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5" i="29"/>
  <c r="D4" i="28"/>
  <c r="D3" i="27"/>
  <c r="D3" i="28"/>
  <c r="D4" i="29"/>
  <c r="D5" i="27"/>
  <c r="D5" i="28"/>
  <c r="D3" i="29"/>
  <c r="D4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D7" i="29"/>
  <c r="D7" i="28"/>
  <c r="D7" i="27"/>
  <c r="C9" i="26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108" i="26"/>
  <c r="AA265" i="26"/>
  <c r="AA356" i="26"/>
  <c r="AA306" i="26"/>
  <c r="AA43" i="27"/>
  <c r="AA57" i="29"/>
  <c r="AA54" i="29"/>
  <c r="AA204" i="26"/>
  <c r="AA49" i="29"/>
  <c r="AA151" i="26"/>
  <c r="AA305" i="26"/>
  <c r="AA273" i="26"/>
  <c r="AA144" i="26"/>
  <c r="AA61" i="27"/>
  <c r="AA344" i="26"/>
  <c r="AA84" i="13"/>
  <c r="AA218" i="26"/>
  <c r="AA270" i="26"/>
  <c r="AA62" i="29"/>
  <c r="AA83" i="13"/>
  <c r="AA53" i="26"/>
  <c r="AA48" i="26"/>
  <c r="AA32" i="27"/>
  <c r="AA230" i="26"/>
  <c r="AA133" i="26"/>
  <c r="AA157" i="26"/>
  <c r="AA45" i="27"/>
  <c r="AA71" i="13"/>
  <c r="AA198" i="26"/>
  <c r="AA349" i="26"/>
  <c r="AA68" i="27"/>
  <c r="AA242" i="26"/>
  <c r="AA177" i="26"/>
  <c r="AA190" i="26"/>
  <c r="AA263" i="26"/>
  <c r="AA23" i="27"/>
  <c r="AA53" i="29"/>
  <c r="L17" i="22"/>
  <c r="AA258" i="26"/>
  <c r="L19" i="22"/>
  <c r="AA124" i="26"/>
  <c r="AA92" i="26"/>
  <c r="AA77" i="26"/>
  <c r="AA181" i="26"/>
  <c r="AA41" i="27"/>
  <c r="AA171" i="26"/>
  <c r="AA371" i="26"/>
  <c r="AA174" i="26"/>
  <c r="AA141" i="26"/>
  <c r="AA45" i="29"/>
  <c r="AA67" i="29"/>
  <c r="AA307" i="26"/>
  <c r="AA43" i="26"/>
  <c r="AA191" i="26"/>
  <c r="AA298" i="26"/>
  <c r="AA126" i="26"/>
  <c r="AA352" i="26"/>
  <c r="AA346" i="26"/>
  <c r="AA62" i="26"/>
  <c r="K16" i="22"/>
  <c r="AA335" i="26"/>
  <c r="D6" i="22"/>
  <c r="AA162" i="26"/>
  <c r="AA95" i="13"/>
  <c r="AA188" i="26"/>
  <c r="AA71" i="26"/>
  <c r="AA296" i="26"/>
  <c r="AA388" i="26"/>
  <c r="J19" i="22"/>
  <c r="AA205" i="26"/>
  <c r="AA56" i="27"/>
  <c r="AA74" i="13"/>
  <c r="AA161" i="26"/>
  <c r="AA203" i="26"/>
  <c r="AA200" i="26"/>
  <c r="AA180" i="26"/>
  <c r="AA59" i="29"/>
  <c r="AA58" i="29"/>
  <c r="AA82" i="13"/>
  <c r="AA175" i="26"/>
  <c r="AA249" i="26"/>
  <c r="AA185" i="26"/>
  <c r="AA86" i="13"/>
  <c r="AA48" i="29"/>
  <c r="AA53" i="27"/>
  <c r="AA96" i="13"/>
  <c r="AA46" i="26"/>
  <c r="AA125" i="26"/>
  <c r="AA262" i="26"/>
  <c r="AA199" i="26"/>
  <c r="T53" i="29"/>
  <c r="AA254" i="26"/>
  <c r="AA327" i="26"/>
  <c r="AA78" i="26"/>
  <c r="AA64" i="27"/>
  <c r="AA93" i="13"/>
  <c r="AA85" i="26"/>
  <c r="AA36" i="27"/>
  <c r="AA381" i="26"/>
  <c r="AA97" i="13"/>
  <c r="AA118" i="26"/>
  <c r="AA35" i="27"/>
  <c r="AA50" i="29"/>
  <c r="S50" i="29" s="1"/>
  <c r="AA120" i="26"/>
  <c r="AA293" i="26"/>
  <c r="AA47" i="27"/>
  <c r="AA236" i="26"/>
  <c r="AA69" i="29"/>
  <c r="AA395" i="26"/>
  <c r="AA88" i="26"/>
  <c r="AA367" i="26"/>
  <c r="AA150" i="26"/>
  <c r="AA90" i="26"/>
  <c r="AA287" i="26"/>
  <c r="AA79" i="26"/>
  <c r="AA207" i="26"/>
  <c r="AA34" i="27"/>
  <c r="AA183" i="26"/>
  <c r="M19" i="22"/>
  <c r="AA295" i="26"/>
  <c r="AA65" i="13"/>
  <c r="AA364" i="26"/>
  <c r="AA268" i="26"/>
  <c r="AA119" i="26"/>
  <c r="AA300" i="26"/>
  <c r="AA30" i="27"/>
  <c r="AA297" i="26"/>
  <c r="AA243" i="26"/>
  <c r="AA61" i="13"/>
  <c r="AA105" i="26"/>
  <c r="AA135" i="26"/>
  <c r="T54" i="29"/>
  <c r="AA231" i="26"/>
  <c r="AA90" i="13"/>
  <c r="AA117" i="26"/>
  <c r="AA44" i="26"/>
  <c r="AA69" i="26"/>
  <c r="AA391" i="26"/>
  <c r="AA110" i="26"/>
  <c r="AA137" i="26"/>
  <c r="AA140" i="26"/>
  <c r="AA72" i="26"/>
  <c r="AA212" i="26"/>
  <c r="AA399" i="26"/>
  <c r="K18" i="22"/>
  <c r="AA100" i="26"/>
  <c r="AA251" i="26"/>
  <c r="AA38" i="29"/>
  <c r="S38" i="29" s="1"/>
  <c r="AA315" i="26"/>
  <c r="AA116" i="26"/>
  <c r="AA24" i="27"/>
  <c r="AA159" i="26"/>
  <c r="AA66" i="27"/>
  <c r="AA66" i="13"/>
  <c r="AA261" i="26"/>
  <c r="AA169" i="26"/>
  <c r="AA56" i="26"/>
  <c r="AA91" i="13"/>
  <c r="AA37" i="29"/>
  <c r="AA377" i="26"/>
  <c r="AA42" i="26"/>
  <c r="AA325" i="26"/>
  <c r="AA130" i="26"/>
  <c r="AA252" i="26"/>
  <c r="AA192" i="26"/>
  <c r="AA312" i="26"/>
  <c r="AA60" i="26"/>
  <c r="AA40" i="27"/>
  <c r="AA301" i="26"/>
  <c r="AA241" i="26"/>
  <c r="J18" i="22"/>
  <c r="AA58" i="27"/>
  <c r="AA164" i="26"/>
  <c r="AA62" i="27"/>
  <c r="AA51" i="27"/>
  <c r="AA334" i="26"/>
  <c r="AA235" i="26"/>
  <c r="AA101" i="26"/>
  <c r="AA89" i="26"/>
  <c r="AA280" i="26"/>
  <c r="S48" i="29"/>
  <c r="AA342" i="26"/>
  <c r="AA195" i="26"/>
  <c r="AA269" i="26"/>
  <c r="AA370" i="26"/>
  <c r="AA57" i="26"/>
  <c r="AA44" i="27"/>
  <c r="AA213" i="26"/>
  <c r="AA229" i="26"/>
  <c r="AA197" i="26"/>
  <c r="AA363" i="26"/>
  <c r="AA237" i="26"/>
  <c r="L16" i="22"/>
  <c r="AA257" i="26"/>
  <c r="AA115" i="26"/>
  <c r="AA127" i="26"/>
  <c r="AA26" i="27"/>
  <c r="AA186" i="26"/>
  <c r="AA122" i="26"/>
  <c r="S54" i="29"/>
  <c r="AA158" i="26"/>
  <c r="AA52" i="26"/>
  <c r="I16" i="22"/>
  <c r="AA329" i="26"/>
  <c r="AA136" i="26"/>
  <c r="AA224" i="26"/>
  <c r="AA61" i="26"/>
  <c r="K17" i="22"/>
  <c r="AA167" i="26"/>
  <c r="AA176" i="26"/>
  <c r="AA222" i="26"/>
  <c r="AA155" i="26"/>
  <c r="AA81" i="13"/>
  <c r="AA368" i="26"/>
  <c r="AA259" i="26"/>
  <c r="AA75" i="26"/>
  <c r="AA97" i="26"/>
  <c r="AA63" i="13"/>
  <c r="AA165" i="26"/>
  <c r="AA48" i="27"/>
  <c r="AA362" i="26"/>
  <c r="S57" i="29"/>
  <c r="AA106" i="26"/>
  <c r="I18" i="22"/>
  <c r="AC98" i="13"/>
  <c r="AA82" i="26"/>
  <c r="AA67" i="27"/>
  <c r="AA65" i="26"/>
  <c r="AA51" i="29"/>
  <c r="AA163" i="26"/>
  <c r="AA61" i="29"/>
  <c r="AA42" i="29"/>
  <c r="S42" i="29" s="1"/>
  <c r="AA68" i="13"/>
  <c r="AA266" i="26"/>
  <c r="AA63" i="29"/>
  <c r="AA244" i="26"/>
  <c r="AA66" i="26"/>
  <c r="AA401" i="26"/>
  <c r="AA102" i="26"/>
  <c r="AA285" i="26"/>
  <c r="AA210" i="26"/>
  <c r="AA380" i="26"/>
  <c r="AA113" i="26"/>
  <c r="AA201" i="26"/>
  <c r="AA310" i="26"/>
  <c r="J17" i="22"/>
  <c r="M18" i="22"/>
  <c r="AA28" i="27"/>
  <c r="AA50" i="26"/>
  <c r="AA70" i="26"/>
  <c r="AA299" i="26"/>
  <c r="AA338" i="26"/>
  <c r="AA196" i="26"/>
  <c r="AA245" i="26"/>
  <c r="AA170" i="26"/>
  <c r="AA336" i="26"/>
  <c r="AA226" i="26"/>
  <c r="AA239" i="26"/>
  <c r="AA111" i="26"/>
  <c r="AA333" i="26"/>
  <c r="AA392" i="26"/>
  <c r="AA320" i="26"/>
  <c r="AA47" i="26"/>
  <c r="AA294" i="26"/>
  <c r="AA143" i="26"/>
  <c r="AA68" i="26"/>
  <c r="AA324" i="26"/>
  <c r="AA250" i="26"/>
  <c r="AA51" i="26"/>
  <c r="AA274" i="26"/>
  <c r="AA75" i="13"/>
  <c r="AA319" i="26"/>
  <c r="AA290" i="26"/>
  <c r="AA35" i="29"/>
  <c r="AA47" i="29"/>
  <c r="T50" i="29"/>
  <c r="S58" i="29"/>
  <c r="AA55" i="27"/>
  <c r="AA58" i="26"/>
  <c r="AA247" i="26"/>
  <c r="AA31" i="27"/>
  <c r="AA282" i="26"/>
  <c r="AA264" i="26"/>
  <c r="AA69" i="13"/>
  <c r="AA256" i="26"/>
  <c r="AA80" i="26"/>
  <c r="AA303" i="26"/>
  <c r="AA40" i="29"/>
  <c r="AA340" i="26"/>
  <c r="AA318" i="26"/>
  <c r="T63" i="29"/>
  <c r="S45" i="29"/>
  <c r="AA182" i="26"/>
  <c r="AA36" i="29"/>
  <c r="S36" i="29" s="1"/>
  <c r="AA49" i="26"/>
  <c r="AA92" i="13"/>
  <c r="AA379" i="26"/>
  <c r="AA78" i="13"/>
  <c r="AA33" i="27"/>
  <c r="AA87" i="13"/>
  <c r="AA317" i="26"/>
  <c r="AA121" i="26"/>
  <c r="AA396" i="26"/>
  <c r="AA62" i="13"/>
  <c r="S40" i="29"/>
  <c r="AA67" i="26"/>
  <c r="AA393" i="26"/>
  <c r="AA233" i="26"/>
  <c r="AA179" i="26"/>
  <c r="AA373" i="26"/>
  <c r="AA55" i="26"/>
  <c r="AA50" i="27"/>
  <c r="AA341" i="26"/>
  <c r="AA123" i="26"/>
  <c r="AA206" i="26"/>
  <c r="AA271" i="26"/>
  <c r="AA350" i="26"/>
  <c r="AA374" i="26"/>
  <c r="AA214" i="26"/>
  <c r="AA232" i="26"/>
  <c r="AA398" i="26"/>
  <c r="AA276" i="26"/>
  <c r="AA358" i="26"/>
  <c r="AA202" i="26"/>
  <c r="AA359" i="26"/>
  <c r="AA134" i="26"/>
  <c r="AA360" i="26"/>
  <c r="AA281" i="26"/>
  <c r="AA64" i="29"/>
  <c r="S64" i="29" s="1"/>
  <c r="AA154" i="26"/>
  <c r="AA109" i="26"/>
  <c r="AA29" i="27"/>
  <c r="AA387" i="26"/>
  <c r="AA321" i="26"/>
  <c r="AA89" i="13"/>
  <c r="AA41" i="26"/>
  <c r="AA221" i="26"/>
  <c r="AA81" i="26"/>
  <c r="AA70" i="27"/>
  <c r="AA60" i="29"/>
  <c r="AA60" i="27"/>
  <c r="AA66" i="29"/>
  <c r="T66" i="29" s="1"/>
  <c r="AA184" i="26"/>
  <c r="AA332" i="26"/>
  <c r="AA93" i="26"/>
  <c r="AA88" i="13"/>
  <c r="AA353" i="26"/>
  <c r="AA267" i="26"/>
  <c r="AA142" i="26"/>
  <c r="AA385" i="26"/>
  <c r="AA225" i="26"/>
  <c r="T40" i="29"/>
  <c r="AA72" i="13"/>
  <c r="AA64" i="26"/>
  <c r="AA378" i="26"/>
  <c r="T42" i="29"/>
  <c r="S67" i="29"/>
  <c r="AA49" i="27"/>
  <c r="M16" i="22"/>
  <c r="AA79" i="13"/>
  <c r="J16" i="22"/>
  <c r="AA376" i="26"/>
  <c r="AA316" i="26"/>
  <c r="AA272" i="26"/>
  <c r="AA234" i="26"/>
  <c r="AA246" i="26"/>
  <c r="AA291" i="26"/>
  <c r="AA76" i="13"/>
  <c r="AA217" i="26"/>
  <c r="AA59" i="27"/>
  <c r="AA98" i="26"/>
  <c r="AA86" i="26"/>
  <c r="AA38" i="27"/>
  <c r="AA107" i="26"/>
  <c r="AA139" i="26"/>
  <c r="AA138" i="26"/>
  <c r="AA65" i="27"/>
  <c r="AA208" i="26"/>
  <c r="AA284" i="26"/>
  <c r="AA193" i="26"/>
  <c r="AA56" i="29"/>
  <c r="S56" i="29" s="1"/>
  <c r="AA400" i="26"/>
  <c r="AA189" i="26"/>
  <c r="AA25" i="27"/>
  <c r="AA91" i="26"/>
  <c r="AA41" i="29"/>
  <c r="AA46" i="29"/>
  <c r="S46" i="29" s="1"/>
  <c r="AA84" i="26"/>
  <c r="AA131" i="26"/>
  <c r="AA365" i="26"/>
  <c r="AA238" i="26"/>
  <c r="AA339" i="26"/>
  <c r="AA390" i="26"/>
  <c r="AA228" i="26"/>
  <c r="AA160" i="26"/>
  <c r="AA52" i="27"/>
  <c r="AA314" i="26"/>
  <c r="AA386" i="26"/>
  <c r="AA104" i="26"/>
  <c r="AA94" i="26"/>
  <c r="AA168" i="26"/>
  <c r="AA275" i="26"/>
  <c r="AA70" i="13"/>
  <c r="AA260" i="26"/>
  <c r="AA85" i="13"/>
  <c r="AA389" i="26"/>
  <c r="AA46" i="27"/>
  <c r="AA73" i="26"/>
  <c r="AA132" i="26"/>
  <c r="AA64" i="13"/>
  <c r="AA68" i="29"/>
  <c r="AA153" i="26"/>
  <c r="T49" i="29"/>
  <c r="AA74" i="26"/>
  <c r="I17" i="22"/>
  <c r="AA375" i="26"/>
  <c r="AA328" i="26"/>
  <c r="I19" i="22"/>
  <c r="AA103" i="26"/>
  <c r="AA302" i="26"/>
  <c r="AA147" i="26"/>
  <c r="AA39" i="29"/>
  <c r="AA129" i="26"/>
  <c r="AA37" i="27"/>
  <c r="AA372" i="26"/>
  <c r="AA95" i="26"/>
  <c r="AA172" i="26"/>
  <c r="AA216" i="26"/>
  <c r="AA348" i="26"/>
  <c r="AA337" i="26"/>
  <c r="S35" i="29"/>
  <c r="AA366" i="26"/>
  <c r="AA128" i="26"/>
  <c r="AA382" i="26"/>
  <c r="AA309" i="26"/>
  <c r="AA152" i="26"/>
  <c r="AA44" i="29"/>
  <c r="T44" i="29" s="1"/>
  <c r="AA347" i="26"/>
  <c r="AA357" i="26"/>
  <c r="AA311" i="26"/>
  <c r="AA55" i="29"/>
  <c r="AA361" i="26"/>
  <c r="AA223" i="26"/>
  <c r="AA322" i="26"/>
  <c r="AA278" i="26"/>
  <c r="AA227" i="26"/>
  <c r="AA156" i="26"/>
  <c r="AA146" i="26"/>
  <c r="AA283" i="26"/>
  <c r="AA39" i="27"/>
  <c r="AA355" i="26"/>
  <c r="L18" i="22"/>
  <c r="AA69" i="27"/>
  <c r="M17" i="22"/>
  <c r="AA384" i="26"/>
  <c r="AA83" i="26"/>
  <c r="AA331" i="26"/>
  <c r="AA59" i="26"/>
  <c r="AA326" i="26"/>
  <c r="S66" i="29"/>
  <c r="AA289" i="26"/>
  <c r="AA286" i="26"/>
  <c r="AA369" i="26"/>
  <c r="AA99" i="26"/>
  <c r="AA80" i="13"/>
  <c r="AA219" i="26"/>
  <c r="AA145" i="26"/>
  <c r="AA330" i="26"/>
  <c r="AA308" i="26"/>
  <c r="AA57" i="27"/>
  <c r="AA42" i="27"/>
  <c r="AA313" i="26"/>
  <c r="AA288" i="26"/>
  <c r="AA354" i="26"/>
  <c r="AA345" i="26"/>
  <c r="AA65" i="29"/>
  <c r="T65" i="29" s="1"/>
  <c r="AA215" i="26"/>
  <c r="AA63" i="27"/>
  <c r="AA220" i="26"/>
  <c r="AA343" i="26"/>
  <c r="AA248" i="26"/>
  <c r="AA54" i="26"/>
  <c r="T62" i="29"/>
  <c r="AA94" i="13"/>
  <c r="AA253" i="26"/>
  <c r="AA351" i="26"/>
  <c r="AA166" i="26"/>
  <c r="AA194" i="26"/>
  <c r="AA77" i="13"/>
  <c r="AA173" i="26"/>
  <c r="AA43" i="29"/>
  <c r="AA304" i="26"/>
  <c r="AA178" i="26"/>
  <c r="AA114" i="26"/>
  <c r="AA52" i="29"/>
  <c r="AA87" i="26"/>
  <c r="AA73" i="13"/>
  <c r="T38" i="29"/>
  <c r="AA394" i="26"/>
  <c r="AA211" i="26"/>
  <c r="AA397" i="26"/>
  <c r="AA54" i="27"/>
  <c r="AA279" i="26"/>
  <c r="AA187" i="26"/>
  <c r="AA148" i="26"/>
  <c r="AA27" i="27"/>
  <c r="AA96" i="26"/>
  <c r="AA292" i="26"/>
  <c r="AA209" i="26"/>
  <c r="S47" i="29"/>
  <c r="AA383" i="26"/>
  <c r="K19" i="22"/>
  <c r="AA67" i="13"/>
  <c r="S60" i="29"/>
  <c r="AA240" i="26"/>
  <c r="AA45" i="26"/>
  <c r="AA112" i="26"/>
  <c r="AA149" i="26"/>
  <c r="AA76" i="26"/>
  <c r="AA63" i="26"/>
  <c r="AA255" i="26"/>
  <c r="AA323" i="26"/>
  <c r="T67" i="29"/>
  <c r="AA277" i="26"/>
  <c r="T47" i="29"/>
  <c r="J21" i="22"/>
  <c r="T58" i="29"/>
  <c r="T64" i="29"/>
  <c r="T36" i="29"/>
  <c r="S63" i="29"/>
  <c r="T45" i="29"/>
  <c r="J25" i="22"/>
  <c r="T48" i="29"/>
  <c r="T57" i="29"/>
  <c r="M21" i="22"/>
  <c r="J24" i="22"/>
  <c r="M22" i="22"/>
  <c r="S49" i="29"/>
  <c r="T56" i="29"/>
  <c r="T46" i="29"/>
  <c r="S53" i="29"/>
  <c r="J22" i="22"/>
  <c r="M24" i="22"/>
  <c r="S44" i="29"/>
  <c r="M25" i="22"/>
  <c r="M23" i="22"/>
  <c r="T35" i="29"/>
  <c r="S65" i="29"/>
  <c r="S62" i="29"/>
  <c r="J23" i="22"/>
  <c r="T59" i="29"/>
  <c r="S59" i="29"/>
  <c r="T69" i="29"/>
  <c r="S69" i="29"/>
  <c r="S37" i="29"/>
  <c r="T37" i="29"/>
  <c r="S51" i="29"/>
  <c r="T61" i="29"/>
  <c r="T41" i="29"/>
  <c r="S41" i="29"/>
  <c r="T68" i="29"/>
  <c r="T39" i="29"/>
  <c r="S39" i="29"/>
  <c r="T55" i="29"/>
  <c r="S55" i="29"/>
  <c r="S43" i="29"/>
  <c r="S52" i="29"/>
  <c r="R66" i="27" l="1"/>
  <c r="R53" i="26"/>
  <c r="R67" i="29"/>
  <c r="R92" i="13"/>
  <c r="R69" i="29"/>
  <c r="R47" i="27"/>
  <c r="R66" i="26"/>
  <c r="R44" i="27"/>
  <c r="R48" i="27"/>
  <c r="R50" i="27"/>
  <c r="R64" i="27"/>
  <c r="R28" i="27"/>
  <c r="R32" i="27"/>
  <c r="R60" i="29"/>
  <c r="R31" i="27"/>
  <c r="R46" i="27"/>
  <c r="R36" i="27"/>
  <c r="R93" i="13"/>
  <c r="R41" i="27"/>
  <c r="R45" i="27"/>
  <c r="R68" i="27"/>
  <c r="R89" i="13"/>
  <c r="R65" i="27"/>
  <c r="R87" i="13"/>
  <c r="R61" i="27"/>
  <c r="R95" i="13"/>
  <c r="R82" i="13"/>
  <c r="R44" i="26"/>
  <c r="R66" i="13"/>
  <c r="R65" i="26"/>
  <c r="R26" i="27"/>
  <c r="R48" i="29"/>
  <c r="R56" i="29"/>
  <c r="R73" i="26"/>
  <c r="R56" i="27"/>
  <c r="R53" i="27"/>
  <c r="R64" i="13"/>
  <c r="R68" i="13"/>
  <c r="R56" i="26"/>
  <c r="R64" i="26"/>
  <c r="R90" i="13"/>
  <c r="R52" i="29"/>
  <c r="R67" i="26"/>
  <c r="R27" i="27"/>
  <c r="R46" i="26"/>
  <c r="R65" i="29"/>
  <c r="R65" i="13"/>
  <c r="R84" i="13"/>
  <c r="R57" i="29"/>
  <c r="R39" i="29"/>
  <c r="R57" i="27"/>
  <c r="R66" i="29"/>
  <c r="R60" i="27"/>
  <c r="R41" i="26"/>
  <c r="R52" i="26"/>
  <c r="R96" i="13"/>
  <c r="R59" i="29"/>
  <c r="R61" i="26"/>
  <c r="R29" i="27"/>
  <c r="R81" i="13"/>
  <c r="R51" i="29"/>
  <c r="R43" i="26"/>
  <c r="R67" i="27"/>
  <c r="R77" i="26"/>
  <c r="R62" i="27"/>
  <c r="H4" i="21"/>
  <c r="R72" i="13"/>
  <c r="R62" i="13"/>
  <c r="R49" i="26"/>
  <c r="R63" i="26"/>
  <c r="R73" i="13"/>
  <c r="R34" i="27"/>
  <c r="R30" i="27"/>
  <c r="R74" i="13"/>
  <c r="R70" i="13"/>
  <c r="R34" i="29"/>
  <c r="R35" i="27"/>
  <c r="R85" i="13"/>
  <c r="R52" i="27"/>
  <c r="R55" i="29"/>
  <c r="R42" i="29"/>
  <c r="R68" i="26"/>
  <c r="R97" i="13"/>
  <c r="R77" i="13"/>
  <c r="R79" i="13"/>
  <c r="R25" i="27"/>
  <c r="R45" i="29"/>
  <c r="R76" i="13"/>
  <c r="R63" i="29"/>
  <c r="R61" i="29"/>
  <c r="R50" i="29"/>
  <c r="R75" i="26"/>
  <c r="R47" i="26"/>
  <c r="R83" i="13"/>
  <c r="R71" i="13"/>
  <c r="R72" i="26"/>
  <c r="R71" i="26"/>
  <c r="R51" i="27"/>
  <c r="R55" i="27"/>
  <c r="R46" i="29"/>
  <c r="R57" i="26"/>
  <c r="R59" i="26"/>
  <c r="D4" i="21"/>
  <c r="R69" i="27"/>
  <c r="R47" i="29"/>
  <c r="R43" i="29"/>
  <c r="R50" i="26"/>
  <c r="R23" i="27"/>
  <c r="R40" i="29"/>
  <c r="R69" i="13"/>
  <c r="R42" i="26"/>
  <c r="R43" i="27"/>
  <c r="R64" i="29"/>
  <c r="R41" i="29"/>
  <c r="R58" i="29"/>
  <c r="R88" i="13"/>
  <c r="R49" i="27"/>
  <c r="R62" i="29"/>
  <c r="R37" i="29"/>
  <c r="R38" i="27"/>
  <c r="R33" i="27"/>
  <c r="R39" i="27"/>
  <c r="R94" i="13"/>
  <c r="R67" i="13"/>
  <c r="R76" i="26"/>
  <c r="R62" i="26"/>
  <c r="R91" i="13"/>
  <c r="R54" i="29"/>
  <c r="R24" i="27"/>
  <c r="R54" i="27"/>
  <c r="R48" i="26"/>
  <c r="R58" i="26"/>
  <c r="R78" i="13"/>
  <c r="R68" i="29"/>
  <c r="R75" i="13"/>
  <c r="R61" i="13"/>
  <c r="R74" i="26"/>
  <c r="R44" i="29"/>
  <c r="R55" i="26"/>
  <c r="R63" i="13"/>
  <c r="R37" i="27"/>
  <c r="R51" i="26"/>
  <c r="R54" i="26"/>
  <c r="R80" i="13"/>
  <c r="R42" i="27"/>
  <c r="R49" i="29"/>
  <c r="R69" i="26"/>
  <c r="R86" i="13"/>
  <c r="R35" i="29"/>
  <c r="R70" i="27"/>
  <c r="R63" i="27"/>
  <c r="R38" i="29"/>
  <c r="R60" i="26"/>
  <c r="R40" i="27"/>
  <c r="R53" i="29"/>
  <c r="R36" i="29"/>
  <c r="R45" i="26"/>
  <c r="R59" i="27"/>
  <c r="R70" i="26"/>
  <c r="R58" i="27"/>
  <c r="T52" i="29"/>
  <c r="S64" i="27"/>
  <c r="S41" i="27"/>
  <c r="S82" i="13"/>
  <c r="S56" i="27"/>
  <c r="S67" i="26"/>
  <c r="S57" i="27"/>
  <c r="S29" i="27"/>
  <c r="S62" i="27"/>
  <c r="S30" i="27"/>
  <c r="T30" i="27" s="1"/>
  <c r="D4" i="13"/>
  <c r="S25" i="27"/>
  <c r="S83" i="13"/>
  <c r="AE102" i="13"/>
  <c r="S50" i="26"/>
  <c r="T50" i="26" s="1"/>
  <c r="S94" i="13"/>
  <c r="S48" i="26"/>
  <c r="S55" i="26"/>
  <c r="T55" i="26" s="1"/>
  <c r="S69" i="26"/>
  <c r="T69" i="26" s="1"/>
  <c r="S40" i="27"/>
  <c r="K21" i="22"/>
  <c r="T43" i="29"/>
  <c r="S28" i="27"/>
  <c r="S45" i="27"/>
  <c r="S44" i="26"/>
  <c r="T44" i="26" s="1"/>
  <c r="S53" i="27"/>
  <c r="S27" i="27"/>
  <c r="S81" i="13"/>
  <c r="J4" i="21"/>
  <c r="M4" i="21"/>
  <c r="L4" i="21"/>
  <c r="I4" i="21"/>
  <c r="H5" i="21"/>
  <c r="K4" i="21"/>
  <c r="AE98" i="13"/>
  <c r="S71" i="13"/>
  <c r="S23" i="27"/>
  <c r="S88" i="13"/>
  <c r="S67" i="13"/>
  <c r="S58" i="26"/>
  <c r="S63" i="13"/>
  <c r="T63" i="13" s="1"/>
  <c r="S86" i="13"/>
  <c r="T86" i="13" s="1"/>
  <c r="L21" i="22"/>
  <c r="S68" i="29"/>
  <c r="S32" i="27"/>
  <c r="S68" i="27"/>
  <c r="S66" i="13"/>
  <c r="T66" i="13" s="1"/>
  <c r="S46" i="26"/>
  <c r="T46" i="26" s="1"/>
  <c r="D3" i="13"/>
  <c r="S47" i="27"/>
  <c r="S65" i="26"/>
  <c r="T65" i="26" s="1"/>
  <c r="O35" i="13"/>
  <c r="S71" i="26"/>
  <c r="S69" i="13"/>
  <c r="S62" i="26"/>
  <c r="T62" i="26" s="1"/>
  <c r="S51" i="26"/>
  <c r="T51" i="26" s="1"/>
  <c r="S45" i="26"/>
  <c r="S66" i="26"/>
  <c r="T66" i="26" s="1"/>
  <c r="S31" i="27"/>
  <c r="T31" i="27" s="1"/>
  <c r="S26" i="27"/>
  <c r="S65" i="13"/>
  <c r="S49" i="26"/>
  <c r="T49" i="26" s="1"/>
  <c r="S68" i="26"/>
  <c r="T68" i="26" s="1"/>
  <c r="S51" i="27"/>
  <c r="S42" i="26"/>
  <c r="T42" i="26" s="1"/>
  <c r="S91" i="13"/>
  <c r="S54" i="26"/>
  <c r="T54" i="26" s="1"/>
  <c r="S59" i="27"/>
  <c r="T51" i="29"/>
  <c r="S46" i="27"/>
  <c r="S87" i="13"/>
  <c r="S84" i="13"/>
  <c r="S43" i="26"/>
  <c r="S85" i="13"/>
  <c r="S69" i="27"/>
  <c r="S38" i="27"/>
  <c r="S61" i="13"/>
  <c r="S66" i="27"/>
  <c r="S61" i="27"/>
  <c r="S67" i="27"/>
  <c r="S52" i="27"/>
  <c r="S75" i="26"/>
  <c r="S24" i="27"/>
  <c r="S42" i="27"/>
  <c r="S58" i="27"/>
  <c r="S50" i="27"/>
  <c r="S73" i="26"/>
  <c r="S77" i="26"/>
  <c r="T77" i="26" s="1"/>
  <c r="D3" i="26"/>
  <c r="D4" i="26"/>
  <c r="S92" i="13"/>
  <c r="T92" i="13" s="1"/>
  <c r="S74" i="13"/>
  <c r="D5" i="26"/>
  <c r="S64" i="13"/>
  <c r="S60" i="27"/>
  <c r="S72" i="13"/>
  <c r="S70" i="13"/>
  <c r="D5" i="13"/>
  <c r="S76" i="13"/>
  <c r="S72" i="26"/>
  <c r="S57" i="26"/>
  <c r="S49" i="27"/>
  <c r="S76" i="26"/>
  <c r="S78" i="13"/>
  <c r="T78" i="13" s="1"/>
  <c r="S37" i="27"/>
  <c r="T60" i="29"/>
  <c r="S89" i="13"/>
  <c r="T89" i="13" s="1"/>
  <c r="S68" i="13"/>
  <c r="S41" i="26"/>
  <c r="S62" i="13"/>
  <c r="S59" i="26"/>
  <c r="T59" i="26" s="1"/>
  <c r="S70" i="27"/>
  <c r="S61" i="29"/>
  <c r="S65" i="27"/>
  <c r="S56" i="26"/>
  <c r="S52" i="26"/>
  <c r="T52" i="26" s="1"/>
  <c r="S35" i="27"/>
  <c r="D5" i="21"/>
  <c r="F4" i="21"/>
  <c r="E4" i="21"/>
  <c r="S75" i="13"/>
  <c r="T75" i="13" s="1"/>
  <c r="S63" i="27"/>
  <c r="S44" i="27"/>
  <c r="S64" i="26"/>
  <c r="S96" i="13"/>
  <c r="S63" i="26"/>
  <c r="S97" i="13"/>
  <c r="S55" i="27"/>
  <c r="S43" i="27"/>
  <c r="S80" i="13"/>
  <c r="S70" i="26"/>
  <c r="T70" i="26" s="1"/>
  <c r="S36" i="27"/>
  <c r="S90" i="13"/>
  <c r="T90" i="13" s="1"/>
  <c r="S73" i="13"/>
  <c r="S77" i="13"/>
  <c r="S33" i="27"/>
  <c r="S74" i="26"/>
  <c r="S53" i="26"/>
  <c r="S93" i="13"/>
  <c r="S61" i="26"/>
  <c r="T61" i="26" s="1"/>
  <c r="S34" i="27"/>
  <c r="S47" i="26"/>
  <c r="S39" i="27"/>
  <c r="S60" i="26"/>
  <c r="T60" i="26" s="1"/>
  <c r="S48" i="27"/>
  <c r="AE104" i="13"/>
  <c r="S95" i="13"/>
  <c r="S79" i="13"/>
  <c r="T79" i="13" s="1"/>
  <c r="S54" i="27"/>
  <c r="S102" i="13"/>
  <c r="AE103" i="13"/>
  <c r="O4" i="21"/>
  <c r="K22" i="22"/>
  <c r="K23" i="22"/>
  <c r="K25" i="22"/>
  <c r="K24" i="22"/>
  <c r="T29" i="26"/>
  <c r="S260" i="26"/>
  <c r="S219" i="26"/>
  <c r="S286" i="26"/>
  <c r="S305" i="26"/>
  <c r="S238" i="26"/>
  <c r="S372" i="26"/>
  <c r="S274" i="26"/>
  <c r="S99" i="26"/>
  <c r="S97" i="26"/>
  <c r="S257" i="26"/>
  <c r="S280" i="26"/>
  <c r="S162" i="26"/>
  <c r="S203" i="26"/>
  <c r="T33" i="28"/>
  <c r="S196" i="26"/>
  <c r="S33" i="28"/>
  <c r="S292" i="26"/>
  <c r="S149" i="26"/>
  <c r="S130" i="26"/>
  <c r="S119" i="26"/>
  <c r="S175" i="26"/>
  <c r="S163" i="26"/>
  <c r="S153" i="26"/>
  <c r="S34" i="13"/>
  <c r="S332" i="26"/>
  <c r="S382" i="26"/>
  <c r="S301" i="26"/>
  <c r="S310" i="26"/>
  <c r="S339" i="26"/>
  <c r="S393" i="26"/>
  <c r="S350" i="26"/>
  <c r="S177" i="26"/>
  <c r="S246" i="26"/>
  <c r="S146" i="26"/>
  <c r="S254" i="26"/>
  <c r="T30" i="26"/>
  <c r="T24" i="28"/>
  <c r="S315" i="26"/>
  <c r="S353" i="26"/>
  <c r="S373" i="26"/>
  <c r="S124" i="26"/>
  <c r="S224" i="26"/>
  <c r="S160" i="26"/>
  <c r="S117" i="26"/>
  <c r="S395" i="26"/>
  <c r="T24" i="13"/>
  <c r="T40" i="26"/>
  <c r="S183" i="26"/>
  <c r="S81" i="26"/>
  <c r="S30" i="28"/>
  <c r="S291" i="26"/>
  <c r="S86" i="26"/>
  <c r="S399" i="26"/>
  <c r="S392" i="26"/>
  <c r="S211" i="26"/>
  <c r="S355" i="26"/>
  <c r="S24" i="26"/>
  <c r="T27" i="28"/>
  <c r="S288" i="26"/>
  <c r="S155" i="26"/>
  <c r="S348" i="26"/>
  <c r="S29" i="26"/>
  <c r="S241" i="26"/>
  <c r="S116" i="26"/>
  <c r="S346" i="26"/>
  <c r="T34" i="28"/>
  <c r="S121" i="26"/>
  <c r="S198" i="26"/>
  <c r="S120" i="26"/>
  <c r="S186" i="26"/>
  <c r="S319" i="26"/>
  <c r="S237" i="26"/>
  <c r="S105" i="26"/>
  <c r="S321" i="26"/>
  <c r="S247" i="26"/>
  <c r="S164" i="26"/>
  <c r="S289" i="26"/>
  <c r="S217" i="26"/>
  <c r="S126" i="26"/>
  <c r="S131" i="26"/>
  <c r="S267" i="26"/>
  <c r="S195" i="26"/>
  <c r="T25" i="13"/>
  <c r="S356" i="26"/>
  <c r="S389" i="26"/>
  <c r="S264" i="26"/>
  <c r="S338" i="26"/>
  <c r="S360" i="26"/>
  <c r="S298" i="26"/>
  <c r="S142" i="26"/>
  <c r="S248" i="26"/>
  <c r="S380" i="26"/>
  <c r="S173" i="26"/>
  <c r="S228" i="26"/>
  <c r="S32" i="26"/>
  <c r="S39" i="26"/>
  <c r="S245" i="26"/>
  <c r="S29" i="13"/>
  <c r="S157" i="26"/>
  <c r="S103" i="26"/>
  <c r="S83" i="26"/>
  <c r="S285" i="26"/>
  <c r="S364" i="26"/>
  <c r="S115" i="26"/>
  <c r="S118" i="26"/>
  <c r="S251" i="26"/>
  <c r="S179" i="26"/>
  <c r="S294" i="26"/>
  <c r="S347" i="26"/>
  <c r="S208" i="26"/>
  <c r="S78" i="26"/>
  <c r="S181" i="26"/>
  <c r="T29" i="13"/>
  <c r="O23" i="29"/>
  <c r="S271" i="26"/>
  <c r="S329" i="26"/>
  <c r="S35" i="26"/>
  <c r="S275" i="26"/>
  <c r="S387" i="26"/>
  <c r="S263" i="26"/>
  <c r="T35" i="28"/>
  <c r="S204" i="26"/>
  <c r="S385" i="26"/>
  <c r="S262" i="26"/>
  <c r="S128" i="26"/>
  <c r="S25" i="28"/>
  <c r="T26" i="26"/>
  <c r="T23" i="26"/>
  <c r="S341" i="26"/>
  <c r="S127" i="26"/>
  <c r="S210" i="26"/>
  <c r="S209" i="26"/>
  <c r="S166" i="26"/>
  <c r="S31" i="13"/>
  <c r="S23" i="28"/>
  <c r="S187" i="26"/>
  <c r="S169" i="26"/>
  <c r="S104" i="26"/>
  <c r="S98" i="26"/>
  <c r="S306" i="26"/>
  <c r="S401" i="26"/>
  <c r="S220" i="26"/>
  <c r="S398" i="26"/>
  <c r="S287" i="26"/>
  <c r="S35" i="28"/>
  <c r="S112" i="26"/>
  <c r="S367" i="26"/>
  <c r="S189" i="26"/>
  <c r="S252" i="26"/>
  <c r="S159" i="26"/>
  <c r="S378" i="26"/>
  <c r="S151" i="26"/>
  <c r="S207" i="26"/>
  <c r="O59" i="13"/>
  <c r="S317" i="26"/>
  <c r="S269" i="26"/>
  <c r="S281" i="26"/>
  <c r="S397" i="26"/>
  <c r="T29" i="28"/>
  <c r="S122" i="26"/>
  <c r="S192" i="26"/>
  <c r="S150" i="26"/>
  <c r="S178" i="26"/>
  <c r="S100" i="26"/>
  <c r="S231" i="26"/>
  <c r="S362" i="26"/>
  <c r="T32" i="28"/>
  <c r="S303" i="26"/>
  <c r="T27" i="26"/>
  <c r="S345" i="26"/>
  <c r="S335" i="26"/>
  <c r="S277" i="26"/>
  <c r="S91" i="26"/>
  <c r="S201" i="26"/>
  <c r="S129" i="26"/>
  <c r="S194" i="26"/>
  <c r="S140" i="26"/>
  <c r="S388" i="26"/>
  <c r="S161" i="26"/>
  <c r="S30" i="13"/>
  <c r="S300" i="26"/>
  <c r="S370" i="26"/>
  <c r="S369" i="26"/>
  <c r="S197" i="26"/>
  <c r="S229" i="26"/>
  <c r="S250" i="26"/>
  <c r="S90" i="26"/>
  <c r="S394" i="26"/>
  <c r="S352" i="26"/>
  <c r="S165" i="26"/>
  <c r="S167" i="26"/>
  <c r="S107" i="26"/>
  <c r="S359" i="26"/>
  <c r="S368" i="26"/>
  <c r="S26" i="13"/>
  <c r="S323" i="26"/>
  <c r="S31" i="28"/>
  <c r="S27" i="13"/>
  <c r="S93" i="26"/>
  <c r="S206" i="26"/>
  <c r="T26" i="28"/>
  <c r="S34" i="26"/>
  <c r="S361" i="26"/>
  <c r="S23" i="13"/>
  <c r="S96" i="26"/>
  <c r="S226" i="26"/>
  <c r="S85" i="26"/>
  <c r="S374" i="26"/>
  <c r="S200" i="26"/>
  <c r="S88" i="26"/>
  <c r="T35" i="26"/>
  <c r="S144" i="26"/>
  <c r="S138" i="26"/>
  <c r="S36" i="26"/>
  <c r="S23" i="26"/>
  <c r="S33" i="13"/>
  <c r="S244" i="26"/>
  <c r="S199" i="26"/>
  <c r="S79" i="26"/>
  <c r="S25" i="26"/>
  <c r="S239" i="26"/>
  <c r="S171" i="26"/>
  <c r="S123" i="26"/>
  <c r="S312" i="26"/>
  <c r="S26" i="28"/>
  <c r="R26" i="28" s="1"/>
  <c r="S34" i="28"/>
  <c r="S82" i="26"/>
  <c r="S261" i="26"/>
  <c r="S322" i="26"/>
  <c r="S358" i="26"/>
  <c r="S216" i="26"/>
  <c r="S265" i="26"/>
  <c r="S379" i="26"/>
  <c r="S25" i="13"/>
  <c r="T25" i="28"/>
  <c r="S101" i="26"/>
  <c r="S184" i="26"/>
  <c r="S158" i="26"/>
  <c r="S172" i="26"/>
  <c r="T33" i="13"/>
  <c r="S293" i="26"/>
  <c r="Q4" i="21"/>
  <c r="S135" i="26"/>
  <c r="T34" i="13"/>
  <c r="S190" i="26"/>
  <c r="S307" i="26"/>
  <c r="S218" i="26"/>
  <c r="S30" i="26"/>
  <c r="S316" i="26"/>
  <c r="S132" i="26"/>
  <c r="S185" i="26"/>
  <c r="T24" i="26"/>
  <c r="S125" i="26"/>
  <c r="S357" i="26"/>
  <c r="S182" i="26"/>
  <c r="S114" i="26"/>
  <c r="T23" i="28"/>
  <c r="S154" i="26"/>
  <c r="S308" i="26"/>
  <c r="S396" i="26"/>
  <c r="S253" i="26"/>
  <c r="T25" i="26"/>
  <c r="S272" i="26"/>
  <c r="S32" i="13"/>
  <c r="S342" i="26"/>
  <c r="S375" i="26"/>
  <c r="S89" i="26"/>
  <c r="T28" i="13"/>
  <c r="S215" i="26"/>
  <c r="S143" i="26"/>
  <c r="S235" i="26"/>
  <c r="T39" i="26"/>
  <c r="S386" i="26"/>
  <c r="S354" i="26"/>
  <c r="S365" i="26"/>
  <c r="S344" i="26"/>
  <c r="S273" i="26"/>
  <c r="S283" i="26"/>
  <c r="S222" i="26"/>
  <c r="S268" i="26"/>
  <c r="T32" i="13"/>
  <c r="S33" i="26"/>
  <c r="S110" i="26"/>
  <c r="S137" i="26"/>
  <c r="S176" i="26"/>
  <c r="S309" i="26"/>
  <c r="S84" i="26"/>
  <c r="T34" i="26"/>
  <c r="S290" i="26"/>
  <c r="S214" i="26"/>
  <c r="T32" i="26"/>
  <c r="S349" i="26"/>
  <c r="S376" i="26"/>
  <c r="T26" i="13"/>
  <c r="S92" i="26"/>
  <c r="S106" i="26"/>
  <c r="S113" i="26"/>
  <c r="S279" i="26"/>
  <c r="S324" i="26"/>
  <c r="S266" i="26"/>
  <c r="S366" i="26"/>
  <c r="S240" i="26"/>
  <c r="S141" i="26"/>
  <c r="S223" i="26"/>
  <c r="S111" i="26"/>
  <c r="S40" i="26"/>
  <c r="S232" i="26"/>
  <c r="S94" i="26"/>
  <c r="S304" i="26"/>
  <c r="S80" i="26"/>
  <c r="S276" i="26"/>
  <c r="N4" i="21"/>
  <c r="S28" i="13"/>
  <c r="S37" i="26"/>
  <c r="S243" i="26"/>
  <c r="S325" i="26"/>
  <c r="S336" i="26"/>
  <c r="S337" i="26"/>
  <c r="S147" i="26"/>
  <c r="S351" i="26"/>
  <c r="S191" i="26"/>
  <c r="S28" i="28"/>
  <c r="S27" i="26"/>
  <c r="S24" i="28"/>
  <c r="S109" i="26"/>
  <c r="S236" i="26"/>
  <c r="S102" i="26"/>
  <c r="S320" i="26"/>
  <c r="S134" i="26"/>
  <c r="S297" i="26"/>
  <c r="S326" i="26"/>
  <c r="S205" i="26"/>
  <c r="S31" i="26"/>
  <c r="S27" i="28"/>
  <c r="S377" i="26"/>
  <c r="S227" i="26"/>
  <c r="S381" i="26"/>
  <c r="S296" i="26"/>
  <c r="S383" i="26"/>
  <c r="S213" i="26"/>
  <c r="S384" i="26"/>
  <c r="S148" i="26"/>
  <c r="S328" i="26"/>
  <c r="S230" i="26"/>
  <c r="S330" i="26"/>
  <c r="S180" i="26"/>
  <c r="S38" i="26"/>
  <c r="S340" i="26"/>
  <c r="T33" i="26"/>
  <c r="S24" i="13"/>
  <c r="S299" i="26"/>
  <c r="S371" i="26"/>
  <c r="S221" i="26"/>
  <c r="T27" i="13"/>
  <c r="S363" i="26"/>
  <c r="S302" i="26"/>
  <c r="T23" i="13"/>
  <c r="S28" i="26"/>
  <c r="T31" i="13"/>
  <c r="S133" i="26"/>
  <c r="S270" i="26"/>
  <c r="S32" i="28"/>
  <c r="S249" i="26"/>
  <c r="S259" i="26"/>
  <c r="T30" i="28"/>
  <c r="S108" i="26"/>
  <c r="T37" i="26"/>
  <c r="S188" i="26"/>
  <c r="T28" i="28"/>
  <c r="S233" i="26"/>
  <c r="S95" i="26"/>
  <c r="S313" i="26"/>
  <c r="S26" i="26"/>
  <c r="S242" i="26"/>
  <c r="S152" i="26"/>
  <c r="S136" i="26"/>
  <c r="S193" i="26"/>
  <c r="S334" i="26"/>
  <c r="S156" i="26"/>
  <c r="T36" i="26"/>
  <c r="S390" i="26"/>
  <c r="S255" i="26"/>
  <c r="T30" i="13"/>
  <c r="S282" i="26"/>
  <c r="S212" i="26"/>
  <c r="S400" i="26"/>
  <c r="S333" i="26"/>
  <c r="S168" i="26"/>
  <c r="S331" i="26"/>
  <c r="S234" i="26"/>
  <c r="S278" i="26"/>
  <c r="S318" i="26"/>
  <c r="S145" i="26"/>
  <c r="T38" i="26"/>
  <c r="S256" i="26"/>
  <c r="S284" i="26"/>
  <c r="S202" i="26"/>
  <c r="S295" i="26"/>
  <c r="T28" i="26"/>
  <c r="S29" i="28"/>
  <c r="S327" i="26"/>
  <c r="S139" i="26"/>
  <c r="S225" i="26"/>
  <c r="T31" i="28"/>
  <c r="S311" i="26"/>
  <c r="S314" i="26"/>
  <c r="T31" i="26"/>
  <c r="S343" i="26"/>
  <c r="S258" i="26"/>
  <c r="S174" i="26"/>
  <c r="S170" i="26"/>
  <c r="S391" i="26"/>
  <c r="S87" i="26"/>
  <c r="I5" i="21"/>
  <c r="M5" i="21"/>
  <c r="H6" i="21"/>
  <c r="K5" i="21"/>
  <c r="L5" i="21"/>
  <c r="J5" i="21"/>
  <c r="AE99" i="13"/>
  <c r="S98" i="13"/>
  <c r="P5" i="21"/>
  <c r="P4" i="21"/>
  <c r="L22" i="22"/>
  <c r="L24" i="22"/>
  <c r="L25" i="22"/>
  <c r="L23" i="22"/>
  <c r="S35" i="13"/>
  <c r="O36" i="13"/>
  <c r="D6" i="21"/>
  <c r="F5" i="21"/>
  <c r="E5" i="21"/>
  <c r="R102" i="13"/>
  <c r="AA102" i="13"/>
  <c r="T260" i="26"/>
  <c r="R260" i="26"/>
  <c r="T219" i="26"/>
  <c r="R219" i="26"/>
  <c r="T286" i="26"/>
  <c r="R286" i="26"/>
  <c r="R305" i="26"/>
  <c r="T305" i="26"/>
  <c r="R238" i="26"/>
  <c r="T238" i="26"/>
  <c r="T372" i="26"/>
  <c r="R372" i="26"/>
  <c r="R274" i="26"/>
  <c r="T274" i="26"/>
  <c r="R99" i="26"/>
  <c r="T99" i="26"/>
  <c r="T97" i="26"/>
  <c r="R97" i="26"/>
  <c r="R257" i="26"/>
  <c r="T257" i="26"/>
  <c r="R280" i="26"/>
  <c r="T280" i="26"/>
  <c r="T162" i="26"/>
  <c r="R162" i="26"/>
  <c r="T203" i="26"/>
  <c r="R203" i="26"/>
  <c r="T196" i="26"/>
  <c r="R196" i="26"/>
  <c r="T292" i="26"/>
  <c r="R292" i="26"/>
  <c r="R149" i="26"/>
  <c r="T149" i="26"/>
  <c r="T130" i="26"/>
  <c r="R130" i="26"/>
  <c r="T119" i="26"/>
  <c r="R119" i="26"/>
  <c r="R175" i="26"/>
  <c r="T175" i="26"/>
  <c r="R163" i="26"/>
  <c r="T163" i="26"/>
  <c r="T153" i="26"/>
  <c r="R153" i="26"/>
  <c r="R332" i="26"/>
  <c r="T332" i="26"/>
  <c r="R382" i="26"/>
  <c r="T382" i="26"/>
  <c r="T301" i="26"/>
  <c r="R301" i="26"/>
  <c r="T310" i="26"/>
  <c r="R310" i="26"/>
  <c r="T339" i="26"/>
  <c r="R339" i="26"/>
  <c r="R393" i="26"/>
  <c r="T393" i="26"/>
  <c r="T350" i="26"/>
  <c r="R350" i="26"/>
  <c r="T177" i="26"/>
  <c r="R177" i="26"/>
  <c r="T246" i="26"/>
  <c r="R246" i="26"/>
  <c r="T146" i="26"/>
  <c r="R146" i="26"/>
  <c r="R254" i="26"/>
  <c r="T254" i="26"/>
  <c r="T315" i="26"/>
  <c r="R315" i="26"/>
  <c r="R353" i="26"/>
  <c r="T353" i="26"/>
  <c r="T373" i="26"/>
  <c r="R373" i="26"/>
  <c r="T124" i="26"/>
  <c r="R124" i="26"/>
  <c r="T224" i="26"/>
  <c r="R224" i="26"/>
  <c r="T160" i="26"/>
  <c r="R160" i="26"/>
  <c r="T117" i="26"/>
  <c r="R117" i="26"/>
  <c r="T395" i="26"/>
  <c r="R395" i="26"/>
  <c r="T183" i="26"/>
  <c r="R183" i="26"/>
  <c r="R81" i="26"/>
  <c r="T81" i="26"/>
  <c r="R291" i="26"/>
  <c r="AB291" i="26" s="1"/>
  <c r="T291" i="26"/>
  <c r="T86" i="26"/>
  <c r="R86" i="26"/>
  <c r="T399" i="26"/>
  <c r="R399" i="26"/>
  <c r="AB399" i="26" s="1"/>
  <c r="R392" i="26"/>
  <c r="T392" i="26"/>
  <c r="R211" i="26"/>
  <c r="T211" i="26"/>
  <c r="R355" i="26"/>
  <c r="T355" i="26"/>
  <c r="R288" i="26"/>
  <c r="T288" i="26"/>
  <c r="T155" i="26"/>
  <c r="R155" i="26"/>
  <c r="T348" i="26"/>
  <c r="R348" i="26"/>
  <c r="R241" i="26"/>
  <c r="T241" i="26"/>
  <c r="T116" i="26"/>
  <c r="R116" i="26"/>
  <c r="R346" i="26"/>
  <c r="T346" i="26"/>
  <c r="T121" i="26"/>
  <c r="R121" i="26"/>
  <c r="R198" i="26"/>
  <c r="T198" i="26"/>
  <c r="R120" i="26"/>
  <c r="T120" i="26"/>
  <c r="R186" i="26"/>
  <c r="T186" i="26"/>
  <c r="T319" i="26"/>
  <c r="R319" i="26"/>
  <c r="R237" i="26"/>
  <c r="T237" i="26"/>
  <c r="T105" i="26"/>
  <c r="R105" i="26"/>
  <c r="T321" i="26"/>
  <c r="R321" i="26"/>
  <c r="R247" i="26"/>
  <c r="T247" i="26"/>
  <c r="T164" i="26"/>
  <c r="R164" i="26"/>
  <c r="T289" i="26"/>
  <c r="R289" i="26"/>
  <c r="R217" i="26"/>
  <c r="T217" i="26"/>
  <c r="T126" i="26"/>
  <c r="R126" i="26"/>
  <c r="T131" i="26"/>
  <c r="R131" i="26"/>
  <c r="T267" i="26"/>
  <c r="R267" i="26"/>
  <c r="T195" i="26"/>
  <c r="R195" i="26"/>
  <c r="T356" i="26"/>
  <c r="R356" i="26"/>
  <c r="T389" i="26"/>
  <c r="R389" i="26"/>
  <c r="R264" i="26"/>
  <c r="T264" i="26"/>
  <c r="T338" i="26"/>
  <c r="R338" i="26"/>
  <c r="T360" i="26"/>
  <c r="R360" i="26"/>
  <c r="R298" i="26"/>
  <c r="T298" i="26"/>
  <c r="T142" i="26"/>
  <c r="R142" i="26"/>
  <c r="R248" i="26"/>
  <c r="T248" i="26"/>
  <c r="T380" i="26"/>
  <c r="R380" i="26"/>
  <c r="R173" i="26"/>
  <c r="T173" i="26"/>
  <c r="R228" i="26"/>
  <c r="T228" i="26"/>
  <c r="T245" i="26"/>
  <c r="R245" i="26"/>
  <c r="R157" i="26"/>
  <c r="T157" i="26"/>
  <c r="T103" i="26"/>
  <c r="R103" i="26"/>
  <c r="R83" i="26"/>
  <c r="T83" i="26"/>
  <c r="R285" i="26"/>
  <c r="T285" i="26"/>
  <c r="R364" i="26"/>
  <c r="T364" i="26"/>
  <c r="T115" i="26"/>
  <c r="R115" i="26"/>
  <c r="R118" i="26"/>
  <c r="T118" i="26"/>
  <c r="T251" i="26"/>
  <c r="R251" i="26"/>
  <c r="R179" i="26"/>
  <c r="T179" i="26"/>
  <c r="R294" i="26"/>
  <c r="T294" i="26"/>
  <c r="T347" i="26"/>
  <c r="R347" i="26"/>
  <c r="T208" i="26"/>
  <c r="R208" i="26"/>
  <c r="T78" i="26"/>
  <c r="R78" i="26"/>
  <c r="AB78" i="26" s="1"/>
  <c r="R181" i="26"/>
  <c r="T181" i="26"/>
  <c r="S23" i="29"/>
  <c r="R271" i="26"/>
  <c r="T271" i="26"/>
  <c r="R329" i="26"/>
  <c r="T329" i="26"/>
  <c r="R275" i="26"/>
  <c r="T275" i="26"/>
  <c r="T387" i="26"/>
  <c r="R387" i="26"/>
  <c r="R263" i="26"/>
  <c r="T263" i="26"/>
  <c r="T204" i="26"/>
  <c r="R204" i="26"/>
  <c r="T385" i="26"/>
  <c r="R385" i="26"/>
  <c r="T262" i="26"/>
  <c r="R262" i="26"/>
  <c r="R128" i="26"/>
  <c r="T128" i="26"/>
  <c r="R341" i="26"/>
  <c r="T341" i="26"/>
  <c r="T127" i="26"/>
  <c r="R127" i="26"/>
  <c r="T210" i="26"/>
  <c r="R210" i="26"/>
  <c r="T209" i="26"/>
  <c r="R209" i="26"/>
  <c r="T166" i="26"/>
  <c r="R166" i="26"/>
  <c r="T187" i="26"/>
  <c r="R187" i="26"/>
  <c r="R169" i="26"/>
  <c r="T169" i="26"/>
  <c r="R104" i="26"/>
  <c r="T104" i="26"/>
  <c r="R98" i="26"/>
  <c r="T98" i="26"/>
  <c r="R306" i="26"/>
  <c r="T306" i="26"/>
  <c r="T401" i="26"/>
  <c r="R401" i="26"/>
  <c r="T220" i="26"/>
  <c r="R220" i="26"/>
  <c r="T398" i="26"/>
  <c r="R398" i="26"/>
  <c r="R287" i="26"/>
  <c r="T287" i="26"/>
  <c r="T112" i="26"/>
  <c r="R112" i="26"/>
  <c r="T367" i="26"/>
  <c r="R367" i="26"/>
  <c r="T189" i="26"/>
  <c r="R189" i="26"/>
  <c r="AB189" i="26" s="1"/>
  <c r="T252" i="26"/>
  <c r="R252" i="26"/>
  <c r="T159" i="26"/>
  <c r="R159" i="26"/>
  <c r="R378" i="26"/>
  <c r="T378" i="26"/>
  <c r="R151" i="26"/>
  <c r="T151" i="26"/>
  <c r="T207" i="26"/>
  <c r="R207" i="26"/>
  <c r="S59" i="13"/>
  <c r="O60" i="13"/>
  <c r="T317" i="26"/>
  <c r="R317" i="26"/>
  <c r="T269" i="26"/>
  <c r="R269" i="26"/>
  <c r="T281" i="26"/>
  <c r="R281" i="26"/>
  <c r="R397" i="26"/>
  <c r="T397" i="26"/>
  <c r="R122" i="26"/>
  <c r="T122" i="26"/>
  <c r="T192" i="26"/>
  <c r="R192" i="26"/>
  <c r="R150" i="26"/>
  <c r="T150" i="26"/>
  <c r="R178" i="26"/>
  <c r="T178" i="26"/>
  <c r="T100" i="26"/>
  <c r="R100" i="26"/>
  <c r="T231" i="26"/>
  <c r="R231" i="26"/>
  <c r="R362" i="26"/>
  <c r="T362" i="26"/>
  <c r="T303" i="26"/>
  <c r="R303" i="26"/>
  <c r="R345" i="26"/>
  <c r="T345" i="26"/>
  <c r="R335" i="26"/>
  <c r="T335" i="26"/>
  <c r="T277" i="26"/>
  <c r="R277" i="26"/>
  <c r="R91" i="26"/>
  <c r="T91" i="26"/>
  <c r="T201" i="26"/>
  <c r="R201" i="26"/>
  <c r="AB201" i="26" s="1"/>
  <c r="R129" i="26"/>
  <c r="T129" i="26"/>
  <c r="T194" i="26"/>
  <c r="R194" i="26"/>
  <c r="R140" i="26"/>
  <c r="T140" i="26"/>
  <c r="R388" i="26"/>
  <c r="T388" i="26"/>
  <c r="R161" i="26"/>
  <c r="T161" i="26"/>
  <c r="R300" i="26"/>
  <c r="T300" i="26"/>
  <c r="R370" i="26"/>
  <c r="T370" i="26"/>
  <c r="R369" i="26"/>
  <c r="T369" i="26"/>
  <c r="T197" i="26"/>
  <c r="R197" i="26"/>
  <c r="T229" i="26"/>
  <c r="R229" i="26"/>
  <c r="T250" i="26"/>
  <c r="R250" i="26"/>
  <c r="R90" i="26"/>
  <c r="T90" i="26"/>
  <c r="R394" i="26"/>
  <c r="T394" i="26"/>
  <c r="R352" i="26"/>
  <c r="T352" i="26"/>
  <c r="R165" i="26"/>
  <c r="T165" i="26"/>
  <c r="T167" i="26"/>
  <c r="R167" i="26"/>
  <c r="T107" i="26"/>
  <c r="R107" i="26"/>
  <c r="T359" i="26"/>
  <c r="R359" i="26"/>
  <c r="T368" i="26"/>
  <c r="R368" i="26"/>
  <c r="T323" i="26"/>
  <c r="R323" i="26"/>
  <c r="R93" i="26"/>
  <c r="T93" i="26"/>
  <c r="T206" i="26"/>
  <c r="R206" i="26"/>
  <c r="T361" i="26"/>
  <c r="R361" i="26"/>
  <c r="R96" i="26"/>
  <c r="T96" i="26"/>
  <c r="T226" i="26"/>
  <c r="R226" i="26"/>
  <c r="T85" i="26"/>
  <c r="R85" i="26"/>
  <c r="R374" i="26"/>
  <c r="T374" i="26"/>
  <c r="R200" i="26"/>
  <c r="T200" i="26"/>
  <c r="T88" i="26"/>
  <c r="R88" i="26"/>
  <c r="R144" i="26"/>
  <c r="T144" i="26"/>
  <c r="T138" i="26"/>
  <c r="R138" i="26"/>
  <c r="R244" i="26"/>
  <c r="T244" i="26"/>
  <c r="R199" i="26"/>
  <c r="T199" i="26"/>
  <c r="R79" i="26"/>
  <c r="AB79" i="26" s="1"/>
  <c r="T79" i="26"/>
  <c r="T239" i="26"/>
  <c r="R239" i="26"/>
  <c r="R171" i="26"/>
  <c r="AB171" i="26" s="1"/>
  <c r="T171" i="26"/>
  <c r="T123" i="26"/>
  <c r="R123" i="26"/>
  <c r="T312" i="26"/>
  <c r="R312" i="26"/>
  <c r="R82" i="26"/>
  <c r="T82" i="26"/>
  <c r="R261" i="26"/>
  <c r="T261" i="26"/>
  <c r="R322" i="26"/>
  <c r="T322" i="26"/>
  <c r="T358" i="26"/>
  <c r="R358" i="26"/>
  <c r="R216" i="26"/>
  <c r="T216" i="26"/>
  <c r="R265" i="26"/>
  <c r="T265" i="26"/>
  <c r="R379" i="26"/>
  <c r="T379" i="26"/>
  <c r="T101" i="26"/>
  <c r="R101" i="26"/>
  <c r="R184" i="26"/>
  <c r="T184" i="26"/>
  <c r="T158" i="26"/>
  <c r="R158" i="26"/>
  <c r="R172" i="26"/>
  <c r="T172" i="26"/>
  <c r="T293" i="26"/>
  <c r="R293" i="26"/>
  <c r="R135" i="26"/>
  <c r="T135" i="26"/>
  <c r="R190" i="26"/>
  <c r="AB190" i="26" s="1"/>
  <c r="T190" i="26"/>
  <c r="T307" i="26"/>
  <c r="R307" i="26"/>
  <c r="T218" i="26"/>
  <c r="R218" i="26"/>
  <c r="R316" i="26"/>
  <c r="T316" i="26"/>
  <c r="T132" i="26"/>
  <c r="R132" i="26"/>
  <c r="T185" i="26"/>
  <c r="R185" i="26"/>
  <c r="R125" i="26"/>
  <c r="T125" i="26"/>
  <c r="T357" i="26"/>
  <c r="R357" i="26"/>
  <c r="T182" i="26"/>
  <c r="R182" i="26"/>
  <c r="R114" i="26"/>
  <c r="T114" i="26"/>
  <c r="R154" i="26"/>
  <c r="T154" i="26"/>
  <c r="T308" i="26"/>
  <c r="R308" i="26"/>
  <c r="R396" i="26"/>
  <c r="T396" i="26"/>
  <c r="R253" i="26"/>
  <c r="T253" i="26"/>
  <c r="R272" i="26"/>
  <c r="T272" i="26"/>
  <c r="T342" i="26"/>
  <c r="R342" i="26"/>
  <c r="T375" i="26"/>
  <c r="R375" i="26"/>
  <c r="T89" i="26"/>
  <c r="R89" i="26"/>
  <c r="R215" i="26"/>
  <c r="T215" i="26"/>
  <c r="T143" i="26"/>
  <c r="R143" i="26"/>
  <c r="R235" i="26"/>
  <c r="T235" i="26"/>
  <c r="T386" i="26"/>
  <c r="R386" i="26"/>
  <c r="T354" i="26"/>
  <c r="R354" i="26"/>
  <c r="AB354" i="26" s="1"/>
  <c r="T365" i="26"/>
  <c r="R365" i="26"/>
  <c r="T344" i="26"/>
  <c r="R344" i="26"/>
  <c r="T273" i="26"/>
  <c r="R273" i="26"/>
  <c r="T283" i="26"/>
  <c r="R283" i="26"/>
  <c r="T222" i="26"/>
  <c r="R222" i="26"/>
  <c r="T268" i="26"/>
  <c r="R268" i="26"/>
  <c r="R110" i="26"/>
  <c r="T110" i="26"/>
  <c r="R137" i="26"/>
  <c r="T137" i="26"/>
  <c r="T176" i="26"/>
  <c r="R176" i="26"/>
  <c r="R309" i="26"/>
  <c r="T309" i="26"/>
  <c r="R84" i="26"/>
  <c r="T84" i="26"/>
  <c r="R290" i="26"/>
  <c r="T290" i="26"/>
  <c r="T214" i="26"/>
  <c r="R214" i="26"/>
  <c r="T349" i="26"/>
  <c r="R349" i="26"/>
  <c r="T376" i="26"/>
  <c r="R376" i="26"/>
  <c r="R92" i="26"/>
  <c r="T92" i="26"/>
  <c r="T106" i="26"/>
  <c r="R106" i="26"/>
  <c r="T113" i="26"/>
  <c r="R113" i="26"/>
  <c r="R279" i="26"/>
  <c r="T279" i="26"/>
  <c r="R324" i="26"/>
  <c r="T324" i="26"/>
  <c r="R266" i="26"/>
  <c r="T266" i="26"/>
  <c r="T366" i="26"/>
  <c r="R366" i="26"/>
  <c r="T240" i="26"/>
  <c r="R240" i="26"/>
  <c r="T141" i="26"/>
  <c r="R141" i="26"/>
  <c r="T223" i="26"/>
  <c r="R223" i="26"/>
  <c r="T111" i="26"/>
  <c r="R111" i="26"/>
  <c r="AB111" i="26" s="1"/>
  <c r="T232" i="26"/>
  <c r="R232" i="26"/>
  <c r="R94" i="26"/>
  <c r="T94" i="26"/>
  <c r="T304" i="26"/>
  <c r="R304" i="26"/>
  <c r="R80" i="26"/>
  <c r="T80" i="26"/>
  <c r="R276" i="26"/>
  <c r="T276" i="26"/>
  <c r="R243" i="26"/>
  <c r="T243" i="26"/>
  <c r="R325" i="26"/>
  <c r="T325" i="26"/>
  <c r="R336" i="26"/>
  <c r="T336" i="26"/>
  <c r="T337" i="26"/>
  <c r="R337" i="26"/>
  <c r="T147" i="26"/>
  <c r="R147" i="26"/>
  <c r="R351" i="26"/>
  <c r="T351" i="26"/>
  <c r="R191" i="26"/>
  <c r="T191" i="26"/>
  <c r="R109" i="26"/>
  <c r="T109" i="26"/>
  <c r="T236" i="26"/>
  <c r="R236" i="26"/>
  <c r="R102" i="26"/>
  <c r="T102" i="26"/>
  <c r="R320" i="26"/>
  <c r="T320" i="26"/>
  <c r="R134" i="26"/>
  <c r="AB134" i="26" s="1"/>
  <c r="T134" i="26"/>
  <c r="T297" i="26"/>
  <c r="R297" i="26"/>
  <c r="T326" i="26"/>
  <c r="R326" i="26"/>
  <c r="R205" i="26"/>
  <c r="T205" i="26"/>
  <c r="T377" i="26"/>
  <c r="R377" i="26"/>
  <c r="T227" i="26"/>
  <c r="R227" i="26"/>
  <c r="T381" i="26"/>
  <c r="R381" i="26"/>
  <c r="T296" i="26"/>
  <c r="R296" i="26"/>
  <c r="R383" i="26"/>
  <c r="T383" i="26"/>
  <c r="T213" i="26"/>
  <c r="R213" i="26"/>
  <c r="T384" i="26"/>
  <c r="R384" i="26"/>
  <c r="T148" i="26"/>
  <c r="R148" i="26"/>
  <c r="R328" i="26"/>
  <c r="T328" i="26"/>
  <c r="R230" i="26"/>
  <c r="T230" i="26"/>
  <c r="T330" i="26"/>
  <c r="R330" i="26"/>
  <c r="T180" i="26"/>
  <c r="R180" i="26"/>
  <c r="R340" i="26"/>
  <c r="T340" i="26"/>
  <c r="R299" i="26"/>
  <c r="T299" i="26"/>
  <c r="T371" i="26"/>
  <c r="R371" i="26"/>
  <c r="T221" i="26"/>
  <c r="R221" i="26"/>
  <c r="T363" i="26"/>
  <c r="R363" i="26"/>
  <c r="T302" i="26"/>
  <c r="R302" i="26"/>
  <c r="R133" i="26"/>
  <c r="T133" i="26"/>
  <c r="R270" i="26"/>
  <c r="T270" i="26"/>
  <c r="T249" i="26"/>
  <c r="R249" i="26"/>
  <c r="T259" i="26"/>
  <c r="R259" i="26"/>
  <c r="R108" i="26"/>
  <c r="T108" i="26"/>
  <c r="R188" i="26"/>
  <c r="AB188" i="26" s="1"/>
  <c r="T188" i="26"/>
  <c r="T233" i="26"/>
  <c r="R233" i="26"/>
  <c r="T95" i="26"/>
  <c r="R95" i="26"/>
  <c r="R313" i="26"/>
  <c r="T313" i="26"/>
  <c r="R242" i="26"/>
  <c r="T242" i="26"/>
  <c r="R152" i="26"/>
  <c r="T152" i="26"/>
  <c r="T136" i="26"/>
  <c r="R136" i="26"/>
  <c r="R193" i="26"/>
  <c r="T193" i="26"/>
  <c r="T334" i="26"/>
  <c r="R334" i="26"/>
  <c r="T156" i="26"/>
  <c r="R156" i="26"/>
  <c r="T390" i="26"/>
  <c r="R390" i="26"/>
  <c r="R255" i="26"/>
  <c r="T255" i="26"/>
  <c r="R282" i="26"/>
  <c r="T282" i="26"/>
  <c r="R212" i="26"/>
  <c r="T212" i="26"/>
  <c r="T400" i="26"/>
  <c r="R400" i="26"/>
  <c r="R333" i="26"/>
  <c r="T333" i="26"/>
  <c r="R168" i="26"/>
  <c r="T168" i="26"/>
  <c r="T331" i="26"/>
  <c r="R331" i="26"/>
  <c r="R234" i="26"/>
  <c r="T234" i="26"/>
  <c r="R278" i="26"/>
  <c r="T278" i="26"/>
  <c r="R318" i="26"/>
  <c r="T318" i="26"/>
  <c r="T145" i="26"/>
  <c r="R145" i="26"/>
  <c r="T256" i="26"/>
  <c r="R256" i="26"/>
  <c r="R284" i="26"/>
  <c r="T284" i="26"/>
  <c r="R202" i="26"/>
  <c r="T202" i="26"/>
  <c r="R295" i="26"/>
  <c r="AB295" i="26" s="1"/>
  <c r="T295" i="26"/>
  <c r="R327" i="26"/>
  <c r="T327" i="26"/>
  <c r="R139" i="26"/>
  <c r="T139" i="26"/>
  <c r="T225" i="26"/>
  <c r="R225" i="26"/>
  <c r="T311" i="26"/>
  <c r="R311" i="26"/>
  <c r="T314" i="26"/>
  <c r="R314" i="26"/>
  <c r="R343" i="26"/>
  <c r="T343" i="26"/>
  <c r="R258" i="26"/>
  <c r="T258" i="26"/>
  <c r="R174" i="26"/>
  <c r="T174" i="26"/>
  <c r="R170" i="26"/>
  <c r="T170" i="26"/>
  <c r="T391" i="26"/>
  <c r="R391" i="26"/>
  <c r="R87" i="26"/>
  <c r="T87" i="26"/>
  <c r="O5" i="21"/>
  <c r="N5" i="21"/>
  <c r="Q5" i="21"/>
  <c r="J6" i="21"/>
  <c r="I6" i="21"/>
  <c r="K6" i="21"/>
  <c r="H7" i="21"/>
  <c r="M6" i="21"/>
  <c r="L6" i="21"/>
  <c r="S99" i="13"/>
  <c r="AE100" i="13"/>
  <c r="R98" i="13"/>
  <c r="AA98" i="13"/>
  <c r="T35" i="13"/>
  <c r="R35" i="13"/>
  <c r="O37" i="13"/>
  <c r="S36" i="13"/>
  <c r="D7" i="21"/>
  <c r="F6" i="21"/>
  <c r="E6" i="21"/>
  <c r="R23" i="29"/>
  <c r="O24" i="29"/>
  <c r="T23" i="29"/>
  <c r="AA23" i="29" s="1"/>
  <c r="T59" i="13"/>
  <c r="R59" i="13"/>
  <c r="S60" i="13"/>
  <c r="P6" i="21"/>
  <c r="O6" i="21"/>
  <c r="Q6" i="21"/>
  <c r="N6" i="21"/>
  <c r="I7" i="21"/>
  <c r="H8" i="21"/>
  <c r="M7" i="21"/>
  <c r="L7" i="21"/>
  <c r="J7" i="21"/>
  <c r="K7" i="21"/>
  <c r="R99" i="13"/>
  <c r="AA99" i="13"/>
  <c r="AE101" i="13"/>
  <c r="S100" i="13"/>
  <c r="S37" i="13"/>
  <c r="O38" i="13"/>
  <c r="T36" i="13"/>
  <c r="R36" i="13"/>
  <c r="E7" i="21"/>
  <c r="D8" i="21"/>
  <c r="F7" i="21"/>
  <c r="S24" i="29"/>
  <c r="T60" i="13"/>
  <c r="R60" i="13"/>
  <c r="P7" i="21"/>
  <c r="O7" i="21"/>
  <c r="N7" i="21"/>
  <c r="Q7" i="21"/>
  <c r="K8" i="21"/>
  <c r="H9" i="21"/>
  <c r="J8" i="21"/>
  <c r="M8" i="21"/>
  <c r="L8" i="21"/>
  <c r="I8" i="21"/>
  <c r="AA100" i="13"/>
  <c r="R100" i="13"/>
  <c r="R37" i="13"/>
  <c r="T37" i="13"/>
  <c r="S38" i="13"/>
  <c r="O39" i="13"/>
  <c r="F8" i="21"/>
  <c r="D9" i="21"/>
  <c r="E8" i="21"/>
  <c r="R24" i="29"/>
  <c r="O25" i="29"/>
  <c r="T24" i="29"/>
  <c r="AA24" i="29" s="1"/>
  <c r="K9" i="21"/>
  <c r="I9" i="21"/>
  <c r="H10" i="21"/>
  <c r="J9" i="21"/>
  <c r="L9" i="21"/>
  <c r="M9" i="21"/>
  <c r="P8" i="21"/>
  <c r="O8" i="21"/>
  <c r="N8" i="21"/>
  <c r="Q8" i="21"/>
  <c r="R38" i="13"/>
  <c r="T38" i="13"/>
  <c r="S39" i="13"/>
  <c r="O40" i="13"/>
  <c r="F9" i="21"/>
  <c r="E9" i="21"/>
  <c r="D10" i="21"/>
  <c r="S25" i="29"/>
  <c r="P9" i="21"/>
  <c r="O9" i="21"/>
  <c r="N9" i="21"/>
  <c r="Q9" i="21"/>
  <c r="J10" i="21"/>
  <c r="K10" i="21"/>
  <c r="H11" i="21"/>
  <c r="I10" i="21"/>
  <c r="L10" i="21"/>
  <c r="M10" i="21"/>
  <c r="T39" i="13"/>
  <c r="R39" i="13"/>
  <c r="O41" i="13"/>
  <c r="S40" i="13"/>
  <c r="E10" i="21"/>
  <c r="D11" i="21"/>
  <c r="F10" i="21"/>
  <c r="O26" i="29"/>
  <c r="T25" i="29"/>
  <c r="AA25" i="29" s="1"/>
  <c r="R25" i="29"/>
  <c r="M11" i="21"/>
  <c r="H12" i="21"/>
  <c r="J11" i="21"/>
  <c r="I11" i="21"/>
  <c r="K11" i="21"/>
  <c r="L11" i="21"/>
  <c r="P10" i="21"/>
  <c r="O10" i="21"/>
  <c r="N10" i="21"/>
  <c r="Q10" i="21"/>
  <c r="S41" i="13"/>
  <c r="O42" i="13"/>
  <c r="R40" i="13"/>
  <c r="T40" i="13"/>
  <c r="E11" i="21"/>
  <c r="D12" i="21"/>
  <c r="F11" i="21"/>
  <c r="S26" i="29"/>
  <c r="I12" i="21"/>
  <c r="H13" i="21"/>
  <c r="K12" i="21"/>
  <c r="L12" i="21"/>
  <c r="M12" i="21"/>
  <c r="J12" i="21"/>
  <c r="P11" i="21"/>
  <c r="O11" i="21"/>
  <c r="N11" i="21"/>
  <c r="Q11" i="21"/>
  <c r="T41" i="13"/>
  <c r="R41" i="13"/>
  <c r="O43" i="13"/>
  <c r="S42" i="13"/>
  <c r="F12" i="21"/>
  <c r="E12" i="21"/>
  <c r="D13" i="21"/>
  <c r="O27" i="29"/>
  <c r="R26" i="29"/>
  <c r="T26" i="29"/>
  <c r="AA26" i="29" s="1"/>
  <c r="P12" i="21"/>
  <c r="O12" i="21"/>
  <c r="N12" i="21"/>
  <c r="Q12" i="21"/>
  <c r="H14" i="21"/>
  <c r="K13" i="21"/>
  <c r="M13" i="21"/>
  <c r="I13" i="21"/>
  <c r="J13" i="21"/>
  <c r="L13" i="21"/>
  <c r="O44" i="13"/>
  <c r="S43" i="13"/>
  <c r="T42" i="13"/>
  <c r="R42" i="13"/>
  <c r="E13" i="21"/>
  <c r="F13" i="21"/>
  <c r="D14" i="21"/>
  <c r="S27" i="29"/>
  <c r="J14" i="21"/>
  <c r="I14" i="21"/>
  <c r="M14" i="21"/>
  <c r="H15" i="21"/>
  <c r="K14" i="21"/>
  <c r="L14" i="21"/>
  <c r="P13" i="21"/>
  <c r="O13" i="21"/>
  <c r="Q13" i="21"/>
  <c r="N13" i="21"/>
  <c r="O45" i="13"/>
  <c r="S44" i="13"/>
  <c r="T43" i="13"/>
  <c r="R43" i="13"/>
  <c r="D15" i="21"/>
  <c r="E14" i="21"/>
  <c r="F14" i="21"/>
  <c r="R27" i="29"/>
  <c r="T27" i="29"/>
  <c r="AA27" i="29" s="1"/>
  <c r="O28" i="29"/>
  <c r="P14" i="21"/>
  <c r="O14" i="21"/>
  <c r="N14" i="21"/>
  <c r="Q14" i="21"/>
  <c r="K15" i="21"/>
  <c r="M15" i="21"/>
  <c r="I15" i="21"/>
  <c r="H16" i="21"/>
  <c r="J15" i="21"/>
  <c r="L15" i="21"/>
  <c r="O46" i="13"/>
  <c r="S45" i="13"/>
  <c r="R44" i="13"/>
  <c r="T44" i="13"/>
  <c r="D16" i="21"/>
  <c r="E15" i="21"/>
  <c r="F15" i="21"/>
  <c r="S28" i="29"/>
  <c r="P15" i="21"/>
  <c r="O15" i="21"/>
  <c r="N15" i="21"/>
  <c r="Q15" i="21"/>
  <c r="I16" i="21"/>
  <c r="M16" i="21"/>
  <c r="J16" i="21"/>
  <c r="L16" i="21"/>
  <c r="H17" i="21"/>
  <c r="K16" i="21"/>
  <c r="S46" i="13"/>
  <c r="O47" i="13"/>
  <c r="R45" i="13"/>
  <c r="T45" i="13"/>
  <c r="F16" i="21"/>
  <c r="D17" i="21"/>
  <c r="E16" i="21"/>
  <c r="O29" i="29"/>
  <c r="R28" i="29"/>
  <c r="T28" i="29"/>
  <c r="AA28" i="29" s="1"/>
  <c r="P16" i="21"/>
  <c r="O16" i="21"/>
  <c r="N16" i="21"/>
  <c r="Q16" i="21"/>
  <c r="K17" i="21"/>
  <c r="M17" i="21"/>
  <c r="I17" i="21"/>
  <c r="H18" i="21"/>
  <c r="J17" i="21"/>
  <c r="L17" i="21"/>
  <c r="T46" i="13"/>
  <c r="R46" i="13"/>
  <c r="O48" i="13"/>
  <c r="S47" i="13"/>
  <c r="F17" i="21"/>
  <c r="E17" i="21"/>
  <c r="D18" i="21"/>
  <c r="S29" i="29"/>
  <c r="P17" i="21"/>
  <c r="O17" i="21"/>
  <c r="N17" i="21"/>
  <c r="Q17" i="21"/>
  <c r="M18" i="21"/>
  <c r="J18" i="21"/>
  <c r="I18" i="21"/>
  <c r="K18" i="21"/>
  <c r="L18" i="21"/>
  <c r="H19" i="21"/>
  <c r="S48" i="13"/>
  <c r="O49" i="13"/>
  <c r="T47" i="13"/>
  <c r="R47" i="13"/>
  <c r="F18" i="21"/>
  <c r="E18" i="21"/>
  <c r="D19" i="21"/>
  <c r="T29" i="29"/>
  <c r="AA29" i="29" s="1"/>
  <c r="O30" i="29"/>
  <c r="R29" i="29"/>
  <c r="P18" i="21"/>
  <c r="O18" i="21"/>
  <c r="N18" i="21"/>
  <c r="Q18" i="21"/>
  <c r="J19" i="21"/>
  <c r="H20" i="21"/>
  <c r="M19" i="21"/>
  <c r="K19" i="21"/>
  <c r="L19" i="21"/>
  <c r="I19" i="21"/>
  <c r="T48" i="13"/>
  <c r="R48" i="13"/>
  <c r="O50" i="13"/>
  <c r="S49" i="13"/>
  <c r="D20" i="21"/>
  <c r="E19" i="21"/>
  <c r="F19" i="21"/>
  <c r="S30" i="29"/>
  <c r="H21" i="21"/>
  <c r="M20" i="21"/>
  <c r="K20" i="21"/>
  <c r="J20" i="21"/>
  <c r="I20" i="21"/>
  <c r="L20" i="21"/>
  <c r="P19" i="21"/>
  <c r="O19" i="21"/>
  <c r="N19" i="21"/>
  <c r="Q19" i="21"/>
  <c r="S50" i="13"/>
  <c r="O51" i="13"/>
  <c r="T49" i="13"/>
  <c r="R49" i="13"/>
  <c r="E20" i="21"/>
  <c r="F20" i="21"/>
  <c r="D21" i="21"/>
  <c r="T30" i="29"/>
  <c r="AA30" i="29" s="1"/>
  <c r="O31" i="29"/>
  <c r="R30" i="29"/>
  <c r="K21" i="21"/>
  <c r="I21" i="21"/>
  <c r="L21" i="21"/>
  <c r="M21" i="21"/>
  <c r="J21" i="21"/>
  <c r="H22" i="21"/>
  <c r="P20" i="21"/>
  <c r="O20" i="21"/>
  <c r="Q20" i="21"/>
  <c r="N20" i="21"/>
  <c r="T50" i="13"/>
  <c r="R50" i="13"/>
  <c r="O52" i="13"/>
  <c r="S51" i="13"/>
  <c r="E21" i="21"/>
  <c r="F21" i="21"/>
  <c r="D22" i="21"/>
  <c r="S31" i="29"/>
  <c r="P21" i="21"/>
  <c r="O21" i="21"/>
  <c r="Q21" i="21"/>
  <c r="N21" i="21"/>
  <c r="K22" i="21"/>
  <c r="M22" i="21"/>
  <c r="L22" i="21"/>
  <c r="I22" i="21"/>
  <c r="H23" i="21"/>
  <c r="J22" i="21"/>
  <c r="S52" i="13"/>
  <c r="O53" i="13"/>
  <c r="R51" i="13"/>
  <c r="T51" i="13"/>
  <c r="E22" i="21"/>
  <c r="D23" i="21"/>
  <c r="F22" i="21"/>
  <c r="T31" i="29"/>
  <c r="AA31" i="29" s="1"/>
  <c r="O32" i="29"/>
  <c r="R31" i="29"/>
  <c r="P22" i="21"/>
  <c r="O22" i="21"/>
  <c r="Q22" i="21"/>
  <c r="N22" i="21"/>
  <c r="L23" i="21"/>
  <c r="K23" i="21"/>
  <c r="J23" i="21"/>
  <c r="M23" i="21"/>
  <c r="H24" i="21"/>
  <c r="I23" i="21"/>
  <c r="R52" i="13"/>
  <c r="T52" i="13"/>
  <c r="S53" i="13"/>
  <c r="O54" i="13"/>
  <c r="F23" i="21"/>
  <c r="D24" i="21"/>
  <c r="E23" i="21"/>
  <c r="S32" i="29"/>
  <c r="M24" i="21"/>
  <c r="I24" i="21"/>
  <c r="H25" i="21"/>
  <c r="K24" i="21"/>
  <c r="J24" i="21"/>
  <c r="L24" i="21"/>
  <c r="P23" i="21"/>
  <c r="O23" i="21"/>
  <c r="N23" i="21"/>
  <c r="Q23" i="21"/>
  <c r="T53" i="13"/>
  <c r="R53" i="13"/>
  <c r="S54" i="13"/>
  <c r="O55" i="13"/>
  <c r="F24" i="21"/>
  <c r="D25" i="21"/>
  <c r="E24" i="21"/>
  <c r="R32" i="29"/>
  <c r="O33" i="29"/>
  <c r="T32" i="29"/>
  <c r="AA32" i="29" s="1"/>
  <c r="P24" i="21"/>
  <c r="O24" i="21"/>
  <c r="N24" i="21"/>
  <c r="Q24" i="21"/>
  <c r="J25" i="21"/>
  <c r="M25" i="21"/>
  <c r="L25" i="21"/>
  <c r="K25" i="21"/>
  <c r="H26" i="21"/>
  <c r="I25" i="21"/>
  <c r="R54" i="13"/>
  <c r="T54" i="13"/>
  <c r="O56" i="13"/>
  <c r="S55" i="13"/>
  <c r="F25" i="21"/>
  <c r="E25" i="21"/>
  <c r="D26" i="21"/>
  <c r="S33" i="29"/>
  <c r="M26" i="21"/>
  <c r="I26" i="21"/>
  <c r="K26" i="21"/>
  <c r="H27" i="21"/>
  <c r="J26" i="21"/>
  <c r="L26" i="21"/>
  <c r="P25" i="21"/>
  <c r="O25" i="21"/>
  <c r="N25" i="21"/>
  <c r="Q25" i="21"/>
  <c r="S56" i="13"/>
  <c r="O57" i="13"/>
  <c r="R55" i="13"/>
  <c r="T55" i="13"/>
  <c r="E26" i="21"/>
  <c r="F26" i="21"/>
  <c r="D27" i="21"/>
  <c r="T33" i="29"/>
  <c r="AA33" i="29" s="1"/>
  <c r="R33" i="29"/>
  <c r="P26" i="21"/>
  <c r="O26" i="21"/>
  <c r="N26" i="21"/>
  <c r="Q26" i="21"/>
  <c r="J27" i="21"/>
  <c r="M27" i="21"/>
  <c r="H28" i="21"/>
  <c r="K27" i="21"/>
  <c r="I27" i="21"/>
  <c r="L27" i="21"/>
  <c r="T56" i="13"/>
  <c r="R56" i="13"/>
  <c r="O58" i="13"/>
  <c r="S57" i="13"/>
  <c r="D28" i="21"/>
  <c r="F27" i="21"/>
  <c r="E27" i="21"/>
  <c r="J28" i="21"/>
  <c r="H29" i="21"/>
  <c r="M28" i="21"/>
  <c r="I28" i="21"/>
  <c r="L28" i="21"/>
  <c r="K28" i="21"/>
  <c r="P27" i="21"/>
  <c r="O27" i="21"/>
  <c r="N27" i="21"/>
  <c r="Q27" i="21"/>
  <c r="S58" i="13"/>
  <c r="T57" i="13"/>
  <c r="R57" i="13"/>
  <c r="E28" i="21"/>
  <c r="D29" i="21"/>
  <c r="F28" i="21"/>
  <c r="M29" i="21"/>
  <c r="L29" i="21"/>
  <c r="K29" i="21"/>
  <c r="H30" i="21"/>
  <c r="J29" i="21"/>
  <c r="I29" i="21"/>
  <c r="P28" i="21"/>
  <c r="O28" i="21"/>
  <c r="N28" i="21"/>
  <c r="Q28" i="21"/>
  <c r="T58" i="13"/>
  <c r="R58" i="13"/>
  <c r="D30" i="21"/>
  <c r="F29" i="21"/>
  <c r="E29" i="21"/>
  <c r="M30" i="21"/>
  <c r="I30" i="21"/>
  <c r="K30" i="21"/>
  <c r="J30" i="21"/>
  <c r="L30" i="21"/>
  <c r="H31" i="21"/>
  <c r="P29" i="21"/>
  <c r="O29" i="21"/>
  <c r="Q29" i="21"/>
  <c r="N29" i="21"/>
  <c r="E30" i="21"/>
  <c r="F30" i="21"/>
  <c r="D31" i="21"/>
  <c r="P30" i="21"/>
  <c r="O30" i="21"/>
  <c r="N30" i="21"/>
  <c r="Q30" i="21"/>
  <c r="K31" i="21"/>
  <c r="L31" i="21"/>
  <c r="H32" i="21"/>
  <c r="I31" i="21"/>
  <c r="M31" i="21"/>
  <c r="J31" i="21"/>
  <c r="D32" i="21"/>
  <c r="E31" i="21"/>
  <c r="F31" i="21"/>
  <c r="I32" i="21"/>
  <c r="M32" i="21"/>
  <c r="J32" i="21"/>
  <c r="K32" i="21"/>
  <c r="H33" i="21"/>
  <c r="L32" i="21"/>
  <c r="P31" i="21"/>
  <c r="O31" i="21"/>
  <c r="N31" i="21"/>
  <c r="Q31" i="21"/>
  <c r="E32" i="21"/>
  <c r="F32" i="21"/>
  <c r="D33" i="21"/>
  <c r="P32" i="21"/>
  <c r="O32" i="21"/>
  <c r="Q32" i="21"/>
  <c r="N32" i="21"/>
  <c r="M33" i="21"/>
  <c r="I33" i="21"/>
  <c r="L33" i="21"/>
  <c r="J33" i="21"/>
  <c r="K33" i="21"/>
  <c r="H34" i="21"/>
  <c r="D34" i="21"/>
  <c r="F33" i="21"/>
  <c r="E33" i="21"/>
  <c r="P33" i="21"/>
  <c r="O33" i="21"/>
  <c r="N33" i="21"/>
  <c r="Q33" i="21"/>
  <c r="L34" i="21"/>
  <c r="M34" i="21"/>
  <c r="I34" i="21"/>
  <c r="H35" i="21"/>
  <c r="J34" i="21"/>
  <c r="K34" i="21"/>
  <c r="E34" i="21"/>
  <c r="F34" i="21"/>
  <c r="D35" i="21"/>
  <c r="P34" i="21"/>
  <c r="O34" i="21"/>
  <c r="N34" i="21"/>
  <c r="Q34" i="21"/>
  <c r="I35" i="21"/>
  <c r="K35" i="21"/>
  <c r="L35" i="21"/>
  <c r="M35" i="21"/>
  <c r="H36" i="21"/>
  <c r="J35" i="21"/>
  <c r="D36" i="21"/>
  <c r="E35" i="21"/>
  <c r="F35" i="21"/>
  <c r="P35" i="21"/>
  <c r="O35" i="21"/>
  <c r="Q35" i="21"/>
  <c r="N35" i="21"/>
  <c r="K36" i="21"/>
  <c r="H37" i="21"/>
  <c r="M36" i="21"/>
  <c r="L36" i="21"/>
  <c r="J36" i="21"/>
  <c r="I36" i="21"/>
  <c r="D37" i="21"/>
  <c r="E36" i="21"/>
  <c r="F36" i="21"/>
  <c r="L37" i="21"/>
  <c r="H38" i="21"/>
  <c r="K37" i="21"/>
  <c r="M37" i="21"/>
  <c r="J37" i="21"/>
  <c r="I37" i="21"/>
  <c r="P36" i="21"/>
  <c r="O36" i="21"/>
  <c r="N36" i="21"/>
  <c r="Q36" i="21"/>
  <c r="F37" i="21"/>
  <c r="E37" i="21"/>
  <c r="D38" i="21"/>
  <c r="K38" i="21"/>
  <c r="J38" i="21"/>
  <c r="M38" i="21"/>
  <c r="L38" i="21"/>
  <c r="I38" i="21"/>
  <c r="H39" i="21"/>
  <c r="P37" i="21"/>
  <c r="O37" i="21"/>
  <c r="Q37" i="21"/>
  <c r="N37" i="21"/>
  <c r="D39" i="21"/>
  <c r="F38" i="21"/>
  <c r="E38" i="21"/>
  <c r="P38" i="21"/>
  <c r="O38" i="21"/>
  <c r="Q38" i="21"/>
  <c r="N38" i="21"/>
  <c r="L39" i="21"/>
  <c r="H40" i="21"/>
  <c r="K39" i="21"/>
  <c r="J39" i="21"/>
  <c r="I39" i="21"/>
  <c r="M39" i="21"/>
  <c r="D40" i="21"/>
  <c r="F39" i="21"/>
  <c r="E39" i="21"/>
  <c r="J40" i="21"/>
  <c r="M40" i="21"/>
  <c r="K40" i="21"/>
  <c r="H41" i="21"/>
  <c r="L40" i="21"/>
  <c r="I40" i="21"/>
  <c r="P39" i="21"/>
  <c r="O39" i="21"/>
  <c r="N39" i="21"/>
  <c r="Q39" i="21"/>
  <c r="D41" i="21"/>
  <c r="F40" i="21"/>
  <c r="E40" i="21"/>
  <c r="H42" i="21"/>
  <c r="I41" i="21"/>
  <c r="K41" i="21"/>
  <c r="M41" i="21"/>
  <c r="L41" i="21"/>
  <c r="J41" i="21"/>
  <c r="P40" i="21"/>
  <c r="O40" i="21"/>
  <c r="N40" i="21"/>
  <c r="Q40" i="21"/>
  <c r="E41" i="21"/>
  <c r="F41" i="21"/>
  <c r="D42" i="21"/>
  <c r="M42" i="21"/>
  <c r="K42" i="21"/>
  <c r="J42" i="21"/>
  <c r="L42" i="21"/>
  <c r="I42" i="21"/>
  <c r="H43" i="21"/>
  <c r="P41" i="21"/>
  <c r="O41" i="21"/>
  <c r="N41" i="21"/>
  <c r="Q41" i="21"/>
  <c r="F42" i="21"/>
  <c r="D43" i="21"/>
  <c r="E42" i="21"/>
  <c r="P42" i="21"/>
  <c r="O42" i="21"/>
  <c r="N42" i="21"/>
  <c r="Q42" i="21"/>
  <c r="M43" i="21"/>
  <c r="L43" i="21"/>
  <c r="K43" i="21"/>
  <c r="I43" i="21"/>
  <c r="H44" i="21"/>
  <c r="J43" i="21"/>
  <c r="F43" i="21"/>
  <c r="D44" i="21"/>
  <c r="E43" i="21"/>
  <c r="P43" i="21"/>
  <c r="O43" i="21"/>
  <c r="Q43" i="21"/>
  <c r="N43" i="21"/>
  <c r="M44" i="21"/>
  <c r="H45" i="21"/>
  <c r="I44" i="21"/>
  <c r="L44" i="21"/>
  <c r="K44" i="21"/>
  <c r="J44" i="21"/>
  <c r="E44" i="21"/>
  <c r="D45" i="21"/>
  <c r="F44" i="21"/>
  <c r="L45" i="21"/>
  <c r="K45" i="21"/>
  <c r="J45" i="21"/>
  <c r="M45" i="21"/>
  <c r="I45" i="21"/>
  <c r="H46" i="21"/>
  <c r="P44" i="21"/>
  <c r="O44" i="21"/>
  <c r="N44" i="21"/>
  <c r="Q44" i="21"/>
  <c r="D46" i="21"/>
  <c r="F45" i="21"/>
  <c r="E45" i="21"/>
  <c r="P45" i="21"/>
  <c r="O45" i="21"/>
  <c r="Q45" i="21"/>
  <c r="N45" i="21"/>
  <c r="M46" i="21"/>
  <c r="I46" i="21"/>
  <c r="K46" i="21"/>
  <c r="L46" i="21"/>
  <c r="H47" i="21"/>
  <c r="J46" i="21"/>
  <c r="E46" i="21"/>
  <c r="F46" i="21"/>
  <c r="D47" i="21"/>
  <c r="P46" i="21"/>
  <c r="O46" i="21"/>
  <c r="N46" i="21"/>
  <c r="Q46" i="21"/>
  <c r="K47" i="21"/>
  <c r="H48" i="21"/>
  <c r="J47" i="21"/>
  <c r="L47" i="21"/>
  <c r="I47" i="21"/>
  <c r="M47" i="21"/>
  <c r="D48" i="21"/>
  <c r="E47" i="21"/>
  <c r="F47" i="21"/>
  <c r="H49" i="21"/>
  <c r="I48" i="21"/>
  <c r="K48" i="21"/>
  <c r="L48" i="21"/>
  <c r="J48" i="21"/>
  <c r="M48" i="21"/>
  <c r="P47" i="21"/>
  <c r="O47" i="21"/>
  <c r="N47" i="21"/>
  <c r="Q47" i="21"/>
  <c r="E48" i="21"/>
  <c r="F48" i="21"/>
  <c r="D49" i="21"/>
  <c r="L49" i="21"/>
  <c r="J49" i="21"/>
  <c r="H50" i="21"/>
  <c r="M49" i="21"/>
  <c r="I49" i="21"/>
  <c r="K49" i="21"/>
  <c r="P48" i="21"/>
  <c r="O48" i="21"/>
  <c r="N48" i="21"/>
  <c r="Q48" i="21"/>
  <c r="E49" i="21"/>
  <c r="D50" i="21"/>
  <c r="F49" i="21"/>
  <c r="M50" i="21"/>
  <c r="L50" i="21"/>
  <c r="K50" i="21"/>
  <c r="H51" i="21"/>
  <c r="I50" i="21"/>
  <c r="J50" i="21"/>
  <c r="P49" i="21"/>
  <c r="O49" i="21"/>
  <c r="N49" i="21"/>
  <c r="Q49" i="21"/>
  <c r="E50" i="21"/>
  <c r="F50" i="21"/>
  <c r="D51" i="21"/>
  <c r="K51" i="21"/>
  <c r="I51" i="21"/>
  <c r="M51" i="21"/>
  <c r="L51" i="21"/>
  <c r="H52" i="21"/>
  <c r="J51" i="21"/>
  <c r="P50" i="21"/>
  <c r="O50" i="21"/>
  <c r="N50" i="21"/>
  <c r="Q50" i="21"/>
  <c r="F51" i="21"/>
  <c r="D52" i="21"/>
  <c r="E51" i="21"/>
  <c r="P51" i="21"/>
  <c r="O51" i="21"/>
  <c r="Q51" i="21"/>
  <c r="N51" i="21"/>
  <c r="H53" i="21"/>
  <c r="K52" i="21"/>
  <c r="J52" i="21"/>
  <c r="M52" i="21"/>
  <c r="I52" i="21"/>
  <c r="L52" i="21"/>
  <c r="D53" i="21"/>
  <c r="E52" i="21"/>
  <c r="F52" i="21"/>
  <c r="I53" i="21"/>
  <c r="H54" i="21"/>
  <c r="L53" i="21"/>
  <c r="J53" i="21"/>
  <c r="K53" i="21"/>
  <c r="M53" i="21"/>
  <c r="P52" i="21"/>
  <c r="O52" i="21"/>
  <c r="N52" i="21"/>
  <c r="Q52" i="21"/>
  <c r="F53" i="21"/>
  <c r="E53" i="21"/>
  <c r="D54" i="21"/>
  <c r="P53" i="21"/>
  <c r="O53" i="21"/>
  <c r="Q53" i="21"/>
  <c r="N53" i="21"/>
  <c r="L54" i="21"/>
  <c r="J54" i="21"/>
  <c r="K54" i="21"/>
  <c r="M54" i="21"/>
  <c r="H55" i="21"/>
  <c r="I54" i="21"/>
  <c r="D55" i="21"/>
  <c r="F54" i="21"/>
  <c r="E54" i="21"/>
  <c r="M55" i="21"/>
  <c r="H56" i="21"/>
  <c r="I55" i="21"/>
  <c r="L55" i="21"/>
  <c r="J55" i="21"/>
  <c r="K55" i="21"/>
  <c r="P54" i="21"/>
  <c r="O54" i="21"/>
  <c r="N54" i="21"/>
  <c r="Q54" i="21"/>
  <c r="F55" i="21"/>
  <c r="D56" i="21"/>
  <c r="E55" i="21"/>
  <c r="H57" i="21"/>
  <c r="L56" i="21"/>
  <c r="K56" i="21"/>
  <c r="I56" i="21"/>
  <c r="J56" i="21"/>
  <c r="M56" i="21"/>
  <c r="P55" i="21"/>
  <c r="O55" i="21"/>
  <c r="N55" i="21"/>
  <c r="Q55" i="21"/>
  <c r="E56" i="21"/>
  <c r="F56" i="21"/>
  <c r="D57" i="21"/>
  <c r="K57" i="21"/>
  <c r="M57" i="21"/>
  <c r="H58" i="21"/>
  <c r="I57" i="21"/>
  <c r="L57" i="21"/>
  <c r="J57" i="21"/>
  <c r="P56" i="21"/>
  <c r="O56" i="21"/>
  <c r="N56" i="21"/>
  <c r="Q56" i="21"/>
  <c r="D58" i="21"/>
  <c r="F57" i="21"/>
  <c r="E57" i="21"/>
  <c r="K58" i="21"/>
  <c r="J58" i="21"/>
  <c r="M58" i="21"/>
  <c r="I58" i="21"/>
  <c r="L58" i="21"/>
  <c r="H59" i="21"/>
  <c r="P57" i="21"/>
  <c r="O57" i="21"/>
  <c r="N57" i="21"/>
  <c r="Q57" i="21"/>
  <c r="F58" i="21"/>
  <c r="D59" i="21"/>
  <c r="E58" i="21"/>
  <c r="P58" i="21"/>
  <c r="O58" i="21"/>
  <c r="N58" i="21"/>
  <c r="Q58" i="21"/>
  <c r="J59" i="21"/>
  <c r="I59" i="21"/>
  <c r="M59" i="21"/>
  <c r="K59" i="21"/>
  <c r="H60" i="21"/>
  <c r="L59" i="21"/>
  <c r="E59" i="21"/>
  <c r="D60" i="21"/>
  <c r="F59" i="21"/>
  <c r="P59" i="21"/>
  <c r="O59" i="21"/>
  <c r="Q59" i="21"/>
  <c r="N59" i="21"/>
  <c r="I60" i="21"/>
  <c r="J60" i="21"/>
  <c r="K60" i="21"/>
  <c r="L60" i="21"/>
  <c r="M60" i="21"/>
  <c r="H61" i="21"/>
  <c r="F60" i="21"/>
  <c r="D61" i="21"/>
  <c r="E60" i="21"/>
  <c r="P60" i="21"/>
  <c r="O60" i="21"/>
  <c r="N60" i="21"/>
  <c r="Q60" i="21"/>
  <c r="M61" i="21"/>
  <c r="I61" i="21"/>
  <c r="H62" i="21"/>
  <c r="J61" i="21"/>
  <c r="L61" i="21"/>
  <c r="K61" i="21"/>
  <c r="E61" i="21"/>
  <c r="F61" i="21"/>
  <c r="D62" i="21"/>
  <c r="P61" i="21"/>
  <c r="O61" i="21"/>
  <c r="Q61" i="21"/>
  <c r="N61" i="21"/>
  <c r="I62" i="21"/>
  <c r="M62" i="21"/>
  <c r="J62" i="21"/>
  <c r="K62" i="21"/>
  <c r="L62" i="21"/>
  <c r="H63" i="21"/>
  <c r="E62" i="21"/>
  <c r="F62" i="21"/>
  <c r="D63" i="21"/>
  <c r="P62" i="21"/>
  <c r="O62" i="21"/>
  <c r="N62" i="21"/>
  <c r="Q62" i="21"/>
  <c r="H64" i="21"/>
  <c r="M63" i="21"/>
  <c r="I63" i="21"/>
  <c r="K63" i="21"/>
  <c r="J63" i="21"/>
  <c r="L63" i="21"/>
  <c r="E63" i="21"/>
  <c r="F63" i="21"/>
  <c r="D64" i="21"/>
  <c r="J64" i="21"/>
  <c r="M64" i="21"/>
  <c r="I64" i="21"/>
  <c r="L64" i="21"/>
  <c r="H65" i="21"/>
  <c r="K64" i="21"/>
  <c r="P63" i="21"/>
  <c r="O63" i="21"/>
  <c r="N63" i="21"/>
  <c r="Q63" i="21"/>
  <c r="E64" i="21"/>
  <c r="F64" i="21"/>
  <c r="D65" i="21"/>
  <c r="P64" i="21"/>
  <c r="O64" i="21"/>
  <c r="N64" i="21"/>
  <c r="Q64" i="21"/>
  <c r="M65" i="21"/>
  <c r="J65" i="21"/>
  <c r="I65" i="21"/>
  <c r="H66" i="21"/>
  <c r="K65" i="21"/>
  <c r="L65" i="21"/>
  <c r="E65" i="21"/>
  <c r="F65" i="21"/>
  <c r="D66" i="21"/>
  <c r="P65" i="21"/>
  <c r="O65" i="21"/>
  <c r="N65" i="21"/>
  <c r="Q65" i="21"/>
  <c r="K66" i="21"/>
  <c r="H67" i="21"/>
  <c r="M66" i="21"/>
  <c r="L66" i="21"/>
  <c r="J66" i="21"/>
  <c r="I66" i="21"/>
  <c r="E66" i="21"/>
  <c r="D67" i="21"/>
  <c r="F66" i="21"/>
  <c r="L67" i="21"/>
  <c r="K67" i="21"/>
  <c r="M67" i="21"/>
  <c r="J67" i="21"/>
  <c r="I67" i="21"/>
  <c r="H68" i="21"/>
  <c r="P66" i="21"/>
  <c r="O66" i="21"/>
  <c r="N66" i="21"/>
  <c r="Q66" i="21"/>
  <c r="D68" i="21"/>
  <c r="E67" i="21"/>
  <c r="F67" i="21"/>
  <c r="P67" i="21"/>
  <c r="O67" i="21"/>
  <c r="N67" i="21"/>
  <c r="Q67" i="21"/>
  <c r="I68" i="21"/>
  <c r="M68" i="21"/>
  <c r="H69" i="21"/>
  <c r="L68" i="21"/>
  <c r="J68" i="21"/>
  <c r="K68" i="21"/>
  <c r="F68" i="21"/>
  <c r="E68" i="21"/>
  <c r="D69" i="21"/>
  <c r="P68" i="21"/>
  <c r="O68" i="21"/>
  <c r="N68" i="21"/>
  <c r="Q68" i="21"/>
  <c r="J69" i="21"/>
  <c r="L69" i="21"/>
  <c r="I69" i="21"/>
  <c r="H70" i="21"/>
  <c r="M69" i="21"/>
  <c r="K69" i="21"/>
  <c r="D70" i="21"/>
  <c r="F69" i="21"/>
  <c r="E69" i="21"/>
  <c r="P69" i="21"/>
  <c r="O69" i="21"/>
  <c r="Q69" i="21"/>
  <c r="N69" i="21"/>
  <c r="K70" i="21"/>
  <c r="L70" i="21"/>
  <c r="I70" i="21"/>
  <c r="H71" i="21"/>
  <c r="M70" i="21"/>
  <c r="J70" i="21"/>
  <c r="E70" i="21"/>
  <c r="F70" i="21"/>
  <c r="D71" i="21"/>
  <c r="P70" i="21"/>
  <c r="O70" i="21"/>
  <c r="N70" i="21"/>
  <c r="Q70" i="21"/>
  <c r="H72" i="21"/>
  <c r="J71" i="21"/>
  <c r="M71" i="21"/>
  <c r="L71" i="21"/>
  <c r="K71" i="21"/>
  <c r="I71" i="21"/>
  <c r="E71" i="21"/>
  <c r="D72" i="21"/>
  <c r="F71" i="21"/>
  <c r="M72" i="21"/>
  <c r="K72" i="21"/>
  <c r="H73" i="21"/>
  <c r="L72" i="21"/>
  <c r="I72" i="21"/>
  <c r="J72" i="21"/>
  <c r="P71" i="21"/>
  <c r="O71" i="21"/>
  <c r="Q71" i="21"/>
  <c r="N71" i="21"/>
  <c r="F72" i="21"/>
  <c r="D73" i="21"/>
  <c r="E72" i="21"/>
  <c r="H74" i="21"/>
  <c r="L73" i="21"/>
  <c r="K73" i="21"/>
  <c r="I73" i="21"/>
  <c r="M73" i="21"/>
  <c r="J73" i="21"/>
  <c r="P72" i="21"/>
  <c r="O72" i="21"/>
  <c r="N72" i="21"/>
  <c r="Q72" i="21"/>
  <c r="E73" i="21"/>
  <c r="D74" i="21"/>
  <c r="F73" i="21"/>
  <c r="H75" i="21"/>
  <c r="M74" i="21"/>
  <c r="L74" i="21"/>
  <c r="J74" i="21"/>
  <c r="I74" i="21"/>
  <c r="K74" i="21"/>
  <c r="P73" i="21"/>
  <c r="O73" i="21"/>
  <c r="N73" i="21"/>
  <c r="Q73" i="21"/>
  <c r="E74" i="21"/>
  <c r="F74" i="21"/>
  <c r="D75" i="21"/>
  <c r="L75" i="21"/>
  <c r="H76" i="21"/>
  <c r="J75" i="21"/>
  <c r="K75" i="21"/>
  <c r="M75" i="21"/>
  <c r="I75" i="21"/>
  <c r="P74" i="21"/>
  <c r="O74" i="21"/>
  <c r="N74" i="21"/>
  <c r="Q74" i="21"/>
  <c r="D76" i="21"/>
  <c r="E75" i="21"/>
  <c r="F75" i="21"/>
  <c r="M76" i="21"/>
  <c r="I76" i="21"/>
  <c r="J76" i="21"/>
  <c r="L76" i="21"/>
  <c r="K76" i="21"/>
  <c r="H77" i="21"/>
  <c r="P75" i="21"/>
  <c r="O75" i="21"/>
  <c r="N75" i="21"/>
  <c r="Q75" i="21"/>
  <c r="E76" i="21"/>
  <c r="D77" i="21"/>
  <c r="F76" i="21"/>
  <c r="P76" i="21"/>
  <c r="O76" i="21"/>
  <c r="N76" i="21"/>
  <c r="Q76" i="21"/>
  <c r="J77" i="21"/>
  <c r="I77" i="21"/>
  <c r="L77" i="21"/>
  <c r="K77" i="21"/>
  <c r="H78" i="21"/>
  <c r="M77" i="21"/>
  <c r="E77" i="21"/>
  <c r="F77" i="21"/>
  <c r="D78" i="21"/>
  <c r="P77" i="21"/>
  <c r="O77" i="21"/>
  <c r="N77" i="21"/>
  <c r="Q77" i="21"/>
  <c r="K78" i="21"/>
  <c r="J78" i="21"/>
  <c r="L78" i="21"/>
  <c r="H79" i="21"/>
  <c r="M78" i="21"/>
  <c r="I78" i="21"/>
  <c r="F78" i="21"/>
  <c r="E78" i="21"/>
  <c r="D79" i="21"/>
  <c r="J79" i="21"/>
  <c r="M79" i="21"/>
  <c r="H80" i="21"/>
  <c r="I79" i="21"/>
  <c r="K79" i="21"/>
  <c r="L79" i="21"/>
  <c r="P78" i="21"/>
  <c r="O78" i="21"/>
  <c r="N78" i="21"/>
  <c r="Q78" i="21"/>
  <c r="D80" i="21"/>
  <c r="E79" i="21"/>
  <c r="F79" i="21"/>
  <c r="M80" i="21"/>
  <c r="J80" i="21"/>
  <c r="L80" i="21"/>
  <c r="K80" i="21"/>
  <c r="I80" i="21"/>
  <c r="H81" i="21"/>
  <c r="P79" i="21"/>
  <c r="O79" i="21"/>
  <c r="N79" i="21"/>
  <c r="Q79" i="21"/>
  <c r="E80" i="21"/>
  <c r="D81" i="21"/>
  <c r="F80" i="21"/>
  <c r="P80" i="21"/>
  <c r="O80" i="21"/>
  <c r="N80" i="21"/>
  <c r="Q80" i="21"/>
  <c r="J81" i="21"/>
  <c r="M81" i="21"/>
  <c r="H82" i="21"/>
  <c r="K81" i="21"/>
  <c r="I81" i="21"/>
  <c r="L81" i="21"/>
  <c r="D82" i="21"/>
  <c r="E81" i="21"/>
  <c r="F81" i="21"/>
  <c r="M82" i="21"/>
  <c r="K82" i="21"/>
  <c r="I82" i="21"/>
  <c r="H83" i="21"/>
  <c r="L82" i="21"/>
  <c r="J82" i="21"/>
  <c r="P81" i="21"/>
  <c r="O81" i="21"/>
  <c r="N81" i="21"/>
  <c r="Q81" i="21"/>
  <c r="D83" i="21"/>
  <c r="E82" i="21"/>
  <c r="F82" i="21"/>
  <c r="P82" i="21"/>
  <c r="O82" i="21"/>
  <c r="N82" i="21"/>
  <c r="Q82" i="21"/>
  <c r="H84" i="21"/>
  <c r="K83" i="21"/>
  <c r="I83" i="21"/>
  <c r="L83" i="21"/>
  <c r="M83" i="21"/>
  <c r="J83" i="21"/>
  <c r="F83" i="21"/>
  <c r="E83" i="21"/>
  <c r="D84" i="21"/>
  <c r="L84" i="21"/>
  <c r="K84" i="21"/>
  <c r="M84" i="21"/>
  <c r="H85" i="21"/>
  <c r="I84" i="21"/>
  <c r="J84" i="21"/>
  <c r="P83" i="21"/>
  <c r="O83" i="21"/>
  <c r="Q83" i="21"/>
  <c r="N83" i="21"/>
  <c r="E84" i="21"/>
  <c r="D85" i="21"/>
  <c r="F84" i="21"/>
  <c r="M85" i="21"/>
  <c r="J85" i="21"/>
  <c r="K85" i="21"/>
  <c r="L85" i="21"/>
  <c r="H86" i="21"/>
  <c r="I85" i="21"/>
  <c r="P84" i="21"/>
  <c r="O84" i="21"/>
  <c r="N84" i="21"/>
  <c r="Q84" i="21"/>
  <c r="F85" i="21"/>
  <c r="E85" i="21"/>
  <c r="D86" i="21"/>
  <c r="L86" i="21"/>
  <c r="K86" i="21"/>
  <c r="J86" i="21"/>
  <c r="I86" i="21"/>
  <c r="H87" i="21"/>
  <c r="M86" i="21"/>
  <c r="P85" i="21"/>
  <c r="O85" i="21"/>
  <c r="N85" i="21"/>
  <c r="Q85" i="21"/>
  <c r="E86" i="21"/>
  <c r="F86" i="21"/>
  <c r="D87" i="21"/>
  <c r="P86" i="21"/>
  <c r="O86" i="21"/>
  <c r="N86" i="21"/>
  <c r="Q86" i="21"/>
  <c r="J87" i="21"/>
  <c r="H88" i="21"/>
  <c r="M87" i="21"/>
  <c r="K87" i="21"/>
  <c r="I87" i="21"/>
  <c r="L87" i="21"/>
  <c r="E87" i="21"/>
  <c r="D88" i="21"/>
  <c r="F87" i="21"/>
  <c r="H89" i="21"/>
  <c r="J88" i="21"/>
  <c r="K88" i="21"/>
  <c r="M88" i="21"/>
  <c r="L88" i="21"/>
  <c r="I88" i="21"/>
  <c r="P87" i="21"/>
  <c r="O87" i="21"/>
  <c r="N87" i="21"/>
  <c r="Q87" i="21"/>
  <c r="D89" i="21"/>
  <c r="F88" i="21"/>
  <c r="E88" i="21"/>
  <c r="M89" i="21"/>
  <c r="I89" i="21"/>
  <c r="H90" i="21"/>
  <c r="L89" i="21"/>
  <c r="J89" i="21"/>
  <c r="K89" i="21"/>
  <c r="P88" i="21"/>
  <c r="O88" i="21"/>
  <c r="N88" i="21"/>
  <c r="Q88" i="21"/>
  <c r="D90" i="21"/>
  <c r="F89" i="21"/>
  <c r="E89" i="21"/>
  <c r="P89" i="21"/>
  <c r="O89" i="21"/>
  <c r="N89" i="21"/>
  <c r="Q89" i="21"/>
  <c r="K90" i="21"/>
  <c r="M90" i="21"/>
  <c r="H91" i="21"/>
  <c r="I90" i="21"/>
  <c r="L90" i="21"/>
  <c r="J90" i="21"/>
  <c r="E90" i="21"/>
  <c r="D91" i="21"/>
  <c r="F90" i="21"/>
  <c r="M91" i="21"/>
  <c r="I91" i="21"/>
  <c r="L91" i="21"/>
  <c r="H92" i="21"/>
  <c r="J91" i="21"/>
  <c r="K91" i="21"/>
  <c r="P90" i="21"/>
  <c r="O90" i="21"/>
  <c r="N90" i="21"/>
  <c r="Q90" i="21"/>
  <c r="E91" i="21"/>
  <c r="D92" i="21"/>
  <c r="F91" i="21"/>
  <c r="P91" i="21"/>
  <c r="O91" i="21"/>
  <c r="N91" i="21"/>
  <c r="Q91" i="21"/>
  <c r="K92" i="21"/>
  <c r="J92" i="21"/>
  <c r="I92" i="21"/>
  <c r="L92" i="21"/>
  <c r="M92" i="21"/>
  <c r="H93" i="21"/>
  <c r="F92" i="21"/>
  <c r="D93" i="21"/>
  <c r="E92" i="21"/>
  <c r="P92" i="21"/>
  <c r="O92" i="21"/>
  <c r="N92" i="21"/>
  <c r="Q92" i="21"/>
  <c r="I93" i="21"/>
  <c r="M93" i="21"/>
  <c r="K93" i="21"/>
  <c r="L93" i="21"/>
  <c r="J93" i="21"/>
  <c r="H94" i="21"/>
  <c r="E93" i="21"/>
  <c r="D94" i="21"/>
  <c r="F93" i="21"/>
  <c r="P93" i="21"/>
  <c r="O93" i="21"/>
  <c r="Q93" i="21"/>
  <c r="N93" i="21"/>
  <c r="H95" i="21"/>
  <c r="I94" i="21"/>
  <c r="K94" i="21"/>
  <c r="M94" i="21"/>
  <c r="L94" i="21"/>
  <c r="J94" i="21"/>
  <c r="F94" i="21"/>
  <c r="E94" i="21"/>
  <c r="D95" i="21"/>
  <c r="H96" i="21"/>
  <c r="J95" i="21"/>
  <c r="L95" i="21"/>
  <c r="M95" i="21"/>
  <c r="K95" i="21"/>
  <c r="I95" i="21"/>
  <c r="P94" i="21"/>
  <c r="O94" i="21"/>
  <c r="N94" i="21"/>
  <c r="Q94" i="21"/>
  <c r="D96" i="21"/>
  <c r="E95" i="21"/>
  <c r="F95" i="21"/>
  <c r="J96" i="21"/>
  <c r="I96" i="21"/>
  <c r="H97" i="21"/>
  <c r="L96" i="21"/>
  <c r="K96" i="21"/>
  <c r="M96" i="21"/>
  <c r="P95" i="21"/>
  <c r="O95" i="21"/>
  <c r="N95" i="21"/>
  <c r="Q95" i="21"/>
  <c r="E96" i="21"/>
  <c r="D97" i="21"/>
  <c r="F96" i="21"/>
  <c r="P96" i="21"/>
  <c r="O96" i="21"/>
  <c r="N96" i="21"/>
  <c r="Q96" i="21"/>
  <c r="I97" i="21"/>
  <c r="L97" i="21"/>
  <c r="H98" i="21"/>
  <c r="J97" i="21"/>
  <c r="K97" i="21"/>
  <c r="M97" i="21"/>
  <c r="D98" i="21"/>
  <c r="E97" i="21"/>
  <c r="F97" i="21"/>
  <c r="P97" i="21"/>
  <c r="O97" i="21"/>
  <c r="N97" i="21"/>
  <c r="Q97" i="21"/>
  <c r="K98" i="21"/>
  <c r="M98" i="21"/>
  <c r="J98" i="21"/>
  <c r="I98" i="21"/>
  <c r="L98" i="21"/>
  <c r="H99" i="21"/>
  <c r="F98" i="21"/>
  <c r="E98" i="21"/>
  <c r="D99" i="21"/>
  <c r="P98" i="21"/>
  <c r="O98" i="21"/>
  <c r="N98" i="21"/>
  <c r="Q98" i="21"/>
  <c r="H100" i="21"/>
  <c r="I99" i="21"/>
  <c r="J99" i="21"/>
  <c r="M99" i="21"/>
  <c r="K99" i="21"/>
  <c r="L99" i="21"/>
  <c r="D100" i="21"/>
  <c r="F99" i="21"/>
  <c r="E99" i="21"/>
  <c r="I100" i="21"/>
  <c r="J100" i="21"/>
  <c r="K100" i="21"/>
  <c r="H101" i="21"/>
  <c r="L100" i="21"/>
  <c r="M100" i="21"/>
  <c r="P99" i="21"/>
  <c r="O99" i="21"/>
  <c r="Q99" i="21"/>
  <c r="N99" i="21"/>
  <c r="E100" i="21"/>
  <c r="F100" i="21"/>
  <c r="D101" i="21"/>
  <c r="P100" i="21"/>
  <c r="O100" i="21"/>
  <c r="N100" i="21"/>
  <c r="Q100" i="21"/>
  <c r="H102" i="21"/>
  <c r="M101" i="21"/>
  <c r="J101" i="21"/>
  <c r="L101" i="21"/>
  <c r="I101" i="21"/>
  <c r="K101" i="21"/>
  <c r="F101" i="21"/>
  <c r="D102" i="21"/>
  <c r="E101" i="21"/>
  <c r="K102" i="21"/>
  <c r="L102" i="21"/>
  <c r="I102" i="21"/>
  <c r="H103" i="21"/>
  <c r="J102" i="21"/>
  <c r="M102" i="21"/>
  <c r="P101" i="21"/>
  <c r="O101" i="21"/>
  <c r="N101" i="21"/>
  <c r="Q101" i="21"/>
  <c r="F102" i="21"/>
  <c r="D103" i="21"/>
  <c r="E102" i="21"/>
  <c r="P102" i="21"/>
  <c r="O102" i="21"/>
  <c r="N102" i="21"/>
  <c r="Q102" i="21"/>
  <c r="K103" i="21"/>
  <c r="J103" i="21"/>
  <c r="I103" i="21"/>
  <c r="L103" i="21"/>
  <c r="M103" i="21"/>
  <c r="H104" i="21"/>
  <c r="E103" i="21"/>
  <c r="F103" i="21"/>
  <c r="D104" i="21"/>
  <c r="P103" i="21"/>
  <c r="O103" i="21"/>
  <c r="N103" i="21"/>
  <c r="Q103" i="21"/>
  <c r="I104" i="21"/>
  <c r="L104" i="21"/>
  <c r="K104" i="21"/>
  <c r="M104" i="21"/>
  <c r="H105" i="21"/>
  <c r="J104" i="21"/>
  <c r="D105" i="21"/>
  <c r="E104" i="21"/>
  <c r="F104" i="21"/>
  <c r="P104" i="21"/>
  <c r="O104" i="21"/>
  <c r="N104" i="21"/>
  <c r="Q104" i="21"/>
  <c r="M105" i="21"/>
  <c r="L105" i="21"/>
  <c r="I105" i="21"/>
  <c r="K105" i="21"/>
  <c r="J105" i="21"/>
  <c r="H106" i="21"/>
  <c r="D106" i="21"/>
  <c r="F105" i="21"/>
  <c r="E105" i="21"/>
  <c r="P105" i="21"/>
  <c r="O105" i="21"/>
  <c r="Q105" i="21"/>
  <c r="N105" i="21"/>
  <c r="J106" i="21"/>
  <c r="I106" i="21"/>
  <c r="M106" i="21"/>
  <c r="K106" i="21"/>
  <c r="H107" i="21"/>
  <c r="L106" i="21"/>
  <c r="F106" i="21"/>
  <c r="D107" i="21"/>
  <c r="E106" i="21"/>
  <c r="P106" i="21"/>
  <c r="O106" i="21"/>
  <c r="N106" i="21"/>
  <c r="Q106" i="21"/>
  <c r="M107" i="21"/>
  <c r="I107" i="21"/>
  <c r="H108" i="21"/>
  <c r="K107" i="21"/>
  <c r="J107" i="21"/>
  <c r="L107" i="21"/>
  <c r="D108" i="21"/>
  <c r="E107" i="21"/>
  <c r="F107" i="21"/>
  <c r="P107" i="21"/>
  <c r="O107" i="21"/>
  <c r="N107" i="21"/>
  <c r="Q107" i="21"/>
  <c r="H109" i="21"/>
  <c r="M108" i="21"/>
  <c r="J108" i="21"/>
  <c r="K108" i="21"/>
  <c r="L108" i="21"/>
  <c r="I108" i="21"/>
  <c r="D109" i="21"/>
  <c r="F108" i="21"/>
  <c r="E108" i="21"/>
  <c r="L109" i="21"/>
  <c r="K109" i="21"/>
  <c r="J109" i="21"/>
  <c r="M109" i="21"/>
  <c r="I109" i="21"/>
  <c r="H110" i="21"/>
  <c r="P108" i="21"/>
  <c r="O108" i="21"/>
  <c r="Q108" i="21"/>
  <c r="N108" i="21"/>
  <c r="F109" i="21"/>
  <c r="D110" i="21"/>
  <c r="E109" i="21"/>
  <c r="P109" i="21"/>
  <c r="O109" i="21"/>
  <c r="Q109" i="21"/>
  <c r="N109" i="21"/>
  <c r="L110" i="21"/>
  <c r="I110" i="21"/>
  <c r="M110" i="21"/>
  <c r="J110" i="21"/>
  <c r="H111" i="21"/>
  <c r="K110" i="21"/>
  <c r="E110" i="21"/>
  <c r="D111" i="21"/>
  <c r="F110" i="21"/>
  <c r="P110" i="21"/>
  <c r="O110" i="21"/>
  <c r="N110" i="21"/>
  <c r="Q110" i="21"/>
  <c r="J111" i="21"/>
  <c r="K111" i="21"/>
  <c r="H112" i="21"/>
  <c r="I111" i="21"/>
  <c r="L111" i="21"/>
  <c r="M111" i="21"/>
  <c r="F111" i="21"/>
  <c r="D112" i="21"/>
  <c r="E111" i="21"/>
  <c r="J112" i="21"/>
  <c r="I112" i="21"/>
  <c r="M112" i="21"/>
  <c r="K112" i="21"/>
  <c r="H113" i="21"/>
  <c r="L112" i="21"/>
  <c r="P111" i="21"/>
  <c r="O111" i="21"/>
  <c r="N111" i="21"/>
  <c r="Q111" i="21"/>
  <c r="D113" i="21"/>
  <c r="F112" i="21"/>
  <c r="E112" i="21"/>
  <c r="P112" i="21"/>
  <c r="O112" i="21"/>
  <c r="N112" i="21"/>
  <c r="Q112" i="21"/>
  <c r="M113" i="21"/>
  <c r="H114" i="21"/>
  <c r="J113" i="21"/>
  <c r="K113" i="21"/>
  <c r="I113" i="21"/>
  <c r="L113" i="21"/>
  <c r="D114" i="21"/>
  <c r="E113" i="21"/>
  <c r="F113" i="21"/>
  <c r="H115" i="21"/>
  <c r="J114" i="21"/>
  <c r="L114" i="21"/>
  <c r="K114" i="21"/>
  <c r="I114" i="21"/>
  <c r="M114" i="21"/>
  <c r="P113" i="21"/>
  <c r="O113" i="21"/>
  <c r="N113" i="21"/>
  <c r="Q113" i="21"/>
  <c r="D115" i="21"/>
  <c r="E114" i="21"/>
  <c r="F114" i="21"/>
  <c r="M115" i="21"/>
  <c r="H116" i="21"/>
  <c r="L115" i="21"/>
  <c r="K115" i="21"/>
  <c r="J115" i="21"/>
  <c r="I115" i="21"/>
  <c r="P114" i="21"/>
  <c r="O114" i="21"/>
  <c r="N114" i="21"/>
  <c r="Q114" i="21"/>
  <c r="F115" i="21"/>
  <c r="E115" i="21"/>
  <c r="D116" i="21"/>
  <c r="M116" i="21"/>
  <c r="K116" i="21"/>
  <c r="L116" i="21"/>
  <c r="J116" i="21"/>
  <c r="I116" i="21"/>
  <c r="H117" i="21"/>
  <c r="P115" i="21"/>
  <c r="O115" i="21"/>
  <c r="Q115" i="21"/>
  <c r="N115" i="21"/>
  <c r="E116" i="21"/>
  <c r="D117" i="21"/>
  <c r="F116" i="21"/>
  <c r="P116" i="21"/>
  <c r="O116" i="21"/>
  <c r="N116" i="21"/>
  <c r="Q116" i="21"/>
  <c r="H118" i="21"/>
  <c r="L117" i="21"/>
  <c r="J117" i="21"/>
  <c r="M117" i="21"/>
  <c r="K117" i="21"/>
  <c r="I117" i="21"/>
  <c r="D118" i="21"/>
  <c r="F117" i="21"/>
  <c r="E117" i="21"/>
  <c r="I118" i="21"/>
  <c r="L118" i="21"/>
  <c r="J118" i="21"/>
  <c r="K118" i="21"/>
  <c r="H119" i="21"/>
  <c r="M118" i="21"/>
  <c r="P117" i="21"/>
  <c r="O117" i="21"/>
  <c r="N117" i="21"/>
  <c r="Q117" i="21"/>
  <c r="F118" i="21"/>
  <c r="E118" i="21"/>
  <c r="D119" i="21"/>
  <c r="P118" i="21"/>
  <c r="O118" i="21"/>
  <c r="N118" i="21"/>
  <c r="Q118" i="21"/>
  <c r="H120" i="21"/>
  <c r="I119" i="21"/>
  <c r="J119" i="21"/>
  <c r="L119" i="21"/>
  <c r="M119" i="21"/>
  <c r="K119" i="21"/>
  <c r="D120" i="21"/>
  <c r="F119" i="21"/>
  <c r="E119" i="21"/>
  <c r="J120" i="21"/>
  <c r="M120" i="21"/>
  <c r="I120" i="21"/>
  <c r="K120" i="21"/>
  <c r="L120" i="21"/>
  <c r="H121" i="21"/>
  <c r="P119" i="21"/>
  <c r="O119" i="21"/>
  <c r="Q119" i="21"/>
  <c r="N119" i="21"/>
  <c r="E120" i="21"/>
  <c r="D121" i="21"/>
  <c r="F120" i="21"/>
  <c r="P120" i="21"/>
  <c r="O120" i="21"/>
  <c r="N120" i="21"/>
  <c r="Q120" i="21"/>
  <c r="K121" i="21"/>
  <c r="J121" i="21"/>
  <c r="H122" i="21"/>
  <c r="M121" i="21"/>
  <c r="L121" i="21"/>
  <c r="I121" i="21"/>
  <c r="D122" i="21"/>
  <c r="F121" i="21"/>
  <c r="E121" i="21"/>
  <c r="L122" i="21"/>
  <c r="I122" i="21"/>
  <c r="M122" i="21"/>
  <c r="K122" i="21"/>
  <c r="J122" i="21"/>
  <c r="H123" i="21"/>
  <c r="P121" i="21"/>
  <c r="O121" i="21"/>
  <c r="Q121" i="21"/>
  <c r="N121" i="21"/>
  <c r="E122" i="21"/>
  <c r="F122" i="21"/>
  <c r="D123" i="21"/>
  <c r="P122" i="21"/>
  <c r="O122" i="21"/>
  <c r="N122" i="21"/>
  <c r="Q122" i="21"/>
  <c r="L123" i="21"/>
  <c r="H124" i="21"/>
  <c r="K123" i="21"/>
  <c r="J123" i="21"/>
  <c r="I123" i="21"/>
  <c r="M123" i="21"/>
  <c r="E123" i="21"/>
  <c r="F123" i="21"/>
  <c r="D124" i="21"/>
  <c r="H125" i="21"/>
  <c r="M124" i="21"/>
  <c r="K124" i="21"/>
  <c r="J124" i="21"/>
  <c r="I124" i="21"/>
  <c r="L124" i="21"/>
  <c r="P123" i="21"/>
  <c r="O123" i="21"/>
  <c r="N123" i="21"/>
  <c r="Q123" i="21"/>
  <c r="E124" i="21"/>
  <c r="F124" i="21"/>
  <c r="D125" i="21"/>
  <c r="M125" i="21"/>
  <c r="K125" i="21"/>
  <c r="H126" i="21"/>
  <c r="I125" i="21"/>
  <c r="J125" i="21"/>
  <c r="L125" i="21"/>
  <c r="P124" i="21"/>
  <c r="O124" i="21"/>
  <c r="N124" i="21"/>
  <c r="Q124" i="21"/>
  <c r="E125" i="21"/>
  <c r="F125" i="21"/>
  <c r="D126" i="21"/>
  <c r="I126" i="21"/>
  <c r="K126" i="21"/>
  <c r="L126" i="21"/>
  <c r="M126" i="21"/>
  <c r="J126" i="21"/>
  <c r="H127" i="21"/>
  <c r="P125" i="21"/>
  <c r="O125" i="21"/>
  <c r="N125" i="21"/>
  <c r="Q125" i="21"/>
  <c r="F126" i="21"/>
  <c r="D127" i="21"/>
  <c r="E126" i="21"/>
  <c r="P126" i="21"/>
  <c r="O126" i="21"/>
  <c r="N126" i="21"/>
  <c r="Q126" i="21"/>
  <c r="H128" i="21"/>
  <c r="J127" i="21"/>
  <c r="K127" i="21"/>
  <c r="I127" i="21"/>
  <c r="M127" i="21"/>
  <c r="L127" i="21"/>
  <c r="D128" i="21"/>
  <c r="E127" i="21"/>
  <c r="F127" i="21"/>
  <c r="J128" i="21"/>
  <c r="H129" i="21"/>
  <c r="K128" i="21"/>
  <c r="L128" i="21"/>
  <c r="I128" i="21"/>
  <c r="M128" i="21"/>
  <c r="P127" i="21"/>
  <c r="O127" i="21"/>
  <c r="N127" i="21"/>
  <c r="Q127" i="21"/>
  <c r="F128" i="21"/>
  <c r="D129" i="21"/>
  <c r="E128" i="21"/>
  <c r="K129" i="21"/>
  <c r="M129" i="21"/>
  <c r="J129" i="21"/>
  <c r="I129" i="21"/>
  <c r="L129" i="21"/>
  <c r="H130" i="21"/>
  <c r="P128" i="21"/>
  <c r="O128" i="21"/>
  <c r="Q128" i="21"/>
  <c r="N128" i="21"/>
  <c r="D130" i="21"/>
  <c r="F129" i="21"/>
  <c r="E129" i="21"/>
  <c r="P129" i="21"/>
  <c r="O129" i="21"/>
  <c r="Q129" i="21"/>
  <c r="N129" i="21"/>
  <c r="K130" i="21"/>
  <c r="M130" i="21"/>
  <c r="L130" i="21"/>
  <c r="H131" i="21"/>
  <c r="I130" i="21"/>
  <c r="J130" i="21"/>
  <c r="D131" i="21"/>
  <c r="E130" i="21"/>
  <c r="F130" i="21"/>
  <c r="I131" i="21"/>
  <c r="H132" i="21"/>
  <c r="M131" i="21"/>
  <c r="J131" i="21"/>
  <c r="L131" i="21"/>
  <c r="K131" i="21"/>
  <c r="P130" i="21"/>
  <c r="O130" i="21"/>
  <c r="N130" i="21"/>
  <c r="Q130" i="21"/>
  <c r="E131" i="21"/>
  <c r="F131" i="21"/>
  <c r="D132" i="21"/>
  <c r="P131" i="21"/>
  <c r="O131" i="21"/>
  <c r="N131" i="21"/>
  <c r="Q131" i="21"/>
  <c r="I132" i="21"/>
  <c r="L132" i="21"/>
  <c r="J132" i="21"/>
  <c r="M132" i="21"/>
  <c r="K132" i="21"/>
  <c r="H133" i="21"/>
  <c r="D133" i="21"/>
  <c r="E132" i="21"/>
  <c r="F132" i="21"/>
  <c r="P132" i="21"/>
  <c r="O132" i="21"/>
  <c r="N132" i="21"/>
  <c r="Q132" i="21"/>
  <c r="H134" i="21"/>
  <c r="I133" i="21"/>
  <c r="L133" i="21"/>
  <c r="J133" i="21"/>
  <c r="K133" i="21"/>
  <c r="M133" i="21"/>
  <c r="E133" i="21"/>
  <c r="F133" i="21"/>
  <c r="D134" i="21"/>
  <c r="H135" i="21"/>
  <c r="M134" i="21"/>
  <c r="L134" i="21"/>
  <c r="J134" i="21"/>
  <c r="I134" i="21"/>
  <c r="K134" i="21"/>
  <c r="P133" i="21"/>
  <c r="O133" i="21"/>
  <c r="N133" i="21"/>
  <c r="Q133" i="21"/>
  <c r="F134" i="21"/>
  <c r="E134" i="21"/>
  <c r="D135" i="21"/>
  <c r="M135" i="21"/>
  <c r="L135" i="21"/>
  <c r="H136" i="21"/>
  <c r="J135" i="21"/>
  <c r="K135" i="21"/>
  <c r="I135" i="21"/>
  <c r="P134" i="21"/>
  <c r="O134" i="21"/>
  <c r="N134" i="21"/>
  <c r="Q134" i="21"/>
  <c r="D136" i="21"/>
  <c r="F135" i="21"/>
  <c r="E135" i="21"/>
  <c r="M136" i="21"/>
  <c r="L136" i="21"/>
  <c r="I136" i="21"/>
  <c r="J136" i="21"/>
  <c r="K136" i="21"/>
  <c r="H137" i="21"/>
  <c r="P135" i="21"/>
  <c r="O135" i="21"/>
  <c r="N135" i="21"/>
  <c r="Q135" i="21"/>
  <c r="D137" i="21"/>
  <c r="E136" i="21"/>
  <c r="F136" i="21"/>
  <c r="P136" i="21"/>
  <c r="O136" i="21"/>
  <c r="Q136" i="21"/>
  <c r="N136" i="21"/>
  <c r="I137" i="21"/>
  <c r="M137" i="21"/>
  <c r="H138" i="21"/>
  <c r="L137" i="21"/>
  <c r="J137" i="21"/>
  <c r="K137" i="21"/>
  <c r="F137" i="21"/>
  <c r="D138" i="21"/>
  <c r="E137" i="21"/>
  <c r="P137" i="21"/>
  <c r="O137" i="21"/>
  <c r="N137" i="21"/>
  <c r="Q137" i="21"/>
  <c r="L138" i="21"/>
  <c r="I138" i="21"/>
  <c r="K138" i="21"/>
  <c r="M138" i="21"/>
  <c r="H139" i="21"/>
  <c r="J138" i="21"/>
  <c r="F138" i="21"/>
  <c r="E138" i="21"/>
  <c r="D139" i="21"/>
  <c r="P138" i="21"/>
  <c r="O138" i="21"/>
  <c r="N138" i="21"/>
  <c r="Q138" i="21"/>
  <c r="I139" i="21"/>
  <c r="L139" i="21"/>
  <c r="K139" i="21"/>
  <c r="M139" i="21"/>
  <c r="J139" i="21"/>
  <c r="H140" i="21"/>
  <c r="F139" i="21"/>
  <c r="D140" i="21"/>
  <c r="E139" i="21"/>
  <c r="P139" i="21"/>
  <c r="O139" i="21"/>
  <c r="N139" i="21"/>
  <c r="Q139" i="21"/>
  <c r="H141" i="21"/>
  <c r="M140" i="21"/>
  <c r="K140" i="21"/>
  <c r="J140" i="21"/>
  <c r="L140" i="21"/>
  <c r="I140" i="21"/>
  <c r="E140" i="21"/>
  <c r="F140" i="21"/>
  <c r="D141" i="21"/>
  <c r="M141" i="21"/>
  <c r="H142" i="21"/>
  <c r="K141" i="21"/>
  <c r="L141" i="21"/>
  <c r="I141" i="21"/>
  <c r="J141" i="21"/>
  <c r="P140" i="21"/>
  <c r="O140" i="21"/>
  <c r="N140" i="21"/>
  <c r="Q140" i="21"/>
  <c r="E141" i="21"/>
  <c r="D142" i="21"/>
  <c r="F141" i="21"/>
  <c r="I142" i="21"/>
  <c r="J142" i="21"/>
  <c r="M142" i="21"/>
  <c r="L142" i="21"/>
  <c r="H143" i="21"/>
  <c r="K142" i="21"/>
  <c r="P141" i="21"/>
  <c r="O141" i="21"/>
  <c r="N141" i="21"/>
  <c r="Q141" i="21"/>
  <c r="E142" i="21"/>
  <c r="F142" i="21"/>
  <c r="D143" i="21"/>
  <c r="P142" i="21"/>
  <c r="O142" i="21"/>
  <c r="N142" i="21"/>
  <c r="Q142" i="21"/>
  <c r="I143" i="21"/>
  <c r="M143" i="21"/>
  <c r="L143" i="21"/>
  <c r="H144" i="21"/>
  <c r="J143" i="21"/>
  <c r="K143" i="21"/>
  <c r="D144" i="21"/>
  <c r="F143" i="21"/>
  <c r="E143" i="21"/>
  <c r="P143" i="21"/>
  <c r="O143" i="21"/>
  <c r="N143" i="21"/>
  <c r="Q143" i="21"/>
  <c r="J144" i="21"/>
  <c r="M144" i="21"/>
  <c r="H145" i="21"/>
  <c r="K144" i="21"/>
  <c r="L144" i="21"/>
  <c r="I144" i="21"/>
  <c r="F144" i="21"/>
  <c r="E144" i="21"/>
  <c r="D145" i="21"/>
  <c r="K145" i="21"/>
  <c r="I145" i="21"/>
  <c r="H146" i="21"/>
  <c r="L145" i="21"/>
  <c r="M145" i="21"/>
  <c r="J145" i="21"/>
  <c r="P144" i="21"/>
  <c r="O144" i="21"/>
  <c r="Q144" i="21"/>
  <c r="N144" i="21"/>
  <c r="E145" i="21"/>
  <c r="D146" i="21"/>
  <c r="F145" i="21"/>
  <c r="P145" i="21"/>
  <c r="O145" i="21"/>
  <c r="N145" i="21"/>
  <c r="Q145" i="21"/>
  <c r="K146" i="21"/>
  <c r="H147" i="21"/>
  <c r="J146" i="21"/>
  <c r="L146" i="21"/>
  <c r="I146" i="21"/>
  <c r="M146" i="21"/>
  <c r="E146" i="21"/>
  <c r="F146" i="21"/>
  <c r="D147" i="21"/>
  <c r="K147" i="21"/>
  <c r="L147" i="21"/>
  <c r="H148" i="21"/>
  <c r="J147" i="21"/>
  <c r="M147" i="21"/>
  <c r="I147" i="21"/>
  <c r="P146" i="21"/>
  <c r="O146" i="21"/>
  <c r="Q146" i="21"/>
  <c r="N146" i="21"/>
  <c r="D148" i="21"/>
  <c r="E147" i="21"/>
  <c r="F147" i="21"/>
  <c r="M148" i="21"/>
  <c r="I148" i="21"/>
  <c r="K148" i="21"/>
  <c r="H149" i="21"/>
  <c r="J148" i="21"/>
  <c r="L148" i="21"/>
  <c r="P147" i="21"/>
  <c r="O147" i="21"/>
  <c r="N147" i="21"/>
  <c r="Q147" i="21"/>
  <c r="F148" i="21"/>
  <c r="D149" i="21"/>
  <c r="E148" i="21"/>
  <c r="P148" i="21"/>
  <c r="O148" i="21"/>
  <c r="N148" i="21"/>
  <c r="Q148" i="21"/>
  <c r="L149" i="21"/>
  <c r="J149" i="21"/>
  <c r="H150" i="21"/>
  <c r="K149" i="21"/>
  <c r="M149" i="21"/>
  <c r="I149" i="21"/>
  <c r="F149" i="21"/>
  <c r="E149" i="21"/>
  <c r="D150" i="21"/>
  <c r="M150" i="21"/>
  <c r="I150" i="21"/>
  <c r="L150" i="21"/>
  <c r="H151" i="21"/>
  <c r="K150" i="21"/>
  <c r="J150" i="21"/>
  <c r="P149" i="21"/>
  <c r="O149" i="21"/>
  <c r="N149" i="21"/>
  <c r="Q149" i="21"/>
  <c r="E150" i="21"/>
  <c r="F150" i="21"/>
  <c r="D151" i="21"/>
  <c r="P150" i="21"/>
  <c r="O150" i="21"/>
  <c r="N150" i="21"/>
  <c r="Q150" i="21"/>
  <c r="M151" i="21"/>
  <c r="J151" i="21"/>
  <c r="H152" i="21"/>
  <c r="I151" i="21"/>
  <c r="K151" i="21"/>
  <c r="L151" i="21"/>
  <c r="F151" i="21"/>
  <c r="E151" i="21"/>
  <c r="D152" i="21"/>
  <c r="L152" i="21"/>
  <c r="J152" i="21"/>
  <c r="I152" i="21"/>
  <c r="M152" i="21"/>
  <c r="K152" i="21"/>
  <c r="H153" i="21"/>
  <c r="P151" i="21"/>
  <c r="O151" i="21"/>
  <c r="N151" i="21"/>
  <c r="Q151" i="21"/>
  <c r="E152" i="21"/>
  <c r="F152" i="21"/>
  <c r="D153" i="21"/>
  <c r="P152" i="21"/>
  <c r="O152" i="21"/>
  <c r="Q152" i="21"/>
  <c r="N152" i="21"/>
  <c r="J153" i="21"/>
  <c r="L153" i="21"/>
  <c r="K153" i="21"/>
  <c r="M153" i="21"/>
  <c r="H154" i="21"/>
  <c r="I153" i="21"/>
  <c r="E153" i="21"/>
  <c r="F153" i="21"/>
  <c r="D154" i="21"/>
  <c r="J154" i="21"/>
  <c r="M154" i="21"/>
  <c r="K154" i="21"/>
  <c r="I154" i="21"/>
  <c r="H155" i="21"/>
  <c r="L154" i="21"/>
  <c r="P153" i="21"/>
  <c r="O153" i="21"/>
  <c r="N153" i="21"/>
  <c r="Q153" i="21"/>
  <c r="D155" i="21"/>
  <c r="E154" i="21"/>
  <c r="F154" i="21"/>
  <c r="P154" i="21"/>
  <c r="O154" i="21"/>
  <c r="Q154" i="21"/>
  <c r="N154" i="21"/>
  <c r="I155" i="21"/>
  <c r="K155" i="21"/>
  <c r="L155" i="21"/>
  <c r="J155" i="21"/>
  <c r="M155" i="21"/>
  <c r="H156" i="21"/>
  <c r="F155" i="21"/>
  <c r="E155" i="21"/>
  <c r="D156" i="21"/>
  <c r="P155" i="21"/>
  <c r="O155" i="21"/>
  <c r="Q155" i="21"/>
  <c r="N155" i="21"/>
  <c r="M156" i="21"/>
  <c r="K156" i="21"/>
  <c r="H157" i="21"/>
  <c r="J156" i="21"/>
  <c r="L156" i="21"/>
  <c r="I156" i="21"/>
  <c r="D157" i="21"/>
  <c r="E156" i="21"/>
  <c r="F156" i="21"/>
  <c r="J157" i="21"/>
  <c r="K157" i="21"/>
  <c r="H158" i="21"/>
  <c r="I157" i="21"/>
  <c r="M157" i="21"/>
  <c r="L157" i="21"/>
  <c r="P156" i="21"/>
  <c r="O156" i="21"/>
  <c r="N156" i="21"/>
  <c r="Q156" i="21"/>
  <c r="D158" i="21"/>
  <c r="F157" i="21"/>
  <c r="E157" i="21"/>
  <c r="L158" i="21"/>
  <c r="K158" i="21"/>
  <c r="J158" i="21"/>
  <c r="I158" i="21"/>
  <c r="M158" i="21"/>
  <c r="H159" i="21"/>
  <c r="P157" i="21"/>
  <c r="O157" i="21"/>
  <c r="N157" i="21"/>
  <c r="Q157" i="21"/>
  <c r="D159" i="21"/>
  <c r="E158" i="21"/>
  <c r="F158" i="21"/>
  <c r="P158" i="21"/>
  <c r="O158" i="21"/>
  <c r="N158" i="21"/>
  <c r="Q158" i="21"/>
  <c r="M159" i="21"/>
  <c r="J159" i="21"/>
  <c r="L159" i="21"/>
  <c r="K159" i="21"/>
  <c r="H160" i="21"/>
  <c r="I159" i="21"/>
  <c r="D160" i="21"/>
  <c r="E159" i="21"/>
  <c r="F159" i="21"/>
  <c r="L160" i="21"/>
  <c r="K160" i="21"/>
  <c r="J160" i="21"/>
  <c r="M160" i="21"/>
  <c r="I160" i="21"/>
  <c r="H161" i="21"/>
  <c r="P159" i="21"/>
  <c r="O159" i="21"/>
  <c r="N159" i="21"/>
  <c r="Q159" i="21"/>
  <c r="F160" i="21"/>
  <c r="D161" i="21"/>
  <c r="E160" i="21"/>
  <c r="P160" i="21"/>
  <c r="O160" i="21"/>
  <c r="Q160" i="21"/>
  <c r="N160" i="21"/>
  <c r="I161" i="21"/>
  <c r="K161" i="21"/>
  <c r="M161" i="21"/>
  <c r="H162" i="21"/>
  <c r="L161" i="21"/>
  <c r="J161" i="21"/>
  <c r="D162" i="21"/>
  <c r="E161" i="21"/>
  <c r="F161" i="21"/>
  <c r="P161" i="21"/>
  <c r="O161" i="21"/>
  <c r="N161" i="21"/>
  <c r="Q161" i="21"/>
  <c r="I162" i="21"/>
  <c r="K162" i="21"/>
  <c r="J162" i="21"/>
  <c r="M162" i="21"/>
  <c r="L162" i="21"/>
  <c r="H163" i="21"/>
  <c r="E162" i="21"/>
  <c r="D163" i="21"/>
  <c r="F162" i="21"/>
  <c r="P162" i="21"/>
  <c r="O162" i="21"/>
  <c r="N162" i="21"/>
  <c r="Q162" i="21"/>
  <c r="H164" i="21"/>
  <c r="L163" i="21"/>
  <c r="J163" i="21"/>
  <c r="K163" i="21"/>
  <c r="M163" i="21"/>
  <c r="I163" i="21"/>
  <c r="E163" i="21"/>
  <c r="F163" i="21"/>
  <c r="D164" i="21"/>
  <c r="H165" i="21"/>
  <c r="M164" i="21"/>
  <c r="L164" i="21"/>
  <c r="K164" i="21"/>
  <c r="J164" i="21"/>
  <c r="I164" i="21"/>
  <c r="P163" i="21"/>
  <c r="O163" i="21"/>
  <c r="Q163" i="21"/>
  <c r="N163" i="21"/>
  <c r="D165" i="21"/>
  <c r="F164" i="21"/>
  <c r="E164" i="21"/>
  <c r="H166" i="21"/>
  <c r="J165" i="21"/>
  <c r="K165" i="21"/>
  <c r="L165" i="21"/>
  <c r="M165" i="21"/>
  <c r="I165" i="21"/>
  <c r="P164" i="21"/>
  <c r="O164" i="21"/>
  <c r="N164" i="21"/>
  <c r="Q164" i="21"/>
  <c r="D166" i="21"/>
  <c r="F165" i="21"/>
  <c r="E165" i="21"/>
  <c r="K166" i="21"/>
  <c r="L166" i="21"/>
  <c r="I166" i="21"/>
  <c r="H167" i="21"/>
  <c r="J166" i="21"/>
  <c r="M166" i="21"/>
  <c r="P165" i="21"/>
  <c r="O165" i="21"/>
  <c r="N165" i="21"/>
  <c r="Q165" i="21"/>
  <c r="E166" i="21"/>
  <c r="F166" i="21"/>
  <c r="D167" i="21"/>
  <c r="P166" i="21"/>
  <c r="O166" i="21"/>
  <c r="Q166" i="21"/>
  <c r="N166" i="21"/>
  <c r="J167" i="21"/>
  <c r="K167" i="21"/>
  <c r="L167" i="21"/>
  <c r="M167" i="21"/>
  <c r="H168" i="21"/>
  <c r="I167" i="21"/>
  <c r="D168" i="21"/>
  <c r="F167" i="21"/>
  <c r="E167" i="21"/>
  <c r="H169" i="21"/>
  <c r="L168" i="21"/>
  <c r="I168" i="21"/>
  <c r="J168" i="21"/>
  <c r="K168" i="21"/>
  <c r="M168" i="21"/>
  <c r="P167" i="21"/>
  <c r="O167" i="21"/>
  <c r="N167" i="21"/>
  <c r="Q167" i="21"/>
  <c r="F168" i="21"/>
  <c r="D169" i="21"/>
  <c r="E168" i="21"/>
  <c r="M169" i="21"/>
  <c r="L169" i="21"/>
  <c r="K169" i="21"/>
  <c r="J169" i="21"/>
  <c r="I169" i="21"/>
  <c r="H170" i="21"/>
  <c r="P168" i="21"/>
  <c r="O168" i="21"/>
  <c r="N168" i="21"/>
  <c r="Q168" i="21"/>
  <c r="D170" i="21"/>
  <c r="E169" i="21"/>
  <c r="F169" i="21"/>
  <c r="P169" i="21"/>
  <c r="O169" i="21"/>
  <c r="N169" i="21"/>
  <c r="Q169" i="21"/>
  <c r="K170" i="21"/>
  <c r="I170" i="21"/>
  <c r="J170" i="21"/>
  <c r="M170" i="21"/>
  <c r="L170" i="21"/>
  <c r="H171" i="21"/>
  <c r="D171" i="21"/>
  <c r="E170" i="21"/>
  <c r="F170" i="21"/>
  <c r="P170" i="21"/>
  <c r="O170" i="21"/>
  <c r="N170" i="21"/>
  <c r="Q170" i="21"/>
  <c r="J171" i="21"/>
  <c r="K171" i="21"/>
  <c r="H172" i="21"/>
  <c r="L171" i="21"/>
  <c r="I171" i="21"/>
  <c r="M171" i="21"/>
  <c r="D172" i="21"/>
  <c r="F171" i="21"/>
  <c r="E171" i="21"/>
  <c r="J172" i="21"/>
  <c r="K172" i="21"/>
  <c r="H173" i="21"/>
  <c r="L172" i="21"/>
  <c r="I172" i="21"/>
  <c r="M172" i="21"/>
  <c r="P171" i="21"/>
  <c r="O171" i="21"/>
  <c r="N171" i="21"/>
  <c r="Q171" i="21"/>
  <c r="F172" i="21"/>
  <c r="E172" i="21"/>
  <c r="D173" i="21"/>
  <c r="I173" i="21"/>
  <c r="J173" i="21"/>
  <c r="K173" i="21"/>
  <c r="M173" i="21"/>
  <c r="L173" i="21"/>
  <c r="H174" i="21"/>
  <c r="P172" i="21"/>
  <c r="O172" i="21"/>
  <c r="N172" i="21"/>
  <c r="Q172" i="21"/>
  <c r="F173" i="21"/>
  <c r="E173" i="21"/>
  <c r="D174" i="21"/>
  <c r="P173" i="21"/>
  <c r="O173" i="21"/>
  <c r="N173" i="21"/>
  <c r="Q173" i="21"/>
  <c r="M174" i="21"/>
  <c r="J174" i="21"/>
  <c r="L174" i="21"/>
  <c r="K174" i="21"/>
  <c r="H175" i="21"/>
  <c r="I174" i="21"/>
  <c r="E174" i="21"/>
  <c r="D175" i="21"/>
  <c r="F174" i="21"/>
  <c r="H176" i="21"/>
  <c r="L175" i="21"/>
  <c r="I175" i="21"/>
  <c r="M175" i="21"/>
  <c r="J175" i="21"/>
  <c r="K175" i="21"/>
  <c r="P174" i="21"/>
  <c r="O174" i="21"/>
  <c r="N174" i="21"/>
  <c r="Q174" i="21"/>
  <c r="F175" i="21"/>
  <c r="D176" i="21"/>
  <c r="E175" i="21"/>
  <c r="J176" i="21"/>
  <c r="K176" i="21"/>
  <c r="H177" i="21"/>
  <c r="M176" i="21"/>
  <c r="I176" i="21"/>
  <c r="L176" i="21"/>
  <c r="P175" i="21"/>
  <c r="O175" i="21"/>
  <c r="N175" i="21"/>
  <c r="Q175" i="21"/>
  <c r="E176" i="21"/>
  <c r="F176" i="21"/>
  <c r="D177" i="21"/>
  <c r="J177" i="21"/>
  <c r="M177" i="21"/>
  <c r="L177" i="21"/>
  <c r="H178" i="21"/>
  <c r="K177" i="21"/>
  <c r="I177" i="21"/>
  <c r="P176" i="21"/>
  <c r="O176" i="21"/>
  <c r="N176" i="21"/>
  <c r="Q176" i="21"/>
  <c r="E177" i="21"/>
  <c r="F177" i="21"/>
  <c r="D178" i="21"/>
  <c r="M178" i="21"/>
  <c r="J178" i="21"/>
  <c r="K178" i="21"/>
  <c r="I178" i="21"/>
  <c r="H179" i="21"/>
  <c r="L178" i="21"/>
  <c r="P177" i="21"/>
  <c r="O177" i="21"/>
  <c r="N177" i="21"/>
  <c r="Q177" i="21"/>
  <c r="E178" i="21"/>
  <c r="D179" i="21"/>
  <c r="F178" i="21"/>
  <c r="P178" i="21"/>
  <c r="O178" i="21"/>
  <c r="Q178" i="21"/>
  <c r="N178" i="21"/>
  <c r="I179" i="21"/>
  <c r="J179" i="21"/>
  <c r="K179" i="21"/>
  <c r="H180" i="21"/>
  <c r="M179" i="21"/>
  <c r="L179" i="21"/>
  <c r="D180" i="21"/>
  <c r="F179" i="21"/>
  <c r="E179" i="21"/>
  <c r="P179" i="21"/>
  <c r="O179" i="21"/>
  <c r="Q179" i="21"/>
  <c r="N179" i="21"/>
  <c r="I180" i="21"/>
  <c r="J180" i="21"/>
  <c r="L180" i="21"/>
  <c r="M180" i="21"/>
  <c r="H181" i="21"/>
  <c r="K180" i="21"/>
  <c r="E180" i="21"/>
  <c r="D181" i="21"/>
  <c r="F180" i="21"/>
  <c r="P180" i="21"/>
  <c r="O180" i="21"/>
  <c r="Q180" i="21"/>
  <c r="N180" i="21"/>
  <c r="H182" i="21"/>
  <c r="L181" i="21"/>
  <c r="M181" i="21"/>
  <c r="I181" i="21"/>
  <c r="K181" i="21"/>
  <c r="J181" i="21"/>
  <c r="D182" i="21"/>
  <c r="F181" i="21"/>
  <c r="E181" i="21"/>
  <c r="J182" i="21"/>
  <c r="I182" i="21"/>
  <c r="L182" i="21"/>
  <c r="M182" i="21"/>
  <c r="K182" i="21"/>
  <c r="H183" i="21"/>
  <c r="P181" i="21"/>
  <c r="O181" i="21"/>
  <c r="N181" i="21"/>
  <c r="Q181" i="21"/>
  <c r="D183" i="21"/>
  <c r="F182" i="21"/>
  <c r="E182" i="21"/>
  <c r="P182" i="21"/>
  <c r="O182" i="21"/>
  <c r="N182" i="21"/>
  <c r="Q182" i="21"/>
  <c r="H184" i="21"/>
  <c r="K183" i="21"/>
  <c r="M183" i="21"/>
  <c r="I183" i="21"/>
  <c r="L183" i="21"/>
  <c r="J183" i="21"/>
  <c r="E183" i="21"/>
  <c r="D184" i="21"/>
  <c r="F183" i="21"/>
  <c r="M184" i="21"/>
  <c r="H185" i="21"/>
  <c r="L184" i="21"/>
  <c r="K184" i="21"/>
  <c r="I184" i="21"/>
  <c r="J184" i="21"/>
  <c r="P183" i="21"/>
  <c r="O183" i="21"/>
  <c r="N183" i="21"/>
  <c r="Q183" i="21"/>
  <c r="F184" i="21"/>
  <c r="D185" i="21"/>
  <c r="E184" i="21"/>
  <c r="I185" i="21"/>
  <c r="K185" i="21"/>
  <c r="H186" i="21"/>
  <c r="J185" i="21"/>
  <c r="M185" i="21"/>
  <c r="L185" i="21"/>
  <c r="P184" i="21"/>
  <c r="O184" i="21"/>
  <c r="N184" i="21"/>
  <c r="Q184" i="21"/>
  <c r="D186" i="21"/>
  <c r="E185" i="21"/>
  <c r="F185" i="21"/>
  <c r="P185" i="21"/>
  <c r="O185" i="21"/>
  <c r="N185" i="21"/>
  <c r="Q185" i="21"/>
  <c r="M186" i="21"/>
  <c r="K186" i="21"/>
  <c r="H187" i="21"/>
  <c r="J186" i="21"/>
  <c r="I186" i="21"/>
  <c r="L186" i="21"/>
  <c r="D187" i="21"/>
  <c r="E186" i="21"/>
  <c r="F186" i="21"/>
  <c r="J187" i="21"/>
  <c r="K187" i="21"/>
  <c r="I187" i="21"/>
  <c r="H188" i="21"/>
  <c r="L187" i="21"/>
  <c r="M187" i="21"/>
  <c r="P186" i="21"/>
  <c r="O186" i="21"/>
  <c r="Q186" i="21"/>
  <c r="N186" i="21"/>
  <c r="E187" i="21"/>
  <c r="F187" i="21"/>
  <c r="D188" i="21"/>
  <c r="P187" i="21"/>
  <c r="O187" i="21"/>
  <c r="N187" i="21"/>
  <c r="Q187" i="21"/>
  <c r="H189" i="21"/>
  <c r="K188" i="21"/>
  <c r="L188" i="21"/>
  <c r="M188" i="21"/>
  <c r="I188" i="21"/>
  <c r="J188" i="21"/>
  <c r="D189" i="21"/>
  <c r="E188" i="21"/>
  <c r="F188" i="21"/>
  <c r="M189" i="21"/>
  <c r="I189" i="21"/>
  <c r="L189" i="21"/>
  <c r="K189" i="21"/>
  <c r="J189" i="21"/>
  <c r="H190" i="21"/>
  <c r="P188" i="21"/>
  <c r="O188" i="21"/>
  <c r="Q188" i="21"/>
  <c r="N188" i="21"/>
  <c r="E189" i="21"/>
  <c r="F189" i="21"/>
  <c r="D190" i="21"/>
  <c r="P189" i="21"/>
  <c r="O189" i="21"/>
  <c r="N189" i="21"/>
  <c r="Q189" i="21"/>
  <c r="I190" i="21"/>
  <c r="K190" i="21"/>
  <c r="H191" i="21"/>
  <c r="J190" i="21"/>
  <c r="M190" i="21"/>
  <c r="L190" i="21"/>
  <c r="E190" i="21"/>
  <c r="F190" i="21"/>
  <c r="D191" i="21"/>
  <c r="P190" i="21"/>
  <c r="O190" i="21"/>
  <c r="N190" i="21"/>
  <c r="Q190" i="21"/>
  <c r="H192" i="21"/>
  <c r="L191" i="21"/>
  <c r="M191" i="21"/>
  <c r="K191" i="21"/>
  <c r="J191" i="21"/>
  <c r="I191" i="21"/>
  <c r="F191" i="21"/>
  <c r="E191" i="21"/>
  <c r="D192" i="21"/>
  <c r="M192" i="21"/>
  <c r="K192" i="21"/>
  <c r="J192" i="21"/>
  <c r="I192" i="21"/>
  <c r="H193" i="21"/>
  <c r="L192" i="21"/>
  <c r="P191" i="21"/>
  <c r="O191" i="21"/>
  <c r="N191" i="21"/>
  <c r="Q191" i="21"/>
  <c r="E192" i="21"/>
  <c r="F192" i="21"/>
  <c r="D193" i="21"/>
  <c r="P192" i="21"/>
  <c r="O192" i="21"/>
  <c r="Q192" i="21"/>
  <c r="N192" i="21"/>
  <c r="I193" i="21"/>
  <c r="J193" i="21"/>
  <c r="H194" i="21"/>
  <c r="K193" i="21"/>
  <c r="M193" i="21"/>
  <c r="L193" i="21"/>
  <c r="F193" i="21"/>
  <c r="E193" i="21"/>
  <c r="D194" i="21"/>
  <c r="P193" i="21"/>
  <c r="O193" i="21"/>
  <c r="N193" i="21"/>
  <c r="Q193" i="21"/>
  <c r="M194" i="21"/>
  <c r="L194" i="21"/>
  <c r="I194" i="21"/>
  <c r="H195" i="21"/>
  <c r="K194" i="21"/>
  <c r="J194" i="21"/>
  <c r="E194" i="21"/>
  <c r="D195" i="21"/>
  <c r="F194" i="21"/>
  <c r="P194" i="21"/>
  <c r="O194" i="21"/>
  <c r="Q194" i="21"/>
  <c r="N194" i="21"/>
  <c r="H196" i="21"/>
  <c r="L195" i="21"/>
  <c r="I195" i="21"/>
  <c r="K195" i="21"/>
  <c r="J195" i="21"/>
  <c r="M195" i="21"/>
  <c r="F195" i="21"/>
  <c r="E195" i="21"/>
  <c r="D196" i="21"/>
  <c r="M196" i="21"/>
  <c r="J196" i="21"/>
  <c r="K196" i="21"/>
  <c r="I196" i="21"/>
  <c r="L196" i="21"/>
  <c r="H197" i="21"/>
  <c r="P195" i="21"/>
  <c r="O195" i="21"/>
  <c r="N195" i="21"/>
  <c r="Q195" i="21"/>
  <c r="D197" i="21"/>
  <c r="F196" i="21"/>
  <c r="E196" i="21"/>
  <c r="P196" i="21"/>
  <c r="O196" i="21"/>
  <c r="Q196" i="21"/>
  <c r="N196" i="21"/>
  <c r="K197" i="21"/>
  <c r="L197" i="21"/>
  <c r="I197" i="21"/>
  <c r="M197" i="21"/>
  <c r="J197" i="21"/>
  <c r="H198" i="21"/>
  <c r="E197" i="21"/>
  <c r="D198" i="21"/>
  <c r="F197" i="21"/>
  <c r="P197" i="21"/>
  <c r="O197" i="21"/>
  <c r="N197" i="21"/>
  <c r="Q197" i="21"/>
  <c r="M198" i="21"/>
  <c r="H199" i="21"/>
  <c r="J198" i="21"/>
  <c r="K198" i="21"/>
  <c r="L198" i="21"/>
  <c r="I198" i="21"/>
  <c r="D199" i="21"/>
  <c r="E198" i="21"/>
  <c r="F198" i="21"/>
  <c r="K199" i="21"/>
  <c r="M199" i="21"/>
  <c r="H200" i="21"/>
  <c r="J199" i="21"/>
  <c r="L199" i="21"/>
  <c r="I199" i="21"/>
  <c r="P198" i="21"/>
  <c r="O198" i="21"/>
  <c r="Q198" i="21"/>
  <c r="N198" i="21"/>
  <c r="E199" i="21"/>
  <c r="F199" i="21"/>
  <c r="D200" i="21"/>
  <c r="J200" i="21"/>
  <c r="L200" i="21"/>
  <c r="M200" i="21"/>
  <c r="H201" i="21"/>
  <c r="K200" i="21"/>
  <c r="I200" i="21"/>
  <c r="P199" i="21"/>
  <c r="O199" i="21"/>
  <c r="N199" i="21"/>
  <c r="Q199" i="21"/>
  <c r="F200" i="21"/>
  <c r="D201" i="21"/>
  <c r="E200" i="21"/>
  <c r="K201" i="21"/>
  <c r="H202" i="21"/>
  <c r="M201" i="21"/>
  <c r="J201" i="21"/>
  <c r="L201" i="21"/>
  <c r="I201" i="21"/>
  <c r="P200" i="21"/>
  <c r="O200" i="21"/>
  <c r="Q200" i="21"/>
  <c r="N200" i="21"/>
  <c r="E201" i="21"/>
  <c r="F201" i="21"/>
  <c r="D202" i="21"/>
  <c r="K202" i="21"/>
  <c r="H203" i="21"/>
  <c r="M202" i="21"/>
  <c r="J202" i="21"/>
  <c r="I202" i="21"/>
  <c r="L202" i="21"/>
  <c r="P201" i="21"/>
  <c r="O201" i="21"/>
  <c r="N201" i="21"/>
  <c r="Q201" i="21"/>
  <c r="D203" i="21"/>
  <c r="E202" i="21"/>
  <c r="F202" i="21"/>
  <c r="L203" i="21"/>
  <c r="K203" i="21"/>
  <c r="I203" i="21"/>
  <c r="J203" i="21"/>
  <c r="M203" i="21"/>
  <c r="H204" i="21"/>
  <c r="P202" i="21"/>
  <c r="O202" i="21"/>
  <c r="Q202" i="21"/>
  <c r="N202" i="21"/>
  <c r="D204" i="21"/>
  <c r="F203" i="21"/>
  <c r="E203" i="21"/>
  <c r="P203" i="21"/>
  <c r="O203" i="21"/>
  <c r="N203" i="21"/>
  <c r="Q203" i="21"/>
  <c r="K204" i="21"/>
  <c r="M204" i="21"/>
  <c r="I204" i="21"/>
  <c r="H205" i="21"/>
  <c r="J204" i="21"/>
  <c r="L204" i="21"/>
  <c r="E204" i="21"/>
  <c r="D205" i="21"/>
  <c r="F204" i="21"/>
  <c r="P204" i="21"/>
  <c r="O204" i="21"/>
  <c r="N204" i="21"/>
  <c r="Q204" i="21"/>
  <c r="K205" i="21"/>
  <c r="L205" i="21"/>
  <c r="M205" i="21"/>
  <c r="H206" i="21"/>
  <c r="I205" i="21"/>
  <c r="J205" i="21"/>
  <c r="E205" i="21"/>
  <c r="F205" i="21"/>
  <c r="D206" i="21"/>
  <c r="I206" i="21"/>
  <c r="H207" i="21"/>
  <c r="K206" i="21"/>
  <c r="M206" i="21"/>
  <c r="L206" i="21"/>
  <c r="J206" i="21"/>
  <c r="P205" i="21"/>
  <c r="O205" i="21"/>
  <c r="N205" i="21"/>
  <c r="Q205" i="21"/>
  <c r="D207" i="21"/>
  <c r="E206" i="21"/>
  <c r="F206" i="21"/>
  <c r="P206" i="21"/>
  <c r="O206" i="21"/>
  <c r="N206" i="21"/>
  <c r="Q206" i="21"/>
  <c r="H208" i="21"/>
  <c r="I207" i="21"/>
  <c r="L207" i="21"/>
  <c r="J207" i="21"/>
  <c r="M207" i="21"/>
  <c r="K207" i="21"/>
  <c r="E207" i="21"/>
  <c r="D208" i="21"/>
  <c r="F207" i="21"/>
  <c r="J208" i="21"/>
  <c r="K208" i="21"/>
  <c r="I208" i="21"/>
  <c r="H209" i="21"/>
  <c r="L208" i="21"/>
  <c r="M208" i="21"/>
  <c r="P207" i="21"/>
  <c r="O207" i="21"/>
  <c r="Q207" i="21"/>
  <c r="N207" i="21"/>
  <c r="F208" i="21"/>
  <c r="D209" i="21"/>
  <c r="E208" i="21"/>
  <c r="P208" i="21"/>
  <c r="O208" i="21"/>
  <c r="N208" i="21"/>
  <c r="Q208" i="21"/>
  <c r="J209" i="21"/>
  <c r="M209" i="21"/>
  <c r="L209" i="21"/>
  <c r="H210" i="21"/>
  <c r="I209" i="21"/>
  <c r="K209" i="21"/>
  <c r="E209" i="21"/>
  <c r="F209" i="21"/>
  <c r="D210" i="21"/>
  <c r="J210" i="21"/>
  <c r="K210" i="21"/>
  <c r="H211" i="21"/>
  <c r="L210" i="21"/>
  <c r="M210" i="21"/>
  <c r="I210" i="21"/>
  <c r="P209" i="21"/>
  <c r="O209" i="21"/>
  <c r="Q209" i="21"/>
  <c r="N209" i="21"/>
  <c r="D211" i="21"/>
  <c r="F210" i="21"/>
  <c r="E210" i="21"/>
  <c r="H212" i="21"/>
  <c r="M211" i="21"/>
  <c r="I211" i="21"/>
  <c r="L211" i="21"/>
  <c r="J211" i="21"/>
  <c r="K211" i="21"/>
  <c r="P210" i="21"/>
  <c r="O210" i="21"/>
  <c r="N210" i="21"/>
  <c r="Q210" i="21"/>
  <c r="E211" i="21"/>
  <c r="F211" i="21"/>
  <c r="D212" i="21"/>
  <c r="J212" i="21"/>
  <c r="I212" i="21"/>
  <c r="H213" i="21"/>
  <c r="M212" i="21"/>
  <c r="L212" i="21"/>
  <c r="K212" i="21"/>
  <c r="P211" i="21"/>
  <c r="O211" i="21"/>
  <c r="N211" i="21"/>
  <c r="Q211" i="21"/>
  <c r="E212" i="21"/>
  <c r="F212" i="21"/>
  <c r="D213" i="21"/>
  <c r="P212" i="21"/>
  <c r="O212" i="21"/>
  <c r="N212" i="21"/>
  <c r="Q212" i="21"/>
  <c r="H214" i="21"/>
  <c r="K213" i="21"/>
  <c r="J213" i="21"/>
  <c r="L213" i="21"/>
  <c r="I213" i="21"/>
  <c r="M213" i="21"/>
  <c r="F213" i="21"/>
  <c r="D214" i="21"/>
  <c r="E213" i="21"/>
  <c r="K214" i="21"/>
  <c r="L214" i="21"/>
  <c r="M214" i="21"/>
  <c r="H215" i="21"/>
  <c r="J214" i="21"/>
  <c r="I214" i="21"/>
  <c r="P213" i="21"/>
  <c r="O213" i="21"/>
  <c r="N213" i="21"/>
  <c r="Q213" i="21"/>
  <c r="F214" i="21"/>
  <c r="D215" i="21"/>
  <c r="E214" i="21"/>
  <c r="H216" i="21"/>
  <c r="J215" i="21"/>
  <c r="I215" i="21"/>
  <c r="K215" i="21"/>
  <c r="M215" i="21"/>
  <c r="L215" i="21"/>
  <c r="P214" i="21"/>
  <c r="O214" i="21"/>
  <c r="N214" i="21"/>
  <c r="Q214" i="21"/>
  <c r="D216" i="21"/>
  <c r="F215" i="21"/>
  <c r="E215" i="21"/>
  <c r="L216" i="21"/>
  <c r="I216" i="21"/>
  <c r="M216" i="21"/>
  <c r="J216" i="21"/>
  <c r="K216" i="21"/>
  <c r="H217" i="21"/>
  <c r="P215" i="21"/>
  <c r="O215" i="21"/>
  <c r="Q215" i="21"/>
  <c r="N215" i="21"/>
  <c r="D217" i="21"/>
  <c r="F216" i="21"/>
  <c r="E216" i="21"/>
  <c r="P216" i="21"/>
  <c r="O216" i="21"/>
  <c r="N216" i="21"/>
  <c r="Q216" i="21"/>
  <c r="H218" i="21"/>
  <c r="M217" i="21"/>
  <c r="K217" i="21"/>
  <c r="J217" i="21"/>
  <c r="I217" i="21"/>
  <c r="L217" i="21"/>
  <c r="F217" i="21"/>
  <c r="E217" i="21"/>
  <c r="D218" i="21"/>
  <c r="K218" i="21"/>
  <c r="I218" i="21"/>
  <c r="J218" i="21"/>
  <c r="L218" i="21"/>
  <c r="M218" i="21"/>
  <c r="H219" i="21"/>
  <c r="P217" i="21"/>
  <c r="O217" i="21"/>
  <c r="N217" i="21"/>
  <c r="Q217" i="21"/>
  <c r="E218" i="21"/>
  <c r="D219" i="21"/>
  <c r="F218" i="21"/>
  <c r="P218" i="21"/>
  <c r="O218" i="21"/>
  <c r="Q218" i="21"/>
  <c r="N218" i="21"/>
  <c r="H220" i="21"/>
  <c r="J219" i="21"/>
  <c r="M219" i="21"/>
  <c r="I219" i="21"/>
  <c r="K219" i="21"/>
  <c r="L219" i="21"/>
  <c r="E219" i="21"/>
  <c r="D220" i="21"/>
  <c r="F219" i="21"/>
  <c r="H221" i="21"/>
  <c r="I220" i="21"/>
  <c r="J220" i="21"/>
  <c r="M220" i="21"/>
  <c r="L220" i="21"/>
  <c r="K220" i="21"/>
  <c r="P219" i="21"/>
  <c r="O219" i="21"/>
  <c r="N219" i="21"/>
  <c r="Q219" i="21"/>
  <c r="F220" i="21"/>
  <c r="D221" i="21"/>
  <c r="E220" i="21"/>
  <c r="M221" i="21"/>
  <c r="H222" i="21"/>
  <c r="K221" i="21"/>
  <c r="I221" i="21"/>
  <c r="J221" i="21"/>
  <c r="L221" i="21"/>
  <c r="P220" i="21"/>
  <c r="O220" i="21"/>
  <c r="N220" i="21"/>
  <c r="Q220" i="21"/>
  <c r="E221" i="21"/>
  <c r="D222" i="21"/>
  <c r="F221" i="21"/>
  <c r="K222" i="21"/>
  <c r="L222" i="21"/>
  <c r="H223" i="21"/>
  <c r="I222" i="21"/>
  <c r="M222" i="21"/>
  <c r="J222" i="21"/>
  <c r="P221" i="21"/>
  <c r="O221" i="21"/>
  <c r="Q221" i="21"/>
  <c r="N221" i="21"/>
  <c r="D223" i="21"/>
  <c r="F222" i="21"/>
  <c r="E222" i="21"/>
  <c r="L223" i="21"/>
  <c r="K223" i="21"/>
  <c r="I223" i="21"/>
  <c r="H224" i="21"/>
  <c r="M223" i="21"/>
  <c r="J223" i="21"/>
  <c r="P222" i="21"/>
  <c r="O222" i="21"/>
  <c r="N222" i="21"/>
  <c r="Q222" i="21"/>
  <c r="E223" i="21"/>
  <c r="F223" i="21"/>
  <c r="D224" i="21"/>
  <c r="P223" i="21"/>
  <c r="O223" i="21"/>
  <c r="Q223" i="21"/>
  <c r="N223" i="21"/>
  <c r="H225" i="21"/>
  <c r="J224" i="21"/>
  <c r="I224" i="21"/>
  <c r="K224" i="21"/>
  <c r="M224" i="21"/>
  <c r="L224" i="21"/>
  <c r="F224" i="21"/>
  <c r="E224" i="21"/>
  <c r="D225" i="21"/>
  <c r="M225" i="21"/>
  <c r="J225" i="21"/>
  <c r="H226" i="21"/>
  <c r="K225" i="21"/>
  <c r="L225" i="21"/>
  <c r="I225" i="21"/>
  <c r="P224" i="21"/>
  <c r="O224" i="21"/>
  <c r="Q224" i="21"/>
  <c r="N224" i="21"/>
  <c r="F225" i="21"/>
  <c r="D226" i="21"/>
  <c r="E225" i="21"/>
  <c r="H227" i="21"/>
  <c r="M226" i="21"/>
  <c r="L226" i="21"/>
  <c r="J226" i="21"/>
  <c r="K226" i="21"/>
  <c r="I226" i="21"/>
  <c r="P225" i="21"/>
  <c r="O225" i="21"/>
  <c r="N225" i="21"/>
  <c r="Q225" i="21"/>
  <c r="D227" i="21"/>
  <c r="E226" i="21"/>
  <c r="F226" i="21"/>
  <c r="M227" i="21"/>
  <c r="H228" i="21"/>
  <c r="L227" i="21"/>
  <c r="K227" i="21"/>
  <c r="J227" i="21"/>
  <c r="I227" i="21"/>
  <c r="P226" i="21"/>
  <c r="O226" i="21"/>
  <c r="N226" i="21"/>
  <c r="Q226" i="21"/>
  <c r="E227" i="21"/>
  <c r="F227" i="21"/>
  <c r="D228" i="21"/>
  <c r="K228" i="21"/>
  <c r="H229" i="21"/>
  <c r="L228" i="21"/>
  <c r="I228" i="21"/>
  <c r="J228" i="21"/>
  <c r="M228" i="21"/>
  <c r="P227" i="21"/>
  <c r="O227" i="21"/>
  <c r="N227" i="21"/>
  <c r="Q227" i="21"/>
  <c r="E228" i="21"/>
  <c r="F228" i="21"/>
  <c r="D229" i="21"/>
  <c r="K229" i="21"/>
  <c r="L229" i="21"/>
  <c r="I229" i="21"/>
  <c r="J229" i="21"/>
  <c r="M229" i="21"/>
  <c r="H230" i="21"/>
  <c r="P228" i="21"/>
  <c r="O228" i="21"/>
  <c r="N228" i="21"/>
  <c r="Q228" i="21"/>
  <c r="D230" i="21"/>
  <c r="F229" i="21"/>
  <c r="E229" i="21"/>
  <c r="P229" i="21"/>
  <c r="O229" i="21"/>
  <c r="N229" i="21"/>
  <c r="Q229" i="21"/>
  <c r="J230" i="21"/>
  <c r="H231" i="21"/>
  <c r="M230" i="21"/>
  <c r="K230" i="21"/>
  <c r="L230" i="21"/>
  <c r="I230" i="21"/>
  <c r="F230" i="21"/>
  <c r="D231" i="21"/>
  <c r="E230" i="21"/>
  <c r="K231" i="21"/>
  <c r="M231" i="21"/>
  <c r="I231" i="21"/>
  <c r="L231" i="21"/>
  <c r="J231" i="21"/>
  <c r="H232" i="21"/>
  <c r="P230" i="21"/>
  <c r="O230" i="21"/>
  <c r="N230" i="21"/>
  <c r="Q230" i="21"/>
  <c r="F231" i="21"/>
  <c r="E231" i="21"/>
  <c r="D232" i="21"/>
  <c r="P231" i="21"/>
  <c r="O231" i="21"/>
  <c r="Q231" i="21"/>
  <c r="N231" i="21"/>
  <c r="I232" i="21"/>
  <c r="K232" i="21"/>
  <c r="J232" i="21"/>
  <c r="H233" i="21"/>
  <c r="L232" i="21"/>
  <c r="M232" i="21"/>
  <c r="D233" i="21"/>
  <c r="F232" i="21"/>
  <c r="E232" i="21"/>
  <c r="P232" i="21"/>
  <c r="O232" i="21"/>
  <c r="N232" i="21"/>
  <c r="Q232" i="21"/>
  <c r="L233" i="21"/>
  <c r="J233" i="21"/>
  <c r="K233" i="21"/>
  <c r="I233" i="21"/>
  <c r="M233" i="21"/>
  <c r="H234" i="21"/>
  <c r="D234" i="21"/>
  <c r="E233" i="21"/>
  <c r="F233" i="21"/>
  <c r="P233" i="21"/>
  <c r="O233" i="21"/>
  <c r="N233" i="21"/>
  <c r="Q233" i="21"/>
  <c r="H235" i="21"/>
  <c r="I234" i="21"/>
  <c r="K234" i="21"/>
  <c r="L234" i="21"/>
  <c r="J234" i="21"/>
  <c r="M234" i="21"/>
  <c r="F234" i="21"/>
  <c r="D235" i="21"/>
  <c r="E234" i="21"/>
  <c r="K235" i="21"/>
  <c r="I235" i="21"/>
  <c r="M235" i="21"/>
  <c r="L235" i="21"/>
  <c r="H236" i="21"/>
  <c r="J235" i="21"/>
  <c r="P234" i="21"/>
  <c r="O234" i="21"/>
  <c r="N234" i="21"/>
  <c r="Q234" i="21"/>
  <c r="D236" i="21"/>
  <c r="E235" i="21"/>
  <c r="F235" i="21"/>
  <c r="P235" i="21"/>
  <c r="O235" i="21"/>
  <c r="N235" i="21"/>
  <c r="Q235" i="21"/>
  <c r="H237" i="21"/>
  <c r="I236" i="21"/>
  <c r="M236" i="21"/>
  <c r="L236" i="21"/>
  <c r="K236" i="21"/>
  <c r="J236" i="21"/>
  <c r="F236" i="21"/>
  <c r="D237" i="21"/>
  <c r="E236" i="21"/>
  <c r="L237" i="21"/>
  <c r="H238" i="21"/>
  <c r="J237" i="21"/>
  <c r="K237" i="21"/>
  <c r="M237" i="21"/>
  <c r="I237" i="21"/>
  <c r="P236" i="21"/>
  <c r="O236" i="21"/>
  <c r="N236" i="21"/>
  <c r="Q236" i="21"/>
  <c r="D238" i="21"/>
  <c r="F237" i="21"/>
  <c r="E237" i="21"/>
  <c r="L238" i="21"/>
  <c r="K238" i="21"/>
  <c r="H239" i="21"/>
  <c r="J238" i="21"/>
  <c r="I238" i="21"/>
  <c r="M238" i="21"/>
  <c r="P237" i="21"/>
  <c r="O237" i="21"/>
  <c r="N237" i="21"/>
  <c r="Q237" i="21"/>
  <c r="F238" i="21"/>
  <c r="D239" i="21"/>
  <c r="E238" i="21"/>
  <c r="H240" i="21"/>
  <c r="M239" i="21"/>
  <c r="K239" i="21"/>
  <c r="I239" i="21"/>
  <c r="J239" i="21"/>
  <c r="L239" i="21"/>
  <c r="P238" i="21"/>
  <c r="O238" i="21"/>
  <c r="N238" i="21"/>
  <c r="Q238" i="21"/>
  <c r="E239" i="21"/>
  <c r="F239" i="21"/>
  <c r="D240" i="21"/>
  <c r="J240" i="21"/>
  <c r="H241" i="21"/>
  <c r="I240" i="21"/>
  <c r="L240" i="21"/>
  <c r="M240" i="21"/>
  <c r="K240" i="21"/>
  <c r="P239" i="21"/>
  <c r="O239" i="21"/>
  <c r="Q239" i="21"/>
  <c r="N239" i="21"/>
  <c r="D241" i="21"/>
  <c r="F240" i="21"/>
  <c r="E240" i="21"/>
  <c r="K241" i="21"/>
  <c r="L241" i="21"/>
  <c r="I241" i="21"/>
  <c r="J241" i="21"/>
  <c r="M241" i="21"/>
  <c r="H242" i="21"/>
  <c r="P240" i="21"/>
  <c r="O240" i="21"/>
  <c r="N240" i="21"/>
  <c r="Q240" i="21"/>
  <c r="D242" i="21"/>
  <c r="E241" i="21"/>
  <c r="F241" i="21"/>
  <c r="P241" i="21"/>
  <c r="O241" i="21"/>
  <c r="Q241" i="21"/>
  <c r="N241" i="21"/>
  <c r="H243" i="21"/>
  <c r="J242" i="21"/>
  <c r="K242" i="21"/>
  <c r="M242" i="21"/>
  <c r="I242" i="21"/>
  <c r="L242" i="21"/>
  <c r="E242" i="21"/>
  <c r="D243" i="21"/>
  <c r="F242" i="21"/>
  <c r="K243" i="21"/>
  <c r="I243" i="21"/>
  <c r="M243" i="21"/>
  <c r="L243" i="21"/>
  <c r="J243" i="21"/>
  <c r="H244" i="21"/>
  <c r="P242" i="21"/>
  <c r="O242" i="21"/>
  <c r="N242" i="21"/>
  <c r="Q242" i="21"/>
  <c r="F243" i="21"/>
  <c r="E243" i="21"/>
  <c r="D244" i="21"/>
  <c r="P243" i="21"/>
  <c r="O243" i="21"/>
  <c r="N243" i="21"/>
  <c r="Q243" i="21"/>
  <c r="I244" i="21"/>
  <c r="J244" i="21"/>
  <c r="K244" i="21"/>
  <c r="M244" i="21"/>
  <c r="H245" i="21"/>
  <c r="L244" i="21"/>
  <c r="F244" i="21"/>
  <c r="D245" i="21"/>
  <c r="E244" i="21"/>
  <c r="P244" i="21"/>
  <c r="O244" i="21"/>
  <c r="N244" i="21"/>
  <c r="Q244" i="21"/>
  <c r="J245" i="21"/>
  <c r="I245" i="21"/>
  <c r="L245" i="21"/>
  <c r="M245" i="21"/>
  <c r="H246" i="21"/>
  <c r="K245" i="21"/>
  <c r="E245" i="21"/>
  <c r="F245" i="21"/>
  <c r="D246" i="21"/>
  <c r="P245" i="21"/>
  <c r="O245" i="21"/>
  <c r="N245" i="21"/>
  <c r="Q245" i="21"/>
  <c r="L246" i="21"/>
  <c r="M246" i="21"/>
  <c r="H247" i="21"/>
  <c r="I246" i="21"/>
  <c r="K246" i="21"/>
  <c r="J246" i="21"/>
  <c r="F246" i="21"/>
  <c r="E246" i="21"/>
  <c r="D247" i="21"/>
  <c r="K247" i="21"/>
  <c r="H248" i="21"/>
  <c r="I247" i="21"/>
  <c r="L247" i="21"/>
  <c r="J247" i="21"/>
  <c r="M247" i="21"/>
  <c r="P246" i="21"/>
  <c r="O246" i="21"/>
  <c r="N246" i="21"/>
  <c r="Q246" i="21"/>
  <c r="F247" i="21"/>
  <c r="E247" i="21"/>
  <c r="D248" i="21"/>
  <c r="L248" i="21"/>
  <c r="K248" i="21"/>
  <c r="M248" i="21"/>
  <c r="J248" i="21"/>
  <c r="I248" i="21"/>
  <c r="H249" i="21"/>
  <c r="P247" i="21"/>
  <c r="O247" i="21"/>
  <c r="Q247" i="21"/>
  <c r="N247" i="21"/>
  <c r="E248" i="21"/>
  <c r="F248" i="21"/>
  <c r="D249" i="21"/>
  <c r="P248" i="21"/>
  <c r="O248" i="21"/>
  <c r="N248" i="21"/>
  <c r="Q248" i="21"/>
  <c r="M249" i="21"/>
  <c r="K249" i="21"/>
  <c r="L249" i="21"/>
  <c r="I249" i="21"/>
  <c r="H250" i="21"/>
  <c r="J249" i="21"/>
  <c r="D250" i="21"/>
  <c r="E249" i="21"/>
  <c r="F249" i="21"/>
  <c r="P249" i="21"/>
  <c r="O249" i="21"/>
  <c r="Q249" i="21"/>
  <c r="N249" i="21"/>
  <c r="J250" i="21"/>
  <c r="M250" i="21"/>
  <c r="L250" i="21"/>
  <c r="I250" i="21"/>
  <c r="H251" i="21"/>
  <c r="K250" i="21"/>
  <c r="E250" i="21"/>
  <c r="F250" i="21"/>
  <c r="D251" i="21"/>
  <c r="P250" i="21"/>
  <c r="O250" i="21"/>
  <c r="N250" i="21"/>
  <c r="Q250" i="21"/>
  <c r="M251" i="21"/>
  <c r="K251" i="21"/>
  <c r="H252" i="21"/>
  <c r="I251" i="21"/>
  <c r="L251" i="21"/>
  <c r="J251" i="21"/>
  <c r="E251" i="21"/>
  <c r="F251" i="21"/>
  <c r="D252" i="21"/>
  <c r="H253" i="21"/>
  <c r="M252" i="21"/>
  <c r="J252" i="21"/>
  <c r="I252" i="21"/>
  <c r="K252" i="21"/>
  <c r="L252" i="21"/>
  <c r="P251" i="21"/>
  <c r="O251" i="21"/>
  <c r="N251" i="21"/>
  <c r="Q251" i="21"/>
  <c r="F252" i="21"/>
  <c r="E252" i="21"/>
  <c r="D253" i="21"/>
  <c r="K253" i="21"/>
  <c r="J253" i="21"/>
  <c r="M253" i="21"/>
  <c r="H254" i="21"/>
  <c r="L253" i="21"/>
  <c r="I253" i="21"/>
  <c r="P252" i="21"/>
  <c r="O252" i="21"/>
  <c r="N252" i="21"/>
  <c r="Q252" i="21"/>
  <c r="F253" i="21"/>
  <c r="E253" i="21"/>
  <c r="D254" i="21"/>
  <c r="I254" i="21"/>
  <c r="J254" i="21"/>
  <c r="M254" i="21"/>
  <c r="K254" i="21"/>
  <c r="L254" i="21"/>
  <c r="H255" i="21"/>
  <c r="P253" i="21"/>
  <c r="O253" i="21"/>
  <c r="N253" i="21"/>
  <c r="Q253" i="21"/>
  <c r="E254" i="21"/>
  <c r="D255" i="21"/>
  <c r="F254" i="21"/>
  <c r="P254" i="21"/>
  <c r="O254" i="21"/>
  <c r="N254" i="21"/>
  <c r="Q254" i="21"/>
  <c r="H256" i="21"/>
  <c r="K255" i="21"/>
  <c r="M255" i="21"/>
  <c r="I255" i="21"/>
  <c r="J255" i="21"/>
  <c r="L255" i="21"/>
  <c r="E255" i="21"/>
  <c r="D256" i="21"/>
  <c r="F255" i="21"/>
  <c r="J256" i="21"/>
  <c r="M256" i="21"/>
  <c r="K256" i="21"/>
  <c r="L256" i="21"/>
  <c r="I256" i="21"/>
  <c r="H257" i="21"/>
  <c r="P255" i="21"/>
  <c r="O255" i="21"/>
  <c r="Q255" i="21"/>
  <c r="N255" i="21"/>
  <c r="F256" i="21"/>
  <c r="E256" i="21"/>
  <c r="D257" i="21"/>
  <c r="P256" i="21"/>
  <c r="O256" i="21"/>
  <c r="N256" i="21"/>
  <c r="Q256" i="21"/>
  <c r="M257" i="21"/>
  <c r="J257" i="21"/>
  <c r="H258" i="21"/>
  <c r="I257" i="21"/>
  <c r="L257" i="21"/>
  <c r="K257" i="21"/>
  <c r="E257" i="21"/>
  <c r="F257" i="21"/>
  <c r="D258" i="21"/>
  <c r="M258" i="21"/>
  <c r="L258" i="21"/>
  <c r="H259" i="21"/>
  <c r="I258" i="21"/>
  <c r="J258" i="21"/>
  <c r="K258" i="21"/>
  <c r="P257" i="21"/>
  <c r="O257" i="21"/>
  <c r="N257" i="21"/>
  <c r="Q257" i="21"/>
  <c r="F258" i="21"/>
  <c r="D259" i="21"/>
  <c r="E258" i="21"/>
  <c r="M259" i="21"/>
  <c r="I259" i="21"/>
  <c r="K259" i="21"/>
  <c r="H260" i="21"/>
  <c r="L259" i="21"/>
  <c r="J259" i="21"/>
  <c r="P258" i="21"/>
  <c r="O258" i="21"/>
  <c r="Q258" i="21"/>
  <c r="N258" i="21"/>
  <c r="D260" i="21"/>
  <c r="F259" i="21"/>
  <c r="E259" i="21"/>
  <c r="P259" i="21"/>
  <c r="O259" i="21"/>
  <c r="N259" i="21"/>
  <c r="Q259" i="21"/>
  <c r="J260" i="21"/>
  <c r="M260" i="21"/>
  <c r="I260" i="21"/>
  <c r="H261" i="21"/>
  <c r="L260" i="21"/>
  <c r="K260" i="21"/>
  <c r="E260" i="21"/>
  <c r="F260" i="21"/>
  <c r="D261" i="21"/>
  <c r="P260" i="21"/>
  <c r="O260" i="21"/>
  <c r="N260" i="21"/>
  <c r="Q260" i="21"/>
  <c r="L261" i="21"/>
  <c r="I261" i="21"/>
  <c r="M261" i="21"/>
  <c r="H262" i="21"/>
  <c r="K261" i="21"/>
  <c r="J261" i="21"/>
  <c r="D262" i="21"/>
  <c r="F261" i="21"/>
  <c r="E261" i="21"/>
  <c r="P261" i="21"/>
  <c r="O261" i="21"/>
  <c r="Q261" i="21"/>
  <c r="N261" i="21"/>
  <c r="J262" i="21"/>
  <c r="H263" i="21"/>
  <c r="L262" i="21"/>
  <c r="K262" i="21"/>
  <c r="M262" i="21"/>
  <c r="I262" i="21"/>
  <c r="E262" i="21"/>
  <c r="F262" i="21"/>
  <c r="D263" i="21"/>
  <c r="M263" i="21"/>
  <c r="H264" i="21"/>
  <c r="J263" i="21"/>
  <c r="L263" i="21"/>
  <c r="K263" i="21"/>
  <c r="I263" i="21"/>
  <c r="P262" i="21"/>
  <c r="O262" i="21"/>
  <c r="N262" i="21"/>
  <c r="Q262" i="21"/>
  <c r="E263" i="21"/>
  <c r="F263" i="21"/>
  <c r="D264" i="21"/>
  <c r="J264" i="21"/>
  <c r="M264" i="21"/>
  <c r="I264" i="21"/>
  <c r="L264" i="21"/>
  <c r="H265" i="21"/>
  <c r="K264" i="21"/>
  <c r="P263" i="21"/>
  <c r="O263" i="21"/>
  <c r="Q263" i="21"/>
  <c r="N263" i="21"/>
  <c r="E264" i="21"/>
  <c r="D265" i="21"/>
  <c r="F264" i="21"/>
  <c r="P264" i="21"/>
  <c r="O264" i="21"/>
  <c r="N264" i="21"/>
  <c r="Q264" i="21"/>
  <c r="K265" i="21"/>
  <c r="J265" i="21"/>
  <c r="L265" i="21"/>
  <c r="I265" i="21"/>
  <c r="H266" i="21"/>
  <c r="M265" i="21"/>
  <c r="F265" i="21"/>
  <c r="D266" i="21"/>
  <c r="E265" i="21"/>
  <c r="P265" i="21"/>
  <c r="O265" i="21"/>
  <c r="N265" i="21"/>
  <c r="Q265" i="21"/>
  <c r="I266" i="21"/>
  <c r="K266" i="21"/>
  <c r="H267" i="21"/>
  <c r="L266" i="21"/>
  <c r="J266" i="21"/>
  <c r="M266" i="21"/>
  <c r="E266" i="21"/>
  <c r="D267" i="21"/>
  <c r="F266" i="21"/>
  <c r="P266" i="21"/>
  <c r="O266" i="21"/>
  <c r="N266" i="21"/>
  <c r="Q266" i="21"/>
  <c r="L267" i="21"/>
  <c r="H268" i="21"/>
  <c r="I267" i="21"/>
  <c r="J267" i="21"/>
  <c r="K267" i="21"/>
  <c r="M267" i="21"/>
  <c r="E267" i="21"/>
  <c r="D268" i="21"/>
  <c r="F267" i="21"/>
  <c r="M268" i="21"/>
  <c r="K268" i="21"/>
  <c r="J268" i="21"/>
  <c r="H269" i="21"/>
  <c r="L268" i="21"/>
  <c r="I268" i="21"/>
  <c r="P267" i="21"/>
  <c r="O267" i="21"/>
  <c r="Q267" i="21"/>
  <c r="N267" i="21"/>
  <c r="D269" i="21"/>
  <c r="F268" i="21"/>
  <c r="E268" i="21"/>
  <c r="M269" i="21"/>
  <c r="J269" i="21"/>
  <c r="K269" i="21"/>
  <c r="I269" i="21"/>
  <c r="H270" i="21"/>
  <c r="L269" i="21"/>
  <c r="P268" i="21"/>
  <c r="O268" i="21"/>
  <c r="N268" i="21"/>
  <c r="Q268" i="21"/>
  <c r="E269" i="21"/>
  <c r="F269" i="21"/>
  <c r="D270" i="21"/>
  <c r="P269" i="21"/>
  <c r="O269" i="21"/>
  <c r="N269" i="21"/>
  <c r="Q269" i="21"/>
  <c r="K270" i="21"/>
  <c r="I270" i="21"/>
  <c r="J270" i="21"/>
  <c r="M270" i="21"/>
  <c r="H271" i="21"/>
  <c r="L270" i="21"/>
  <c r="F270" i="21"/>
  <c r="D271" i="21"/>
  <c r="E270" i="21"/>
  <c r="P270" i="21"/>
  <c r="O270" i="21"/>
  <c r="N270" i="21"/>
  <c r="Q270" i="21"/>
  <c r="I271" i="21"/>
  <c r="L271" i="21"/>
  <c r="J271" i="21"/>
  <c r="K271" i="21"/>
  <c r="M271" i="21"/>
  <c r="H272" i="21"/>
  <c r="E271" i="21"/>
  <c r="F271" i="21"/>
  <c r="D272" i="21"/>
  <c r="P271" i="21"/>
  <c r="O271" i="21"/>
  <c r="N271" i="21"/>
  <c r="Q271" i="21"/>
  <c r="L272" i="21"/>
  <c r="H273" i="21"/>
  <c r="K272" i="21"/>
  <c r="I272" i="21"/>
  <c r="J272" i="21"/>
  <c r="M272" i="21"/>
  <c r="D273" i="21"/>
  <c r="E272" i="21"/>
  <c r="F272" i="21"/>
  <c r="K273" i="21"/>
  <c r="M273" i="21"/>
  <c r="H274" i="21"/>
  <c r="I273" i="21"/>
  <c r="L273" i="21"/>
  <c r="J273" i="21"/>
  <c r="P272" i="21"/>
  <c r="O272" i="21"/>
  <c r="N272" i="21"/>
  <c r="Q272" i="21"/>
  <c r="E273" i="21"/>
  <c r="F273" i="21"/>
  <c r="D274" i="21"/>
  <c r="H275" i="21"/>
  <c r="L274" i="21"/>
  <c r="K274" i="21"/>
  <c r="M274" i="21"/>
  <c r="J274" i="21"/>
  <c r="I274" i="21"/>
  <c r="P273" i="21"/>
  <c r="O273" i="21"/>
  <c r="Q273" i="21"/>
  <c r="N273" i="21"/>
  <c r="F274" i="21"/>
  <c r="D275" i="21"/>
  <c r="E274" i="21"/>
  <c r="K275" i="21"/>
  <c r="J275" i="21"/>
  <c r="M275" i="21"/>
  <c r="I275" i="21"/>
  <c r="L275" i="21"/>
  <c r="H276" i="21"/>
  <c r="P274" i="21"/>
  <c r="O274" i="21"/>
  <c r="N274" i="21"/>
  <c r="Q274" i="21"/>
  <c r="E275" i="21"/>
  <c r="D276" i="21"/>
  <c r="F275" i="21"/>
  <c r="P275" i="21"/>
  <c r="O275" i="21"/>
  <c r="N275" i="21"/>
  <c r="Q275" i="21"/>
  <c r="K276" i="21"/>
  <c r="H277" i="21"/>
  <c r="I276" i="21"/>
  <c r="J276" i="21"/>
  <c r="M276" i="21"/>
  <c r="L276" i="21"/>
  <c r="E276" i="21"/>
  <c r="D277" i="21"/>
  <c r="F276" i="21"/>
  <c r="H278" i="21"/>
  <c r="M277" i="21"/>
  <c r="J277" i="21"/>
  <c r="L277" i="21"/>
  <c r="I277" i="21"/>
  <c r="K277" i="21"/>
  <c r="P276" i="21"/>
  <c r="O276" i="21"/>
  <c r="N276" i="21"/>
  <c r="Q276" i="21"/>
  <c r="D278" i="21"/>
  <c r="E277" i="21"/>
  <c r="F277" i="21"/>
  <c r="K278" i="21"/>
  <c r="I278" i="21"/>
  <c r="J278" i="21"/>
  <c r="H279" i="21"/>
  <c r="M278" i="21"/>
  <c r="L278" i="21"/>
  <c r="P277" i="21"/>
  <c r="O277" i="21"/>
  <c r="N277" i="21"/>
  <c r="Q277" i="21"/>
  <c r="E278" i="21"/>
  <c r="F278" i="21"/>
  <c r="D279" i="21"/>
  <c r="P278" i="21"/>
  <c r="O278" i="21"/>
  <c r="N278" i="21"/>
  <c r="Q278" i="21"/>
  <c r="I279" i="21"/>
  <c r="H280" i="21"/>
  <c r="L279" i="21"/>
  <c r="M279" i="21"/>
  <c r="K279" i="21"/>
  <c r="J279" i="21"/>
  <c r="F279" i="21"/>
  <c r="D280" i="21"/>
  <c r="E279" i="21"/>
  <c r="P279" i="21"/>
  <c r="O279" i="21"/>
  <c r="N279" i="21"/>
  <c r="Q279" i="21"/>
  <c r="M280" i="21"/>
  <c r="I280" i="21"/>
  <c r="K280" i="21"/>
  <c r="H281" i="21"/>
  <c r="L280" i="21"/>
  <c r="J280" i="21"/>
  <c r="E280" i="21"/>
  <c r="F280" i="21"/>
  <c r="D281" i="21"/>
  <c r="P280" i="21"/>
  <c r="O280" i="21"/>
  <c r="N280" i="21"/>
  <c r="Q280" i="21"/>
  <c r="L281" i="21"/>
  <c r="M281" i="21"/>
  <c r="J281" i="21"/>
  <c r="I281" i="21"/>
  <c r="K281" i="21"/>
  <c r="H282" i="21"/>
  <c r="F281" i="21"/>
  <c r="D282" i="21"/>
  <c r="E281" i="21"/>
  <c r="P281" i="21"/>
  <c r="O281" i="21"/>
  <c r="N281" i="21"/>
  <c r="Q281" i="21"/>
  <c r="L282" i="21"/>
  <c r="M282" i="21"/>
  <c r="K282" i="21"/>
  <c r="H283" i="21"/>
  <c r="I282" i="21"/>
  <c r="J282" i="21"/>
  <c r="E282" i="21"/>
  <c r="D283" i="21"/>
  <c r="F282" i="21"/>
  <c r="H284" i="21"/>
  <c r="K283" i="21"/>
  <c r="J283" i="21"/>
  <c r="L283" i="21"/>
  <c r="M283" i="21"/>
  <c r="I283" i="21"/>
  <c r="P282" i="21"/>
  <c r="O282" i="21"/>
  <c r="Q282" i="21"/>
  <c r="N282" i="21"/>
  <c r="E283" i="21"/>
  <c r="D284" i="21"/>
  <c r="F283" i="21"/>
  <c r="J284" i="21"/>
  <c r="I284" i="21"/>
  <c r="H285" i="21"/>
  <c r="K284" i="21"/>
  <c r="M284" i="21"/>
  <c r="L284" i="21"/>
  <c r="P283" i="21"/>
  <c r="O283" i="21"/>
  <c r="N283" i="21"/>
  <c r="Q283" i="21"/>
  <c r="E284" i="21"/>
  <c r="D285" i="21"/>
  <c r="F284" i="21"/>
  <c r="P284" i="21"/>
  <c r="O284" i="21"/>
  <c r="N284" i="21"/>
  <c r="Q284" i="21"/>
  <c r="I285" i="21"/>
  <c r="H286" i="21"/>
  <c r="K285" i="21"/>
  <c r="L285" i="21"/>
  <c r="J285" i="21"/>
  <c r="M285" i="21"/>
  <c r="F285" i="21"/>
  <c r="E285" i="21"/>
  <c r="D286" i="21"/>
  <c r="P285" i="21"/>
  <c r="O285" i="21"/>
  <c r="N285" i="21"/>
  <c r="Q285" i="21"/>
  <c r="M286" i="21"/>
  <c r="K286" i="21"/>
  <c r="J286" i="21"/>
  <c r="L286" i="21"/>
  <c r="I286" i="21"/>
  <c r="H287" i="21"/>
  <c r="D287" i="21"/>
  <c r="E286" i="21"/>
  <c r="F286" i="21"/>
  <c r="P286" i="21"/>
  <c r="O286" i="21"/>
  <c r="N286" i="21"/>
  <c r="Q286" i="21"/>
  <c r="L287" i="21"/>
  <c r="K287" i="21"/>
  <c r="M287" i="21"/>
  <c r="J287" i="21"/>
  <c r="H288" i="21"/>
  <c r="I287" i="21"/>
  <c r="E287" i="21"/>
  <c r="D288" i="21"/>
  <c r="F287" i="21"/>
  <c r="H289" i="21"/>
  <c r="I288" i="21"/>
  <c r="J288" i="21"/>
  <c r="L288" i="21"/>
  <c r="K288" i="21"/>
  <c r="M288" i="21"/>
  <c r="P287" i="21"/>
  <c r="O287" i="21"/>
  <c r="Q287" i="21"/>
  <c r="N287" i="21"/>
  <c r="F288" i="21"/>
  <c r="E288" i="21"/>
  <c r="D289" i="21"/>
  <c r="M289" i="21"/>
  <c r="H290" i="21"/>
  <c r="I289" i="21"/>
  <c r="J289" i="21"/>
  <c r="L289" i="21"/>
  <c r="K289" i="21"/>
  <c r="P288" i="21"/>
  <c r="O288" i="21"/>
  <c r="N288" i="21"/>
  <c r="Q288" i="21"/>
  <c r="E289" i="21"/>
  <c r="D290" i="21"/>
  <c r="F289" i="21"/>
  <c r="L290" i="21"/>
  <c r="M290" i="21"/>
  <c r="H291" i="21"/>
  <c r="K290" i="21"/>
  <c r="J290" i="21"/>
  <c r="I290" i="21"/>
  <c r="P289" i="21"/>
  <c r="O289" i="21"/>
  <c r="N289" i="21"/>
  <c r="Q289" i="21"/>
  <c r="D291" i="21"/>
  <c r="F290" i="21"/>
  <c r="E290" i="21"/>
  <c r="J291" i="21"/>
  <c r="K291" i="21"/>
  <c r="I291" i="21"/>
  <c r="M291" i="21"/>
  <c r="H292" i="21"/>
  <c r="L291" i="21"/>
  <c r="P290" i="21"/>
  <c r="O290" i="21"/>
  <c r="N290" i="21"/>
  <c r="Q290" i="21"/>
  <c r="F291" i="21"/>
  <c r="D292" i="21"/>
  <c r="E291" i="21"/>
  <c r="P291" i="21"/>
  <c r="O291" i="21"/>
  <c r="Q291" i="21"/>
  <c r="N291" i="21"/>
  <c r="J292" i="21"/>
  <c r="I292" i="21"/>
  <c r="H293" i="21"/>
  <c r="L292" i="21"/>
  <c r="K292" i="21"/>
  <c r="M292" i="21"/>
  <c r="E292" i="21"/>
  <c r="D293" i="21"/>
  <c r="F292" i="21"/>
  <c r="P292" i="21"/>
  <c r="O292" i="21"/>
  <c r="N292" i="21"/>
  <c r="Q292" i="21"/>
  <c r="I293" i="21"/>
  <c r="L293" i="21"/>
  <c r="J293" i="21"/>
  <c r="K293" i="21"/>
  <c r="M293" i="21"/>
  <c r="H294" i="21"/>
  <c r="E293" i="21"/>
  <c r="D294" i="21"/>
  <c r="F293" i="21"/>
  <c r="P293" i="21"/>
  <c r="O293" i="21"/>
  <c r="N293" i="21"/>
  <c r="Q293" i="21"/>
  <c r="H295" i="21"/>
  <c r="L294" i="21"/>
  <c r="K294" i="21"/>
  <c r="I294" i="21"/>
  <c r="M294" i="21"/>
  <c r="J294" i="21"/>
  <c r="D295" i="21"/>
  <c r="F294" i="21"/>
  <c r="E294" i="21"/>
  <c r="J295" i="21"/>
  <c r="L295" i="21"/>
  <c r="K295" i="21"/>
  <c r="I295" i="21"/>
  <c r="M295" i="21"/>
  <c r="H296" i="21"/>
  <c r="P294" i="21"/>
  <c r="O294" i="21"/>
  <c r="N294" i="21"/>
  <c r="Q294" i="21"/>
  <c r="E295" i="21"/>
  <c r="F295" i="21"/>
  <c r="D296" i="21"/>
  <c r="P295" i="21"/>
  <c r="O295" i="21"/>
  <c r="N295" i="21"/>
  <c r="Q295" i="21"/>
  <c r="M296" i="21"/>
  <c r="H297" i="21"/>
  <c r="J296" i="21"/>
  <c r="I296" i="21"/>
  <c r="K296" i="21"/>
  <c r="L296" i="21"/>
  <c r="D297" i="21"/>
  <c r="F296" i="21"/>
  <c r="E296" i="21"/>
  <c r="H298" i="21"/>
  <c r="M297" i="21"/>
  <c r="J297" i="21"/>
  <c r="K297" i="21"/>
  <c r="L297" i="21"/>
  <c r="I297" i="21"/>
  <c r="P296" i="21"/>
  <c r="O296" i="21"/>
  <c r="N296" i="21"/>
  <c r="Q296" i="21"/>
  <c r="D298" i="21"/>
  <c r="E297" i="21"/>
  <c r="F297" i="21"/>
  <c r="M298" i="21"/>
  <c r="L298" i="21"/>
  <c r="J298" i="21"/>
  <c r="I298" i="21"/>
  <c r="H299" i="21"/>
  <c r="K298" i="21"/>
  <c r="P297" i="21"/>
  <c r="O297" i="21"/>
  <c r="N297" i="21"/>
  <c r="Q297" i="21"/>
  <c r="D299" i="21"/>
  <c r="E298" i="21"/>
  <c r="F298" i="21"/>
  <c r="P298" i="21"/>
  <c r="O298" i="21"/>
  <c r="N298" i="21"/>
  <c r="Q298" i="21"/>
  <c r="H300" i="21"/>
  <c r="M299" i="21"/>
  <c r="L299" i="21"/>
  <c r="K299" i="21"/>
  <c r="I299" i="21"/>
  <c r="J299" i="21"/>
  <c r="D300" i="21"/>
  <c r="E299" i="21"/>
  <c r="F299" i="21"/>
  <c r="H301" i="21"/>
  <c r="L300" i="21"/>
  <c r="I300" i="21"/>
  <c r="K300" i="21"/>
  <c r="J300" i="21"/>
  <c r="M300" i="21"/>
  <c r="P299" i="21"/>
  <c r="O299" i="21"/>
  <c r="N299" i="21"/>
  <c r="Q299" i="21"/>
  <c r="F300" i="21"/>
  <c r="E300" i="21"/>
  <c r="D301" i="21"/>
  <c r="I301" i="21"/>
  <c r="H302" i="21"/>
  <c r="K301" i="21"/>
  <c r="M301" i="21"/>
  <c r="J301" i="21"/>
  <c r="L301" i="21"/>
  <c r="P300" i="21"/>
  <c r="O300" i="21"/>
  <c r="N300" i="21"/>
  <c r="Q300" i="21"/>
  <c r="E301" i="21"/>
  <c r="D302" i="21"/>
  <c r="F301" i="21"/>
  <c r="P301" i="21"/>
  <c r="O301" i="21"/>
  <c r="N301" i="21"/>
  <c r="Q301" i="21"/>
  <c r="L302" i="21"/>
  <c r="H303" i="21"/>
  <c r="I302" i="21"/>
  <c r="J302" i="21"/>
  <c r="K302" i="21"/>
  <c r="M302" i="21"/>
  <c r="E302" i="21"/>
  <c r="F302" i="21"/>
  <c r="D303" i="21"/>
  <c r="M303" i="21"/>
  <c r="K303" i="21"/>
  <c r="L303" i="21"/>
  <c r="J303" i="21"/>
  <c r="H304" i="21"/>
  <c r="I303" i="21"/>
  <c r="P302" i="21"/>
  <c r="O302" i="21"/>
  <c r="N302" i="21"/>
  <c r="Q302" i="21"/>
  <c r="F303" i="21"/>
  <c r="D304" i="21"/>
  <c r="E303" i="21"/>
  <c r="H305" i="21"/>
  <c r="M304" i="21"/>
  <c r="I304" i="21"/>
  <c r="K304" i="21"/>
  <c r="J304" i="21"/>
  <c r="L304" i="21"/>
  <c r="P303" i="21"/>
  <c r="O303" i="21"/>
  <c r="Q303" i="21"/>
  <c r="N303" i="21"/>
  <c r="E304" i="21"/>
  <c r="F304" i="21"/>
  <c r="D305" i="21"/>
  <c r="M305" i="21"/>
  <c r="L305" i="21"/>
  <c r="K305" i="21"/>
  <c r="H306" i="21"/>
  <c r="I305" i="21"/>
  <c r="J305" i="21"/>
  <c r="P304" i="21"/>
  <c r="O304" i="21"/>
  <c r="N304" i="21"/>
  <c r="Q304" i="21"/>
  <c r="F305" i="21"/>
  <c r="E305" i="21"/>
  <c r="D306" i="21"/>
  <c r="I306" i="21"/>
  <c r="J306" i="21"/>
  <c r="K306" i="21"/>
  <c r="M306" i="21"/>
  <c r="H307" i="21"/>
  <c r="L306" i="21"/>
  <c r="P305" i="21"/>
  <c r="O305" i="21"/>
  <c r="Q305" i="21"/>
  <c r="N305" i="21"/>
  <c r="D307" i="21"/>
  <c r="E306" i="21"/>
  <c r="F306" i="21"/>
  <c r="P306" i="21"/>
  <c r="O306" i="21"/>
  <c r="N306" i="21"/>
  <c r="Q306" i="21"/>
  <c r="L307" i="21"/>
  <c r="I307" i="21"/>
  <c r="J307" i="21"/>
  <c r="H308" i="21"/>
  <c r="M307" i="21"/>
  <c r="K307" i="21"/>
  <c r="F307" i="21"/>
  <c r="E307" i="21"/>
  <c r="D308" i="21"/>
  <c r="P307" i="21"/>
  <c r="O307" i="21"/>
  <c r="Q307" i="21"/>
  <c r="N307" i="21"/>
  <c r="M308" i="21"/>
  <c r="J308" i="21"/>
  <c r="I308" i="21"/>
  <c r="L308" i="21"/>
  <c r="K308" i="21"/>
  <c r="H309" i="21"/>
  <c r="E308" i="21"/>
  <c r="D309" i="21"/>
  <c r="F308" i="21"/>
  <c r="P308" i="21"/>
  <c r="O308" i="21"/>
  <c r="N308" i="21"/>
  <c r="Q308" i="21"/>
  <c r="M309" i="21"/>
  <c r="I309" i="21"/>
  <c r="L309" i="21"/>
  <c r="J309" i="21"/>
  <c r="K309" i="21"/>
  <c r="H310" i="21"/>
  <c r="E309" i="21"/>
  <c r="F309" i="21"/>
  <c r="D310" i="21"/>
  <c r="P309" i="21"/>
  <c r="O309" i="21"/>
  <c r="N309" i="21"/>
  <c r="Q309" i="21"/>
  <c r="M310" i="21"/>
  <c r="K310" i="21"/>
  <c r="I310" i="21"/>
  <c r="J310" i="21"/>
  <c r="L310" i="21"/>
  <c r="H311" i="21"/>
  <c r="D311" i="21"/>
  <c r="E310" i="21"/>
  <c r="F310" i="21"/>
  <c r="P310" i="21"/>
  <c r="O310" i="21"/>
  <c r="N310" i="21"/>
  <c r="Q310" i="21"/>
  <c r="J311" i="21"/>
  <c r="I311" i="21"/>
  <c r="M311" i="21"/>
  <c r="K311" i="21"/>
  <c r="L311" i="21"/>
  <c r="H312" i="21"/>
  <c r="D312" i="21"/>
  <c r="E311" i="21"/>
  <c r="F311" i="21"/>
  <c r="P311" i="21"/>
  <c r="O311" i="21"/>
  <c r="N311" i="21"/>
  <c r="Q311" i="21"/>
  <c r="H313" i="21"/>
  <c r="I312" i="21"/>
  <c r="M312" i="21"/>
  <c r="J312" i="21"/>
  <c r="K312" i="21"/>
  <c r="L312" i="21"/>
  <c r="D313" i="21"/>
  <c r="E312" i="21"/>
  <c r="F312" i="21"/>
  <c r="M313" i="21"/>
  <c r="I313" i="21"/>
  <c r="H314" i="21"/>
  <c r="J313" i="21"/>
  <c r="K313" i="21"/>
  <c r="L313" i="21"/>
  <c r="P312" i="21"/>
  <c r="O312" i="21"/>
  <c r="N312" i="21"/>
  <c r="Q312" i="21"/>
  <c r="E313" i="21"/>
  <c r="D314" i="21"/>
  <c r="F313" i="21"/>
  <c r="P313" i="21"/>
  <c r="O313" i="21"/>
  <c r="Q313" i="21"/>
  <c r="N313" i="21"/>
  <c r="J314" i="21"/>
  <c r="I314" i="21"/>
  <c r="L314" i="21"/>
  <c r="K314" i="21"/>
  <c r="M314" i="21"/>
  <c r="H315" i="21"/>
  <c r="F314" i="21"/>
  <c r="D315" i="21"/>
  <c r="E314" i="21"/>
  <c r="P314" i="21"/>
  <c r="O314" i="21"/>
  <c r="N314" i="21"/>
  <c r="Q314" i="21"/>
  <c r="H316" i="21"/>
  <c r="K315" i="21"/>
  <c r="I315" i="21"/>
  <c r="L315" i="21"/>
  <c r="J315" i="21"/>
  <c r="M315" i="21"/>
  <c r="F315" i="21"/>
  <c r="D316" i="21"/>
  <c r="E315" i="21"/>
  <c r="K316" i="21"/>
  <c r="I316" i="21"/>
  <c r="J316" i="21"/>
  <c r="M316" i="21"/>
  <c r="H317" i="21"/>
  <c r="L316" i="21"/>
  <c r="P315" i="21"/>
  <c r="O315" i="21"/>
  <c r="N315" i="21"/>
  <c r="Q315" i="21"/>
  <c r="D317" i="21"/>
  <c r="E316" i="21"/>
  <c r="F316" i="21"/>
  <c r="P316" i="21"/>
  <c r="O316" i="21"/>
  <c r="N316" i="21"/>
  <c r="Q316" i="21"/>
  <c r="L317" i="21"/>
  <c r="I317" i="21"/>
  <c r="J317" i="21"/>
  <c r="H318" i="21"/>
  <c r="K317" i="21"/>
  <c r="M317" i="21"/>
  <c r="E317" i="21"/>
  <c r="D318" i="21"/>
  <c r="F317" i="21"/>
  <c r="P317" i="21"/>
  <c r="O317" i="21"/>
  <c r="N317" i="21"/>
  <c r="Q317" i="21"/>
  <c r="L318" i="21"/>
  <c r="J318" i="21"/>
  <c r="H319" i="21"/>
  <c r="K318" i="21"/>
  <c r="M318" i="21"/>
  <c r="I318" i="21"/>
  <c r="F318" i="21"/>
  <c r="E318" i="21"/>
  <c r="D319" i="21"/>
  <c r="H320" i="21"/>
  <c r="M319" i="21"/>
  <c r="K319" i="21"/>
  <c r="L319" i="21"/>
  <c r="J319" i="21"/>
  <c r="I319" i="21"/>
  <c r="P318" i="21"/>
  <c r="O318" i="21"/>
  <c r="N318" i="21"/>
  <c r="Q318" i="21"/>
  <c r="D320" i="21"/>
  <c r="E319" i="21"/>
  <c r="F319" i="21"/>
  <c r="L320" i="21"/>
  <c r="H321" i="21"/>
  <c r="J320" i="21"/>
  <c r="K320" i="21"/>
  <c r="M320" i="21"/>
  <c r="I320" i="21"/>
  <c r="P319" i="21"/>
  <c r="O319" i="21"/>
  <c r="N319" i="21"/>
  <c r="Q319" i="21"/>
  <c r="F320" i="21"/>
  <c r="D321" i="21"/>
  <c r="E320" i="21"/>
  <c r="L321" i="21"/>
  <c r="I321" i="21"/>
  <c r="K321" i="21"/>
  <c r="H322" i="21"/>
  <c r="J321" i="21"/>
  <c r="M321" i="21"/>
  <c r="P320" i="21"/>
  <c r="O320" i="21"/>
  <c r="N320" i="21"/>
  <c r="Q320" i="21"/>
  <c r="E321" i="21"/>
  <c r="D322" i="21"/>
  <c r="F321" i="21"/>
  <c r="P321" i="21"/>
  <c r="O321" i="21"/>
  <c r="N321" i="21"/>
  <c r="Q321" i="21"/>
  <c r="L322" i="21"/>
  <c r="M322" i="21"/>
  <c r="H323" i="21"/>
  <c r="I322" i="21"/>
  <c r="J322" i="21"/>
  <c r="K322" i="21"/>
  <c r="F322" i="21"/>
  <c r="E322" i="21"/>
  <c r="D323" i="21"/>
  <c r="K323" i="21"/>
  <c r="L323" i="21"/>
  <c r="J323" i="21"/>
  <c r="M323" i="21"/>
  <c r="H324" i="21"/>
  <c r="I323" i="21"/>
  <c r="P322" i="21"/>
  <c r="O322" i="21"/>
  <c r="N322" i="21"/>
  <c r="Q322" i="21"/>
  <c r="D324" i="21"/>
  <c r="F323" i="21"/>
  <c r="E323" i="21"/>
  <c r="J324" i="21"/>
  <c r="H325" i="21"/>
  <c r="L324" i="21"/>
  <c r="K324" i="21"/>
  <c r="M324" i="21"/>
  <c r="I324" i="21"/>
  <c r="P323" i="21"/>
  <c r="O323" i="21"/>
  <c r="N323" i="21"/>
  <c r="Q323" i="21"/>
  <c r="D325" i="21"/>
  <c r="E324" i="21"/>
  <c r="F324" i="21"/>
  <c r="J325" i="21"/>
  <c r="K325" i="21"/>
  <c r="M325" i="21"/>
  <c r="H326" i="21"/>
  <c r="I325" i="21"/>
  <c r="L325" i="21"/>
  <c r="P324" i="21"/>
  <c r="O324" i="21"/>
  <c r="N324" i="21"/>
  <c r="Q324" i="21"/>
  <c r="F325" i="21"/>
  <c r="D326" i="21"/>
  <c r="E325" i="21"/>
  <c r="K326" i="21"/>
  <c r="M326" i="21"/>
  <c r="L326" i="21"/>
  <c r="H327" i="21"/>
  <c r="I326" i="21"/>
  <c r="J326" i="21"/>
  <c r="P325" i="21"/>
  <c r="O325" i="21"/>
  <c r="Q325" i="21"/>
  <c r="N325" i="21"/>
  <c r="F326" i="21"/>
  <c r="D327" i="21"/>
  <c r="E326" i="21"/>
  <c r="H328" i="21"/>
  <c r="K327" i="21"/>
  <c r="J327" i="21"/>
  <c r="M327" i="21"/>
  <c r="I327" i="21"/>
  <c r="L327" i="21"/>
  <c r="P326" i="21"/>
  <c r="O326" i="21"/>
  <c r="N326" i="21"/>
  <c r="Q326" i="21"/>
  <c r="D328" i="21"/>
  <c r="E327" i="21"/>
  <c r="F327" i="21"/>
  <c r="M328" i="21"/>
  <c r="H329" i="21"/>
  <c r="I328" i="21"/>
  <c r="K328" i="21"/>
  <c r="J328" i="21"/>
  <c r="L328" i="21"/>
  <c r="P327" i="21"/>
  <c r="O327" i="21"/>
  <c r="N327" i="21"/>
  <c r="Q327" i="21"/>
  <c r="E328" i="21"/>
  <c r="F328" i="21"/>
  <c r="D329" i="21"/>
  <c r="H330" i="21"/>
  <c r="K329" i="21"/>
  <c r="I329" i="21"/>
  <c r="J329" i="21"/>
  <c r="L329" i="21"/>
  <c r="M329" i="21"/>
  <c r="P328" i="21"/>
  <c r="O328" i="21"/>
  <c r="Q328" i="21"/>
  <c r="N328" i="21"/>
  <c r="E329" i="21"/>
  <c r="D330" i="21"/>
  <c r="F329" i="21"/>
  <c r="L330" i="21"/>
  <c r="M330" i="21"/>
  <c r="J330" i="21"/>
  <c r="K330" i="21"/>
  <c r="I330" i="21"/>
  <c r="H331" i="21"/>
  <c r="P329" i="21"/>
  <c r="O329" i="21"/>
  <c r="N329" i="21"/>
  <c r="Q329" i="21"/>
  <c r="D331" i="21"/>
  <c r="E330" i="21"/>
  <c r="F330" i="21"/>
  <c r="P330" i="21"/>
  <c r="O330" i="21"/>
  <c r="N330" i="21"/>
  <c r="Q330" i="21"/>
  <c r="I331" i="21"/>
  <c r="H332" i="21"/>
  <c r="M331" i="21"/>
  <c r="K331" i="21"/>
  <c r="J331" i="21"/>
  <c r="L331" i="21"/>
  <c r="E331" i="21"/>
  <c r="F331" i="21"/>
  <c r="D332" i="21"/>
  <c r="P331" i="21"/>
  <c r="O331" i="21"/>
  <c r="N331" i="21"/>
  <c r="Q331" i="21"/>
  <c r="K332" i="21"/>
  <c r="J332" i="21"/>
  <c r="L332" i="21"/>
  <c r="H333" i="21"/>
  <c r="M332" i="21"/>
  <c r="I332" i="21"/>
  <c r="D333" i="21"/>
  <c r="F332" i="21"/>
  <c r="E332" i="21"/>
  <c r="J333" i="21"/>
  <c r="H334" i="21"/>
  <c r="I333" i="21"/>
  <c r="K333" i="21"/>
  <c r="L333" i="21"/>
  <c r="M333" i="21"/>
  <c r="P332" i="21"/>
  <c r="O332" i="21"/>
  <c r="Q332" i="21"/>
  <c r="N332" i="21"/>
  <c r="D334" i="21"/>
  <c r="E333" i="21"/>
  <c r="F333" i="21"/>
  <c r="M334" i="21"/>
  <c r="K334" i="21"/>
  <c r="J334" i="21"/>
  <c r="L334" i="21"/>
  <c r="I334" i="21"/>
  <c r="H335" i="21"/>
  <c r="P333" i="21"/>
  <c r="O333" i="21"/>
  <c r="N333" i="21"/>
  <c r="Q333" i="21"/>
  <c r="E334" i="21"/>
  <c r="D335" i="21"/>
  <c r="F334" i="21"/>
  <c r="P334" i="21"/>
  <c r="O334" i="21"/>
  <c r="N334" i="21"/>
  <c r="Q334" i="21"/>
  <c r="K335" i="21"/>
  <c r="L335" i="21"/>
  <c r="H336" i="21"/>
  <c r="I335" i="21"/>
  <c r="M335" i="21"/>
  <c r="J335" i="21"/>
  <c r="F335" i="21"/>
  <c r="D336" i="21"/>
  <c r="E335" i="21"/>
  <c r="J336" i="21"/>
  <c r="L336" i="21"/>
  <c r="I336" i="21"/>
  <c r="M336" i="21"/>
  <c r="K336" i="21"/>
  <c r="H337" i="21"/>
  <c r="P335" i="21"/>
  <c r="O335" i="21"/>
  <c r="N335" i="21"/>
  <c r="Q335" i="21"/>
  <c r="F336" i="21"/>
  <c r="D337" i="21"/>
  <c r="E336" i="21"/>
  <c r="P336" i="21"/>
  <c r="O336" i="21"/>
  <c r="N336" i="21"/>
  <c r="Q336" i="21"/>
  <c r="I337" i="21"/>
  <c r="L337" i="21"/>
  <c r="J337" i="21"/>
  <c r="K337" i="21"/>
  <c r="M337" i="21"/>
  <c r="H338" i="21"/>
  <c r="E337" i="21"/>
  <c r="D338" i="21"/>
  <c r="F337" i="21"/>
  <c r="P337" i="21"/>
  <c r="O337" i="21"/>
  <c r="N337" i="21"/>
  <c r="Q337" i="21"/>
  <c r="M338" i="21"/>
  <c r="K338" i="21"/>
  <c r="H339" i="21"/>
  <c r="L338" i="21"/>
  <c r="I338" i="21"/>
  <c r="J338" i="21"/>
  <c r="D339" i="21"/>
  <c r="E338" i="21"/>
  <c r="F338" i="21"/>
  <c r="M339" i="21"/>
  <c r="L339" i="21"/>
  <c r="I339" i="21"/>
  <c r="J339" i="21"/>
  <c r="H340" i="21"/>
  <c r="K339" i="21"/>
  <c r="P338" i="21"/>
  <c r="O338" i="21"/>
  <c r="Q338" i="21"/>
  <c r="N338" i="21"/>
  <c r="F339" i="21"/>
  <c r="E339" i="21"/>
  <c r="D340" i="21"/>
  <c r="P339" i="21"/>
  <c r="O339" i="21"/>
  <c r="N339" i="21"/>
  <c r="Q339" i="21"/>
  <c r="M340" i="21"/>
  <c r="I340" i="21"/>
  <c r="K340" i="21"/>
  <c r="J340" i="21"/>
  <c r="H341" i="21"/>
  <c r="L340" i="21"/>
  <c r="F340" i="21"/>
  <c r="D341" i="21"/>
  <c r="E340" i="21"/>
  <c r="P340" i="21"/>
  <c r="O340" i="21"/>
  <c r="N340" i="21"/>
  <c r="Q340" i="21"/>
  <c r="L341" i="21"/>
  <c r="J341" i="21"/>
  <c r="M341" i="21"/>
  <c r="H342" i="21"/>
  <c r="K341" i="21"/>
  <c r="I341" i="21"/>
  <c r="D342" i="21"/>
  <c r="E341" i="21"/>
  <c r="F341" i="21"/>
  <c r="I342" i="21"/>
  <c r="L342" i="21"/>
  <c r="J342" i="21"/>
  <c r="K342" i="21"/>
  <c r="H343" i="21"/>
  <c r="M342" i="21"/>
  <c r="P341" i="21"/>
  <c r="O341" i="21"/>
  <c r="N341" i="21"/>
  <c r="Q341" i="21"/>
  <c r="F342" i="21"/>
  <c r="E342" i="21"/>
  <c r="D343" i="21"/>
  <c r="P342" i="21"/>
  <c r="O342" i="21"/>
  <c r="N342" i="21"/>
  <c r="Q342" i="21"/>
  <c r="I343" i="21"/>
  <c r="L343" i="21"/>
  <c r="J343" i="21"/>
  <c r="M343" i="21"/>
  <c r="K343" i="21"/>
  <c r="H344" i="21"/>
  <c r="E343" i="21"/>
  <c r="F343" i="21"/>
  <c r="D344" i="21"/>
  <c r="P343" i="21"/>
  <c r="O343" i="21"/>
  <c r="N343" i="21"/>
  <c r="Q343" i="21"/>
  <c r="H345" i="21"/>
  <c r="J344" i="21"/>
  <c r="L344" i="21"/>
  <c r="I344" i="21"/>
  <c r="M344" i="21"/>
  <c r="K344" i="21"/>
  <c r="D345" i="21"/>
  <c r="E344" i="21"/>
  <c r="F344" i="21"/>
  <c r="J345" i="21"/>
  <c r="H346" i="21"/>
  <c r="M345" i="21"/>
  <c r="K345" i="21"/>
  <c r="I345" i="21"/>
  <c r="L345" i="21"/>
  <c r="P344" i="21"/>
  <c r="O344" i="21"/>
  <c r="N344" i="21"/>
  <c r="Q344" i="21"/>
  <c r="F345" i="21"/>
  <c r="D346" i="21"/>
  <c r="E345" i="21"/>
  <c r="K346" i="21"/>
  <c r="L346" i="21"/>
  <c r="H347" i="21"/>
  <c r="J346" i="21"/>
  <c r="I346" i="21"/>
  <c r="M346" i="21"/>
  <c r="P345" i="21"/>
  <c r="O345" i="21"/>
  <c r="N345" i="21"/>
  <c r="Q345" i="21"/>
  <c r="F346" i="21"/>
  <c r="E346" i="21"/>
  <c r="D347" i="21"/>
  <c r="M347" i="21"/>
  <c r="H348" i="21"/>
  <c r="L347" i="21"/>
  <c r="I347" i="21"/>
  <c r="J347" i="21"/>
  <c r="K347" i="21"/>
  <c r="P346" i="21"/>
  <c r="O346" i="21"/>
  <c r="N346" i="21"/>
  <c r="Q346" i="21"/>
  <c r="E347" i="21"/>
  <c r="D348" i="21"/>
  <c r="F347" i="21"/>
  <c r="K348" i="21"/>
  <c r="J348" i="21"/>
  <c r="M348" i="21"/>
  <c r="H349" i="21"/>
  <c r="L348" i="21"/>
  <c r="I348" i="21"/>
  <c r="P347" i="21"/>
  <c r="O347" i="21"/>
  <c r="N347" i="21"/>
  <c r="Q347" i="21"/>
  <c r="E348" i="21"/>
  <c r="F348" i="21"/>
  <c r="D349" i="21"/>
  <c r="I349" i="21"/>
  <c r="K349" i="21"/>
  <c r="M349" i="21"/>
  <c r="J349" i="21"/>
  <c r="L349" i="21"/>
  <c r="H350" i="21"/>
  <c r="P348" i="21"/>
  <c r="O348" i="21"/>
  <c r="N348" i="21"/>
  <c r="Q348" i="21"/>
  <c r="F349" i="21"/>
  <c r="D350" i="21"/>
  <c r="E349" i="21"/>
  <c r="P349" i="21"/>
  <c r="O349" i="21"/>
  <c r="N349" i="21"/>
  <c r="Q349" i="21"/>
  <c r="I350" i="21"/>
  <c r="K350" i="21"/>
  <c r="J350" i="21"/>
  <c r="L350" i="21"/>
  <c r="M350" i="21"/>
  <c r="H351" i="21"/>
  <c r="F350" i="21"/>
  <c r="D351" i="21"/>
  <c r="E350" i="21"/>
  <c r="P350" i="21"/>
  <c r="O350" i="21"/>
  <c r="N350" i="21"/>
  <c r="Q350" i="21"/>
  <c r="K351" i="21"/>
  <c r="L351" i="21"/>
  <c r="H352" i="21"/>
  <c r="M351" i="21"/>
  <c r="J351" i="21"/>
  <c r="I351" i="21"/>
  <c r="D352" i="21"/>
  <c r="E351" i="21"/>
  <c r="F351" i="21"/>
  <c r="K352" i="21"/>
  <c r="L352" i="21"/>
  <c r="J352" i="21"/>
  <c r="M352" i="21"/>
  <c r="I352" i="21"/>
  <c r="H353" i="21"/>
  <c r="P351" i="21"/>
  <c r="O351" i="21"/>
  <c r="N351" i="21"/>
  <c r="Q351" i="21"/>
  <c r="F352" i="21"/>
  <c r="E352" i="21"/>
  <c r="D353" i="21"/>
  <c r="P352" i="21"/>
  <c r="O352" i="21"/>
  <c r="N352" i="21"/>
  <c r="Q352" i="21"/>
  <c r="M353" i="21"/>
  <c r="J353" i="21"/>
  <c r="K353" i="21"/>
  <c r="H354" i="21"/>
  <c r="I353" i="21"/>
  <c r="L353" i="21"/>
  <c r="E353" i="21"/>
  <c r="F353" i="21"/>
  <c r="D354" i="21"/>
  <c r="L354" i="21"/>
  <c r="I354" i="21"/>
  <c r="J354" i="21"/>
  <c r="M354" i="21"/>
  <c r="H355" i="21"/>
  <c r="K354" i="21"/>
  <c r="P353" i="21"/>
  <c r="O353" i="21"/>
  <c r="N353" i="21"/>
  <c r="Q353" i="21"/>
  <c r="E354" i="21"/>
  <c r="F354" i="21"/>
  <c r="D355" i="21"/>
  <c r="P354" i="21"/>
  <c r="O354" i="21"/>
  <c r="Q354" i="21"/>
  <c r="N354" i="21"/>
  <c r="L355" i="21"/>
  <c r="M355" i="21"/>
  <c r="H356" i="21"/>
  <c r="K355" i="21"/>
  <c r="J355" i="21"/>
  <c r="I355" i="21"/>
  <c r="E355" i="21"/>
  <c r="F355" i="21"/>
  <c r="D356" i="21"/>
  <c r="K356" i="21"/>
  <c r="I356" i="21"/>
  <c r="M356" i="21"/>
  <c r="L356" i="21"/>
  <c r="H357" i="21"/>
  <c r="J356" i="21"/>
  <c r="P355" i="21"/>
  <c r="O355" i="21"/>
  <c r="N355" i="21"/>
  <c r="Q355" i="21"/>
  <c r="D357" i="21"/>
  <c r="E356" i="21"/>
  <c r="F356" i="21"/>
  <c r="P356" i="21"/>
  <c r="O356" i="21"/>
  <c r="Q356" i="21"/>
  <c r="N356" i="21"/>
  <c r="H358" i="21"/>
  <c r="K357" i="21"/>
  <c r="I357" i="21"/>
  <c r="M357" i="21"/>
  <c r="J357" i="21"/>
  <c r="L357" i="21"/>
  <c r="F357" i="21"/>
  <c r="D358" i="21"/>
  <c r="E357" i="21"/>
  <c r="K358" i="21"/>
  <c r="L358" i="21"/>
  <c r="M358" i="21"/>
  <c r="H359" i="21"/>
  <c r="I358" i="21"/>
  <c r="J358" i="21"/>
  <c r="P357" i="21"/>
  <c r="O357" i="21"/>
  <c r="N357" i="21"/>
  <c r="Q357" i="21"/>
  <c r="F358" i="21"/>
  <c r="E358" i="21"/>
  <c r="D359" i="21"/>
  <c r="I359" i="21"/>
  <c r="M359" i="21"/>
  <c r="J359" i="21"/>
  <c r="K359" i="21"/>
  <c r="L359" i="21"/>
  <c r="H360" i="21"/>
  <c r="P358" i="21"/>
  <c r="O358" i="21"/>
  <c r="N358" i="21"/>
  <c r="Q358" i="21"/>
  <c r="D360" i="21"/>
  <c r="E359" i="21"/>
  <c r="F359" i="21"/>
  <c r="P359" i="21"/>
  <c r="O359" i="21"/>
  <c r="N359" i="21"/>
  <c r="Q359" i="21"/>
  <c r="L360" i="21"/>
  <c r="H361" i="21"/>
  <c r="K360" i="21"/>
  <c r="M360" i="21"/>
  <c r="J360" i="21"/>
  <c r="I360" i="21"/>
  <c r="E360" i="21"/>
  <c r="D361" i="21"/>
  <c r="F360" i="21"/>
  <c r="K361" i="21"/>
  <c r="I361" i="21"/>
  <c r="H362" i="21"/>
  <c r="J361" i="21"/>
  <c r="L361" i="21"/>
  <c r="M361" i="21"/>
  <c r="P360" i="21"/>
  <c r="O360" i="21"/>
  <c r="N360" i="21"/>
  <c r="Q360" i="21"/>
  <c r="F361" i="21"/>
  <c r="D362" i="21"/>
  <c r="E361" i="21"/>
  <c r="P361" i="21"/>
  <c r="O361" i="21"/>
  <c r="N361" i="21"/>
  <c r="Q361" i="21"/>
  <c r="L362" i="21"/>
  <c r="H363" i="21"/>
  <c r="M362" i="21"/>
  <c r="I362" i="21"/>
  <c r="K362" i="21"/>
  <c r="J362" i="21"/>
  <c r="D363" i="21"/>
  <c r="F362" i="21"/>
  <c r="E362" i="21"/>
  <c r="H364" i="21"/>
  <c r="L363" i="21"/>
  <c r="K363" i="21"/>
  <c r="I363" i="21"/>
  <c r="M363" i="21"/>
  <c r="J363" i="21"/>
  <c r="P362" i="21"/>
  <c r="O362" i="21"/>
  <c r="Q362" i="21"/>
  <c r="N362" i="21"/>
  <c r="E363" i="21"/>
  <c r="F363" i="21"/>
  <c r="D364" i="21"/>
  <c r="M364" i="21"/>
  <c r="J364" i="21"/>
  <c r="H365" i="21"/>
  <c r="K364" i="21"/>
  <c r="L364" i="21"/>
  <c r="I364" i="21"/>
  <c r="P363" i="21"/>
  <c r="O363" i="21"/>
  <c r="Q363" i="21"/>
  <c r="N363" i="21"/>
  <c r="E364" i="21"/>
  <c r="D365" i="21"/>
  <c r="F364" i="21"/>
  <c r="J365" i="21"/>
  <c r="I365" i="21"/>
  <c r="L365" i="21"/>
  <c r="K365" i="21"/>
  <c r="H366" i="21"/>
  <c r="M365" i="21"/>
  <c r="P364" i="21"/>
  <c r="O364" i="21"/>
  <c r="Q364" i="21"/>
  <c r="N364" i="21"/>
  <c r="F365" i="21"/>
  <c r="D366" i="21"/>
  <c r="E365" i="21"/>
  <c r="P365" i="21"/>
  <c r="O365" i="21"/>
  <c r="N365" i="21"/>
  <c r="Q365" i="21"/>
  <c r="M366" i="21"/>
  <c r="J366" i="21"/>
  <c r="L366" i="21"/>
  <c r="K366" i="21"/>
  <c r="I366" i="21"/>
  <c r="H367" i="21"/>
  <c r="F366" i="21"/>
  <c r="D367" i="21"/>
  <c r="E366" i="21"/>
  <c r="P366" i="21"/>
  <c r="O366" i="21"/>
  <c r="Q366" i="21"/>
  <c r="N366" i="21"/>
  <c r="H368" i="21"/>
  <c r="K367" i="21"/>
  <c r="J367" i="21"/>
  <c r="L367" i="21"/>
  <c r="I367" i="21"/>
  <c r="M367" i="21"/>
  <c r="E367" i="21"/>
  <c r="F367" i="21"/>
  <c r="D368" i="21"/>
  <c r="K368" i="21"/>
  <c r="J368" i="21"/>
  <c r="L368" i="21"/>
  <c r="M368" i="21"/>
  <c r="I368" i="21"/>
  <c r="H369" i="21"/>
  <c r="P367" i="21"/>
  <c r="O367" i="21"/>
  <c r="N367" i="21"/>
  <c r="Q367" i="21"/>
  <c r="F368" i="21"/>
  <c r="E368" i="21"/>
  <c r="D369" i="21"/>
  <c r="P368" i="21"/>
  <c r="O368" i="21"/>
  <c r="Q368" i="21"/>
  <c r="N368" i="21"/>
  <c r="H370" i="21"/>
  <c r="M369" i="21"/>
  <c r="J369" i="21"/>
  <c r="K369" i="21"/>
  <c r="I369" i="21"/>
  <c r="L369" i="21"/>
  <c r="D370" i="21"/>
  <c r="E369" i="21"/>
  <c r="F369" i="21"/>
  <c r="M370" i="21"/>
  <c r="I370" i="21"/>
  <c r="K370" i="21"/>
  <c r="L370" i="21"/>
  <c r="J370" i="21"/>
  <c r="H371" i="21"/>
  <c r="P369" i="21"/>
  <c r="O369" i="21"/>
  <c r="N369" i="21"/>
  <c r="Q369" i="21"/>
  <c r="F370" i="21"/>
  <c r="E370" i="21"/>
  <c r="D371" i="21"/>
  <c r="P370" i="21"/>
  <c r="O370" i="21"/>
  <c r="N370" i="21"/>
  <c r="Q370" i="21"/>
  <c r="L371" i="21"/>
  <c r="I371" i="21"/>
  <c r="K371" i="21"/>
  <c r="J371" i="21"/>
  <c r="H372" i="21"/>
  <c r="M371" i="21"/>
  <c r="D372" i="21"/>
  <c r="F371" i="21"/>
  <c r="E371" i="21"/>
  <c r="P371" i="21"/>
  <c r="O371" i="21"/>
  <c r="N371" i="21"/>
  <c r="Q371" i="21"/>
  <c r="J372" i="21"/>
  <c r="H373" i="21"/>
  <c r="M372" i="21"/>
  <c r="K372" i="21"/>
  <c r="L372" i="21"/>
  <c r="I372" i="21"/>
  <c r="E372" i="21"/>
  <c r="F372" i="21"/>
  <c r="D373" i="21"/>
  <c r="H374" i="21"/>
  <c r="K373" i="21"/>
  <c r="L373" i="21"/>
  <c r="I373" i="21"/>
  <c r="M373" i="21"/>
  <c r="J373" i="21"/>
  <c r="P372" i="21"/>
  <c r="O372" i="21"/>
  <c r="Q372" i="21"/>
  <c r="N372" i="21"/>
  <c r="E373" i="21"/>
  <c r="F373" i="21"/>
  <c r="D374" i="21"/>
  <c r="H375" i="21"/>
  <c r="I374" i="21"/>
  <c r="L374" i="21"/>
  <c r="M374" i="21"/>
  <c r="J374" i="21"/>
  <c r="K374" i="21"/>
  <c r="P373" i="21"/>
  <c r="O373" i="21"/>
  <c r="N373" i="21"/>
  <c r="Q373" i="21"/>
  <c r="D375" i="21"/>
  <c r="E374" i="21"/>
  <c r="F374" i="21"/>
  <c r="L375" i="21"/>
  <c r="J375" i="21"/>
  <c r="K375" i="21"/>
  <c r="M375" i="21"/>
  <c r="I375" i="21"/>
  <c r="H376" i="21"/>
  <c r="P374" i="21"/>
  <c r="O374" i="21"/>
  <c r="N374" i="21"/>
  <c r="Q374" i="21"/>
  <c r="F375" i="21"/>
  <c r="D376" i="21"/>
  <c r="E375" i="21"/>
  <c r="P375" i="21"/>
  <c r="O375" i="21"/>
  <c r="N375" i="21"/>
  <c r="Q375" i="21"/>
  <c r="I376" i="21"/>
  <c r="H377" i="21"/>
  <c r="M376" i="21"/>
  <c r="L376" i="21"/>
  <c r="K376" i="21"/>
  <c r="J376" i="21"/>
  <c r="E376" i="21"/>
  <c r="F376" i="21"/>
  <c r="D377" i="21"/>
  <c r="P376" i="21"/>
  <c r="O376" i="21"/>
  <c r="N376" i="21"/>
  <c r="Q376" i="21"/>
  <c r="J377" i="21"/>
  <c r="K377" i="21"/>
  <c r="L377" i="21"/>
  <c r="M377" i="21"/>
  <c r="H378" i="21"/>
  <c r="I377" i="21"/>
  <c r="E377" i="21"/>
  <c r="F377" i="21"/>
  <c r="D378" i="21"/>
  <c r="M378" i="21"/>
  <c r="L378" i="21"/>
  <c r="K378" i="21"/>
  <c r="J378" i="21"/>
  <c r="H379" i="21"/>
  <c r="I378" i="21"/>
  <c r="P377" i="21"/>
  <c r="O377" i="21"/>
  <c r="N377" i="21"/>
  <c r="Q377" i="21"/>
  <c r="D379" i="21"/>
  <c r="E378" i="21"/>
  <c r="F378" i="21"/>
  <c r="I379" i="21"/>
  <c r="L379" i="21"/>
  <c r="H380" i="21"/>
  <c r="J379" i="21"/>
  <c r="K379" i="21"/>
  <c r="M379" i="21"/>
  <c r="P378" i="21"/>
  <c r="O378" i="21"/>
  <c r="Q378" i="21"/>
  <c r="N378" i="21"/>
  <c r="D380" i="21"/>
  <c r="E379" i="21"/>
  <c r="F379" i="21"/>
  <c r="P379" i="21"/>
  <c r="O379" i="21"/>
  <c r="Q379" i="21"/>
  <c r="N379" i="21"/>
  <c r="L380" i="21"/>
  <c r="H381" i="21"/>
  <c r="J380" i="21"/>
  <c r="M380" i="21"/>
  <c r="K380" i="21"/>
  <c r="I380" i="21"/>
  <c r="D381" i="21"/>
  <c r="E380" i="21"/>
  <c r="F380" i="21"/>
  <c r="I381" i="21"/>
  <c r="H382" i="21"/>
  <c r="K381" i="21"/>
  <c r="J381" i="21"/>
  <c r="L381" i="21"/>
  <c r="M381" i="21"/>
  <c r="P380" i="21"/>
  <c r="O380" i="21"/>
  <c r="N380" i="21"/>
  <c r="Q380" i="21"/>
  <c r="F381" i="21"/>
  <c r="D382" i="21"/>
  <c r="E381" i="21"/>
  <c r="P381" i="21"/>
  <c r="O381" i="21"/>
  <c r="Q381" i="21"/>
  <c r="N381" i="21"/>
  <c r="H383" i="21"/>
  <c r="I382" i="21"/>
  <c r="K382" i="21"/>
  <c r="J382" i="21"/>
  <c r="L382" i="21"/>
  <c r="M382" i="21"/>
  <c r="D383" i="21"/>
  <c r="E382" i="21"/>
  <c r="F382" i="21"/>
  <c r="L383" i="21"/>
  <c r="M383" i="21"/>
  <c r="H384" i="21"/>
  <c r="I383" i="21"/>
  <c r="J383" i="21"/>
  <c r="K383" i="21"/>
  <c r="P382" i="21"/>
  <c r="O382" i="21"/>
  <c r="N382" i="21"/>
  <c r="Q382" i="21"/>
  <c r="F383" i="21"/>
  <c r="E383" i="21"/>
  <c r="D384" i="21"/>
  <c r="J384" i="21"/>
  <c r="L384" i="21"/>
  <c r="H385" i="21"/>
  <c r="K384" i="21"/>
  <c r="M384" i="21"/>
  <c r="I384" i="21"/>
  <c r="P383" i="21"/>
  <c r="O383" i="21"/>
  <c r="N383" i="21"/>
  <c r="Q383" i="21"/>
  <c r="E384" i="21"/>
  <c r="D385" i="21"/>
  <c r="F384" i="21"/>
  <c r="L385" i="21"/>
  <c r="K385" i="21"/>
  <c r="I385" i="21"/>
  <c r="H386" i="21"/>
  <c r="J385" i="21"/>
  <c r="M385" i="21"/>
  <c r="P384" i="21"/>
  <c r="O384" i="21"/>
  <c r="N384" i="21"/>
  <c r="Q384" i="21"/>
  <c r="D386" i="21"/>
  <c r="F385" i="21"/>
  <c r="E385" i="21"/>
  <c r="P385" i="21"/>
  <c r="O385" i="21"/>
  <c r="N385" i="21"/>
  <c r="Q385" i="21"/>
  <c r="K386" i="21"/>
  <c r="L386" i="21"/>
  <c r="M386" i="21"/>
  <c r="I386" i="21"/>
  <c r="J386" i="21"/>
  <c r="H387" i="21"/>
  <c r="F386" i="21"/>
  <c r="E386" i="21"/>
  <c r="D387" i="21"/>
  <c r="P386" i="21"/>
  <c r="O386" i="21"/>
  <c r="N386" i="21"/>
  <c r="Q386" i="21"/>
  <c r="L387" i="21"/>
  <c r="J387" i="21"/>
  <c r="H388" i="21"/>
  <c r="I387" i="21"/>
  <c r="M387" i="21"/>
  <c r="K387" i="21"/>
  <c r="D388" i="21"/>
  <c r="F387" i="21"/>
  <c r="E387" i="21"/>
  <c r="I388" i="21"/>
  <c r="M388" i="21"/>
  <c r="J388" i="21"/>
  <c r="L388" i="21"/>
  <c r="K388" i="21"/>
  <c r="H389" i="21"/>
  <c r="P387" i="21"/>
  <c r="O387" i="21"/>
  <c r="N387" i="21"/>
  <c r="Q387" i="21"/>
  <c r="E388" i="21"/>
  <c r="D389" i="21"/>
  <c r="F388" i="21"/>
  <c r="P388" i="21"/>
  <c r="O388" i="21"/>
  <c r="N388" i="21"/>
  <c r="Q388" i="21"/>
  <c r="K389" i="21"/>
  <c r="L389" i="21"/>
  <c r="I389" i="21"/>
  <c r="J389" i="21"/>
  <c r="M389" i="21"/>
  <c r="H390" i="21"/>
  <c r="F389" i="21"/>
  <c r="D390" i="21"/>
  <c r="E389" i="21"/>
  <c r="P389" i="21"/>
  <c r="O389" i="21"/>
  <c r="N389" i="21"/>
  <c r="Q389" i="21"/>
  <c r="I390" i="21"/>
  <c r="J390" i="21"/>
  <c r="L390" i="21"/>
  <c r="M390" i="21"/>
  <c r="H391" i="21"/>
  <c r="K390" i="21"/>
  <c r="D391" i="21"/>
  <c r="F390" i="21"/>
  <c r="E390" i="21"/>
  <c r="P390" i="21"/>
  <c r="O390" i="21"/>
  <c r="Q390" i="21"/>
  <c r="N390" i="21"/>
  <c r="K391" i="21"/>
  <c r="M391" i="21"/>
  <c r="L391" i="21"/>
  <c r="J391" i="21"/>
  <c r="I391" i="21"/>
  <c r="H392" i="21"/>
  <c r="F391" i="21"/>
  <c r="E391" i="21"/>
  <c r="D392" i="21"/>
  <c r="P391" i="21"/>
  <c r="O391" i="21"/>
  <c r="N391" i="21"/>
  <c r="Q391" i="21"/>
  <c r="J392" i="21"/>
  <c r="K392" i="21"/>
  <c r="M392" i="21"/>
  <c r="I392" i="21"/>
  <c r="H393" i="21"/>
  <c r="L392" i="21"/>
  <c r="D393" i="21"/>
  <c r="F392" i="21"/>
  <c r="E392" i="21"/>
  <c r="P392" i="21"/>
  <c r="O392" i="21"/>
  <c r="N392" i="21"/>
  <c r="Q392" i="21"/>
  <c r="L393" i="21"/>
  <c r="H394" i="21"/>
  <c r="K393" i="21"/>
  <c r="J393" i="21"/>
  <c r="M393" i="21"/>
  <c r="I393" i="21"/>
  <c r="F393" i="21"/>
  <c r="D394" i="21"/>
  <c r="E393" i="21"/>
  <c r="H395" i="21"/>
  <c r="K394" i="21"/>
  <c r="I394" i="21"/>
  <c r="M394" i="21"/>
  <c r="L394" i="21"/>
  <c r="J394" i="21"/>
  <c r="P393" i="21"/>
  <c r="O393" i="21"/>
  <c r="N393" i="21"/>
  <c r="Q393" i="21"/>
  <c r="E394" i="21"/>
  <c r="F394" i="21"/>
  <c r="D395" i="21"/>
  <c r="I395" i="21"/>
  <c r="L395" i="21"/>
  <c r="J395" i="21"/>
  <c r="M395" i="21"/>
  <c r="H396" i="21"/>
  <c r="K395" i="21"/>
  <c r="P394" i="21"/>
  <c r="O394" i="21"/>
  <c r="Q394" i="21"/>
  <c r="N394" i="21"/>
  <c r="D396" i="21"/>
  <c r="F395" i="21"/>
  <c r="E395" i="21"/>
  <c r="P395" i="21"/>
  <c r="O395" i="21"/>
  <c r="N395" i="21"/>
  <c r="Q395" i="21"/>
  <c r="I396" i="21"/>
  <c r="L396" i="21"/>
  <c r="K396" i="21"/>
  <c r="H397" i="21"/>
  <c r="J396" i="21"/>
  <c r="M396" i="21"/>
  <c r="E396" i="21"/>
  <c r="F396" i="21"/>
  <c r="D397" i="21"/>
  <c r="P396" i="21"/>
  <c r="O396" i="21"/>
  <c r="N396" i="21"/>
  <c r="Q396" i="21"/>
  <c r="I397" i="21"/>
  <c r="J397" i="21"/>
  <c r="K397" i="21"/>
  <c r="H398" i="21"/>
  <c r="M397" i="21"/>
  <c r="L397" i="21"/>
  <c r="D398" i="21"/>
  <c r="F397" i="21"/>
  <c r="E397" i="21"/>
  <c r="P397" i="21"/>
  <c r="O397" i="21"/>
  <c r="N397" i="21"/>
  <c r="Q397" i="21"/>
  <c r="J398" i="21"/>
  <c r="H399" i="21"/>
  <c r="K398" i="21"/>
  <c r="I398" i="21"/>
  <c r="L398" i="21"/>
  <c r="M398" i="21"/>
  <c r="D399" i="21"/>
  <c r="F398" i="21"/>
  <c r="E398" i="21"/>
  <c r="L399" i="21"/>
  <c r="J399" i="21"/>
  <c r="I399" i="21"/>
  <c r="K399" i="21"/>
  <c r="H400" i="21"/>
  <c r="M399" i="21"/>
  <c r="P398" i="21"/>
  <c r="O398" i="21"/>
  <c r="N398" i="21"/>
  <c r="Q398" i="21"/>
  <c r="E399" i="21"/>
  <c r="D400" i="21"/>
  <c r="F399" i="21"/>
  <c r="P399" i="21"/>
  <c r="O399" i="21"/>
  <c r="N399" i="21"/>
  <c r="Q399" i="21"/>
  <c r="M400" i="21"/>
  <c r="L400" i="21"/>
  <c r="J400" i="21"/>
  <c r="K400" i="21"/>
  <c r="H401" i="21"/>
  <c r="I400" i="21"/>
  <c r="F400" i="21"/>
  <c r="D401" i="21"/>
  <c r="E400" i="21"/>
  <c r="K401" i="21"/>
  <c r="H402" i="21"/>
  <c r="M401" i="21"/>
  <c r="I401" i="21"/>
  <c r="L401" i="21"/>
  <c r="J401" i="21"/>
  <c r="P400" i="21"/>
  <c r="O400" i="21"/>
  <c r="N400" i="21"/>
  <c r="Q400" i="21"/>
  <c r="D402" i="21"/>
  <c r="E401" i="21"/>
  <c r="F401" i="21"/>
  <c r="J402" i="21"/>
  <c r="K402" i="21"/>
  <c r="I402" i="21"/>
  <c r="M402" i="21"/>
  <c r="L402" i="21"/>
  <c r="H403" i="21"/>
  <c r="P401" i="21"/>
  <c r="O401" i="21"/>
  <c r="N401" i="21"/>
  <c r="Q401" i="21"/>
  <c r="F402" i="21"/>
  <c r="E402" i="21"/>
  <c r="D403" i="21"/>
  <c r="P402" i="21"/>
  <c r="O402" i="21"/>
  <c r="N402" i="21"/>
  <c r="Q402" i="21"/>
  <c r="H404" i="21"/>
  <c r="K403" i="21"/>
  <c r="J403" i="21"/>
  <c r="L403" i="21"/>
  <c r="M403" i="21"/>
  <c r="I403" i="21"/>
  <c r="E403" i="21"/>
  <c r="F403" i="21"/>
  <c r="D404" i="21"/>
  <c r="H405" i="21"/>
  <c r="M404" i="21"/>
  <c r="L404" i="21"/>
  <c r="I404" i="21"/>
  <c r="J404" i="21"/>
  <c r="K404" i="21"/>
  <c r="P403" i="21"/>
  <c r="O403" i="21"/>
  <c r="Q403" i="21"/>
  <c r="N403" i="21"/>
  <c r="F404" i="21"/>
  <c r="D405" i="21"/>
  <c r="E404" i="21"/>
  <c r="H406" i="21"/>
  <c r="I405" i="21"/>
  <c r="J405" i="21"/>
  <c r="M405" i="21"/>
  <c r="L405" i="21"/>
  <c r="K405" i="21"/>
  <c r="P404" i="21"/>
  <c r="O404" i="21"/>
  <c r="N404" i="21"/>
  <c r="Q404" i="21"/>
  <c r="D406" i="21"/>
  <c r="F405" i="21"/>
  <c r="E405" i="21"/>
  <c r="J406" i="21"/>
  <c r="M406" i="21"/>
  <c r="I406" i="21"/>
  <c r="K406" i="21"/>
  <c r="L406" i="21"/>
  <c r="H407" i="21"/>
  <c r="P405" i="21"/>
  <c r="O405" i="21"/>
  <c r="N405" i="21"/>
  <c r="Q405" i="21"/>
  <c r="E406" i="21"/>
  <c r="D407" i="21"/>
  <c r="F406" i="21"/>
  <c r="P406" i="21"/>
  <c r="O406" i="21"/>
  <c r="N406" i="21"/>
  <c r="Q406" i="21"/>
  <c r="I407" i="21"/>
  <c r="H408" i="21"/>
  <c r="K407" i="21"/>
  <c r="J407" i="21"/>
  <c r="M407" i="21"/>
  <c r="L407" i="21"/>
  <c r="F407" i="21"/>
  <c r="D408" i="21"/>
  <c r="E407" i="21"/>
  <c r="P407" i="21"/>
  <c r="O407" i="21"/>
  <c r="N407" i="21"/>
  <c r="Q407" i="21"/>
  <c r="L408" i="21"/>
  <c r="I408" i="21"/>
  <c r="J408" i="21"/>
  <c r="H409" i="21"/>
  <c r="M408" i="21"/>
  <c r="K408" i="21"/>
  <c r="E408" i="21"/>
  <c r="F408" i="21"/>
  <c r="D409" i="21"/>
  <c r="P408" i="21"/>
  <c r="O408" i="21"/>
  <c r="N408" i="21"/>
  <c r="Q408" i="21"/>
  <c r="K409" i="21"/>
  <c r="L409" i="21"/>
  <c r="J409" i="21"/>
  <c r="H410" i="21"/>
  <c r="I409" i="21"/>
  <c r="M409" i="21"/>
  <c r="E409" i="21"/>
  <c r="F409" i="21"/>
  <c r="D410" i="21"/>
  <c r="H411" i="21"/>
  <c r="J410" i="21"/>
  <c r="L410" i="21"/>
  <c r="M410" i="21"/>
  <c r="I410" i="21"/>
  <c r="K410" i="21"/>
  <c r="P409" i="21"/>
  <c r="O409" i="21"/>
  <c r="N409" i="21"/>
  <c r="Q409" i="21"/>
  <c r="F410" i="21"/>
  <c r="D411" i="21"/>
  <c r="E410" i="21"/>
  <c r="J411" i="21"/>
  <c r="K411" i="21"/>
  <c r="M411" i="21"/>
  <c r="H412" i="21"/>
  <c r="I411" i="21"/>
  <c r="L411" i="21"/>
  <c r="P410" i="21"/>
  <c r="O410" i="21"/>
  <c r="Q410" i="21"/>
  <c r="N410" i="21"/>
  <c r="D412" i="21"/>
  <c r="E411" i="21"/>
  <c r="F411" i="21"/>
  <c r="L412" i="21"/>
  <c r="H413" i="21"/>
  <c r="M412" i="21"/>
  <c r="K412" i="21"/>
  <c r="I412" i="21"/>
  <c r="J412" i="21"/>
  <c r="P411" i="21"/>
  <c r="O411" i="21"/>
  <c r="N411" i="21"/>
  <c r="Q411" i="21"/>
  <c r="D413" i="21"/>
  <c r="F412" i="21"/>
  <c r="E412" i="21"/>
  <c r="H414" i="21"/>
  <c r="J413" i="21"/>
  <c r="L413" i="21"/>
  <c r="M413" i="21"/>
  <c r="I413" i="21"/>
  <c r="K413" i="21"/>
  <c r="P412" i="21"/>
  <c r="O412" i="21"/>
  <c r="N412" i="21"/>
  <c r="Q412" i="21"/>
  <c r="E413" i="21"/>
  <c r="D414" i="21"/>
  <c r="F413" i="21"/>
  <c r="L414" i="21"/>
  <c r="K414" i="21"/>
  <c r="M414" i="21"/>
  <c r="J414" i="21"/>
  <c r="H415" i="21"/>
  <c r="I414" i="21"/>
  <c r="P413" i="21"/>
  <c r="O413" i="21"/>
  <c r="N413" i="21"/>
  <c r="Q413" i="21"/>
  <c r="E414" i="21"/>
  <c r="D415" i="21"/>
  <c r="F414" i="21"/>
  <c r="M415" i="21"/>
  <c r="L415" i="21"/>
  <c r="K415" i="21"/>
  <c r="I415" i="21"/>
  <c r="H416" i="21"/>
  <c r="J415" i="21"/>
  <c r="P414" i="21"/>
  <c r="O414" i="21"/>
  <c r="N414" i="21"/>
  <c r="Q414" i="21"/>
  <c r="F415" i="21"/>
  <c r="E415" i="21"/>
  <c r="D416" i="21"/>
  <c r="P415" i="21"/>
  <c r="O415" i="21"/>
  <c r="N415" i="21"/>
  <c r="Q415" i="21"/>
  <c r="J416" i="21"/>
  <c r="H417" i="21"/>
  <c r="K416" i="21"/>
  <c r="L416" i="21"/>
  <c r="I416" i="21"/>
  <c r="M416" i="21"/>
  <c r="F416" i="21"/>
  <c r="E416" i="21"/>
  <c r="D417" i="21"/>
  <c r="I417" i="21"/>
  <c r="H418" i="21"/>
  <c r="L417" i="21"/>
  <c r="M417" i="21"/>
  <c r="K417" i="21"/>
  <c r="J417" i="21"/>
  <c r="P416" i="21"/>
  <c r="O416" i="21"/>
  <c r="N416" i="21"/>
  <c r="Q416" i="21"/>
  <c r="D418" i="21"/>
  <c r="F417" i="21"/>
  <c r="E417" i="21"/>
  <c r="P417" i="21"/>
  <c r="O417" i="21"/>
  <c r="N417" i="21"/>
  <c r="Q417" i="21"/>
  <c r="I418" i="21"/>
  <c r="J418" i="21"/>
  <c r="H419" i="21"/>
  <c r="M418" i="21"/>
  <c r="L418" i="21"/>
  <c r="K418" i="21"/>
  <c r="E418" i="21"/>
  <c r="F418" i="21"/>
  <c r="D419" i="21"/>
  <c r="P418" i="21"/>
  <c r="O418" i="21"/>
  <c r="N418" i="21"/>
  <c r="Q418" i="21"/>
  <c r="H420" i="21"/>
  <c r="J419" i="21"/>
  <c r="I419" i="21"/>
  <c r="M419" i="21"/>
  <c r="K419" i="21"/>
  <c r="L419" i="21"/>
  <c r="E419" i="21"/>
  <c r="D420" i="21"/>
  <c r="F419" i="21"/>
  <c r="J420" i="21"/>
  <c r="K420" i="21"/>
  <c r="L420" i="21"/>
  <c r="H421" i="21"/>
  <c r="M420" i="21"/>
  <c r="I420" i="21"/>
  <c r="P419" i="21"/>
  <c r="O419" i="21"/>
  <c r="N419" i="21"/>
  <c r="Q419" i="21"/>
  <c r="E420" i="21"/>
  <c r="D421" i="21"/>
  <c r="F420" i="21"/>
  <c r="J421" i="21"/>
  <c r="K421" i="21"/>
  <c r="M421" i="21"/>
  <c r="I421" i="21"/>
  <c r="H422" i="21"/>
  <c r="L421" i="21"/>
  <c r="P420" i="21"/>
  <c r="O420" i="21"/>
  <c r="N420" i="21"/>
  <c r="Q420" i="21"/>
  <c r="D422" i="21"/>
  <c r="E421" i="21"/>
  <c r="F421" i="21"/>
  <c r="P421" i="21"/>
  <c r="O421" i="21"/>
  <c r="N421" i="21"/>
  <c r="Q421" i="21"/>
  <c r="L422" i="21"/>
  <c r="J422" i="21"/>
  <c r="M422" i="21"/>
  <c r="H423" i="21"/>
  <c r="K422" i="21"/>
  <c r="I422" i="21"/>
  <c r="E422" i="21"/>
  <c r="D423" i="21"/>
  <c r="F422" i="21"/>
  <c r="J423" i="21"/>
  <c r="L423" i="21"/>
  <c r="K423" i="21"/>
  <c r="H424" i="21"/>
  <c r="I423" i="21"/>
  <c r="M423" i="21"/>
  <c r="P422" i="21"/>
  <c r="O422" i="21"/>
  <c r="N422" i="21"/>
  <c r="Q422" i="21"/>
  <c r="F423" i="21"/>
  <c r="E423" i="21"/>
  <c r="D424" i="21"/>
  <c r="L424" i="21"/>
  <c r="I424" i="21"/>
  <c r="J424" i="21"/>
  <c r="H425" i="21"/>
  <c r="K424" i="21"/>
  <c r="M424" i="21"/>
  <c r="P423" i="21"/>
  <c r="O423" i="21"/>
  <c r="N423" i="21"/>
  <c r="Q423" i="21"/>
  <c r="D425" i="21"/>
  <c r="F424" i="21"/>
  <c r="E424" i="21"/>
  <c r="P424" i="21"/>
  <c r="O424" i="21"/>
  <c r="N424" i="21"/>
  <c r="Q424" i="21"/>
  <c r="L425" i="21"/>
  <c r="M425" i="21"/>
  <c r="H426" i="21"/>
  <c r="J425" i="21"/>
  <c r="I425" i="21"/>
  <c r="K425" i="21"/>
  <c r="D426" i="21"/>
  <c r="F425" i="21"/>
  <c r="E425" i="21"/>
  <c r="K426" i="21"/>
  <c r="L426" i="21"/>
  <c r="H427" i="21"/>
  <c r="I426" i="21"/>
  <c r="J426" i="21"/>
  <c r="M426" i="21"/>
  <c r="P425" i="21"/>
  <c r="O425" i="21"/>
  <c r="N425" i="21"/>
  <c r="Q425" i="21"/>
  <c r="E426" i="21"/>
  <c r="D427" i="21"/>
  <c r="F426" i="21"/>
  <c r="J427" i="21"/>
  <c r="M427" i="21"/>
  <c r="H428" i="21"/>
  <c r="K427" i="21"/>
  <c r="I427" i="21"/>
  <c r="L427" i="21"/>
  <c r="P426" i="21"/>
  <c r="O426" i="21"/>
  <c r="Q426" i="21"/>
  <c r="N426" i="21"/>
  <c r="D428" i="21"/>
  <c r="E427" i="21"/>
  <c r="F427" i="21"/>
  <c r="I428" i="21"/>
  <c r="M428" i="21"/>
  <c r="J428" i="21"/>
  <c r="K428" i="21"/>
  <c r="L428" i="21"/>
  <c r="H429" i="21"/>
  <c r="P427" i="21"/>
  <c r="O427" i="21"/>
  <c r="N427" i="21"/>
  <c r="Q427" i="21"/>
  <c r="F428" i="21"/>
  <c r="D429" i="21"/>
  <c r="E428" i="21"/>
  <c r="P428" i="21"/>
  <c r="O428" i="21"/>
  <c r="N428" i="21"/>
  <c r="Q428" i="21"/>
  <c r="I429" i="21"/>
  <c r="L429" i="21"/>
  <c r="K429" i="21"/>
  <c r="M429" i="21"/>
  <c r="H430" i="21"/>
  <c r="J429" i="21"/>
  <c r="D430" i="21"/>
  <c r="E429" i="21"/>
  <c r="F429" i="21"/>
  <c r="P429" i="21"/>
  <c r="O429" i="21"/>
  <c r="N429" i="21"/>
  <c r="Q429" i="21"/>
  <c r="H431" i="21"/>
  <c r="K430" i="21"/>
  <c r="L430" i="21"/>
  <c r="I430" i="21"/>
  <c r="J430" i="21"/>
  <c r="M430" i="21"/>
  <c r="E430" i="21"/>
  <c r="D431" i="21"/>
  <c r="F430" i="21"/>
  <c r="M431" i="21"/>
  <c r="L431" i="21"/>
  <c r="K431" i="21"/>
  <c r="I431" i="21"/>
  <c r="H432" i="21"/>
  <c r="J431" i="21"/>
  <c r="P430" i="21"/>
  <c r="O430" i="21"/>
  <c r="N430" i="21"/>
  <c r="Q430" i="21"/>
  <c r="D432" i="21"/>
  <c r="E431" i="21"/>
  <c r="F431" i="21"/>
  <c r="P431" i="21"/>
  <c r="O431" i="21"/>
  <c r="Q431" i="21"/>
  <c r="N431" i="21"/>
  <c r="K432" i="21"/>
  <c r="H433" i="21"/>
  <c r="I432" i="21"/>
  <c r="J432" i="21"/>
  <c r="M432" i="21"/>
  <c r="L432" i="21"/>
  <c r="E432" i="21"/>
  <c r="D433" i="21"/>
  <c r="F432" i="21"/>
  <c r="L433" i="21"/>
  <c r="I433" i="21"/>
  <c r="M433" i="21"/>
  <c r="H434" i="21"/>
  <c r="J433" i="21"/>
  <c r="K433" i="21"/>
  <c r="P432" i="21"/>
  <c r="O432" i="21"/>
  <c r="N432" i="21"/>
  <c r="Q432" i="21"/>
  <c r="E433" i="21"/>
  <c r="F433" i="21"/>
  <c r="D434" i="21"/>
  <c r="P433" i="21"/>
  <c r="O433" i="21"/>
  <c r="N433" i="21"/>
  <c r="Q433" i="21"/>
  <c r="M434" i="21"/>
  <c r="I434" i="21"/>
  <c r="J434" i="21"/>
  <c r="H435" i="21"/>
  <c r="K434" i="21"/>
  <c r="L434" i="21"/>
  <c r="E434" i="21"/>
  <c r="D435" i="21"/>
  <c r="F434" i="21"/>
  <c r="P434" i="21"/>
  <c r="O434" i="21"/>
  <c r="Q434" i="21"/>
  <c r="N434" i="21"/>
  <c r="J435" i="21"/>
  <c r="H436" i="21"/>
  <c r="K435" i="21"/>
  <c r="I435" i="21"/>
  <c r="L435" i="21"/>
  <c r="M435" i="21"/>
  <c r="F435" i="21"/>
  <c r="D436" i="21"/>
  <c r="E435" i="21"/>
  <c r="J436" i="21"/>
  <c r="H437" i="21"/>
  <c r="L436" i="21"/>
  <c r="I436" i="21"/>
  <c r="K436" i="21"/>
  <c r="M436" i="21"/>
  <c r="P435" i="21"/>
  <c r="O435" i="21"/>
  <c r="N435" i="21"/>
  <c r="Q435" i="21"/>
  <c r="F436" i="21"/>
  <c r="D437" i="21"/>
  <c r="E436" i="21"/>
  <c r="H438" i="21"/>
  <c r="J437" i="21"/>
  <c r="K437" i="21"/>
  <c r="L437" i="21"/>
  <c r="M437" i="21"/>
  <c r="I437" i="21"/>
  <c r="P436" i="21"/>
  <c r="O436" i="21"/>
  <c r="N436" i="21"/>
  <c r="Q436" i="21"/>
  <c r="F437" i="21"/>
  <c r="D438" i="21"/>
  <c r="E437" i="21"/>
  <c r="L438" i="21"/>
  <c r="I438" i="21"/>
  <c r="H439" i="21"/>
  <c r="M438" i="21"/>
  <c r="J438" i="21"/>
  <c r="K438" i="21"/>
  <c r="P437" i="21"/>
  <c r="O437" i="21"/>
  <c r="Q437" i="21"/>
  <c r="N437" i="21"/>
  <c r="D439" i="21"/>
  <c r="E438" i="21"/>
  <c r="F438" i="21"/>
  <c r="P438" i="21"/>
  <c r="O438" i="21"/>
  <c r="N438" i="21"/>
  <c r="Q438" i="21"/>
  <c r="M439" i="21"/>
  <c r="L439" i="21"/>
  <c r="H440" i="21"/>
  <c r="I439" i="21"/>
  <c r="K439" i="21"/>
  <c r="J439" i="21"/>
  <c r="E439" i="21"/>
  <c r="F439" i="21"/>
  <c r="D440" i="21"/>
  <c r="L440" i="21"/>
  <c r="J440" i="21"/>
  <c r="K440" i="21"/>
  <c r="I440" i="21"/>
  <c r="M440" i="21"/>
  <c r="H441" i="21"/>
  <c r="P439" i="21"/>
  <c r="O439" i="21"/>
  <c r="N439" i="21"/>
  <c r="Q439" i="21"/>
  <c r="D441" i="21"/>
  <c r="F440" i="21"/>
  <c r="E440" i="21"/>
  <c r="P440" i="21"/>
  <c r="O440" i="21"/>
  <c r="N440" i="21"/>
  <c r="Q440" i="21"/>
  <c r="L441" i="21"/>
  <c r="J441" i="21"/>
  <c r="H442" i="21"/>
  <c r="K441" i="21"/>
  <c r="M441" i="21"/>
  <c r="I441" i="21"/>
  <c r="F441" i="21"/>
  <c r="D442" i="21"/>
  <c r="E441" i="21"/>
  <c r="H443" i="21"/>
  <c r="L442" i="21"/>
  <c r="K442" i="21"/>
  <c r="M442" i="21"/>
  <c r="I442" i="21"/>
  <c r="J442" i="21"/>
  <c r="P441" i="21"/>
  <c r="O441" i="21"/>
  <c r="N441" i="21"/>
  <c r="Q441" i="21"/>
  <c r="F442" i="21"/>
  <c r="E442" i="21"/>
  <c r="D443" i="21"/>
  <c r="I443" i="21"/>
  <c r="K443" i="21"/>
  <c r="J443" i="21"/>
  <c r="H444" i="21"/>
  <c r="M443" i="21"/>
  <c r="L443" i="21"/>
  <c r="P442" i="21"/>
  <c r="O442" i="21"/>
  <c r="N442" i="21"/>
  <c r="Q442" i="21"/>
  <c r="E443" i="21"/>
  <c r="F443" i="21"/>
  <c r="D444" i="21"/>
  <c r="P443" i="21"/>
  <c r="O443" i="21"/>
  <c r="N443" i="21"/>
  <c r="Q443" i="21"/>
  <c r="M444" i="21"/>
  <c r="J444" i="21"/>
  <c r="H445" i="21"/>
  <c r="K444" i="21"/>
  <c r="I444" i="21"/>
  <c r="L444" i="21"/>
  <c r="E444" i="21"/>
  <c r="D445" i="21"/>
  <c r="F444" i="21"/>
  <c r="I445" i="21"/>
  <c r="M445" i="21"/>
  <c r="H446" i="21"/>
  <c r="J445" i="21"/>
  <c r="K445" i="21"/>
  <c r="L445" i="21"/>
  <c r="P444" i="21"/>
  <c r="O444" i="21"/>
  <c r="Q444" i="21"/>
  <c r="N444" i="21"/>
  <c r="E445" i="21"/>
  <c r="F445" i="21"/>
  <c r="D446" i="21"/>
  <c r="P445" i="21"/>
  <c r="O445" i="21"/>
  <c r="N445" i="21"/>
  <c r="Q445" i="21"/>
  <c r="K446" i="21"/>
  <c r="I446" i="21"/>
  <c r="H447" i="21"/>
  <c r="M446" i="21"/>
  <c r="L446" i="21"/>
  <c r="J446" i="21"/>
  <c r="E446" i="21"/>
  <c r="D447" i="21"/>
  <c r="F446" i="21"/>
  <c r="P446" i="21"/>
  <c r="O446" i="21"/>
  <c r="N446" i="21"/>
  <c r="Q446" i="21"/>
  <c r="I447" i="21"/>
  <c r="K447" i="21"/>
  <c r="H448" i="21"/>
  <c r="J447" i="21"/>
  <c r="M447" i="21"/>
  <c r="L447" i="21"/>
  <c r="F447" i="21"/>
  <c r="D448" i="21"/>
  <c r="E447" i="21"/>
  <c r="P447" i="21"/>
  <c r="O447" i="21"/>
  <c r="N447" i="21"/>
  <c r="Q447" i="21"/>
  <c r="I448" i="21"/>
  <c r="K448" i="21"/>
  <c r="L448" i="21"/>
  <c r="H449" i="21"/>
  <c r="J448" i="21"/>
  <c r="M448" i="21"/>
  <c r="F448" i="21"/>
  <c r="D449" i="21"/>
  <c r="E448" i="21"/>
  <c r="P448" i="21"/>
  <c r="O448" i="21"/>
  <c r="N448" i="21"/>
  <c r="Q448" i="21"/>
  <c r="K449" i="21"/>
  <c r="J449" i="21"/>
  <c r="H450" i="21"/>
  <c r="M449" i="21"/>
  <c r="I449" i="21"/>
  <c r="L449" i="21"/>
  <c r="F449" i="21"/>
  <c r="D450" i="21"/>
  <c r="E449" i="21"/>
  <c r="M450" i="21"/>
  <c r="J450" i="21"/>
  <c r="I450" i="21"/>
  <c r="K450" i="21"/>
  <c r="H451" i="21"/>
  <c r="L450" i="21"/>
  <c r="P449" i="21"/>
  <c r="O449" i="21"/>
  <c r="N449" i="21"/>
  <c r="Q449" i="21"/>
  <c r="E450" i="21"/>
  <c r="D451" i="21"/>
  <c r="F450" i="21"/>
  <c r="P450" i="21"/>
  <c r="O450" i="21"/>
  <c r="Q450" i="21"/>
  <c r="N450" i="21"/>
  <c r="J451" i="21"/>
  <c r="L451" i="21"/>
  <c r="H452" i="21"/>
  <c r="I451" i="21"/>
  <c r="M451" i="21"/>
  <c r="K451" i="21"/>
  <c r="F451" i="21"/>
  <c r="E451" i="21"/>
  <c r="D452" i="21"/>
  <c r="K452" i="21"/>
  <c r="M452" i="21"/>
  <c r="H453" i="21"/>
  <c r="J452" i="21"/>
  <c r="I452" i="21"/>
  <c r="L452" i="21"/>
  <c r="P451" i="21"/>
  <c r="O451" i="21"/>
  <c r="N451" i="21"/>
  <c r="Q451" i="21"/>
  <c r="D453" i="21"/>
  <c r="F452" i="21"/>
  <c r="E452" i="21"/>
  <c r="H454" i="21"/>
  <c r="I453" i="21"/>
  <c r="J453" i="21"/>
  <c r="M453" i="21"/>
  <c r="K453" i="21"/>
  <c r="L453" i="21"/>
  <c r="P452" i="21"/>
  <c r="O452" i="21"/>
  <c r="N452" i="21"/>
  <c r="Q452" i="21"/>
  <c r="F453" i="21"/>
  <c r="E453" i="21"/>
  <c r="D454" i="21"/>
  <c r="H455" i="21"/>
  <c r="M454" i="21"/>
  <c r="K454" i="21"/>
  <c r="L454" i="21"/>
  <c r="I454" i="21"/>
  <c r="J454" i="21"/>
  <c r="P453" i="21"/>
  <c r="O453" i="21"/>
  <c r="N453" i="21"/>
  <c r="Q453" i="21"/>
  <c r="F454" i="21"/>
  <c r="D455" i="21"/>
  <c r="E454" i="21"/>
  <c r="L455" i="21"/>
  <c r="H456" i="21"/>
  <c r="K455" i="21"/>
  <c r="I455" i="21"/>
  <c r="J455" i="21"/>
  <c r="M455" i="21"/>
  <c r="P454" i="21"/>
  <c r="O454" i="21"/>
  <c r="N454" i="21"/>
  <c r="Q454" i="21"/>
  <c r="E455" i="21"/>
  <c r="D456" i="21"/>
  <c r="F455" i="21"/>
  <c r="I456" i="21"/>
  <c r="M456" i="21"/>
  <c r="H457" i="21"/>
  <c r="J456" i="21"/>
  <c r="K456" i="21"/>
  <c r="L456" i="21"/>
  <c r="P455" i="21"/>
  <c r="O455" i="21"/>
  <c r="N455" i="21"/>
  <c r="Q455" i="21"/>
  <c r="E456" i="21"/>
  <c r="D457" i="21"/>
  <c r="F456" i="21"/>
  <c r="P456" i="21"/>
  <c r="O456" i="21"/>
  <c r="N456" i="21"/>
  <c r="Q456" i="21"/>
  <c r="I457" i="21"/>
  <c r="H458" i="21"/>
  <c r="K457" i="21"/>
  <c r="L457" i="21"/>
  <c r="J457" i="21"/>
  <c r="M457" i="21"/>
  <c r="E457" i="21"/>
  <c r="F457" i="21"/>
  <c r="D458" i="21"/>
  <c r="P457" i="21"/>
  <c r="O457" i="21"/>
  <c r="N457" i="21"/>
  <c r="Q457" i="21"/>
  <c r="I458" i="21"/>
  <c r="H459" i="21"/>
  <c r="J458" i="21"/>
  <c r="K458" i="21"/>
  <c r="M458" i="21"/>
  <c r="L458" i="21"/>
  <c r="E458" i="21"/>
  <c r="D459" i="21"/>
  <c r="F458" i="21"/>
  <c r="P458" i="21"/>
  <c r="O458" i="21"/>
  <c r="N458" i="21"/>
  <c r="Q458" i="21"/>
  <c r="J459" i="21"/>
  <c r="H460" i="21"/>
  <c r="I459" i="21"/>
  <c r="M459" i="21"/>
  <c r="K459" i="21"/>
  <c r="L459" i="21"/>
  <c r="D460" i="21"/>
  <c r="E459" i="21"/>
  <c r="F459" i="21"/>
  <c r="K460" i="21"/>
  <c r="M460" i="21"/>
  <c r="H461" i="21"/>
  <c r="L460" i="21"/>
  <c r="J460" i="21"/>
  <c r="I460" i="21"/>
  <c r="P459" i="21"/>
  <c r="O459" i="21"/>
  <c r="N459" i="21"/>
  <c r="Q459" i="21"/>
  <c r="F460" i="21"/>
  <c r="D461" i="21"/>
  <c r="E460" i="21"/>
  <c r="L461" i="21"/>
  <c r="K461" i="21"/>
  <c r="M461" i="21"/>
  <c r="H462" i="21"/>
  <c r="I461" i="21"/>
  <c r="J461" i="21"/>
  <c r="P460" i="21"/>
  <c r="O460" i="21"/>
  <c r="N460" i="21"/>
  <c r="Q460" i="21"/>
  <c r="E461" i="21"/>
  <c r="D462" i="21"/>
  <c r="F461" i="21"/>
  <c r="L462" i="21"/>
  <c r="J462" i="21"/>
  <c r="H463" i="21"/>
  <c r="I462" i="21"/>
  <c r="K462" i="21"/>
  <c r="M462" i="21"/>
  <c r="P461" i="21"/>
  <c r="O461" i="21"/>
  <c r="Q461" i="21"/>
  <c r="N461" i="21"/>
  <c r="D463" i="21"/>
  <c r="E462" i="21"/>
  <c r="F462" i="21"/>
  <c r="J463" i="21"/>
  <c r="H464" i="21"/>
  <c r="K463" i="21"/>
  <c r="I463" i="21"/>
  <c r="M463" i="21"/>
  <c r="L463" i="21"/>
  <c r="P462" i="21"/>
  <c r="O462" i="21"/>
  <c r="N462" i="21"/>
  <c r="Q462" i="21"/>
  <c r="F463" i="21"/>
  <c r="D464" i="21"/>
  <c r="E463" i="21"/>
  <c r="L464" i="21"/>
  <c r="M464" i="21"/>
  <c r="H465" i="21"/>
  <c r="K464" i="21"/>
  <c r="J464" i="21"/>
  <c r="I464" i="21"/>
  <c r="P463" i="21"/>
  <c r="O463" i="21"/>
  <c r="N463" i="21"/>
  <c r="Q463" i="21"/>
  <c r="D465" i="21"/>
  <c r="F464" i="21"/>
  <c r="E464" i="21"/>
  <c r="H466" i="21"/>
  <c r="L465" i="21"/>
  <c r="J465" i="21"/>
  <c r="M465" i="21"/>
  <c r="I465" i="21"/>
  <c r="K465" i="21"/>
  <c r="P464" i="21"/>
  <c r="O464" i="21"/>
  <c r="N464" i="21"/>
  <c r="Q464" i="21"/>
  <c r="D466" i="21"/>
  <c r="F465" i="21"/>
  <c r="E465" i="21"/>
  <c r="H467" i="21"/>
  <c r="K466" i="21"/>
  <c r="M466" i="21"/>
  <c r="J466" i="21"/>
  <c r="L466" i="21"/>
  <c r="I466" i="21"/>
  <c r="P465" i="21"/>
  <c r="O465" i="21"/>
  <c r="N465" i="21"/>
  <c r="Q465" i="21"/>
  <c r="E466" i="21"/>
  <c r="D467" i="21"/>
  <c r="F466" i="21"/>
  <c r="J467" i="21"/>
  <c r="H468" i="21"/>
  <c r="L467" i="21"/>
  <c r="K467" i="21"/>
  <c r="M467" i="21"/>
  <c r="I467" i="21"/>
  <c r="P466" i="21"/>
  <c r="O466" i="21"/>
  <c r="Q466" i="21"/>
  <c r="N466" i="21"/>
  <c r="D468" i="21"/>
  <c r="E467" i="21"/>
  <c r="F467" i="21"/>
  <c r="K468" i="21"/>
  <c r="M468" i="21"/>
  <c r="L468" i="21"/>
  <c r="J468" i="21"/>
  <c r="I468" i="21"/>
  <c r="H469" i="21"/>
  <c r="P467" i="21"/>
  <c r="O467" i="21"/>
  <c r="N467" i="21"/>
  <c r="Q467" i="21"/>
  <c r="E468" i="21"/>
  <c r="D469" i="21"/>
  <c r="F468" i="21"/>
  <c r="P468" i="21"/>
  <c r="O468" i="21"/>
  <c r="Q468" i="21"/>
  <c r="N468" i="21"/>
  <c r="L469" i="21"/>
  <c r="J469" i="21"/>
  <c r="M469" i="21"/>
  <c r="K469" i="21"/>
  <c r="H470" i="21"/>
  <c r="I469" i="21"/>
  <c r="D470" i="21"/>
  <c r="F469" i="21"/>
  <c r="E469" i="21"/>
  <c r="L470" i="21"/>
  <c r="J470" i="21"/>
  <c r="H471" i="21"/>
  <c r="I470" i="21"/>
  <c r="K470" i="21"/>
  <c r="M470" i="21"/>
  <c r="P469" i="21"/>
  <c r="O469" i="21"/>
  <c r="N469" i="21"/>
  <c r="Q469" i="21"/>
  <c r="D471" i="21"/>
  <c r="F470" i="21"/>
  <c r="E470" i="21"/>
  <c r="M471" i="21"/>
  <c r="K471" i="21"/>
  <c r="L471" i="21"/>
  <c r="H472" i="21"/>
  <c r="I471" i="21"/>
  <c r="J471" i="21"/>
  <c r="P470" i="21"/>
  <c r="O470" i="21"/>
  <c r="N470" i="21"/>
  <c r="Q470" i="21"/>
  <c r="E471" i="21"/>
  <c r="F471" i="21"/>
  <c r="D472" i="21"/>
  <c r="L472" i="21"/>
  <c r="M472" i="21"/>
  <c r="I472" i="21"/>
  <c r="J472" i="21"/>
  <c r="K472" i="21"/>
  <c r="H473" i="21"/>
  <c r="P471" i="21"/>
  <c r="O471" i="21"/>
  <c r="N471" i="21"/>
  <c r="Q471" i="21"/>
  <c r="D473" i="21"/>
  <c r="E472" i="21"/>
  <c r="F472" i="21"/>
  <c r="P472" i="21"/>
  <c r="O472" i="21"/>
  <c r="N472" i="21"/>
  <c r="Q472" i="21"/>
  <c r="J473" i="21"/>
  <c r="M473" i="21"/>
  <c r="H474" i="21"/>
  <c r="K473" i="21"/>
  <c r="L473" i="21"/>
  <c r="I473" i="21"/>
  <c r="F473" i="21"/>
  <c r="E473" i="21"/>
  <c r="D474" i="21"/>
  <c r="K474" i="21"/>
  <c r="M474" i="21"/>
  <c r="L474" i="21"/>
  <c r="J474" i="21"/>
  <c r="I474" i="21"/>
  <c r="H475" i="21"/>
  <c r="P473" i="21"/>
  <c r="O473" i="21"/>
  <c r="N473" i="21"/>
  <c r="Q473" i="21"/>
  <c r="F474" i="21"/>
  <c r="D475" i="21"/>
  <c r="E474" i="21"/>
  <c r="P474" i="21"/>
  <c r="O474" i="21"/>
  <c r="N474" i="21"/>
  <c r="Q474" i="21"/>
  <c r="L475" i="21"/>
  <c r="K475" i="21"/>
  <c r="M475" i="21"/>
  <c r="J475" i="21"/>
  <c r="I475" i="21"/>
  <c r="H476" i="21"/>
  <c r="D476" i="21"/>
  <c r="F475" i="21"/>
  <c r="E475" i="21"/>
  <c r="P475" i="21"/>
  <c r="O475" i="21"/>
  <c r="N475" i="21"/>
  <c r="Q475" i="21"/>
  <c r="I476" i="21"/>
  <c r="H477" i="21"/>
  <c r="M476" i="21"/>
  <c r="L476" i="21"/>
  <c r="J476" i="21"/>
  <c r="K476" i="21"/>
  <c r="D477" i="21"/>
  <c r="F476" i="21"/>
  <c r="E476" i="21"/>
  <c r="P476" i="21"/>
  <c r="O476" i="21"/>
  <c r="N476" i="21"/>
  <c r="Q476" i="21"/>
  <c r="K477" i="21"/>
  <c r="J477" i="21"/>
  <c r="M477" i="21"/>
  <c r="H478" i="21"/>
  <c r="I477" i="21"/>
  <c r="L477" i="21"/>
  <c r="F477" i="21"/>
  <c r="D478" i="21"/>
  <c r="E477" i="21"/>
  <c r="L478" i="21"/>
  <c r="J478" i="21"/>
  <c r="M478" i="21"/>
  <c r="H479" i="21"/>
  <c r="K478" i="21"/>
  <c r="I478" i="21"/>
  <c r="P477" i="21"/>
  <c r="O477" i="21"/>
  <c r="Q477" i="21"/>
  <c r="N477" i="21"/>
  <c r="D479" i="21"/>
  <c r="E478" i="21"/>
  <c r="F478" i="21"/>
  <c r="I479" i="21"/>
  <c r="H480" i="21"/>
  <c r="L479" i="21"/>
  <c r="J479" i="21"/>
  <c r="K479" i="21"/>
  <c r="M479" i="21"/>
  <c r="P478" i="21"/>
  <c r="O478" i="21"/>
  <c r="N478" i="21"/>
  <c r="Q478" i="21"/>
  <c r="F479" i="21"/>
  <c r="D480" i="21"/>
  <c r="E479" i="21"/>
  <c r="P479" i="21"/>
  <c r="O479" i="21"/>
  <c r="Q479" i="21"/>
  <c r="N479" i="21"/>
  <c r="K480" i="21"/>
  <c r="L480" i="21"/>
  <c r="I480" i="21"/>
  <c r="H481" i="21"/>
  <c r="J480" i="21"/>
  <c r="M480" i="21"/>
  <c r="F480" i="21"/>
  <c r="E480" i="21"/>
  <c r="D481" i="21"/>
  <c r="P480" i="21"/>
  <c r="O480" i="21"/>
  <c r="N480" i="21"/>
  <c r="Q480" i="21"/>
  <c r="H482" i="21"/>
  <c r="L481" i="21"/>
  <c r="J481" i="21"/>
  <c r="K481" i="21"/>
  <c r="I481" i="21"/>
  <c r="M481" i="21"/>
  <c r="E481" i="21"/>
  <c r="F481" i="21"/>
  <c r="D482" i="21"/>
  <c r="K482" i="21"/>
  <c r="J482" i="21"/>
  <c r="H483" i="21"/>
  <c r="I482" i="21"/>
  <c r="M482" i="21"/>
  <c r="L482" i="21"/>
  <c r="P481" i="21"/>
  <c r="O481" i="21"/>
  <c r="N481" i="21"/>
  <c r="Q481" i="21"/>
  <c r="F482" i="21"/>
  <c r="E482" i="21"/>
  <c r="D483" i="21"/>
  <c r="M483" i="21"/>
  <c r="I483" i="21"/>
  <c r="H484" i="21"/>
  <c r="K483" i="21"/>
  <c r="L483" i="21"/>
  <c r="J483" i="21"/>
  <c r="P482" i="21"/>
  <c r="O482" i="21"/>
  <c r="N482" i="21"/>
  <c r="Q482" i="21"/>
  <c r="F483" i="21"/>
  <c r="D484" i="21"/>
  <c r="E483" i="21"/>
  <c r="P483" i="21"/>
  <c r="O483" i="21"/>
  <c r="N483" i="21"/>
  <c r="Q483" i="21"/>
  <c r="H485" i="21"/>
  <c r="J484" i="21"/>
  <c r="M484" i="21"/>
  <c r="I484" i="21"/>
  <c r="K484" i="21"/>
  <c r="L484" i="21"/>
  <c r="E484" i="21"/>
  <c r="F484" i="21"/>
  <c r="D485" i="21"/>
  <c r="H486" i="21"/>
  <c r="L485" i="21"/>
  <c r="I485" i="21"/>
  <c r="M485" i="21"/>
  <c r="J485" i="21"/>
  <c r="K485" i="21"/>
  <c r="P484" i="21"/>
  <c r="O484" i="21"/>
  <c r="N484" i="21"/>
  <c r="Q484" i="21"/>
  <c r="D486" i="21"/>
  <c r="F485" i="21"/>
  <c r="E485" i="21"/>
  <c r="J486" i="21"/>
  <c r="H487" i="21"/>
  <c r="L486" i="21"/>
  <c r="I486" i="21"/>
  <c r="K486" i="21"/>
  <c r="M486" i="21"/>
  <c r="P485" i="21"/>
  <c r="O485" i="21"/>
  <c r="Q485" i="21"/>
  <c r="N485" i="21"/>
  <c r="F486" i="21"/>
  <c r="E486" i="21"/>
  <c r="D487" i="21"/>
  <c r="H488" i="21"/>
  <c r="K487" i="21"/>
  <c r="L487" i="21"/>
  <c r="I487" i="21"/>
  <c r="J487" i="21"/>
  <c r="M487" i="21"/>
  <c r="P486" i="21"/>
  <c r="O486" i="21"/>
  <c r="N486" i="21"/>
  <c r="Q486" i="21"/>
  <c r="F487" i="21"/>
  <c r="D488" i="21"/>
  <c r="E487" i="21"/>
  <c r="L488" i="21"/>
  <c r="J488" i="21"/>
  <c r="I488" i="21"/>
  <c r="M488" i="21"/>
  <c r="H489" i="21"/>
  <c r="K488" i="21"/>
  <c r="P487" i="21"/>
  <c r="O487" i="21"/>
  <c r="Q487" i="21"/>
  <c r="N487" i="21"/>
  <c r="D489" i="21"/>
  <c r="E488" i="21"/>
  <c r="F488" i="21"/>
  <c r="P488" i="21"/>
  <c r="O488" i="21"/>
  <c r="N488" i="21"/>
  <c r="Q488" i="21"/>
  <c r="J489" i="21"/>
  <c r="L489" i="21"/>
  <c r="H490" i="21"/>
  <c r="M489" i="21"/>
  <c r="K489" i="21"/>
  <c r="I489" i="21"/>
  <c r="E489" i="21"/>
  <c r="F489" i="21"/>
  <c r="D490" i="21"/>
  <c r="L490" i="21"/>
  <c r="J490" i="21"/>
  <c r="M490" i="21"/>
  <c r="I490" i="21"/>
  <c r="K490" i="21"/>
  <c r="H491" i="21"/>
  <c r="P489" i="21"/>
  <c r="O489" i="21"/>
  <c r="N489" i="21"/>
  <c r="Q489" i="21"/>
  <c r="F490" i="21"/>
  <c r="D491" i="21"/>
  <c r="E490" i="21"/>
  <c r="P490" i="21"/>
  <c r="O490" i="21"/>
  <c r="N490" i="21"/>
  <c r="Q490" i="21"/>
  <c r="M491" i="21"/>
  <c r="H492" i="21"/>
  <c r="I491" i="21"/>
  <c r="J491" i="21"/>
  <c r="K491" i="21"/>
  <c r="L491" i="21"/>
  <c r="D492" i="21"/>
  <c r="E491" i="21"/>
  <c r="F491" i="21"/>
  <c r="K492" i="21"/>
  <c r="H493" i="21"/>
  <c r="J492" i="21"/>
  <c r="M492" i="21"/>
  <c r="L492" i="21"/>
  <c r="I492" i="21"/>
  <c r="P491" i="21"/>
  <c r="O491" i="21"/>
  <c r="N491" i="21"/>
  <c r="Q491" i="21"/>
  <c r="D493" i="21"/>
  <c r="F492" i="21"/>
  <c r="E492" i="21"/>
  <c r="J493" i="21"/>
  <c r="L493" i="21"/>
  <c r="M493" i="21"/>
  <c r="H494" i="21"/>
  <c r="K493" i="21"/>
  <c r="I493" i="21"/>
  <c r="P492" i="21"/>
  <c r="O492" i="21"/>
  <c r="N492" i="21"/>
  <c r="Q492" i="21"/>
  <c r="F493" i="21"/>
  <c r="E493" i="21"/>
  <c r="D494" i="21"/>
  <c r="H495" i="21"/>
  <c r="K494" i="21"/>
  <c r="L494" i="21"/>
  <c r="I494" i="21"/>
  <c r="J494" i="21"/>
  <c r="M494" i="21"/>
  <c r="P493" i="21"/>
  <c r="O493" i="21"/>
  <c r="Q493" i="21"/>
  <c r="N493" i="21"/>
  <c r="F494" i="21"/>
  <c r="E494" i="21"/>
  <c r="D495" i="21"/>
  <c r="H496" i="21"/>
  <c r="I495" i="21"/>
  <c r="M495" i="21"/>
  <c r="L495" i="21"/>
  <c r="J495" i="21"/>
  <c r="K495" i="21"/>
  <c r="P494" i="21"/>
  <c r="O494" i="21"/>
  <c r="N494" i="21"/>
  <c r="Q494" i="21"/>
  <c r="E495" i="21"/>
  <c r="F495" i="21"/>
  <c r="D496" i="21"/>
  <c r="M496" i="21"/>
  <c r="I496" i="21"/>
  <c r="L496" i="21"/>
  <c r="H497" i="21"/>
  <c r="J496" i="21"/>
  <c r="K496" i="21"/>
  <c r="P495" i="21"/>
  <c r="O495" i="21"/>
  <c r="N495" i="21"/>
  <c r="Q495" i="21"/>
  <c r="F496" i="21"/>
  <c r="D497" i="21"/>
  <c r="E496" i="21"/>
  <c r="P496" i="21"/>
  <c r="O496" i="21"/>
  <c r="N496" i="21"/>
  <c r="Q496" i="21"/>
  <c r="K497" i="21"/>
  <c r="M497" i="21"/>
  <c r="I497" i="21"/>
  <c r="H498" i="21"/>
  <c r="L497" i="21"/>
  <c r="J497" i="21"/>
  <c r="E497" i="21"/>
  <c r="D498" i="21"/>
  <c r="F497" i="21"/>
  <c r="P497" i="21"/>
  <c r="O497" i="21"/>
  <c r="N497" i="21"/>
  <c r="Q497" i="21"/>
  <c r="H499" i="21"/>
  <c r="J498" i="21"/>
  <c r="I498" i="21"/>
  <c r="M498" i="21"/>
  <c r="L498" i="21"/>
  <c r="K498" i="21"/>
  <c r="F498" i="21"/>
  <c r="D499" i="21"/>
  <c r="E498" i="21"/>
  <c r="M499" i="21"/>
  <c r="L499" i="21"/>
  <c r="I499" i="21"/>
  <c r="K499" i="21"/>
  <c r="J499" i="21"/>
  <c r="H500" i="21"/>
  <c r="P498" i="21"/>
  <c r="O498" i="21"/>
  <c r="N498" i="21"/>
  <c r="Q498" i="21"/>
  <c r="F499" i="21"/>
  <c r="E499" i="21"/>
  <c r="D500" i="21"/>
  <c r="P499" i="21"/>
  <c r="O499" i="21"/>
  <c r="N499" i="21"/>
  <c r="Q499" i="21"/>
  <c r="L500" i="21"/>
  <c r="I500" i="21"/>
  <c r="M500" i="21"/>
  <c r="J500" i="21"/>
  <c r="H501" i="21"/>
  <c r="K500" i="21"/>
  <c r="E500" i="21"/>
  <c r="D501" i="21"/>
  <c r="F500" i="21"/>
  <c r="P500" i="21"/>
  <c r="O500" i="21"/>
  <c r="N500" i="21"/>
  <c r="Q500" i="21"/>
  <c r="H502" i="21"/>
  <c r="J501" i="21"/>
  <c r="M501" i="21"/>
  <c r="I501" i="21"/>
  <c r="K501" i="21"/>
  <c r="L501" i="21"/>
  <c r="F501" i="21"/>
  <c r="D502" i="21"/>
  <c r="E501" i="21"/>
  <c r="M502" i="21"/>
  <c r="I502" i="21"/>
  <c r="K502" i="21"/>
  <c r="J502" i="21"/>
  <c r="L502" i="21"/>
  <c r="H503" i="21"/>
  <c r="P501" i="21"/>
  <c r="O501" i="21"/>
  <c r="N501" i="21"/>
  <c r="Q501" i="21"/>
  <c r="F502" i="21"/>
  <c r="E502" i="21"/>
  <c r="D503" i="21"/>
  <c r="P502" i="21"/>
  <c r="O502" i="21"/>
  <c r="Q502" i="21"/>
  <c r="N502" i="21"/>
  <c r="J503" i="21"/>
  <c r="L503" i="21"/>
  <c r="I503" i="21"/>
  <c r="K503" i="21"/>
  <c r="H504" i="21"/>
  <c r="M503" i="21"/>
  <c r="E503" i="21"/>
  <c r="D504" i="21"/>
  <c r="F503" i="21"/>
  <c r="P503" i="21"/>
  <c r="O503" i="21"/>
  <c r="N503" i="21"/>
  <c r="Q503" i="21"/>
  <c r="I504" i="21"/>
  <c r="J504" i="21"/>
  <c r="H505" i="21"/>
  <c r="K504" i="21"/>
  <c r="L504" i="21"/>
  <c r="M504" i="21"/>
  <c r="E504" i="21"/>
  <c r="F504" i="21"/>
  <c r="D505" i="21"/>
  <c r="P504" i="21"/>
  <c r="O504" i="21"/>
  <c r="N504" i="21"/>
  <c r="Q504" i="21"/>
  <c r="L505" i="21"/>
  <c r="H506" i="21"/>
  <c r="J505" i="21"/>
  <c r="M505" i="21"/>
  <c r="K505" i="21"/>
  <c r="I505" i="21"/>
  <c r="F505" i="21"/>
  <c r="D506" i="21"/>
  <c r="E505" i="21"/>
  <c r="H507" i="21"/>
  <c r="M506" i="21"/>
  <c r="J506" i="21"/>
  <c r="L506" i="21"/>
  <c r="I506" i="21"/>
  <c r="K506" i="21"/>
  <c r="P505" i="21"/>
  <c r="O505" i="21"/>
  <c r="N505" i="21"/>
  <c r="Q505" i="21"/>
  <c r="D507" i="21"/>
  <c r="F506" i="21"/>
  <c r="E506" i="21"/>
  <c r="H508" i="21"/>
  <c r="M507" i="21"/>
  <c r="I507" i="21"/>
  <c r="K507" i="21"/>
  <c r="J507" i="21"/>
  <c r="L507" i="21"/>
  <c r="P506" i="21"/>
  <c r="O506" i="21"/>
  <c r="N506" i="21"/>
  <c r="Q506" i="21"/>
  <c r="F507" i="21"/>
  <c r="D508" i="21"/>
  <c r="E507" i="21"/>
  <c r="I508" i="21"/>
  <c r="J508" i="21"/>
  <c r="M508" i="21"/>
  <c r="L508" i="21"/>
  <c r="K508" i="21"/>
  <c r="H509" i="21"/>
  <c r="P507" i="21"/>
  <c r="O507" i="21"/>
  <c r="N507" i="21"/>
  <c r="Q507" i="21"/>
  <c r="F508" i="21"/>
  <c r="E508" i="21"/>
  <c r="D509" i="21"/>
  <c r="P508" i="21"/>
  <c r="O508" i="21"/>
  <c r="N508" i="21"/>
  <c r="Q508" i="21"/>
  <c r="M509" i="21"/>
  <c r="I509" i="21"/>
  <c r="L509" i="21"/>
  <c r="J509" i="21"/>
  <c r="H510" i="21"/>
  <c r="K509" i="21"/>
  <c r="E509" i="21"/>
  <c r="F509" i="21"/>
  <c r="D510" i="21"/>
  <c r="P509" i="21"/>
  <c r="O509" i="21"/>
  <c r="N509" i="21"/>
  <c r="Q509" i="21"/>
  <c r="I510" i="21"/>
  <c r="L510" i="21"/>
  <c r="M510" i="21"/>
  <c r="K510" i="21"/>
  <c r="H511" i="21"/>
  <c r="J510" i="21"/>
  <c r="E510" i="21"/>
  <c r="D511" i="21"/>
  <c r="F510" i="21"/>
  <c r="P510" i="21"/>
  <c r="O510" i="21"/>
  <c r="N510" i="21"/>
  <c r="Q510" i="21"/>
  <c r="K511" i="21"/>
  <c r="I511" i="21"/>
  <c r="H512" i="21"/>
  <c r="L511" i="21"/>
  <c r="M511" i="21"/>
  <c r="J511" i="21"/>
  <c r="D512" i="21"/>
  <c r="F511" i="21"/>
  <c r="E511" i="21"/>
  <c r="P511" i="21"/>
  <c r="O511" i="21"/>
  <c r="N511" i="21"/>
  <c r="Q511" i="21"/>
  <c r="K512" i="21"/>
  <c r="H513" i="21"/>
  <c r="M512" i="21"/>
  <c r="J512" i="21"/>
  <c r="I512" i="21"/>
  <c r="L512" i="21"/>
  <c r="D513" i="21"/>
  <c r="F512" i="21"/>
  <c r="E512" i="21"/>
  <c r="J513" i="21"/>
  <c r="H514" i="21"/>
  <c r="K513" i="21"/>
  <c r="I513" i="21"/>
  <c r="L513" i="21"/>
  <c r="M513" i="21"/>
  <c r="P512" i="21"/>
  <c r="O512" i="21"/>
  <c r="N512" i="21"/>
  <c r="Q512" i="21"/>
  <c r="E513" i="21"/>
  <c r="D514" i="21"/>
  <c r="F513" i="21"/>
  <c r="J514" i="21"/>
  <c r="M514" i="21"/>
  <c r="K514" i="21"/>
  <c r="I514" i="21"/>
  <c r="H515" i="21"/>
  <c r="L514" i="21"/>
  <c r="P513" i="21"/>
  <c r="O513" i="21"/>
  <c r="N513" i="21"/>
  <c r="Q513" i="21"/>
  <c r="F514" i="21"/>
  <c r="D515" i="21"/>
  <c r="E514" i="21"/>
  <c r="P514" i="21"/>
  <c r="O514" i="21"/>
  <c r="N514" i="21"/>
  <c r="Q514" i="21"/>
  <c r="K515" i="21"/>
  <c r="L515" i="21"/>
  <c r="M515" i="21"/>
  <c r="J515" i="21"/>
  <c r="H516" i="21"/>
  <c r="I515" i="21"/>
  <c r="E515" i="21"/>
  <c r="D516" i="21"/>
  <c r="F515" i="21"/>
  <c r="K516" i="21"/>
  <c r="J516" i="21"/>
  <c r="I516" i="21"/>
  <c r="M516" i="21"/>
  <c r="L516" i="21"/>
  <c r="H517" i="21"/>
  <c r="P515" i="21"/>
  <c r="O515" i="21"/>
  <c r="N515" i="21"/>
  <c r="Q515" i="21"/>
  <c r="E516" i="21"/>
  <c r="F516" i="21"/>
  <c r="D517" i="21"/>
  <c r="P516" i="21"/>
  <c r="O516" i="21"/>
  <c r="Q516" i="21"/>
  <c r="N516" i="21"/>
  <c r="M517" i="21"/>
  <c r="K517" i="21"/>
  <c r="H518" i="21"/>
  <c r="I517" i="21"/>
  <c r="J517" i="21"/>
  <c r="L517" i="21"/>
  <c r="F517" i="21"/>
  <c r="E517" i="21"/>
  <c r="D518" i="21"/>
  <c r="K518" i="21"/>
  <c r="L518" i="21"/>
  <c r="I518" i="21"/>
  <c r="J518" i="21"/>
  <c r="M518" i="21"/>
  <c r="H519" i="21"/>
  <c r="P517" i="21"/>
  <c r="O517" i="21"/>
  <c r="N517" i="21"/>
  <c r="Q517" i="21"/>
  <c r="F518" i="21"/>
  <c r="D519" i="21"/>
  <c r="E518" i="21"/>
  <c r="P518" i="21"/>
  <c r="O518" i="21"/>
  <c r="Q518" i="21"/>
  <c r="N518" i="21"/>
  <c r="I519" i="21"/>
  <c r="K519" i="21"/>
  <c r="M519" i="21"/>
  <c r="H520" i="21"/>
  <c r="J519" i="21"/>
  <c r="L519" i="21"/>
  <c r="D520" i="21"/>
  <c r="F519" i="21"/>
  <c r="E519" i="21"/>
  <c r="P519" i="21"/>
  <c r="O519" i="21"/>
  <c r="N519" i="21"/>
  <c r="Q519" i="21"/>
  <c r="H521" i="21"/>
  <c r="K520" i="21"/>
  <c r="I520" i="21"/>
  <c r="M520" i="21"/>
  <c r="J520" i="21"/>
  <c r="L520" i="21"/>
  <c r="D521" i="21"/>
  <c r="E520" i="21"/>
  <c r="F520" i="21"/>
  <c r="L521" i="21"/>
  <c r="H522" i="21"/>
  <c r="I521" i="21"/>
  <c r="K521" i="21"/>
  <c r="J521" i="21"/>
  <c r="M521" i="21"/>
  <c r="P520" i="21"/>
  <c r="O520" i="21"/>
  <c r="N520" i="21"/>
  <c r="Q520" i="21"/>
  <c r="F521" i="21"/>
  <c r="E521" i="21"/>
  <c r="D522" i="21"/>
  <c r="I522" i="21"/>
  <c r="M522" i="21"/>
  <c r="L522" i="21"/>
  <c r="J522" i="21"/>
  <c r="K522" i="21"/>
  <c r="H523" i="21"/>
  <c r="P521" i="21"/>
  <c r="O521" i="21"/>
  <c r="Q521" i="21"/>
  <c r="N521" i="21"/>
  <c r="D523" i="21"/>
  <c r="F522" i="21"/>
  <c r="E522" i="21"/>
  <c r="P522" i="21"/>
  <c r="O522" i="21"/>
  <c r="N522" i="21"/>
  <c r="Q522" i="21"/>
  <c r="I523" i="21"/>
  <c r="K523" i="21"/>
  <c r="H524" i="21"/>
  <c r="M523" i="21"/>
  <c r="L523" i="21"/>
  <c r="J523" i="21"/>
  <c r="D524" i="21"/>
  <c r="F523" i="21"/>
  <c r="E523" i="21"/>
  <c r="P523" i="21"/>
  <c r="O523" i="21"/>
  <c r="N523" i="21"/>
  <c r="Q523" i="21"/>
  <c r="K524" i="21"/>
  <c r="J524" i="21"/>
  <c r="H525" i="21"/>
  <c r="I524" i="21"/>
  <c r="L524" i="21"/>
  <c r="M524" i="21"/>
  <c r="F524" i="21"/>
  <c r="E524" i="21"/>
  <c r="D525" i="21"/>
  <c r="H526" i="21"/>
  <c r="M525" i="21"/>
  <c r="K525" i="21"/>
  <c r="J525" i="21"/>
  <c r="I525" i="21"/>
  <c r="L525" i="21"/>
  <c r="P524" i="21"/>
  <c r="O524" i="21"/>
  <c r="Q524" i="21"/>
  <c r="N524" i="21"/>
  <c r="D526" i="21"/>
  <c r="F525" i="21"/>
  <c r="E525" i="21"/>
  <c r="I526" i="21"/>
  <c r="L526" i="21"/>
  <c r="M526" i="21"/>
  <c r="H527" i="21"/>
  <c r="K526" i="21"/>
  <c r="J526" i="21"/>
  <c r="P525" i="21"/>
  <c r="O525" i="21"/>
  <c r="N525" i="21"/>
  <c r="Q525" i="21"/>
  <c r="E526" i="21"/>
  <c r="D527" i="21"/>
  <c r="F526" i="21"/>
  <c r="P526" i="21"/>
  <c r="O526" i="21"/>
  <c r="Q526" i="21"/>
  <c r="N526" i="21"/>
  <c r="H528" i="21"/>
  <c r="M527" i="21"/>
  <c r="K527" i="21"/>
  <c r="L527" i="21"/>
  <c r="I527" i="21"/>
  <c r="J527" i="21"/>
  <c r="F527" i="21"/>
  <c r="E527" i="21"/>
  <c r="D528" i="21"/>
  <c r="L528" i="21"/>
  <c r="K528" i="21"/>
  <c r="I528" i="21"/>
  <c r="H529" i="21"/>
  <c r="M528" i="21"/>
  <c r="J528" i="21"/>
  <c r="P527" i="21"/>
  <c r="O527" i="21"/>
  <c r="N527" i="21"/>
  <c r="Q527" i="21"/>
  <c r="F528" i="21"/>
  <c r="D529" i="21"/>
  <c r="E528" i="21"/>
  <c r="P528" i="21"/>
  <c r="O528" i="21"/>
  <c r="N528" i="21"/>
  <c r="Q528" i="21"/>
  <c r="I529" i="21"/>
  <c r="M529" i="21"/>
  <c r="K529" i="21"/>
  <c r="H530" i="21"/>
  <c r="L529" i="21"/>
  <c r="J529" i="21"/>
  <c r="D530" i="21"/>
  <c r="F529" i="21"/>
  <c r="E529" i="21"/>
  <c r="P529" i="21"/>
  <c r="O529" i="21"/>
  <c r="N529" i="21"/>
  <c r="Q529" i="21"/>
  <c r="J530" i="21"/>
  <c r="H531" i="21"/>
  <c r="I530" i="21"/>
  <c r="K530" i="21"/>
  <c r="M530" i="21"/>
  <c r="L530" i="21"/>
  <c r="D531" i="21"/>
  <c r="E530" i="21"/>
  <c r="F530" i="21"/>
  <c r="J531" i="21"/>
  <c r="K531" i="21"/>
  <c r="M531" i="21"/>
  <c r="H532" i="21"/>
  <c r="I531" i="21"/>
  <c r="L531" i="21"/>
  <c r="P530" i="21"/>
  <c r="O530" i="21"/>
  <c r="N530" i="21"/>
  <c r="Q530" i="21"/>
  <c r="E531" i="21"/>
  <c r="D532" i="21"/>
  <c r="F531" i="21"/>
  <c r="I532" i="21"/>
  <c r="K532" i="21"/>
  <c r="L532" i="21"/>
  <c r="H533" i="21"/>
  <c r="J532" i="21"/>
  <c r="M532" i="21"/>
  <c r="P531" i="21"/>
  <c r="O531" i="21"/>
  <c r="N531" i="21"/>
  <c r="Q531" i="21"/>
  <c r="D533" i="21"/>
  <c r="F532" i="21"/>
  <c r="E532" i="21"/>
  <c r="P532" i="21"/>
  <c r="O532" i="21"/>
  <c r="Q532" i="21"/>
  <c r="N532" i="21"/>
  <c r="K533" i="21"/>
  <c r="H534" i="21"/>
  <c r="J533" i="21"/>
  <c r="I533" i="21"/>
  <c r="L533" i="21"/>
  <c r="M533" i="21"/>
  <c r="E533" i="21"/>
  <c r="D534" i="21"/>
  <c r="F533" i="21"/>
  <c r="K534" i="21"/>
  <c r="L534" i="21"/>
  <c r="I534" i="21"/>
  <c r="M534" i="21"/>
  <c r="J534" i="21"/>
  <c r="H535" i="21"/>
  <c r="P533" i="21"/>
  <c r="O533" i="21"/>
  <c r="N533" i="21"/>
  <c r="Q533" i="21"/>
  <c r="E534" i="21"/>
  <c r="F534" i="21"/>
  <c r="D535" i="21"/>
  <c r="P534" i="21"/>
  <c r="O534" i="21"/>
  <c r="N534" i="21"/>
  <c r="Q534" i="21"/>
  <c r="L535" i="21"/>
  <c r="I535" i="21"/>
  <c r="H536" i="21"/>
  <c r="J535" i="21"/>
  <c r="K535" i="21"/>
  <c r="M535" i="21"/>
  <c r="D536" i="21"/>
  <c r="E535" i="21"/>
  <c r="F535" i="21"/>
  <c r="P535" i="21"/>
  <c r="O535" i="21"/>
  <c r="N535" i="21"/>
  <c r="Q535" i="21"/>
  <c r="L536" i="21"/>
  <c r="M536" i="21"/>
  <c r="H537" i="21"/>
  <c r="J536" i="21"/>
  <c r="K536" i="21"/>
  <c r="I536" i="21"/>
  <c r="D537" i="21"/>
  <c r="E536" i="21"/>
  <c r="F536" i="21"/>
  <c r="M537" i="21"/>
  <c r="K537" i="21"/>
  <c r="H538" i="21"/>
  <c r="J537" i="21"/>
  <c r="L537" i="21"/>
  <c r="I537" i="21"/>
  <c r="P536" i="21"/>
  <c r="O536" i="21"/>
  <c r="N536" i="21"/>
  <c r="Q536" i="21"/>
  <c r="D538" i="21"/>
  <c r="E537" i="21"/>
  <c r="F537" i="21"/>
  <c r="H539" i="21"/>
  <c r="J538" i="21"/>
  <c r="L538" i="21"/>
  <c r="K538" i="21"/>
  <c r="M538" i="21"/>
  <c r="I538" i="21"/>
  <c r="P537" i="21"/>
  <c r="O537" i="21"/>
  <c r="N537" i="21"/>
  <c r="Q537" i="21"/>
  <c r="F538" i="21"/>
  <c r="D539" i="21"/>
  <c r="E538" i="21"/>
  <c r="M539" i="21"/>
  <c r="H540" i="21"/>
  <c r="I539" i="21"/>
  <c r="K539" i="21"/>
  <c r="J539" i="21"/>
  <c r="L539" i="21"/>
  <c r="P538" i="21"/>
  <c r="O538" i="21"/>
  <c r="N538" i="21"/>
  <c r="Q538" i="21"/>
  <c r="F539" i="21"/>
  <c r="D540" i="21"/>
  <c r="E539" i="21"/>
  <c r="K540" i="21"/>
  <c r="M540" i="21"/>
  <c r="H541" i="21"/>
  <c r="L540" i="21"/>
  <c r="J540" i="21"/>
  <c r="I540" i="21"/>
  <c r="P539" i="21"/>
  <c r="O539" i="21"/>
  <c r="N539" i="21"/>
  <c r="Q539" i="21"/>
  <c r="D541" i="21"/>
  <c r="E540" i="21"/>
  <c r="F540" i="21"/>
  <c r="J541" i="21"/>
  <c r="I541" i="21"/>
  <c r="K541" i="21"/>
  <c r="L541" i="21"/>
  <c r="M541" i="21"/>
  <c r="H542" i="21"/>
  <c r="P540" i="21"/>
  <c r="O540" i="21"/>
  <c r="N540" i="21"/>
  <c r="Q540" i="21"/>
  <c r="E541" i="21"/>
  <c r="F541" i="21"/>
  <c r="D542" i="21"/>
  <c r="P541" i="21"/>
  <c r="O541" i="21"/>
  <c r="N541" i="21"/>
  <c r="Q541" i="21"/>
  <c r="K542" i="21"/>
  <c r="M542" i="21"/>
  <c r="I542" i="21"/>
  <c r="L542" i="21"/>
  <c r="H543" i="21"/>
  <c r="J542" i="21"/>
  <c r="D543" i="21"/>
  <c r="F542" i="21"/>
  <c r="E542" i="21"/>
  <c r="P542" i="21"/>
  <c r="O542" i="21"/>
  <c r="Q542" i="21"/>
  <c r="N542" i="21"/>
  <c r="L543" i="21"/>
  <c r="H544" i="21"/>
  <c r="K543" i="21"/>
  <c r="J543" i="21"/>
  <c r="M543" i="21"/>
  <c r="I543" i="21"/>
  <c r="F543" i="21"/>
  <c r="D544" i="21"/>
  <c r="E543" i="21"/>
  <c r="K544" i="21"/>
  <c r="M544" i="21"/>
  <c r="L544" i="21"/>
  <c r="I544" i="21"/>
  <c r="H545" i="21"/>
  <c r="J544" i="21"/>
  <c r="P543" i="21"/>
  <c r="O543" i="21"/>
  <c r="N543" i="21"/>
  <c r="Q543" i="21"/>
  <c r="E544" i="21"/>
  <c r="D545" i="21"/>
  <c r="F544" i="21"/>
  <c r="P544" i="21"/>
  <c r="O544" i="21"/>
  <c r="N544" i="21"/>
  <c r="Q544" i="21"/>
  <c r="J545" i="21"/>
  <c r="H546" i="21"/>
  <c r="I545" i="21"/>
  <c r="M545" i="21"/>
  <c r="L545" i="21"/>
  <c r="K545" i="21"/>
  <c r="F545" i="21"/>
  <c r="E545" i="21"/>
  <c r="D546" i="21"/>
  <c r="I546" i="21"/>
  <c r="H547" i="21"/>
  <c r="M546" i="21"/>
  <c r="K546" i="21"/>
  <c r="J546" i="21"/>
  <c r="L546" i="21"/>
  <c r="P545" i="21"/>
  <c r="O545" i="21"/>
  <c r="N545" i="21"/>
  <c r="Q545" i="21"/>
  <c r="D547" i="21"/>
  <c r="E546" i="21"/>
  <c r="F546" i="21"/>
  <c r="P546" i="21"/>
  <c r="O546" i="21"/>
  <c r="N546" i="21"/>
  <c r="Q546" i="21"/>
  <c r="J547" i="21"/>
  <c r="M547" i="21"/>
  <c r="I547" i="21"/>
  <c r="L547" i="21"/>
  <c r="H548" i="21"/>
  <c r="K547" i="21"/>
  <c r="D548" i="21"/>
  <c r="F547" i="21"/>
  <c r="E547" i="21"/>
  <c r="P547" i="21"/>
  <c r="O547" i="21"/>
  <c r="N547" i="21"/>
  <c r="Q547" i="21"/>
  <c r="L548" i="21"/>
  <c r="K548" i="21"/>
  <c r="M548" i="21"/>
  <c r="I548" i="21"/>
  <c r="H549" i="21"/>
  <c r="J548" i="21"/>
  <c r="D549" i="21"/>
  <c r="E548" i="21"/>
  <c r="F548" i="21"/>
  <c r="P548" i="21"/>
  <c r="O548" i="21"/>
  <c r="N548" i="21"/>
  <c r="Q548" i="21"/>
  <c r="I549" i="21"/>
  <c r="K549" i="21"/>
  <c r="J549" i="21"/>
  <c r="H550" i="21"/>
  <c r="M549" i="21"/>
  <c r="L549" i="21"/>
  <c r="F549" i="21"/>
  <c r="D550" i="21"/>
  <c r="E549" i="21"/>
  <c r="P549" i="21"/>
  <c r="O549" i="21"/>
  <c r="N549" i="21"/>
  <c r="Q549" i="21"/>
  <c r="L550" i="21"/>
  <c r="J550" i="21"/>
  <c r="H551" i="21"/>
  <c r="K550" i="21"/>
  <c r="I550" i="21"/>
  <c r="M550" i="21"/>
  <c r="D551" i="21"/>
  <c r="F550" i="21"/>
  <c r="E550" i="21"/>
  <c r="M551" i="21"/>
  <c r="J551" i="21"/>
  <c r="I551" i="21"/>
  <c r="H552" i="21"/>
  <c r="L551" i="21"/>
  <c r="K551" i="21"/>
  <c r="P550" i="21"/>
  <c r="O550" i="21"/>
  <c r="N550" i="21"/>
  <c r="Q550" i="21"/>
  <c r="E551" i="21"/>
  <c r="D552" i="21"/>
  <c r="F551" i="21"/>
  <c r="P551" i="21"/>
  <c r="O551" i="21"/>
  <c r="Q551" i="21"/>
  <c r="N551" i="21"/>
  <c r="K552" i="21"/>
  <c r="J552" i="21"/>
  <c r="M552" i="21"/>
  <c r="I552" i="21"/>
  <c r="L552" i="21"/>
  <c r="H553" i="21"/>
  <c r="F552" i="21"/>
  <c r="D553" i="21"/>
  <c r="E552" i="21"/>
  <c r="P552" i="21"/>
  <c r="O552" i="21"/>
  <c r="N552" i="21"/>
  <c r="Q552" i="21"/>
  <c r="L553" i="21"/>
  <c r="K553" i="21"/>
  <c r="H554" i="21"/>
  <c r="M553" i="21"/>
  <c r="I553" i="21"/>
  <c r="J553" i="21"/>
  <c r="F553" i="21"/>
  <c r="E553" i="21"/>
  <c r="D554" i="21"/>
  <c r="K554" i="21"/>
  <c r="M554" i="21"/>
  <c r="I554" i="21"/>
  <c r="J554" i="21"/>
  <c r="L554" i="21"/>
  <c r="H555" i="21"/>
  <c r="P553" i="21"/>
  <c r="O553" i="21"/>
  <c r="N553" i="21"/>
  <c r="Q553" i="21"/>
  <c r="F554" i="21"/>
  <c r="D555" i="21"/>
  <c r="E554" i="21"/>
  <c r="P554" i="21"/>
  <c r="O554" i="21"/>
  <c r="Q554" i="21"/>
  <c r="N554" i="21"/>
  <c r="L555" i="21"/>
  <c r="I555" i="21"/>
  <c r="H556" i="21"/>
  <c r="M555" i="21"/>
  <c r="K555" i="21"/>
  <c r="J555" i="21"/>
  <c r="E555" i="21"/>
  <c r="D556" i="21"/>
  <c r="F555" i="21"/>
  <c r="P555" i="21"/>
  <c r="O555" i="21"/>
  <c r="N555" i="21"/>
  <c r="Q555" i="21"/>
  <c r="L556" i="21"/>
  <c r="J556" i="21"/>
  <c r="I556" i="21"/>
  <c r="K556" i="21"/>
  <c r="M556" i="21"/>
  <c r="H557" i="21"/>
  <c r="E556" i="21"/>
  <c r="F556" i="21"/>
  <c r="D557" i="21"/>
  <c r="P556" i="21"/>
  <c r="O556" i="21"/>
  <c r="N556" i="21"/>
  <c r="Q556" i="21"/>
  <c r="K557" i="21"/>
  <c r="J557" i="21"/>
  <c r="L557" i="21"/>
  <c r="M557" i="21"/>
  <c r="H558" i="21"/>
  <c r="I557" i="21"/>
  <c r="E557" i="21"/>
  <c r="D558" i="21"/>
  <c r="F557" i="21"/>
  <c r="J558" i="21"/>
  <c r="I558" i="21"/>
  <c r="H559" i="21"/>
  <c r="M558" i="21"/>
  <c r="L558" i="21"/>
  <c r="K558" i="21"/>
  <c r="P557" i="21"/>
  <c r="O557" i="21"/>
  <c r="Q557" i="21"/>
  <c r="N557" i="21"/>
  <c r="E558" i="21"/>
  <c r="D559" i="21"/>
  <c r="F558" i="21"/>
  <c r="P558" i="21"/>
  <c r="O558" i="21"/>
  <c r="Q558" i="21"/>
  <c r="N558" i="21"/>
  <c r="J559" i="21"/>
  <c r="K559" i="21"/>
  <c r="L559" i="21"/>
  <c r="I559" i="21"/>
  <c r="H560" i="21"/>
  <c r="M559" i="21"/>
  <c r="F559" i="21"/>
  <c r="D560" i="21"/>
  <c r="E559" i="21"/>
  <c r="P559" i="21"/>
  <c r="O559" i="21"/>
  <c r="Q559" i="21"/>
  <c r="N559" i="21"/>
  <c r="L560" i="21"/>
  <c r="H561" i="21"/>
  <c r="J560" i="21"/>
  <c r="M560" i="21"/>
  <c r="I560" i="21"/>
  <c r="K560" i="21"/>
  <c r="E560" i="21"/>
  <c r="F560" i="21"/>
  <c r="D561" i="21"/>
  <c r="H562" i="21"/>
  <c r="I561" i="21"/>
  <c r="K561" i="21"/>
  <c r="J561" i="21"/>
  <c r="M561" i="21"/>
  <c r="L561" i="21"/>
  <c r="P560" i="21"/>
  <c r="O560" i="21"/>
  <c r="Q560" i="21"/>
  <c r="N560" i="21"/>
  <c r="D562" i="21"/>
  <c r="E561" i="21"/>
  <c r="F561" i="21"/>
  <c r="L562" i="21"/>
  <c r="K562" i="21"/>
  <c r="J562" i="21"/>
  <c r="I562" i="21"/>
  <c r="M562" i="21"/>
  <c r="H563" i="21"/>
  <c r="P561" i="21"/>
  <c r="O561" i="21"/>
  <c r="N561" i="21"/>
  <c r="Q561" i="21"/>
  <c r="D563" i="21"/>
  <c r="E562" i="21"/>
  <c r="F562" i="21"/>
  <c r="P562" i="21"/>
  <c r="O562" i="21"/>
  <c r="N562" i="21"/>
  <c r="Q562" i="21"/>
  <c r="K563" i="21"/>
  <c r="H564" i="21"/>
  <c r="M563" i="21"/>
  <c r="J563" i="21"/>
  <c r="L563" i="21"/>
  <c r="I563" i="21"/>
  <c r="F563" i="21"/>
  <c r="D564" i="21"/>
  <c r="E563" i="21"/>
  <c r="I564" i="21"/>
  <c r="M564" i="21"/>
  <c r="L564" i="21"/>
  <c r="H565" i="21"/>
  <c r="J564" i="21"/>
  <c r="K564" i="21"/>
  <c r="P563" i="21"/>
  <c r="O563" i="21"/>
  <c r="N563" i="21"/>
  <c r="Q563" i="21"/>
  <c r="E564" i="21"/>
  <c r="D565" i="21"/>
  <c r="F564" i="21"/>
  <c r="P564" i="21"/>
  <c r="O564" i="21"/>
  <c r="Q564" i="21"/>
  <c r="N564" i="21"/>
  <c r="L565" i="21"/>
  <c r="K565" i="21"/>
  <c r="I565" i="21"/>
  <c r="J565" i="21"/>
  <c r="M565" i="21"/>
  <c r="H566" i="21"/>
  <c r="D566" i="21"/>
  <c r="F565" i="21"/>
  <c r="E565" i="21"/>
  <c r="P565" i="21"/>
  <c r="O565" i="21"/>
  <c r="N565" i="21"/>
  <c r="Q565" i="21"/>
  <c r="K566" i="21"/>
  <c r="I566" i="21"/>
  <c r="L566" i="21"/>
  <c r="J566" i="21"/>
  <c r="H567" i="21"/>
  <c r="M566" i="21"/>
  <c r="D567" i="21"/>
  <c r="F566" i="21"/>
  <c r="E566" i="21"/>
  <c r="P566" i="21"/>
  <c r="O566" i="21"/>
  <c r="Q566" i="21"/>
  <c r="N566" i="21"/>
  <c r="H568" i="21"/>
  <c r="I567" i="21"/>
  <c r="L567" i="21"/>
  <c r="K567" i="21"/>
  <c r="M567" i="21"/>
  <c r="J567" i="21"/>
  <c r="F567" i="21"/>
  <c r="E567" i="21"/>
  <c r="D568" i="21"/>
  <c r="I568" i="21"/>
  <c r="H569" i="21"/>
  <c r="M568" i="21"/>
  <c r="L568" i="21"/>
  <c r="J568" i="21"/>
  <c r="K568" i="21"/>
  <c r="P567" i="21"/>
  <c r="O567" i="21"/>
  <c r="N567" i="21"/>
  <c r="Q567" i="21"/>
  <c r="F568" i="21"/>
  <c r="D569" i="21"/>
  <c r="E568" i="21"/>
  <c r="P568" i="21"/>
  <c r="O568" i="21"/>
  <c r="Q568" i="21"/>
  <c r="N568" i="21"/>
  <c r="K569" i="21"/>
  <c r="J569" i="21"/>
  <c r="L569" i="21"/>
  <c r="I569" i="21"/>
  <c r="M569" i="21"/>
  <c r="H570" i="21"/>
  <c r="D570" i="21"/>
  <c r="F569" i="21"/>
  <c r="E569" i="21"/>
  <c r="P569" i="21"/>
  <c r="O569" i="21"/>
  <c r="N569" i="21"/>
  <c r="Q569" i="21"/>
  <c r="I570" i="21"/>
  <c r="L570" i="21"/>
  <c r="M570" i="21"/>
  <c r="K570" i="21"/>
  <c r="H571" i="21"/>
  <c r="J570" i="21"/>
  <c r="D571" i="21"/>
  <c r="E570" i="21"/>
  <c r="F570" i="21"/>
  <c r="P570" i="21"/>
  <c r="O570" i="21"/>
  <c r="N570" i="21"/>
  <c r="Q570" i="21"/>
  <c r="J571" i="21"/>
  <c r="I571" i="21"/>
  <c r="H572" i="21"/>
  <c r="M571" i="21"/>
  <c r="K571" i="21"/>
  <c r="L571" i="21"/>
  <c r="F571" i="21"/>
  <c r="E571" i="21"/>
  <c r="D572" i="21"/>
  <c r="P571" i="21"/>
  <c r="O571" i="21"/>
  <c r="N571" i="21"/>
  <c r="Q571" i="21"/>
  <c r="K572" i="21"/>
  <c r="J572" i="21"/>
  <c r="L572" i="21"/>
  <c r="I572" i="21"/>
  <c r="H573" i="21"/>
  <c r="M572" i="21"/>
  <c r="D573" i="21"/>
  <c r="E572" i="21"/>
  <c r="F572" i="21"/>
  <c r="P572" i="21"/>
  <c r="O572" i="21"/>
  <c r="N572" i="21"/>
  <c r="Q572" i="21"/>
  <c r="K573" i="21"/>
  <c r="I573" i="21"/>
  <c r="M573" i="21"/>
  <c r="H574" i="21"/>
  <c r="L573" i="21"/>
  <c r="J573" i="21"/>
  <c r="F573" i="21"/>
  <c r="D574" i="21"/>
  <c r="E573" i="21"/>
  <c r="P573" i="21"/>
  <c r="O573" i="21"/>
  <c r="N573" i="21"/>
  <c r="Q573" i="21"/>
  <c r="L574" i="21"/>
  <c r="J574" i="21"/>
  <c r="I574" i="21"/>
  <c r="M574" i="21"/>
  <c r="H575" i="21"/>
  <c r="K574" i="21"/>
  <c r="E574" i="21"/>
  <c r="F574" i="21"/>
  <c r="D575" i="21"/>
  <c r="P574" i="21"/>
  <c r="O574" i="21"/>
  <c r="N574" i="21"/>
  <c r="Q574" i="21"/>
  <c r="M575" i="21"/>
  <c r="L575" i="21"/>
  <c r="H576" i="21"/>
  <c r="I575" i="21"/>
  <c r="K575" i="21"/>
  <c r="J575" i="21"/>
  <c r="F575" i="21"/>
  <c r="D576" i="21"/>
  <c r="E575" i="21"/>
  <c r="J576" i="21"/>
  <c r="K576" i="21"/>
  <c r="H577" i="21"/>
  <c r="I576" i="21"/>
  <c r="L576" i="21"/>
  <c r="M576" i="21"/>
  <c r="P575" i="21"/>
  <c r="O575" i="21"/>
  <c r="Q575" i="21"/>
  <c r="N575" i="21"/>
  <c r="E576" i="21"/>
  <c r="F576" i="21"/>
  <c r="D577" i="21"/>
  <c r="J577" i="21"/>
  <c r="L577" i="21"/>
  <c r="K577" i="21"/>
  <c r="I577" i="21"/>
  <c r="H578" i="21"/>
  <c r="M577" i="21"/>
  <c r="P576" i="21"/>
  <c r="O576" i="21"/>
  <c r="N576" i="21"/>
  <c r="Q576" i="21"/>
  <c r="F577" i="21"/>
  <c r="D578" i="21"/>
  <c r="E577" i="21"/>
  <c r="P577" i="21"/>
  <c r="O577" i="21"/>
  <c r="Q577" i="21"/>
  <c r="N577" i="21"/>
  <c r="K578" i="21"/>
  <c r="L578" i="21"/>
  <c r="H579" i="21"/>
  <c r="I578" i="21"/>
  <c r="M578" i="21"/>
  <c r="J578" i="21"/>
  <c r="D579" i="21"/>
  <c r="F578" i="21"/>
  <c r="E578" i="21"/>
  <c r="M579" i="21"/>
  <c r="H580" i="21"/>
  <c r="I579" i="21"/>
  <c r="L579" i="21"/>
  <c r="K579" i="21"/>
  <c r="J579" i="21"/>
  <c r="P578" i="21"/>
  <c r="O578" i="21"/>
  <c r="N578" i="21"/>
  <c r="Q578" i="21"/>
  <c r="E579" i="21"/>
  <c r="F579" i="21"/>
  <c r="D580" i="21"/>
  <c r="K580" i="21"/>
  <c r="H581" i="21"/>
  <c r="J580" i="21"/>
  <c r="I580" i="21"/>
  <c r="L580" i="21"/>
  <c r="M580" i="21"/>
  <c r="P579" i="21"/>
  <c r="O579" i="21"/>
  <c r="N579" i="21"/>
  <c r="Q579" i="21"/>
  <c r="E580" i="21"/>
  <c r="F580" i="21"/>
  <c r="D581" i="21"/>
  <c r="L581" i="21"/>
  <c r="J581" i="21"/>
  <c r="K581" i="21"/>
  <c r="H582" i="21"/>
  <c r="I581" i="21"/>
  <c r="M581" i="21"/>
  <c r="P580" i="21"/>
  <c r="O580" i="21"/>
  <c r="N580" i="21"/>
  <c r="Q580" i="21"/>
  <c r="F581" i="21"/>
  <c r="D582" i="21"/>
  <c r="E581" i="21"/>
  <c r="M582" i="21"/>
  <c r="J582" i="21"/>
  <c r="K582" i="21"/>
  <c r="H583" i="21"/>
  <c r="I582" i="21"/>
  <c r="L582" i="21"/>
  <c r="P581" i="21"/>
  <c r="O581" i="21"/>
  <c r="N581" i="21"/>
  <c r="Q581" i="21"/>
  <c r="D583" i="21"/>
  <c r="E582" i="21"/>
  <c r="F582" i="21"/>
  <c r="H584" i="21"/>
  <c r="I583" i="21"/>
  <c r="J583" i="21"/>
  <c r="K583" i="21"/>
  <c r="L583" i="21"/>
  <c r="M583" i="21"/>
  <c r="P582" i="21"/>
  <c r="O582" i="21"/>
  <c r="Q582" i="21"/>
  <c r="N582" i="21"/>
  <c r="F583" i="21"/>
  <c r="E583" i="21"/>
  <c r="D584" i="21"/>
  <c r="L584" i="21"/>
  <c r="M584" i="21"/>
  <c r="I584" i="21"/>
  <c r="H585" i="21"/>
  <c r="K584" i="21"/>
  <c r="J584" i="21"/>
  <c r="P583" i="21"/>
  <c r="O583" i="21"/>
  <c r="N583" i="21"/>
  <c r="Q583" i="21"/>
  <c r="F584" i="21"/>
  <c r="E584" i="21"/>
  <c r="D585" i="21"/>
  <c r="P584" i="21"/>
  <c r="O584" i="21"/>
  <c r="Q584" i="21"/>
  <c r="N584" i="21"/>
  <c r="I585" i="21"/>
  <c r="J585" i="21"/>
  <c r="M585" i="21"/>
  <c r="H586" i="21"/>
  <c r="L585" i="21"/>
  <c r="K585" i="21"/>
  <c r="F585" i="21"/>
  <c r="D586" i="21"/>
  <c r="E585" i="21"/>
  <c r="P585" i="21"/>
  <c r="O585" i="21"/>
  <c r="Q585" i="21"/>
  <c r="N585" i="21"/>
  <c r="H587" i="21"/>
  <c r="K586" i="21"/>
  <c r="M586" i="21"/>
  <c r="J586" i="21"/>
  <c r="I586" i="21"/>
  <c r="L586" i="21"/>
  <c r="F586" i="21"/>
  <c r="E586" i="21"/>
  <c r="D587" i="21"/>
  <c r="M587" i="21"/>
  <c r="K587" i="21"/>
  <c r="J587" i="21"/>
  <c r="L587" i="21"/>
  <c r="H588" i="21"/>
  <c r="I587" i="21"/>
  <c r="P586" i="21"/>
  <c r="O586" i="21"/>
  <c r="N586" i="21"/>
  <c r="Q586" i="21"/>
  <c r="D588" i="21"/>
  <c r="F587" i="21"/>
  <c r="E587" i="21"/>
  <c r="K588" i="21"/>
  <c r="H589" i="21"/>
  <c r="L588" i="21"/>
  <c r="I588" i="21"/>
  <c r="J588" i="21"/>
  <c r="M588" i="21"/>
  <c r="P587" i="21"/>
  <c r="O587" i="21"/>
  <c r="N587" i="21"/>
  <c r="Q587" i="21"/>
  <c r="F588" i="21"/>
  <c r="D589" i="21"/>
  <c r="E588" i="21"/>
  <c r="H590" i="21"/>
  <c r="L589" i="21"/>
  <c r="I589" i="21"/>
  <c r="J589" i="21"/>
  <c r="M589" i="21"/>
  <c r="K589" i="21"/>
  <c r="P588" i="21"/>
  <c r="O588" i="21"/>
  <c r="N588" i="21"/>
  <c r="Q588" i="21"/>
  <c r="F589" i="21"/>
  <c r="D590" i="21"/>
  <c r="E589" i="21"/>
  <c r="K590" i="21"/>
  <c r="L590" i="21"/>
  <c r="J590" i="21"/>
  <c r="H591" i="21"/>
  <c r="I590" i="21"/>
  <c r="M590" i="21"/>
  <c r="P589" i="21"/>
  <c r="O589" i="21"/>
  <c r="N589" i="21"/>
  <c r="Q589" i="21"/>
  <c r="D591" i="21"/>
  <c r="F590" i="21"/>
  <c r="E590" i="21"/>
  <c r="M591" i="21"/>
  <c r="L591" i="21"/>
  <c r="K591" i="21"/>
  <c r="I591" i="21"/>
  <c r="J591" i="21"/>
  <c r="H592" i="21"/>
  <c r="P590" i="21"/>
  <c r="O590" i="21"/>
  <c r="Q590" i="21"/>
  <c r="N590" i="21"/>
  <c r="D592" i="21"/>
  <c r="F591" i="21"/>
  <c r="E591" i="21"/>
  <c r="P591" i="21"/>
  <c r="O591" i="21"/>
  <c r="Q591" i="21"/>
  <c r="N591" i="21"/>
  <c r="M592" i="21"/>
  <c r="L592" i="21"/>
  <c r="I592" i="21"/>
  <c r="H593" i="21"/>
  <c r="J592" i="21"/>
  <c r="K592" i="21"/>
  <c r="D593" i="21"/>
  <c r="E592" i="21"/>
  <c r="F592" i="21"/>
  <c r="P592" i="21"/>
  <c r="O592" i="21"/>
  <c r="Q592" i="21"/>
  <c r="N592" i="21"/>
  <c r="I593" i="21"/>
  <c r="M593" i="21"/>
  <c r="H594" i="21"/>
  <c r="L593" i="21"/>
  <c r="K593" i="21"/>
  <c r="J593" i="21"/>
  <c r="F593" i="21"/>
  <c r="E593" i="21"/>
  <c r="D594" i="21"/>
  <c r="P593" i="21"/>
  <c r="O593" i="21"/>
  <c r="Q593" i="21"/>
  <c r="N593" i="21"/>
  <c r="L594" i="21"/>
  <c r="J594" i="21"/>
  <c r="K594" i="21"/>
  <c r="M594" i="21"/>
  <c r="H595" i="21"/>
  <c r="I594" i="21"/>
  <c r="D595" i="21"/>
  <c r="F594" i="21"/>
  <c r="E594" i="21"/>
  <c r="M595" i="21"/>
  <c r="I595" i="21"/>
  <c r="H596" i="21"/>
  <c r="J595" i="21"/>
  <c r="L595" i="21"/>
  <c r="K595" i="21"/>
  <c r="P594" i="21"/>
  <c r="O594" i="21"/>
  <c r="N594" i="21"/>
  <c r="Q594" i="21"/>
  <c r="D596" i="21"/>
  <c r="F595" i="21"/>
  <c r="E595" i="21"/>
  <c r="P595" i="21"/>
  <c r="O595" i="21"/>
  <c r="N595" i="21"/>
  <c r="Q595" i="21"/>
  <c r="I596" i="21"/>
  <c r="M596" i="21"/>
  <c r="K596" i="21"/>
  <c r="L596" i="21"/>
  <c r="H597" i="21"/>
  <c r="J596" i="21"/>
  <c r="D597" i="21"/>
  <c r="F596" i="21"/>
  <c r="E596" i="21"/>
  <c r="P596" i="21"/>
  <c r="O596" i="21"/>
  <c r="N596" i="21"/>
  <c r="Q596" i="21"/>
  <c r="I597" i="21"/>
  <c r="M597" i="21"/>
  <c r="L597" i="21"/>
  <c r="K597" i="21"/>
  <c r="H598" i="21"/>
  <c r="J597" i="21"/>
  <c r="F597" i="21"/>
  <c r="E597" i="21"/>
  <c r="D598" i="21"/>
  <c r="P597" i="21"/>
  <c r="O597" i="21"/>
  <c r="N597" i="21"/>
  <c r="Q597" i="21"/>
  <c r="L598" i="21"/>
  <c r="I598" i="21"/>
  <c r="K598" i="21"/>
  <c r="H599" i="21"/>
  <c r="J598" i="21"/>
  <c r="M598" i="21"/>
  <c r="E598" i="21"/>
  <c r="D599" i="21"/>
  <c r="F598" i="21"/>
  <c r="P598" i="21"/>
  <c r="O598" i="21"/>
  <c r="N598" i="21"/>
  <c r="Q598" i="21"/>
  <c r="I599" i="21"/>
  <c r="J599" i="21"/>
  <c r="M599" i="21"/>
  <c r="H600" i="21"/>
  <c r="K599" i="21"/>
  <c r="L599" i="21"/>
  <c r="F599" i="21"/>
  <c r="E599" i="21"/>
  <c r="D600" i="21"/>
  <c r="P599" i="21"/>
  <c r="O599" i="21"/>
  <c r="N599" i="21"/>
  <c r="Q599" i="21"/>
  <c r="I600" i="21"/>
  <c r="J600" i="21"/>
  <c r="L600" i="21"/>
  <c r="K600" i="21"/>
  <c r="M600" i="21"/>
  <c r="H601" i="21"/>
  <c r="F600" i="21"/>
  <c r="D601" i="21"/>
  <c r="E600" i="21"/>
  <c r="P600" i="21"/>
  <c r="O600" i="21"/>
  <c r="N600" i="21"/>
  <c r="Q600" i="21"/>
  <c r="J601" i="21"/>
  <c r="M601" i="21"/>
  <c r="L601" i="21"/>
  <c r="H602" i="21"/>
  <c r="K601" i="21"/>
  <c r="I601" i="21"/>
  <c r="D602" i="21"/>
  <c r="F601" i="21"/>
  <c r="E601" i="21"/>
  <c r="I602" i="21"/>
  <c r="M602" i="21"/>
  <c r="L602" i="21"/>
  <c r="H603" i="21"/>
  <c r="J602" i="21"/>
  <c r="K602" i="21"/>
  <c r="P601" i="21"/>
  <c r="O601" i="21"/>
  <c r="N601" i="21"/>
  <c r="Q601" i="21"/>
  <c r="E602" i="21"/>
  <c r="D603" i="21"/>
  <c r="F602" i="21"/>
  <c r="P602" i="21"/>
  <c r="O602" i="21"/>
  <c r="N602" i="21"/>
  <c r="Q602" i="21"/>
  <c r="H604" i="21"/>
  <c r="M603" i="21"/>
  <c r="L603" i="21"/>
  <c r="I603" i="21"/>
  <c r="K603" i="21"/>
  <c r="J603" i="21"/>
  <c r="D604" i="21"/>
  <c r="E603" i="21"/>
  <c r="F603" i="21"/>
  <c r="K604" i="21"/>
  <c r="M604" i="21"/>
  <c r="H605" i="21"/>
  <c r="L604" i="21"/>
  <c r="J604" i="21"/>
  <c r="I604" i="21"/>
  <c r="P603" i="21"/>
  <c r="O603" i="21"/>
  <c r="N603" i="21"/>
  <c r="Q603" i="21"/>
  <c r="E604" i="21"/>
  <c r="F604" i="21"/>
  <c r="D605" i="21"/>
  <c r="L605" i="21"/>
  <c r="M605" i="21"/>
  <c r="H606" i="21"/>
  <c r="J605" i="21"/>
  <c r="I605" i="21"/>
  <c r="K605" i="21"/>
  <c r="P604" i="21"/>
  <c r="O604" i="21"/>
  <c r="N604" i="21"/>
  <c r="Q604" i="21"/>
  <c r="F605" i="21"/>
  <c r="E605" i="21"/>
  <c r="D606" i="21"/>
  <c r="J606" i="21"/>
  <c r="K606" i="21"/>
  <c r="H607" i="21"/>
  <c r="M606" i="21"/>
  <c r="I606" i="21"/>
  <c r="L606" i="21"/>
  <c r="P605" i="21"/>
  <c r="O605" i="21"/>
  <c r="N605" i="21"/>
  <c r="Q605" i="21"/>
  <c r="D607" i="21"/>
  <c r="F606" i="21"/>
  <c r="E606" i="21"/>
  <c r="K607" i="21"/>
  <c r="L607" i="21"/>
  <c r="H608" i="21"/>
  <c r="J607" i="21"/>
  <c r="I607" i="21"/>
  <c r="M607" i="21"/>
  <c r="P606" i="21"/>
  <c r="O606" i="21"/>
  <c r="Q606" i="21"/>
  <c r="N606" i="21"/>
  <c r="E607" i="21"/>
  <c r="F607" i="21"/>
  <c r="D608" i="21"/>
  <c r="K608" i="21"/>
  <c r="J608" i="21"/>
  <c r="L608" i="21"/>
  <c r="H609" i="21"/>
  <c r="I608" i="21"/>
  <c r="M608" i="21"/>
  <c r="P607" i="21"/>
  <c r="O607" i="21"/>
  <c r="N607" i="21"/>
  <c r="Q607" i="21"/>
  <c r="D609" i="21"/>
  <c r="E608" i="21"/>
  <c r="F608" i="21"/>
  <c r="I609" i="21"/>
  <c r="H610" i="21"/>
  <c r="K609" i="21"/>
  <c r="L609" i="21"/>
  <c r="M609" i="21"/>
  <c r="J609" i="21"/>
  <c r="P608" i="21"/>
  <c r="O608" i="21"/>
  <c r="Q608" i="21"/>
  <c r="N608" i="21"/>
  <c r="E609" i="21"/>
  <c r="F609" i="21"/>
  <c r="D610" i="21"/>
  <c r="P609" i="21"/>
  <c r="O609" i="21"/>
  <c r="Q609" i="21"/>
  <c r="N609" i="21"/>
  <c r="K610" i="21"/>
  <c r="J610" i="21"/>
  <c r="H611" i="21"/>
  <c r="M610" i="21"/>
  <c r="I610" i="21"/>
  <c r="L610" i="21"/>
  <c r="D611" i="21"/>
  <c r="E610" i="21"/>
  <c r="F610" i="21"/>
  <c r="M611" i="21"/>
  <c r="I611" i="21"/>
  <c r="K611" i="21"/>
  <c r="L611" i="21"/>
  <c r="H612" i="21"/>
  <c r="J611" i="21"/>
  <c r="P610" i="21"/>
  <c r="O610" i="21"/>
  <c r="N610" i="21"/>
  <c r="Q610" i="21"/>
  <c r="F611" i="21"/>
  <c r="E611" i="21"/>
  <c r="D612" i="21"/>
  <c r="P611" i="21"/>
  <c r="O611" i="21"/>
  <c r="N611" i="21"/>
  <c r="Q611" i="21"/>
  <c r="L612" i="21"/>
  <c r="H613" i="21"/>
  <c r="K612" i="21"/>
  <c r="M612" i="21"/>
  <c r="I612" i="21"/>
  <c r="J612" i="21"/>
  <c r="F612" i="21"/>
  <c r="D613" i="21"/>
  <c r="E612" i="21"/>
  <c r="M613" i="21"/>
  <c r="H614" i="21"/>
  <c r="I613" i="21"/>
  <c r="J613" i="21"/>
  <c r="K613" i="21"/>
  <c r="L613" i="21"/>
  <c r="P612" i="21"/>
  <c r="O612" i="21"/>
  <c r="N612" i="21"/>
  <c r="Q612" i="21"/>
  <c r="D614" i="21"/>
  <c r="F613" i="21"/>
  <c r="E613" i="21"/>
  <c r="K614" i="21"/>
  <c r="M614" i="21"/>
  <c r="J614" i="21"/>
  <c r="L614" i="21"/>
  <c r="I614" i="21"/>
  <c r="H615" i="21"/>
  <c r="P613" i="21"/>
  <c r="O613" i="21"/>
  <c r="N613" i="21"/>
  <c r="Q613" i="21"/>
  <c r="D615" i="21"/>
  <c r="F614" i="21"/>
  <c r="E614" i="21"/>
  <c r="P614" i="21"/>
  <c r="O614" i="21"/>
  <c r="N614" i="21"/>
  <c r="Q614" i="21"/>
  <c r="I615" i="21"/>
  <c r="K615" i="21"/>
  <c r="H616" i="21"/>
  <c r="J615" i="21"/>
  <c r="L615" i="21"/>
  <c r="M615" i="21"/>
  <c r="F615" i="21"/>
  <c r="E615" i="21"/>
  <c r="D616" i="21"/>
  <c r="P615" i="21"/>
  <c r="O615" i="21"/>
  <c r="N615" i="21"/>
  <c r="Q615" i="21"/>
  <c r="H617" i="21"/>
  <c r="L616" i="21"/>
  <c r="K616" i="21"/>
  <c r="I616" i="21"/>
  <c r="M616" i="21"/>
  <c r="J616" i="21"/>
  <c r="D617" i="21"/>
  <c r="F616" i="21"/>
  <c r="E616" i="21"/>
  <c r="H618" i="21"/>
  <c r="I617" i="21"/>
  <c r="M617" i="21"/>
  <c r="J617" i="21"/>
  <c r="L617" i="21"/>
  <c r="K617" i="21"/>
  <c r="P616" i="21"/>
  <c r="O616" i="21"/>
  <c r="N616" i="21"/>
  <c r="Q616" i="21"/>
  <c r="E617" i="21"/>
  <c r="F617" i="21"/>
  <c r="D618" i="21"/>
  <c r="L618" i="21"/>
  <c r="I618" i="21"/>
  <c r="M618" i="21"/>
  <c r="H619" i="21"/>
  <c r="K618" i="21"/>
  <c r="J618" i="21"/>
  <c r="P617" i="21"/>
  <c r="O617" i="21"/>
  <c r="N617" i="21"/>
  <c r="Q617" i="21"/>
  <c r="E618" i="21"/>
  <c r="D619" i="21"/>
  <c r="F618" i="21"/>
  <c r="P618" i="21"/>
  <c r="O618" i="21"/>
  <c r="N618" i="21"/>
  <c r="Q618" i="21"/>
  <c r="J619" i="21"/>
  <c r="I619" i="21"/>
  <c r="H620" i="21"/>
  <c r="K619" i="21"/>
  <c r="M619" i="21"/>
  <c r="L619" i="21"/>
  <c r="F619" i="21"/>
  <c r="D620" i="21"/>
  <c r="E619" i="21"/>
  <c r="P619" i="21"/>
  <c r="O619" i="21"/>
  <c r="N619" i="21"/>
  <c r="Q619" i="21"/>
  <c r="M620" i="21"/>
  <c r="J620" i="21"/>
  <c r="K620" i="21"/>
  <c r="H621" i="21"/>
  <c r="L620" i="21"/>
  <c r="I620" i="21"/>
  <c r="F620" i="21"/>
  <c r="E620" i="21"/>
  <c r="D621" i="21"/>
  <c r="J621" i="21"/>
  <c r="H622" i="21"/>
  <c r="M621" i="21"/>
  <c r="L621" i="21"/>
  <c r="I621" i="21"/>
  <c r="K621" i="21"/>
  <c r="P620" i="21"/>
  <c r="O620" i="21"/>
  <c r="N620" i="21"/>
  <c r="Q620" i="21"/>
  <c r="F621" i="21"/>
  <c r="E621" i="21"/>
  <c r="D622" i="21"/>
  <c r="J622" i="21"/>
  <c r="M622" i="21"/>
  <c r="K622" i="21"/>
  <c r="L622" i="21"/>
  <c r="H623" i="21"/>
  <c r="I622" i="21"/>
  <c r="P621" i="21"/>
  <c r="O621" i="21"/>
  <c r="N621" i="21"/>
  <c r="Q621" i="21"/>
  <c r="E622" i="21"/>
  <c r="F622" i="21"/>
  <c r="D623" i="21"/>
  <c r="L623" i="21"/>
  <c r="H624" i="21"/>
  <c r="I623" i="21"/>
  <c r="K623" i="21"/>
  <c r="J623" i="21"/>
  <c r="M623" i="21"/>
  <c r="P622" i="21"/>
  <c r="O622" i="21"/>
  <c r="Q622" i="21"/>
  <c r="N622" i="21"/>
  <c r="D624" i="21"/>
  <c r="E623" i="21"/>
  <c r="F623" i="21"/>
  <c r="M624" i="21"/>
  <c r="J624" i="21"/>
  <c r="H625" i="21"/>
  <c r="I624" i="21"/>
  <c r="K624" i="21"/>
  <c r="L624" i="21"/>
  <c r="P623" i="21"/>
  <c r="O623" i="21"/>
  <c r="N623" i="21"/>
  <c r="Q623" i="21"/>
  <c r="E624" i="21"/>
  <c r="F624" i="21"/>
  <c r="D625" i="21"/>
  <c r="M625" i="21"/>
  <c r="H626" i="21"/>
  <c r="J625" i="21"/>
  <c r="L625" i="21"/>
  <c r="I625" i="21"/>
  <c r="K625" i="21"/>
  <c r="P624" i="21"/>
  <c r="O624" i="21"/>
  <c r="N624" i="21"/>
  <c r="Q624" i="21"/>
  <c r="E625" i="21"/>
  <c r="F625" i="21"/>
  <c r="D626" i="21"/>
  <c r="J626" i="21"/>
  <c r="K626" i="21"/>
  <c r="L626" i="21"/>
  <c r="I626" i="21"/>
  <c r="M626" i="21"/>
  <c r="H627" i="21"/>
  <c r="P625" i="21"/>
  <c r="O625" i="21"/>
  <c r="N625" i="21"/>
  <c r="Q625" i="21"/>
  <c r="F626" i="21"/>
  <c r="D627" i="21"/>
  <c r="E626" i="21"/>
  <c r="P626" i="21"/>
  <c r="O626" i="21"/>
  <c r="N626" i="21"/>
  <c r="Q626" i="21"/>
  <c r="I627" i="21"/>
  <c r="L627" i="21"/>
  <c r="J627" i="21"/>
  <c r="H628" i="21"/>
  <c r="K627" i="21"/>
  <c r="M627" i="21"/>
  <c r="F627" i="21"/>
  <c r="E627" i="21"/>
  <c r="D628" i="21"/>
  <c r="P627" i="21"/>
  <c r="O627" i="21"/>
  <c r="N627" i="21"/>
  <c r="Q627" i="21"/>
  <c r="L628" i="21"/>
  <c r="M628" i="21"/>
  <c r="K628" i="21"/>
  <c r="H629" i="21"/>
  <c r="J628" i="21"/>
  <c r="I628" i="21"/>
  <c r="F628" i="21"/>
  <c r="D629" i="21"/>
  <c r="E628" i="21"/>
  <c r="I629" i="21"/>
  <c r="K629" i="21"/>
  <c r="L629" i="21"/>
  <c r="J629" i="21"/>
  <c r="H630" i="21"/>
  <c r="M629" i="21"/>
  <c r="P628" i="21"/>
  <c r="O628" i="21"/>
  <c r="N628" i="21"/>
  <c r="Q628" i="21"/>
  <c r="F629" i="21"/>
  <c r="E629" i="21"/>
  <c r="D630" i="21"/>
  <c r="P629" i="21"/>
  <c r="O629" i="21"/>
  <c r="N629" i="21"/>
  <c r="Q629" i="21"/>
  <c r="L630" i="21"/>
  <c r="H631" i="21"/>
  <c r="I630" i="21"/>
  <c r="K630" i="21"/>
  <c r="J630" i="21"/>
  <c r="M630" i="21"/>
  <c r="F630" i="21"/>
  <c r="D631" i="21"/>
  <c r="E630" i="21"/>
  <c r="I631" i="21"/>
  <c r="J631" i="21"/>
  <c r="H632" i="21"/>
  <c r="M631" i="21"/>
  <c r="K631" i="21"/>
  <c r="L631" i="21"/>
  <c r="P630" i="21"/>
  <c r="O630" i="21"/>
  <c r="Q630" i="21"/>
  <c r="N630" i="21"/>
  <c r="E631" i="21"/>
  <c r="D632" i="21"/>
  <c r="F631" i="21"/>
  <c r="P631" i="21"/>
  <c r="O631" i="21"/>
  <c r="N631" i="21"/>
  <c r="Q631" i="21"/>
  <c r="H633" i="21"/>
  <c r="L632" i="21"/>
  <c r="J632" i="21"/>
  <c r="I632" i="21"/>
  <c r="K632" i="21"/>
  <c r="M632" i="21"/>
  <c r="F632" i="21"/>
  <c r="E632" i="21"/>
  <c r="D633" i="21"/>
  <c r="J633" i="21"/>
  <c r="H634" i="21"/>
  <c r="K633" i="21"/>
  <c r="I633" i="21"/>
  <c r="M633" i="21"/>
  <c r="L633" i="21"/>
  <c r="P632" i="21"/>
  <c r="O632" i="21"/>
  <c r="Q632" i="21"/>
  <c r="N632" i="21"/>
  <c r="E633" i="21"/>
  <c r="D634" i="21"/>
  <c r="F633" i="21"/>
  <c r="J634" i="21"/>
  <c r="H635" i="21"/>
  <c r="L634" i="21"/>
  <c r="M634" i="21"/>
  <c r="K634" i="21"/>
  <c r="I634" i="21"/>
  <c r="P633" i="21"/>
  <c r="O633" i="21"/>
  <c r="Q633" i="21"/>
  <c r="N633" i="21"/>
  <c r="F634" i="21"/>
  <c r="D635" i="21"/>
  <c r="E634" i="21"/>
  <c r="H636" i="21"/>
  <c r="L635" i="21"/>
  <c r="M635" i="21"/>
  <c r="I635" i="21"/>
  <c r="J635" i="21"/>
  <c r="K635" i="21"/>
  <c r="P634" i="21"/>
  <c r="O634" i="21"/>
  <c r="N634" i="21"/>
  <c r="Q634" i="21"/>
  <c r="E635" i="21"/>
  <c r="D636" i="21"/>
  <c r="F635" i="21"/>
  <c r="K636" i="21"/>
  <c r="M636" i="21"/>
  <c r="J636" i="21"/>
  <c r="H637" i="21"/>
  <c r="I636" i="21"/>
  <c r="L636" i="21"/>
  <c r="P635" i="21"/>
  <c r="O635" i="21"/>
  <c r="N635" i="21"/>
  <c r="Q635" i="21"/>
  <c r="E636" i="21"/>
  <c r="F636" i="21"/>
  <c r="D637" i="21"/>
  <c r="I637" i="21"/>
  <c r="H638" i="21"/>
  <c r="M637" i="21"/>
  <c r="L637" i="21"/>
  <c r="K637" i="21"/>
  <c r="J637" i="21"/>
  <c r="P636" i="21"/>
  <c r="O636" i="21"/>
  <c r="N636" i="21"/>
  <c r="Q636" i="21"/>
  <c r="E637" i="21"/>
  <c r="F637" i="21"/>
  <c r="D638" i="21"/>
  <c r="P637" i="21"/>
  <c r="O637" i="21"/>
  <c r="N637" i="21"/>
  <c r="Q637" i="21"/>
  <c r="H639" i="21"/>
  <c r="M638" i="21"/>
  <c r="J638" i="21"/>
  <c r="I638" i="21"/>
  <c r="L638" i="21"/>
  <c r="K638" i="21"/>
  <c r="D639" i="21"/>
  <c r="F638" i="21"/>
  <c r="E638" i="21"/>
  <c r="H640" i="21"/>
  <c r="K639" i="21"/>
  <c r="L639" i="21"/>
  <c r="J639" i="21"/>
  <c r="M639" i="21"/>
  <c r="I639" i="21"/>
  <c r="P638" i="21"/>
  <c r="O638" i="21"/>
  <c r="Q638" i="21"/>
  <c r="N638" i="21"/>
  <c r="D640" i="21"/>
  <c r="F639" i="21"/>
  <c r="E639" i="21"/>
  <c r="K640" i="21"/>
  <c r="L640" i="21"/>
  <c r="I640" i="21"/>
  <c r="H641" i="21"/>
  <c r="J640" i="21"/>
  <c r="M640" i="21"/>
  <c r="P639" i="21"/>
  <c r="O639" i="21"/>
  <c r="N639" i="21"/>
  <c r="Q639" i="21"/>
  <c r="F640" i="21"/>
  <c r="D641" i="21"/>
  <c r="E640" i="21"/>
  <c r="P640" i="21"/>
  <c r="O640" i="21"/>
  <c r="Q640" i="21"/>
  <c r="N640" i="21"/>
  <c r="M641" i="21"/>
  <c r="L641" i="21"/>
  <c r="H642" i="21"/>
  <c r="K641" i="21"/>
  <c r="J641" i="21"/>
  <c r="I641" i="21"/>
  <c r="F641" i="21"/>
  <c r="D642" i="21"/>
  <c r="E641" i="21"/>
  <c r="M642" i="21"/>
  <c r="J642" i="21"/>
  <c r="I642" i="21"/>
  <c r="H643" i="21"/>
  <c r="K642" i="21"/>
  <c r="L642" i="21"/>
  <c r="P641" i="21"/>
  <c r="O641" i="21"/>
  <c r="N641" i="21"/>
  <c r="Q641" i="21"/>
  <c r="E642" i="21"/>
  <c r="D643" i="21"/>
  <c r="F642" i="21"/>
  <c r="P642" i="21"/>
  <c r="O642" i="21"/>
  <c r="N642" i="21"/>
  <c r="Q642" i="21"/>
  <c r="M643" i="21"/>
  <c r="H644" i="21"/>
  <c r="K643" i="21"/>
  <c r="L643" i="21"/>
  <c r="J643" i="21"/>
  <c r="I643" i="21"/>
  <c r="D644" i="21"/>
  <c r="F643" i="21"/>
  <c r="E643" i="21"/>
  <c r="J644" i="21"/>
  <c r="K644" i="21"/>
  <c r="M644" i="21"/>
  <c r="I644" i="21"/>
  <c r="H645" i="21"/>
  <c r="L644" i="21"/>
  <c r="P643" i="21"/>
  <c r="O643" i="21"/>
  <c r="N643" i="21"/>
  <c r="Q643" i="21"/>
  <c r="D645" i="21"/>
  <c r="E644" i="21"/>
  <c r="F644" i="21"/>
  <c r="P644" i="21"/>
  <c r="O644" i="21"/>
  <c r="N644" i="21"/>
  <c r="Q644" i="21"/>
  <c r="H646" i="21"/>
  <c r="L645" i="21"/>
  <c r="J645" i="21"/>
  <c r="I645" i="21"/>
  <c r="K645" i="21"/>
  <c r="M645" i="21"/>
  <c r="E645" i="21"/>
  <c r="F645" i="21"/>
  <c r="D646" i="21"/>
  <c r="I646" i="21"/>
  <c r="M646" i="21"/>
  <c r="H647" i="21"/>
  <c r="K646" i="21"/>
  <c r="J646" i="21"/>
  <c r="L646" i="21"/>
  <c r="P645" i="21"/>
  <c r="O645" i="21"/>
  <c r="N645" i="21"/>
  <c r="Q645" i="21"/>
  <c r="D647" i="21"/>
  <c r="E646" i="21"/>
  <c r="F646" i="21"/>
  <c r="P646" i="21"/>
  <c r="O646" i="21"/>
  <c r="N646" i="21"/>
  <c r="Q646" i="21"/>
  <c r="L647" i="21"/>
  <c r="I647" i="21"/>
  <c r="H648" i="21"/>
  <c r="K647" i="21"/>
  <c r="M647" i="21"/>
  <c r="J647" i="21"/>
  <c r="E647" i="21"/>
  <c r="F647" i="21"/>
  <c r="D648" i="21"/>
  <c r="P647" i="21"/>
  <c r="O647" i="21"/>
  <c r="N647" i="21"/>
  <c r="Q647" i="21"/>
  <c r="L648" i="21"/>
  <c r="J648" i="21"/>
  <c r="K648" i="21"/>
  <c r="H649" i="21"/>
  <c r="M648" i="21"/>
  <c r="I648" i="21"/>
  <c r="F648" i="21"/>
  <c r="D649" i="21"/>
  <c r="E648" i="21"/>
  <c r="K649" i="21"/>
  <c r="L649" i="21"/>
  <c r="M649" i="21"/>
  <c r="J649" i="21"/>
  <c r="H650" i="21"/>
  <c r="I649" i="21"/>
  <c r="P648" i="21"/>
  <c r="O648" i="21"/>
  <c r="Q648" i="21"/>
  <c r="N648" i="21"/>
  <c r="D650" i="21"/>
  <c r="E649" i="21"/>
  <c r="F649" i="21"/>
  <c r="L650" i="21"/>
  <c r="M650" i="21"/>
  <c r="J650" i="21"/>
  <c r="I650" i="21"/>
  <c r="H651" i="21"/>
  <c r="K650" i="21"/>
  <c r="P649" i="21"/>
  <c r="O649" i="21"/>
  <c r="N649" i="21"/>
  <c r="Q649" i="21"/>
  <c r="F650" i="21"/>
  <c r="D651" i="21"/>
  <c r="E650" i="21"/>
  <c r="P650" i="21"/>
  <c r="O650" i="21"/>
  <c r="N650" i="21"/>
  <c r="Q650" i="21"/>
  <c r="I651" i="21"/>
  <c r="L651" i="21"/>
  <c r="J651" i="21"/>
  <c r="H652" i="21"/>
  <c r="K651" i="21"/>
  <c r="M651" i="21"/>
  <c r="F651" i="21"/>
  <c r="D652" i="21"/>
  <c r="E651" i="21"/>
  <c r="P651" i="21"/>
  <c r="O651" i="21"/>
  <c r="N651" i="21"/>
  <c r="Q651" i="21"/>
  <c r="H653" i="21"/>
  <c r="K652" i="21"/>
  <c r="L652" i="21"/>
  <c r="I652" i="21"/>
  <c r="J652" i="21"/>
  <c r="M652" i="21"/>
  <c r="D653" i="21"/>
  <c r="E652" i="21"/>
  <c r="F652" i="21"/>
  <c r="K653" i="21"/>
  <c r="I653" i="21"/>
  <c r="M653" i="21"/>
  <c r="J653" i="21"/>
  <c r="H654" i="21"/>
  <c r="L653" i="21"/>
  <c r="P652" i="21"/>
  <c r="O652" i="21"/>
  <c r="N652" i="21"/>
  <c r="Q652" i="21"/>
  <c r="E653" i="21"/>
  <c r="D654" i="21"/>
  <c r="F653" i="21"/>
  <c r="P653" i="21"/>
  <c r="O653" i="21"/>
  <c r="N653" i="21"/>
  <c r="Q653" i="21"/>
  <c r="I654" i="21"/>
  <c r="J654" i="21"/>
  <c r="K654" i="21"/>
  <c r="H655" i="21"/>
  <c r="L654" i="21"/>
  <c r="M654" i="21"/>
  <c r="E654" i="21"/>
  <c r="D655" i="21"/>
  <c r="F654" i="21"/>
  <c r="P654" i="21"/>
  <c r="O654" i="21"/>
  <c r="N654" i="21"/>
  <c r="Q654" i="21"/>
  <c r="L655" i="21"/>
  <c r="K655" i="21"/>
  <c r="I655" i="21"/>
  <c r="M655" i="21"/>
  <c r="H656" i="21"/>
  <c r="J655" i="21"/>
  <c r="F655" i="21"/>
  <c r="D656" i="21"/>
  <c r="E655" i="21"/>
  <c r="P655" i="21"/>
  <c r="O655" i="21"/>
  <c r="N655" i="21"/>
  <c r="Q655" i="21"/>
  <c r="J656" i="21"/>
  <c r="K656" i="21"/>
  <c r="M656" i="21"/>
  <c r="H657" i="21"/>
  <c r="L656" i="21"/>
  <c r="I656" i="21"/>
  <c r="E656" i="21"/>
  <c r="D657" i="21"/>
  <c r="F656" i="21"/>
  <c r="K657" i="21"/>
  <c r="M657" i="21"/>
  <c r="I657" i="21"/>
  <c r="J657" i="21"/>
  <c r="L657" i="21"/>
  <c r="H658" i="21"/>
  <c r="P656" i="21"/>
  <c r="O656" i="21"/>
  <c r="N656" i="21"/>
  <c r="Q656" i="21"/>
  <c r="D658" i="21"/>
  <c r="E657" i="21"/>
  <c r="F657" i="21"/>
  <c r="P657" i="21"/>
  <c r="O657" i="21"/>
  <c r="N657" i="21"/>
  <c r="Q657" i="21"/>
  <c r="M658" i="21"/>
  <c r="J658" i="21"/>
  <c r="H659" i="21"/>
  <c r="L658" i="21"/>
  <c r="I658" i="21"/>
  <c r="K658" i="21"/>
  <c r="D659" i="21"/>
  <c r="F658" i="21"/>
  <c r="E658" i="21"/>
  <c r="I659" i="21"/>
  <c r="K659" i="21"/>
  <c r="H660" i="21"/>
  <c r="L659" i="21"/>
  <c r="M659" i="21"/>
  <c r="J659" i="21"/>
  <c r="P658" i="21"/>
  <c r="O658" i="21"/>
  <c r="N658" i="21"/>
  <c r="Q658" i="21"/>
  <c r="F659" i="21"/>
  <c r="E659" i="21"/>
  <c r="D660" i="21"/>
  <c r="P659" i="21"/>
  <c r="O659" i="21"/>
  <c r="N659" i="21"/>
  <c r="Q659" i="21"/>
  <c r="M660" i="21"/>
  <c r="J660" i="21"/>
  <c r="I660" i="21"/>
  <c r="H661" i="21"/>
  <c r="L660" i="21"/>
  <c r="K660" i="21"/>
  <c r="D661" i="21"/>
  <c r="E660" i="21"/>
  <c r="F660" i="21"/>
  <c r="P660" i="21"/>
  <c r="O660" i="21"/>
  <c r="N660" i="21"/>
  <c r="Q660" i="21"/>
  <c r="M661" i="21"/>
  <c r="L661" i="21"/>
  <c r="J661" i="21"/>
  <c r="K661" i="21"/>
  <c r="H662" i="21"/>
  <c r="I661" i="21"/>
  <c r="D662" i="21"/>
  <c r="F661" i="21"/>
  <c r="E661" i="21"/>
  <c r="H663" i="21"/>
  <c r="I662" i="21"/>
  <c r="J662" i="21"/>
  <c r="L662" i="21"/>
  <c r="K662" i="21"/>
  <c r="M662" i="21"/>
  <c r="P661" i="21"/>
  <c r="O661" i="21"/>
  <c r="N661" i="21"/>
  <c r="Q661" i="21"/>
  <c r="D663" i="21"/>
  <c r="F662" i="21"/>
  <c r="E662" i="21"/>
  <c r="I663" i="21"/>
  <c r="M663" i="21"/>
  <c r="J663" i="21"/>
  <c r="H664" i="21"/>
  <c r="L663" i="21"/>
  <c r="K663" i="21"/>
  <c r="P662" i="21"/>
  <c r="O662" i="21"/>
  <c r="Q662" i="21"/>
  <c r="N662" i="21"/>
  <c r="D664" i="21"/>
  <c r="E663" i="21"/>
  <c r="F663" i="21"/>
  <c r="P663" i="21"/>
  <c r="O663" i="21"/>
  <c r="N663" i="21"/>
  <c r="Q663" i="21"/>
  <c r="M664" i="21"/>
  <c r="L664" i="21"/>
  <c r="I664" i="21"/>
  <c r="H665" i="21"/>
  <c r="K664" i="21"/>
  <c r="J664" i="21"/>
  <c r="E664" i="21"/>
  <c r="D665" i="21"/>
  <c r="F664" i="21"/>
  <c r="P664" i="21"/>
  <c r="O664" i="21"/>
  <c r="Q664" i="21"/>
  <c r="N664" i="21"/>
  <c r="H666" i="21"/>
  <c r="I665" i="21"/>
  <c r="M665" i="21"/>
  <c r="K665" i="21"/>
  <c r="L665" i="21"/>
  <c r="J665" i="21"/>
  <c r="D666" i="21"/>
  <c r="E665" i="21"/>
  <c r="F665" i="21"/>
  <c r="L666" i="21"/>
  <c r="H667" i="21"/>
  <c r="J666" i="21"/>
  <c r="K666" i="21"/>
  <c r="I666" i="21"/>
  <c r="M666" i="21"/>
  <c r="P665" i="21"/>
  <c r="O665" i="21"/>
  <c r="N665" i="21"/>
  <c r="Q665" i="21"/>
  <c r="E666" i="21"/>
  <c r="F666" i="21"/>
  <c r="D667" i="21"/>
  <c r="K667" i="21"/>
  <c r="I667" i="21"/>
  <c r="L667" i="21"/>
  <c r="M667" i="21"/>
  <c r="H668" i="21"/>
  <c r="J667" i="21"/>
  <c r="P666" i="21"/>
  <c r="O666" i="21"/>
  <c r="N666" i="21"/>
  <c r="Q666" i="21"/>
  <c r="E667" i="21"/>
  <c r="F667" i="21"/>
  <c r="D668" i="21"/>
  <c r="P667" i="21"/>
  <c r="O667" i="21"/>
  <c r="Q667" i="21"/>
  <c r="N667" i="21"/>
  <c r="J668" i="21"/>
  <c r="M668" i="21"/>
  <c r="I668" i="21"/>
  <c r="L668" i="21"/>
  <c r="H669" i="21"/>
  <c r="K668" i="21"/>
  <c r="D669" i="21"/>
  <c r="F668" i="21"/>
  <c r="E668" i="21"/>
  <c r="P668" i="21"/>
  <c r="O668" i="21"/>
  <c r="N668" i="21"/>
  <c r="Q668" i="21"/>
  <c r="M669" i="21"/>
  <c r="H670" i="21"/>
  <c r="L669" i="21"/>
  <c r="K669" i="21"/>
  <c r="I669" i="21"/>
  <c r="J669" i="21"/>
  <c r="F669" i="21"/>
  <c r="D670" i="21"/>
  <c r="E669" i="21"/>
  <c r="L670" i="21"/>
  <c r="H671" i="21"/>
  <c r="J670" i="21"/>
  <c r="M670" i="21"/>
  <c r="K670" i="21"/>
  <c r="I670" i="21"/>
  <c r="P669" i="21"/>
  <c r="O669" i="21"/>
  <c r="N669" i="21"/>
  <c r="Q669" i="21"/>
  <c r="D671" i="21"/>
  <c r="F670" i="21"/>
  <c r="E670" i="21"/>
  <c r="L671" i="21"/>
  <c r="K671" i="21"/>
  <c r="J671" i="21"/>
  <c r="M671" i="21"/>
  <c r="H672" i="21"/>
  <c r="I671" i="21"/>
  <c r="P670" i="21"/>
  <c r="O670" i="21"/>
  <c r="Q670" i="21"/>
  <c r="N670" i="21"/>
  <c r="E671" i="21"/>
  <c r="D672" i="21"/>
  <c r="F671" i="21"/>
  <c r="K672" i="21"/>
  <c r="I672" i="21"/>
  <c r="J672" i="21"/>
  <c r="L672" i="21"/>
  <c r="M672" i="21"/>
  <c r="H673" i="21"/>
  <c r="P671" i="21"/>
  <c r="O671" i="21"/>
  <c r="N671" i="21"/>
  <c r="Q671" i="21"/>
  <c r="D673" i="21"/>
  <c r="F672" i="21"/>
  <c r="E672" i="21"/>
  <c r="P672" i="21"/>
  <c r="O672" i="21"/>
  <c r="N672" i="21"/>
  <c r="Q672" i="21"/>
  <c r="J673" i="21"/>
  <c r="I673" i="21"/>
  <c r="H674" i="21"/>
  <c r="M673" i="21"/>
  <c r="K673" i="21"/>
  <c r="L673" i="21"/>
  <c r="F673" i="21"/>
  <c r="D674" i="21"/>
  <c r="E673" i="21"/>
  <c r="P673" i="21"/>
  <c r="O673" i="21"/>
  <c r="N673" i="21"/>
  <c r="Q673" i="21"/>
  <c r="J674" i="21"/>
  <c r="M674" i="21"/>
  <c r="K674" i="21"/>
  <c r="L674" i="21"/>
  <c r="I674" i="21"/>
  <c r="H675" i="21"/>
  <c r="D675" i="21"/>
  <c r="E674" i="21"/>
  <c r="F674" i="21"/>
  <c r="P674" i="21"/>
  <c r="O674" i="21"/>
  <c r="N674" i="21"/>
  <c r="Q674" i="21"/>
  <c r="I675" i="21"/>
  <c r="H676" i="21"/>
  <c r="J675" i="21"/>
  <c r="L675" i="21"/>
  <c r="M675" i="21"/>
  <c r="K675" i="21"/>
  <c r="E675" i="21"/>
  <c r="D676" i="21"/>
  <c r="F675" i="21"/>
  <c r="P675" i="21"/>
  <c r="O675" i="21"/>
  <c r="N675" i="21"/>
  <c r="Q675" i="21"/>
  <c r="I676" i="21"/>
  <c r="L676" i="21"/>
  <c r="M676" i="21"/>
  <c r="H677" i="21"/>
  <c r="J676" i="21"/>
  <c r="K676" i="21"/>
  <c r="E676" i="21"/>
  <c r="D677" i="21"/>
  <c r="F676" i="21"/>
  <c r="P676" i="21"/>
  <c r="O676" i="21"/>
  <c r="Q676" i="21"/>
  <c r="N676" i="21"/>
  <c r="H678" i="21"/>
  <c r="K677" i="21"/>
  <c r="J677" i="21"/>
  <c r="L677" i="21"/>
  <c r="M677" i="21"/>
  <c r="I677" i="21"/>
  <c r="E677" i="21"/>
  <c r="D678" i="21"/>
  <c r="F677" i="21"/>
  <c r="K678" i="21"/>
  <c r="L678" i="21"/>
  <c r="M678" i="21"/>
  <c r="J678" i="21"/>
  <c r="H679" i="21"/>
  <c r="I678" i="21"/>
  <c r="P677" i="21"/>
  <c r="O677" i="21"/>
  <c r="N677" i="21"/>
  <c r="Q677" i="21"/>
  <c r="F678" i="21"/>
  <c r="E678" i="21"/>
  <c r="D679" i="21"/>
  <c r="J679" i="21"/>
  <c r="L679" i="21"/>
  <c r="M679" i="21"/>
  <c r="I679" i="21"/>
  <c r="K679" i="21"/>
  <c r="H680" i="21"/>
  <c r="P678" i="21"/>
  <c r="O678" i="21"/>
  <c r="Q678" i="21"/>
  <c r="N678" i="21"/>
  <c r="F679" i="21"/>
  <c r="E679" i="21"/>
  <c r="D680" i="21"/>
  <c r="P679" i="21"/>
  <c r="O679" i="21"/>
  <c r="N679" i="21"/>
  <c r="Q679" i="21"/>
  <c r="L680" i="21"/>
  <c r="K680" i="21"/>
  <c r="H681" i="21"/>
  <c r="M680" i="21"/>
  <c r="J680" i="21"/>
  <c r="I680" i="21"/>
  <c r="E680" i="21"/>
  <c r="F680" i="21"/>
  <c r="D681" i="21"/>
  <c r="H682" i="21"/>
  <c r="M681" i="21"/>
  <c r="J681" i="21"/>
  <c r="L681" i="21"/>
  <c r="K681" i="21"/>
  <c r="I681" i="21"/>
  <c r="P680" i="21"/>
  <c r="O680" i="21"/>
  <c r="N680" i="21"/>
  <c r="Q680" i="21"/>
  <c r="E681" i="21"/>
  <c r="F681" i="21"/>
  <c r="D682" i="21"/>
  <c r="K682" i="21"/>
  <c r="I682" i="21"/>
  <c r="M682" i="21"/>
  <c r="H683" i="21"/>
  <c r="L682" i="21"/>
  <c r="J682" i="21"/>
  <c r="P681" i="21"/>
  <c r="O681" i="21"/>
  <c r="N681" i="21"/>
  <c r="Q681" i="21"/>
  <c r="D683" i="21"/>
  <c r="E682" i="21"/>
  <c r="F682" i="21"/>
  <c r="P682" i="21"/>
  <c r="O682" i="21"/>
  <c r="N682" i="21"/>
  <c r="Q682" i="21"/>
  <c r="H684" i="21"/>
  <c r="M683" i="21"/>
  <c r="K683" i="21"/>
  <c r="L683" i="21"/>
  <c r="J683" i="21"/>
  <c r="I683" i="21"/>
  <c r="F683" i="21"/>
  <c r="D684" i="21"/>
  <c r="E683" i="21"/>
  <c r="H685" i="21"/>
  <c r="J684" i="21"/>
  <c r="K684" i="21"/>
  <c r="I684" i="21"/>
  <c r="L684" i="21"/>
  <c r="M684" i="21"/>
  <c r="P683" i="21"/>
  <c r="O683" i="21"/>
  <c r="N683" i="21"/>
  <c r="Q683" i="21"/>
  <c r="F684" i="21"/>
  <c r="E684" i="21"/>
  <c r="D685" i="21"/>
  <c r="I685" i="21"/>
  <c r="L685" i="21"/>
  <c r="M685" i="21"/>
  <c r="J685" i="21"/>
  <c r="K685" i="21"/>
  <c r="H686" i="21"/>
  <c r="P684" i="21"/>
  <c r="O684" i="21"/>
  <c r="N684" i="21"/>
  <c r="Q684" i="21"/>
  <c r="F685" i="21"/>
  <c r="E685" i="21"/>
  <c r="D686" i="21"/>
  <c r="P685" i="21"/>
  <c r="O685" i="21"/>
  <c r="N685" i="21"/>
  <c r="Q685" i="21"/>
  <c r="I686" i="21"/>
  <c r="H687" i="21"/>
  <c r="M686" i="21"/>
  <c r="J686" i="21"/>
  <c r="K686" i="21"/>
  <c r="L686" i="21"/>
  <c r="F686" i="21"/>
  <c r="E686" i="21"/>
  <c r="D687" i="21"/>
  <c r="P686" i="21"/>
  <c r="O686" i="21"/>
  <c r="N686" i="21"/>
  <c r="Q686" i="21"/>
  <c r="J687" i="21"/>
  <c r="M687" i="21"/>
  <c r="L687" i="21"/>
  <c r="K687" i="21"/>
  <c r="H688" i="21"/>
  <c r="I687" i="21"/>
  <c r="F687" i="21"/>
  <c r="D688" i="21"/>
  <c r="E687" i="21"/>
  <c r="H689" i="21"/>
  <c r="I688" i="21"/>
  <c r="M688" i="21"/>
  <c r="K688" i="21"/>
  <c r="L688" i="21"/>
  <c r="J688" i="21"/>
  <c r="P687" i="21"/>
  <c r="O687" i="21"/>
  <c r="N687" i="21"/>
  <c r="Q687" i="21"/>
  <c r="D689" i="21"/>
  <c r="E688" i="21"/>
  <c r="F688" i="21"/>
  <c r="K689" i="21"/>
  <c r="H690" i="21"/>
  <c r="I689" i="21"/>
  <c r="J689" i="21"/>
  <c r="M689" i="21"/>
  <c r="L689" i="21"/>
  <c r="P688" i="21"/>
  <c r="O688" i="21"/>
  <c r="N688" i="21"/>
  <c r="Q688" i="21"/>
  <c r="D690" i="21"/>
  <c r="E689" i="21"/>
  <c r="F689" i="21"/>
  <c r="L690" i="21"/>
  <c r="M690" i="21"/>
  <c r="K690" i="21"/>
  <c r="I690" i="21"/>
  <c r="J690" i="21"/>
  <c r="H691" i="21"/>
  <c r="P689" i="21"/>
  <c r="O689" i="21"/>
  <c r="N689" i="21"/>
  <c r="Q689" i="21"/>
  <c r="D691" i="21"/>
  <c r="F690" i="21"/>
  <c r="E690" i="21"/>
  <c r="P690" i="21"/>
  <c r="O690" i="21"/>
  <c r="N690" i="21"/>
  <c r="Q690" i="21"/>
  <c r="L691" i="21"/>
  <c r="M691" i="21"/>
  <c r="J691" i="21"/>
  <c r="K691" i="21"/>
  <c r="H692" i="21"/>
  <c r="I691" i="21"/>
  <c r="F691" i="21"/>
  <c r="E691" i="21"/>
  <c r="D692" i="21"/>
  <c r="H693" i="21"/>
  <c r="M692" i="21"/>
  <c r="K692" i="21"/>
  <c r="L692" i="21"/>
  <c r="I692" i="21"/>
  <c r="J692" i="21"/>
  <c r="P691" i="21"/>
  <c r="O691" i="21"/>
  <c r="N691" i="21"/>
  <c r="Q691" i="21"/>
  <c r="D693" i="21"/>
  <c r="E692" i="21"/>
  <c r="F692" i="21"/>
  <c r="I693" i="21"/>
  <c r="M693" i="21"/>
  <c r="L693" i="21"/>
  <c r="K693" i="21"/>
  <c r="J693" i="21"/>
  <c r="H694" i="21"/>
  <c r="P692" i="21"/>
  <c r="O692" i="21"/>
  <c r="N692" i="21"/>
  <c r="Q692" i="21"/>
  <c r="E693" i="21"/>
  <c r="F693" i="21"/>
  <c r="D694" i="21"/>
  <c r="P693" i="21"/>
  <c r="O693" i="21"/>
  <c r="N693" i="21"/>
  <c r="Q693" i="21"/>
  <c r="L694" i="21"/>
  <c r="H695" i="21"/>
  <c r="I694" i="21"/>
  <c r="M694" i="21"/>
  <c r="J694" i="21"/>
  <c r="K694" i="21"/>
  <c r="D695" i="21"/>
  <c r="F694" i="21"/>
  <c r="E694" i="21"/>
  <c r="L695" i="21"/>
  <c r="M695" i="21"/>
  <c r="K695" i="21"/>
  <c r="H696" i="21"/>
  <c r="J695" i="21"/>
  <c r="I695" i="21"/>
  <c r="P694" i="21"/>
  <c r="O694" i="21"/>
  <c r="N694" i="21"/>
  <c r="Q694" i="21"/>
  <c r="F695" i="21"/>
  <c r="D696" i="21"/>
  <c r="E695" i="21"/>
  <c r="J696" i="21"/>
  <c r="H697" i="21"/>
  <c r="K696" i="21"/>
  <c r="I696" i="21"/>
  <c r="M696" i="21"/>
  <c r="L696" i="21"/>
  <c r="P695" i="21"/>
  <c r="O695" i="21"/>
  <c r="N695" i="21"/>
  <c r="Q695" i="21"/>
  <c r="D697" i="21"/>
  <c r="F696" i="21"/>
  <c r="E696" i="21"/>
  <c r="K697" i="21"/>
  <c r="J697" i="21"/>
  <c r="H698" i="21"/>
  <c r="I697" i="21"/>
  <c r="M697" i="21"/>
  <c r="L697" i="21"/>
  <c r="P696" i="21"/>
  <c r="O696" i="21"/>
  <c r="N696" i="21"/>
  <c r="Q696" i="21"/>
  <c r="F697" i="21"/>
  <c r="E697" i="21"/>
  <c r="D698" i="21"/>
  <c r="L698" i="21"/>
  <c r="H699" i="21"/>
  <c r="M698" i="21"/>
  <c r="K698" i="21"/>
  <c r="I698" i="21"/>
  <c r="J698" i="21"/>
  <c r="P697" i="21"/>
  <c r="O697" i="21"/>
  <c r="N697" i="21"/>
  <c r="Q697" i="21"/>
  <c r="F698" i="21"/>
  <c r="D699" i="21"/>
  <c r="E698" i="21"/>
  <c r="J699" i="21"/>
  <c r="M699" i="21"/>
  <c r="L699" i="21"/>
  <c r="H700" i="21"/>
  <c r="K699" i="21"/>
  <c r="I699" i="21"/>
  <c r="P698" i="21"/>
  <c r="O698" i="21"/>
  <c r="N698" i="21"/>
  <c r="Q698" i="21"/>
  <c r="D700" i="21"/>
  <c r="E699" i="21"/>
  <c r="F699" i="21"/>
  <c r="M700" i="21"/>
  <c r="K700" i="21"/>
  <c r="H701" i="21"/>
  <c r="I700" i="21"/>
  <c r="L700" i="21"/>
  <c r="J700" i="21"/>
  <c r="P699" i="21"/>
  <c r="O699" i="21"/>
  <c r="N699" i="21"/>
  <c r="Q699" i="21"/>
  <c r="F700" i="21"/>
  <c r="E700" i="21"/>
  <c r="D701" i="21"/>
  <c r="L701" i="21"/>
  <c r="M701" i="21"/>
  <c r="K701" i="21"/>
  <c r="I701" i="21"/>
  <c r="J701" i="21"/>
  <c r="H702" i="21"/>
  <c r="P700" i="21"/>
  <c r="O700" i="21"/>
  <c r="Q700" i="21"/>
  <c r="N700" i="21"/>
  <c r="E701" i="21"/>
  <c r="F701" i="21"/>
  <c r="D702" i="21"/>
  <c r="P701" i="21"/>
  <c r="O701" i="21"/>
  <c r="N701" i="21"/>
  <c r="Q701" i="21"/>
  <c r="J702" i="21"/>
  <c r="I702" i="21"/>
  <c r="K702" i="21"/>
  <c r="M702" i="21"/>
  <c r="L702" i="21"/>
  <c r="H703" i="21"/>
  <c r="D703" i="21"/>
  <c r="F702" i="21"/>
  <c r="E702" i="21"/>
  <c r="P702" i="21"/>
  <c r="O702" i="21"/>
  <c r="N702" i="21"/>
  <c r="Q702" i="21"/>
  <c r="L703" i="21"/>
  <c r="M703" i="21"/>
  <c r="I703" i="21"/>
  <c r="H704" i="21"/>
  <c r="J703" i="21"/>
  <c r="K703" i="21"/>
  <c r="F703" i="21"/>
  <c r="E703" i="21"/>
  <c r="D704" i="21"/>
  <c r="P703" i="21"/>
  <c r="O703" i="21"/>
  <c r="N703" i="21"/>
  <c r="Q703" i="21"/>
  <c r="L704" i="21"/>
  <c r="M704" i="21"/>
  <c r="I704" i="21"/>
  <c r="K704" i="21"/>
  <c r="J704" i="21"/>
  <c r="H705" i="21"/>
  <c r="E704" i="21"/>
  <c r="D705" i="21"/>
  <c r="F704" i="21"/>
  <c r="P704" i="21"/>
  <c r="O704" i="21"/>
  <c r="Q704" i="21"/>
  <c r="N704" i="21"/>
  <c r="L705" i="21"/>
  <c r="K705" i="21"/>
  <c r="H706" i="21"/>
  <c r="I705" i="21"/>
  <c r="J705" i="21"/>
  <c r="M705" i="21"/>
  <c r="E705" i="21"/>
  <c r="F705" i="21"/>
  <c r="D706" i="21"/>
  <c r="L706" i="21"/>
  <c r="K706" i="21"/>
  <c r="M706" i="21"/>
  <c r="J706" i="21"/>
  <c r="H707" i="21"/>
  <c r="I706" i="21"/>
  <c r="P705" i="21"/>
  <c r="O705" i="21"/>
  <c r="N705" i="21"/>
  <c r="Q705" i="21"/>
  <c r="D707" i="21"/>
  <c r="F706" i="21"/>
  <c r="E706" i="21"/>
  <c r="M707" i="21"/>
  <c r="J707" i="21"/>
  <c r="H708" i="21"/>
  <c r="K707" i="21"/>
  <c r="I707" i="21"/>
  <c r="L707" i="21"/>
  <c r="P706" i="21"/>
  <c r="O706" i="21"/>
  <c r="N706" i="21"/>
  <c r="Q706" i="21"/>
  <c r="F707" i="21"/>
  <c r="E707" i="21"/>
  <c r="D708" i="21"/>
  <c r="I708" i="21"/>
  <c r="L708" i="21"/>
  <c r="H709" i="21"/>
  <c r="M708" i="21"/>
  <c r="J708" i="21"/>
  <c r="K708" i="21"/>
  <c r="P707" i="21"/>
  <c r="O707" i="21"/>
  <c r="N707" i="21"/>
  <c r="Q707" i="21"/>
  <c r="F708" i="21"/>
  <c r="D709" i="21"/>
  <c r="E708" i="21"/>
  <c r="P708" i="21"/>
  <c r="O708" i="21"/>
  <c r="N708" i="21"/>
  <c r="Q708" i="21"/>
  <c r="J709" i="21"/>
  <c r="L709" i="21"/>
  <c r="M709" i="21"/>
  <c r="K709" i="21"/>
  <c r="H710" i="21"/>
  <c r="I709" i="21"/>
  <c r="D710" i="21"/>
  <c r="E709" i="21"/>
  <c r="F709" i="21"/>
  <c r="I710" i="21"/>
  <c r="L710" i="21"/>
  <c r="H711" i="21"/>
  <c r="K710" i="21"/>
  <c r="M710" i="21"/>
  <c r="J710" i="21"/>
  <c r="P709" i="21"/>
  <c r="O709" i="21"/>
  <c r="N709" i="21"/>
  <c r="Q709" i="21"/>
  <c r="E710" i="21"/>
  <c r="F710" i="21"/>
  <c r="D711" i="21"/>
  <c r="P710" i="21"/>
  <c r="O710" i="21"/>
  <c r="Q710" i="21"/>
  <c r="N710" i="21"/>
  <c r="H712" i="21"/>
  <c r="M711" i="21"/>
  <c r="L711" i="21"/>
  <c r="J711" i="21"/>
  <c r="K711" i="21"/>
  <c r="I711" i="21"/>
  <c r="D712" i="21"/>
  <c r="F711" i="21"/>
  <c r="E711" i="21"/>
  <c r="M712" i="21"/>
  <c r="K712" i="21"/>
  <c r="I712" i="21"/>
  <c r="L712" i="21"/>
  <c r="J712" i="21"/>
  <c r="H713" i="21"/>
  <c r="P711" i="21"/>
  <c r="O711" i="21"/>
  <c r="N711" i="21"/>
  <c r="Q711" i="21"/>
  <c r="D713" i="21"/>
  <c r="F712" i="21"/>
  <c r="E712" i="21"/>
  <c r="P712" i="21"/>
  <c r="O712" i="21"/>
  <c r="Q712" i="21"/>
  <c r="N712" i="21"/>
  <c r="H714" i="21"/>
  <c r="I713" i="21"/>
  <c r="M713" i="21"/>
  <c r="K713" i="21"/>
  <c r="J713" i="21"/>
  <c r="L713" i="21"/>
  <c r="E713" i="21"/>
  <c r="F713" i="21"/>
  <c r="D714" i="21"/>
  <c r="I714" i="21"/>
  <c r="H715" i="21"/>
  <c r="J714" i="21"/>
  <c r="K714" i="21"/>
  <c r="M714" i="21"/>
  <c r="L714" i="21"/>
  <c r="P713" i="21"/>
  <c r="O713" i="21"/>
  <c r="Q713" i="21"/>
  <c r="N713" i="21"/>
  <c r="E714" i="21"/>
  <c r="D715" i="21"/>
  <c r="F714" i="21"/>
  <c r="P714" i="21"/>
  <c r="O714" i="21"/>
  <c r="Q714" i="21"/>
  <c r="N714" i="21"/>
  <c r="I715" i="21"/>
  <c r="L715" i="21"/>
  <c r="H716" i="21"/>
  <c r="M715" i="21"/>
  <c r="K715" i="21"/>
  <c r="J715" i="21"/>
  <c r="D716" i="21"/>
  <c r="F715" i="21"/>
  <c r="E715" i="21"/>
  <c r="P715" i="21"/>
  <c r="O715" i="21"/>
  <c r="N715" i="21"/>
  <c r="Q715" i="21"/>
  <c r="J716" i="21"/>
  <c r="K716" i="21"/>
  <c r="L716" i="21"/>
  <c r="M716" i="21"/>
  <c r="I716" i="21"/>
  <c r="H717" i="21"/>
  <c r="F716" i="21"/>
  <c r="D717" i="21"/>
  <c r="E716" i="21"/>
  <c r="P716" i="21"/>
  <c r="O716" i="21"/>
  <c r="N716" i="21"/>
  <c r="Q716" i="21"/>
  <c r="J717" i="21"/>
  <c r="M717" i="21"/>
  <c r="L717" i="21"/>
  <c r="I717" i="21"/>
  <c r="H718" i="21"/>
  <c r="K717" i="21"/>
  <c r="F717" i="21"/>
  <c r="E717" i="21"/>
  <c r="D718" i="21"/>
  <c r="P717" i="21"/>
  <c r="O717" i="21"/>
  <c r="N717" i="21"/>
  <c r="Q717" i="21"/>
  <c r="I718" i="21"/>
  <c r="K718" i="21"/>
  <c r="M718" i="21"/>
  <c r="J718" i="21"/>
  <c r="H719" i="21"/>
  <c r="L718" i="21"/>
  <c r="E718" i="21"/>
  <c r="F718" i="21"/>
  <c r="D719" i="21"/>
  <c r="P718" i="21"/>
  <c r="O718" i="21"/>
  <c r="N718" i="21"/>
  <c r="Q718" i="21"/>
  <c r="K719" i="21"/>
  <c r="I719" i="21"/>
  <c r="J719" i="21"/>
  <c r="M719" i="21"/>
  <c r="L719" i="21"/>
  <c r="H720" i="21"/>
  <c r="D720" i="21"/>
  <c r="E719" i="21"/>
  <c r="F719" i="21"/>
  <c r="P719" i="21"/>
  <c r="O719" i="21"/>
  <c r="N719" i="21"/>
  <c r="Q719" i="21"/>
  <c r="J720" i="21"/>
  <c r="L720" i="21"/>
  <c r="M720" i="21"/>
  <c r="H721" i="21"/>
  <c r="I720" i="21"/>
  <c r="K720" i="21"/>
  <c r="E720" i="21"/>
  <c r="D721" i="21"/>
  <c r="F720" i="21"/>
  <c r="K721" i="21"/>
  <c r="H722" i="21"/>
  <c r="L721" i="21"/>
  <c r="J721" i="21"/>
  <c r="I721" i="21"/>
  <c r="M721" i="21"/>
  <c r="P720" i="21"/>
  <c r="O720" i="21"/>
  <c r="N720" i="21"/>
  <c r="Q720" i="21"/>
  <c r="F721" i="21"/>
  <c r="D722" i="21"/>
  <c r="E721" i="21"/>
  <c r="H723" i="21"/>
  <c r="M722" i="21"/>
  <c r="I722" i="21"/>
  <c r="K722" i="21"/>
  <c r="J722" i="21"/>
  <c r="L722" i="21"/>
  <c r="P721" i="21"/>
  <c r="O721" i="21"/>
  <c r="N721" i="21"/>
  <c r="Q721" i="21"/>
  <c r="D723" i="21"/>
  <c r="F722" i="21"/>
  <c r="E722" i="21"/>
  <c r="I723" i="21"/>
  <c r="M723" i="21"/>
  <c r="H724" i="21"/>
  <c r="L723" i="21"/>
  <c r="K723" i="21"/>
  <c r="J723" i="21"/>
  <c r="P722" i="21"/>
  <c r="O722" i="21"/>
  <c r="Q722" i="21"/>
  <c r="N722" i="21"/>
  <c r="E723" i="21"/>
  <c r="F723" i="21"/>
  <c r="D724" i="21"/>
  <c r="P723" i="21"/>
  <c r="O723" i="21"/>
  <c r="Q723" i="21"/>
  <c r="N723" i="21"/>
  <c r="M724" i="21"/>
  <c r="I724" i="21"/>
  <c r="L724" i="21"/>
  <c r="J724" i="21"/>
  <c r="K724" i="21"/>
  <c r="H725" i="21"/>
  <c r="E724" i="21"/>
  <c r="F724" i="21"/>
  <c r="D725" i="21"/>
  <c r="P724" i="21"/>
  <c r="O724" i="21"/>
  <c r="Q724" i="21"/>
  <c r="N724" i="21"/>
  <c r="K725" i="21"/>
  <c r="H726" i="21"/>
  <c r="I725" i="21"/>
  <c r="J725" i="21"/>
  <c r="M725" i="21"/>
  <c r="L725" i="21"/>
  <c r="F725" i="21"/>
  <c r="E725" i="21"/>
  <c r="D726" i="21"/>
  <c r="J726" i="21"/>
  <c r="H727" i="21"/>
  <c r="K726" i="21"/>
  <c r="L726" i="21"/>
  <c r="I726" i="21"/>
  <c r="M726" i="21"/>
  <c r="P725" i="21"/>
  <c r="O725" i="21"/>
  <c r="N725" i="21"/>
  <c r="Q725" i="21"/>
  <c r="D727" i="21"/>
  <c r="F726" i="21"/>
  <c r="E726" i="21"/>
  <c r="J727" i="21"/>
  <c r="K727" i="21"/>
  <c r="I727" i="21"/>
  <c r="L727" i="21"/>
  <c r="M727" i="21"/>
  <c r="H728" i="21"/>
  <c r="P726" i="21"/>
  <c r="O726" i="21"/>
  <c r="N726" i="21"/>
  <c r="Q726" i="21"/>
  <c r="D728" i="21"/>
  <c r="F727" i="21"/>
  <c r="E727" i="21"/>
  <c r="P727" i="21"/>
  <c r="O727" i="21"/>
  <c r="N727" i="21"/>
  <c r="Q727" i="21"/>
  <c r="I728" i="21"/>
  <c r="K728" i="21"/>
  <c r="M728" i="21"/>
  <c r="J728" i="21"/>
  <c r="H729" i="21"/>
  <c r="L728" i="21"/>
  <c r="F728" i="21"/>
  <c r="D729" i="21"/>
  <c r="E728" i="21"/>
  <c r="P728" i="21"/>
  <c r="O728" i="21"/>
  <c r="N728" i="21"/>
  <c r="Q728" i="21"/>
  <c r="H730" i="21"/>
  <c r="K729" i="21"/>
  <c r="J729" i="21"/>
  <c r="I729" i="21"/>
  <c r="L729" i="21"/>
  <c r="M729" i="21"/>
  <c r="E729" i="21"/>
  <c r="F729" i="21"/>
  <c r="D730" i="21"/>
  <c r="I730" i="21"/>
  <c r="H731" i="21"/>
  <c r="K730" i="21"/>
  <c r="L730" i="21"/>
  <c r="J730" i="21"/>
  <c r="M730" i="21"/>
  <c r="P729" i="21"/>
  <c r="O729" i="21"/>
  <c r="Q729" i="21"/>
  <c r="N729" i="21"/>
  <c r="F730" i="21"/>
  <c r="D731" i="21"/>
  <c r="E730" i="21"/>
  <c r="P730" i="21"/>
  <c r="O730" i="21"/>
  <c r="N730" i="21"/>
  <c r="Q730" i="21"/>
  <c r="K731" i="21"/>
  <c r="J731" i="21"/>
  <c r="M731" i="21"/>
  <c r="L731" i="21"/>
  <c r="H732" i="21"/>
  <c r="I731" i="21"/>
  <c r="D732" i="21"/>
  <c r="E731" i="21"/>
  <c r="F731" i="21"/>
  <c r="H733" i="21"/>
  <c r="M732" i="21"/>
  <c r="J732" i="21"/>
  <c r="L732" i="21"/>
  <c r="K732" i="21"/>
  <c r="I732" i="21"/>
  <c r="P731" i="21"/>
  <c r="O731" i="21"/>
  <c r="N731" i="21"/>
  <c r="Q731" i="21"/>
  <c r="E732" i="21"/>
  <c r="F732" i="21"/>
  <c r="D733" i="21"/>
  <c r="K733" i="21"/>
  <c r="I733" i="21"/>
  <c r="M733" i="21"/>
  <c r="J733" i="21"/>
  <c r="H734" i="21"/>
  <c r="L733" i="21"/>
  <c r="P732" i="21"/>
  <c r="O732" i="21"/>
  <c r="Q732" i="21"/>
  <c r="N732" i="21"/>
  <c r="E733" i="21"/>
  <c r="F733" i="21"/>
  <c r="D734" i="21"/>
  <c r="P733" i="21"/>
  <c r="O733" i="21"/>
  <c r="N733" i="21"/>
  <c r="Q733" i="21"/>
  <c r="I734" i="21"/>
  <c r="L734" i="21"/>
  <c r="H735" i="21"/>
  <c r="M734" i="21"/>
  <c r="K734" i="21"/>
  <c r="J734" i="21"/>
  <c r="D735" i="21"/>
  <c r="F734" i="21"/>
  <c r="E734" i="21"/>
  <c r="P734" i="21"/>
  <c r="O734" i="21"/>
  <c r="N734" i="21"/>
  <c r="Q734" i="21"/>
  <c r="J735" i="21"/>
  <c r="M735" i="21"/>
  <c r="K735" i="21"/>
  <c r="I735" i="21"/>
  <c r="H736" i="21"/>
  <c r="L735" i="21"/>
  <c r="E735" i="21"/>
  <c r="D736" i="21"/>
  <c r="F735" i="21"/>
  <c r="P735" i="21"/>
  <c r="O735" i="21"/>
  <c r="N735" i="21"/>
  <c r="Q735" i="21"/>
  <c r="K736" i="21"/>
  <c r="L736" i="21"/>
  <c r="J736" i="21"/>
  <c r="M736" i="21"/>
  <c r="H737" i="21"/>
  <c r="I736" i="21"/>
  <c r="E736" i="21"/>
  <c r="F736" i="21"/>
  <c r="D737" i="21"/>
  <c r="L737" i="21"/>
  <c r="K737" i="21"/>
  <c r="J737" i="21"/>
  <c r="I737" i="21"/>
  <c r="H738" i="21"/>
  <c r="M737" i="21"/>
  <c r="P736" i="21"/>
  <c r="O736" i="21"/>
  <c r="N736" i="21"/>
  <c r="Q736" i="21"/>
  <c r="E737" i="21"/>
  <c r="F737" i="21"/>
  <c r="D738" i="21"/>
  <c r="P737" i="21"/>
  <c r="O737" i="21"/>
  <c r="N737" i="21"/>
  <c r="Q737" i="21"/>
  <c r="L738" i="21"/>
  <c r="I738" i="21"/>
  <c r="H739" i="21"/>
  <c r="J738" i="21"/>
  <c r="K738" i="21"/>
  <c r="M738" i="21"/>
  <c r="F738" i="21"/>
  <c r="E738" i="21"/>
  <c r="D739" i="21"/>
  <c r="P738" i="21"/>
  <c r="O738" i="21"/>
  <c r="N738" i="21"/>
  <c r="Q738" i="21"/>
  <c r="J739" i="21"/>
  <c r="M739" i="21"/>
  <c r="K739" i="21"/>
  <c r="H740" i="21"/>
  <c r="I739" i="21"/>
  <c r="L739" i="21"/>
  <c r="E739" i="21"/>
  <c r="D740" i="21"/>
  <c r="F739" i="21"/>
  <c r="I740" i="21"/>
  <c r="M740" i="21"/>
  <c r="H741" i="21"/>
  <c r="K740" i="21"/>
  <c r="L740" i="21"/>
  <c r="J740" i="21"/>
  <c r="P739" i="21"/>
  <c r="O739" i="21"/>
  <c r="Q739" i="21"/>
  <c r="N739" i="21"/>
  <c r="F740" i="21"/>
  <c r="D741" i="21"/>
  <c r="E740" i="21"/>
  <c r="P740" i="21"/>
  <c r="O740" i="21"/>
  <c r="N740" i="21"/>
  <c r="Q740" i="21"/>
  <c r="M741" i="21"/>
  <c r="L741" i="21"/>
  <c r="H742" i="21"/>
  <c r="I741" i="21"/>
  <c r="J741" i="21"/>
  <c r="K741" i="21"/>
  <c r="E741" i="21"/>
  <c r="D742" i="21"/>
  <c r="F741" i="21"/>
  <c r="M742" i="21"/>
  <c r="J742" i="21"/>
  <c r="K742" i="21"/>
  <c r="H743" i="21"/>
  <c r="L742" i="21"/>
  <c r="I742" i="21"/>
  <c r="P741" i="21"/>
  <c r="O741" i="21"/>
  <c r="N741" i="21"/>
  <c r="Q741" i="21"/>
  <c r="D743" i="21"/>
  <c r="F742" i="21"/>
  <c r="E742" i="21"/>
  <c r="H744" i="21"/>
  <c r="M743" i="21"/>
  <c r="K743" i="21"/>
  <c r="I743" i="21"/>
  <c r="L743" i="21"/>
  <c r="J743" i="21"/>
  <c r="P742" i="21"/>
  <c r="O742" i="21"/>
  <c r="N742" i="21"/>
  <c r="Q742" i="21"/>
  <c r="D744" i="21"/>
  <c r="F743" i="21"/>
  <c r="E743" i="21"/>
  <c r="L744" i="21"/>
  <c r="H745" i="21"/>
  <c r="K744" i="21"/>
  <c r="I744" i="21"/>
  <c r="J744" i="21"/>
  <c r="M744" i="21"/>
  <c r="P743" i="21"/>
  <c r="O743" i="21"/>
  <c r="N743" i="21"/>
  <c r="Q743" i="21"/>
  <c r="D745" i="21"/>
  <c r="F744" i="21"/>
  <c r="E744" i="21"/>
  <c r="K745" i="21"/>
  <c r="M745" i="21"/>
  <c r="J745" i="21"/>
  <c r="I745" i="21"/>
  <c r="H746" i="21"/>
  <c r="L745" i="21"/>
  <c r="P744" i="21"/>
  <c r="O744" i="21"/>
  <c r="N744" i="21"/>
  <c r="Q744" i="21"/>
  <c r="F745" i="21"/>
  <c r="E745" i="21"/>
  <c r="D746" i="21"/>
  <c r="P745" i="21"/>
  <c r="O745" i="21"/>
  <c r="N745" i="21"/>
  <c r="Q745" i="21"/>
  <c r="M746" i="21"/>
  <c r="L746" i="21"/>
  <c r="J746" i="21"/>
  <c r="H747" i="21"/>
  <c r="I746" i="21"/>
  <c r="K746" i="21"/>
  <c r="E746" i="21"/>
  <c r="F746" i="21"/>
  <c r="D747" i="21"/>
  <c r="M747" i="21"/>
  <c r="L747" i="21"/>
  <c r="I747" i="21"/>
  <c r="J747" i="21"/>
  <c r="H748" i="21"/>
  <c r="K747" i="21"/>
  <c r="P746" i="21"/>
  <c r="O746" i="21"/>
  <c r="N746" i="21"/>
  <c r="Q746" i="21"/>
  <c r="D748" i="21"/>
  <c r="E747" i="21"/>
  <c r="F747" i="21"/>
  <c r="P747" i="21"/>
  <c r="O747" i="21"/>
  <c r="Q747" i="21"/>
  <c r="N747" i="21"/>
  <c r="H749" i="21"/>
  <c r="M748" i="21"/>
  <c r="K748" i="21"/>
  <c r="J748" i="21"/>
  <c r="I748" i="21"/>
  <c r="L748" i="21"/>
  <c r="E748" i="21"/>
  <c r="D749" i="21"/>
  <c r="F748" i="21"/>
  <c r="M749" i="21"/>
  <c r="J749" i="21"/>
  <c r="L749" i="21"/>
  <c r="H750" i="21"/>
  <c r="K749" i="21"/>
  <c r="I749" i="21"/>
  <c r="P748" i="21"/>
  <c r="O748" i="21"/>
  <c r="N748" i="21"/>
  <c r="Q748" i="21"/>
  <c r="F749" i="21"/>
  <c r="E749" i="21"/>
  <c r="D750" i="21"/>
  <c r="H751" i="21"/>
  <c r="M750" i="21"/>
  <c r="L750" i="21"/>
  <c r="I750" i="21"/>
  <c r="J750" i="21"/>
  <c r="K750" i="21"/>
  <c r="P749" i="21"/>
  <c r="O749" i="21"/>
  <c r="N749" i="21"/>
  <c r="Q749" i="21"/>
  <c r="F750" i="21"/>
  <c r="D751" i="21"/>
  <c r="E750" i="21"/>
  <c r="J751" i="21"/>
  <c r="M751" i="21"/>
  <c r="I751" i="21"/>
  <c r="H752" i="21"/>
  <c r="K751" i="21"/>
  <c r="L751" i="21"/>
  <c r="P750" i="21"/>
  <c r="O750" i="21"/>
  <c r="N750" i="21"/>
  <c r="Q750" i="21"/>
  <c r="D752" i="21"/>
  <c r="F751" i="21"/>
  <c r="E751" i="21"/>
  <c r="P751" i="21"/>
  <c r="O751" i="21"/>
  <c r="N751" i="21"/>
  <c r="Q751" i="21"/>
  <c r="H753" i="21"/>
  <c r="L752" i="21"/>
  <c r="I752" i="21"/>
  <c r="K752" i="21"/>
  <c r="J752" i="21"/>
  <c r="M752" i="21"/>
  <c r="F752" i="21"/>
  <c r="D753" i="21"/>
  <c r="E752" i="21"/>
  <c r="J753" i="21"/>
  <c r="H754" i="21"/>
  <c r="K753" i="21"/>
  <c r="L753" i="21"/>
  <c r="M753" i="21"/>
  <c r="I753" i="21"/>
  <c r="P752" i="21"/>
  <c r="O752" i="21"/>
  <c r="N752" i="21"/>
  <c r="Q752" i="21"/>
  <c r="F753" i="21"/>
  <c r="E753" i="21"/>
  <c r="D754" i="21"/>
  <c r="I754" i="21"/>
  <c r="M754" i="21"/>
  <c r="L754" i="21"/>
  <c r="H755" i="21"/>
  <c r="K754" i="21"/>
  <c r="J754" i="21"/>
  <c r="P753" i="21"/>
  <c r="O753" i="21"/>
  <c r="Q753" i="21"/>
  <c r="N753" i="21"/>
  <c r="E754" i="21"/>
  <c r="D755" i="21"/>
  <c r="F754" i="21"/>
  <c r="P754" i="21"/>
  <c r="O754" i="21"/>
  <c r="N754" i="21"/>
  <c r="Q754" i="21"/>
  <c r="L755" i="21"/>
  <c r="H756" i="21"/>
  <c r="K755" i="21"/>
  <c r="I755" i="21"/>
  <c r="M755" i="21"/>
  <c r="J755" i="21"/>
  <c r="D756" i="21"/>
  <c r="F755" i="21"/>
  <c r="E755" i="21"/>
  <c r="K756" i="21"/>
  <c r="J756" i="21"/>
  <c r="I756" i="21"/>
  <c r="L756" i="21"/>
  <c r="H757" i="21"/>
  <c r="M756" i="21"/>
  <c r="P755" i="21"/>
  <c r="O755" i="21"/>
  <c r="Q755" i="21"/>
  <c r="N755" i="21"/>
  <c r="D757" i="21"/>
  <c r="F756" i="21"/>
  <c r="E756" i="21"/>
  <c r="P756" i="21"/>
  <c r="O756" i="21"/>
  <c r="N756" i="21"/>
  <c r="Q756" i="21"/>
  <c r="L757" i="21"/>
  <c r="I757" i="21"/>
  <c r="K757" i="21"/>
  <c r="J757" i="21"/>
  <c r="H758" i="21"/>
  <c r="M757" i="21"/>
  <c r="D758" i="21"/>
  <c r="E757" i="21"/>
  <c r="F757" i="21"/>
  <c r="P757" i="21"/>
  <c r="O757" i="21"/>
  <c r="N757" i="21"/>
  <c r="Q757" i="21"/>
  <c r="I758" i="21"/>
  <c r="L758" i="21"/>
  <c r="J758" i="21"/>
  <c r="K758" i="21"/>
  <c r="M758" i="21"/>
  <c r="H759" i="21"/>
  <c r="F758" i="21"/>
  <c r="D759" i="21"/>
  <c r="E758" i="21"/>
  <c r="P758" i="21"/>
  <c r="O758" i="21"/>
  <c r="N758" i="21"/>
  <c r="Q758" i="21"/>
  <c r="H760" i="21"/>
  <c r="K759" i="21"/>
  <c r="J759" i="21"/>
  <c r="L759" i="21"/>
  <c r="I759" i="21"/>
  <c r="M759" i="21"/>
  <c r="F759" i="21"/>
  <c r="D760" i="21"/>
  <c r="E759" i="21"/>
  <c r="H761" i="21"/>
  <c r="I760" i="21"/>
  <c r="L760" i="21"/>
  <c r="K760" i="21"/>
  <c r="M760" i="21"/>
  <c r="J760" i="21"/>
  <c r="P759" i="21"/>
  <c r="O759" i="21"/>
  <c r="N759" i="21"/>
  <c r="Q759" i="21"/>
  <c r="F760" i="21"/>
  <c r="E760" i="21"/>
  <c r="D761" i="21"/>
  <c r="L761" i="21"/>
  <c r="J761" i="21"/>
  <c r="I761" i="21"/>
  <c r="K761" i="21"/>
  <c r="H762" i="21"/>
  <c r="M761" i="21"/>
  <c r="P760" i="21"/>
  <c r="O760" i="21"/>
  <c r="N760" i="21"/>
  <c r="Q760" i="21"/>
  <c r="E761" i="21"/>
  <c r="D762" i="21"/>
  <c r="F761" i="21"/>
  <c r="P761" i="21"/>
  <c r="O761" i="21"/>
  <c r="N761" i="21"/>
  <c r="Q761" i="21"/>
  <c r="M762" i="21"/>
  <c r="H763" i="21"/>
  <c r="I762" i="21"/>
  <c r="K762" i="21"/>
  <c r="J762" i="21"/>
  <c r="L762" i="21"/>
  <c r="E762" i="21"/>
  <c r="F762" i="21"/>
  <c r="D763" i="21"/>
  <c r="K763" i="21"/>
  <c r="H764" i="21"/>
  <c r="J763" i="21"/>
  <c r="L763" i="21"/>
  <c r="I763" i="21"/>
  <c r="M763" i="21"/>
  <c r="P762" i="21"/>
  <c r="O762" i="21"/>
  <c r="Q762" i="21"/>
  <c r="N762" i="21"/>
  <c r="D764" i="21"/>
  <c r="F763" i="21"/>
  <c r="E763" i="21"/>
  <c r="M764" i="21"/>
  <c r="K764" i="21"/>
  <c r="I764" i="21"/>
  <c r="J764" i="21"/>
  <c r="H765" i="21"/>
  <c r="L764" i="21"/>
  <c r="P763" i="21"/>
  <c r="O763" i="21"/>
  <c r="N763" i="21"/>
  <c r="Q763" i="21"/>
  <c r="F764" i="21"/>
  <c r="D765" i="21"/>
  <c r="E764" i="21"/>
  <c r="P764" i="21"/>
  <c r="O764" i="21"/>
  <c r="N764" i="21"/>
  <c r="Q764" i="21"/>
  <c r="H766" i="21"/>
  <c r="I765" i="21"/>
  <c r="M765" i="21"/>
  <c r="J765" i="21"/>
  <c r="K765" i="21"/>
  <c r="L765" i="21"/>
  <c r="E765" i="21"/>
  <c r="D766" i="21"/>
  <c r="F765" i="21"/>
  <c r="I766" i="21"/>
  <c r="H767" i="21"/>
  <c r="K766" i="21"/>
  <c r="M766" i="21"/>
  <c r="J766" i="21"/>
  <c r="L766" i="21"/>
  <c r="P765" i="21"/>
  <c r="O765" i="21"/>
  <c r="Q765" i="21"/>
  <c r="N765" i="21"/>
  <c r="E766" i="21"/>
  <c r="F766" i="21"/>
  <c r="D767" i="21"/>
  <c r="P766" i="21"/>
  <c r="O766" i="21"/>
  <c r="N766" i="21"/>
  <c r="Q766" i="21"/>
  <c r="K767" i="21"/>
  <c r="M767" i="21"/>
  <c r="L767" i="21"/>
  <c r="I767" i="21"/>
  <c r="J767" i="21"/>
  <c r="H768" i="21"/>
  <c r="F767" i="21"/>
  <c r="E767" i="21"/>
  <c r="D768" i="21"/>
  <c r="P767" i="21"/>
  <c r="O767" i="21"/>
  <c r="N767" i="21"/>
  <c r="Q767" i="21"/>
  <c r="H769" i="21"/>
  <c r="K768" i="21"/>
  <c r="I768" i="21"/>
  <c r="J768" i="21"/>
  <c r="L768" i="21"/>
  <c r="M768" i="21"/>
  <c r="D769" i="21"/>
  <c r="F768" i="21"/>
  <c r="E768" i="21"/>
  <c r="M769" i="21"/>
  <c r="J769" i="21"/>
  <c r="L769" i="21"/>
  <c r="K769" i="21"/>
  <c r="H770" i="21"/>
  <c r="I769" i="21"/>
  <c r="P768" i="21"/>
  <c r="O768" i="21"/>
  <c r="N768" i="21"/>
  <c r="Q768" i="21"/>
  <c r="E769" i="21"/>
  <c r="D770" i="21"/>
  <c r="F769" i="21"/>
  <c r="I770" i="21"/>
  <c r="L770" i="21"/>
  <c r="J770" i="21"/>
  <c r="M770" i="21"/>
  <c r="K770" i="21"/>
  <c r="H771" i="21"/>
  <c r="P769" i="21"/>
  <c r="O769" i="21"/>
  <c r="Q769" i="21"/>
  <c r="N769" i="21"/>
  <c r="D771" i="21"/>
  <c r="E770" i="21"/>
  <c r="F770" i="21"/>
  <c r="P770" i="21"/>
  <c r="O770" i="21"/>
  <c r="N770" i="21"/>
  <c r="Q770" i="21"/>
  <c r="J771" i="21"/>
  <c r="L771" i="21"/>
  <c r="H772" i="21"/>
  <c r="I771" i="21"/>
  <c r="K771" i="21"/>
  <c r="M771" i="21"/>
  <c r="F771" i="21"/>
  <c r="E771" i="21"/>
  <c r="D772" i="21"/>
  <c r="J772" i="21"/>
  <c r="H773" i="21"/>
  <c r="M772" i="21"/>
  <c r="I772" i="21"/>
  <c r="L772" i="21"/>
  <c r="K772" i="21"/>
  <c r="P771" i="21"/>
  <c r="O771" i="21"/>
  <c r="N771" i="21"/>
  <c r="Q771" i="21"/>
  <c r="D773" i="21"/>
  <c r="F772" i="21"/>
  <c r="E772" i="21"/>
  <c r="K773" i="21"/>
  <c r="J773" i="21"/>
  <c r="M773" i="21"/>
  <c r="L773" i="21"/>
  <c r="H774" i="21"/>
  <c r="I773" i="21"/>
  <c r="P772" i="21"/>
  <c r="O772" i="21"/>
  <c r="N772" i="21"/>
  <c r="Q772" i="21"/>
  <c r="D774" i="21"/>
  <c r="F773" i="21"/>
  <c r="E773" i="21"/>
  <c r="K774" i="21"/>
  <c r="L774" i="21"/>
  <c r="M774" i="21"/>
  <c r="H775" i="21"/>
  <c r="I774" i="21"/>
  <c r="J774" i="21"/>
  <c r="P773" i="21"/>
  <c r="O773" i="21"/>
  <c r="N773" i="21"/>
  <c r="Q773" i="21"/>
  <c r="E774" i="21"/>
  <c r="D775" i="21"/>
  <c r="F774" i="21"/>
  <c r="K775" i="21"/>
  <c r="I775" i="21"/>
  <c r="J775" i="21"/>
  <c r="L775" i="21"/>
  <c r="H776" i="21"/>
  <c r="M775" i="21"/>
  <c r="P774" i="21"/>
  <c r="O774" i="21"/>
  <c r="N774" i="21"/>
  <c r="Q774" i="21"/>
  <c r="D776" i="21"/>
  <c r="E775" i="21"/>
  <c r="F775" i="21"/>
  <c r="P775" i="21"/>
  <c r="O775" i="21"/>
  <c r="N775" i="21"/>
  <c r="Q775" i="21"/>
  <c r="I776" i="21"/>
  <c r="H777" i="21"/>
  <c r="M776" i="21"/>
  <c r="K776" i="21"/>
  <c r="J776" i="21"/>
  <c r="L776" i="21"/>
  <c r="E776" i="21"/>
  <c r="F776" i="21"/>
  <c r="D777" i="21"/>
  <c r="P776" i="21"/>
  <c r="O776" i="21"/>
  <c r="N776" i="21"/>
  <c r="Q776" i="21"/>
  <c r="H778" i="21"/>
  <c r="M777" i="21"/>
  <c r="J777" i="21"/>
  <c r="I777" i="21"/>
  <c r="K777" i="21"/>
  <c r="L777" i="21"/>
  <c r="E777" i="21"/>
  <c r="D778" i="21"/>
  <c r="F777" i="21"/>
  <c r="I778" i="21"/>
  <c r="L778" i="21"/>
  <c r="J778" i="21"/>
  <c r="M778" i="21"/>
  <c r="H779" i="21"/>
  <c r="K778" i="21"/>
  <c r="P777" i="21"/>
  <c r="O777" i="21"/>
  <c r="Q777" i="21"/>
  <c r="N777" i="21"/>
  <c r="D779" i="21"/>
  <c r="F778" i="21"/>
  <c r="E778" i="21"/>
  <c r="P778" i="21"/>
  <c r="O778" i="21"/>
  <c r="N778" i="21"/>
  <c r="Q778" i="21"/>
  <c r="K779" i="21"/>
  <c r="H780" i="21"/>
  <c r="M779" i="21"/>
  <c r="I779" i="21"/>
  <c r="J779" i="21"/>
  <c r="L779" i="21"/>
  <c r="E779" i="21"/>
  <c r="F779" i="21"/>
  <c r="D780" i="21"/>
  <c r="I780" i="21"/>
  <c r="H781" i="21"/>
  <c r="L780" i="21"/>
  <c r="M780" i="21"/>
  <c r="K780" i="21"/>
  <c r="J780" i="21"/>
  <c r="P779" i="21"/>
  <c r="O779" i="21"/>
  <c r="N779" i="21"/>
  <c r="Q779" i="21"/>
  <c r="E780" i="21"/>
  <c r="F780" i="21"/>
  <c r="D781" i="21"/>
  <c r="P780" i="21"/>
  <c r="O780" i="21"/>
  <c r="N780" i="21"/>
  <c r="Q780" i="21"/>
  <c r="I781" i="21"/>
  <c r="K781" i="21"/>
  <c r="M781" i="21"/>
  <c r="L781" i="21"/>
  <c r="H782" i="21"/>
  <c r="J781" i="21"/>
  <c r="F781" i="21"/>
  <c r="D782" i="21"/>
  <c r="E781" i="21"/>
  <c r="P781" i="21"/>
  <c r="O781" i="21"/>
  <c r="N781" i="21"/>
  <c r="Q781" i="21"/>
  <c r="H783" i="21"/>
  <c r="L782" i="21"/>
  <c r="J782" i="21"/>
  <c r="I782" i="21"/>
  <c r="K782" i="21"/>
  <c r="M782" i="21"/>
  <c r="D783" i="21"/>
  <c r="E782" i="21"/>
  <c r="F782" i="21"/>
  <c r="I783" i="21"/>
  <c r="J783" i="21"/>
  <c r="K783" i="21"/>
  <c r="M783" i="21"/>
  <c r="L783" i="21"/>
  <c r="H784" i="21"/>
  <c r="P782" i="21"/>
  <c r="O782" i="21"/>
  <c r="N782" i="21"/>
  <c r="Q782" i="21"/>
  <c r="D784" i="21"/>
  <c r="E783" i="21"/>
  <c r="F783" i="21"/>
  <c r="P783" i="21"/>
  <c r="O783" i="21"/>
  <c r="N783" i="21"/>
  <c r="Q783" i="21"/>
  <c r="L784" i="21"/>
  <c r="M784" i="21"/>
  <c r="K784" i="21"/>
  <c r="H785" i="21"/>
  <c r="I784" i="21"/>
  <c r="J784" i="21"/>
  <c r="D785" i="21"/>
  <c r="E784" i="21"/>
  <c r="F784" i="21"/>
  <c r="M785" i="21"/>
  <c r="I785" i="21"/>
  <c r="J785" i="21"/>
  <c r="L785" i="21"/>
  <c r="H786" i="21"/>
  <c r="K785" i="21"/>
  <c r="P784" i="21"/>
  <c r="O784" i="21"/>
  <c r="N784" i="21"/>
  <c r="Q784" i="21"/>
  <c r="E785" i="21"/>
  <c r="F785" i="21"/>
  <c r="D786" i="21"/>
  <c r="P785" i="21"/>
  <c r="O785" i="21"/>
  <c r="Q785" i="21"/>
  <c r="N785" i="21"/>
  <c r="I786" i="21"/>
  <c r="H787" i="21"/>
  <c r="L786" i="21"/>
  <c r="M786" i="21"/>
  <c r="K786" i="21"/>
  <c r="J786" i="21"/>
  <c r="E786" i="21"/>
  <c r="D787" i="21"/>
  <c r="F786" i="21"/>
  <c r="P786" i="21"/>
  <c r="O786" i="21"/>
  <c r="N786" i="21"/>
  <c r="Q786" i="21"/>
  <c r="K787" i="21"/>
  <c r="J787" i="21"/>
  <c r="M787" i="21"/>
  <c r="L787" i="21"/>
  <c r="I787" i="21"/>
  <c r="H788" i="21"/>
  <c r="D788" i="21"/>
  <c r="E787" i="21"/>
  <c r="F787" i="21"/>
  <c r="P787" i="21"/>
  <c r="O787" i="21"/>
  <c r="Q787" i="21"/>
  <c r="N787" i="21"/>
  <c r="J788" i="21"/>
  <c r="H789" i="21"/>
  <c r="I788" i="21"/>
  <c r="M788" i="21"/>
  <c r="K788" i="21"/>
  <c r="L788" i="21"/>
  <c r="E788" i="21"/>
  <c r="D789" i="21"/>
  <c r="F788" i="21"/>
  <c r="I789" i="21"/>
  <c r="K789" i="21"/>
  <c r="J789" i="21"/>
  <c r="H790" i="21"/>
  <c r="L789" i="21"/>
  <c r="M789" i="21"/>
  <c r="P788" i="21"/>
  <c r="O788" i="21"/>
  <c r="N788" i="21"/>
  <c r="Q788" i="21"/>
  <c r="E789" i="21"/>
  <c r="F789" i="21"/>
  <c r="D790" i="21"/>
  <c r="P789" i="21"/>
  <c r="O789" i="21"/>
  <c r="N789" i="21"/>
  <c r="Q789" i="21"/>
  <c r="J790" i="21"/>
  <c r="H791" i="21"/>
  <c r="K790" i="21"/>
  <c r="L790" i="21"/>
  <c r="I790" i="21"/>
  <c r="M790" i="21"/>
  <c r="F790" i="21"/>
  <c r="E790" i="21"/>
  <c r="D791" i="21"/>
  <c r="I791" i="21"/>
  <c r="L791" i="21"/>
  <c r="K791" i="21"/>
  <c r="H792" i="21"/>
  <c r="M791" i="21"/>
  <c r="J791" i="21"/>
  <c r="P790" i="21"/>
  <c r="O790" i="21"/>
  <c r="Q790" i="21"/>
  <c r="N790" i="21"/>
  <c r="D792" i="21"/>
  <c r="E791" i="21"/>
  <c r="F791" i="21"/>
  <c r="P791" i="21"/>
  <c r="O791" i="21"/>
  <c r="N791" i="21"/>
  <c r="Q791" i="21"/>
  <c r="L792" i="21"/>
  <c r="I792" i="21"/>
  <c r="M792" i="21"/>
  <c r="K792" i="21"/>
  <c r="J792" i="21"/>
  <c r="H793" i="21"/>
  <c r="D793" i="21"/>
  <c r="E792" i="21"/>
  <c r="F792" i="21"/>
  <c r="P792" i="21"/>
  <c r="O792" i="21"/>
  <c r="N792" i="21"/>
  <c r="Q792" i="21"/>
  <c r="K793" i="21"/>
  <c r="I793" i="21"/>
  <c r="L793" i="21"/>
  <c r="J793" i="21"/>
  <c r="H794" i="21"/>
  <c r="M793" i="21"/>
  <c r="D794" i="21"/>
  <c r="F793" i="21"/>
  <c r="E793" i="21"/>
  <c r="P793" i="21"/>
  <c r="O793" i="21"/>
  <c r="Q793" i="21"/>
  <c r="N793" i="21"/>
  <c r="H795" i="21"/>
  <c r="K794" i="21"/>
  <c r="I794" i="21"/>
  <c r="M794" i="21"/>
  <c r="J794" i="21"/>
  <c r="L794" i="21"/>
  <c r="F794" i="21"/>
  <c r="D795" i="21"/>
  <c r="E794" i="21"/>
  <c r="L795" i="21"/>
  <c r="I795" i="21"/>
  <c r="M795" i="21"/>
  <c r="J795" i="21"/>
  <c r="H796" i="21"/>
  <c r="K795" i="21"/>
  <c r="P794" i="21"/>
  <c r="O794" i="21"/>
  <c r="N794" i="21"/>
  <c r="Q794" i="21"/>
  <c r="D796" i="21"/>
  <c r="E795" i="21"/>
  <c r="F795" i="21"/>
  <c r="P795" i="21"/>
  <c r="O795" i="21"/>
  <c r="Q795" i="21"/>
  <c r="N795" i="21"/>
  <c r="K796" i="21"/>
  <c r="J796" i="21"/>
  <c r="M796" i="21"/>
  <c r="L796" i="21"/>
  <c r="H797" i="21"/>
  <c r="I796" i="21"/>
  <c r="D797" i="21"/>
  <c r="E796" i="21"/>
  <c r="F796" i="21"/>
  <c r="L797" i="21"/>
  <c r="J797" i="21"/>
  <c r="H798" i="21"/>
  <c r="K797" i="21"/>
  <c r="I797" i="21"/>
  <c r="M797" i="21"/>
  <c r="P796" i="21"/>
  <c r="O796" i="21"/>
  <c r="N796" i="21"/>
  <c r="Q796" i="21"/>
  <c r="F797" i="21"/>
  <c r="D798" i="21"/>
  <c r="E797" i="21"/>
  <c r="I798" i="21"/>
  <c r="H799" i="21"/>
  <c r="J798" i="21"/>
  <c r="L798" i="21"/>
  <c r="M798" i="21"/>
  <c r="K798" i="21"/>
  <c r="P797" i="21"/>
  <c r="O797" i="21"/>
  <c r="N797" i="21"/>
  <c r="Q797" i="21"/>
  <c r="F798" i="21"/>
  <c r="D799" i="21"/>
  <c r="E798" i="21"/>
  <c r="P798" i="21"/>
  <c r="O798" i="21"/>
  <c r="N798" i="21"/>
  <c r="Q798" i="21"/>
  <c r="I799" i="21"/>
  <c r="L799" i="21"/>
  <c r="H800" i="21"/>
  <c r="M799" i="21"/>
  <c r="K799" i="21"/>
  <c r="J799" i="21"/>
  <c r="E799" i="21"/>
  <c r="F799" i="21"/>
  <c r="D800" i="21"/>
  <c r="P799" i="21"/>
  <c r="O799" i="21"/>
  <c r="N799" i="21"/>
  <c r="Q799" i="21"/>
  <c r="K800" i="21"/>
  <c r="H801" i="21"/>
  <c r="M800" i="21"/>
  <c r="J800" i="21"/>
  <c r="I800" i="21"/>
  <c r="L800" i="21"/>
  <c r="E800" i="21"/>
  <c r="F800" i="21"/>
  <c r="D801" i="21"/>
  <c r="K801" i="21"/>
  <c r="J801" i="21"/>
  <c r="M801" i="21"/>
  <c r="H802" i="21"/>
  <c r="I801" i="21"/>
  <c r="L801" i="21"/>
  <c r="P800" i="21"/>
  <c r="O800" i="21"/>
  <c r="N800" i="21"/>
  <c r="Q800" i="21"/>
  <c r="F801" i="21"/>
  <c r="E801" i="21"/>
  <c r="D802" i="21"/>
  <c r="H803" i="21"/>
  <c r="J802" i="21"/>
  <c r="L802" i="21"/>
  <c r="K802" i="21"/>
  <c r="M802" i="21"/>
  <c r="I802" i="21"/>
  <c r="P801" i="21"/>
  <c r="O801" i="21"/>
  <c r="Q801" i="21"/>
  <c r="N801" i="21"/>
  <c r="F802" i="21"/>
  <c r="E802" i="21"/>
  <c r="D803" i="21"/>
  <c r="H804" i="21"/>
  <c r="M803" i="21"/>
  <c r="L803" i="21"/>
  <c r="K803" i="21"/>
  <c r="J803" i="21"/>
  <c r="I803" i="21"/>
  <c r="P802" i="21"/>
  <c r="O802" i="21"/>
  <c r="N802" i="21"/>
  <c r="Q802" i="21"/>
  <c r="D804" i="21"/>
  <c r="F803" i="21"/>
  <c r="E803" i="21"/>
  <c r="I804" i="21"/>
  <c r="H805" i="21"/>
  <c r="K804" i="21"/>
  <c r="M804" i="21"/>
  <c r="J804" i="21"/>
  <c r="L804" i="21"/>
  <c r="P803" i="21"/>
  <c r="O803" i="21"/>
  <c r="Q803" i="21"/>
  <c r="N803" i="21"/>
  <c r="D805" i="21"/>
  <c r="E804" i="21"/>
  <c r="F804" i="21"/>
  <c r="P804" i="21"/>
  <c r="O804" i="21"/>
  <c r="N804" i="21"/>
  <c r="Q804" i="21"/>
  <c r="K805" i="21"/>
  <c r="L805" i="21"/>
  <c r="H806" i="21"/>
  <c r="I805" i="21"/>
  <c r="M805" i="21"/>
  <c r="J805" i="21"/>
  <c r="F805" i="21"/>
  <c r="E805" i="21"/>
  <c r="D806" i="21"/>
  <c r="L806" i="21"/>
  <c r="K806" i="21"/>
  <c r="I806" i="21"/>
  <c r="M806" i="21"/>
  <c r="H807" i="21"/>
  <c r="J806" i="21"/>
  <c r="P805" i="21"/>
  <c r="O805" i="21"/>
  <c r="N805" i="21"/>
  <c r="Q805" i="21"/>
  <c r="E806" i="21"/>
  <c r="D807" i="21"/>
  <c r="F806" i="21"/>
  <c r="P806" i="21"/>
  <c r="O806" i="21"/>
  <c r="N806" i="21"/>
  <c r="Q806" i="21"/>
  <c r="H808" i="21"/>
  <c r="K807" i="21"/>
  <c r="J807" i="21"/>
  <c r="I807" i="21"/>
  <c r="M807" i="21"/>
  <c r="L807" i="21"/>
  <c r="F807" i="21"/>
  <c r="D808" i="21"/>
  <c r="E807" i="21"/>
  <c r="L808" i="21"/>
  <c r="M808" i="21"/>
  <c r="I808" i="21"/>
  <c r="H809" i="21"/>
  <c r="K808" i="21"/>
  <c r="J808" i="21"/>
  <c r="P807" i="21"/>
  <c r="O807" i="21"/>
  <c r="N807" i="21"/>
  <c r="Q807" i="21"/>
  <c r="F808" i="21"/>
  <c r="D809" i="21"/>
  <c r="E808" i="21"/>
  <c r="P808" i="21"/>
  <c r="O808" i="21"/>
  <c r="N808" i="21"/>
  <c r="Q808" i="21"/>
  <c r="K809" i="21"/>
  <c r="J809" i="21"/>
  <c r="I809" i="21"/>
  <c r="L809" i="21"/>
  <c r="H810" i="21"/>
  <c r="M809" i="21"/>
  <c r="D810" i="21"/>
  <c r="E809" i="21"/>
  <c r="F809" i="21"/>
  <c r="P809" i="21"/>
  <c r="O809" i="21"/>
  <c r="Q809" i="21"/>
  <c r="N809" i="21"/>
  <c r="I810" i="21"/>
  <c r="H811" i="21"/>
  <c r="M810" i="21"/>
  <c r="J810" i="21"/>
  <c r="L810" i="21"/>
  <c r="K810" i="21"/>
  <c r="E810" i="21"/>
  <c r="D811" i="21"/>
  <c r="F810" i="21"/>
  <c r="P810" i="21"/>
  <c r="O810" i="21"/>
  <c r="N810" i="21"/>
  <c r="Q810" i="21"/>
  <c r="K811" i="21"/>
  <c r="L811" i="21"/>
  <c r="H812" i="21"/>
  <c r="I811" i="21"/>
  <c r="M811" i="21"/>
  <c r="J811" i="21"/>
  <c r="E811" i="21"/>
  <c r="D812" i="21"/>
  <c r="F811" i="21"/>
  <c r="L812" i="21"/>
  <c r="J812" i="21"/>
  <c r="M812" i="21"/>
  <c r="H813" i="21"/>
  <c r="I812" i="21"/>
  <c r="K812" i="21"/>
  <c r="P811" i="21"/>
  <c r="O811" i="21"/>
  <c r="N811" i="21"/>
  <c r="Q811" i="21"/>
  <c r="F812" i="21"/>
  <c r="D813" i="21"/>
  <c r="E812" i="21"/>
  <c r="H814" i="21"/>
  <c r="L813" i="21"/>
  <c r="M813" i="21"/>
  <c r="J813" i="21"/>
  <c r="K813" i="21"/>
  <c r="I813" i="21"/>
  <c r="P812" i="21"/>
  <c r="O812" i="21"/>
  <c r="N812" i="21"/>
  <c r="Q812" i="21"/>
  <c r="F813" i="21"/>
  <c r="D814" i="21"/>
  <c r="E813" i="21"/>
  <c r="H815" i="21"/>
  <c r="M814" i="21"/>
  <c r="I814" i="21"/>
  <c r="J814" i="21"/>
  <c r="L814" i="21"/>
  <c r="K814" i="21"/>
  <c r="P813" i="21"/>
  <c r="O813" i="21"/>
  <c r="N813" i="21"/>
  <c r="Q813" i="21"/>
  <c r="E814" i="21"/>
  <c r="D815" i="21"/>
  <c r="F814" i="21"/>
  <c r="H816" i="21"/>
  <c r="L815" i="21"/>
  <c r="M815" i="21"/>
  <c r="J815" i="21"/>
  <c r="I815" i="21"/>
  <c r="K815" i="21"/>
  <c r="P814" i="21"/>
  <c r="O814" i="21"/>
  <c r="N814" i="21"/>
  <c r="Q814" i="21"/>
  <c r="F815" i="21"/>
  <c r="D816" i="21"/>
  <c r="E815" i="21"/>
  <c r="J816" i="21"/>
  <c r="K816" i="21"/>
  <c r="H817" i="21"/>
  <c r="I816" i="21"/>
  <c r="M816" i="21"/>
  <c r="L816" i="21"/>
  <c r="P815" i="21"/>
  <c r="O815" i="21"/>
  <c r="N815" i="21"/>
  <c r="Q815" i="21"/>
  <c r="D817" i="21"/>
  <c r="F816" i="21"/>
  <c r="E816" i="21"/>
  <c r="H818" i="21"/>
  <c r="J817" i="21"/>
  <c r="M817" i="21"/>
  <c r="K817" i="21"/>
  <c r="L817" i="21"/>
  <c r="I817" i="21"/>
  <c r="P816" i="21"/>
  <c r="O816" i="21"/>
  <c r="N816" i="21"/>
  <c r="Q816" i="21"/>
  <c r="D818" i="21"/>
  <c r="E817" i="21"/>
  <c r="F817" i="21"/>
  <c r="I818" i="21"/>
  <c r="L818" i="21"/>
  <c r="K818" i="21"/>
  <c r="M818" i="21"/>
  <c r="J818" i="21"/>
  <c r="H819" i="21"/>
  <c r="P817" i="21"/>
  <c r="O817" i="21"/>
  <c r="Q817" i="21"/>
  <c r="N817" i="21"/>
  <c r="F818" i="21"/>
  <c r="D819" i="21"/>
  <c r="E818" i="21"/>
  <c r="P818" i="21"/>
  <c r="O818" i="21"/>
  <c r="N818" i="21"/>
  <c r="Q818" i="21"/>
  <c r="H820" i="21"/>
  <c r="J819" i="21"/>
  <c r="K819" i="21"/>
  <c r="M819" i="21"/>
  <c r="L819" i="21"/>
  <c r="I819" i="21"/>
  <c r="F819" i="21"/>
  <c r="D820" i="21"/>
  <c r="E819" i="21"/>
  <c r="L820" i="21"/>
  <c r="H821" i="21"/>
  <c r="M820" i="21"/>
  <c r="J820" i="21"/>
  <c r="K820" i="21"/>
  <c r="I820" i="21"/>
  <c r="P819" i="21"/>
  <c r="O819" i="21"/>
  <c r="N819" i="21"/>
  <c r="Q819" i="21"/>
  <c r="E820" i="21"/>
  <c r="D821" i="21"/>
  <c r="F820" i="21"/>
  <c r="K821" i="21"/>
  <c r="I821" i="21"/>
  <c r="H822" i="21"/>
  <c r="M821" i="21"/>
  <c r="L821" i="21"/>
  <c r="J821" i="21"/>
  <c r="P820" i="21"/>
  <c r="O820" i="21"/>
  <c r="N820" i="21"/>
  <c r="Q820" i="21"/>
  <c r="E821" i="21"/>
  <c r="D822" i="21"/>
  <c r="F821" i="21"/>
  <c r="P821" i="21"/>
  <c r="O821" i="21"/>
  <c r="N821" i="21"/>
  <c r="Q821" i="21"/>
  <c r="M822" i="21"/>
  <c r="L822" i="21"/>
  <c r="J822" i="21"/>
  <c r="I822" i="21"/>
  <c r="K822" i="21"/>
  <c r="H823" i="21"/>
  <c r="F822" i="21"/>
  <c r="E822" i="21"/>
  <c r="D823" i="21"/>
  <c r="P822" i="21"/>
  <c r="O822" i="21"/>
  <c r="N822" i="21"/>
  <c r="Q822" i="21"/>
  <c r="L823" i="21"/>
  <c r="K823" i="21"/>
  <c r="J823" i="21"/>
  <c r="I823" i="21"/>
  <c r="H824" i="21"/>
  <c r="M823" i="21"/>
  <c r="F823" i="21"/>
  <c r="D824" i="21"/>
  <c r="E823" i="21"/>
  <c r="P823" i="21"/>
  <c r="O823" i="21"/>
  <c r="Q823" i="21"/>
  <c r="N823" i="21"/>
  <c r="H825" i="21"/>
  <c r="I824" i="21"/>
  <c r="M824" i="21"/>
  <c r="L824" i="21"/>
  <c r="J824" i="21"/>
  <c r="K824" i="21"/>
  <c r="F824" i="21"/>
  <c r="E824" i="21"/>
  <c r="D825" i="21"/>
  <c r="L825" i="21"/>
  <c r="I825" i="21"/>
  <c r="M825" i="21"/>
  <c r="J825" i="21"/>
  <c r="K825" i="21"/>
  <c r="H826" i="21"/>
  <c r="P824" i="21"/>
  <c r="O824" i="21"/>
  <c r="N824" i="21"/>
  <c r="Q824" i="21"/>
  <c r="E825" i="21"/>
  <c r="D826" i="21"/>
  <c r="F825" i="21"/>
  <c r="P825" i="21"/>
  <c r="O825" i="21"/>
  <c r="Q825" i="21"/>
  <c r="N825" i="21"/>
  <c r="I826" i="21"/>
  <c r="J826" i="21"/>
  <c r="H827" i="21"/>
  <c r="K826" i="21"/>
  <c r="M826" i="21"/>
  <c r="L826" i="21"/>
  <c r="E826" i="21"/>
  <c r="F826" i="21"/>
  <c r="D827" i="21"/>
  <c r="P826" i="21"/>
  <c r="O826" i="21"/>
  <c r="N826" i="21"/>
  <c r="Q826" i="21"/>
  <c r="K827" i="21"/>
  <c r="I827" i="21"/>
  <c r="M827" i="21"/>
  <c r="J827" i="21"/>
  <c r="L827" i="21"/>
  <c r="H828" i="21"/>
  <c r="F827" i="21"/>
  <c r="E827" i="21"/>
  <c r="D828" i="21"/>
  <c r="P827" i="21"/>
  <c r="O827" i="21"/>
  <c r="N827" i="21"/>
  <c r="Q827" i="21"/>
  <c r="J828" i="21"/>
  <c r="I828" i="21"/>
  <c r="L828" i="21"/>
  <c r="K828" i="21"/>
  <c r="M828" i="21"/>
  <c r="H829" i="21"/>
  <c r="D829" i="21"/>
  <c r="E828" i="21"/>
  <c r="F828" i="21"/>
  <c r="P828" i="21"/>
  <c r="O828" i="21"/>
  <c r="N828" i="21"/>
  <c r="Q828" i="21"/>
  <c r="L829" i="21"/>
  <c r="K829" i="21"/>
  <c r="H830" i="21"/>
  <c r="I829" i="21"/>
  <c r="J829" i="21"/>
  <c r="M829" i="21"/>
  <c r="F829" i="21"/>
  <c r="D830" i="21"/>
  <c r="E829" i="21"/>
  <c r="J830" i="21"/>
  <c r="H831" i="21"/>
  <c r="K830" i="21"/>
  <c r="M830" i="21"/>
  <c r="L830" i="21"/>
  <c r="I830" i="21"/>
  <c r="P829" i="21"/>
  <c r="O829" i="21"/>
  <c r="Q829" i="21"/>
  <c r="N829" i="21"/>
  <c r="E830" i="21"/>
  <c r="F830" i="21"/>
  <c r="D831" i="21"/>
  <c r="K831" i="21"/>
  <c r="M831" i="21"/>
  <c r="H832" i="21"/>
  <c r="I831" i="21"/>
  <c r="J831" i="21"/>
  <c r="L831" i="21"/>
  <c r="P830" i="21"/>
  <c r="O830" i="21"/>
  <c r="N830" i="21"/>
  <c r="Q830" i="21"/>
  <c r="F831" i="21"/>
  <c r="D832" i="21"/>
  <c r="E831" i="21"/>
  <c r="J832" i="21"/>
  <c r="I832" i="21"/>
  <c r="M832" i="21"/>
  <c r="H833" i="21"/>
  <c r="K832" i="21"/>
  <c r="L832" i="21"/>
  <c r="P831" i="21"/>
  <c r="O831" i="21"/>
  <c r="N831" i="21"/>
  <c r="Q831" i="21"/>
  <c r="E832" i="21"/>
  <c r="D833" i="21"/>
  <c r="F832" i="21"/>
  <c r="P832" i="21"/>
  <c r="O832" i="21"/>
  <c r="N832" i="21"/>
  <c r="Q832" i="21"/>
  <c r="H834" i="21"/>
  <c r="L833" i="21"/>
  <c r="J833" i="21"/>
  <c r="I833" i="21"/>
  <c r="M833" i="21"/>
  <c r="K833" i="21"/>
  <c r="E833" i="21"/>
  <c r="F833" i="21"/>
  <c r="D834" i="21"/>
  <c r="L834" i="21"/>
  <c r="M834" i="21"/>
  <c r="H835" i="21"/>
  <c r="I834" i="21"/>
  <c r="K834" i="21"/>
  <c r="J834" i="21"/>
  <c r="P833" i="21"/>
  <c r="O833" i="21"/>
  <c r="Q833" i="21"/>
  <c r="N833" i="21"/>
  <c r="E834" i="21"/>
  <c r="D835" i="21"/>
  <c r="F834" i="21"/>
  <c r="H836" i="21"/>
  <c r="M835" i="21"/>
  <c r="J835" i="21"/>
  <c r="L835" i="21"/>
  <c r="I835" i="21"/>
  <c r="K835" i="21"/>
  <c r="P834" i="21"/>
  <c r="O834" i="21"/>
  <c r="N834" i="21"/>
  <c r="Q834" i="21"/>
  <c r="E835" i="21"/>
  <c r="F835" i="21"/>
  <c r="D836" i="21"/>
  <c r="K836" i="21"/>
  <c r="H837" i="21"/>
  <c r="L836" i="21"/>
  <c r="M836" i="21"/>
  <c r="J836" i="21"/>
  <c r="I836" i="21"/>
  <c r="P835" i="21"/>
  <c r="O835" i="21"/>
  <c r="N835" i="21"/>
  <c r="Q835" i="21"/>
  <c r="D837" i="21"/>
  <c r="E836" i="21"/>
  <c r="F836" i="21"/>
  <c r="H838" i="21"/>
  <c r="L837" i="21"/>
  <c r="K837" i="21"/>
  <c r="J837" i="21"/>
  <c r="I837" i="21"/>
  <c r="M837" i="21"/>
  <c r="P836" i="21"/>
  <c r="O836" i="21"/>
  <c r="N836" i="21"/>
  <c r="Q836" i="21"/>
  <c r="F837" i="21"/>
  <c r="D838" i="21"/>
  <c r="E837" i="21"/>
  <c r="I838" i="21"/>
  <c r="M838" i="21"/>
  <c r="J838" i="21"/>
  <c r="L838" i="21"/>
  <c r="K838" i="21"/>
  <c r="H839" i="21"/>
  <c r="P837" i="21"/>
  <c r="O837" i="21"/>
  <c r="N837" i="21"/>
  <c r="Q837" i="21"/>
  <c r="E838" i="21"/>
  <c r="D839" i="21"/>
  <c r="F838" i="21"/>
  <c r="P838" i="21"/>
  <c r="O838" i="21"/>
  <c r="N838" i="21"/>
  <c r="Q838" i="21"/>
  <c r="M839" i="21"/>
  <c r="J839" i="21"/>
  <c r="K839" i="21"/>
  <c r="I839" i="21"/>
  <c r="L839" i="21"/>
  <c r="H840" i="21"/>
  <c r="D840" i="21"/>
  <c r="F839" i="21"/>
  <c r="E839" i="21"/>
  <c r="P839" i="21"/>
  <c r="O839" i="21"/>
  <c r="N839" i="21"/>
  <c r="Q839" i="21"/>
  <c r="H841" i="21"/>
  <c r="K840" i="21"/>
  <c r="M840" i="21"/>
  <c r="J840" i="21"/>
  <c r="I840" i="21"/>
  <c r="L840" i="21"/>
  <c r="D841" i="21"/>
  <c r="F840" i="21"/>
  <c r="E840" i="21"/>
  <c r="I841" i="21"/>
  <c r="L841" i="21"/>
  <c r="J841" i="21"/>
  <c r="M841" i="21"/>
  <c r="K841" i="21"/>
  <c r="H842" i="21"/>
  <c r="P840" i="21"/>
  <c r="O840" i="21"/>
  <c r="N840" i="21"/>
  <c r="Q840" i="21"/>
  <c r="E841" i="21"/>
  <c r="F841" i="21"/>
  <c r="D842" i="21"/>
  <c r="P841" i="21"/>
  <c r="O841" i="21"/>
  <c r="N841" i="21"/>
  <c r="Q841" i="21"/>
  <c r="M842" i="21"/>
  <c r="J842" i="21"/>
  <c r="H843" i="21"/>
  <c r="L842" i="21"/>
  <c r="K842" i="21"/>
  <c r="I842" i="21"/>
  <c r="E842" i="21"/>
  <c r="F842" i="21"/>
  <c r="D843" i="21"/>
  <c r="J843" i="21"/>
  <c r="L843" i="21"/>
  <c r="I843" i="21"/>
  <c r="K843" i="21"/>
  <c r="H844" i="21"/>
  <c r="M843" i="21"/>
  <c r="P842" i="21"/>
  <c r="O842" i="21"/>
  <c r="N842" i="21"/>
  <c r="Q842" i="21"/>
  <c r="F843" i="21"/>
  <c r="E843" i="21"/>
  <c r="D844" i="21"/>
  <c r="P843" i="21"/>
  <c r="O843" i="21"/>
  <c r="N843" i="21"/>
  <c r="Q843" i="21"/>
  <c r="M844" i="21"/>
  <c r="L844" i="21"/>
  <c r="I844" i="21"/>
  <c r="K844" i="21"/>
  <c r="H845" i="21"/>
  <c r="J844" i="21"/>
  <c r="E844" i="21"/>
  <c r="D845" i="21"/>
  <c r="F844" i="21"/>
  <c r="P844" i="21"/>
  <c r="O844" i="21"/>
  <c r="N844" i="21"/>
  <c r="Q844" i="21"/>
  <c r="J845" i="21"/>
  <c r="K845" i="21"/>
  <c r="L845" i="21"/>
  <c r="H846" i="21"/>
  <c r="I845" i="21"/>
  <c r="M845" i="21"/>
  <c r="E845" i="21"/>
  <c r="F845" i="21"/>
  <c r="D846" i="21"/>
  <c r="M846" i="21"/>
  <c r="J846" i="21"/>
  <c r="L846" i="21"/>
  <c r="I846" i="21"/>
  <c r="H847" i="21"/>
  <c r="K846" i="21"/>
  <c r="P845" i="21"/>
  <c r="O845" i="21"/>
  <c r="N845" i="21"/>
  <c r="Q845" i="21"/>
  <c r="F846" i="21"/>
  <c r="E846" i="21"/>
  <c r="D847" i="21"/>
  <c r="P846" i="21"/>
  <c r="O846" i="21"/>
  <c r="N846" i="21"/>
  <c r="Q846" i="21"/>
  <c r="H848" i="21"/>
  <c r="L847" i="21"/>
  <c r="M847" i="21"/>
  <c r="J847" i="21"/>
  <c r="I847" i="21"/>
  <c r="K847" i="21"/>
  <c r="F847" i="21"/>
  <c r="D848" i="21"/>
  <c r="E847" i="21"/>
  <c r="J848" i="21"/>
  <c r="K848" i="21"/>
  <c r="I848" i="21"/>
  <c r="L848" i="21"/>
  <c r="H849" i="21"/>
  <c r="M848" i="21"/>
  <c r="P847" i="21"/>
  <c r="O847" i="21"/>
  <c r="N847" i="21"/>
  <c r="Q847" i="21"/>
  <c r="F848" i="21"/>
  <c r="E848" i="21"/>
  <c r="D849" i="21"/>
  <c r="P848" i="21"/>
  <c r="O848" i="21"/>
  <c r="N848" i="21"/>
  <c r="Q848" i="21"/>
  <c r="L849" i="21"/>
  <c r="M849" i="21"/>
  <c r="H850" i="21"/>
  <c r="J849" i="21"/>
  <c r="I849" i="21"/>
  <c r="K849" i="21"/>
  <c r="F849" i="21"/>
  <c r="D850" i="21"/>
  <c r="E849" i="21"/>
  <c r="J850" i="21"/>
  <c r="H851" i="21"/>
  <c r="K850" i="21"/>
  <c r="M850" i="21"/>
  <c r="I850" i="21"/>
  <c r="L850" i="21"/>
  <c r="P849" i="21"/>
  <c r="O849" i="21"/>
  <c r="Q849" i="21"/>
  <c r="N849" i="21"/>
  <c r="E850" i="21"/>
  <c r="F850" i="21"/>
  <c r="D851" i="21"/>
  <c r="K851" i="21"/>
  <c r="M851" i="21"/>
  <c r="L851" i="21"/>
  <c r="I851" i="21"/>
  <c r="J851" i="21"/>
  <c r="H852" i="21"/>
  <c r="P850" i="21"/>
  <c r="O850" i="21"/>
  <c r="N850" i="21"/>
  <c r="Q850" i="21"/>
  <c r="E851" i="21"/>
  <c r="F851" i="21"/>
  <c r="D852" i="21"/>
  <c r="P851" i="21"/>
  <c r="O851" i="21"/>
  <c r="N851" i="21"/>
  <c r="Q851" i="21"/>
  <c r="L852" i="21"/>
  <c r="M852" i="21"/>
  <c r="J852" i="21"/>
  <c r="K852" i="21"/>
  <c r="H853" i="21"/>
  <c r="I852" i="21"/>
  <c r="D853" i="21"/>
  <c r="F852" i="21"/>
  <c r="E852" i="21"/>
  <c r="H854" i="21"/>
  <c r="I853" i="21"/>
  <c r="M853" i="21"/>
  <c r="K853" i="21"/>
  <c r="J853" i="21"/>
  <c r="L853" i="21"/>
  <c r="P852" i="21"/>
  <c r="O852" i="21"/>
  <c r="N852" i="21"/>
  <c r="Q852" i="21"/>
  <c r="F853" i="21"/>
  <c r="E853" i="21"/>
  <c r="D854" i="21"/>
  <c r="L854" i="21"/>
  <c r="H855" i="21"/>
  <c r="J854" i="21"/>
  <c r="M854" i="21"/>
  <c r="I854" i="21"/>
  <c r="K854" i="21"/>
  <c r="P853" i="21"/>
  <c r="O853" i="21"/>
  <c r="N853" i="21"/>
  <c r="Q853" i="21"/>
  <c r="D855" i="21"/>
  <c r="F854" i="21"/>
  <c r="E854" i="21"/>
  <c r="M855" i="21"/>
  <c r="J855" i="21"/>
  <c r="K855" i="21"/>
  <c r="H856" i="21"/>
  <c r="L855" i="21"/>
  <c r="I855" i="21"/>
  <c r="P854" i="21"/>
  <c r="O854" i="21"/>
  <c r="Q854" i="21"/>
  <c r="N854" i="21"/>
  <c r="F855" i="21"/>
  <c r="E855" i="21"/>
  <c r="D856" i="21"/>
  <c r="H857" i="21"/>
  <c r="M856" i="21"/>
  <c r="J856" i="21"/>
  <c r="I856" i="21"/>
  <c r="L856" i="21"/>
  <c r="K856" i="21"/>
  <c r="P855" i="21"/>
  <c r="O855" i="21"/>
  <c r="N855" i="21"/>
  <c r="Q855" i="21"/>
  <c r="E856" i="21"/>
  <c r="D857" i="21"/>
  <c r="F856" i="21"/>
  <c r="J857" i="21"/>
  <c r="I857" i="21"/>
  <c r="M857" i="21"/>
  <c r="K857" i="21"/>
  <c r="L857" i="21"/>
  <c r="H858" i="21"/>
  <c r="P856" i="21"/>
  <c r="O856" i="21"/>
  <c r="N856" i="21"/>
  <c r="Q856" i="21"/>
  <c r="E857" i="21"/>
  <c r="D858" i="21"/>
  <c r="F857" i="21"/>
  <c r="P857" i="21"/>
  <c r="O857" i="21"/>
  <c r="Q857" i="21"/>
  <c r="N857" i="21"/>
  <c r="L858" i="21"/>
  <c r="J858" i="21"/>
  <c r="I858" i="21"/>
  <c r="K858" i="21"/>
  <c r="M858" i="21"/>
  <c r="H859" i="21"/>
  <c r="E858" i="21"/>
  <c r="F858" i="21"/>
  <c r="D859" i="21"/>
  <c r="P858" i="21"/>
  <c r="O858" i="21"/>
  <c r="N858" i="21"/>
  <c r="Q858" i="21"/>
  <c r="L859" i="21"/>
  <c r="I859" i="21"/>
  <c r="M859" i="21"/>
  <c r="K859" i="21"/>
  <c r="J859" i="21"/>
  <c r="H860" i="21"/>
  <c r="D860" i="21"/>
  <c r="F859" i="21"/>
  <c r="E859" i="21"/>
  <c r="P859" i="21"/>
  <c r="O859" i="21"/>
  <c r="Q859" i="21"/>
  <c r="N859" i="21"/>
  <c r="I860" i="21"/>
  <c r="L860" i="21"/>
  <c r="H861" i="21"/>
  <c r="J860" i="21"/>
  <c r="K860" i="21"/>
  <c r="M860" i="21"/>
  <c r="E860" i="21"/>
  <c r="D861" i="21"/>
  <c r="F860" i="21"/>
  <c r="P860" i="21"/>
  <c r="O860" i="21"/>
  <c r="Q860" i="21"/>
  <c r="N860" i="21"/>
  <c r="M861" i="21"/>
  <c r="J861" i="21"/>
  <c r="K861" i="21"/>
  <c r="I861" i="21"/>
  <c r="L861" i="21"/>
  <c r="H862" i="21"/>
  <c r="D862" i="21"/>
  <c r="F861" i="21"/>
  <c r="E861" i="21"/>
  <c r="P861" i="21"/>
  <c r="O861" i="21"/>
  <c r="N861" i="21"/>
  <c r="Q861" i="21"/>
  <c r="M862" i="21"/>
  <c r="L862" i="21"/>
  <c r="K862" i="21"/>
  <c r="I862" i="21"/>
  <c r="J862" i="21"/>
  <c r="H863" i="21"/>
  <c r="F862" i="21"/>
  <c r="D863" i="21"/>
  <c r="E862" i="21"/>
  <c r="P862" i="21"/>
  <c r="O862" i="21"/>
  <c r="N862" i="21"/>
  <c r="Q862" i="21"/>
  <c r="K863" i="21"/>
  <c r="H864" i="21"/>
  <c r="L863" i="21"/>
  <c r="J863" i="21"/>
  <c r="M863" i="21"/>
  <c r="I863" i="21"/>
  <c r="F863" i="21"/>
  <c r="E863" i="21"/>
  <c r="D864" i="21"/>
  <c r="M864" i="21"/>
  <c r="K864" i="21"/>
  <c r="L864" i="21"/>
  <c r="H865" i="21"/>
  <c r="J864" i="21"/>
  <c r="I864" i="21"/>
  <c r="P863" i="21"/>
  <c r="O863" i="21"/>
  <c r="Q863" i="21"/>
  <c r="N863" i="21"/>
  <c r="D865" i="21"/>
  <c r="E864" i="21"/>
  <c r="F864" i="21"/>
  <c r="M865" i="21"/>
  <c r="L865" i="21"/>
  <c r="K865" i="21"/>
  <c r="I865" i="21"/>
  <c r="J865" i="21"/>
  <c r="H866" i="21"/>
  <c r="P864" i="21"/>
  <c r="O864" i="21"/>
  <c r="N864" i="21"/>
  <c r="Q864" i="21"/>
  <c r="E865" i="21"/>
  <c r="F865" i="21"/>
  <c r="D866" i="21"/>
  <c r="P865" i="21"/>
  <c r="O865" i="21"/>
  <c r="N865" i="21"/>
  <c r="Q865" i="21"/>
  <c r="L866" i="21"/>
  <c r="H867" i="21"/>
  <c r="I866" i="21"/>
  <c r="M866" i="21"/>
  <c r="J866" i="21"/>
  <c r="K866" i="21"/>
  <c r="F866" i="21"/>
  <c r="E866" i="21"/>
  <c r="D867" i="21"/>
  <c r="M867" i="21"/>
  <c r="J867" i="21"/>
  <c r="H868" i="21"/>
  <c r="L867" i="21"/>
  <c r="I867" i="21"/>
  <c r="K867" i="21"/>
  <c r="P866" i="21"/>
  <c r="O866" i="21"/>
  <c r="N866" i="21"/>
  <c r="Q866" i="21"/>
  <c r="D868" i="21"/>
  <c r="E867" i="21"/>
  <c r="F867" i="21"/>
  <c r="J868" i="21"/>
  <c r="H869" i="21"/>
  <c r="I868" i="21"/>
  <c r="K868" i="21"/>
  <c r="M868" i="21"/>
  <c r="L868" i="21"/>
  <c r="P867" i="21"/>
  <c r="O867" i="21"/>
  <c r="N867" i="21"/>
  <c r="Q867" i="21"/>
  <c r="F868" i="21"/>
  <c r="E868" i="21"/>
  <c r="D869" i="21"/>
  <c r="J869" i="21"/>
  <c r="H870" i="21"/>
  <c r="L869" i="21"/>
  <c r="K869" i="21"/>
  <c r="M869" i="21"/>
  <c r="I869" i="21"/>
  <c r="P868" i="21"/>
  <c r="O868" i="21"/>
  <c r="N868" i="21"/>
  <c r="Q868" i="21"/>
  <c r="D870" i="21"/>
  <c r="F869" i="21"/>
  <c r="E869" i="21"/>
  <c r="L870" i="21"/>
  <c r="J870" i="21"/>
  <c r="K870" i="21"/>
  <c r="M870" i="21"/>
  <c r="I870" i="21"/>
  <c r="H871" i="21"/>
  <c r="P869" i="21"/>
  <c r="O869" i="21"/>
  <c r="N869" i="21"/>
  <c r="Q869" i="21"/>
  <c r="E870" i="21"/>
  <c r="D871" i="21"/>
  <c r="F870" i="21"/>
  <c r="P870" i="21"/>
  <c r="O870" i="21"/>
  <c r="N870" i="21"/>
  <c r="Q870" i="21"/>
  <c r="I871" i="21"/>
  <c r="J871" i="21"/>
  <c r="M871" i="21"/>
  <c r="L871" i="21"/>
  <c r="H872" i="21"/>
  <c r="K871" i="21"/>
  <c r="F871" i="21"/>
  <c r="D872" i="21"/>
  <c r="E871" i="21"/>
  <c r="P871" i="21"/>
  <c r="O871" i="21"/>
  <c r="N871" i="21"/>
  <c r="Q871" i="21"/>
  <c r="I872" i="21"/>
  <c r="H873" i="21"/>
  <c r="L872" i="21"/>
  <c r="M872" i="21"/>
  <c r="K872" i="21"/>
  <c r="J872" i="21"/>
  <c r="D873" i="21"/>
  <c r="E872" i="21"/>
  <c r="F872" i="21"/>
  <c r="P872" i="21"/>
  <c r="O872" i="21"/>
  <c r="N872" i="21"/>
  <c r="Q872" i="21"/>
  <c r="I873" i="21"/>
  <c r="K873" i="21"/>
  <c r="M873" i="21"/>
  <c r="L873" i="21"/>
  <c r="J873" i="21"/>
  <c r="H874" i="21"/>
  <c r="F873" i="21"/>
  <c r="D874" i="21"/>
  <c r="E873" i="21"/>
  <c r="P873" i="21"/>
  <c r="O873" i="21"/>
  <c r="N873" i="21"/>
  <c r="Q873" i="21"/>
  <c r="I874" i="21"/>
  <c r="M874" i="21"/>
  <c r="L874" i="21"/>
  <c r="H875" i="21"/>
  <c r="J874" i="21"/>
  <c r="K874" i="21"/>
  <c r="E874" i="21"/>
  <c r="D875" i="21"/>
  <c r="F874" i="21"/>
  <c r="P874" i="21"/>
  <c r="O874" i="21"/>
  <c r="N874" i="21"/>
  <c r="Q874" i="21"/>
  <c r="M875" i="21"/>
  <c r="H876" i="21"/>
  <c r="I875" i="21"/>
  <c r="J875" i="21"/>
  <c r="L875" i="21"/>
  <c r="K875" i="21"/>
  <c r="D876" i="21"/>
  <c r="E875" i="21"/>
  <c r="F875" i="21"/>
  <c r="I876" i="21"/>
  <c r="L876" i="21"/>
  <c r="M876" i="21"/>
  <c r="H877" i="21"/>
  <c r="J876" i="21"/>
  <c r="K876" i="21"/>
  <c r="P875" i="21"/>
  <c r="O875" i="21"/>
  <c r="N875" i="21"/>
  <c r="Q875" i="21"/>
  <c r="E876" i="21"/>
  <c r="D877" i="21"/>
  <c r="F876" i="21"/>
  <c r="P876" i="21"/>
  <c r="O876" i="21"/>
  <c r="N876" i="21"/>
  <c r="Q876" i="21"/>
  <c r="M877" i="21"/>
  <c r="L877" i="21"/>
  <c r="K877" i="21"/>
  <c r="I877" i="21"/>
  <c r="H878" i="21"/>
  <c r="J877" i="21"/>
  <c r="D878" i="21"/>
  <c r="F877" i="21"/>
  <c r="E877" i="21"/>
  <c r="P877" i="21"/>
  <c r="O877" i="21"/>
  <c r="N877" i="21"/>
  <c r="Q877" i="21"/>
  <c r="K878" i="21"/>
  <c r="H879" i="21"/>
  <c r="J878" i="21"/>
  <c r="I878" i="21"/>
  <c r="L878" i="21"/>
  <c r="M878" i="21"/>
  <c r="E878" i="21"/>
  <c r="D879" i="21"/>
  <c r="F878" i="21"/>
  <c r="L879" i="21"/>
  <c r="M879" i="21"/>
  <c r="J879" i="21"/>
  <c r="H880" i="21"/>
  <c r="I879" i="21"/>
  <c r="K879" i="21"/>
  <c r="P878" i="21"/>
  <c r="O878" i="21"/>
  <c r="N878" i="21"/>
  <c r="Q878" i="21"/>
  <c r="F879" i="21"/>
  <c r="E879" i="21"/>
  <c r="D880" i="21"/>
  <c r="H881" i="21"/>
  <c r="I880" i="21"/>
  <c r="L880" i="21"/>
  <c r="J880" i="21"/>
  <c r="M880" i="21"/>
  <c r="K880" i="21"/>
  <c r="P879" i="21"/>
  <c r="O879" i="21"/>
  <c r="N879" i="21"/>
  <c r="Q879" i="21"/>
  <c r="F880" i="21"/>
  <c r="D881" i="21"/>
  <c r="E880" i="21"/>
  <c r="L881" i="21"/>
  <c r="I881" i="21"/>
  <c r="M881" i="21"/>
  <c r="J881" i="21"/>
  <c r="K881" i="21"/>
  <c r="H882" i="21"/>
  <c r="P880" i="21"/>
  <c r="O880" i="21"/>
  <c r="N880" i="21"/>
  <c r="Q880" i="21"/>
  <c r="E881" i="21"/>
  <c r="F881" i="21"/>
  <c r="D882" i="21"/>
  <c r="P881" i="21"/>
  <c r="O881" i="21"/>
  <c r="Q881" i="21"/>
  <c r="N881" i="21"/>
  <c r="H883" i="21"/>
  <c r="L882" i="21"/>
  <c r="J882" i="21"/>
  <c r="M882" i="21"/>
  <c r="K882" i="21"/>
  <c r="I882" i="21"/>
  <c r="E882" i="21"/>
  <c r="F882" i="21"/>
  <c r="D883" i="21"/>
  <c r="L883" i="21"/>
  <c r="H884" i="21"/>
  <c r="I883" i="21"/>
  <c r="J883" i="21"/>
  <c r="M883" i="21"/>
  <c r="K883" i="21"/>
  <c r="P882" i="21"/>
  <c r="O882" i="21"/>
  <c r="N882" i="21"/>
  <c r="Q882" i="21"/>
  <c r="E883" i="21"/>
  <c r="F883" i="21"/>
  <c r="D884" i="21"/>
  <c r="M884" i="21"/>
  <c r="K884" i="21"/>
  <c r="L884" i="21"/>
  <c r="H885" i="21"/>
  <c r="J884" i="21"/>
  <c r="I884" i="21"/>
  <c r="P883" i="21"/>
  <c r="O883" i="21"/>
  <c r="Q883" i="21"/>
  <c r="N883" i="21"/>
  <c r="E884" i="21"/>
  <c r="D885" i="21"/>
  <c r="F884" i="21"/>
  <c r="H886" i="21"/>
  <c r="K885" i="21"/>
  <c r="J885" i="21"/>
  <c r="M885" i="21"/>
  <c r="L885" i="21"/>
  <c r="I885" i="21"/>
  <c r="P884" i="21"/>
  <c r="O884" i="21"/>
  <c r="Q884" i="21"/>
  <c r="N884" i="21"/>
  <c r="F885" i="21"/>
  <c r="E885" i="21"/>
  <c r="D886" i="21"/>
  <c r="J886" i="21"/>
  <c r="K886" i="21"/>
  <c r="M886" i="21"/>
  <c r="H887" i="21"/>
  <c r="I886" i="21"/>
  <c r="L886" i="21"/>
  <c r="P885" i="21"/>
  <c r="O885" i="21"/>
  <c r="N885" i="21"/>
  <c r="Q885" i="21"/>
  <c r="F886" i="21"/>
  <c r="D887" i="21"/>
  <c r="E886" i="21"/>
  <c r="H888" i="21"/>
  <c r="K887" i="21"/>
  <c r="J887" i="21"/>
  <c r="M887" i="21"/>
  <c r="L887" i="21"/>
  <c r="I887" i="21"/>
  <c r="P886" i="21"/>
  <c r="O886" i="21"/>
  <c r="N886" i="21"/>
  <c r="Q886" i="21"/>
  <c r="E887" i="21"/>
  <c r="D888" i="21"/>
  <c r="F887" i="21"/>
  <c r="M888" i="21"/>
  <c r="K888" i="21"/>
  <c r="I888" i="21"/>
  <c r="L888" i="21"/>
  <c r="H889" i="21"/>
  <c r="J888" i="21"/>
  <c r="P887" i="21"/>
  <c r="O887" i="21"/>
  <c r="N887" i="21"/>
  <c r="Q887" i="21"/>
  <c r="F888" i="21"/>
  <c r="E888" i="21"/>
  <c r="D889" i="21"/>
  <c r="P888" i="21"/>
  <c r="O888" i="21"/>
  <c r="N888" i="21"/>
  <c r="Q888" i="21"/>
  <c r="M889" i="21"/>
  <c r="K889" i="21"/>
  <c r="I889" i="21"/>
  <c r="H890" i="21"/>
  <c r="L889" i="21"/>
  <c r="J889" i="21"/>
  <c r="E889" i="21"/>
  <c r="D890" i="21"/>
  <c r="F889" i="21"/>
  <c r="P889" i="21"/>
  <c r="O889" i="21"/>
  <c r="Q889" i="21"/>
  <c r="N889" i="21"/>
  <c r="I890" i="21"/>
  <c r="L890" i="21"/>
  <c r="K890" i="21"/>
  <c r="M890" i="21"/>
  <c r="H891" i="21"/>
  <c r="J890" i="21"/>
  <c r="E890" i="21"/>
  <c r="F890" i="21"/>
  <c r="D891" i="21"/>
  <c r="P890" i="21"/>
  <c r="O890" i="21"/>
  <c r="N890" i="21"/>
  <c r="Q890" i="21"/>
  <c r="K891" i="21"/>
  <c r="L891" i="21"/>
  <c r="M891" i="21"/>
  <c r="H892" i="21"/>
  <c r="J891" i="21"/>
  <c r="I891" i="21"/>
  <c r="D892" i="21"/>
  <c r="E891" i="21"/>
  <c r="F891" i="21"/>
  <c r="M892" i="21"/>
  <c r="L892" i="21"/>
  <c r="J892" i="21"/>
  <c r="K892" i="21"/>
  <c r="H893" i="21"/>
  <c r="I892" i="21"/>
  <c r="P891" i="21"/>
  <c r="O891" i="21"/>
  <c r="Q891" i="21"/>
  <c r="N891" i="21"/>
  <c r="E892" i="21"/>
  <c r="F892" i="21"/>
  <c r="D893" i="21"/>
  <c r="K893" i="21"/>
  <c r="J893" i="21"/>
  <c r="H894" i="21"/>
  <c r="I893" i="21"/>
  <c r="L893" i="21"/>
  <c r="M893" i="21"/>
  <c r="P892" i="21"/>
  <c r="O892" i="21"/>
  <c r="N892" i="21"/>
  <c r="Q892" i="21"/>
  <c r="F893" i="21"/>
  <c r="D894" i="21"/>
  <c r="E893" i="21"/>
  <c r="L894" i="21"/>
  <c r="I894" i="21"/>
  <c r="M894" i="21"/>
  <c r="H895" i="21"/>
  <c r="J894" i="21"/>
  <c r="K894" i="21"/>
  <c r="P893" i="21"/>
  <c r="O893" i="21"/>
  <c r="N893" i="21"/>
  <c r="Q893" i="21"/>
  <c r="D895" i="21"/>
  <c r="F894" i="21"/>
  <c r="E894" i="21"/>
  <c r="P894" i="21"/>
  <c r="O894" i="21"/>
  <c r="Q894" i="21"/>
  <c r="N894" i="21"/>
  <c r="H896" i="21"/>
  <c r="I895" i="21"/>
  <c r="J895" i="21"/>
  <c r="L895" i="21"/>
  <c r="K895" i="21"/>
  <c r="M895" i="21"/>
  <c r="D896" i="21"/>
  <c r="E895" i="21"/>
  <c r="F895" i="21"/>
  <c r="J896" i="21"/>
  <c r="M896" i="21"/>
  <c r="K896" i="21"/>
  <c r="I896" i="21"/>
  <c r="H897" i="21"/>
  <c r="L896" i="21"/>
  <c r="P895" i="21"/>
  <c r="O895" i="21"/>
  <c r="N895" i="21"/>
  <c r="Q895" i="21"/>
  <c r="F896" i="21"/>
  <c r="D897" i="21"/>
  <c r="E896" i="21"/>
  <c r="P896" i="21"/>
  <c r="O896" i="21"/>
  <c r="N896" i="21"/>
  <c r="Q896" i="21"/>
  <c r="L897" i="21"/>
  <c r="H898" i="21"/>
  <c r="M897" i="21"/>
  <c r="J897" i="21"/>
  <c r="K897" i="21"/>
  <c r="I897" i="21"/>
  <c r="F897" i="21"/>
  <c r="E897" i="21"/>
  <c r="D898" i="21"/>
  <c r="H899" i="21"/>
  <c r="K898" i="21"/>
  <c r="I898" i="21"/>
  <c r="L898" i="21"/>
  <c r="M898" i="21"/>
  <c r="J898" i="21"/>
  <c r="P897" i="21"/>
  <c r="O897" i="21"/>
  <c r="Q897" i="21"/>
  <c r="N897" i="21"/>
  <c r="E898" i="21"/>
  <c r="F898" i="21"/>
  <c r="D899" i="21"/>
  <c r="M899" i="21"/>
  <c r="K899" i="21"/>
  <c r="J899" i="21"/>
  <c r="I899" i="21"/>
  <c r="L899" i="21"/>
  <c r="H900" i="21"/>
  <c r="P898" i="21"/>
  <c r="O898" i="21"/>
  <c r="N898" i="21"/>
  <c r="Q898" i="21"/>
  <c r="E899" i="21"/>
  <c r="F899" i="21"/>
  <c r="D900" i="21"/>
  <c r="P899" i="21"/>
  <c r="O899" i="21"/>
  <c r="Q899" i="21"/>
  <c r="N899" i="21"/>
  <c r="H901" i="21"/>
  <c r="L900" i="21"/>
  <c r="I900" i="21"/>
  <c r="M900" i="21"/>
  <c r="K900" i="21"/>
  <c r="J900" i="21"/>
  <c r="F900" i="21"/>
  <c r="D901" i="21"/>
  <c r="E900" i="21"/>
  <c r="H902" i="21"/>
  <c r="I901" i="21"/>
  <c r="K901" i="21"/>
  <c r="M901" i="21"/>
  <c r="L901" i="21"/>
  <c r="J901" i="21"/>
  <c r="P900" i="21"/>
  <c r="O900" i="21"/>
  <c r="N900" i="21"/>
  <c r="Q900" i="21"/>
  <c r="E901" i="21"/>
  <c r="D902" i="21"/>
  <c r="F901" i="21"/>
  <c r="J902" i="21"/>
  <c r="I902" i="21"/>
  <c r="L902" i="21"/>
  <c r="M902" i="21"/>
  <c r="H903" i="21"/>
  <c r="K902" i="21"/>
  <c r="P901" i="21"/>
  <c r="O901" i="21"/>
  <c r="N901" i="21"/>
  <c r="Q901" i="21"/>
  <c r="D903" i="21"/>
  <c r="F902" i="21"/>
  <c r="E902" i="21"/>
  <c r="P902" i="21"/>
  <c r="O902" i="21"/>
  <c r="N902" i="21"/>
  <c r="Q902" i="21"/>
  <c r="K903" i="21"/>
  <c r="H904" i="21"/>
  <c r="L903" i="21"/>
  <c r="I903" i="21"/>
  <c r="M903" i="21"/>
  <c r="J903" i="21"/>
  <c r="D904" i="21"/>
  <c r="F903" i="21"/>
  <c r="E903" i="21"/>
  <c r="M904" i="21"/>
  <c r="H905" i="21"/>
  <c r="K904" i="21"/>
  <c r="L904" i="21"/>
  <c r="J904" i="21"/>
  <c r="I904" i="21"/>
  <c r="P903" i="21"/>
  <c r="O903" i="21"/>
  <c r="N903" i="21"/>
  <c r="Q903" i="21"/>
  <c r="F904" i="21"/>
  <c r="D905" i="21"/>
  <c r="E904" i="21"/>
  <c r="J905" i="21"/>
  <c r="M905" i="21"/>
  <c r="K905" i="21"/>
  <c r="H906" i="21"/>
  <c r="L905" i="21"/>
  <c r="I905" i="21"/>
  <c r="P904" i="21"/>
  <c r="O904" i="21"/>
  <c r="N904" i="21"/>
  <c r="Q904" i="21"/>
  <c r="E905" i="21"/>
  <c r="F905" i="21"/>
  <c r="D906" i="21"/>
  <c r="H907" i="21"/>
  <c r="I906" i="21"/>
  <c r="J906" i="21"/>
  <c r="K906" i="21"/>
  <c r="M906" i="21"/>
  <c r="L906" i="21"/>
  <c r="P905" i="21"/>
  <c r="O905" i="21"/>
  <c r="Q905" i="21"/>
  <c r="N905" i="21"/>
  <c r="F906" i="21"/>
  <c r="E906" i="21"/>
  <c r="D907" i="21"/>
  <c r="I907" i="21"/>
  <c r="K907" i="21"/>
  <c r="J907" i="21"/>
  <c r="H908" i="21"/>
  <c r="M907" i="21"/>
  <c r="L907" i="21"/>
  <c r="P906" i="21"/>
  <c r="O906" i="21"/>
  <c r="Q906" i="21"/>
  <c r="N906" i="21"/>
  <c r="F907" i="21"/>
  <c r="D908" i="21"/>
  <c r="E907" i="21"/>
  <c r="P907" i="21"/>
  <c r="O907" i="21"/>
  <c r="Q907" i="21"/>
  <c r="N907" i="21"/>
  <c r="I908" i="21"/>
  <c r="J908" i="21"/>
  <c r="L908" i="21"/>
  <c r="K908" i="21"/>
  <c r="H909" i="21"/>
  <c r="M908" i="21"/>
  <c r="F908" i="21"/>
  <c r="D909" i="21"/>
  <c r="E908" i="21"/>
  <c r="P908" i="21"/>
  <c r="O908" i="21"/>
  <c r="N908" i="21"/>
  <c r="Q908" i="21"/>
  <c r="J909" i="21"/>
  <c r="H910" i="21"/>
  <c r="I909" i="21"/>
  <c r="L909" i="21"/>
  <c r="K909" i="21"/>
  <c r="M909" i="21"/>
  <c r="E909" i="21"/>
  <c r="F909" i="21"/>
  <c r="D910" i="21"/>
  <c r="H911" i="21"/>
  <c r="L910" i="21"/>
  <c r="I910" i="21"/>
  <c r="J910" i="21"/>
  <c r="K910" i="21"/>
  <c r="M910" i="21"/>
  <c r="P909" i="21"/>
  <c r="O909" i="21"/>
  <c r="N909" i="21"/>
  <c r="Q909" i="21"/>
  <c r="F910" i="21"/>
  <c r="D911" i="21"/>
  <c r="E910" i="21"/>
  <c r="K911" i="21"/>
  <c r="L911" i="21"/>
  <c r="I911" i="21"/>
  <c r="J911" i="21"/>
  <c r="M911" i="21"/>
  <c r="H912" i="21"/>
  <c r="P910" i="21"/>
  <c r="O910" i="21"/>
  <c r="N910" i="21"/>
  <c r="Q910" i="21"/>
  <c r="D912" i="21"/>
  <c r="F911" i="21"/>
  <c r="E911" i="21"/>
  <c r="P911" i="21"/>
  <c r="O911" i="21"/>
  <c r="N911" i="21"/>
  <c r="Q911" i="21"/>
  <c r="K912" i="21"/>
  <c r="I912" i="21"/>
  <c r="L912" i="21"/>
  <c r="H913" i="21"/>
  <c r="J912" i="21"/>
  <c r="M912" i="21"/>
  <c r="D913" i="21"/>
  <c r="E912" i="21"/>
  <c r="F912" i="21"/>
  <c r="P912" i="21"/>
  <c r="O912" i="21"/>
  <c r="N912" i="21"/>
  <c r="Q912" i="21"/>
  <c r="H914" i="21"/>
  <c r="L913" i="21"/>
  <c r="J913" i="21"/>
  <c r="M913" i="21"/>
  <c r="I913" i="21"/>
  <c r="K913" i="21"/>
  <c r="F913" i="21"/>
  <c r="E913" i="21"/>
  <c r="D914" i="21"/>
  <c r="K914" i="21"/>
  <c r="L914" i="21"/>
  <c r="M914" i="21"/>
  <c r="H915" i="21"/>
  <c r="I914" i="21"/>
  <c r="J914" i="21"/>
  <c r="P913" i="21"/>
  <c r="O913" i="21"/>
  <c r="Q913" i="21"/>
  <c r="N913" i="21"/>
  <c r="E914" i="21"/>
  <c r="F914" i="21"/>
  <c r="D915" i="21"/>
  <c r="K915" i="21"/>
  <c r="M915" i="21"/>
  <c r="L915" i="21"/>
  <c r="J915" i="21"/>
  <c r="I915" i="21"/>
  <c r="H916" i="21"/>
  <c r="P914" i="21"/>
  <c r="O914" i="21"/>
  <c r="N914" i="21"/>
  <c r="Q914" i="21"/>
  <c r="E915" i="21"/>
  <c r="D916" i="21"/>
  <c r="F915" i="21"/>
  <c r="P915" i="21"/>
  <c r="O915" i="21"/>
  <c r="Q915" i="21"/>
  <c r="N915" i="21"/>
  <c r="L916" i="21"/>
  <c r="I916" i="21"/>
  <c r="H917" i="21"/>
  <c r="J916" i="21"/>
  <c r="M916" i="21"/>
  <c r="K916" i="21"/>
  <c r="D917" i="21"/>
  <c r="F916" i="21"/>
  <c r="E916" i="21"/>
  <c r="P916" i="21"/>
  <c r="O916" i="21"/>
  <c r="N916" i="21"/>
  <c r="Q916" i="21"/>
  <c r="K917" i="21"/>
  <c r="I917" i="21"/>
  <c r="J917" i="21"/>
  <c r="L917" i="21"/>
  <c r="H918" i="21"/>
  <c r="M917" i="21"/>
  <c r="E917" i="21"/>
  <c r="F917" i="21"/>
  <c r="D918" i="21"/>
  <c r="P917" i="21"/>
  <c r="O917" i="21"/>
  <c r="N917" i="21"/>
  <c r="Q917" i="21"/>
  <c r="J918" i="21"/>
  <c r="M918" i="21"/>
  <c r="L918" i="21"/>
  <c r="I918" i="21"/>
  <c r="K918" i="21"/>
  <c r="H919" i="21"/>
  <c r="E918" i="21"/>
  <c r="F918" i="21"/>
  <c r="D919" i="21"/>
  <c r="P918" i="21"/>
  <c r="O918" i="21"/>
  <c r="N918" i="21"/>
  <c r="Q918" i="21"/>
  <c r="L919" i="21"/>
  <c r="J919" i="21"/>
  <c r="M919" i="21"/>
  <c r="K919" i="21"/>
  <c r="H920" i="21"/>
  <c r="I919" i="21"/>
  <c r="F919" i="21"/>
  <c r="D920" i="21"/>
  <c r="E919" i="21"/>
  <c r="J920" i="21"/>
  <c r="H921" i="21"/>
  <c r="K920" i="21"/>
  <c r="M920" i="21"/>
  <c r="L920" i="21"/>
  <c r="I920" i="21"/>
  <c r="P919" i="21"/>
  <c r="O919" i="21"/>
  <c r="N919" i="21"/>
  <c r="Q919" i="21"/>
  <c r="E920" i="21"/>
  <c r="F920" i="21"/>
  <c r="D921" i="21"/>
  <c r="H922" i="21"/>
  <c r="J921" i="21"/>
  <c r="L921" i="21"/>
  <c r="I921" i="21"/>
  <c r="M921" i="21"/>
  <c r="K921" i="21"/>
  <c r="P920" i="21"/>
  <c r="O920" i="21"/>
  <c r="N920" i="21"/>
  <c r="Q920" i="21"/>
  <c r="F921" i="21"/>
  <c r="E921" i="21"/>
  <c r="D922" i="21"/>
  <c r="K922" i="21"/>
  <c r="J922" i="21"/>
  <c r="H923" i="21"/>
  <c r="I922" i="21"/>
  <c r="L922" i="21"/>
  <c r="M922" i="21"/>
  <c r="P921" i="21"/>
  <c r="O921" i="21"/>
  <c r="Q921" i="21"/>
  <c r="N921" i="21"/>
  <c r="D923" i="21"/>
  <c r="E922" i="21"/>
  <c r="F922" i="21"/>
  <c r="L923" i="21"/>
  <c r="I923" i="21"/>
  <c r="H924" i="21"/>
  <c r="M923" i="21"/>
  <c r="K923" i="21"/>
  <c r="J923" i="21"/>
  <c r="P922" i="21"/>
  <c r="O922" i="21"/>
  <c r="N922" i="21"/>
  <c r="Q922" i="21"/>
  <c r="D924" i="21"/>
  <c r="F923" i="21"/>
  <c r="E923" i="21"/>
  <c r="P923" i="21"/>
  <c r="O923" i="21"/>
  <c r="Q923" i="21"/>
  <c r="N923" i="21"/>
  <c r="K924" i="21"/>
  <c r="I924" i="21"/>
  <c r="J924" i="21"/>
  <c r="M924" i="21"/>
  <c r="L924" i="21"/>
  <c r="H925" i="21"/>
  <c r="E924" i="21"/>
  <c r="D925" i="21"/>
  <c r="F924" i="21"/>
  <c r="P924" i="21"/>
  <c r="O924" i="21"/>
  <c r="N924" i="21"/>
  <c r="Q924" i="21"/>
  <c r="L925" i="21"/>
  <c r="J925" i="21"/>
  <c r="K925" i="21"/>
  <c r="M925" i="21"/>
  <c r="I925" i="21"/>
  <c r="H926" i="21"/>
  <c r="E925" i="21"/>
  <c r="F925" i="21"/>
  <c r="D926" i="21"/>
  <c r="P925" i="21"/>
  <c r="O925" i="21"/>
  <c r="N925" i="21"/>
  <c r="Q925" i="21"/>
  <c r="L926" i="21"/>
  <c r="K926" i="21"/>
  <c r="H927" i="21"/>
  <c r="J926" i="21"/>
  <c r="I926" i="21"/>
  <c r="M926" i="21"/>
  <c r="E926" i="21"/>
  <c r="D927" i="21"/>
  <c r="F926" i="21"/>
  <c r="M927" i="21"/>
  <c r="H928" i="21"/>
  <c r="L927" i="21"/>
  <c r="J927" i="21"/>
  <c r="K927" i="21"/>
  <c r="I927" i="21"/>
  <c r="P926" i="21"/>
  <c r="O926" i="21"/>
  <c r="N926" i="21"/>
  <c r="Q926" i="21"/>
  <c r="D928" i="21"/>
  <c r="F927" i="21"/>
  <c r="E927" i="21"/>
  <c r="I928" i="21"/>
  <c r="L928" i="21"/>
  <c r="H929" i="21"/>
  <c r="M928" i="21"/>
  <c r="J928" i="21"/>
  <c r="K928" i="21"/>
  <c r="P927" i="21"/>
  <c r="O927" i="21"/>
  <c r="N927" i="21"/>
  <c r="Q927" i="21"/>
  <c r="F928" i="21"/>
  <c r="D929" i="21"/>
  <c r="E928" i="21"/>
  <c r="P928" i="21"/>
  <c r="O928" i="21"/>
  <c r="N928" i="21"/>
  <c r="Q928" i="21"/>
  <c r="H930" i="21"/>
  <c r="I929" i="21"/>
  <c r="K929" i="21"/>
  <c r="L929" i="21"/>
  <c r="M929" i="21"/>
  <c r="J929" i="21"/>
  <c r="D930" i="21"/>
  <c r="F929" i="21"/>
  <c r="E929" i="21"/>
  <c r="I930" i="21"/>
  <c r="K930" i="21"/>
  <c r="L930" i="21"/>
  <c r="M930" i="21"/>
  <c r="H931" i="21"/>
  <c r="J930" i="21"/>
  <c r="P929" i="21"/>
  <c r="O929" i="21"/>
  <c r="N929" i="21"/>
  <c r="Q929" i="21"/>
  <c r="F930" i="21"/>
  <c r="D931" i="21"/>
  <c r="E930" i="21"/>
  <c r="P930" i="21"/>
  <c r="O930" i="21"/>
  <c r="N930" i="21"/>
  <c r="Q930" i="21"/>
  <c r="K931" i="21"/>
  <c r="I931" i="21"/>
  <c r="M931" i="21"/>
  <c r="L931" i="21"/>
  <c r="J931" i="21"/>
  <c r="H932" i="21"/>
  <c r="E931" i="21"/>
  <c r="F931" i="21"/>
  <c r="D932" i="21"/>
  <c r="P931" i="21"/>
  <c r="O931" i="21"/>
  <c r="N931" i="21"/>
  <c r="Q931" i="21"/>
  <c r="I932" i="21"/>
  <c r="H933" i="21"/>
  <c r="M932" i="21"/>
  <c r="K932" i="21"/>
  <c r="J932" i="21"/>
  <c r="L932" i="21"/>
  <c r="E932" i="21"/>
  <c r="F932" i="21"/>
  <c r="D933" i="21"/>
  <c r="P932" i="21"/>
  <c r="O932" i="21"/>
  <c r="N932" i="21"/>
  <c r="Q932" i="21"/>
  <c r="M933" i="21"/>
  <c r="L933" i="21"/>
  <c r="I933" i="21"/>
  <c r="H934" i="21"/>
  <c r="K933" i="21"/>
  <c r="J933" i="21"/>
  <c r="D934" i="21"/>
  <c r="F933" i="21"/>
  <c r="E933" i="21"/>
  <c r="P933" i="21"/>
  <c r="O933" i="21"/>
  <c r="N933" i="21"/>
  <c r="Q933" i="21"/>
  <c r="M934" i="21"/>
  <c r="I934" i="21"/>
  <c r="L934" i="21"/>
  <c r="J934" i="21"/>
  <c r="H935" i="21"/>
  <c r="K934" i="21"/>
  <c r="D935" i="21"/>
  <c r="F934" i="21"/>
  <c r="E934" i="21"/>
  <c r="P934" i="21"/>
  <c r="O934" i="21"/>
  <c r="N934" i="21"/>
  <c r="Q934" i="21"/>
  <c r="K935" i="21"/>
  <c r="L935" i="21"/>
  <c r="M935" i="21"/>
  <c r="J935" i="21"/>
  <c r="H936" i="21"/>
  <c r="I935" i="21"/>
  <c r="F935" i="21"/>
  <c r="E935" i="21"/>
  <c r="D936" i="21"/>
  <c r="H937" i="21"/>
  <c r="L936" i="21"/>
  <c r="J936" i="21"/>
  <c r="I936" i="21"/>
  <c r="M936" i="21"/>
  <c r="K936" i="21"/>
  <c r="P935" i="21"/>
  <c r="O935" i="21"/>
  <c r="N935" i="21"/>
  <c r="Q935" i="21"/>
  <c r="E936" i="21"/>
  <c r="F936" i="21"/>
  <c r="D937" i="21"/>
  <c r="J937" i="21"/>
  <c r="M937" i="21"/>
  <c r="I937" i="21"/>
  <c r="L937" i="21"/>
  <c r="K937" i="21"/>
  <c r="H938" i="21"/>
  <c r="P936" i="21"/>
  <c r="O936" i="21"/>
  <c r="Q936" i="21"/>
  <c r="N936" i="21"/>
  <c r="D938" i="21"/>
  <c r="E937" i="21"/>
  <c r="F937" i="21"/>
  <c r="P937" i="21"/>
  <c r="O937" i="21"/>
  <c r="N937" i="21"/>
  <c r="Q937" i="21"/>
  <c r="I938" i="21"/>
  <c r="J938" i="21"/>
  <c r="M938" i="21"/>
  <c r="H939" i="21"/>
  <c r="K938" i="21"/>
  <c r="L938" i="21"/>
  <c r="E938" i="21"/>
  <c r="F938" i="21"/>
  <c r="D939" i="21"/>
  <c r="P938" i="21"/>
  <c r="O938" i="21"/>
  <c r="Q938" i="21"/>
  <c r="N938" i="21"/>
  <c r="L939" i="21"/>
  <c r="J939" i="21"/>
  <c r="H940" i="21"/>
  <c r="M939" i="21"/>
  <c r="K939" i="21"/>
  <c r="I939" i="21"/>
  <c r="D940" i="21"/>
  <c r="E939" i="21"/>
  <c r="F939" i="21"/>
  <c r="I940" i="21"/>
  <c r="L940" i="21"/>
  <c r="K940" i="21"/>
  <c r="M940" i="21"/>
  <c r="J940" i="21"/>
  <c r="H941" i="21"/>
  <c r="P939" i="21"/>
  <c r="O939" i="21"/>
  <c r="N939" i="21"/>
  <c r="Q939" i="21"/>
  <c r="E940" i="21"/>
  <c r="D941" i="21"/>
  <c r="F940" i="21"/>
  <c r="P940" i="21"/>
  <c r="O940" i="21"/>
  <c r="N940" i="21"/>
  <c r="Q940" i="21"/>
  <c r="I941" i="21"/>
  <c r="K941" i="21"/>
  <c r="M941" i="21"/>
  <c r="J941" i="21"/>
  <c r="H942" i="21"/>
  <c r="L941" i="21"/>
  <c r="F941" i="21"/>
  <c r="E941" i="21"/>
  <c r="D942" i="21"/>
  <c r="P941" i="21"/>
  <c r="O941" i="21"/>
  <c r="N941" i="21"/>
  <c r="Q941" i="21"/>
  <c r="K942" i="21"/>
  <c r="I942" i="21"/>
  <c r="M942" i="21"/>
  <c r="L942" i="21"/>
  <c r="H943" i="21"/>
  <c r="J942" i="21"/>
  <c r="E942" i="21"/>
  <c r="D943" i="21"/>
  <c r="F942" i="21"/>
  <c r="P942" i="21"/>
  <c r="O942" i="21"/>
  <c r="Q942" i="21"/>
  <c r="N942" i="21"/>
  <c r="I943" i="21"/>
  <c r="H944" i="21"/>
  <c r="M943" i="21"/>
  <c r="J943" i="21"/>
  <c r="L943" i="21"/>
  <c r="K943" i="21"/>
  <c r="E943" i="21"/>
  <c r="F943" i="21"/>
  <c r="D944" i="21"/>
  <c r="P943" i="21"/>
  <c r="O943" i="21"/>
  <c r="N943" i="21"/>
  <c r="Q943" i="21"/>
  <c r="L944" i="21"/>
  <c r="J944" i="21"/>
  <c r="I944" i="21"/>
  <c r="H945" i="21"/>
  <c r="M944" i="21"/>
  <c r="K944" i="21"/>
  <c r="F944" i="21"/>
  <c r="D945" i="21"/>
  <c r="E944" i="21"/>
  <c r="P944" i="21"/>
  <c r="O944" i="21"/>
  <c r="N944" i="21"/>
  <c r="Q944" i="21"/>
  <c r="H946" i="21"/>
  <c r="M945" i="21"/>
  <c r="K945" i="21"/>
  <c r="J945" i="21"/>
  <c r="I945" i="21"/>
  <c r="L945" i="21"/>
  <c r="E945" i="21"/>
  <c r="D946" i="21"/>
  <c r="F945" i="21"/>
  <c r="I946" i="21"/>
  <c r="H947" i="21"/>
  <c r="J946" i="21"/>
  <c r="K946" i="21"/>
  <c r="M946" i="21"/>
  <c r="L946" i="21"/>
  <c r="P945" i="21"/>
  <c r="O945" i="21"/>
  <c r="N945" i="21"/>
  <c r="Q945" i="21"/>
  <c r="F946" i="21"/>
  <c r="E946" i="21"/>
  <c r="D947" i="21"/>
  <c r="P946" i="21"/>
  <c r="O946" i="21"/>
  <c r="Q946" i="21"/>
  <c r="N946" i="21"/>
  <c r="M947" i="21"/>
  <c r="H948" i="21"/>
  <c r="K947" i="21"/>
  <c r="I947" i="21"/>
  <c r="J947" i="21"/>
  <c r="L947" i="21"/>
  <c r="E947" i="21"/>
  <c r="D948" i="21"/>
  <c r="F947" i="21"/>
  <c r="L948" i="21"/>
  <c r="H949" i="21"/>
  <c r="J948" i="21"/>
  <c r="I948" i="21"/>
  <c r="M948" i="21"/>
  <c r="K948" i="21"/>
  <c r="P947" i="21"/>
  <c r="O947" i="21"/>
  <c r="N947" i="21"/>
  <c r="Q947" i="21"/>
  <c r="E948" i="21"/>
  <c r="F948" i="21"/>
  <c r="D949" i="21"/>
  <c r="L949" i="21"/>
  <c r="K949" i="21"/>
  <c r="I949" i="21"/>
  <c r="M949" i="21"/>
  <c r="J949" i="21"/>
  <c r="H950" i="21"/>
  <c r="P948" i="21"/>
  <c r="O948" i="21"/>
  <c r="N948" i="21"/>
  <c r="Q948" i="21"/>
  <c r="D950" i="21"/>
  <c r="E949" i="21"/>
  <c r="F949" i="21"/>
  <c r="P949" i="21"/>
  <c r="O949" i="21"/>
  <c r="N949" i="21"/>
  <c r="Q949" i="21"/>
  <c r="M950" i="21"/>
  <c r="K950" i="21"/>
  <c r="J950" i="21"/>
  <c r="I950" i="21"/>
  <c r="H951" i="21"/>
  <c r="L950" i="21"/>
  <c r="E950" i="21"/>
  <c r="F950" i="21"/>
  <c r="D951" i="21"/>
  <c r="P950" i="21"/>
  <c r="O950" i="21"/>
  <c r="Q950" i="21"/>
  <c r="N950" i="21"/>
  <c r="H952" i="21"/>
  <c r="J951" i="21"/>
  <c r="I951" i="21"/>
  <c r="L951" i="21"/>
  <c r="K951" i="21"/>
  <c r="M951" i="21"/>
  <c r="D952" i="21"/>
  <c r="E951" i="21"/>
  <c r="F951" i="21"/>
  <c r="M952" i="21"/>
  <c r="J952" i="21"/>
  <c r="I952" i="21"/>
  <c r="L952" i="21"/>
  <c r="H953" i="21"/>
  <c r="K952" i="21"/>
  <c r="P951" i="21"/>
  <c r="O951" i="21"/>
  <c r="N951" i="21"/>
  <c r="Q951" i="21"/>
  <c r="E952" i="21"/>
  <c r="F952" i="21"/>
  <c r="D953" i="21"/>
  <c r="P952" i="21"/>
  <c r="O952" i="21"/>
  <c r="Q952" i="21"/>
  <c r="N952" i="21"/>
  <c r="M953" i="21"/>
  <c r="J953" i="21"/>
  <c r="L953" i="21"/>
  <c r="H954" i="21"/>
  <c r="K953" i="21"/>
  <c r="I953" i="21"/>
  <c r="F953" i="21"/>
  <c r="E953" i="21"/>
  <c r="D954" i="21"/>
  <c r="M954" i="21"/>
  <c r="H955" i="21"/>
  <c r="L954" i="21"/>
  <c r="I954" i="21"/>
  <c r="K954" i="21"/>
  <c r="J954" i="21"/>
  <c r="P953" i="21"/>
  <c r="O953" i="21"/>
  <c r="N953" i="21"/>
  <c r="Q953" i="21"/>
  <c r="E954" i="21"/>
  <c r="F954" i="21"/>
  <c r="D955" i="21"/>
  <c r="I955" i="21"/>
  <c r="H956" i="21"/>
  <c r="M955" i="21"/>
  <c r="L955" i="21"/>
  <c r="K955" i="21"/>
  <c r="J955" i="21"/>
  <c r="P954" i="21"/>
  <c r="O954" i="21"/>
  <c r="Q954" i="21"/>
  <c r="N954" i="21"/>
  <c r="D956" i="21"/>
  <c r="F955" i="21"/>
  <c r="E955" i="21"/>
  <c r="P955" i="21"/>
  <c r="O955" i="21"/>
  <c r="N955" i="21"/>
  <c r="Q955" i="21"/>
  <c r="I956" i="21"/>
  <c r="J956" i="21"/>
  <c r="L956" i="21"/>
  <c r="K956" i="21"/>
  <c r="M956" i="21"/>
  <c r="H957" i="21"/>
  <c r="E956" i="21"/>
  <c r="F956" i="21"/>
  <c r="D957" i="21"/>
  <c r="P956" i="21"/>
  <c r="O956" i="21"/>
  <c r="Q956" i="21"/>
  <c r="N956" i="21"/>
  <c r="J957" i="21"/>
  <c r="K957" i="21"/>
  <c r="H958" i="21"/>
  <c r="I957" i="21"/>
  <c r="M957" i="21"/>
  <c r="L957" i="21"/>
  <c r="D958" i="21"/>
  <c r="E957" i="21"/>
  <c r="F957" i="21"/>
  <c r="I958" i="21"/>
  <c r="L958" i="21"/>
  <c r="M958" i="21"/>
  <c r="J958" i="21"/>
  <c r="H959" i="21"/>
  <c r="K958" i="21"/>
  <c r="P957" i="21"/>
  <c r="O957" i="21"/>
  <c r="N957" i="21"/>
  <c r="Q957" i="21"/>
  <c r="E958" i="21"/>
  <c r="F958" i="21"/>
  <c r="D959" i="21"/>
  <c r="P958" i="21"/>
  <c r="O958" i="21"/>
  <c r="N958" i="21"/>
  <c r="Q958" i="21"/>
  <c r="J959" i="21"/>
  <c r="L959" i="21"/>
  <c r="H960" i="21"/>
  <c r="I959" i="21"/>
  <c r="M959" i="21"/>
  <c r="K959" i="21"/>
  <c r="E959" i="21"/>
  <c r="D960" i="21"/>
  <c r="F959" i="21"/>
  <c r="M960" i="21"/>
  <c r="H961" i="21"/>
  <c r="J960" i="21"/>
  <c r="L960" i="21"/>
  <c r="I960" i="21"/>
  <c r="K960" i="21"/>
  <c r="P959" i="21"/>
  <c r="O959" i="21"/>
  <c r="N959" i="21"/>
  <c r="Q959" i="21"/>
  <c r="F960" i="21"/>
  <c r="D961" i="21"/>
  <c r="E960" i="21"/>
  <c r="H962" i="21"/>
  <c r="I961" i="21"/>
  <c r="M961" i="21"/>
  <c r="J961" i="21"/>
  <c r="L961" i="21"/>
  <c r="K961" i="21"/>
  <c r="P960" i="21"/>
  <c r="O960" i="21"/>
  <c r="N960" i="21"/>
  <c r="Q960" i="21"/>
  <c r="E961" i="21"/>
  <c r="F961" i="21"/>
  <c r="D962" i="21"/>
  <c r="I962" i="21"/>
  <c r="L962" i="21"/>
  <c r="M962" i="21"/>
  <c r="J962" i="21"/>
  <c r="H963" i="21"/>
  <c r="K962" i="21"/>
  <c r="P961" i="21"/>
  <c r="O961" i="21"/>
  <c r="N961" i="21"/>
  <c r="Q961" i="21"/>
  <c r="D963" i="21"/>
  <c r="F962" i="21"/>
  <c r="E962" i="21"/>
  <c r="P962" i="21"/>
  <c r="O962" i="21"/>
  <c r="N962" i="21"/>
  <c r="Q962" i="21"/>
  <c r="L963" i="21"/>
  <c r="H964" i="21"/>
  <c r="J963" i="21"/>
  <c r="K963" i="21"/>
  <c r="I963" i="21"/>
  <c r="M963" i="21"/>
  <c r="F963" i="21"/>
  <c r="D964" i="21"/>
  <c r="E963" i="21"/>
  <c r="K964" i="21"/>
  <c r="L964" i="21"/>
  <c r="M964" i="21"/>
  <c r="H965" i="21"/>
  <c r="J964" i="21"/>
  <c r="I964" i="21"/>
  <c r="P963" i="21"/>
  <c r="O963" i="21"/>
  <c r="N963" i="21"/>
  <c r="Q963" i="21"/>
  <c r="E964" i="21"/>
  <c r="D965" i="21"/>
  <c r="F964" i="21"/>
  <c r="K965" i="21"/>
  <c r="H966" i="21"/>
  <c r="I965" i="21"/>
  <c r="L965" i="21"/>
  <c r="J965" i="21"/>
  <c r="M965" i="21"/>
  <c r="P964" i="21"/>
  <c r="O964" i="21"/>
  <c r="N964" i="21"/>
  <c r="Q964" i="21"/>
  <c r="D966" i="21"/>
  <c r="E965" i="21"/>
  <c r="F965" i="21"/>
  <c r="I966" i="21"/>
  <c r="J966" i="21"/>
  <c r="M966" i="21"/>
  <c r="K966" i="21"/>
  <c r="H967" i="21"/>
  <c r="L966" i="21"/>
  <c r="P965" i="21"/>
  <c r="O965" i="21"/>
  <c r="N965" i="21"/>
  <c r="Q965" i="21"/>
  <c r="D967" i="21"/>
  <c r="E966" i="21"/>
  <c r="F966" i="21"/>
  <c r="P966" i="21"/>
  <c r="O966" i="21"/>
  <c r="Q966" i="21"/>
  <c r="N966" i="21"/>
  <c r="I967" i="21"/>
  <c r="H968" i="21"/>
  <c r="K967" i="21"/>
  <c r="J967" i="21"/>
  <c r="L967" i="21"/>
  <c r="M967" i="21"/>
  <c r="E967" i="21"/>
  <c r="F967" i="21"/>
  <c r="D968" i="21"/>
  <c r="P967" i="21"/>
  <c r="O967" i="21"/>
  <c r="N967" i="21"/>
  <c r="Q967" i="21"/>
  <c r="I968" i="21"/>
  <c r="H969" i="21"/>
  <c r="J968" i="21"/>
  <c r="M968" i="21"/>
  <c r="L968" i="21"/>
  <c r="K968" i="21"/>
  <c r="D969" i="21"/>
  <c r="F968" i="21"/>
  <c r="E968" i="21"/>
  <c r="P968" i="21"/>
  <c r="O968" i="21"/>
  <c r="Q968" i="21"/>
  <c r="N968" i="21"/>
  <c r="M969" i="21"/>
  <c r="L969" i="21"/>
  <c r="H970" i="21"/>
  <c r="K969" i="21"/>
  <c r="J969" i="21"/>
  <c r="I969" i="21"/>
  <c r="E969" i="21"/>
  <c r="D970" i="21"/>
  <c r="F969" i="21"/>
  <c r="H971" i="21"/>
  <c r="J970" i="21"/>
  <c r="M970" i="21"/>
  <c r="I970" i="21"/>
  <c r="K970" i="21"/>
  <c r="L970" i="21"/>
  <c r="P969" i="21"/>
  <c r="O969" i="21"/>
  <c r="N969" i="21"/>
  <c r="Q969" i="21"/>
  <c r="F970" i="21"/>
  <c r="E970" i="21"/>
  <c r="D971" i="21"/>
  <c r="M971" i="21"/>
  <c r="J971" i="21"/>
  <c r="K971" i="21"/>
  <c r="I971" i="21"/>
  <c r="H972" i="21"/>
  <c r="L971" i="21"/>
  <c r="P970" i="21"/>
  <c r="O970" i="21"/>
  <c r="Q970" i="21"/>
  <c r="N970" i="21"/>
  <c r="E971" i="21"/>
  <c r="F971" i="21"/>
  <c r="D972" i="21"/>
  <c r="P971" i="21"/>
  <c r="O971" i="21"/>
  <c r="N971" i="21"/>
  <c r="Q971" i="21"/>
  <c r="M972" i="21"/>
  <c r="I972" i="21"/>
  <c r="H973" i="21"/>
  <c r="K972" i="21"/>
  <c r="L972" i="21"/>
  <c r="J972" i="21"/>
  <c r="D973" i="21"/>
  <c r="F972" i="21"/>
  <c r="E972" i="21"/>
  <c r="P972" i="21"/>
  <c r="O972" i="21"/>
  <c r="N972" i="21"/>
  <c r="Q972" i="21"/>
  <c r="I973" i="21"/>
  <c r="L973" i="21"/>
  <c r="M973" i="21"/>
  <c r="H974" i="21"/>
  <c r="J973" i="21"/>
  <c r="K973" i="21"/>
  <c r="D974" i="21"/>
  <c r="E973" i="21"/>
  <c r="F973" i="21"/>
  <c r="P973" i="21"/>
  <c r="O973" i="21"/>
  <c r="N973" i="21"/>
  <c r="Q973" i="21"/>
  <c r="K974" i="21"/>
  <c r="H975" i="21"/>
  <c r="L974" i="21"/>
  <c r="I974" i="21"/>
  <c r="M974" i="21"/>
  <c r="J974" i="21"/>
  <c r="D975" i="21"/>
  <c r="F974" i="21"/>
  <c r="E974" i="21"/>
  <c r="K975" i="21"/>
  <c r="I975" i="21"/>
  <c r="L975" i="21"/>
  <c r="M975" i="21"/>
  <c r="H976" i="21"/>
  <c r="J975" i="21"/>
  <c r="P974" i="21"/>
  <c r="O974" i="21"/>
  <c r="N974" i="21"/>
  <c r="Q974" i="21"/>
  <c r="F975" i="21"/>
  <c r="E975" i="21"/>
  <c r="D976" i="21"/>
  <c r="P975" i="21"/>
  <c r="O975" i="21"/>
  <c r="N975" i="21"/>
  <c r="Q975" i="21"/>
  <c r="H977" i="21"/>
  <c r="M976" i="21"/>
  <c r="L976" i="21"/>
  <c r="I976" i="21"/>
  <c r="J976" i="21"/>
  <c r="K976" i="21"/>
  <c r="E976" i="21"/>
  <c r="F976" i="21"/>
  <c r="D977" i="21"/>
  <c r="H978" i="21"/>
  <c r="J977" i="21"/>
  <c r="I977" i="21"/>
  <c r="L977" i="21"/>
  <c r="K977" i="21"/>
  <c r="M977" i="21"/>
  <c r="P976" i="21"/>
  <c r="O976" i="21"/>
  <c r="Q976" i="21"/>
  <c r="N976" i="21"/>
  <c r="F977" i="21"/>
  <c r="E977" i="21"/>
  <c r="D978" i="21"/>
  <c r="J978" i="21"/>
  <c r="L978" i="21"/>
  <c r="I978" i="21"/>
  <c r="M978" i="21"/>
  <c r="K978" i="21"/>
  <c r="H979" i="21"/>
  <c r="P977" i="21"/>
  <c r="O977" i="21"/>
  <c r="N977" i="21"/>
  <c r="Q977" i="21"/>
  <c r="D979" i="21"/>
  <c r="F978" i="21"/>
  <c r="E978" i="21"/>
  <c r="P978" i="21"/>
  <c r="O978" i="21"/>
  <c r="N978" i="21"/>
  <c r="Q978" i="21"/>
  <c r="I979" i="21"/>
  <c r="J979" i="21"/>
  <c r="L979" i="21"/>
  <c r="H980" i="21"/>
  <c r="K979" i="21"/>
  <c r="M979" i="21"/>
  <c r="D980" i="21"/>
  <c r="F979" i="21"/>
  <c r="E979" i="21"/>
  <c r="P979" i="21"/>
  <c r="O979" i="21"/>
  <c r="N979" i="21"/>
  <c r="Q979" i="21"/>
  <c r="H981" i="21"/>
  <c r="J980" i="21"/>
  <c r="K980" i="21"/>
  <c r="M980" i="21"/>
  <c r="L980" i="21"/>
  <c r="I980" i="21"/>
  <c r="E980" i="21"/>
  <c r="F980" i="21"/>
  <c r="D981" i="21"/>
  <c r="H982" i="21"/>
  <c r="M981" i="21"/>
  <c r="L981" i="21"/>
  <c r="I981" i="21"/>
  <c r="K981" i="21"/>
  <c r="J981" i="21"/>
  <c r="P980" i="21"/>
  <c r="O980" i="21"/>
  <c r="N980" i="21"/>
  <c r="Q980" i="21"/>
  <c r="F981" i="21"/>
  <c r="D982" i="21"/>
  <c r="E981" i="21"/>
  <c r="L982" i="21"/>
  <c r="H983" i="21"/>
  <c r="I982" i="21"/>
  <c r="K982" i="21"/>
  <c r="J982" i="21"/>
  <c r="M982" i="21"/>
  <c r="P981" i="21"/>
  <c r="O981" i="21"/>
  <c r="N981" i="21"/>
  <c r="Q981" i="21"/>
  <c r="E982" i="21"/>
  <c r="F982" i="21"/>
  <c r="D983" i="21"/>
  <c r="L983" i="21"/>
  <c r="I983" i="21"/>
  <c r="M983" i="21"/>
  <c r="J983" i="21"/>
  <c r="H984" i="21"/>
  <c r="K983" i="21"/>
  <c r="P982" i="21"/>
  <c r="O982" i="21"/>
  <c r="N982" i="21"/>
  <c r="Q982" i="21"/>
  <c r="F983" i="21"/>
  <c r="D984" i="21"/>
  <c r="E983" i="21"/>
  <c r="P983" i="21"/>
  <c r="O983" i="21"/>
  <c r="N983" i="21"/>
  <c r="Q983" i="21"/>
  <c r="L984" i="21"/>
  <c r="H985" i="21"/>
  <c r="I984" i="21"/>
  <c r="K984" i="21"/>
  <c r="J984" i="21"/>
  <c r="M984" i="21"/>
  <c r="E984" i="21"/>
  <c r="F984" i="21"/>
  <c r="D985" i="21"/>
  <c r="M985" i="21"/>
  <c r="J985" i="21"/>
  <c r="L985" i="21"/>
  <c r="H986" i="21"/>
  <c r="I985" i="21"/>
  <c r="K985" i="21"/>
  <c r="P984" i="21"/>
  <c r="O984" i="21"/>
  <c r="Q984" i="21"/>
  <c r="N984" i="21"/>
  <c r="F985" i="21"/>
  <c r="E985" i="21"/>
  <c r="D986" i="21"/>
  <c r="L986" i="21"/>
  <c r="M986" i="21"/>
  <c r="H987" i="21"/>
  <c r="J986" i="21"/>
  <c r="K986" i="21"/>
  <c r="I986" i="21"/>
  <c r="P985" i="21"/>
  <c r="O985" i="21"/>
  <c r="N985" i="21"/>
  <c r="Q985" i="21"/>
  <c r="D987" i="21"/>
  <c r="F986" i="21"/>
  <c r="E986" i="21"/>
  <c r="J987" i="21"/>
  <c r="K987" i="21"/>
  <c r="I987" i="21"/>
  <c r="M987" i="21"/>
  <c r="H988" i="21"/>
  <c r="L987" i="21"/>
  <c r="P986" i="21"/>
  <c r="O986" i="21"/>
  <c r="N986" i="21"/>
  <c r="Q986" i="21"/>
  <c r="D988" i="21"/>
  <c r="E987" i="21"/>
  <c r="F987" i="21"/>
  <c r="P987" i="21"/>
  <c r="O987" i="21"/>
  <c r="N987" i="21"/>
  <c r="Q987" i="21"/>
  <c r="K988" i="21"/>
  <c r="M988" i="21"/>
  <c r="I988" i="21"/>
  <c r="J988" i="21"/>
  <c r="H989" i="21"/>
  <c r="L988" i="21"/>
  <c r="F988" i="21"/>
  <c r="D989" i="21"/>
  <c r="E988" i="21"/>
  <c r="P988" i="21"/>
  <c r="O988" i="21"/>
  <c r="N988" i="21"/>
  <c r="Q988" i="21"/>
  <c r="M989" i="21"/>
  <c r="H990" i="21"/>
  <c r="K989" i="21"/>
  <c r="I989" i="21"/>
  <c r="J989" i="21"/>
  <c r="L989" i="21"/>
  <c r="F989" i="21"/>
  <c r="D990" i="21"/>
  <c r="E989" i="21"/>
  <c r="J990" i="21"/>
  <c r="I990" i="21"/>
  <c r="K990" i="21"/>
  <c r="M990" i="21"/>
  <c r="H991" i="21"/>
  <c r="L990" i="21"/>
  <c r="P989" i="21"/>
  <c r="O989" i="21"/>
  <c r="N989" i="21"/>
  <c r="Q989" i="21"/>
  <c r="D991" i="21"/>
  <c r="F990" i="21"/>
  <c r="E990" i="21"/>
  <c r="P990" i="21"/>
  <c r="O990" i="21"/>
  <c r="N990" i="21"/>
  <c r="Q990" i="21"/>
  <c r="I991" i="21"/>
  <c r="H992" i="21"/>
  <c r="K991" i="21"/>
  <c r="L991" i="21"/>
  <c r="M991" i="21"/>
  <c r="J991" i="21"/>
  <c r="E991" i="21"/>
  <c r="D992" i="21"/>
  <c r="F991" i="21"/>
  <c r="P991" i="21"/>
  <c r="O991" i="21"/>
  <c r="N991" i="21"/>
  <c r="Q991" i="21"/>
  <c r="K992" i="21"/>
  <c r="I992" i="21"/>
  <c r="H993" i="21"/>
  <c r="L992" i="21"/>
  <c r="M992" i="21"/>
  <c r="J992" i="21"/>
  <c r="D993" i="21"/>
  <c r="E992" i="21"/>
  <c r="F992" i="21"/>
  <c r="P992" i="21"/>
  <c r="O992" i="21"/>
  <c r="N992" i="21"/>
  <c r="Q992" i="21"/>
  <c r="M993" i="21"/>
  <c r="H994" i="21"/>
  <c r="K993" i="21"/>
  <c r="J993" i="21"/>
  <c r="L993" i="21"/>
  <c r="I993" i="21"/>
  <c r="F993" i="21"/>
  <c r="D994" i="21"/>
  <c r="E993" i="21"/>
  <c r="H995" i="21"/>
  <c r="L994" i="21"/>
  <c r="J994" i="21"/>
  <c r="I994" i="21"/>
  <c r="K994" i="21"/>
  <c r="M994" i="21"/>
  <c r="P993" i="21"/>
  <c r="O993" i="21"/>
  <c r="N993" i="21"/>
  <c r="Q993" i="21"/>
  <c r="E994" i="21"/>
  <c r="D995" i="21"/>
  <c r="F994" i="21"/>
  <c r="J995" i="21"/>
  <c r="L995" i="21"/>
  <c r="M995" i="21"/>
  <c r="K995" i="21"/>
  <c r="I995" i="21"/>
  <c r="H996" i="21"/>
  <c r="P994" i="21"/>
  <c r="O994" i="21"/>
  <c r="N994" i="21"/>
  <c r="Q994" i="21"/>
  <c r="E995" i="21"/>
  <c r="D996" i="21"/>
  <c r="F995" i="21"/>
  <c r="P995" i="21"/>
  <c r="O995" i="21"/>
  <c r="N995" i="21"/>
  <c r="Q995" i="21"/>
  <c r="K996" i="21"/>
  <c r="J996" i="21"/>
  <c r="L996" i="21"/>
  <c r="H997" i="21"/>
  <c r="M996" i="21"/>
  <c r="I996" i="21"/>
  <c r="F996" i="21"/>
  <c r="D997" i="21"/>
  <c r="E996" i="21"/>
  <c r="H998" i="21"/>
  <c r="M997" i="21"/>
  <c r="J997" i="21"/>
  <c r="I997" i="21"/>
  <c r="L997" i="21"/>
  <c r="K997" i="21"/>
  <c r="P996" i="21"/>
  <c r="O996" i="21"/>
  <c r="N996" i="21"/>
  <c r="Q996" i="21"/>
  <c r="E997" i="21"/>
  <c r="F997" i="21"/>
  <c r="D998" i="21"/>
  <c r="K998" i="21"/>
  <c r="I998" i="21"/>
  <c r="M998" i="21"/>
  <c r="L998" i="21"/>
  <c r="H999" i="21"/>
  <c r="J998" i="21"/>
  <c r="P997" i="21"/>
  <c r="O997" i="21"/>
  <c r="N997" i="21"/>
  <c r="Q997" i="21"/>
  <c r="E998" i="21"/>
  <c r="D999" i="21"/>
  <c r="F998" i="21"/>
  <c r="P998" i="21"/>
  <c r="O998" i="21"/>
  <c r="N998" i="21"/>
  <c r="Q998" i="21"/>
  <c r="J999" i="21"/>
  <c r="H1000" i="21"/>
  <c r="I999" i="21"/>
  <c r="M999" i="21"/>
  <c r="L999" i="21"/>
  <c r="K999" i="21"/>
  <c r="D1000" i="21"/>
  <c r="E999" i="21"/>
  <c r="F999" i="21"/>
  <c r="L1000" i="21"/>
  <c r="J1000" i="21"/>
  <c r="M1000" i="21"/>
  <c r="H1001" i="21"/>
  <c r="K1000" i="21"/>
  <c r="I1000" i="21"/>
  <c r="P999" i="21"/>
  <c r="O999" i="21"/>
  <c r="N999" i="21"/>
  <c r="Q999" i="21"/>
  <c r="E1000" i="21"/>
  <c r="F1000" i="21"/>
  <c r="D1001" i="21"/>
  <c r="K1001" i="21"/>
  <c r="M1001" i="21"/>
  <c r="L1001" i="21"/>
  <c r="J1001" i="21"/>
  <c r="H1002" i="21"/>
  <c r="I1001" i="21"/>
  <c r="P1000" i="21"/>
  <c r="O1000" i="21"/>
  <c r="Q1000" i="21"/>
  <c r="N1000" i="21"/>
  <c r="F1001" i="21"/>
  <c r="E1001" i="21"/>
  <c r="D1002" i="21"/>
  <c r="J1002" i="21"/>
  <c r="I1002" i="21"/>
  <c r="L1002" i="21"/>
  <c r="M1002" i="21"/>
  <c r="K1002" i="21"/>
  <c r="H1003" i="21"/>
  <c r="P1001" i="21"/>
  <c r="O1001" i="21"/>
  <c r="N1001" i="21"/>
  <c r="Q1001" i="21"/>
  <c r="D1003" i="21"/>
  <c r="F1002" i="21"/>
  <c r="E1002" i="21"/>
  <c r="P1002" i="21"/>
  <c r="O1002" i="21"/>
  <c r="N1002" i="21"/>
  <c r="Q1002" i="21"/>
  <c r="J1003" i="21"/>
  <c r="K1003" i="21"/>
  <c r="M1003" i="21"/>
  <c r="I1003" i="21"/>
  <c r="L1003" i="21"/>
  <c r="H1004" i="21"/>
  <c r="D1004" i="21"/>
  <c r="F1003" i="21"/>
  <c r="E1003" i="21"/>
  <c r="P1003" i="21"/>
  <c r="O1003" i="21"/>
  <c r="Q1003" i="21"/>
  <c r="N1003" i="21"/>
  <c r="L1004" i="21"/>
  <c r="H1005" i="21"/>
  <c r="I1004" i="21"/>
  <c r="J1004" i="21"/>
  <c r="M1004" i="21"/>
  <c r="K1004" i="21"/>
  <c r="F1004" i="21"/>
  <c r="E1004" i="21"/>
  <c r="D1005" i="21"/>
  <c r="H1006" i="21"/>
  <c r="K1005" i="21"/>
  <c r="M1005" i="21"/>
  <c r="J1005" i="21"/>
  <c r="L1005" i="21"/>
  <c r="I1005" i="21"/>
  <c r="P1004" i="21"/>
  <c r="O1004" i="21"/>
  <c r="N1004" i="21"/>
  <c r="Q1004" i="21"/>
  <c r="E1005" i="21"/>
  <c r="D1006" i="21"/>
  <c r="F1005" i="21"/>
  <c r="I1006" i="21"/>
  <c r="J1006" i="21"/>
  <c r="K1006" i="21"/>
  <c r="L1006" i="21"/>
  <c r="M1006" i="21"/>
  <c r="H1007" i="21"/>
  <c r="P1005" i="21"/>
  <c r="O1005" i="21"/>
  <c r="N1005" i="21"/>
  <c r="Q1005" i="21"/>
  <c r="F1006" i="21"/>
  <c r="E1006" i="21"/>
  <c r="D1007" i="21"/>
  <c r="P1006" i="21"/>
  <c r="O1006" i="21"/>
  <c r="Q1006" i="21"/>
  <c r="N1006" i="21"/>
  <c r="J1007" i="21"/>
  <c r="M1007" i="21"/>
  <c r="L1007" i="21"/>
  <c r="I1007" i="21"/>
  <c r="H1008" i="21"/>
  <c r="K1007" i="21"/>
  <c r="D1008" i="21"/>
  <c r="F1007" i="21"/>
  <c r="E1007" i="21"/>
  <c r="P1007" i="21"/>
  <c r="O1007" i="21"/>
  <c r="N1007" i="21"/>
  <c r="Q1007" i="21"/>
  <c r="I1008" i="21"/>
  <c r="M1008" i="21"/>
  <c r="L1008" i="21"/>
  <c r="H1009" i="21"/>
  <c r="K1008" i="21"/>
  <c r="J1008" i="21"/>
  <c r="F1008" i="21"/>
  <c r="E1008" i="21"/>
  <c r="D1009" i="21"/>
  <c r="P1008" i="21"/>
  <c r="O1008" i="21"/>
  <c r="Q1008" i="21"/>
  <c r="N1008" i="21"/>
  <c r="L1009" i="21"/>
  <c r="I1009" i="21"/>
  <c r="M1009" i="21"/>
  <c r="K1009" i="21"/>
  <c r="J1009" i="21"/>
  <c r="H1010" i="21"/>
  <c r="E1009" i="21"/>
  <c r="D1010" i="21"/>
  <c r="F1009" i="21"/>
  <c r="P1009" i="21"/>
  <c r="O1009" i="21"/>
  <c r="N1009" i="21"/>
  <c r="Q1009" i="21"/>
  <c r="M1010" i="21"/>
  <c r="H1011" i="21"/>
  <c r="L1010" i="21"/>
  <c r="K1010" i="21"/>
  <c r="I1010" i="21"/>
  <c r="J1010" i="21"/>
  <c r="E1010" i="21"/>
  <c r="F1010" i="21"/>
  <c r="D1011" i="21"/>
  <c r="J1011" i="21"/>
  <c r="K1011" i="21"/>
  <c r="L1011" i="21"/>
  <c r="M1011" i="21"/>
  <c r="H1012" i="21"/>
  <c r="I1011" i="21"/>
  <c r="P1010" i="21"/>
  <c r="O1010" i="21"/>
  <c r="N1010" i="21"/>
  <c r="Q1010" i="21"/>
  <c r="F1011" i="21"/>
  <c r="D1012" i="21"/>
  <c r="E1011" i="21"/>
  <c r="L1012" i="21"/>
  <c r="H1013" i="21"/>
  <c r="J1012" i="21"/>
  <c r="I1012" i="21"/>
  <c r="K1012" i="21"/>
  <c r="M1012" i="21"/>
  <c r="P1011" i="21"/>
  <c r="O1011" i="21"/>
  <c r="Q1011" i="21"/>
  <c r="N1011" i="21"/>
  <c r="E1012" i="21"/>
  <c r="D1013" i="21"/>
  <c r="F1012" i="21"/>
  <c r="J1013" i="21"/>
  <c r="H1014" i="21"/>
  <c r="M1013" i="21"/>
  <c r="K1013" i="21"/>
  <c r="L1013" i="21"/>
  <c r="I1013" i="21"/>
  <c r="P1012" i="21"/>
  <c r="O1012" i="21"/>
  <c r="N1012" i="21"/>
  <c r="Q1012" i="21"/>
  <c r="E1013" i="21"/>
  <c r="F1013" i="21"/>
  <c r="D1014" i="21"/>
  <c r="J1014" i="21"/>
  <c r="H1015" i="21"/>
  <c r="K1014" i="21"/>
  <c r="M1014" i="21"/>
  <c r="I1014" i="21"/>
  <c r="L1014" i="21"/>
  <c r="P1013" i="21"/>
  <c r="O1013" i="21"/>
  <c r="N1013" i="21"/>
  <c r="Q1013" i="21"/>
  <c r="E1014" i="21"/>
  <c r="D1015" i="21"/>
  <c r="F1014" i="21"/>
  <c r="M1015" i="21"/>
  <c r="J1015" i="21"/>
  <c r="L1015" i="21"/>
  <c r="I1015" i="21"/>
  <c r="K1015" i="21"/>
  <c r="H1016" i="21"/>
  <c r="P1014" i="21"/>
  <c r="O1014" i="21"/>
  <c r="Q1014" i="21"/>
  <c r="N1014" i="21"/>
  <c r="D1016" i="21"/>
  <c r="E1015" i="21"/>
  <c r="F1015" i="21"/>
  <c r="P1015" i="21"/>
  <c r="O1015" i="21"/>
  <c r="N1015" i="21"/>
  <c r="Q1015" i="21"/>
  <c r="M1016" i="21"/>
  <c r="J1016" i="21"/>
  <c r="L1016" i="21"/>
  <c r="K1016" i="21"/>
  <c r="H1017" i="21"/>
  <c r="I1016" i="21"/>
  <c r="E1016" i="21"/>
  <c r="F1016" i="21"/>
  <c r="D1017" i="21"/>
  <c r="K1017" i="21"/>
  <c r="L1017" i="21"/>
  <c r="M1017" i="21"/>
  <c r="J1017" i="21"/>
  <c r="I1017" i="21"/>
  <c r="H1018" i="21"/>
  <c r="P1016" i="21"/>
  <c r="O1016" i="21"/>
  <c r="Q1016" i="21"/>
  <c r="N1016" i="21"/>
  <c r="D1018" i="21"/>
  <c r="E1017" i="21"/>
  <c r="F1017" i="21"/>
  <c r="P1017" i="21"/>
  <c r="O1017" i="21"/>
  <c r="Q1017" i="21"/>
  <c r="N1017" i="21"/>
  <c r="M1018" i="21"/>
  <c r="L1018" i="21"/>
  <c r="H1019" i="21"/>
  <c r="K1018" i="21"/>
  <c r="I1018" i="21"/>
  <c r="J1018" i="21"/>
  <c r="E1018" i="21"/>
  <c r="F1018" i="21"/>
  <c r="D1019" i="21"/>
  <c r="H1020" i="21"/>
  <c r="J1019" i="21"/>
  <c r="L1019" i="21"/>
  <c r="I1019" i="21"/>
  <c r="M1019" i="21"/>
  <c r="K1019" i="21"/>
  <c r="P1018" i="21"/>
  <c r="O1018" i="21"/>
  <c r="N1018" i="21"/>
  <c r="Q1018" i="21"/>
  <c r="F1019" i="21"/>
  <c r="E1019" i="21"/>
  <c r="D1020" i="21"/>
  <c r="K1020" i="21"/>
  <c r="M1020" i="21"/>
  <c r="J1020" i="21"/>
  <c r="L1020" i="21"/>
  <c r="I1020" i="21"/>
  <c r="H1021" i="21"/>
  <c r="P1019" i="21"/>
  <c r="O1019" i="21"/>
  <c r="N1019" i="21"/>
  <c r="Q1019" i="21"/>
  <c r="D1021" i="21"/>
  <c r="E1020" i="21"/>
  <c r="F1020" i="21"/>
  <c r="P1020" i="21"/>
  <c r="O1020" i="21"/>
  <c r="N1020" i="21"/>
  <c r="Q1020" i="21"/>
  <c r="I1021" i="21"/>
  <c r="H1022" i="21"/>
  <c r="L1021" i="21"/>
  <c r="J1021" i="21"/>
  <c r="M1021" i="21"/>
  <c r="K1021" i="21"/>
  <c r="E1021" i="21"/>
  <c r="D1022" i="21"/>
  <c r="F1021" i="21"/>
  <c r="P1021" i="21"/>
  <c r="O1021" i="21"/>
  <c r="N1021" i="21"/>
  <c r="Q1021" i="21"/>
  <c r="M1022" i="21"/>
  <c r="H1023" i="21"/>
  <c r="I1022" i="21"/>
  <c r="K1022" i="21"/>
  <c r="J1022" i="21"/>
  <c r="L1022" i="21"/>
  <c r="E1022" i="21"/>
  <c r="D1023" i="21"/>
  <c r="F1022" i="21"/>
  <c r="K1023" i="21"/>
  <c r="M1023" i="21"/>
  <c r="I1023" i="21"/>
  <c r="H1024" i="21"/>
  <c r="L1023" i="21"/>
  <c r="J1023" i="21"/>
  <c r="P1022" i="21"/>
  <c r="O1022" i="21"/>
  <c r="N1022" i="21"/>
  <c r="Q1022" i="21"/>
  <c r="D1024" i="21"/>
  <c r="E1023" i="21"/>
  <c r="F1023" i="21"/>
  <c r="P1023" i="21"/>
  <c r="O1023" i="21"/>
  <c r="N1023" i="21"/>
  <c r="Q1023" i="21"/>
  <c r="I1024" i="21"/>
  <c r="M1024" i="21"/>
  <c r="L1024" i="21"/>
  <c r="J1024" i="21"/>
  <c r="K1024" i="21"/>
  <c r="H1025" i="21"/>
  <c r="F1024" i="21"/>
  <c r="E1024" i="21"/>
  <c r="D1025" i="21"/>
  <c r="P1024" i="21"/>
  <c r="O1024" i="21"/>
  <c r="N1024" i="21"/>
  <c r="Q1024" i="21"/>
  <c r="I1025" i="21"/>
  <c r="M1025" i="21"/>
  <c r="H1026" i="21"/>
  <c r="K1025" i="21"/>
  <c r="L1025" i="21"/>
  <c r="J1025" i="21"/>
  <c r="E1025" i="21"/>
  <c r="D1026" i="21"/>
  <c r="F1025" i="21"/>
  <c r="P1025" i="21"/>
  <c r="O1025" i="21"/>
  <c r="N1025" i="21"/>
  <c r="Q1025" i="21"/>
  <c r="H1027" i="21"/>
  <c r="I1026" i="21"/>
  <c r="M1026" i="21"/>
  <c r="L1026" i="21"/>
  <c r="K1026" i="21"/>
  <c r="J1026" i="21"/>
  <c r="F1026" i="21"/>
  <c r="D1027" i="21"/>
  <c r="E1026" i="21"/>
  <c r="M1027" i="21"/>
  <c r="J1027" i="21"/>
  <c r="K1027" i="21"/>
  <c r="I1027" i="21"/>
  <c r="H1028" i="21"/>
  <c r="L1027" i="21"/>
  <c r="P1026" i="21"/>
  <c r="O1026" i="21"/>
  <c r="N1026" i="21"/>
  <c r="Q1026" i="21"/>
  <c r="D1028" i="21"/>
  <c r="E1027" i="21"/>
  <c r="F1027" i="21"/>
  <c r="P1027" i="21"/>
  <c r="O1027" i="21"/>
  <c r="N1027" i="21"/>
  <c r="Q1027" i="21"/>
  <c r="J1028" i="21"/>
  <c r="I1028" i="21"/>
  <c r="H1029" i="21"/>
  <c r="K1028" i="21"/>
  <c r="M1028" i="21"/>
  <c r="L1028" i="21"/>
  <c r="D1029" i="21"/>
  <c r="E1028" i="21"/>
  <c r="F1028" i="21"/>
  <c r="P1028" i="21"/>
  <c r="O1028" i="21"/>
  <c r="N1028" i="21"/>
  <c r="Q1028" i="21"/>
  <c r="K1029" i="21"/>
  <c r="I1029" i="21"/>
  <c r="M1029" i="21"/>
  <c r="J1029" i="21"/>
  <c r="H1030" i="21"/>
  <c r="L1029" i="21"/>
  <c r="E1029" i="21"/>
  <c r="D1030" i="21"/>
  <c r="F1029" i="21"/>
  <c r="P1029" i="21"/>
  <c r="O1029" i="21"/>
  <c r="N1029" i="21"/>
  <c r="Q1029" i="21"/>
  <c r="L1030" i="21"/>
  <c r="H1031" i="21"/>
  <c r="K1030" i="21"/>
  <c r="M1030" i="21"/>
  <c r="I1030" i="21"/>
  <c r="J1030" i="21"/>
  <c r="E1030" i="21"/>
  <c r="D1031" i="21"/>
  <c r="F1030" i="21"/>
  <c r="I1031" i="21"/>
  <c r="K1031" i="21"/>
  <c r="M1031" i="21"/>
  <c r="H1032" i="21"/>
  <c r="J1031" i="21"/>
  <c r="L1031" i="21"/>
  <c r="P1030" i="21"/>
  <c r="O1030" i="21"/>
  <c r="N1030" i="21"/>
  <c r="Q1030" i="21"/>
  <c r="E1031" i="21"/>
  <c r="D1032" i="21"/>
  <c r="F1031" i="21"/>
  <c r="P1031" i="21"/>
  <c r="O1031" i="21"/>
  <c r="N1031" i="21"/>
  <c r="Q1031" i="21"/>
  <c r="M1032" i="21"/>
  <c r="K1032" i="21"/>
  <c r="I1032" i="21"/>
  <c r="L1032" i="21"/>
  <c r="H1033" i="21"/>
  <c r="J1032" i="21"/>
  <c r="D1033" i="21"/>
  <c r="F1032" i="21"/>
  <c r="E1032" i="21"/>
  <c r="P1032" i="21"/>
  <c r="O1032" i="21"/>
  <c r="Q1032" i="21"/>
  <c r="N1032" i="21"/>
  <c r="L1033" i="21"/>
  <c r="J1033" i="21"/>
  <c r="I1033" i="21"/>
  <c r="K1033" i="21"/>
  <c r="M1033" i="21"/>
  <c r="H1034" i="21"/>
  <c r="D1034" i="21"/>
  <c r="E1033" i="21"/>
  <c r="F1033" i="21"/>
  <c r="P1033" i="21"/>
  <c r="O1033" i="21"/>
  <c r="Q1033" i="21"/>
  <c r="N1033" i="21"/>
  <c r="J1034" i="21"/>
  <c r="I1034" i="21"/>
  <c r="M1034" i="21"/>
  <c r="L1034" i="21"/>
  <c r="H1035" i="21"/>
  <c r="K1034" i="21"/>
  <c r="F1034" i="21"/>
  <c r="D1035" i="21"/>
  <c r="E1034" i="21"/>
  <c r="P1034" i="21"/>
  <c r="O1034" i="21"/>
  <c r="Q1034" i="21"/>
  <c r="N1034" i="21"/>
  <c r="I1035" i="21"/>
  <c r="J1035" i="21"/>
  <c r="L1035" i="21"/>
  <c r="K1035" i="21"/>
  <c r="H1036" i="21"/>
  <c r="M1035" i="21"/>
  <c r="F1035" i="21"/>
  <c r="E1035" i="21"/>
  <c r="D1036" i="21"/>
  <c r="P1035" i="21"/>
  <c r="O1035" i="21"/>
  <c r="N1035" i="21"/>
  <c r="Q1035" i="21"/>
  <c r="M1036" i="21"/>
  <c r="I1036" i="21"/>
  <c r="H1037" i="21"/>
  <c r="J1036" i="21"/>
  <c r="L1036" i="21"/>
  <c r="K1036" i="21"/>
  <c r="D1037" i="21"/>
  <c r="F1036" i="21"/>
  <c r="E1036" i="21"/>
  <c r="P1036" i="21"/>
  <c r="O1036" i="21"/>
  <c r="N1036" i="21"/>
  <c r="Q1036" i="21"/>
  <c r="L1037" i="21"/>
  <c r="J1037" i="21"/>
  <c r="K1037" i="21"/>
  <c r="M1037" i="21"/>
  <c r="I1037" i="21"/>
  <c r="H1038" i="21"/>
  <c r="E1037" i="21"/>
  <c r="D1038" i="21"/>
  <c r="F1037" i="21"/>
  <c r="P1037" i="21"/>
  <c r="O1037" i="21"/>
  <c r="N1037" i="21"/>
  <c r="Q1037" i="21"/>
  <c r="L1038" i="21"/>
  <c r="J1038" i="21"/>
  <c r="K1038" i="21"/>
  <c r="H1039" i="21"/>
  <c r="M1038" i="21"/>
  <c r="I1038" i="21"/>
  <c r="F1038" i="21"/>
  <c r="D1039" i="21"/>
  <c r="E1038" i="21"/>
  <c r="H1040" i="21"/>
  <c r="I1039" i="21"/>
  <c r="K1039" i="21"/>
  <c r="M1039" i="21"/>
  <c r="L1039" i="21"/>
  <c r="J1039" i="21"/>
  <c r="P1038" i="21"/>
  <c r="O1038" i="21"/>
  <c r="N1038" i="21"/>
  <c r="Q1038" i="21"/>
  <c r="F1039" i="21"/>
  <c r="D1040" i="21"/>
  <c r="E1039" i="21"/>
  <c r="L1040" i="21"/>
  <c r="H1041" i="21"/>
  <c r="I1040" i="21"/>
  <c r="K1040" i="21"/>
  <c r="M1040" i="21"/>
  <c r="J1040" i="21"/>
  <c r="P1039" i="21"/>
  <c r="O1039" i="21"/>
  <c r="N1039" i="21"/>
  <c r="Q1039" i="21"/>
  <c r="E1040" i="21"/>
  <c r="F1040" i="21"/>
  <c r="D1041" i="21"/>
  <c r="M1041" i="21"/>
  <c r="H1042" i="21"/>
  <c r="K1041" i="21"/>
  <c r="J1041" i="21"/>
  <c r="I1041" i="21"/>
  <c r="L1041" i="21"/>
  <c r="P1040" i="21"/>
  <c r="O1040" i="21"/>
  <c r="Q1040" i="21"/>
  <c r="N1040" i="21"/>
  <c r="D1042" i="21"/>
  <c r="F1041" i="21"/>
  <c r="E1041" i="21"/>
  <c r="M1042" i="21"/>
  <c r="J1042" i="21"/>
  <c r="I1042" i="21"/>
  <c r="L1042" i="21"/>
  <c r="K1042" i="21"/>
  <c r="H1043" i="21"/>
  <c r="P1041" i="21"/>
  <c r="O1041" i="21"/>
  <c r="N1041" i="21"/>
  <c r="Q1041" i="21"/>
  <c r="F1042" i="21"/>
  <c r="D1043" i="21"/>
  <c r="E1042" i="21"/>
  <c r="P1042" i="21"/>
  <c r="O1042" i="21"/>
  <c r="N1042" i="21"/>
  <c r="Q1042" i="21"/>
  <c r="J1043" i="21"/>
  <c r="L1043" i="21"/>
  <c r="M1043" i="21"/>
  <c r="K1043" i="21"/>
  <c r="I1043" i="21"/>
  <c r="H1044" i="21"/>
  <c r="D1044" i="21"/>
  <c r="F1043" i="21"/>
  <c r="E1043" i="21"/>
  <c r="P1043" i="21"/>
  <c r="O1043" i="21"/>
  <c r="N1043" i="21"/>
  <c r="Q1043" i="21"/>
  <c r="J1044" i="21"/>
  <c r="H1045" i="21"/>
  <c r="K1044" i="21"/>
  <c r="M1044" i="21"/>
  <c r="I1044" i="21"/>
  <c r="L1044" i="21"/>
  <c r="F1044" i="21"/>
  <c r="E1044" i="21"/>
  <c r="D1045" i="21"/>
  <c r="I1045" i="21"/>
  <c r="M1045" i="21"/>
  <c r="H1046" i="21"/>
  <c r="L1045" i="21"/>
  <c r="K1045" i="21"/>
  <c r="J1045" i="21"/>
  <c r="P1044" i="21"/>
  <c r="O1044" i="21"/>
  <c r="N1044" i="21"/>
  <c r="Q1044" i="21"/>
  <c r="F1045" i="21"/>
  <c r="D1046" i="21"/>
  <c r="E1045" i="21"/>
  <c r="P1045" i="21"/>
  <c r="O1045" i="21"/>
  <c r="Q1045" i="21"/>
  <c r="N1045" i="21"/>
  <c r="L1046" i="21"/>
  <c r="I1046" i="21"/>
  <c r="J1046" i="21"/>
  <c r="M1046" i="21"/>
  <c r="H1047" i="21"/>
  <c r="K1046" i="21"/>
  <c r="F1046" i="21"/>
  <c r="E1046" i="21"/>
  <c r="D1047" i="21"/>
  <c r="P1046" i="21"/>
  <c r="O1046" i="21"/>
  <c r="N1046" i="21"/>
  <c r="Q1046" i="21"/>
  <c r="H1048" i="21"/>
  <c r="L1047" i="21"/>
  <c r="J1047" i="21"/>
  <c r="M1047" i="21"/>
  <c r="I1047" i="21"/>
  <c r="K1047" i="21"/>
  <c r="E1047" i="21"/>
  <c r="D1048" i="21"/>
  <c r="F1047" i="21"/>
  <c r="J1048" i="21"/>
  <c r="H1049" i="21"/>
  <c r="K1048" i="21"/>
  <c r="L1048" i="21"/>
  <c r="M1048" i="21"/>
  <c r="I1048" i="21"/>
  <c r="P1047" i="21"/>
  <c r="O1047" i="21"/>
  <c r="N1047" i="21"/>
  <c r="Q1047" i="21"/>
  <c r="D1049" i="21"/>
  <c r="F1048" i="21"/>
  <c r="E1048" i="21"/>
  <c r="K1049" i="21"/>
  <c r="L1049" i="21"/>
  <c r="J1049" i="21"/>
  <c r="I1049" i="21"/>
  <c r="M1049" i="21"/>
  <c r="H1050" i="21"/>
  <c r="P1048" i="21"/>
  <c r="O1048" i="21"/>
  <c r="Q1048" i="21"/>
  <c r="N1048" i="21"/>
  <c r="E1049" i="21"/>
  <c r="F1049" i="21"/>
  <c r="D1050" i="21"/>
  <c r="P1049" i="21"/>
  <c r="O1049" i="21"/>
  <c r="N1049" i="21"/>
  <c r="Q1049" i="21"/>
  <c r="M1050" i="21"/>
  <c r="L1050" i="21"/>
  <c r="K1050" i="21"/>
  <c r="H1051" i="21"/>
  <c r="J1050" i="21"/>
  <c r="I1050" i="21"/>
  <c r="D1051" i="21"/>
  <c r="F1050" i="21"/>
  <c r="E1050" i="21"/>
  <c r="K1051" i="21"/>
  <c r="L1051" i="21"/>
  <c r="I1051" i="21"/>
  <c r="M1051" i="21"/>
  <c r="H1052" i="21"/>
  <c r="J1051" i="21"/>
  <c r="P1050" i="21"/>
  <c r="O1050" i="21"/>
  <c r="N1050" i="21"/>
  <c r="Q1050" i="21"/>
  <c r="E1051" i="21"/>
  <c r="F1051" i="21"/>
  <c r="D1052" i="21"/>
  <c r="P1051" i="21"/>
  <c r="O1051" i="21"/>
  <c r="N1051" i="21"/>
  <c r="Q1051" i="21"/>
  <c r="M1052" i="21"/>
  <c r="I1052" i="21"/>
  <c r="H1053" i="21"/>
  <c r="K1052" i="21"/>
  <c r="J1052" i="21"/>
  <c r="L1052" i="21"/>
  <c r="E1052" i="21"/>
  <c r="F1052" i="21"/>
  <c r="D1053" i="21"/>
  <c r="P1052" i="21"/>
  <c r="O1052" i="21"/>
  <c r="N1052" i="21"/>
  <c r="Q1052" i="21"/>
  <c r="L1053" i="21"/>
  <c r="H1054" i="21"/>
  <c r="M1053" i="21"/>
  <c r="J1053" i="21"/>
  <c r="I1053" i="21"/>
  <c r="K1053" i="21"/>
  <c r="F1053" i="21"/>
  <c r="E1053" i="21"/>
  <c r="D1054" i="21"/>
  <c r="K1054" i="21"/>
  <c r="L1054" i="21"/>
  <c r="H1055" i="21"/>
  <c r="I1054" i="21"/>
  <c r="M1054" i="21"/>
  <c r="J1054" i="21"/>
  <c r="P1053" i="21"/>
  <c r="O1053" i="21"/>
  <c r="N1053" i="21"/>
  <c r="Q1053" i="21"/>
  <c r="E1054" i="21"/>
  <c r="D1055" i="21"/>
  <c r="F1054" i="21"/>
  <c r="J1055" i="21"/>
  <c r="I1055" i="21"/>
  <c r="K1055" i="21"/>
  <c r="L1055" i="21"/>
  <c r="M1055" i="21"/>
  <c r="H1056" i="21"/>
  <c r="P1054" i="21"/>
  <c r="O1054" i="21"/>
  <c r="N1054" i="21"/>
  <c r="Q1054" i="21"/>
  <c r="E1055" i="21"/>
  <c r="D1056" i="21"/>
  <c r="F1055" i="21"/>
  <c r="P1055" i="21"/>
  <c r="O1055" i="21"/>
  <c r="N1055" i="21"/>
  <c r="Q1055" i="21"/>
  <c r="L1056" i="21"/>
  <c r="J1056" i="21"/>
  <c r="M1056" i="21"/>
  <c r="K1056" i="21"/>
  <c r="I1056" i="21"/>
  <c r="H1057" i="21"/>
  <c r="F1056" i="21"/>
  <c r="E1056" i="21"/>
  <c r="D1057" i="21"/>
  <c r="P1056" i="21"/>
  <c r="O1056" i="21"/>
  <c r="N1056" i="21"/>
  <c r="Q1056" i="21"/>
  <c r="J1057" i="21"/>
  <c r="I1057" i="21"/>
  <c r="M1057" i="21"/>
  <c r="H1058" i="21"/>
  <c r="K1057" i="21"/>
  <c r="L1057" i="21"/>
  <c r="E1057" i="21"/>
  <c r="F1057" i="21"/>
  <c r="D1058" i="21"/>
  <c r="P1057" i="21"/>
  <c r="O1057" i="21"/>
  <c r="N1057" i="21"/>
  <c r="Q1057" i="21"/>
  <c r="H1059" i="21"/>
  <c r="L1058" i="21"/>
  <c r="K1058" i="21"/>
  <c r="M1058" i="21"/>
  <c r="J1058" i="21"/>
  <c r="I1058" i="21"/>
  <c r="F1058" i="21"/>
  <c r="E1058" i="21"/>
  <c r="D1059" i="21"/>
  <c r="K1059" i="21"/>
  <c r="L1059" i="21"/>
  <c r="J1059" i="21"/>
  <c r="M1059" i="21"/>
  <c r="H1060" i="21"/>
  <c r="I1059" i="21"/>
  <c r="P1058" i="21"/>
  <c r="O1058" i="21"/>
  <c r="Q1058" i="21"/>
  <c r="N1058" i="21"/>
  <c r="E1059" i="21"/>
  <c r="D1060" i="21"/>
  <c r="F1059" i="21"/>
  <c r="H1061" i="21"/>
  <c r="L1060" i="21"/>
  <c r="J1060" i="21"/>
  <c r="K1060" i="21"/>
  <c r="M1060" i="21"/>
  <c r="I1060" i="21"/>
  <c r="P1059" i="21"/>
  <c r="O1059" i="21"/>
  <c r="N1059" i="21"/>
  <c r="Q1059" i="21"/>
  <c r="E1060" i="21"/>
  <c r="D1061" i="21"/>
  <c r="F1060" i="21"/>
  <c r="I1061" i="21"/>
  <c r="K1061" i="21"/>
  <c r="H1062" i="21"/>
  <c r="J1061" i="21"/>
  <c r="L1061" i="21"/>
  <c r="M1061" i="21"/>
  <c r="P1060" i="21"/>
  <c r="O1060" i="21"/>
  <c r="N1060" i="21"/>
  <c r="Q1060" i="21"/>
  <c r="D1062" i="21"/>
  <c r="E1061" i="21"/>
  <c r="F1061" i="21"/>
  <c r="P1061" i="21"/>
  <c r="O1061" i="21"/>
  <c r="N1061" i="21"/>
  <c r="Q1061" i="21"/>
  <c r="L1062" i="21"/>
  <c r="I1062" i="21"/>
  <c r="K1062" i="21"/>
  <c r="H1063" i="21"/>
  <c r="M1062" i="21"/>
  <c r="J1062" i="21"/>
  <c r="F1062" i="21"/>
  <c r="D1063" i="21"/>
  <c r="E1062" i="21"/>
  <c r="P1062" i="21"/>
  <c r="O1062" i="21"/>
  <c r="N1062" i="21"/>
  <c r="Q1062" i="21"/>
  <c r="M1063" i="21"/>
  <c r="I1063" i="21"/>
  <c r="J1063" i="21"/>
  <c r="H1064" i="21"/>
  <c r="L1063" i="21"/>
  <c r="K1063" i="21"/>
  <c r="F1063" i="21"/>
  <c r="E1063" i="21"/>
  <c r="D1064" i="21"/>
  <c r="P1063" i="21"/>
  <c r="O1063" i="21"/>
  <c r="N1063" i="21"/>
  <c r="Q1063" i="21"/>
  <c r="J1064" i="21"/>
  <c r="M1064" i="21"/>
  <c r="I1064" i="21"/>
  <c r="L1064" i="21"/>
  <c r="K1064" i="21"/>
  <c r="H1065" i="21"/>
  <c r="F1064" i="21"/>
  <c r="E1064" i="21"/>
  <c r="D1065" i="21"/>
  <c r="P1064" i="21"/>
  <c r="O1064" i="21"/>
  <c r="Q1064" i="21"/>
  <c r="N1064" i="21"/>
  <c r="M1065" i="21"/>
  <c r="H1066" i="21"/>
  <c r="L1065" i="21"/>
  <c r="K1065" i="21"/>
  <c r="J1065" i="21"/>
  <c r="I1065" i="21"/>
  <c r="E1065" i="21"/>
  <c r="F1065" i="21"/>
  <c r="D1066" i="21"/>
  <c r="M1066" i="21"/>
  <c r="I1066" i="21"/>
  <c r="J1066" i="21"/>
  <c r="H1067" i="21"/>
  <c r="L1066" i="21"/>
  <c r="K1066" i="21"/>
  <c r="P1065" i="21"/>
  <c r="O1065" i="21"/>
  <c r="N1065" i="21"/>
  <c r="Q1065" i="21"/>
  <c r="F1066" i="21"/>
  <c r="D1067" i="21"/>
  <c r="E1066" i="21"/>
  <c r="P1066" i="21"/>
  <c r="O1066" i="21"/>
  <c r="N1066" i="21"/>
  <c r="Q1066" i="21"/>
  <c r="I1067" i="21"/>
  <c r="L1067" i="21"/>
  <c r="H1068" i="21"/>
  <c r="K1067" i="21"/>
  <c r="M1067" i="21"/>
  <c r="J1067" i="21"/>
  <c r="F1067" i="21"/>
  <c r="D1068" i="21"/>
  <c r="E1067" i="21"/>
  <c r="P1067" i="21"/>
  <c r="O1067" i="21"/>
  <c r="N1067" i="21"/>
  <c r="Q1067" i="21"/>
  <c r="I1068" i="21"/>
  <c r="L1068" i="21"/>
  <c r="H1069" i="21"/>
  <c r="J1068" i="21"/>
  <c r="K1068" i="21"/>
  <c r="M1068" i="21"/>
  <c r="F1068" i="21"/>
  <c r="E1068" i="21"/>
  <c r="D1069" i="21"/>
  <c r="P1068" i="21"/>
  <c r="O1068" i="21"/>
  <c r="N1068" i="21"/>
  <c r="Q1068" i="21"/>
  <c r="M1069" i="21"/>
  <c r="J1069" i="21"/>
  <c r="H1070" i="21"/>
  <c r="L1069" i="21"/>
  <c r="K1069" i="21"/>
  <c r="I1069" i="21"/>
  <c r="E1069" i="21"/>
  <c r="F1069" i="21"/>
  <c r="D1070" i="21"/>
  <c r="J1070" i="21"/>
  <c r="M1070" i="21"/>
  <c r="K1070" i="21"/>
  <c r="I1070" i="21"/>
  <c r="H1071" i="21"/>
  <c r="L1070" i="21"/>
  <c r="P1069" i="21"/>
  <c r="O1069" i="21"/>
  <c r="N1069" i="21"/>
  <c r="Q1069" i="21"/>
  <c r="D1071" i="21"/>
  <c r="E1070" i="21"/>
  <c r="F1070" i="21"/>
  <c r="P1070" i="21"/>
  <c r="O1070" i="21"/>
  <c r="Q1070" i="21"/>
  <c r="N1070" i="21"/>
  <c r="I1071" i="21"/>
  <c r="M1071" i="21"/>
  <c r="H1072" i="21"/>
  <c r="K1071" i="21"/>
  <c r="L1071" i="21"/>
  <c r="J1071" i="21"/>
  <c r="D1072" i="21"/>
  <c r="E1071" i="21"/>
  <c r="F1071" i="21"/>
  <c r="P1071" i="21"/>
  <c r="O1071" i="21"/>
  <c r="N1071" i="21"/>
  <c r="Q1071" i="21"/>
  <c r="H1073" i="21"/>
  <c r="I1072" i="21"/>
  <c r="M1072" i="21"/>
  <c r="K1072" i="21"/>
  <c r="J1072" i="21"/>
  <c r="L1072" i="21"/>
  <c r="F1072" i="21"/>
  <c r="D1073" i="21"/>
  <c r="E1072" i="21"/>
  <c r="J1073" i="21"/>
  <c r="M1073" i="21"/>
  <c r="I1073" i="21"/>
  <c r="K1073" i="21"/>
  <c r="L1073" i="21"/>
  <c r="H1074" i="21"/>
  <c r="P1072" i="21"/>
  <c r="O1072" i="21"/>
  <c r="N1072" i="21"/>
  <c r="Q1072" i="21"/>
  <c r="F1073" i="21"/>
  <c r="E1073" i="21"/>
  <c r="D1074" i="21"/>
  <c r="P1073" i="21"/>
  <c r="O1073" i="21"/>
  <c r="N1073" i="21"/>
  <c r="Q1073" i="21"/>
  <c r="L1074" i="21"/>
  <c r="K1074" i="21"/>
  <c r="M1074" i="21"/>
  <c r="H1075" i="21"/>
  <c r="I1074" i="21"/>
  <c r="J1074" i="21"/>
  <c r="F1074" i="21"/>
  <c r="E1074" i="21"/>
  <c r="D1075" i="21"/>
  <c r="J1075" i="21"/>
  <c r="L1075" i="21"/>
  <c r="I1075" i="21"/>
  <c r="M1075" i="21"/>
  <c r="H1076" i="21"/>
  <c r="K1075" i="21"/>
  <c r="P1074" i="21"/>
  <c r="O1074" i="21"/>
  <c r="Q1074" i="21"/>
  <c r="N1074" i="21"/>
  <c r="F1075" i="21"/>
  <c r="D1076" i="21"/>
  <c r="E1075" i="21"/>
  <c r="P1075" i="21"/>
  <c r="O1075" i="21"/>
  <c r="N1075" i="21"/>
  <c r="Q1075" i="21"/>
  <c r="H1077" i="21"/>
  <c r="I1076" i="21"/>
  <c r="M1076" i="21"/>
  <c r="K1076" i="21"/>
  <c r="J1076" i="21"/>
  <c r="L1076" i="21"/>
  <c r="E1076" i="21"/>
  <c r="D1077" i="21"/>
  <c r="F1076" i="21"/>
  <c r="K1077" i="21"/>
  <c r="I1077" i="21"/>
  <c r="M1077" i="21"/>
  <c r="J1077" i="21"/>
  <c r="H1078" i="21"/>
  <c r="L1077" i="21"/>
  <c r="P1076" i="21"/>
  <c r="O1076" i="21"/>
  <c r="N1076" i="21"/>
  <c r="Q1076" i="21"/>
  <c r="F1077" i="21"/>
  <c r="D1078" i="21"/>
  <c r="E1077" i="21"/>
  <c r="P1077" i="21"/>
  <c r="O1077" i="21"/>
  <c r="N1077" i="21"/>
  <c r="Q1077" i="21"/>
  <c r="J1078" i="21"/>
  <c r="H1079" i="21"/>
  <c r="I1078" i="21"/>
  <c r="K1078" i="21"/>
  <c r="M1078" i="21"/>
  <c r="L1078" i="21"/>
  <c r="F1078" i="21"/>
  <c r="D1079" i="21"/>
  <c r="E1078" i="21"/>
  <c r="K1079" i="21"/>
  <c r="I1079" i="21"/>
  <c r="H1080" i="21"/>
  <c r="L1079" i="21"/>
  <c r="M1079" i="21"/>
  <c r="J1079" i="21"/>
  <c r="P1078" i="21"/>
  <c r="O1078" i="21"/>
  <c r="N1078" i="21"/>
  <c r="Q1078" i="21"/>
  <c r="D1080" i="21"/>
  <c r="F1079" i="21"/>
  <c r="E1079" i="21"/>
  <c r="P1079" i="21"/>
  <c r="O1079" i="21"/>
  <c r="N1079" i="21"/>
  <c r="Q1079" i="21"/>
  <c r="K1080" i="21"/>
  <c r="H1081" i="21"/>
  <c r="I1080" i="21"/>
  <c r="M1080" i="21"/>
  <c r="L1080" i="21"/>
  <c r="J1080" i="21"/>
  <c r="E1080" i="21"/>
  <c r="F1080" i="21"/>
  <c r="D1081" i="21"/>
  <c r="H1082" i="21"/>
  <c r="K1081" i="21"/>
  <c r="J1081" i="21"/>
  <c r="L1081" i="21"/>
  <c r="M1081" i="21"/>
  <c r="I1081" i="21"/>
  <c r="P1080" i="21"/>
  <c r="O1080" i="21"/>
  <c r="Q1080" i="21"/>
  <c r="N1080" i="21"/>
  <c r="F1081" i="21"/>
  <c r="E1081" i="21"/>
  <c r="D1082" i="21"/>
  <c r="K1082" i="21"/>
  <c r="H1083" i="21"/>
  <c r="I1082" i="21"/>
  <c r="L1082" i="21"/>
  <c r="J1082" i="21"/>
  <c r="M1082" i="21"/>
  <c r="P1081" i="21"/>
  <c r="O1081" i="21"/>
  <c r="N1081" i="21"/>
  <c r="Q1081" i="21"/>
  <c r="E1082" i="21"/>
  <c r="F1082" i="21"/>
  <c r="D1083" i="21"/>
  <c r="K1083" i="21"/>
  <c r="L1083" i="21"/>
  <c r="H1084" i="21"/>
  <c r="J1083" i="21"/>
  <c r="I1083" i="21"/>
  <c r="M1083" i="21"/>
  <c r="P1082" i="21"/>
  <c r="O1082" i="21"/>
  <c r="N1082" i="21"/>
  <c r="Q1082" i="21"/>
  <c r="E1083" i="21"/>
  <c r="D1084" i="21"/>
  <c r="F1083" i="21"/>
  <c r="J1084" i="21"/>
  <c r="L1084" i="21"/>
  <c r="K1084" i="21"/>
  <c r="M1084" i="21"/>
  <c r="H1085" i="21"/>
  <c r="I1084" i="21"/>
  <c r="P1083" i="21"/>
  <c r="O1083" i="21"/>
  <c r="N1083" i="21"/>
  <c r="Q1083" i="21"/>
  <c r="F1084" i="21"/>
  <c r="E1084" i="21"/>
  <c r="D1085" i="21"/>
  <c r="K1085" i="21"/>
  <c r="M1085" i="21"/>
  <c r="L1085" i="21"/>
  <c r="J1085" i="21"/>
  <c r="H1086" i="21"/>
  <c r="I1085" i="21"/>
  <c r="P1084" i="21"/>
  <c r="O1084" i="21"/>
  <c r="Q1084" i="21"/>
  <c r="N1084" i="21"/>
  <c r="D1086" i="21"/>
  <c r="F1085" i="21"/>
  <c r="E1085" i="21"/>
  <c r="K1086" i="21"/>
  <c r="H1087" i="21"/>
  <c r="I1086" i="21"/>
  <c r="L1086" i="21"/>
  <c r="M1086" i="21"/>
  <c r="J1086" i="21"/>
  <c r="P1085" i="21"/>
  <c r="O1085" i="21"/>
  <c r="N1085" i="21"/>
  <c r="Q1085" i="21"/>
  <c r="F1086" i="21"/>
  <c r="E1086" i="21"/>
  <c r="D1087" i="21"/>
  <c r="M1087" i="21"/>
  <c r="J1087" i="21"/>
  <c r="I1087" i="21"/>
  <c r="L1087" i="21"/>
  <c r="K1087" i="21"/>
  <c r="H1088" i="21"/>
  <c r="P1086" i="21"/>
  <c r="O1086" i="21"/>
  <c r="N1086" i="21"/>
  <c r="Q1086" i="21"/>
  <c r="F1087" i="21"/>
  <c r="D1088" i="21"/>
  <c r="E1087" i="21"/>
  <c r="P1087" i="21"/>
  <c r="O1087" i="21"/>
  <c r="N1087" i="21"/>
  <c r="Q1087" i="21"/>
  <c r="K1088" i="21"/>
  <c r="M1088" i="21"/>
  <c r="L1088" i="21"/>
  <c r="H1089" i="21"/>
  <c r="I1088" i="21"/>
  <c r="J1088" i="21"/>
  <c r="D1089" i="21"/>
  <c r="F1088" i="21"/>
  <c r="E1088" i="21"/>
  <c r="J1089" i="21"/>
  <c r="L1089" i="21"/>
  <c r="K1089" i="21"/>
  <c r="I1089" i="21"/>
  <c r="H1090" i="21"/>
  <c r="M1089" i="21"/>
  <c r="P1088" i="21"/>
  <c r="O1088" i="21"/>
  <c r="N1088" i="21"/>
  <c r="Q1088" i="21"/>
  <c r="F1089" i="21"/>
  <c r="E1089" i="21"/>
  <c r="D1090" i="21"/>
  <c r="P1089" i="21"/>
  <c r="O1089" i="21"/>
  <c r="N1089" i="21"/>
  <c r="Q1089" i="21"/>
  <c r="L1090" i="21"/>
  <c r="H1091" i="21"/>
  <c r="J1090" i="21"/>
  <c r="I1090" i="21"/>
  <c r="M1090" i="21"/>
  <c r="K1090" i="21"/>
  <c r="F1090" i="21"/>
  <c r="E1090" i="21"/>
  <c r="D1091" i="21"/>
  <c r="J1091" i="21"/>
  <c r="M1091" i="21"/>
  <c r="L1091" i="21"/>
  <c r="I1091" i="21"/>
  <c r="K1091" i="21"/>
  <c r="H1092" i="21"/>
  <c r="P1090" i="21"/>
  <c r="O1090" i="21"/>
  <c r="Q1090" i="21"/>
  <c r="N1090" i="21"/>
  <c r="E1091" i="21"/>
  <c r="F1091" i="21"/>
  <c r="D1092" i="21"/>
  <c r="P1091" i="21"/>
  <c r="O1091" i="21"/>
  <c r="N1091" i="21"/>
  <c r="Q1091" i="21"/>
  <c r="J1092" i="21"/>
  <c r="I1092" i="21"/>
  <c r="L1092" i="21"/>
  <c r="M1092" i="21"/>
  <c r="K1092" i="21"/>
  <c r="H1093" i="21"/>
  <c r="E1092" i="21"/>
  <c r="D1093" i="21"/>
  <c r="F1092" i="21"/>
  <c r="P1092" i="21"/>
  <c r="O1092" i="21"/>
  <c r="Q1092" i="21"/>
  <c r="N1092" i="21"/>
  <c r="M1093" i="21"/>
  <c r="K1093" i="21"/>
  <c r="J1093" i="21"/>
  <c r="I1093" i="21"/>
  <c r="L1093" i="21"/>
  <c r="H1094" i="21"/>
  <c r="E1093" i="21"/>
  <c r="D1094" i="21"/>
  <c r="F1093" i="21"/>
  <c r="P1093" i="21"/>
  <c r="O1093" i="21"/>
  <c r="N1093" i="21"/>
  <c r="Q1093" i="21"/>
  <c r="M1094" i="21"/>
  <c r="K1094" i="21"/>
  <c r="I1094" i="21"/>
  <c r="H1095" i="21"/>
  <c r="J1094" i="21"/>
  <c r="L1094" i="21"/>
  <c r="E1094" i="21"/>
  <c r="D1095" i="21"/>
  <c r="F1094" i="21"/>
  <c r="P1094" i="21"/>
  <c r="O1094" i="21"/>
  <c r="N1094" i="21"/>
  <c r="Q1094" i="21"/>
  <c r="M1095" i="21"/>
  <c r="K1095" i="21"/>
  <c r="L1095" i="21"/>
  <c r="I1095" i="21"/>
  <c r="J1095" i="21"/>
  <c r="H1096" i="21"/>
  <c r="D1096" i="21"/>
  <c r="F1095" i="21"/>
  <c r="E1095" i="21"/>
  <c r="P1095" i="21"/>
  <c r="O1095" i="21"/>
  <c r="N1095" i="21"/>
  <c r="Q1095" i="21"/>
  <c r="L1096" i="21"/>
  <c r="J1096" i="21"/>
  <c r="I1096" i="21"/>
  <c r="H1097" i="21"/>
  <c r="K1096" i="21"/>
  <c r="M1096" i="21"/>
  <c r="E1096" i="21"/>
  <c r="D1097" i="21"/>
  <c r="F1096" i="21"/>
  <c r="P1096" i="21"/>
  <c r="O1096" i="21"/>
  <c r="N1096" i="21"/>
  <c r="Q1096" i="21"/>
  <c r="H1098" i="21"/>
  <c r="L1097" i="21"/>
  <c r="I1097" i="21"/>
  <c r="J1097" i="21"/>
  <c r="M1097" i="21"/>
  <c r="K1097" i="21"/>
  <c r="D1098" i="21"/>
  <c r="F1097" i="21"/>
  <c r="E1097" i="21"/>
  <c r="J1098" i="21"/>
  <c r="I1098" i="21"/>
  <c r="M1098" i="21"/>
  <c r="H1099" i="21"/>
  <c r="K1098" i="21"/>
  <c r="L1098" i="21"/>
  <c r="P1097" i="21"/>
  <c r="O1097" i="21"/>
  <c r="N1097" i="21"/>
  <c r="Q1097" i="21"/>
  <c r="F1098" i="21"/>
  <c r="D1099" i="21"/>
  <c r="E1098" i="21"/>
  <c r="P1098" i="21"/>
  <c r="O1098" i="21"/>
  <c r="Q1098" i="21"/>
  <c r="N1098" i="21"/>
  <c r="J1099" i="21"/>
  <c r="L1099" i="21"/>
  <c r="M1099" i="21"/>
  <c r="I1099" i="21"/>
  <c r="H1100" i="21"/>
  <c r="K1099" i="21"/>
  <c r="D1100" i="21"/>
  <c r="E1099" i="21"/>
  <c r="F1099" i="21"/>
  <c r="P1099" i="21"/>
  <c r="O1099" i="21"/>
  <c r="Q1099" i="21"/>
  <c r="N1099" i="21"/>
  <c r="I1100" i="21"/>
  <c r="H1101" i="21"/>
  <c r="M1100" i="21"/>
  <c r="L1100" i="21"/>
  <c r="J1100" i="21"/>
  <c r="K1100" i="21"/>
  <c r="D1101" i="21"/>
  <c r="F1100" i="21"/>
  <c r="E1100" i="21"/>
  <c r="P1100" i="21"/>
  <c r="O1100" i="21"/>
  <c r="Q1100" i="21"/>
  <c r="N1100" i="21"/>
  <c r="I1101" i="21"/>
  <c r="M1101" i="21"/>
  <c r="H1102" i="21"/>
  <c r="K1101" i="21"/>
  <c r="J1101" i="21"/>
  <c r="L1101" i="21"/>
  <c r="F1101" i="21"/>
  <c r="E1101" i="21"/>
  <c r="D1102" i="21"/>
  <c r="P1101" i="21"/>
  <c r="O1101" i="21"/>
  <c r="N1101" i="21"/>
  <c r="Q1101" i="21"/>
  <c r="H1103" i="21"/>
  <c r="K1102" i="21"/>
  <c r="M1102" i="21"/>
  <c r="J1102" i="21"/>
  <c r="I1102" i="21"/>
  <c r="L1102" i="21"/>
  <c r="E1102" i="21"/>
  <c r="F1102" i="21"/>
  <c r="D1103" i="21"/>
  <c r="M1103" i="21"/>
  <c r="K1103" i="21"/>
  <c r="I1103" i="21"/>
  <c r="L1103" i="21"/>
  <c r="H1104" i="21"/>
  <c r="J1103" i="21"/>
  <c r="P1102" i="21"/>
  <c r="O1102" i="21"/>
  <c r="N1102" i="21"/>
  <c r="Q1102" i="21"/>
  <c r="E1103" i="21"/>
  <c r="F1103" i="21"/>
  <c r="D1104" i="21"/>
  <c r="P1103" i="21"/>
  <c r="O1103" i="21"/>
  <c r="N1103" i="21"/>
  <c r="Q1103" i="21"/>
  <c r="J1104" i="21"/>
  <c r="M1104" i="21"/>
  <c r="L1104" i="21"/>
  <c r="H1105" i="21"/>
  <c r="K1104" i="21"/>
  <c r="I1104" i="21"/>
  <c r="F1104" i="21"/>
  <c r="E1104" i="21"/>
  <c r="D1105" i="21"/>
  <c r="L1105" i="21"/>
  <c r="M1105" i="21"/>
  <c r="H1106" i="21"/>
  <c r="J1105" i="21"/>
  <c r="K1105" i="21"/>
  <c r="I1105" i="21"/>
  <c r="P1104" i="21"/>
  <c r="O1104" i="21"/>
  <c r="Q1104" i="21"/>
  <c r="N1104" i="21"/>
  <c r="F1105" i="21"/>
  <c r="E1105" i="21"/>
  <c r="D1106" i="21"/>
  <c r="J1106" i="21"/>
  <c r="K1106" i="21"/>
  <c r="M1106" i="21"/>
  <c r="L1106" i="21"/>
  <c r="H1107" i="21"/>
  <c r="I1106" i="21"/>
  <c r="P1105" i="21"/>
  <c r="O1105" i="21"/>
  <c r="N1105" i="21"/>
  <c r="Q1105" i="21"/>
  <c r="E1106" i="21"/>
  <c r="D1107" i="21"/>
  <c r="F1106" i="21"/>
  <c r="H1108" i="21"/>
  <c r="M1107" i="21"/>
  <c r="L1107" i="21"/>
  <c r="I1107" i="21"/>
  <c r="K1107" i="21"/>
  <c r="J1107" i="21"/>
  <c r="P1106" i="21"/>
  <c r="O1106" i="21"/>
  <c r="N1106" i="21"/>
  <c r="Q1106" i="21"/>
  <c r="F1107" i="21"/>
  <c r="E1107" i="21"/>
  <c r="D1108" i="21"/>
  <c r="K1108" i="21"/>
  <c r="M1108" i="21"/>
  <c r="L1108" i="21"/>
  <c r="H1109" i="21"/>
  <c r="I1108" i="21"/>
  <c r="J1108" i="21"/>
  <c r="P1107" i="21"/>
  <c r="O1107" i="21"/>
  <c r="N1107" i="21"/>
  <c r="Q1107" i="21"/>
  <c r="F1108" i="21"/>
  <c r="D1109" i="21"/>
  <c r="E1108" i="21"/>
  <c r="M1109" i="21"/>
  <c r="J1109" i="21"/>
  <c r="I1109" i="21"/>
  <c r="H1110" i="21"/>
  <c r="K1109" i="21"/>
  <c r="L1109" i="21"/>
  <c r="P1108" i="21"/>
  <c r="O1108" i="21"/>
  <c r="N1108" i="21"/>
  <c r="Q1108" i="21"/>
  <c r="F1109" i="21"/>
  <c r="D1110" i="21"/>
  <c r="E1109" i="21"/>
  <c r="P1109" i="21"/>
  <c r="O1109" i="21"/>
  <c r="Q1109" i="21"/>
  <c r="N1109" i="21"/>
  <c r="M1110" i="21"/>
  <c r="K1110" i="21"/>
  <c r="J1110" i="21"/>
  <c r="I1110" i="21"/>
  <c r="H1111" i="21"/>
  <c r="L1110" i="21"/>
  <c r="D1111" i="21"/>
  <c r="F1110" i="21"/>
  <c r="E1110" i="21"/>
  <c r="P1110" i="21"/>
  <c r="O1110" i="21"/>
  <c r="N1110" i="21"/>
  <c r="Q1110" i="21"/>
  <c r="H1112" i="21"/>
  <c r="M1111" i="21"/>
  <c r="J1111" i="21"/>
  <c r="I1111" i="21"/>
  <c r="L1111" i="21"/>
  <c r="K1111" i="21"/>
  <c r="D1112" i="21"/>
  <c r="F1111" i="21"/>
  <c r="E1111" i="21"/>
  <c r="H1113" i="21"/>
  <c r="I1112" i="21"/>
  <c r="M1112" i="21"/>
  <c r="K1112" i="21"/>
  <c r="L1112" i="21"/>
  <c r="J1112" i="21"/>
  <c r="P1111" i="21"/>
  <c r="O1111" i="21"/>
  <c r="Q1111" i="21"/>
  <c r="N1111" i="21"/>
  <c r="D1113" i="21"/>
  <c r="E1112" i="21"/>
  <c r="F1112" i="21"/>
  <c r="J1113" i="21"/>
  <c r="M1113" i="21"/>
  <c r="I1113" i="21"/>
  <c r="H1114" i="21"/>
  <c r="L1113" i="21"/>
  <c r="K1113" i="21"/>
  <c r="P1112" i="21"/>
  <c r="O1112" i="21"/>
  <c r="N1112" i="21"/>
  <c r="Q1112" i="21"/>
  <c r="F1113" i="21"/>
  <c r="D1114" i="21"/>
  <c r="E1113" i="21"/>
  <c r="P1113" i="21"/>
  <c r="O1113" i="21"/>
  <c r="Q1113" i="21"/>
  <c r="N1113" i="21"/>
  <c r="K1114" i="21"/>
  <c r="I1114" i="21"/>
  <c r="M1114" i="21"/>
  <c r="L1114" i="21"/>
  <c r="J1114" i="21"/>
  <c r="H1115" i="21"/>
  <c r="D1115" i="21"/>
  <c r="F1114" i="21"/>
  <c r="E1114" i="21"/>
  <c r="P1114" i="21"/>
  <c r="O1114" i="21"/>
  <c r="N1114" i="21"/>
  <c r="Q1114" i="21"/>
  <c r="M1115" i="21"/>
  <c r="I1115" i="21"/>
  <c r="J1115" i="21"/>
  <c r="L1115" i="21"/>
  <c r="H1116" i="21"/>
  <c r="K1115" i="21"/>
  <c r="E1115" i="21"/>
  <c r="D1116" i="21"/>
  <c r="F1115" i="21"/>
  <c r="P1115" i="21"/>
  <c r="O1115" i="21"/>
  <c r="N1115" i="21"/>
  <c r="Q1115" i="21"/>
  <c r="L1116" i="21"/>
  <c r="K1116" i="21"/>
  <c r="M1116" i="21"/>
  <c r="J1116" i="21"/>
  <c r="H1117" i="21"/>
  <c r="I1116" i="21"/>
  <c r="E1116" i="21"/>
  <c r="D1117" i="21"/>
  <c r="F1116" i="21"/>
  <c r="I1117" i="21"/>
  <c r="M1117" i="21"/>
  <c r="H1118" i="21"/>
  <c r="J1117" i="21"/>
  <c r="L1117" i="21"/>
  <c r="K1117" i="21"/>
  <c r="P1116" i="21"/>
  <c r="O1116" i="21"/>
  <c r="N1116" i="21"/>
  <c r="Q1116" i="21"/>
  <c r="E1117" i="21"/>
  <c r="F1117" i="21"/>
  <c r="D1118" i="21"/>
  <c r="P1117" i="21"/>
  <c r="O1117" i="21"/>
  <c r="Q1117" i="21"/>
  <c r="N1117" i="21"/>
  <c r="I1118" i="21"/>
  <c r="K1118" i="21"/>
  <c r="J1118" i="21"/>
  <c r="L1118" i="21"/>
  <c r="H1119" i="21"/>
  <c r="M1118" i="21"/>
  <c r="F1118" i="21"/>
  <c r="E1118" i="21"/>
  <c r="D1119" i="21"/>
  <c r="P1118" i="21"/>
  <c r="O1118" i="21"/>
  <c r="N1118" i="21"/>
  <c r="Q1118" i="21"/>
  <c r="H1120" i="21"/>
  <c r="K1119" i="21"/>
  <c r="L1119" i="21"/>
  <c r="I1119" i="21"/>
  <c r="J1119" i="21"/>
  <c r="M1119" i="21"/>
  <c r="D1120" i="21"/>
  <c r="E1119" i="21"/>
  <c r="F1119" i="21"/>
  <c r="L1120" i="21"/>
  <c r="M1120" i="21"/>
  <c r="H1121" i="21"/>
  <c r="J1120" i="21"/>
  <c r="I1120" i="21"/>
  <c r="K1120" i="21"/>
  <c r="P1119" i="21"/>
  <c r="O1119" i="21"/>
  <c r="N1119" i="21"/>
  <c r="Q1119" i="21"/>
  <c r="D1121" i="21"/>
  <c r="E1120" i="21"/>
  <c r="F1120" i="21"/>
  <c r="M1121" i="21"/>
  <c r="K1121" i="21"/>
  <c r="L1121" i="21"/>
  <c r="I1121" i="21"/>
  <c r="H1122" i="21"/>
  <c r="J1121" i="21"/>
  <c r="P1120" i="21"/>
  <c r="O1120" i="21"/>
  <c r="N1120" i="21"/>
  <c r="Q1120" i="21"/>
  <c r="D1122" i="21"/>
  <c r="E1121" i="21"/>
  <c r="F1121" i="21"/>
  <c r="P1121" i="21"/>
  <c r="O1121" i="21"/>
  <c r="Q1121" i="21"/>
  <c r="N1121" i="21"/>
  <c r="H1123" i="21"/>
  <c r="L1122" i="21"/>
  <c r="K1122" i="21"/>
  <c r="M1122" i="21"/>
  <c r="J1122" i="21"/>
  <c r="I1122" i="21"/>
  <c r="D1123" i="21"/>
  <c r="E1122" i="21"/>
  <c r="F1122" i="21"/>
  <c r="K1123" i="21"/>
  <c r="I1123" i="21"/>
  <c r="L1123" i="21"/>
  <c r="H1124" i="21"/>
  <c r="M1123" i="21"/>
  <c r="J1123" i="21"/>
  <c r="P1122" i="21"/>
  <c r="O1122" i="21"/>
  <c r="N1122" i="21"/>
  <c r="Q1122" i="21"/>
  <c r="D1124" i="21"/>
  <c r="E1123" i="21"/>
  <c r="F1123" i="21"/>
  <c r="P1123" i="21"/>
  <c r="O1123" i="21"/>
  <c r="N1123" i="21"/>
  <c r="Q1123" i="21"/>
  <c r="I1124" i="21"/>
  <c r="M1124" i="21"/>
  <c r="J1124" i="21"/>
  <c r="K1124" i="21"/>
  <c r="H1125" i="21"/>
  <c r="L1124" i="21"/>
  <c r="F1124" i="21"/>
  <c r="E1124" i="21"/>
  <c r="D1125" i="21"/>
  <c r="P1124" i="21"/>
  <c r="O1124" i="21"/>
  <c r="N1124" i="21"/>
  <c r="Q1124" i="21"/>
  <c r="H1126" i="21"/>
  <c r="L1125" i="21"/>
  <c r="J1125" i="21"/>
  <c r="K1125" i="21"/>
  <c r="M1125" i="21"/>
  <c r="I1125" i="21"/>
  <c r="F1125" i="21"/>
  <c r="D1126" i="21"/>
  <c r="E1125" i="21"/>
  <c r="J1126" i="21"/>
  <c r="M1126" i="21"/>
  <c r="K1126" i="21"/>
  <c r="H1127" i="21"/>
  <c r="L1126" i="21"/>
  <c r="I1126" i="21"/>
  <c r="P1125" i="21"/>
  <c r="O1125" i="21"/>
  <c r="Q1125" i="21"/>
  <c r="N1125" i="21"/>
  <c r="F1126" i="21"/>
  <c r="D1127" i="21"/>
  <c r="E1126" i="21"/>
  <c r="I1127" i="21"/>
  <c r="K1127" i="21"/>
  <c r="M1127" i="21"/>
  <c r="J1127" i="21"/>
  <c r="L1127" i="21"/>
  <c r="H1128" i="21"/>
  <c r="P1126" i="21"/>
  <c r="O1126" i="21"/>
  <c r="N1126" i="21"/>
  <c r="Q1126" i="21"/>
  <c r="F1127" i="21"/>
  <c r="E1127" i="21"/>
  <c r="D1128" i="21"/>
  <c r="P1127" i="21"/>
  <c r="O1127" i="21"/>
  <c r="N1127" i="21"/>
  <c r="Q1127" i="21"/>
  <c r="L1128" i="21"/>
  <c r="M1128" i="21"/>
  <c r="K1128" i="21"/>
  <c r="I1128" i="21"/>
  <c r="H1129" i="21"/>
  <c r="J1128" i="21"/>
  <c r="D1129" i="21"/>
  <c r="F1128" i="21"/>
  <c r="E1128" i="21"/>
  <c r="P1128" i="21"/>
  <c r="O1128" i="21"/>
  <c r="Q1128" i="21"/>
  <c r="N1128" i="21"/>
  <c r="L1129" i="21"/>
  <c r="H1130" i="21"/>
  <c r="K1129" i="21"/>
  <c r="J1129" i="21"/>
  <c r="I1129" i="21"/>
  <c r="M1129" i="21"/>
  <c r="E1129" i="21"/>
  <c r="D1130" i="21"/>
  <c r="F1129" i="21"/>
  <c r="H1131" i="21"/>
  <c r="K1130" i="21"/>
  <c r="L1130" i="21"/>
  <c r="M1130" i="21"/>
  <c r="J1130" i="21"/>
  <c r="I1130" i="21"/>
  <c r="P1129" i="21"/>
  <c r="O1129" i="21"/>
  <c r="N1129" i="21"/>
  <c r="Q1129" i="21"/>
  <c r="E1130" i="21"/>
  <c r="F1130" i="21"/>
  <c r="D1131" i="21"/>
  <c r="J1131" i="21"/>
  <c r="L1131" i="21"/>
  <c r="K1131" i="21"/>
  <c r="M1131" i="21"/>
  <c r="I1131" i="21"/>
  <c r="H1132" i="21"/>
  <c r="P1130" i="21"/>
  <c r="O1130" i="21"/>
  <c r="N1130" i="21"/>
  <c r="Q1130" i="21"/>
  <c r="E1131" i="21"/>
  <c r="D1132" i="21"/>
  <c r="F1131" i="21"/>
  <c r="P1131" i="21"/>
  <c r="O1131" i="21"/>
  <c r="N1131" i="21"/>
  <c r="Q1131" i="21"/>
  <c r="K1132" i="21"/>
  <c r="H1133" i="21"/>
  <c r="J1132" i="21"/>
  <c r="I1132" i="21"/>
  <c r="M1132" i="21"/>
  <c r="L1132" i="21"/>
  <c r="F1132" i="21"/>
  <c r="D1133" i="21"/>
  <c r="E1132" i="21"/>
  <c r="H1134" i="21"/>
  <c r="J1133" i="21"/>
  <c r="K1133" i="21"/>
  <c r="M1133" i="21"/>
  <c r="L1133" i="21"/>
  <c r="I1133" i="21"/>
  <c r="P1132" i="21"/>
  <c r="O1132" i="21"/>
  <c r="Q1132" i="21"/>
  <c r="N1132" i="21"/>
  <c r="E1133" i="21"/>
  <c r="D1134" i="21"/>
  <c r="F1133" i="21"/>
  <c r="J1134" i="21"/>
  <c r="L1134" i="21"/>
  <c r="H1135" i="21"/>
  <c r="I1134" i="21"/>
  <c r="K1134" i="21"/>
  <c r="M1134" i="21"/>
  <c r="P1133" i="21"/>
  <c r="O1133" i="21"/>
  <c r="N1133" i="21"/>
  <c r="Q1133" i="21"/>
  <c r="E1134" i="21"/>
  <c r="F1134" i="21"/>
  <c r="D1135" i="21"/>
  <c r="J1135" i="21"/>
  <c r="L1135" i="21"/>
  <c r="I1135" i="21"/>
  <c r="M1135" i="21"/>
  <c r="K1135" i="21"/>
  <c r="H1136" i="21"/>
  <c r="P1134" i="21"/>
  <c r="O1134" i="21"/>
  <c r="N1134" i="21"/>
  <c r="Q1134" i="21"/>
  <c r="E1135" i="21"/>
  <c r="F1135" i="21"/>
  <c r="D1136" i="21"/>
  <c r="P1135" i="21"/>
  <c r="O1135" i="21"/>
  <c r="N1135" i="21"/>
  <c r="Q1135" i="21"/>
  <c r="M1136" i="21"/>
  <c r="J1136" i="21"/>
  <c r="L1136" i="21"/>
  <c r="K1136" i="21"/>
  <c r="H1137" i="21"/>
  <c r="I1136" i="21"/>
  <c r="E1136" i="21"/>
  <c r="F1136" i="21"/>
  <c r="D1137" i="21"/>
  <c r="L1137" i="21"/>
  <c r="M1137" i="21"/>
  <c r="I1137" i="21"/>
  <c r="H1138" i="21"/>
  <c r="K1137" i="21"/>
  <c r="J1137" i="21"/>
  <c r="P1136" i="21"/>
  <c r="O1136" i="21"/>
  <c r="N1136" i="21"/>
  <c r="Q1136" i="21"/>
  <c r="E1137" i="21"/>
  <c r="D1138" i="21"/>
  <c r="F1137" i="21"/>
  <c r="P1137" i="21"/>
  <c r="O1137" i="21"/>
  <c r="N1137" i="21"/>
  <c r="Q1137" i="21"/>
  <c r="J1138" i="21"/>
  <c r="M1138" i="21"/>
  <c r="H1139" i="21"/>
  <c r="L1138" i="21"/>
  <c r="I1138" i="21"/>
  <c r="K1138" i="21"/>
  <c r="F1138" i="21"/>
  <c r="E1138" i="21"/>
  <c r="D1139" i="21"/>
  <c r="I1139" i="21"/>
  <c r="M1139" i="21"/>
  <c r="L1139" i="21"/>
  <c r="J1139" i="21"/>
  <c r="H1140" i="21"/>
  <c r="K1139" i="21"/>
  <c r="P1138" i="21"/>
  <c r="O1138" i="21"/>
  <c r="N1138" i="21"/>
  <c r="Q1138" i="21"/>
  <c r="E1139" i="21"/>
  <c r="D1140" i="21"/>
  <c r="F1139" i="21"/>
  <c r="P1139" i="21"/>
  <c r="O1139" i="21"/>
  <c r="Q1139" i="21"/>
  <c r="N1139" i="21"/>
  <c r="J1140" i="21"/>
  <c r="I1140" i="21"/>
  <c r="K1140" i="21"/>
  <c r="H1141" i="21"/>
  <c r="M1140" i="21"/>
  <c r="L1140" i="21"/>
  <c r="E1140" i="21"/>
  <c r="D1141" i="21"/>
  <c r="F1140" i="21"/>
  <c r="P1140" i="21"/>
  <c r="O1140" i="21"/>
  <c r="Q1140" i="21"/>
  <c r="N1140" i="21"/>
  <c r="K1141" i="21"/>
  <c r="M1141" i="21"/>
  <c r="I1141" i="21"/>
  <c r="J1141" i="21"/>
  <c r="L1141" i="21"/>
  <c r="H1142" i="21"/>
  <c r="E1141" i="21"/>
  <c r="F1141" i="21"/>
  <c r="D1142" i="21"/>
  <c r="P1141" i="21"/>
  <c r="O1141" i="21"/>
  <c r="N1141" i="21"/>
  <c r="Q1141" i="21"/>
  <c r="J1142" i="21"/>
  <c r="I1142" i="21"/>
  <c r="K1142" i="21"/>
  <c r="H1143" i="21"/>
  <c r="L1142" i="21"/>
  <c r="M1142" i="21"/>
  <c r="D1143" i="21"/>
  <c r="E1142" i="21"/>
  <c r="F1142" i="21"/>
  <c r="P1142" i="21"/>
  <c r="O1142" i="21"/>
  <c r="N1142" i="21"/>
  <c r="Q1142" i="21"/>
  <c r="K1143" i="21"/>
  <c r="J1143" i="21"/>
  <c r="M1143" i="21"/>
  <c r="L1143" i="21"/>
  <c r="H1144" i="21"/>
  <c r="I1143" i="21"/>
  <c r="F1143" i="21"/>
  <c r="E1143" i="21"/>
  <c r="D1144" i="21"/>
  <c r="M1144" i="21"/>
  <c r="K1144" i="21"/>
  <c r="I1144" i="21"/>
  <c r="L1144" i="21"/>
  <c r="J1144" i="21"/>
  <c r="H1145" i="21"/>
  <c r="P1143" i="21"/>
  <c r="O1143" i="21"/>
  <c r="N1143" i="21"/>
  <c r="Q1143" i="21"/>
  <c r="F1144" i="21"/>
  <c r="D1145" i="21"/>
  <c r="E1144" i="21"/>
  <c r="P1144" i="21"/>
  <c r="O1144" i="21"/>
  <c r="N1144" i="21"/>
  <c r="Q1144" i="21"/>
  <c r="I1145" i="21"/>
  <c r="H1146" i="21"/>
  <c r="J1145" i="21"/>
  <c r="M1145" i="21"/>
  <c r="K1145" i="21"/>
  <c r="L1145" i="21"/>
  <c r="D1146" i="21"/>
  <c r="F1145" i="21"/>
  <c r="E1145" i="21"/>
  <c r="P1145" i="21"/>
  <c r="O1145" i="21"/>
  <c r="N1145" i="21"/>
  <c r="Q1145" i="21"/>
  <c r="J1146" i="21"/>
  <c r="H1147" i="21"/>
  <c r="I1146" i="21"/>
  <c r="L1146" i="21"/>
  <c r="M1146" i="21"/>
  <c r="K1146" i="21"/>
  <c r="F1146" i="21"/>
  <c r="E1146" i="21"/>
  <c r="D1147" i="21"/>
  <c r="H1148" i="21"/>
  <c r="I1147" i="21"/>
  <c r="M1147" i="21"/>
  <c r="L1147" i="21"/>
  <c r="J1147" i="21"/>
  <c r="K1147" i="21"/>
  <c r="P1146" i="21"/>
  <c r="O1146" i="21"/>
  <c r="N1146" i="21"/>
  <c r="Q1146" i="21"/>
  <c r="F1147" i="21"/>
  <c r="D1148" i="21"/>
  <c r="E1147" i="21"/>
  <c r="L1148" i="21"/>
  <c r="H1149" i="21"/>
  <c r="J1148" i="21"/>
  <c r="M1148" i="21"/>
  <c r="K1148" i="21"/>
  <c r="I1148" i="21"/>
  <c r="P1147" i="21"/>
  <c r="O1147" i="21"/>
  <c r="N1147" i="21"/>
  <c r="Q1147" i="21"/>
  <c r="D1149" i="21"/>
  <c r="E1148" i="21"/>
  <c r="F1148" i="21"/>
  <c r="L1149" i="21"/>
  <c r="I1149" i="21"/>
  <c r="K1149" i="21"/>
  <c r="M1149" i="21"/>
  <c r="J1149" i="21"/>
  <c r="H1150" i="21"/>
  <c r="P1148" i="21"/>
  <c r="O1148" i="21"/>
  <c r="N1148" i="21"/>
  <c r="Q1148" i="21"/>
  <c r="E1149" i="21"/>
  <c r="F1149" i="21"/>
  <c r="D1150" i="21"/>
  <c r="P1149" i="21"/>
  <c r="O1149" i="21"/>
  <c r="N1149" i="21"/>
  <c r="Q1149" i="21"/>
  <c r="K1150" i="21"/>
  <c r="L1150" i="21"/>
  <c r="H1151" i="21"/>
  <c r="I1150" i="21"/>
  <c r="M1150" i="21"/>
  <c r="J1150" i="21"/>
  <c r="D1151" i="21"/>
  <c r="E1150" i="21"/>
  <c r="F1150" i="21"/>
  <c r="I1151" i="21"/>
  <c r="H1152" i="21"/>
  <c r="M1151" i="21"/>
  <c r="J1151" i="21"/>
  <c r="L1151" i="21"/>
  <c r="K1151" i="21"/>
  <c r="P1150" i="21"/>
  <c r="O1150" i="21"/>
  <c r="N1150" i="21"/>
  <c r="Q1150" i="21"/>
  <c r="E1151" i="21"/>
  <c r="F1151" i="21"/>
  <c r="D1152" i="21"/>
  <c r="P1151" i="21"/>
  <c r="O1151" i="21"/>
  <c r="N1151" i="21"/>
  <c r="Q1151" i="21"/>
  <c r="L1152" i="21"/>
  <c r="I1152" i="21"/>
  <c r="K1152" i="21"/>
  <c r="M1152" i="21"/>
  <c r="H1153" i="21"/>
  <c r="J1152" i="21"/>
  <c r="D1153" i="21"/>
  <c r="F1152" i="21"/>
  <c r="E1152" i="21"/>
  <c r="P1152" i="21"/>
  <c r="O1152" i="21"/>
  <c r="N1152" i="21"/>
  <c r="Q1152" i="21"/>
  <c r="I1153" i="21"/>
  <c r="L1153" i="21"/>
  <c r="H1154" i="21"/>
  <c r="K1153" i="21"/>
  <c r="M1153" i="21"/>
  <c r="J1153" i="21"/>
  <c r="D1154" i="21"/>
  <c r="F1153" i="21"/>
  <c r="E1153" i="21"/>
  <c r="P1153" i="21"/>
  <c r="O1153" i="21"/>
  <c r="N1153" i="21"/>
  <c r="Q1153" i="21"/>
  <c r="L1154" i="21"/>
  <c r="H1155" i="21"/>
  <c r="J1154" i="21"/>
  <c r="K1154" i="21"/>
  <c r="M1154" i="21"/>
  <c r="I1154" i="21"/>
  <c r="D1155" i="21"/>
  <c r="F1154" i="21"/>
  <c r="E1154" i="21"/>
  <c r="I1155" i="21"/>
  <c r="M1155" i="21"/>
  <c r="K1155" i="21"/>
  <c r="J1155" i="21"/>
  <c r="H1156" i="21"/>
  <c r="L1155" i="21"/>
  <c r="P1154" i="21"/>
  <c r="O1154" i="21"/>
  <c r="N1154" i="21"/>
  <c r="Q1154" i="21"/>
  <c r="F1155" i="21"/>
  <c r="D1156" i="21"/>
  <c r="E1155" i="21"/>
  <c r="P1155" i="21"/>
  <c r="O1155" i="21"/>
  <c r="N1155" i="21"/>
  <c r="Q1155" i="21"/>
  <c r="L1156" i="21"/>
  <c r="I1156" i="21"/>
  <c r="K1156" i="21"/>
  <c r="H1157" i="21"/>
  <c r="J1156" i="21"/>
  <c r="M1156" i="21"/>
  <c r="F1156" i="21"/>
  <c r="D1157" i="21"/>
  <c r="E1156" i="21"/>
  <c r="P1156" i="21"/>
  <c r="O1156" i="21"/>
  <c r="N1156" i="21"/>
  <c r="Q1156" i="21"/>
  <c r="K1157" i="21"/>
  <c r="J1157" i="21"/>
  <c r="M1157" i="21"/>
  <c r="I1157" i="21"/>
  <c r="H1158" i="21"/>
  <c r="L1157" i="21"/>
  <c r="D1158" i="21"/>
  <c r="E1157" i="21"/>
  <c r="F1157" i="21"/>
  <c r="P1157" i="21"/>
  <c r="O1157" i="21"/>
  <c r="N1157" i="21"/>
  <c r="Q1157" i="21"/>
  <c r="H1159" i="21"/>
  <c r="I1158" i="21"/>
  <c r="K1158" i="21"/>
  <c r="L1158" i="21"/>
  <c r="J1158" i="21"/>
  <c r="M1158" i="21"/>
  <c r="F1158" i="21"/>
  <c r="D1159" i="21"/>
  <c r="E1158" i="21"/>
  <c r="J1159" i="21"/>
  <c r="I1159" i="21"/>
  <c r="H1160" i="21"/>
  <c r="K1159" i="21"/>
  <c r="M1159" i="21"/>
  <c r="L1159" i="21"/>
  <c r="P1158" i="21"/>
  <c r="O1158" i="21"/>
  <c r="N1158" i="21"/>
  <c r="Q1158" i="21"/>
  <c r="E1159" i="21"/>
  <c r="D1160" i="21"/>
  <c r="F1159" i="21"/>
  <c r="P1159" i="21"/>
  <c r="O1159" i="21"/>
  <c r="N1159" i="21"/>
  <c r="Q1159" i="21"/>
  <c r="J1160" i="21"/>
  <c r="K1160" i="21"/>
  <c r="L1160" i="21"/>
  <c r="I1160" i="21"/>
  <c r="H1161" i="21"/>
  <c r="M1160" i="21"/>
  <c r="F1160" i="21"/>
  <c r="D1161" i="21"/>
  <c r="E1160" i="21"/>
  <c r="P1160" i="21"/>
  <c r="O1160" i="21"/>
  <c r="N1160" i="21"/>
  <c r="Q1160" i="21"/>
  <c r="I1161" i="21"/>
  <c r="L1161" i="21"/>
  <c r="M1161" i="21"/>
  <c r="K1161" i="21"/>
  <c r="H1162" i="21"/>
  <c r="J1161" i="21"/>
  <c r="E1161" i="21"/>
  <c r="D1162" i="21"/>
  <c r="F1161" i="21"/>
  <c r="P1161" i="21"/>
  <c r="O1161" i="21"/>
  <c r="N1161" i="21"/>
  <c r="Q1161" i="21"/>
  <c r="L1162" i="21"/>
  <c r="I1162" i="21"/>
  <c r="J1162" i="21"/>
  <c r="K1162" i="21"/>
  <c r="M1162" i="21"/>
  <c r="H1163" i="21"/>
  <c r="E1162" i="21"/>
  <c r="F1162" i="21"/>
  <c r="D1163" i="21"/>
  <c r="P1162" i="21"/>
  <c r="O1162" i="21"/>
  <c r="Q1162" i="21"/>
  <c r="N1162" i="21"/>
  <c r="M1163" i="21"/>
  <c r="H1164" i="21"/>
  <c r="J1163" i="21"/>
  <c r="I1163" i="21"/>
  <c r="K1163" i="21"/>
  <c r="L1163" i="21"/>
  <c r="F1163" i="21"/>
  <c r="D1164" i="21"/>
  <c r="E1163" i="21"/>
  <c r="J1164" i="21"/>
  <c r="I1164" i="21"/>
  <c r="K1164" i="21"/>
  <c r="H1165" i="21"/>
  <c r="L1164" i="21"/>
  <c r="M1164" i="21"/>
  <c r="P1163" i="21"/>
  <c r="O1163" i="21"/>
  <c r="N1163" i="21"/>
  <c r="Q1163" i="21"/>
  <c r="D1165" i="21"/>
  <c r="E1164" i="21"/>
  <c r="F1164" i="21"/>
  <c r="P1164" i="21"/>
  <c r="O1164" i="21"/>
  <c r="N1164" i="21"/>
  <c r="Q1164" i="21"/>
  <c r="I1165" i="21"/>
  <c r="L1165" i="21"/>
  <c r="J1165" i="21"/>
  <c r="K1165" i="21"/>
  <c r="M1165" i="21"/>
  <c r="H1166" i="21"/>
  <c r="F1165" i="21"/>
  <c r="D1166" i="21"/>
  <c r="E1165" i="21"/>
  <c r="P1165" i="21"/>
  <c r="O1165" i="21"/>
  <c r="N1165" i="21"/>
  <c r="Q1165" i="21"/>
  <c r="L1166" i="21"/>
  <c r="I1166" i="21"/>
  <c r="K1166" i="21"/>
  <c r="J1166" i="21"/>
  <c r="M1166" i="21"/>
  <c r="H1167" i="21"/>
  <c r="E1166" i="21"/>
  <c r="D1167" i="21"/>
  <c r="F1166" i="21"/>
  <c r="P1166" i="21"/>
  <c r="O1166" i="21"/>
  <c r="N1166" i="21"/>
  <c r="Q1166" i="21"/>
  <c r="L1167" i="21"/>
  <c r="I1167" i="21"/>
  <c r="K1167" i="21"/>
  <c r="H1168" i="21"/>
  <c r="J1167" i="21"/>
  <c r="M1167" i="21"/>
  <c r="E1167" i="21"/>
  <c r="D1168" i="21"/>
  <c r="F1167" i="21"/>
  <c r="P1167" i="21"/>
  <c r="O1167" i="21"/>
  <c r="N1167" i="21"/>
  <c r="Q1167" i="21"/>
  <c r="H1169" i="21"/>
  <c r="J1168" i="21"/>
  <c r="M1168" i="21"/>
  <c r="I1168" i="21"/>
  <c r="L1168" i="21"/>
  <c r="K1168" i="21"/>
  <c r="E1168" i="21"/>
  <c r="F1168" i="21"/>
  <c r="D1169" i="21"/>
  <c r="L1169" i="21"/>
  <c r="K1169" i="21"/>
  <c r="H1170" i="21"/>
  <c r="I1169" i="21"/>
  <c r="M1169" i="21"/>
  <c r="J1169" i="21"/>
  <c r="P1168" i="21"/>
  <c r="O1168" i="21"/>
  <c r="Q1168" i="21"/>
  <c r="N1168" i="21"/>
  <c r="E1169" i="21"/>
  <c r="D1170" i="21"/>
  <c r="F1169" i="21"/>
  <c r="K1170" i="21"/>
  <c r="H1171" i="21"/>
  <c r="J1170" i="21"/>
  <c r="L1170" i="21"/>
  <c r="M1170" i="21"/>
  <c r="I1170" i="21"/>
  <c r="P1169" i="21"/>
  <c r="O1169" i="21"/>
  <c r="N1169" i="21"/>
  <c r="Q1169" i="21"/>
  <c r="F1170" i="21"/>
  <c r="E1170" i="21"/>
  <c r="D1171" i="21"/>
  <c r="H1172" i="21"/>
  <c r="I1171" i="21"/>
  <c r="K1171" i="21"/>
  <c r="J1171" i="21"/>
  <c r="M1171" i="21"/>
  <c r="L1171" i="21"/>
  <c r="P1170" i="21"/>
  <c r="O1170" i="21"/>
  <c r="N1170" i="21"/>
  <c r="Q1170" i="21"/>
  <c r="D1172" i="21"/>
  <c r="F1171" i="21"/>
  <c r="E1171" i="21"/>
  <c r="J1172" i="21"/>
  <c r="I1172" i="21"/>
  <c r="M1172" i="21"/>
  <c r="K1172" i="21"/>
  <c r="L1172" i="21"/>
  <c r="H1173" i="21"/>
  <c r="P1171" i="21"/>
  <c r="O1171" i="21"/>
  <c r="N1171" i="21"/>
  <c r="Q1171" i="21"/>
  <c r="E1172" i="21"/>
  <c r="D1173" i="21"/>
  <c r="F1172" i="21"/>
  <c r="P1172" i="21"/>
  <c r="O1172" i="21"/>
  <c r="N1172" i="21"/>
  <c r="Q1172" i="21"/>
  <c r="H1174" i="21"/>
  <c r="I1173" i="21"/>
  <c r="L1173" i="21"/>
  <c r="M1173" i="21"/>
  <c r="K1173" i="21"/>
  <c r="J1173" i="21"/>
  <c r="F1173" i="21"/>
  <c r="E1173" i="21"/>
  <c r="D1174" i="21"/>
  <c r="M1174" i="21"/>
  <c r="L1174" i="21"/>
  <c r="H1175" i="21"/>
  <c r="I1174" i="21"/>
  <c r="J1174" i="21"/>
  <c r="K1174" i="21"/>
  <c r="P1173" i="21"/>
  <c r="O1173" i="21"/>
  <c r="N1173" i="21"/>
  <c r="Q1173" i="21"/>
  <c r="F1174" i="21"/>
  <c r="E1174" i="21"/>
  <c r="D1175" i="21"/>
  <c r="J1175" i="21"/>
  <c r="K1175" i="21"/>
  <c r="M1175" i="21"/>
  <c r="L1175" i="21"/>
  <c r="I1175" i="21"/>
  <c r="H1176" i="21"/>
  <c r="P1174" i="21"/>
  <c r="O1174" i="21"/>
  <c r="N1174" i="21"/>
  <c r="Q1174" i="21"/>
  <c r="F1175" i="21"/>
  <c r="E1175" i="21"/>
  <c r="D1176" i="21"/>
  <c r="P1175" i="21"/>
  <c r="O1175" i="21"/>
  <c r="N1175" i="21"/>
  <c r="Q1175" i="21"/>
  <c r="L1176" i="21"/>
  <c r="I1176" i="21"/>
  <c r="K1176" i="21"/>
  <c r="M1176" i="21"/>
  <c r="J1176" i="21"/>
  <c r="H1177" i="21"/>
  <c r="F1176" i="21"/>
  <c r="E1176" i="21"/>
  <c r="D1177" i="21"/>
  <c r="P1176" i="21"/>
  <c r="O1176" i="21"/>
  <c r="N1176" i="21"/>
  <c r="Q1176" i="21"/>
  <c r="J1177" i="21"/>
  <c r="L1177" i="21"/>
  <c r="K1177" i="21"/>
  <c r="M1177" i="21"/>
  <c r="H1178" i="21"/>
  <c r="I1177" i="21"/>
  <c r="E1177" i="21"/>
  <c r="D1178" i="21"/>
  <c r="F1177" i="21"/>
  <c r="H1179" i="21"/>
  <c r="K1178" i="21"/>
  <c r="I1178" i="21"/>
  <c r="L1178" i="21"/>
  <c r="J1178" i="21"/>
  <c r="M1178" i="21"/>
  <c r="P1177" i="21"/>
  <c r="O1177" i="21"/>
  <c r="N1177" i="21"/>
  <c r="Q1177" i="21"/>
  <c r="E1178" i="21"/>
  <c r="F1178" i="21"/>
  <c r="D1179" i="21"/>
  <c r="K1179" i="21"/>
  <c r="H1180" i="21"/>
  <c r="J1179" i="21"/>
  <c r="L1179" i="21"/>
  <c r="I1179" i="21"/>
  <c r="M1179" i="21"/>
  <c r="P1178" i="21"/>
  <c r="O1178" i="21"/>
  <c r="N1178" i="21"/>
  <c r="Q1178" i="21"/>
  <c r="D1180" i="21"/>
  <c r="F1179" i="21"/>
  <c r="E1179" i="21"/>
  <c r="M1180" i="21"/>
  <c r="I1180" i="21"/>
  <c r="H1181" i="21"/>
  <c r="J1180" i="21"/>
  <c r="K1180" i="21"/>
  <c r="L1180" i="21"/>
  <c r="P1179" i="21"/>
  <c r="O1179" i="21"/>
  <c r="N1179" i="21"/>
  <c r="Q1179" i="21"/>
  <c r="E1180" i="21"/>
  <c r="F1180" i="21"/>
  <c r="D1181" i="21"/>
  <c r="P1180" i="21"/>
  <c r="O1180" i="21"/>
  <c r="N1180" i="21"/>
  <c r="Q1180" i="21"/>
  <c r="J1181" i="21"/>
  <c r="M1181" i="21"/>
  <c r="L1181" i="21"/>
  <c r="I1181" i="21"/>
  <c r="K1181" i="21"/>
  <c r="H1182" i="21"/>
  <c r="E1181" i="21"/>
  <c r="D1182" i="21"/>
  <c r="F1181" i="21"/>
  <c r="P1181" i="21"/>
  <c r="O1181" i="21"/>
  <c r="N1181" i="21"/>
  <c r="Q1181" i="21"/>
  <c r="M1182" i="21"/>
  <c r="K1182" i="21"/>
  <c r="I1182" i="21"/>
  <c r="J1182" i="21"/>
  <c r="H1183" i="21"/>
  <c r="L1182" i="21"/>
  <c r="E1182" i="21"/>
  <c r="F1182" i="21"/>
  <c r="D1183" i="21"/>
  <c r="P1182" i="21"/>
  <c r="O1182" i="21"/>
  <c r="N1182" i="21"/>
  <c r="Q1182" i="21"/>
  <c r="M1183" i="21"/>
  <c r="L1183" i="21"/>
  <c r="I1183" i="21"/>
  <c r="H1184" i="21"/>
  <c r="J1183" i="21"/>
  <c r="K1183" i="21"/>
  <c r="D1184" i="21"/>
  <c r="F1183" i="21"/>
  <c r="E1183" i="21"/>
  <c r="P1183" i="21"/>
  <c r="O1183" i="21"/>
  <c r="N1183" i="21"/>
  <c r="Q1183" i="21"/>
  <c r="H1185" i="21"/>
  <c r="I1184" i="21"/>
  <c r="J1184" i="21"/>
  <c r="L1184" i="21"/>
  <c r="M1184" i="21"/>
  <c r="K1184" i="21"/>
  <c r="E1184" i="21"/>
  <c r="D1185" i="21"/>
  <c r="F1184" i="21"/>
  <c r="M1185" i="21"/>
  <c r="K1185" i="21"/>
  <c r="H1186" i="21"/>
  <c r="J1185" i="21"/>
  <c r="I1185" i="21"/>
  <c r="L1185" i="21"/>
  <c r="P1184" i="21"/>
  <c r="O1184" i="21"/>
  <c r="Q1184" i="21"/>
  <c r="N1184" i="21"/>
  <c r="E1185" i="21"/>
  <c r="D1186" i="21"/>
  <c r="F1185" i="21"/>
  <c r="K1186" i="21"/>
  <c r="J1186" i="21"/>
  <c r="I1186" i="21"/>
  <c r="L1186" i="21"/>
  <c r="M1186" i="21"/>
  <c r="H1187" i="21"/>
  <c r="P1185" i="21"/>
  <c r="O1185" i="21"/>
  <c r="N1185" i="21"/>
  <c r="Q1185" i="21"/>
  <c r="D1187" i="21"/>
  <c r="E1186" i="21"/>
  <c r="F1186" i="21"/>
  <c r="P1186" i="21"/>
  <c r="O1186" i="21"/>
  <c r="Q1186" i="21"/>
  <c r="N1186" i="21"/>
  <c r="M1187" i="21"/>
  <c r="I1187" i="21"/>
  <c r="L1187" i="21"/>
  <c r="J1187" i="21"/>
  <c r="H1188" i="21"/>
  <c r="K1187" i="21"/>
  <c r="D1188" i="21"/>
  <c r="E1187" i="21"/>
  <c r="F1187" i="21"/>
  <c r="P1187" i="21"/>
  <c r="O1187" i="21"/>
  <c r="N1187" i="21"/>
  <c r="Q1187" i="21"/>
  <c r="L1188" i="21"/>
  <c r="M1188" i="21"/>
  <c r="I1188" i="21"/>
  <c r="H1189" i="21"/>
  <c r="K1188" i="21"/>
  <c r="J1188" i="21"/>
  <c r="F1188" i="21"/>
  <c r="E1188" i="21"/>
  <c r="D1189" i="21"/>
  <c r="P1188" i="21"/>
  <c r="O1188" i="21"/>
  <c r="N1188" i="21"/>
  <c r="Q1188" i="21"/>
  <c r="L1189" i="21"/>
  <c r="M1189" i="21"/>
  <c r="J1189" i="21"/>
  <c r="I1189" i="21"/>
  <c r="H1190" i="21"/>
  <c r="K1189" i="21"/>
  <c r="F1189" i="21"/>
  <c r="D1190" i="21"/>
  <c r="E1189" i="21"/>
  <c r="P1189" i="21"/>
  <c r="O1189" i="21"/>
  <c r="N1189" i="21"/>
  <c r="Q1189" i="21"/>
  <c r="K1190" i="21"/>
  <c r="J1190" i="21"/>
  <c r="M1190" i="21"/>
  <c r="I1190" i="21"/>
  <c r="H1191" i="21"/>
  <c r="L1190" i="21"/>
  <c r="E1190" i="21"/>
  <c r="D1191" i="21"/>
  <c r="F1190" i="21"/>
  <c r="P1190" i="21"/>
  <c r="O1190" i="21"/>
  <c r="N1190" i="21"/>
  <c r="Q1190" i="21"/>
  <c r="I1191" i="21"/>
  <c r="L1191" i="21"/>
  <c r="K1191" i="21"/>
  <c r="M1191" i="21"/>
  <c r="H1192" i="21"/>
  <c r="J1191" i="21"/>
  <c r="D1192" i="21"/>
  <c r="F1191" i="21"/>
  <c r="E1191" i="21"/>
  <c r="P1191" i="21"/>
  <c r="O1191" i="21"/>
  <c r="N1191" i="21"/>
  <c r="Q1191" i="21"/>
  <c r="L1192" i="21"/>
  <c r="K1192" i="21"/>
  <c r="H1193" i="21"/>
  <c r="M1192" i="21"/>
  <c r="I1192" i="21"/>
  <c r="J1192" i="21"/>
  <c r="E1192" i="21"/>
  <c r="F1192" i="21"/>
  <c r="D1193" i="21"/>
  <c r="K1193" i="21"/>
  <c r="M1193" i="21"/>
  <c r="J1193" i="21"/>
  <c r="L1193" i="21"/>
  <c r="I1193" i="21"/>
  <c r="H1194" i="21"/>
  <c r="P1192" i="21"/>
  <c r="O1192" i="21"/>
  <c r="Q1192" i="21"/>
  <c r="N1192" i="21"/>
  <c r="E1193" i="21"/>
  <c r="F1193" i="21"/>
  <c r="D1194" i="21"/>
  <c r="P1193" i="21"/>
  <c r="O1193" i="21"/>
  <c r="N1193" i="21"/>
  <c r="Q1193" i="21"/>
  <c r="J1194" i="21"/>
  <c r="L1194" i="21"/>
  <c r="K1194" i="21"/>
  <c r="I1194" i="21"/>
  <c r="H1195" i="21"/>
  <c r="M1194" i="21"/>
  <c r="D1195" i="21"/>
  <c r="F1194" i="21"/>
  <c r="E1194" i="21"/>
  <c r="P1194" i="21"/>
  <c r="O1194" i="21"/>
  <c r="Q1194" i="21"/>
  <c r="N1194" i="21"/>
  <c r="H1196" i="21"/>
  <c r="M1195" i="21"/>
  <c r="I1195" i="21"/>
  <c r="K1195" i="21"/>
  <c r="J1195" i="21"/>
  <c r="L1195" i="21"/>
  <c r="D1196" i="21"/>
  <c r="F1195" i="21"/>
  <c r="E1195" i="21"/>
  <c r="J1196" i="21"/>
  <c r="M1196" i="21"/>
  <c r="H1197" i="21"/>
  <c r="L1196" i="21"/>
  <c r="I1196" i="21"/>
  <c r="K1196" i="21"/>
  <c r="P1195" i="21"/>
  <c r="O1195" i="21"/>
  <c r="N1195" i="21"/>
  <c r="Q1195" i="21"/>
  <c r="F1196" i="21"/>
  <c r="D1197" i="21"/>
  <c r="E1196" i="21"/>
  <c r="J1197" i="21"/>
  <c r="I1197" i="21"/>
  <c r="K1197" i="21"/>
  <c r="M1197" i="21"/>
  <c r="L1197" i="21"/>
  <c r="H1198" i="21"/>
  <c r="P1196" i="21"/>
  <c r="O1196" i="21"/>
  <c r="N1196" i="21"/>
  <c r="Q1196" i="21"/>
  <c r="D1198" i="21"/>
  <c r="F1197" i="21"/>
  <c r="E1197" i="21"/>
  <c r="P1197" i="21"/>
  <c r="O1197" i="21"/>
  <c r="N1197" i="21"/>
  <c r="Q1197" i="21"/>
  <c r="L1198" i="21"/>
  <c r="I1198" i="21"/>
  <c r="K1198" i="21"/>
  <c r="H1199" i="21"/>
  <c r="J1198" i="21"/>
  <c r="M1198" i="21"/>
  <c r="F1198" i="21"/>
  <c r="E1198" i="21"/>
  <c r="D1199" i="21"/>
  <c r="P1198" i="21"/>
  <c r="O1198" i="21"/>
  <c r="N1198" i="21"/>
  <c r="Q1198" i="21"/>
  <c r="K1199" i="21"/>
  <c r="L1199" i="21"/>
  <c r="H1200" i="21"/>
  <c r="M1199" i="21"/>
  <c r="I1199" i="21"/>
  <c r="J1199" i="21"/>
  <c r="F1199" i="21"/>
  <c r="D1200" i="21"/>
  <c r="E1199" i="21"/>
  <c r="K1200" i="21"/>
  <c r="J1200" i="21"/>
  <c r="M1200" i="21"/>
  <c r="L1200" i="21"/>
  <c r="H1201" i="21"/>
  <c r="I1200" i="21"/>
  <c r="P1199" i="21"/>
  <c r="O1199" i="21"/>
  <c r="N1199" i="21"/>
  <c r="Q1199" i="21"/>
  <c r="E1200" i="21"/>
  <c r="D1201" i="21"/>
  <c r="F1200" i="21"/>
  <c r="L1201" i="21"/>
  <c r="H1202" i="21"/>
  <c r="M1201" i="21"/>
  <c r="I1201" i="21"/>
  <c r="K1201" i="21"/>
  <c r="J1201" i="21"/>
  <c r="P1200" i="21"/>
  <c r="O1200" i="21"/>
  <c r="Q1200" i="21"/>
  <c r="N1200" i="21"/>
  <c r="E1201" i="21"/>
  <c r="F1201" i="21"/>
  <c r="D1202" i="21"/>
  <c r="L1202" i="21"/>
  <c r="I1202" i="21"/>
  <c r="K1202" i="21"/>
  <c r="J1202" i="21"/>
  <c r="M1202" i="21"/>
  <c r="H1203" i="21"/>
  <c r="P1201" i="21"/>
  <c r="O1201" i="21"/>
  <c r="N1201" i="21"/>
  <c r="Q1201" i="21"/>
  <c r="D1203" i="21"/>
  <c r="E1202" i="21"/>
  <c r="F1202" i="21"/>
  <c r="P1202" i="21"/>
  <c r="O1202" i="21"/>
  <c r="Q1202" i="21"/>
  <c r="N1202" i="21"/>
  <c r="J1203" i="21"/>
  <c r="I1203" i="21"/>
  <c r="H1204" i="21"/>
  <c r="M1203" i="21"/>
  <c r="K1203" i="21"/>
  <c r="L1203" i="21"/>
  <c r="D1204" i="21"/>
  <c r="F1203" i="21"/>
  <c r="E1203" i="21"/>
  <c r="P1203" i="21"/>
  <c r="O1203" i="21"/>
  <c r="N1203" i="21"/>
  <c r="Q1203" i="21"/>
  <c r="M1204" i="21"/>
  <c r="J1204" i="21"/>
  <c r="K1204" i="21"/>
  <c r="L1204" i="21"/>
  <c r="I1204" i="21"/>
  <c r="H1205" i="21"/>
  <c r="E1204" i="21"/>
  <c r="D1205" i="21"/>
  <c r="F1204" i="21"/>
  <c r="P1204" i="21"/>
  <c r="O1204" i="21"/>
  <c r="Q1204" i="21"/>
  <c r="N1204" i="21"/>
  <c r="M1205" i="21"/>
  <c r="J1205" i="21"/>
  <c r="H1206" i="21"/>
  <c r="K1205" i="21"/>
  <c r="I1205" i="21"/>
  <c r="L1205" i="21"/>
  <c r="D1206" i="21"/>
  <c r="F1205" i="21"/>
  <c r="E1205" i="21"/>
  <c r="H1207" i="21"/>
  <c r="I1206" i="21"/>
  <c r="M1206" i="21"/>
  <c r="K1206" i="21"/>
  <c r="L1206" i="21"/>
  <c r="J1206" i="21"/>
  <c r="P1205" i="21"/>
  <c r="O1205" i="21"/>
  <c r="N1205" i="21"/>
  <c r="Q1205" i="21"/>
  <c r="F1206" i="21"/>
  <c r="E1206" i="21"/>
  <c r="D1207" i="21"/>
  <c r="K1207" i="21"/>
  <c r="J1207" i="21"/>
  <c r="L1207" i="21"/>
  <c r="M1207" i="21"/>
  <c r="I1207" i="21"/>
  <c r="H1208" i="21"/>
  <c r="P1206" i="21"/>
  <c r="O1206" i="21"/>
  <c r="Q1206" i="21"/>
  <c r="N1206" i="21"/>
  <c r="F1207" i="21"/>
  <c r="E1207" i="21"/>
  <c r="D1208" i="21"/>
  <c r="P1207" i="21"/>
  <c r="O1207" i="21"/>
  <c r="N1207" i="21"/>
  <c r="Q1207" i="21"/>
  <c r="K1208" i="21"/>
  <c r="M1208" i="21"/>
  <c r="I1208" i="21"/>
  <c r="J1208" i="21"/>
  <c r="H1209" i="21"/>
  <c r="L1208" i="21"/>
  <c r="E1208" i="21"/>
  <c r="D1209" i="21"/>
  <c r="F1208" i="21"/>
  <c r="P1208" i="21"/>
  <c r="O1208" i="21"/>
  <c r="Q1208" i="21"/>
  <c r="N1208" i="21"/>
  <c r="L1209" i="21"/>
  <c r="H1210" i="21"/>
  <c r="J1209" i="21"/>
  <c r="M1209" i="21"/>
  <c r="I1209" i="21"/>
  <c r="K1209" i="21"/>
  <c r="F1209" i="21"/>
  <c r="E1209" i="21"/>
  <c r="D1210" i="21"/>
  <c r="K1210" i="21"/>
  <c r="I1210" i="21"/>
  <c r="L1210" i="21"/>
  <c r="H1211" i="21"/>
  <c r="M1210" i="21"/>
  <c r="J1210" i="21"/>
  <c r="P1209" i="21"/>
  <c r="O1209" i="21"/>
  <c r="N1209" i="21"/>
  <c r="Q1209" i="21"/>
  <c r="D1211" i="21"/>
  <c r="F1210" i="21"/>
  <c r="E1210" i="21"/>
  <c r="P1210" i="21"/>
  <c r="O1210" i="21"/>
  <c r="Q1210" i="21"/>
  <c r="N1210" i="21"/>
  <c r="I1211" i="21"/>
  <c r="H1212" i="21"/>
  <c r="K1211" i="21"/>
  <c r="M1211" i="21"/>
  <c r="J1211" i="21"/>
  <c r="L1211" i="21"/>
  <c r="E1211" i="21"/>
  <c r="D1212" i="21"/>
  <c r="F1211" i="21"/>
  <c r="P1211" i="21"/>
  <c r="O1211" i="21"/>
  <c r="N1211" i="21"/>
  <c r="Q1211" i="21"/>
  <c r="H1213" i="21"/>
  <c r="M1212" i="21"/>
  <c r="L1212" i="21"/>
  <c r="J1212" i="21"/>
  <c r="K1212" i="21"/>
  <c r="I1212" i="21"/>
  <c r="F1212" i="21"/>
  <c r="D1213" i="21"/>
  <c r="E1212" i="21"/>
  <c r="K1213" i="21"/>
  <c r="H1214" i="21"/>
  <c r="I1213" i="21"/>
  <c r="L1213" i="21"/>
  <c r="J1213" i="21"/>
  <c r="M1213" i="21"/>
  <c r="P1212" i="21"/>
  <c r="O1212" i="21"/>
  <c r="N1212" i="21"/>
  <c r="Q1212" i="21"/>
  <c r="D1214" i="21"/>
  <c r="E1213" i="21"/>
  <c r="F1213" i="21"/>
  <c r="K1214" i="21"/>
  <c r="I1214" i="21"/>
  <c r="M1214" i="21"/>
  <c r="L1214" i="21"/>
  <c r="J1214" i="21"/>
  <c r="H1215" i="21"/>
  <c r="P1213" i="21"/>
  <c r="O1213" i="21"/>
  <c r="N1213" i="21"/>
  <c r="Q1213" i="21"/>
  <c r="E1214" i="21"/>
  <c r="F1214" i="21"/>
  <c r="D1215" i="21"/>
  <c r="P1214" i="21"/>
  <c r="O1214" i="21"/>
  <c r="Q1214" i="21"/>
  <c r="N1214" i="21"/>
  <c r="L1215" i="21"/>
  <c r="J1215" i="21"/>
  <c r="K1215" i="21"/>
  <c r="I1215" i="21"/>
  <c r="H1216" i="21"/>
  <c r="M1215" i="21"/>
  <c r="D1216" i="21"/>
  <c r="F1215" i="21"/>
  <c r="E1215" i="21"/>
  <c r="P1215" i="21"/>
  <c r="O1215" i="21"/>
  <c r="N1215" i="21"/>
  <c r="Q1215" i="21"/>
  <c r="M1216" i="21"/>
  <c r="K1216" i="21"/>
  <c r="H1217" i="21"/>
  <c r="L1216" i="21"/>
  <c r="I1216" i="21"/>
  <c r="J1216" i="21"/>
  <c r="E1216" i="21"/>
  <c r="F1216" i="21"/>
  <c r="D1217" i="21"/>
  <c r="K1217" i="21"/>
  <c r="J1217" i="21"/>
  <c r="I1217" i="21"/>
  <c r="H1218" i="21"/>
  <c r="M1217" i="21"/>
  <c r="L1217" i="21"/>
  <c r="P1216" i="21"/>
  <c r="O1216" i="21"/>
  <c r="Q1216" i="21"/>
  <c r="N1216" i="21"/>
  <c r="E1217" i="21"/>
  <c r="D1218" i="21"/>
  <c r="F1217" i="21"/>
  <c r="P1217" i="21"/>
  <c r="O1217" i="21"/>
  <c r="N1217" i="21"/>
  <c r="Q1217" i="21"/>
  <c r="J1218" i="21"/>
  <c r="H1219" i="21"/>
  <c r="M1218" i="21"/>
  <c r="K1218" i="21"/>
  <c r="L1218" i="21"/>
  <c r="I1218" i="21"/>
  <c r="D1219" i="21"/>
  <c r="E1218" i="21"/>
  <c r="F1218" i="21"/>
  <c r="L1219" i="21"/>
  <c r="K1219" i="21"/>
  <c r="M1219" i="21"/>
  <c r="I1219" i="21"/>
  <c r="J1219" i="21"/>
  <c r="H1220" i="21"/>
  <c r="P1218" i="21"/>
  <c r="O1218" i="21"/>
  <c r="Q1218" i="21"/>
  <c r="N1218" i="21"/>
  <c r="E1219" i="21"/>
  <c r="F1219" i="21"/>
  <c r="D1220" i="21"/>
  <c r="P1219" i="21"/>
  <c r="O1219" i="21"/>
  <c r="N1219" i="21"/>
  <c r="Q1219" i="21"/>
  <c r="J1220" i="21"/>
  <c r="H1221" i="21"/>
  <c r="K1220" i="21"/>
  <c r="L1220" i="21"/>
  <c r="M1220" i="21"/>
  <c r="I1220" i="21"/>
  <c r="E1220" i="21"/>
  <c r="D1221" i="21"/>
  <c r="F1220" i="21"/>
  <c r="M1221" i="21"/>
  <c r="H1222" i="21"/>
  <c r="K1221" i="21"/>
  <c r="I1221" i="21"/>
  <c r="J1221" i="21"/>
  <c r="L1221" i="21"/>
  <c r="P1220" i="21"/>
  <c r="O1220" i="21"/>
  <c r="Q1220" i="21"/>
  <c r="N1220" i="21"/>
  <c r="D1222" i="21"/>
  <c r="F1221" i="21"/>
  <c r="E1221" i="21"/>
  <c r="I1222" i="21"/>
  <c r="L1222" i="21"/>
  <c r="H1223" i="21"/>
  <c r="K1222" i="21"/>
  <c r="M1222" i="21"/>
  <c r="J1222" i="21"/>
  <c r="P1221" i="21"/>
  <c r="O1221" i="21"/>
  <c r="N1221" i="21"/>
  <c r="Q1221" i="21"/>
  <c r="D1223" i="21"/>
  <c r="F1222" i="21"/>
  <c r="E1222" i="21"/>
  <c r="P1222" i="21"/>
  <c r="O1222" i="21"/>
  <c r="Q1222" i="21"/>
  <c r="N1222" i="21"/>
  <c r="L1223" i="21"/>
  <c r="M1223" i="21"/>
  <c r="K1223" i="21"/>
  <c r="I1223" i="21"/>
  <c r="H1224" i="21"/>
  <c r="J1223" i="21"/>
  <c r="E1223" i="21"/>
  <c r="D1224" i="21"/>
  <c r="F1223" i="21"/>
  <c r="P1223" i="21"/>
  <c r="O1223" i="21"/>
  <c r="N1223" i="21"/>
  <c r="Q1223" i="21"/>
  <c r="H1225" i="21"/>
  <c r="J1224" i="21"/>
  <c r="L1224" i="21"/>
  <c r="M1224" i="21"/>
  <c r="I1224" i="21"/>
  <c r="K1224" i="21"/>
  <c r="D1225" i="21"/>
  <c r="E1224" i="21"/>
  <c r="F1224" i="21"/>
  <c r="L1225" i="21"/>
  <c r="I1225" i="21"/>
  <c r="H1226" i="21"/>
  <c r="K1225" i="21"/>
  <c r="J1225" i="21"/>
  <c r="M1225" i="21"/>
  <c r="P1224" i="21"/>
  <c r="O1224" i="21"/>
  <c r="Q1224" i="21"/>
  <c r="N1224" i="21"/>
  <c r="D1226" i="21"/>
  <c r="E1225" i="21"/>
  <c r="F1225" i="21"/>
  <c r="P1225" i="21"/>
  <c r="O1225" i="21"/>
  <c r="N1225" i="21"/>
  <c r="Q1225" i="21"/>
  <c r="L1226" i="21"/>
  <c r="H1227" i="21"/>
  <c r="M1226" i="21"/>
  <c r="J1226" i="21"/>
  <c r="K1226" i="21"/>
  <c r="I1226" i="21"/>
  <c r="F1226" i="21"/>
  <c r="D1227" i="21"/>
  <c r="E1226" i="21"/>
  <c r="K1227" i="21"/>
  <c r="L1227" i="21"/>
  <c r="H1228" i="21"/>
  <c r="I1227" i="21"/>
  <c r="J1227" i="21"/>
  <c r="M1227" i="21"/>
  <c r="P1226" i="21"/>
  <c r="O1226" i="21"/>
  <c r="Q1226" i="21"/>
  <c r="N1226" i="21"/>
  <c r="F1227" i="21"/>
  <c r="E1227" i="21"/>
  <c r="D1228" i="21"/>
  <c r="M1228" i="21"/>
  <c r="I1228" i="21"/>
  <c r="L1228" i="21"/>
  <c r="J1228" i="21"/>
  <c r="K1228" i="21"/>
  <c r="H1229" i="21"/>
  <c r="P1227" i="21"/>
  <c r="O1227" i="21"/>
  <c r="N1227" i="21"/>
  <c r="Q1227" i="21"/>
  <c r="F1228" i="21"/>
  <c r="E1228" i="21"/>
  <c r="D1229" i="21"/>
  <c r="P1228" i="21"/>
  <c r="O1228" i="21"/>
  <c r="Q1228" i="21"/>
  <c r="N1228" i="21"/>
  <c r="I1229" i="21"/>
  <c r="H1230" i="21"/>
  <c r="M1229" i="21"/>
  <c r="K1229" i="21"/>
  <c r="L1229" i="21"/>
  <c r="J1229" i="21"/>
  <c r="F1229" i="21"/>
  <c r="D1230" i="21"/>
  <c r="E1229" i="21"/>
  <c r="P1229" i="21"/>
  <c r="O1229" i="21"/>
  <c r="N1229" i="21"/>
  <c r="Q1229" i="21"/>
  <c r="I1230" i="21"/>
  <c r="L1230" i="21"/>
  <c r="M1230" i="21"/>
  <c r="J1230" i="21"/>
  <c r="K1230" i="21"/>
  <c r="H1231" i="21"/>
  <c r="E1230" i="21"/>
  <c r="F1230" i="21"/>
  <c r="D1231" i="21"/>
  <c r="P1230" i="21"/>
  <c r="O1230" i="21"/>
  <c r="N1230" i="21"/>
  <c r="Q1230" i="21"/>
  <c r="M1231" i="21"/>
  <c r="I1231" i="21"/>
  <c r="H1232" i="21"/>
  <c r="L1231" i="21"/>
  <c r="J1231" i="21"/>
  <c r="K1231" i="21"/>
  <c r="E1231" i="21"/>
  <c r="D1232" i="21"/>
  <c r="F1231" i="21"/>
  <c r="P1231" i="21"/>
  <c r="O1231" i="21"/>
  <c r="N1231" i="21"/>
  <c r="Q1231" i="21"/>
  <c r="J1232" i="21"/>
  <c r="M1232" i="21"/>
  <c r="I1232" i="21"/>
  <c r="L1232" i="21"/>
  <c r="H1233" i="21"/>
  <c r="K1232" i="21"/>
  <c r="D1233" i="21"/>
  <c r="E1232" i="21"/>
  <c r="F1232" i="21"/>
  <c r="P1232" i="21"/>
  <c r="O1232" i="21"/>
  <c r="Q1232" i="21"/>
  <c r="N1232" i="21"/>
  <c r="L1233" i="21"/>
  <c r="H1234" i="21"/>
  <c r="I1233" i="21"/>
  <c r="J1233" i="21"/>
  <c r="K1233" i="21"/>
  <c r="M1233" i="21"/>
  <c r="F1233" i="21"/>
  <c r="E1233" i="21"/>
  <c r="D1234" i="21"/>
  <c r="I1234" i="21"/>
  <c r="L1234" i="21"/>
  <c r="J1234" i="21"/>
  <c r="M1234" i="21"/>
  <c r="K1234" i="21"/>
  <c r="H1235" i="21"/>
  <c r="P1233" i="21"/>
  <c r="O1233" i="21"/>
  <c r="Q1233" i="21"/>
  <c r="N1233" i="21"/>
  <c r="F1234" i="21"/>
  <c r="D1235" i="21"/>
  <c r="E1234" i="21"/>
  <c r="P1234" i="21"/>
  <c r="O1234" i="21"/>
  <c r="Q1234" i="21"/>
  <c r="N1234" i="21"/>
  <c r="K1235" i="21"/>
  <c r="I1235" i="21"/>
  <c r="L1235" i="21"/>
  <c r="M1235" i="21"/>
  <c r="J1235" i="21"/>
  <c r="H1236" i="21"/>
  <c r="D1236" i="21"/>
  <c r="F1235" i="21"/>
  <c r="E1235" i="21"/>
  <c r="P1235" i="21"/>
  <c r="O1235" i="21"/>
  <c r="N1235" i="21"/>
  <c r="Q1235" i="21"/>
  <c r="M1236" i="21"/>
  <c r="K1236" i="21"/>
  <c r="J1236" i="21"/>
  <c r="H1237" i="21"/>
  <c r="L1236" i="21"/>
  <c r="I1236" i="21"/>
  <c r="D1237" i="21"/>
  <c r="F1236" i="21"/>
  <c r="E1236" i="21"/>
  <c r="M1237" i="21"/>
  <c r="I1237" i="21"/>
  <c r="L1237" i="21"/>
  <c r="H1238" i="21"/>
  <c r="K1237" i="21"/>
  <c r="J1237" i="21"/>
  <c r="P1236" i="21"/>
  <c r="O1236" i="21"/>
  <c r="Q1236" i="21"/>
  <c r="N1236" i="21"/>
  <c r="F1237" i="21"/>
  <c r="E1237" i="21"/>
  <c r="D1238" i="21"/>
  <c r="P1237" i="21"/>
  <c r="O1237" i="21"/>
  <c r="N1237" i="21"/>
  <c r="Q1237" i="21"/>
  <c r="J1238" i="21"/>
  <c r="I1238" i="21"/>
  <c r="L1238" i="21"/>
  <c r="H1239" i="21"/>
  <c r="K1238" i="21"/>
  <c r="M1238" i="21"/>
  <c r="D1239" i="21"/>
  <c r="E1238" i="21"/>
  <c r="F1238" i="21"/>
  <c r="P1238" i="21"/>
  <c r="O1238" i="21"/>
  <c r="N1238" i="21"/>
  <c r="Q1238" i="21"/>
  <c r="H1240" i="21"/>
  <c r="I1239" i="21"/>
  <c r="K1239" i="21"/>
  <c r="M1239" i="21"/>
  <c r="L1239" i="21"/>
  <c r="J1239" i="21"/>
  <c r="E1239" i="21"/>
  <c r="D1240" i="21"/>
  <c r="F1239" i="21"/>
  <c r="L1240" i="21"/>
  <c r="J1240" i="21"/>
  <c r="I1240" i="21"/>
  <c r="K1240" i="21"/>
  <c r="H1241" i="21"/>
  <c r="M1240" i="21"/>
  <c r="P1239" i="21"/>
  <c r="O1239" i="21"/>
  <c r="N1239" i="21"/>
  <c r="Q1239" i="21"/>
  <c r="E1240" i="21"/>
  <c r="F1240" i="21"/>
  <c r="D1241" i="21"/>
  <c r="P1240" i="21"/>
  <c r="O1240" i="21"/>
  <c r="Q1240" i="21"/>
  <c r="N1240" i="21"/>
  <c r="J1241" i="21"/>
  <c r="K1241" i="21"/>
  <c r="M1241" i="21"/>
  <c r="H1242" i="21"/>
  <c r="I1241" i="21"/>
  <c r="L1241" i="21"/>
  <c r="F1241" i="21"/>
  <c r="D1242" i="21"/>
  <c r="E1241" i="21"/>
  <c r="M1242" i="21"/>
  <c r="I1242" i="21"/>
  <c r="J1242" i="21"/>
  <c r="L1242" i="21"/>
  <c r="H1243" i="21"/>
  <c r="K1242" i="21"/>
  <c r="P1241" i="21"/>
  <c r="O1241" i="21"/>
  <c r="N1241" i="21"/>
  <c r="Q1241" i="21"/>
  <c r="D1243" i="21"/>
  <c r="F1242" i="21"/>
  <c r="E1242" i="21"/>
  <c r="P1242" i="21"/>
  <c r="O1242" i="21"/>
  <c r="Q1242" i="21"/>
  <c r="N1242" i="21"/>
  <c r="L1243" i="21"/>
  <c r="H1244" i="21"/>
  <c r="M1243" i="21"/>
  <c r="K1243" i="21"/>
  <c r="I1243" i="21"/>
  <c r="J1243" i="21"/>
  <c r="F1243" i="21"/>
  <c r="E1243" i="21"/>
  <c r="D1244" i="21"/>
  <c r="J1244" i="21"/>
  <c r="K1244" i="21"/>
  <c r="I1244" i="21"/>
  <c r="M1244" i="21"/>
  <c r="H1245" i="21"/>
  <c r="L1244" i="21"/>
  <c r="P1243" i="21"/>
  <c r="O1243" i="21"/>
  <c r="N1243" i="21"/>
  <c r="Q1243" i="21"/>
  <c r="E1244" i="21"/>
  <c r="F1244" i="21"/>
  <c r="D1245" i="21"/>
  <c r="P1244" i="21"/>
  <c r="O1244" i="21"/>
  <c r="N1244" i="21"/>
  <c r="Q1244" i="21"/>
  <c r="K1245" i="21"/>
  <c r="J1245" i="21"/>
  <c r="M1245" i="21"/>
  <c r="H1246" i="21"/>
  <c r="I1245" i="21"/>
  <c r="L1245" i="21"/>
  <c r="D1246" i="21"/>
  <c r="F1245" i="21"/>
  <c r="E1245" i="21"/>
  <c r="H1247" i="21"/>
  <c r="J1246" i="21"/>
  <c r="M1246" i="21"/>
  <c r="L1246" i="21"/>
  <c r="K1246" i="21"/>
  <c r="I1246" i="21"/>
  <c r="P1245" i="21"/>
  <c r="O1245" i="21"/>
  <c r="N1245" i="21"/>
  <c r="Q1245" i="21"/>
  <c r="F1246" i="21"/>
  <c r="D1247" i="21"/>
  <c r="E1246" i="21"/>
  <c r="K1247" i="21"/>
  <c r="I1247" i="21"/>
  <c r="H1248" i="21"/>
  <c r="M1247" i="21"/>
  <c r="J1247" i="21"/>
  <c r="L1247" i="21"/>
  <c r="P1246" i="21"/>
  <c r="O1246" i="21"/>
  <c r="Q1246" i="21"/>
  <c r="N1246" i="21"/>
  <c r="E1247" i="21"/>
  <c r="D1248" i="21"/>
  <c r="F1247" i="21"/>
  <c r="P1247" i="21"/>
  <c r="O1247" i="21"/>
  <c r="N1247" i="21"/>
  <c r="Q1247" i="21"/>
  <c r="K1248" i="21"/>
  <c r="J1248" i="21"/>
  <c r="L1248" i="21"/>
  <c r="M1248" i="21"/>
  <c r="H1249" i="21"/>
  <c r="I1248" i="21"/>
  <c r="F1248" i="21"/>
  <c r="E1248" i="21"/>
  <c r="D1249" i="21"/>
  <c r="H1250" i="21"/>
  <c r="I1249" i="21"/>
  <c r="L1249" i="21"/>
  <c r="J1249" i="21"/>
  <c r="M1249" i="21"/>
  <c r="K1249" i="21"/>
  <c r="P1248" i="21"/>
  <c r="O1248" i="21"/>
  <c r="Q1248" i="21"/>
  <c r="N1248" i="21"/>
  <c r="F1249" i="21"/>
  <c r="E1249" i="21"/>
  <c r="D1250" i="21"/>
  <c r="M1250" i="21"/>
  <c r="J1250" i="21"/>
  <c r="H1251" i="21"/>
  <c r="L1250" i="21"/>
  <c r="I1250" i="21"/>
  <c r="K1250" i="21"/>
  <c r="P1249" i="21"/>
  <c r="O1249" i="21"/>
  <c r="N1249" i="21"/>
  <c r="Q1249" i="21"/>
  <c r="D1251" i="21"/>
  <c r="F1250" i="21"/>
  <c r="E1250" i="21"/>
  <c r="L1251" i="21"/>
  <c r="H1252" i="21"/>
  <c r="K1251" i="21"/>
  <c r="J1251" i="21"/>
  <c r="I1251" i="21"/>
  <c r="M1251" i="21"/>
  <c r="P1250" i="21"/>
  <c r="O1250" i="21"/>
  <c r="Q1250" i="21"/>
  <c r="N1250" i="21"/>
  <c r="D1252" i="21"/>
  <c r="E1251" i="21"/>
  <c r="F1251" i="21"/>
  <c r="M1252" i="21"/>
  <c r="I1252" i="21"/>
  <c r="H1253" i="21"/>
  <c r="K1252" i="21"/>
  <c r="J1252" i="21"/>
  <c r="L1252" i="21"/>
  <c r="P1251" i="21"/>
  <c r="O1251" i="21"/>
  <c r="N1251" i="21"/>
  <c r="Q1251" i="21"/>
  <c r="E1252" i="21"/>
  <c r="F1252" i="21"/>
  <c r="D1253" i="21"/>
  <c r="P1252" i="21"/>
  <c r="O1252" i="21"/>
  <c r="Q1252" i="21"/>
  <c r="N1252" i="21"/>
  <c r="H1254" i="21"/>
  <c r="M1253" i="21"/>
  <c r="L1253" i="21"/>
  <c r="J1253" i="21"/>
  <c r="K1253" i="21"/>
  <c r="I1253" i="21"/>
  <c r="E1253" i="21"/>
  <c r="F1253" i="21"/>
  <c r="D1254" i="21"/>
  <c r="K1254" i="21"/>
  <c r="M1254" i="21"/>
  <c r="L1254" i="21"/>
  <c r="J1254" i="21"/>
  <c r="I1254" i="21"/>
  <c r="H1255" i="21"/>
  <c r="P1253" i="21"/>
  <c r="O1253" i="21"/>
  <c r="N1253" i="21"/>
  <c r="Q1253" i="21"/>
  <c r="F1254" i="21"/>
  <c r="D1255" i="21"/>
  <c r="E1254" i="21"/>
  <c r="P1254" i="21"/>
  <c r="O1254" i="21"/>
  <c r="N1254" i="21"/>
  <c r="Q1254" i="21"/>
  <c r="I1255" i="21"/>
  <c r="L1255" i="21"/>
  <c r="H1256" i="21"/>
  <c r="K1255" i="21"/>
  <c r="J1255" i="21"/>
  <c r="M1255" i="21"/>
  <c r="D1256" i="21"/>
  <c r="F1255" i="21"/>
  <c r="E1255" i="21"/>
  <c r="P1255" i="21"/>
  <c r="O1255" i="21"/>
  <c r="N1255" i="21"/>
  <c r="Q1255" i="21"/>
  <c r="L1256" i="21"/>
  <c r="K1256" i="21"/>
  <c r="H1257" i="21"/>
  <c r="I1256" i="21"/>
  <c r="M1256" i="21"/>
  <c r="J1256" i="21"/>
  <c r="F1256" i="21"/>
  <c r="E1256" i="21"/>
  <c r="D1257" i="21"/>
  <c r="H1258" i="21"/>
  <c r="L1257" i="21"/>
  <c r="M1257" i="21"/>
  <c r="K1257" i="21"/>
  <c r="J1257" i="21"/>
  <c r="I1257" i="21"/>
  <c r="P1256" i="21"/>
  <c r="O1256" i="21"/>
  <c r="Q1256" i="21"/>
  <c r="N1256" i="21"/>
  <c r="E1257" i="21"/>
  <c r="D1258" i="21"/>
  <c r="F1257" i="21"/>
  <c r="M1258" i="21"/>
  <c r="K1258" i="21"/>
  <c r="L1258" i="21"/>
  <c r="H1259" i="21"/>
  <c r="J1258" i="21"/>
  <c r="I1258" i="21"/>
  <c r="P1257" i="21"/>
  <c r="O1257" i="21"/>
  <c r="N1257" i="21"/>
  <c r="Q1257" i="21"/>
  <c r="F1258" i="21"/>
  <c r="E1258" i="21"/>
  <c r="D1259" i="21"/>
  <c r="I1259" i="21"/>
  <c r="M1259" i="21"/>
  <c r="K1259" i="21"/>
  <c r="H1260" i="21"/>
  <c r="L1259" i="21"/>
  <c r="J1259" i="21"/>
  <c r="P1258" i="21"/>
  <c r="O1258" i="21"/>
  <c r="Q1258" i="21"/>
  <c r="N1258" i="21"/>
  <c r="F1259" i="21"/>
  <c r="D1260" i="21"/>
  <c r="E1259" i="21"/>
  <c r="P1259" i="21"/>
  <c r="O1259" i="21"/>
  <c r="Q1259" i="21"/>
  <c r="N1259" i="21"/>
  <c r="K1260" i="21"/>
  <c r="J1260" i="21"/>
  <c r="I1260" i="21"/>
  <c r="L1260" i="21"/>
  <c r="H1261" i="21"/>
  <c r="M1260" i="21"/>
  <c r="F1260" i="21"/>
  <c r="D1261" i="21"/>
  <c r="E1260" i="21"/>
  <c r="P1260" i="21"/>
  <c r="O1260" i="21"/>
  <c r="N1260" i="21"/>
  <c r="Q1260" i="21"/>
  <c r="I1261" i="21"/>
  <c r="H1262" i="21"/>
  <c r="L1261" i="21"/>
  <c r="K1261" i="21"/>
  <c r="M1261" i="21"/>
  <c r="J1261" i="21"/>
  <c r="F1261" i="21"/>
  <c r="D1262" i="21"/>
  <c r="E1261" i="21"/>
  <c r="P1261" i="21"/>
  <c r="O1261" i="21"/>
  <c r="N1261" i="21"/>
  <c r="Q1261" i="21"/>
  <c r="H1263" i="21"/>
  <c r="I1262" i="21"/>
  <c r="K1262" i="21"/>
  <c r="M1262" i="21"/>
  <c r="L1262" i="21"/>
  <c r="J1262" i="21"/>
  <c r="F1262" i="21"/>
  <c r="E1262" i="21"/>
  <c r="D1263" i="21"/>
  <c r="L1263" i="21"/>
  <c r="J1263" i="21"/>
  <c r="M1263" i="21"/>
  <c r="H1264" i="21"/>
  <c r="I1263" i="21"/>
  <c r="K1263" i="21"/>
  <c r="P1262" i="21"/>
  <c r="O1262" i="21"/>
  <c r="Q1262" i="21"/>
  <c r="N1262" i="21"/>
  <c r="F1263" i="21"/>
  <c r="E1263" i="21"/>
  <c r="D1264" i="21"/>
  <c r="M1264" i="21"/>
  <c r="I1264" i="21"/>
  <c r="K1264" i="21"/>
  <c r="J1264" i="21"/>
  <c r="H1265" i="21"/>
  <c r="L1264" i="21"/>
  <c r="P1263" i="21"/>
  <c r="O1263" i="21"/>
  <c r="N1263" i="21"/>
  <c r="Q1263" i="21"/>
  <c r="E1264" i="21"/>
  <c r="F1264" i="21"/>
  <c r="D1265" i="21"/>
  <c r="P1264" i="21"/>
  <c r="O1264" i="21"/>
  <c r="Q1264" i="21"/>
  <c r="N1264" i="21"/>
  <c r="L1265" i="21"/>
  <c r="H1266" i="21"/>
  <c r="I1265" i="21"/>
  <c r="K1265" i="21"/>
  <c r="J1265" i="21"/>
  <c r="M1265" i="21"/>
  <c r="D1266" i="21"/>
  <c r="F1265" i="21"/>
  <c r="E1265" i="21"/>
  <c r="M1266" i="21"/>
  <c r="I1266" i="21"/>
  <c r="J1266" i="21"/>
  <c r="H1267" i="21"/>
  <c r="L1266" i="21"/>
  <c r="K1266" i="21"/>
  <c r="P1265" i="21"/>
  <c r="O1265" i="21"/>
  <c r="N1265" i="21"/>
  <c r="Q1265" i="21"/>
  <c r="D1267" i="21"/>
  <c r="E1266" i="21"/>
  <c r="F1266" i="21"/>
  <c r="P1266" i="21"/>
  <c r="O1266" i="21"/>
  <c r="N1266" i="21"/>
  <c r="Q1266" i="21"/>
  <c r="J1267" i="21"/>
  <c r="H1268" i="21"/>
  <c r="M1267" i="21"/>
  <c r="I1267" i="21"/>
  <c r="L1267" i="21"/>
  <c r="K1267" i="21"/>
  <c r="D1268" i="21"/>
  <c r="E1267" i="21"/>
  <c r="F1267" i="21"/>
  <c r="M1268" i="21"/>
  <c r="H1269" i="21"/>
  <c r="K1268" i="21"/>
  <c r="L1268" i="21"/>
  <c r="I1268" i="21"/>
  <c r="J1268" i="21"/>
  <c r="P1267" i="21"/>
  <c r="O1267" i="21"/>
  <c r="Q1267" i="21"/>
  <c r="N1267" i="21"/>
  <c r="D1269" i="21"/>
  <c r="F1268" i="21"/>
  <c r="E1268" i="21"/>
  <c r="I1269" i="21"/>
  <c r="L1269" i="21"/>
  <c r="K1269" i="21"/>
  <c r="H1270" i="21"/>
  <c r="J1269" i="21"/>
  <c r="M1269" i="21"/>
  <c r="P1268" i="21"/>
  <c r="O1268" i="21"/>
  <c r="N1268" i="21"/>
  <c r="Q1268" i="21"/>
  <c r="D1270" i="21"/>
  <c r="F1269" i="21"/>
  <c r="E1269" i="21"/>
  <c r="P1269" i="21"/>
  <c r="O1269" i="21"/>
  <c r="N1269" i="21"/>
  <c r="Q1269" i="21"/>
  <c r="L1270" i="21"/>
  <c r="I1270" i="21"/>
  <c r="M1270" i="21"/>
  <c r="K1270" i="21"/>
  <c r="H1271" i="21"/>
  <c r="J1270" i="21"/>
  <c r="D1271" i="21"/>
  <c r="F1270" i="21"/>
  <c r="E1270" i="21"/>
  <c r="P1270" i="21"/>
  <c r="O1270" i="21"/>
  <c r="N1270" i="21"/>
  <c r="Q1270" i="21"/>
  <c r="M1271" i="21"/>
  <c r="H1272" i="21"/>
  <c r="I1271" i="21"/>
  <c r="J1271" i="21"/>
  <c r="L1271" i="21"/>
  <c r="K1271" i="21"/>
  <c r="D1272" i="21"/>
  <c r="E1271" i="21"/>
  <c r="F1271" i="21"/>
  <c r="L1272" i="21"/>
  <c r="I1272" i="21"/>
  <c r="H1273" i="21"/>
  <c r="M1272" i="21"/>
  <c r="J1272" i="21"/>
  <c r="K1272" i="21"/>
  <c r="P1271" i="21"/>
  <c r="O1271" i="21"/>
  <c r="Q1271" i="21"/>
  <c r="N1271" i="21"/>
  <c r="E1272" i="21"/>
  <c r="F1272" i="21"/>
  <c r="D1273" i="21"/>
  <c r="P1272" i="21"/>
  <c r="O1272" i="21"/>
  <c r="Q1272" i="21"/>
  <c r="N1272" i="21"/>
  <c r="J1273" i="21"/>
  <c r="I1273" i="21"/>
  <c r="L1273" i="21"/>
  <c r="M1273" i="21"/>
  <c r="K1273" i="21"/>
  <c r="H1274" i="21"/>
  <c r="E1273" i="21"/>
  <c r="F1273" i="21"/>
  <c r="D1274" i="21"/>
  <c r="P1273" i="21"/>
  <c r="O1273" i="21"/>
  <c r="N1273" i="21"/>
  <c r="Q1273" i="21"/>
  <c r="I1274" i="21"/>
  <c r="H1275" i="21"/>
  <c r="M1274" i="21"/>
  <c r="L1274" i="21"/>
  <c r="J1274" i="21"/>
  <c r="K1274" i="21"/>
  <c r="E1274" i="21"/>
  <c r="F1274" i="21"/>
  <c r="D1275" i="21"/>
  <c r="P1274" i="21"/>
  <c r="O1274" i="21"/>
  <c r="N1274" i="21"/>
  <c r="Q1274" i="21"/>
  <c r="J1275" i="21"/>
  <c r="M1275" i="21"/>
  <c r="L1275" i="21"/>
  <c r="I1275" i="21"/>
  <c r="H1276" i="21"/>
  <c r="K1275" i="21"/>
  <c r="E1275" i="21"/>
  <c r="F1275" i="21"/>
  <c r="D1276" i="21"/>
  <c r="P1275" i="21"/>
  <c r="O1275" i="21"/>
  <c r="N1275" i="21"/>
  <c r="Q1275" i="21"/>
  <c r="H1277" i="21"/>
  <c r="K1276" i="21"/>
  <c r="J1276" i="21"/>
  <c r="M1276" i="21"/>
  <c r="L1276" i="21"/>
  <c r="I1276" i="21"/>
  <c r="E1276" i="21"/>
  <c r="F1276" i="21"/>
  <c r="D1277" i="21"/>
  <c r="M1277" i="21"/>
  <c r="I1277" i="21"/>
  <c r="H1278" i="21"/>
  <c r="L1277" i="21"/>
  <c r="J1277" i="21"/>
  <c r="K1277" i="21"/>
  <c r="P1276" i="21"/>
  <c r="O1276" i="21"/>
  <c r="N1276" i="21"/>
  <c r="Q1276" i="21"/>
  <c r="E1277" i="21"/>
  <c r="D1278" i="21"/>
  <c r="F1277" i="21"/>
  <c r="P1277" i="21"/>
  <c r="O1277" i="21"/>
  <c r="N1277" i="21"/>
  <c r="Q1277" i="21"/>
  <c r="K1278" i="21"/>
  <c r="L1278" i="21"/>
  <c r="M1278" i="21"/>
  <c r="J1278" i="21"/>
  <c r="I1278" i="21"/>
  <c r="H1279" i="21"/>
  <c r="F1278" i="21"/>
  <c r="D1279" i="21"/>
  <c r="E1278" i="21"/>
  <c r="P1278" i="21"/>
  <c r="O1278" i="21"/>
  <c r="Q1278" i="21"/>
  <c r="N1278" i="21"/>
  <c r="M1279" i="21"/>
  <c r="L1279" i="21"/>
  <c r="H1280" i="21"/>
  <c r="J1279" i="21"/>
  <c r="K1279" i="21"/>
  <c r="I1279" i="21"/>
  <c r="F1279" i="21"/>
  <c r="D1280" i="21"/>
  <c r="E1279" i="21"/>
  <c r="J1280" i="21"/>
  <c r="L1280" i="21"/>
  <c r="H1281" i="21"/>
  <c r="I1280" i="21"/>
  <c r="K1280" i="21"/>
  <c r="M1280" i="21"/>
  <c r="P1279" i="21"/>
  <c r="O1279" i="21"/>
  <c r="Q1279" i="21"/>
  <c r="N1279" i="21"/>
  <c r="F1280" i="21"/>
  <c r="D1281" i="21"/>
  <c r="E1280" i="21"/>
  <c r="L1281" i="21"/>
  <c r="I1281" i="21"/>
  <c r="K1281" i="21"/>
  <c r="M1281" i="21"/>
  <c r="H1282" i="21"/>
  <c r="J1281" i="21"/>
  <c r="P1280" i="21"/>
  <c r="O1280" i="21"/>
  <c r="N1280" i="21"/>
  <c r="Q1280" i="21"/>
  <c r="F1281" i="21"/>
  <c r="E1281" i="21"/>
  <c r="D1282" i="21"/>
  <c r="P1281" i="21"/>
  <c r="O1281" i="21"/>
  <c r="N1281" i="21"/>
  <c r="Q1281" i="21"/>
  <c r="L1282" i="21"/>
  <c r="J1282" i="21"/>
  <c r="I1282" i="21"/>
  <c r="K1282" i="21"/>
  <c r="H1283" i="21"/>
  <c r="M1282" i="21"/>
  <c r="E1282" i="21"/>
  <c r="F1282" i="21"/>
  <c r="D1283" i="21"/>
  <c r="P1282" i="21"/>
  <c r="O1282" i="21"/>
  <c r="N1282" i="21"/>
  <c r="Q1282" i="21"/>
  <c r="H1284" i="21"/>
  <c r="K1283" i="21"/>
  <c r="I1283" i="21"/>
  <c r="M1283" i="21"/>
  <c r="J1283" i="21"/>
  <c r="L1283" i="21"/>
  <c r="F1283" i="21"/>
  <c r="E1283" i="21"/>
  <c r="D1284" i="21"/>
  <c r="I1284" i="21"/>
  <c r="J1284" i="21"/>
  <c r="H1285" i="21"/>
  <c r="K1284" i="21"/>
  <c r="L1284" i="21"/>
  <c r="M1284" i="21"/>
  <c r="P1283" i="21"/>
  <c r="O1283" i="21"/>
  <c r="N1283" i="21"/>
  <c r="Q1283" i="21"/>
  <c r="F1284" i="21"/>
  <c r="E1284" i="21"/>
  <c r="D1285" i="21"/>
  <c r="P1284" i="21"/>
  <c r="O1284" i="21"/>
  <c r="N1284" i="21"/>
  <c r="Q1284" i="21"/>
  <c r="M1285" i="21"/>
  <c r="L1285" i="21"/>
  <c r="K1285" i="21"/>
  <c r="I1285" i="21"/>
  <c r="J1285" i="21"/>
  <c r="H1286" i="21"/>
  <c r="E1285" i="21"/>
  <c r="D1286" i="21"/>
  <c r="F1285" i="21"/>
  <c r="P1285" i="21"/>
  <c r="O1285" i="21"/>
  <c r="N1285" i="21"/>
  <c r="Q1285" i="21"/>
  <c r="H1287" i="21"/>
  <c r="L1286" i="21"/>
  <c r="M1286" i="21"/>
  <c r="K1286" i="21"/>
  <c r="J1286" i="21"/>
  <c r="I1286" i="21"/>
  <c r="E1286" i="21"/>
  <c r="F1286" i="21"/>
  <c r="D1287" i="21"/>
  <c r="L1287" i="21"/>
  <c r="K1287" i="21"/>
  <c r="I1287" i="21"/>
  <c r="H1288" i="21"/>
  <c r="M1287" i="21"/>
  <c r="J1287" i="21"/>
  <c r="P1286" i="21"/>
  <c r="O1286" i="21"/>
  <c r="Q1286" i="21"/>
  <c r="N1286" i="21"/>
  <c r="D1288" i="21"/>
  <c r="E1287" i="21"/>
  <c r="F1287" i="21"/>
  <c r="P1287" i="21"/>
  <c r="O1287" i="21"/>
  <c r="N1287" i="21"/>
  <c r="Q1287" i="21"/>
  <c r="M1288" i="21"/>
  <c r="J1288" i="21"/>
  <c r="K1288" i="21"/>
  <c r="I1288" i="21"/>
  <c r="H1289" i="21"/>
  <c r="L1288" i="21"/>
  <c r="F1288" i="21"/>
  <c r="D1289" i="21"/>
  <c r="E1288" i="21"/>
  <c r="P1288" i="21"/>
  <c r="O1288" i="21"/>
  <c r="Q1288" i="21"/>
  <c r="N1288" i="21"/>
  <c r="H1290" i="21"/>
  <c r="I1289" i="21"/>
  <c r="K1289" i="21"/>
  <c r="M1289" i="21"/>
  <c r="J1289" i="21"/>
  <c r="L1289" i="21"/>
  <c r="D1290" i="21"/>
  <c r="E1289" i="21"/>
  <c r="F1289" i="21"/>
  <c r="L1290" i="21"/>
  <c r="M1290" i="21"/>
  <c r="K1290" i="21"/>
  <c r="J1290" i="21"/>
  <c r="I1290" i="21"/>
  <c r="H1291" i="21"/>
  <c r="P1289" i="21"/>
  <c r="O1289" i="21"/>
  <c r="N1289" i="21"/>
  <c r="Q1289" i="21"/>
  <c r="D1291" i="21"/>
  <c r="E1290" i="21"/>
  <c r="F1290" i="21"/>
  <c r="P1290" i="21"/>
  <c r="O1290" i="21"/>
  <c r="N1290" i="21"/>
  <c r="Q1290" i="21"/>
  <c r="I1291" i="21"/>
  <c r="M1291" i="21"/>
  <c r="K1291" i="21"/>
  <c r="L1291" i="21"/>
  <c r="H1292" i="21"/>
  <c r="J1291" i="21"/>
  <c r="F1291" i="21"/>
  <c r="D1292" i="21"/>
  <c r="E1291" i="21"/>
  <c r="P1291" i="21"/>
  <c r="O1291" i="21"/>
  <c r="N1291" i="21"/>
  <c r="Q1291" i="21"/>
  <c r="K1292" i="21"/>
  <c r="L1292" i="21"/>
  <c r="I1292" i="21"/>
  <c r="J1292" i="21"/>
  <c r="H1293" i="21"/>
  <c r="M1292" i="21"/>
  <c r="D1293" i="21"/>
  <c r="F1292" i="21"/>
  <c r="E1292" i="21"/>
  <c r="P1292" i="21"/>
  <c r="O1292" i="21"/>
  <c r="N1292" i="21"/>
  <c r="Q1292" i="21"/>
  <c r="J1293" i="21"/>
  <c r="K1293" i="21"/>
  <c r="I1293" i="21"/>
  <c r="H1294" i="21"/>
  <c r="L1293" i="21"/>
  <c r="M1293" i="21"/>
  <c r="F1293" i="21"/>
  <c r="D1294" i="21"/>
  <c r="E1293" i="21"/>
  <c r="P1293" i="21"/>
  <c r="O1293" i="21"/>
  <c r="N1293" i="21"/>
  <c r="Q1293" i="21"/>
  <c r="I1294" i="21"/>
  <c r="H1295" i="21"/>
  <c r="M1294" i="21"/>
  <c r="L1294" i="21"/>
  <c r="K1294" i="21"/>
  <c r="J1294" i="21"/>
  <c r="E1294" i="21"/>
  <c r="F1294" i="21"/>
  <c r="D1295" i="21"/>
  <c r="P1294" i="21"/>
  <c r="O1294" i="21"/>
  <c r="N1294" i="21"/>
  <c r="Q1294" i="21"/>
  <c r="M1295" i="21"/>
  <c r="L1295" i="21"/>
  <c r="I1295" i="21"/>
  <c r="H1296" i="21"/>
  <c r="J1295" i="21"/>
  <c r="K1295" i="21"/>
  <c r="E1295" i="21"/>
  <c r="F1295" i="21"/>
  <c r="D1296" i="21"/>
  <c r="P1295" i="21"/>
  <c r="O1295" i="21"/>
  <c r="N1295" i="21"/>
  <c r="Q1295" i="21"/>
  <c r="L1296" i="21"/>
  <c r="I1296" i="21"/>
  <c r="H1297" i="21"/>
  <c r="J1296" i="21"/>
  <c r="M1296" i="21"/>
  <c r="K1296" i="21"/>
  <c r="D1297" i="21"/>
  <c r="F1296" i="21"/>
  <c r="E1296" i="21"/>
  <c r="P1296" i="21"/>
  <c r="O1296" i="21"/>
  <c r="Q1296" i="21"/>
  <c r="N1296" i="21"/>
  <c r="J1297" i="21"/>
  <c r="K1297" i="21"/>
  <c r="L1297" i="21"/>
  <c r="H1298" i="21"/>
  <c r="M1297" i="21"/>
  <c r="I1297" i="21"/>
  <c r="E1297" i="21"/>
  <c r="D1298" i="21"/>
  <c r="F1297" i="21"/>
  <c r="K1298" i="21"/>
  <c r="I1298" i="21"/>
  <c r="M1298" i="21"/>
  <c r="J1298" i="21"/>
  <c r="L1298" i="21"/>
  <c r="H1299" i="21"/>
  <c r="P1297" i="21"/>
  <c r="O1297" i="21"/>
  <c r="N1297" i="21"/>
  <c r="Q1297" i="21"/>
  <c r="E1298" i="21"/>
  <c r="D1299" i="21"/>
  <c r="F1298" i="21"/>
  <c r="P1298" i="21"/>
  <c r="O1298" i="21"/>
  <c r="Q1298" i="21"/>
  <c r="N1298" i="21"/>
  <c r="M1299" i="21"/>
  <c r="K1299" i="21"/>
  <c r="I1299" i="21"/>
  <c r="H1300" i="21"/>
  <c r="J1299" i="21"/>
  <c r="L1299" i="21"/>
  <c r="D1300" i="21"/>
  <c r="E1299" i="21"/>
  <c r="F1299" i="21"/>
  <c r="P1299" i="21"/>
  <c r="O1299" i="21"/>
  <c r="N1299" i="21"/>
  <c r="Q1299" i="21"/>
  <c r="I1300" i="21"/>
  <c r="L1300" i="21"/>
  <c r="J1300" i="21"/>
  <c r="K1300" i="21"/>
  <c r="H1301" i="21"/>
  <c r="M1300" i="21"/>
  <c r="E1300" i="21"/>
  <c r="D1301" i="21"/>
  <c r="F1300" i="21"/>
  <c r="P1300" i="21"/>
  <c r="O1300" i="21"/>
  <c r="N1300" i="21"/>
  <c r="Q1300" i="21"/>
  <c r="H1302" i="21"/>
  <c r="J1301" i="21"/>
  <c r="M1301" i="21"/>
  <c r="L1301" i="21"/>
  <c r="I1301" i="21"/>
  <c r="K1301" i="21"/>
  <c r="E1301" i="21"/>
  <c r="F1301" i="21"/>
  <c r="D1302" i="21"/>
  <c r="J1302" i="21"/>
  <c r="M1302" i="21"/>
  <c r="K1302" i="21"/>
  <c r="L1302" i="21"/>
  <c r="I1302" i="21"/>
  <c r="H1303" i="21"/>
  <c r="P1301" i="21"/>
  <c r="O1301" i="21"/>
  <c r="N1301" i="21"/>
  <c r="Q1301" i="21"/>
  <c r="F1302" i="21"/>
  <c r="E1302" i="21"/>
  <c r="D1303" i="21"/>
  <c r="P1302" i="21"/>
  <c r="O1302" i="21"/>
  <c r="N1302" i="21"/>
  <c r="Q1302" i="21"/>
  <c r="H1304" i="21"/>
  <c r="J1303" i="21"/>
  <c r="K1303" i="21"/>
  <c r="M1303" i="21"/>
  <c r="L1303" i="21"/>
  <c r="I1303" i="21"/>
  <c r="E1303" i="21"/>
  <c r="F1303" i="21"/>
  <c r="D1304" i="21"/>
  <c r="H1305" i="21"/>
  <c r="K1304" i="21"/>
  <c r="I1304" i="21"/>
  <c r="M1304" i="21"/>
  <c r="L1304" i="21"/>
  <c r="J1304" i="21"/>
  <c r="P1303" i="21"/>
  <c r="O1303" i="21"/>
  <c r="N1303" i="21"/>
  <c r="Q1303" i="21"/>
  <c r="E1304" i="21"/>
  <c r="F1304" i="21"/>
  <c r="D1305" i="21"/>
  <c r="I1305" i="21"/>
  <c r="K1305" i="21"/>
  <c r="H1306" i="21"/>
  <c r="L1305" i="21"/>
  <c r="J1305" i="21"/>
  <c r="M1305" i="21"/>
  <c r="P1304" i="21"/>
  <c r="O1304" i="21"/>
  <c r="Q1304" i="21"/>
  <c r="N1304" i="21"/>
  <c r="E1305" i="21"/>
  <c r="D1306" i="21"/>
  <c r="F1305" i="21"/>
  <c r="P1305" i="21"/>
  <c r="O1305" i="21"/>
  <c r="N1305" i="21"/>
  <c r="Q1305" i="21"/>
  <c r="H1307" i="21"/>
  <c r="I1306" i="21"/>
  <c r="L1306" i="21"/>
  <c r="M1306" i="21"/>
  <c r="J1306" i="21"/>
  <c r="K1306" i="21"/>
  <c r="D1307" i="21"/>
  <c r="E1306" i="21"/>
  <c r="F1306" i="21"/>
  <c r="H1308" i="21"/>
  <c r="K1307" i="21"/>
  <c r="M1307" i="21"/>
  <c r="I1307" i="21"/>
  <c r="L1307" i="21"/>
  <c r="J1307" i="21"/>
  <c r="P1306" i="21"/>
  <c r="O1306" i="21"/>
  <c r="N1306" i="21"/>
  <c r="Q1306" i="21"/>
  <c r="E1307" i="21"/>
  <c r="D1308" i="21"/>
  <c r="F1307" i="21"/>
  <c r="K1308" i="21"/>
  <c r="L1308" i="21"/>
  <c r="M1308" i="21"/>
  <c r="H1309" i="21"/>
  <c r="J1308" i="21"/>
  <c r="I1308" i="21"/>
  <c r="P1307" i="21"/>
  <c r="O1307" i="21"/>
  <c r="N1307" i="21"/>
  <c r="Q1307" i="21"/>
  <c r="F1308" i="21"/>
  <c r="D1309" i="21"/>
  <c r="E1308" i="21"/>
  <c r="J1309" i="21"/>
  <c r="H1310" i="21"/>
  <c r="K1309" i="21"/>
  <c r="L1309" i="21"/>
  <c r="I1309" i="21"/>
  <c r="M1309" i="21"/>
  <c r="P1308" i="21"/>
  <c r="O1308" i="21"/>
  <c r="N1308" i="21"/>
  <c r="Q1308" i="21"/>
  <c r="D1310" i="21"/>
  <c r="E1309" i="21"/>
  <c r="F1309" i="21"/>
  <c r="M1310" i="21"/>
  <c r="H1311" i="21"/>
  <c r="J1310" i="21"/>
  <c r="I1310" i="21"/>
  <c r="K1310" i="21"/>
  <c r="L1310" i="21"/>
  <c r="P1309" i="21"/>
  <c r="O1309" i="21"/>
  <c r="N1309" i="21"/>
  <c r="Q1309" i="21"/>
  <c r="E1310" i="21"/>
  <c r="D1311" i="21"/>
  <c r="F1310" i="21"/>
  <c r="M1311" i="21"/>
  <c r="H1312" i="21"/>
  <c r="K1311" i="21"/>
  <c r="J1311" i="21"/>
  <c r="L1311" i="21"/>
  <c r="I1311" i="21"/>
  <c r="P1310" i="21"/>
  <c r="O1310" i="21"/>
  <c r="Q1310" i="21"/>
  <c r="N1310" i="21"/>
  <c r="E1311" i="21"/>
  <c r="F1311" i="21"/>
  <c r="D1312" i="21"/>
  <c r="I1312" i="21"/>
  <c r="H1313" i="21"/>
  <c r="J1312" i="21"/>
  <c r="L1312" i="21"/>
  <c r="K1312" i="21"/>
  <c r="M1312" i="21"/>
  <c r="P1311" i="21"/>
  <c r="O1311" i="21"/>
  <c r="N1311" i="21"/>
  <c r="Q1311" i="21"/>
  <c r="E1312" i="21"/>
  <c r="D1313" i="21"/>
  <c r="F1312" i="21"/>
  <c r="P1312" i="21"/>
  <c r="O1312" i="21"/>
  <c r="Q1312" i="21"/>
  <c r="N1312" i="21"/>
  <c r="I1313" i="21"/>
  <c r="J1313" i="21"/>
  <c r="M1313" i="21"/>
  <c r="K1313" i="21"/>
  <c r="H1314" i="21"/>
  <c r="L1313" i="21"/>
  <c r="E1313" i="21"/>
  <c r="F1313" i="21"/>
  <c r="D1314" i="21"/>
  <c r="P1313" i="21"/>
  <c r="O1313" i="21"/>
  <c r="N1313" i="21"/>
  <c r="Q1313" i="21"/>
  <c r="L1314" i="21"/>
  <c r="M1314" i="21"/>
  <c r="K1314" i="21"/>
  <c r="I1314" i="21"/>
  <c r="J1314" i="21"/>
  <c r="H1315" i="21"/>
  <c r="E1314" i="21"/>
  <c r="D1315" i="21"/>
  <c r="F1314" i="21"/>
  <c r="P1314" i="21"/>
  <c r="O1314" i="21"/>
  <c r="N1314" i="21"/>
  <c r="Q1314" i="21"/>
  <c r="M1315" i="21"/>
  <c r="I1315" i="21"/>
  <c r="L1315" i="21"/>
  <c r="K1315" i="21"/>
  <c r="J1315" i="21"/>
  <c r="H1316" i="21"/>
  <c r="F1315" i="21"/>
  <c r="E1315" i="21"/>
  <c r="D1316" i="21"/>
  <c r="P1315" i="21"/>
  <c r="O1315" i="21"/>
  <c r="N1315" i="21"/>
  <c r="Q1315" i="21"/>
  <c r="H1317" i="21"/>
  <c r="J1316" i="21"/>
  <c r="K1316" i="21"/>
  <c r="M1316" i="21"/>
  <c r="I1316" i="21"/>
  <c r="L1316" i="21"/>
  <c r="F1316" i="21"/>
  <c r="E1316" i="21"/>
  <c r="D1317" i="21"/>
  <c r="J1317" i="21"/>
  <c r="H1318" i="21"/>
  <c r="I1317" i="21"/>
  <c r="L1317" i="21"/>
  <c r="K1317" i="21"/>
  <c r="M1317" i="21"/>
  <c r="P1316" i="21"/>
  <c r="O1316" i="21"/>
  <c r="N1316" i="21"/>
  <c r="Q1316" i="21"/>
  <c r="F1317" i="21"/>
  <c r="E1317" i="21"/>
  <c r="D1318" i="21"/>
  <c r="L1318" i="21"/>
  <c r="K1318" i="21"/>
  <c r="J1318" i="21"/>
  <c r="I1318" i="21"/>
  <c r="M1318" i="21"/>
  <c r="H1319" i="21"/>
  <c r="P1317" i="21"/>
  <c r="O1317" i="21"/>
  <c r="N1317" i="21"/>
  <c r="Q1317" i="21"/>
  <c r="E1318" i="21"/>
  <c r="F1318" i="21"/>
  <c r="D1319" i="21"/>
  <c r="P1318" i="21"/>
  <c r="O1318" i="21"/>
  <c r="N1318" i="21"/>
  <c r="Q1318" i="21"/>
  <c r="M1319" i="21"/>
  <c r="J1319" i="21"/>
  <c r="K1319" i="21"/>
  <c r="H1320" i="21"/>
  <c r="L1319" i="21"/>
  <c r="I1319" i="21"/>
  <c r="F1319" i="21"/>
  <c r="E1319" i="21"/>
  <c r="D1320" i="21"/>
  <c r="H1321" i="21"/>
  <c r="M1320" i="21"/>
  <c r="I1320" i="21"/>
  <c r="K1320" i="21"/>
  <c r="L1320" i="21"/>
  <c r="J1320" i="21"/>
  <c r="P1319" i="21"/>
  <c r="O1319" i="21"/>
  <c r="N1319" i="21"/>
  <c r="Q1319" i="21"/>
  <c r="D1321" i="21"/>
  <c r="E1320" i="21"/>
  <c r="F1320" i="21"/>
  <c r="K1321" i="21"/>
  <c r="J1321" i="21"/>
  <c r="L1321" i="21"/>
  <c r="H1322" i="21"/>
  <c r="I1321" i="21"/>
  <c r="M1321" i="21"/>
  <c r="P1320" i="21"/>
  <c r="O1320" i="21"/>
  <c r="N1320" i="21"/>
  <c r="Q1320" i="21"/>
  <c r="E1321" i="21"/>
  <c r="F1321" i="21"/>
  <c r="D1322" i="21"/>
  <c r="L1322" i="21"/>
  <c r="M1322" i="21"/>
  <c r="J1322" i="21"/>
  <c r="I1322" i="21"/>
  <c r="H1323" i="21"/>
  <c r="K1322" i="21"/>
  <c r="P1321" i="21"/>
  <c r="O1321" i="21"/>
  <c r="N1321" i="21"/>
  <c r="Q1321" i="21"/>
  <c r="E1322" i="21"/>
  <c r="D1323" i="21"/>
  <c r="F1322" i="21"/>
  <c r="P1322" i="21"/>
  <c r="O1322" i="21"/>
  <c r="N1322" i="21"/>
  <c r="Q1322" i="21"/>
  <c r="L1323" i="21"/>
  <c r="I1323" i="21"/>
  <c r="K1323" i="21"/>
  <c r="H1324" i="21"/>
  <c r="J1323" i="21"/>
  <c r="M1323" i="21"/>
  <c r="D1324" i="21"/>
  <c r="E1323" i="21"/>
  <c r="F1323" i="21"/>
  <c r="P1323" i="21"/>
  <c r="O1323" i="21"/>
  <c r="Q1323" i="21"/>
  <c r="N1323" i="21"/>
  <c r="H1325" i="21"/>
  <c r="L1324" i="21"/>
  <c r="K1324" i="21"/>
  <c r="J1324" i="21"/>
  <c r="I1324" i="21"/>
  <c r="M1324" i="21"/>
  <c r="F1324" i="21"/>
  <c r="E1324" i="21"/>
  <c r="D1325" i="21"/>
  <c r="M1325" i="21"/>
  <c r="H1326" i="21"/>
  <c r="J1325" i="21"/>
  <c r="L1325" i="21"/>
  <c r="I1325" i="21"/>
  <c r="K1325" i="21"/>
  <c r="P1324" i="21"/>
  <c r="O1324" i="21"/>
  <c r="Q1324" i="21"/>
  <c r="N1324" i="21"/>
  <c r="D1326" i="21"/>
  <c r="E1325" i="21"/>
  <c r="F1325" i="21"/>
  <c r="I1326" i="21"/>
  <c r="K1326" i="21"/>
  <c r="H1327" i="21"/>
  <c r="L1326" i="21"/>
  <c r="J1326" i="21"/>
  <c r="M1326" i="21"/>
  <c r="P1325" i="21"/>
  <c r="O1325" i="21"/>
  <c r="N1325" i="21"/>
  <c r="Q1325" i="21"/>
  <c r="D1327" i="21"/>
  <c r="F1326" i="21"/>
  <c r="E1326" i="21"/>
  <c r="P1326" i="21"/>
  <c r="O1326" i="21"/>
  <c r="N1326" i="21"/>
  <c r="Q1326" i="21"/>
  <c r="M1327" i="21"/>
  <c r="J1327" i="21"/>
  <c r="L1327" i="21"/>
  <c r="K1327" i="21"/>
  <c r="H1328" i="21"/>
  <c r="I1327" i="21"/>
  <c r="F1327" i="21"/>
  <c r="E1327" i="21"/>
  <c r="D1328" i="21"/>
  <c r="L1328" i="21"/>
  <c r="H1329" i="21"/>
  <c r="K1328" i="21"/>
  <c r="J1328" i="21"/>
  <c r="M1328" i="21"/>
  <c r="I1328" i="21"/>
  <c r="P1327" i="21"/>
  <c r="O1327" i="21"/>
  <c r="N1327" i="21"/>
  <c r="Q1327" i="21"/>
  <c r="D1329" i="21"/>
  <c r="E1328" i="21"/>
  <c r="F1328" i="21"/>
  <c r="M1329" i="21"/>
  <c r="J1329" i="21"/>
  <c r="H1330" i="21"/>
  <c r="I1329" i="21"/>
  <c r="L1329" i="21"/>
  <c r="K1329" i="21"/>
  <c r="P1328" i="21"/>
  <c r="O1328" i="21"/>
  <c r="Q1328" i="21"/>
  <c r="N1328" i="21"/>
  <c r="F1329" i="21"/>
  <c r="D1330" i="21"/>
  <c r="E1329" i="21"/>
  <c r="H1331" i="21"/>
  <c r="I1330" i="21"/>
  <c r="M1330" i="21"/>
  <c r="L1330" i="21"/>
  <c r="J1330" i="21"/>
  <c r="K1330" i="21"/>
  <c r="P1329" i="21"/>
  <c r="O1329" i="21"/>
  <c r="N1329" i="21"/>
  <c r="Q1329" i="21"/>
  <c r="F1330" i="21"/>
  <c r="D1331" i="21"/>
  <c r="E1330" i="21"/>
  <c r="I1331" i="21"/>
  <c r="L1331" i="21"/>
  <c r="H1332" i="21"/>
  <c r="K1331" i="21"/>
  <c r="J1331" i="21"/>
  <c r="M1331" i="21"/>
  <c r="P1330" i="21"/>
  <c r="O1330" i="21"/>
  <c r="N1330" i="21"/>
  <c r="Q1330" i="21"/>
  <c r="E1331" i="21"/>
  <c r="F1331" i="21"/>
  <c r="D1332" i="21"/>
  <c r="P1331" i="21"/>
  <c r="O1331" i="21"/>
  <c r="N1331" i="21"/>
  <c r="Q1331" i="21"/>
  <c r="I1332" i="21"/>
  <c r="K1332" i="21"/>
  <c r="L1332" i="21"/>
  <c r="M1332" i="21"/>
  <c r="J1332" i="21"/>
  <c r="H1333" i="21"/>
  <c r="F1332" i="21"/>
  <c r="D1333" i="21"/>
  <c r="E1332" i="21"/>
  <c r="P1332" i="21"/>
  <c r="O1332" i="21"/>
  <c r="N1332" i="21"/>
  <c r="Q1332" i="21"/>
  <c r="I1333" i="21"/>
  <c r="J1333" i="21"/>
  <c r="L1333" i="21"/>
  <c r="M1333" i="21"/>
  <c r="K1333" i="21"/>
  <c r="H1334" i="21"/>
  <c r="F1333" i="21"/>
  <c r="D1334" i="21"/>
  <c r="E1333" i="21"/>
  <c r="P1333" i="21"/>
  <c r="O1333" i="21"/>
  <c r="N1333" i="21"/>
  <c r="Q1333" i="21"/>
  <c r="H1335" i="21"/>
  <c r="L1334" i="21"/>
  <c r="I1334" i="21"/>
  <c r="K1334" i="21"/>
  <c r="M1334" i="21"/>
  <c r="J1334" i="21"/>
  <c r="D1335" i="21"/>
  <c r="E1334" i="21"/>
  <c r="F1334" i="21"/>
  <c r="I1335" i="21"/>
  <c r="K1335" i="21"/>
  <c r="L1335" i="21"/>
  <c r="M1335" i="21"/>
  <c r="H1336" i="21"/>
  <c r="J1335" i="21"/>
  <c r="P1334" i="21"/>
  <c r="O1334" i="21"/>
  <c r="Q1334" i="21"/>
  <c r="N1334" i="21"/>
  <c r="D1336" i="21"/>
  <c r="F1335" i="21"/>
  <c r="E1335" i="21"/>
  <c r="P1335" i="21"/>
  <c r="O1335" i="21"/>
  <c r="Q1335" i="21"/>
  <c r="N1335" i="21"/>
  <c r="J1336" i="21"/>
  <c r="M1336" i="21"/>
  <c r="K1336" i="21"/>
  <c r="L1336" i="21"/>
  <c r="H1337" i="21"/>
  <c r="I1336" i="21"/>
  <c r="E1336" i="21"/>
  <c r="D1337" i="21"/>
  <c r="F1336" i="21"/>
  <c r="L1337" i="21"/>
  <c r="J1337" i="21"/>
  <c r="M1337" i="21"/>
  <c r="I1337" i="21"/>
  <c r="K1337" i="21"/>
  <c r="H1338" i="21"/>
  <c r="P1336" i="21"/>
  <c r="O1336" i="21"/>
  <c r="N1336" i="21"/>
  <c r="Q1336" i="21"/>
  <c r="F1337" i="21"/>
  <c r="E1337" i="21"/>
  <c r="D1338" i="21"/>
  <c r="P1337" i="21"/>
  <c r="O1337" i="21"/>
  <c r="N1337" i="21"/>
  <c r="Q1337" i="21"/>
  <c r="L1338" i="21"/>
  <c r="H1339" i="21"/>
  <c r="I1338" i="21"/>
  <c r="M1338" i="21"/>
  <c r="J1338" i="21"/>
  <c r="K1338" i="21"/>
  <c r="F1338" i="21"/>
  <c r="D1339" i="21"/>
  <c r="E1338" i="21"/>
  <c r="L1339" i="21"/>
  <c r="H1340" i="21"/>
  <c r="K1339" i="21"/>
  <c r="M1339" i="21"/>
  <c r="I1339" i="21"/>
  <c r="J1339" i="21"/>
  <c r="P1338" i="21"/>
  <c r="O1338" i="21"/>
  <c r="N1338" i="21"/>
  <c r="Q1338" i="21"/>
  <c r="D1340" i="21"/>
  <c r="F1339" i="21"/>
  <c r="E1339" i="21"/>
  <c r="M1340" i="21"/>
  <c r="I1340" i="21"/>
  <c r="J1340" i="21"/>
  <c r="L1340" i="21"/>
  <c r="K1340" i="21"/>
  <c r="H1341" i="21"/>
  <c r="P1339" i="21"/>
  <c r="O1339" i="21"/>
  <c r="N1339" i="21"/>
  <c r="Q1339" i="21"/>
  <c r="E1340" i="21"/>
  <c r="F1340" i="21"/>
  <c r="D1341" i="21"/>
  <c r="P1340" i="21"/>
  <c r="O1340" i="21"/>
  <c r="Q1340" i="21"/>
  <c r="N1340" i="21"/>
  <c r="H1342" i="21"/>
  <c r="I1341" i="21"/>
  <c r="M1341" i="21"/>
  <c r="L1341" i="21"/>
  <c r="K1341" i="21"/>
  <c r="J1341" i="21"/>
  <c r="D1342" i="21"/>
  <c r="E1341" i="21"/>
  <c r="F1341" i="21"/>
  <c r="M1342" i="21"/>
  <c r="H1343" i="21"/>
  <c r="I1342" i="21"/>
  <c r="J1342" i="21"/>
  <c r="K1342" i="21"/>
  <c r="L1342" i="21"/>
  <c r="P1341" i="21"/>
  <c r="O1341" i="21"/>
  <c r="N1341" i="21"/>
  <c r="Q1341" i="21"/>
  <c r="F1342" i="21"/>
  <c r="D1343" i="21"/>
  <c r="E1342" i="21"/>
  <c r="K1343" i="21"/>
  <c r="M1343" i="21"/>
  <c r="J1343" i="21"/>
  <c r="L1343" i="21"/>
  <c r="I1343" i="21"/>
  <c r="H1344" i="21"/>
  <c r="P1342" i="21"/>
  <c r="O1342" i="21"/>
  <c r="N1342" i="21"/>
  <c r="Q1342" i="21"/>
  <c r="E1343" i="21"/>
  <c r="F1343" i="21"/>
  <c r="D1344" i="21"/>
  <c r="P1343" i="21"/>
  <c r="O1343" i="21"/>
  <c r="Q1343" i="21"/>
  <c r="N1343" i="21"/>
  <c r="H1345" i="21"/>
  <c r="M1344" i="21"/>
  <c r="L1344" i="21"/>
  <c r="J1344" i="21"/>
  <c r="K1344" i="21"/>
  <c r="I1344" i="21"/>
  <c r="D1345" i="21"/>
  <c r="F1344" i="21"/>
  <c r="E1344" i="21"/>
  <c r="J1345" i="21"/>
  <c r="M1345" i="21"/>
  <c r="H1346" i="21"/>
  <c r="K1345" i="21"/>
  <c r="L1345" i="21"/>
  <c r="I1345" i="21"/>
  <c r="P1344" i="21"/>
  <c r="O1344" i="21"/>
  <c r="N1344" i="21"/>
  <c r="Q1344" i="21"/>
  <c r="D1346" i="21"/>
  <c r="E1345" i="21"/>
  <c r="F1345" i="21"/>
  <c r="H1347" i="21"/>
  <c r="I1346" i="21"/>
  <c r="K1346" i="21"/>
  <c r="J1346" i="21"/>
  <c r="M1346" i="21"/>
  <c r="L1346" i="21"/>
  <c r="P1345" i="21"/>
  <c r="O1345" i="21"/>
  <c r="N1345" i="21"/>
  <c r="Q1345" i="21"/>
  <c r="F1346" i="21"/>
  <c r="E1346" i="21"/>
  <c r="D1347" i="21"/>
  <c r="I1347" i="21"/>
  <c r="J1347" i="21"/>
  <c r="H1348" i="21"/>
  <c r="K1347" i="21"/>
  <c r="M1347" i="21"/>
  <c r="L1347" i="21"/>
  <c r="P1346" i="21"/>
  <c r="O1346" i="21"/>
  <c r="N1346" i="21"/>
  <c r="Q1346" i="21"/>
  <c r="D1348" i="21"/>
  <c r="E1347" i="21"/>
  <c r="F1347" i="21"/>
  <c r="P1347" i="21"/>
  <c r="O1347" i="21"/>
  <c r="N1347" i="21"/>
  <c r="Q1347" i="21"/>
  <c r="K1348" i="21"/>
  <c r="H1349" i="21"/>
  <c r="M1348" i="21"/>
  <c r="J1348" i="21"/>
  <c r="L1348" i="21"/>
  <c r="I1348" i="21"/>
  <c r="E1348" i="21"/>
  <c r="D1349" i="21"/>
  <c r="F1348" i="21"/>
  <c r="M1349" i="21"/>
  <c r="L1349" i="21"/>
  <c r="H1350" i="21"/>
  <c r="J1349" i="21"/>
  <c r="I1349" i="21"/>
  <c r="K1349" i="21"/>
  <c r="P1348" i="21"/>
  <c r="O1348" i="21"/>
  <c r="Q1348" i="21"/>
  <c r="N1348" i="21"/>
  <c r="F1349" i="21"/>
  <c r="D1350" i="21"/>
  <c r="E1349" i="21"/>
  <c r="I1350" i="21"/>
  <c r="H1351" i="21"/>
  <c r="K1350" i="21"/>
  <c r="J1350" i="21"/>
  <c r="L1350" i="21"/>
  <c r="M1350" i="21"/>
  <c r="P1349" i="21"/>
  <c r="O1349" i="21"/>
  <c r="Q1349" i="21"/>
  <c r="N1349" i="21"/>
  <c r="D1351" i="21"/>
  <c r="E1350" i="21"/>
  <c r="F1350" i="21"/>
  <c r="P1350" i="21"/>
  <c r="O1350" i="21"/>
  <c r="N1350" i="21"/>
  <c r="Q1350" i="21"/>
  <c r="L1351" i="21"/>
  <c r="M1351" i="21"/>
  <c r="K1351" i="21"/>
  <c r="J1351" i="21"/>
  <c r="H1352" i="21"/>
  <c r="I1351" i="21"/>
  <c r="E1351" i="21"/>
  <c r="F1351" i="21"/>
  <c r="D1352" i="21"/>
  <c r="K1352" i="21"/>
  <c r="J1352" i="21"/>
  <c r="H1353" i="21"/>
  <c r="M1352" i="21"/>
  <c r="I1352" i="21"/>
  <c r="L1352" i="21"/>
  <c r="P1351" i="21"/>
  <c r="O1351" i="21"/>
  <c r="N1351" i="21"/>
  <c r="Q1351" i="21"/>
  <c r="E1352" i="21"/>
  <c r="F1352" i="21"/>
  <c r="D1353" i="21"/>
  <c r="L1353" i="21"/>
  <c r="H1354" i="21"/>
  <c r="I1353" i="21"/>
  <c r="M1353" i="21"/>
  <c r="K1353" i="21"/>
  <c r="J1353" i="21"/>
  <c r="P1352" i="21"/>
  <c r="O1352" i="21"/>
  <c r="N1352" i="21"/>
  <c r="Q1352" i="21"/>
  <c r="F1353" i="21"/>
  <c r="D1354" i="21"/>
  <c r="E1353" i="21"/>
  <c r="L1354" i="21"/>
  <c r="H1355" i="21"/>
  <c r="K1354" i="21"/>
  <c r="I1354" i="21"/>
  <c r="J1354" i="21"/>
  <c r="M1354" i="21"/>
  <c r="P1353" i="21"/>
  <c r="O1353" i="21"/>
  <c r="N1353" i="21"/>
  <c r="Q1353" i="21"/>
  <c r="D1355" i="21"/>
  <c r="E1354" i="21"/>
  <c r="F1354" i="21"/>
  <c r="I1355" i="21"/>
  <c r="H1356" i="21"/>
  <c r="K1355" i="21"/>
  <c r="L1355" i="21"/>
  <c r="J1355" i="21"/>
  <c r="M1355" i="21"/>
  <c r="P1354" i="21"/>
  <c r="O1354" i="21"/>
  <c r="N1354" i="21"/>
  <c r="Q1354" i="21"/>
  <c r="E1355" i="21"/>
  <c r="D1356" i="21"/>
  <c r="F1355" i="21"/>
  <c r="P1355" i="21"/>
  <c r="O1355" i="21"/>
  <c r="N1355" i="21"/>
  <c r="Q1355" i="21"/>
  <c r="L1356" i="21"/>
  <c r="H1357" i="21"/>
  <c r="I1356" i="21"/>
  <c r="M1356" i="21"/>
  <c r="K1356" i="21"/>
  <c r="J1356" i="21"/>
  <c r="D1357" i="21"/>
  <c r="F1356" i="21"/>
  <c r="E1356" i="21"/>
  <c r="K1357" i="21"/>
  <c r="H1358" i="21"/>
  <c r="I1357" i="21"/>
  <c r="J1357" i="21"/>
  <c r="M1357" i="21"/>
  <c r="L1357" i="21"/>
  <c r="P1356" i="21"/>
  <c r="O1356" i="21"/>
  <c r="Q1356" i="21"/>
  <c r="N1356" i="21"/>
  <c r="E1357" i="21"/>
  <c r="F1357" i="21"/>
  <c r="D1358" i="21"/>
  <c r="J1358" i="21"/>
  <c r="K1358" i="21"/>
  <c r="M1358" i="21"/>
  <c r="I1358" i="21"/>
  <c r="L1358" i="21"/>
  <c r="H1359" i="21"/>
  <c r="P1357" i="21"/>
  <c r="O1357" i="21"/>
  <c r="Q1357" i="21"/>
  <c r="N1357" i="21"/>
  <c r="F1358" i="21"/>
  <c r="E1358" i="21"/>
  <c r="D1359" i="21"/>
  <c r="P1358" i="21"/>
  <c r="O1358" i="21"/>
  <c r="Q1358" i="21"/>
  <c r="N1358" i="21"/>
  <c r="L1359" i="21"/>
  <c r="H1360" i="21"/>
  <c r="M1359" i="21"/>
  <c r="K1359" i="21"/>
  <c r="J1359" i="21"/>
  <c r="I1359" i="21"/>
  <c r="F1359" i="21"/>
  <c r="E1359" i="21"/>
  <c r="D1360" i="21"/>
  <c r="J1360" i="21"/>
  <c r="K1360" i="21"/>
  <c r="M1360" i="21"/>
  <c r="L1360" i="21"/>
  <c r="H1361" i="21"/>
  <c r="I1360" i="21"/>
  <c r="P1359" i="21"/>
  <c r="O1359" i="21"/>
  <c r="N1359" i="21"/>
  <c r="Q1359" i="21"/>
  <c r="F1360" i="21"/>
  <c r="D1361" i="21"/>
  <c r="E1360" i="21"/>
  <c r="L1361" i="21"/>
  <c r="I1361" i="21"/>
  <c r="M1361" i="21"/>
  <c r="J1361" i="21"/>
  <c r="K1361" i="21"/>
  <c r="H1362" i="21"/>
  <c r="P1360" i="21"/>
  <c r="O1360" i="21"/>
  <c r="N1360" i="21"/>
  <c r="Q1360" i="21"/>
  <c r="E1361" i="21"/>
  <c r="F1361" i="21"/>
  <c r="D1362" i="21"/>
  <c r="P1361" i="21"/>
  <c r="O1361" i="21"/>
  <c r="N1361" i="21"/>
  <c r="Q1361" i="21"/>
  <c r="J1362" i="21"/>
  <c r="H1363" i="21"/>
  <c r="K1362" i="21"/>
  <c r="M1362" i="21"/>
  <c r="I1362" i="21"/>
  <c r="L1362" i="21"/>
  <c r="E1362" i="21"/>
  <c r="F1362" i="21"/>
  <c r="D1363" i="21"/>
  <c r="K1363" i="21"/>
  <c r="J1363" i="21"/>
  <c r="L1363" i="21"/>
  <c r="H1364" i="21"/>
  <c r="I1363" i="21"/>
  <c r="M1363" i="21"/>
  <c r="P1362" i="21"/>
  <c r="O1362" i="21"/>
  <c r="N1362" i="21"/>
  <c r="Q1362" i="21"/>
  <c r="E1363" i="21"/>
  <c r="F1363" i="21"/>
  <c r="D1364" i="21"/>
  <c r="I1364" i="21"/>
  <c r="J1364" i="21"/>
  <c r="K1364" i="21"/>
  <c r="H1365" i="21"/>
  <c r="L1364" i="21"/>
  <c r="M1364" i="21"/>
  <c r="P1363" i="21"/>
  <c r="O1363" i="21"/>
  <c r="N1363" i="21"/>
  <c r="Q1363" i="21"/>
  <c r="F1364" i="21"/>
  <c r="D1365" i="21"/>
  <c r="E1364" i="21"/>
  <c r="P1364" i="21"/>
  <c r="O1364" i="21"/>
  <c r="N1364" i="21"/>
  <c r="Q1364" i="21"/>
  <c r="H1366" i="21"/>
  <c r="M1365" i="21"/>
  <c r="I1365" i="21"/>
  <c r="K1365" i="21"/>
  <c r="J1365" i="21"/>
  <c r="L1365" i="21"/>
  <c r="E1365" i="21"/>
  <c r="F1365" i="21"/>
  <c r="D1366" i="21"/>
  <c r="K1366" i="21"/>
  <c r="L1366" i="21"/>
  <c r="J1366" i="21"/>
  <c r="H1367" i="21"/>
  <c r="I1366" i="21"/>
  <c r="M1366" i="21"/>
  <c r="P1365" i="21"/>
  <c r="O1365" i="21"/>
  <c r="N1365" i="21"/>
  <c r="Q1365" i="21"/>
  <c r="D1367" i="21"/>
  <c r="F1366" i="21"/>
  <c r="E1366" i="21"/>
  <c r="H1368" i="21"/>
  <c r="M1367" i="21"/>
  <c r="I1367" i="21"/>
  <c r="J1367" i="21"/>
  <c r="L1367" i="21"/>
  <c r="K1367" i="21"/>
  <c r="P1366" i="21"/>
  <c r="O1366" i="21"/>
  <c r="Q1366" i="21"/>
  <c r="N1366" i="21"/>
  <c r="D1368" i="21"/>
  <c r="F1367" i="21"/>
  <c r="E1367" i="21"/>
  <c r="I1368" i="21"/>
  <c r="H1369" i="21"/>
  <c r="L1368" i="21"/>
  <c r="K1368" i="21"/>
  <c r="M1368" i="21"/>
  <c r="J1368" i="21"/>
  <c r="P1367" i="21"/>
  <c r="O1367" i="21"/>
  <c r="N1367" i="21"/>
  <c r="Q1367" i="21"/>
  <c r="E1368" i="21"/>
  <c r="F1368" i="21"/>
  <c r="D1369" i="21"/>
  <c r="P1368" i="21"/>
  <c r="O1368" i="21"/>
  <c r="N1368" i="21"/>
  <c r="Q1368" i="21"/>
  <c r="M1369" i="21"/>
  <c r="H1370" i="21"/>
  <c r="I1369" i="21"/>
  <c r="J1369" i="21"/>
  <c r="L1369" i="21"/>
  <c r="K1369" i="21"/>
  <c r="F1369" i="21"/>
  <c r="D1370" i="21"/>
  <c r="E1369" i="21"/>
  <c r="J1370" i="21"/>
  <c r="L1370" i="21"/>
  <c r="H1371" i="21"/>
  <c r="M1370" i="21"/>
  <c r="K1370" i="21"/>
  <c r="I1370" i="21"/>
  <c r="P1369" i="21"/>
  <c r="O1369" i="21"/>
  <c r="N1369" i="21"/>
  <c r="Q1369" i="21"/>
  <c r="E1370" i="21"/>
  <c r="F1370" i="21"/>
  <c r="D1371" i="21"/>
  <c r="K1371" i="21"/>
  <c r="J1371" i="21"/>
  <c r="M1371" i="21"/>
  <c r="L1371" i="21"/>
  <c r="I1371" i="21"/>
  <c r="H1372" i="21"/>
  <c r="P1370" i="21"/>
  <c r="O1370" i="21"/>
  <c r="N1370" i="21"/>
  <c r="Q1370" i="21"/>
  <c r="F1371" i="21"/>
  <c r="D1372" i="21"/>
  <c r="E1371" i="21"/>
  <c r="P1371" i="21"/>
  <c r="O1371" i="21"/>
  <c r="N1371" i="21"/>
  <c r="Q1371" i="21"/>
  <c r="L1372" i="21"/>
  <c r="J1372" i="21"/>
  <c r="K1372" i="21"/>
  <c r="H1373" i="21"/>
  <c r="I1372" i="21"/>
  <c r="M1372" i="21"/>
  <c r="F1372" i="21"/>
  <c r="D1373" i="21"/>
  <c r="E1372" i="21"/>
  <c r="M1373" i="21"/>
  <c r="H1374" i="21"/>
  <c r="J1373" i="21"/>
  <c r="I1373" i="21"/>
  <c r="K1373" i="21"/>
  <c r="L1373" i="21"/>
  <c r="P1372" i="21"/>
  <c r="O1372" i="21"/>
  <c r="Q1372" i="21"/>
  <c r="N1372" i="21"/>
  <c r="F1373" i="21"/>
  <c r="E1373" i="21"/>
  <c r="D1374" i="21"/>
  <c r="J1374" i="21"/>
  <c r="H1375" i="21"/>
  <c r="I1374" i="21"/>
  <c r="M1374" i="21"/>
  <c r="L1374" i="21"/>
  <c r="K1374" i="21"/>
  <c r="P1373" i="21"/>
  <c r="O1373" i="21"/>
  <c r="Q1373" i="21"/>
  <c r="N1373" i="21"/>
  <c r="D1375" i="21"/>
  <c r="F1374" i="21"/>
  <c r="E1374" i="21"/>
  <c r="J1375" i="21"/>
  <c r="M1375" i="21"/>
  <c r="L1375" i="21"/>
  <c r="H1376" i="21"/>
  <c r="I1375" i="21"/>
  <c r="K1375" i="21"/>
  <c r="P1374" i="21"/>
  <c r="O1374" i="21"/>
  <c r="N1374" i="21"/>
  <c r="Q1374" i="21"/>
  <c r="D1376" i="21"/>
  <c r="E1375" i="21"/>
  <c r="F1375" i="21"/>
  <c r="K1376" i="21"/>
  <c r="J1376" i="21"/>
  <c r="L1376" i="21"/>
  <c r="I1376" i="21"/>
  <c r="H1377" i="21"/>
  <c r="M1376" i="21"/>
  <c r="P1375" i="21"/>
  <c r="O1375" i="21"/>
  <c r="N1375" i="21"/>
  <c r="Q1375" i="21"/>
  <c r="F1376" i="21"/>
  <c r="D1377" i="21"/>
  <c r="E1376" i="21"/>
  <c r="P1376" i="21"/>
  <c r="O1376" i="21"/>
  <c r="N1376" i="21"/>
  <c r="Q1376" i="21"/>
  <c r="L1377" i="21"/>
  <c r="I1377" i="21"/>
  <c r="J1377" i="21"/>
  <c r="K1377" i="21"/>
  <c r="H1378" i="21"/>
  <c r="M1377" i="21"/>
  <c r="E1377" i="21"/>
  <c r="F1377" i="21"/>
  <c r="D1378" i="21"/>
  <c r="P1377" i="21"/>
  <c r="O1377" i="21"/>
  <c r="N1377" i="21"/>
  <c r="Q1377" i="21"/>
  <c r="L1378" i="21"/>
  <c r="K1378" i="21"/>
  <c r="J1378" i="21"/>
  <c r="M1378" i="21"/>
  <c r="I1378" i="21"/>
  <c r="H1379" i="21"/>
  <c r="D1379" i="21"/>
  <c r="F1378" i="21"/>
  <c r="E1378" i="21"/>
  <c r="P1378" i="21"/>
  <c r="O1378" i="21"/>
  <c r="N1378" i="21"/>
  <c r="Q1378" i="21"/>
  <c r="L1379" i="21"/>
  <c r="J1379" i="21"/>
  <c r="K1379" i="21"/>
  <c r="I1379" i="21"/>
  <c r="M1379" i="21"/>
  <c r="H1380" i="21"/>
  <c r="D1380" i="21"/>
  <c r="E1379" i="21"/>
  <c r="F1379" i="21"/>
  <c r="P1379" i="21"/>
  <c r="O1379" i="21"/>
  <c r="N1379" i="21"/>
  <c r="Q1379" i="21"/>
  <c r="J1380" i="21"/>
  <c r="M1380" i="21"/>
  <c r="H1381" i="21"/>
  <c r="K1380" i="21"/>
  <c r="I1380" i="21"/>
  <c r="L1380" i="21"/>
  <c r="D1381" i="21"/>
  <c r="F1380" i="21"/>
  <c r="E1380" i="21"/>
  <c r="K1381" i="21"/>
  <c r="I1381" i="21"/>
  <c r="M1381" i="21"/>
  <c r="H1382" i="21"/>
  <c r="J1381" i="21"/>
  <c r="L1381" i="21"/>
  <c r="P1380" i="21"/>
  <c r="O1380" i="21"/>
  <c r="Q1380" i="21"/>
  <c r="N1380" i="21"/>
  <c r="E1381" i="21"/>
  <c r="F1381" i="21"/>
  <c r="D1382" i="21"/>
  <c r="P1381" i="21"/>
  <c r="O1381" i="21"/>
  <c r="N1381" i="21"/>
  <c r="Q1381" i="21"/>
  <c r="J1382" i="21"/>
  <c r="I1382" i="21"/>
  <c r="M1382" i="21"/>
  <c r="H1383" i="21"/>
  <c r="K1382" i="21"/>
  <c r="L1382" i="21"/>
  <c r="E1382" i="21"/>
  <c r="F1382" i="21"/>
  <c r="D1383" i="21"/>
  <c r="P1382" i="21"/>
  <c r="O1382" i="21"/>
  <c r="Q1382" i="21"/>
  <c r="N1382" i="21"/>
  <c r="J1383" i="21"/>
  <c r="I1383" i="21"/>
  <c r="L1383" i="21"/>
  <c r="M1383" i="21"/>
  <c r="K1383" i="21"/>
  <c r="H1384" i="21"/>
  <c r="D1384" i="21"/>
  <c r="E1383" i="21"/>
  <c r="F1383" i="21"/>
  <c r="P1383" i="21"/>
  <c r="O1383" i="21"/>
  <c r="N1383" i="21"/>
  <c r="Q1383" i="21"/>
  <c r="H1385" i="21"/>
  <c r="M1384" i="21"/>
  <c r="L1384" i="21"/>
  <c r="J1384" i="21"/>
  <c r="I1384" i="21"/>
  <c r="K1384" i="21"/>
  <c r="E1384" i="21"/>
  <c r="F1384" i="21"/>
  <c r="D1385" i="21"/>
  <c r="H1386" i="21"/>
  <c r="K1385" i="21"/>
  <c r="L1385" i="21"/>
  <c r="I1385" i="21"/>
  <c r="M1385" i="21"/>
  <c r="J1385" i="21"/>
  <c r="P1384" i="21"/>
  <c r="O1384" i="21"/>
  <c r="N1384" i="21"/>
  <c r="Q1384" i="21"/>
  <c r="E1385" i="21"/>
  <c r="D1386" i="21"/>
  <c r="F1385" i="21"/>
  <c r="J1386" i="21"/>
  <c r="H1387" i="21"/>
  <c r="K1386" i="21"/>
  <c r="I1386" i="21"/>
  <c r="L1386" i="21"/>
  <c r="M1386" i="21"/>
  <c r="P1385" i="21"/>
  <c r="O1385" i="21"/>
  <c r="N1385" i="21"/>
  <c r="Q1385" i="21"/>
  <c r="D1387" i="21"/>
  <c r="E1386" i="21"/>
  <c r="F1386" i="21"/>
  <c r="J1387" i="21"/>
  <c r="M1387" i="21"/>
  <c r="L1387" i="21"/>
  <c r="H1388" i="21"/>
  <c r="I1387" i="21"/>
  <c r="K1387" i="21"/>
  <c r="P1386" i="21"/>
  <c r="O1386" i="21"/>
  <c r="N1386" i="21"/>
  <c r="Q1386" i="21"/>
  <c r="F1387" i="21"/>
  <c r="E1387" i="21"/>
  <c r="D1388" i="21"/>
  <c r="I1388" i="21"/>
  <c r="L1388" i="21"/>
  <c r="M1388" i="21"/>
  <c r="J1388" i="21"/>
  <c r="H1389" i="21"/>
  <c r="K1388" i="21"/>
  <c r="P1387" i="21"/>
  <c r="O1387" i="21"/>
  <c r="N1387" i="21"/>
  <c r="Q1387" i="21"/>
  <c r="F1388" i="21"/>
  <c r="D1389" i="21"/>
  <c r="E1388" i="21"/>
  <c r="P1388" i="21"/>
  <c r="O1388" i="21"/>
  <c r="N1388" i="21"/>
  <c r="Q1388" i="21"/>
  <c r="K1389" i="21"/>
  <c r="I1389" i="21"/>
  <c r="J1389" i="21"/>
  <c r="H1390" i="21"/>
  <c r="M1389" i="21"/>
  <c r="L1389" i="21"/>
  <c r="D1390" i="21"/>
  <c r="F1389" i="21"/>
  <c r="E1389" i="21"/>
  <c r="P1389" i="21"/>
  <c r="O1389" i="21"/>
  <c r="N1389" i="21"/>
  <c r="Q1389" i="21"/>
  <c r="I1390" i="21"/>
  <c r="K1390" i="21"/>
  <c r="J1390" i="21"/>
  <c r="L1390" i="21"/>
  <c r="H1391" i="21"/>
  <c r="M1390" i="21"/>
  <c r="D1391" i="21"/>
  <c r="F1390" i="21"/>
  <c r="E1390" i="21"/>
  <c r="P1390" i="21"/>
  <c r="O1390" i="21"/>
  <c r="N1390" i="21"/>
  <c r="Q1390" i="21"/>
  <c r="J1391" i="21"/>
  <c r="I1391" i="21"/>
  <c r="H1392" i="21"/>
  <c r="M1391" i="21"/>
  <c r="L1391" i="21"/>
  <c r="K1391" i="21"/>
  <c r="F1391" i="21"/>
  <c r="D1392" i="21"/>
  <c r="E1391" i="21"/>
  <c r="P1391" i="21"/>
  <c r="O1391" i="21"/>
  <c r="N1391" i="21"/>
  <c r="Q1391" i="21"/>
  <c r="H1393" i="21"/>
  <c r="K1392" i="21"/>
  <c r="M1392" i="21"/>
  <c r="L1392" i="21"/>
  <c r="J1392" i="21"/>
  <c r="I1392" i="21"/>
  <c r="F1392" i="21"/>
  <c r="D1393" i="21"/>
  <c r="E1392" i="21"/>
  <c r="I1393" i="21"/>
  <c r="K1393" i="21"/>
  <c r="J1393" i="21"/>
  <c r="H1394" i="21"/>
  <c r="L1393" i="21"/>
  <c r="M1393" i="21"/>
  <c r="P1392" i="21"/>
  <c r="O1392" i="21"/>
  <c r="N1392" i="21"/>
  <c r="Q1392" i="21"/>
  <c r="D1394" i="21"/>
  <c r="E1393" i="21"/>
  <c r="F1393" i="21"/>
  <c r="P1393" i="21"/>
  <c r="O1393" i="21"/>
  <c r="N1393" i="21"/>
  <c r="Q1393" i="21"/>
  <c r="I1394" i="21"/>
  <c r="M1394" i="21"/>
  <c r="J1394" i="21"/>
  <c r="H1395" i="21"/>
  <c r="L1394" i="21"/>
  <c r="K1394" i="21"/>
  <c r="E1394" i="21"/>
  <c r="D1395" i="21"/>
  <c r="F1394" i="21"/>
  <c r="P1394" i="21"/>
  <c r="O1394" i="21"/>
  <c r="N1394" i="21"/>
  <c r="Q1394" i="21"/>
  <c r="I1395" i="21"/>
  <c r="M1395" i="21"/>
  <c r="L1395" i="21"/>
  <c r="K1395" i="21"/>
  <c r="J1395" i="21"/>
  <c r="H1396" i="21"/>
  <c r="D1396" i="21"/>
  <c r="F1395" i="21"/>
  <c r="E1395" i="21"/>
  <c r="P1395" i="21"/>
  <c r="O1395" i="21"/>
  <c r="N1395" i="21"/>
  <c r="Q1395" i="21"/>
  <c r="J1396" i="21"/>
  <c r="K1396" i="21"/>
  <c r="I1396" i="21"/>
  <c r="L1396" i="21"/>
  <c r="M1396" i="21"/>
  <c r="H1397" i="21"/>
  <c r="F1396" i="21"/>
  <c r="D1397" i="21"/>
  <c r="E1396" i="21"/>
  <c r="P1396" i="21"/>
  <c r="O1396" i="21"/>
  <c r="Q1396" i="21"/>
  <c r="N1396" i="21"/>
  <c r="M1397" i="21"/>
  <c r="L1397" i="21"/>
  <c r="K1397" i="21"/>
  <c r="H1398" i="21"/>
  <c r="I1397" i="21"/>
  <c r="J1397" i="21"/>
  <c r="F1397" i="21"/>
  <c r="E1397" i="21"/>
  <c r="D1398" i="21"/>
  <c r="H1399" i="21"/>
  <c r="K1398" i="21"/>
  <c r="I1398" i="21"/>
  <c r="L1398" i="21"/>
  <c r="M1398" i="21"/>
  <c r="J1398" i="21"/>
  <c r="P1397" i="21"/>
  <c r="O1397" i="21"/>
  <c r="N1397" i="21"/>
  <c r="Q1397" i="21"/>
  <c r="E1398" i="21"/>
  <c r="F1398" i="21"/>
  <c r="D1399" i="21"/>
  <c r="L1399" i="21"/>
  <c r="J1399" i="21"/>
  <c r="M1399" i="21"/>
  <c r="H1400" i="21"/>
  <c r="K1399" i="21"/>
  <c r="I1399" i="21"/>
  <c r="P1398" i="21"/>
  <c r="O1398" i="21"/>
  <c r="N1398" i="21"/>
  <c r="Q1398" i="21"/>
  <c r="E1399" i="21"/>
  <c r="D1400" i="21"/>
  <c r="F1399" i="21"/>
  <c r="H1401" i="21"/>
  <c r="K1400" i="21"/>
  <c r="I1400" i="21"/>
  <c r="J1400" i="21"/>
  <c r="M1400" i="21"/>
  <c r="L1400" i="21"/>
  <c r="P1399" i="21"/>
  <c r="O1399" i="21"/>
  <c r="N1399" i="21"/>
  <c r="Q1399" i="21"/>
  <c r="F1400" i="21"/>
  <c r="E1400" i="21"/>
  <c r="D1401" i="21"/>
  <c r="K1401" i="21"/>
  <c r="J1401" i="21"/>
  <c r="M1401" i="21"/>
  <c r="H1402" i="21"/>
  <c r="L1401" i="21"/>
  <c r="I1401" i="21"/>
  <c r="P1400" i="21"/>
  <c r="O1400" i="21"/>
  <c r="N1400" i="21"/>
  <c r="Q1400" i="21"/>
  <c r="D1402" i="21"/>
  <c r="F1401" i="21"/>
  <c r="E1401" i="21"/>
  <c r="L1402" i="21"/>
  <c r="H1403" i="21"/>
  <c r="J1402" i="21"/>
  <c r="M1402" i="21"/>
  <c r="K1402" i="21"/>
  <c r="I1402" i="21"/>
  <c r="P1401" i="21"/>
  <c r="O1401" i="21"/>
  <c r="N1401" i="21"/>
  <c r="Q1401" i="21"/>
  <c r="D1403" i="21"/>
  <c r="F1402" i="21"/>
  <c r="E1402" i="21"/>
  <c r="L1403" i="21"/>
  <c r="I1403" i="21"/>
  <c r="M1403" i="21"/>
  <c r="K1403" i="21"/>
  <c r="J1403" i="21"/>
  <c r="H1404" i="21"/>
  <c r="P1402" i="21"/>
  <c r="O1402" i="21"/>
  <c r="N1402" i="21"/>
  <c r="Q1402" i="21"/>
  <c r="E1403" i="21"/>
  <c r="F1403" i="21"/>
  <c r="D1404" i="21"/>
  <c r="P1403" i="21"/>
  <c r="O1403" i="21"/>
  <c r="N1403" i="21"/>
  <c r="Q1403" i="21"/>
  <c r="H1405" i="21"/>
  <c r="I1404" i="21"/>
  <c r="J1404" i="21"/>
  <c r="L1404" i="21"/>
  <c r="M1404" i="21"/>
  <c r="K1404" i="21"/>
  <c r="E1404" i="21"/>
  <c r="F1404" i="21"/>
  <c r="D1405" i="21"/>
  <c r="K1405" i="21"/>
  <c r="J1405" i="21"/>
  <c r="H1406" i="21"/>
  <c r="L1405" i="21"/>
  <c r="M1405" i="21"/>
  <c r="I1405" i="21"/>
  <c r="P1404" i="21"/>
  <c r="O1404" i="21"/>
  <c r="Q1404" i="21"/>
  <c r="N1404" i="21"/>
  <c r="D1406" i="21"/>
  <c r="F1405" i="21"/>
  <c r="E1405" i="21"/>
  <c r="J1406" i="21"/>
  <c r="K1406" i="21"/>
  <c r="M1406" i="21"/>
  <c r="H1407" i="21"/>
  <c r="I1406" i="21"/>
  <c r="L1406" i="21"/>
  <c r="P1405" i="21"/>
  <c r="O1405" i="21"/>
  <c r="N1405" i="21"/>
  <c r="Q1405" i="21"/>
  <c r="D1407" i="21"/>
  <c r="E1406" i="21"/>
  <c r="F1406" i="21"/>
  <c r="K1407" i="21"/>
  <c r="H1408" i="21"/>
  <c r="M1407" i="21"/>
  <c r="L1407" i="21"/>
  <c r="J1407" i="21"/>
  <c r="I1407" i="21"/>
  <c r="P1406" i="21"/>
  <c r="O1406" i="21"/>
  <c r="Q1406" i="21"/>
  <c r="N1406" i="21"/>
  <c r="D1408" i="21"/>
  <c r="F1407" i="21"/>
  <c r="E1407" i="21"/>
  <c r="L1408" i="21"/>
  <c r="I1408" i="21"/>
  <c r="K1408" i="21"/>
  <c r="H1409" i="21"/>
  <c r="J1408" i="21"/>
  <c r="M1408" i="21"/>
  <c r="P1407" i="21"/>
  <c r="O1407" i="21"/>
  <c r="N1407" i="21"/>
  <c r="Q1407" i="21"/>
  <c r="F1408" i="21"/>
  <c r="E1408" i="21"/>
  <c r="D1409" i="21"/>
  <c r="P1408" i="21"/>
  <c r="O1408" i="21"/>
  <c r="N1408" i="21"/>
  <c r="Q1408" i="21"/>
  <c r="M1409" i="21"/>
  <c r="I1409" i="21"/>
  <c r="K1409" i="21"/>
  <c r="H1410" i="21"/>
  <c r="J1409" i="21"/>
  <c r="L1409" i="21"/>
  <c r="E1409" i="21"/>
  <c r="F1409" i="21"/>
  <c r="D1410" i="21"/>
  <c r="P1409" i="21"/>
  <c r="O1409" i="21"/>
  <c r="N1409" i="21"/>
  <c r="Q1409" i="21"/>
  <c r="I1410" i="21"/>
  <c r="L1410" i="21"/>
  <c r="J1410" i="21"/>
  <c r="H1411" i="21"/>
  <c r="M1410" i="21"/>
  <c r="K1410" i="21"/>
  <c r="D1411" i="21"/>
  <c r="E1410" i="21"/>
  <c r="F1410" i="21"/>
  <c r="P1410" i="21"/>
  <c r="O1410" i="21"/>
  <c r="Q1410" i="21"/>
  <c r="N1410" i="21"/>
  <c r="H1412" i="21"/>
  <c r="L1411" i="21"/>
  <c r="K1411" i="21"/>
  <c r="I1411" i="21"/>
  <c r="J1411" i="21"/>
  <c r="M1411" i="21"/>
  <c r="E1411" i="21"/>
  <c r="D1412" i="21"/>
  <c r="F1411" i="21"/>
  <c r="L1412" i="21"/>
  <c r="I1412" i="21"/>
  <c r="M1412" i="21"/>
  <c r="H1413" i="21"/>
  <c r="J1412" i="21"/>
  <c r="K1412" i="21"/>
  <c r="P1411" i="21"/>
  <c r="O1411" i="21"/>
  <c r="N1411" i="21"/>
  <c r="Q1411" i="21"/>
  <c r="F1412" i="21"/>
  <c r="E1412" i="21"/>
  <c r="D1413" i="21"/>
  <c r="P1412" i="21"/>
  <c r="O1412" i="21"/>
  <c r="N1412" i="21"/>
  <c r="Q1412" i="21"/>
  <c r="L1413" i="21"/>
  <c r="M1413" i="21"/>
  <c r="K1413" i="21"/>
  <c r="I1413" i="21"/>
  <c r="J1413" i="21"/>
  <c r="H1414" i="21"/>
  <c r="E1413" i="21"/>
  <c r="F1413" i="21"/>
  <c r="D1414" i="21"/>
  <c r="P1413" i="21"/>
  <c r="O1413" i="21"/>
  <c r="N1413" i="21"/>
  <c r="Q1413" i="21"/>
  <c r="K1414" i="21"/>
  <c r="I1414" i="21"/>
  <c r="M1414" i="21"/>
  <c r="L1414" i="21"/>
  <c r="H1415" i="21"/>
  <c r="J1414" i="21"/>
  <c r="F1414" i="21"/>
  <c r="D1415" i="21"/>
  <c r="E1414" i="21"/>
  <c r="P1414" i="21"/>
  <c r="O1414" i="21"/>
  <c r="N1414" i="21"/>
  <c r="Q1414" i="21"/>
  <c r="J1415" i="21"/>
  <c r="H1416" i="21"/>
  <c r="L1415" i="21"/>
  <c r="M1415" i="21"/>
  <c r="K1415" i="21"/>
  <c r="I1415" i="21"/>
  <c r="F1415" i="21"/>
  <c r="D1416" i="21"/>
  <c r="E1415" i="21"/>
  <c r="M1416" i="21"/>
  <c r="L1416" i="21"/>
  <c r="K1416" i="21"/>
  <c r="H1417" i="21"/>
  <c r="J1416" i="21"/>
  <c r="I1416" i="21"/>
  <c r="P1415" i="21"/>
  <c r="O1415" i="21"/>
  <c r="N1415" i="21"/>
  <c r="Q1415" i="21"/>
  <c r="E1416" i="21"/>
  <c r="F1416" i="21"/>
  <c r="D1417" i="21"/>
  <c r="L1417" i="21"/>
  <c r="J1417" i="21"/>
  <c r="H1418" i="21"/>
  <c r="M1417" i="21"/>
  <c r="K1417" i="21"/>
  <c r="I1417" i="21"/>
  <c r="P1416" i="21"/>
  <c r="O1416" i="21"/>
  <c r="N1416" i="21"/>
  <c r="Q1416" i="21"/>
  <c r="F1417" i="21"/>
  <c r="E1417" i="21"/>
  <c r="D1418" i="21"/>
  <c r="L1418" i="21"/>
  <c r="M1418" i="21"/>
  <c r="J1418" i="21"/>
  <c r="I1418" i="21"/>
  <c r="K1418" i="21"/>
  <c r="H1419" i="21"/>
  <c r="P1417" i="21"/>
  <c r="O1417" i="21"/>
  <c r="N1417" i="21"/>
  <c r="Q1417" i="21"/>
  <c r="F1418" i="21"/>
  <c r="E1418" i="21"/>
  <c r="D1419" i="21"/>
  <c r="P1418" i="21"/>
  <c r="O1418" i="21"/>
  <c r="N1418" i="21"/>
  <c r="Q1418" i="21"/>
  <c r="L1419" i="21"/>
  <c r="M1419" i="21"/>
  <c r="K1419" i="21"/>
  <c r="H1420" i="21"/>
  <c r="J1419" i="21"/>
  <c r="I1419" i="21"/>
  <c r="F1419" i="21"/>
  <c r="E1419" i="21"/>
  <c r="D1420" i="21"/>
  <c r="J1420" i="21"/>
  <c r="M1420" i="21"/>
  <c r="K1420" i="21"/>
  <c r="H1421" i="21"/>
  <c r="I1420" i="21"/>
  <c r="L1420" i="21"/>
  <c r="P1419" i="21"/>
  <c r="O1419" i="21"/>
  <c r="N1419" i="21"/>
  <c r="Q1419" i="21"/>
  <c r="F1420" i="21"/>
  <c r="D1421" i="21"/>
  <c r="E1420" i="21"/>
  <c r="K1421" i="21"/>
  <c r="M1421" i="21"/>
  <c r="L1421" i="21"/>
  <c r="H1422" i="21"/>
  <c r="J1421" i="21"/>
  <c r="I1421" i="21"/>
  <c r="P1420" i="21"/>
  <c r="O1420" i="21"/>
  <c r="Q1420" i="21"/>
  <c r="N1420" i="21"/>
  <c r="F1421" i="21"/>
  <c r="E1421" i="21"/>
  <c r="D1422" i="21"/>
  <c r="K1422" i="21"/>
  <c r="H1423" i="21"/>
  <c r="I1422" i="21"/>
  <c r="M1422" i="21"/>
  <c r="L1422" i="21"/>
  <c r="J1422" i="21"/>
  <c r="P1421" i="21"/>
  <c r="O1421" i="21"/>
  <c r="N1421" i="21"/>
  <c r="Q1421" i="21"/>
  <c r="E1422" i="21"/>
  <c r="F1422" i="21"/>
  <c r="D1423" i="21"/>
  <c r="I1423" i="21"/>
  <c r="H1424" i="21"/>
  <c r="L1423" i="21"/>
  <c r="M1423" i="21"/>
  <c r="J1423" i="21"/>
  <c r="K1423" i="21"/>
  <c r="P1422" i="21"/>
  <c r="O1422" i="21"/>
  <c r="N1422" i="21"/>
  <c r="Q1422" i="21"/>
  <c r="E1423" i="21"/>
  <c r="F1423" i="21"/>
  <c r="D1424" i="21"/>
  <c r="P1423" i="21"/>
  <c r="O1423" i="21"/>
  <c r="N1423" i="21"/>
  <c r="Q1423" i="21"/>
  <c r="J1424" i="21"/>
  <c r="L1424" i="21"/>
  <c r="K1424" i="21"/>
  <c r="H1425" i="21"/>
  <c r="M1424" i="21"/>
  <c r="I1424" i="21"/>
  <c r="E1424" i="21"/>
  <c r="D1425" i="21"/>
  <c r="F1424" i="21"/>
  <c r="L1425" i="21"/>
  <c r="I1425" i="21"/>
  <c r="H1426" i="21"/>
  <c r="M1425" i="21"/>
  <c r="K1425" i="21"/>
  <c r="J1425" i="21"/>
  <c r="P1424" i="21"/>
  <c r="O1424" i="21"/>
  <c r="N1424" i="21"/>
  <c r="Q1424" i="21"/>
  <c r="F1425" i="21"/>
  <c r="D1426" i="21"/>
  <c r="E1425" i="21"/>
  <c r="P1425" i="21"/>
  <c r="O1425" i="21"/>
  <c r="N1425" i="21"/>
  <c r="Q1425" i="21"/>
  <c r="L1426" i="21"/>
  <c r="I1426" i="21"/>
  <c r="H1427" i="21"/>
  <c r="K1426" i="21"/>
  <c r="J1426" i="21"/>
  <c r="M1426" i="21"/>
  <c r="F1426" i="21"/>
  <c r="D1427" i="21"/>
  <c r="E1426" i="21"/>
  <c r="P1426" i="21"/>
  <c r="O1426" i="21"/>
  <c r="N1426" i="21"/>
  <c r="Q1426" i="21"/>
  <c r="I1427" i="21"/>
  <c r="H1428" i="21"/>
  <c r="K1427" i="21"/>
  <c r="M1427" i="21"/>
  <c r="J1427" i="21"/>
  <c r="L1427" i="21"/>
  <c r="F1427" i="21"/>
  <c r="E1427" i="21"/>
  <c r="D1428" i="21"/>
  <c r="P1427" i="21"/>
  <c r="O1427" i="21"/>
  <c r="N1427" i="21"/>
  <c r="Q1427" i="21"/>
  <c r="H1429" i="21"/>
  <c r="J1428" i="21"/>
  <c r="M1428" i="21"/>
  <c r="L1428" i="21"/>
  <c r="K1428" i="21"/>
  <c r="I1428" i="21"/>
  <c r="F1428" i="21"/>
  <c r="D1429" i="21"/>
  <c r="E1428" i="21"/>
  <c r="M1429" i="21"/>
  <c r="K1429" i="21"/>
  <c r="H1430" i="21"/>
  <c r="L1429" i="21"/>
  <c r="I1429" i="21"/>
  <c r="J1429" i="21"/>
  <c r="P1428" i="21"/>
  <c r="O1428" i="21"/>
  <c r="Q1428" i="21"/>
  <c r="N1428" i="21"/>
  <c r="D1430" i="21"/>
  <c r="E1429" i="21"/>
  <c r="F1429" i="21"/>
  <c r="M1430" i="21"/>
  <c r="H1431" i="21"/>
  <c r="K1430" i="21"/>
  <c r="L1430" i="21"/>
  <c r="I1430" i="21"/>
  <c r="J1430" i="21"/>
  <c r="P1429" i="21"/>
  <c r="O1429" i="21"/>
  <c r="N1429" i="21"/>
  <c r="Q1429" i="21"/>
  <c r="D1431" i="21"/>
  <c r="F1430" i="21"/>
  <c r="E1430" i="21"/>
  <c r="J1431" i="21"/>
  <c r="M1431" i="21"/>
  <c r="L1431" i="21"/>
  <c r="H1432" i="21"/>
  <c r="K1431" i="21"/>
  <c r="I1431" i="21"/>
  <c r="P1430" i="21"/>
  <c r="O1430" i="21"/>
  <c r="N1430" i="21"/>
  <c r="Q1430" i="21"/>
  <c r="F1431" i="21"/>
  <c r="E1431" i="21"/>
  <c r="D1432" i="21"/>
  <c r="K1432" i="21"/>
  <c r="J1432" i="21"/>
  <c r="H1433" i="21"/>
  <c r="I1432" i="21"/>
  <c r="L1432" i="21"/>
  <c r="M1432" i="21"/>
  <c r="P1431" i="21"/>
  <c r="O1431" i="21"/>
  <c r="Q1431" i="21"/>
  <c r="N1431" i="21"/>
  <c r="F1432" i="21"/>
  <c r="E1432" i="21"/>
  <c r="D1433" i="21"/>
  <c r="H1434" i="21"/>
  <c r="I1433" i="21"/>
  <c r="M1433" i="21"/>
  <c r="J1433" i="21"/>
  <c r="K1433" i="21"/>
  <c r="L1433" i="21"/>
  <c r="P1432" i="21"/>
  <c r="O1432" i="21"/>
  <c r="N1432" i="21"/>
  <c r="Q1432" i="21"/>
  <c r="D1434" i="21"/>
  <c r="E1433" i="21"/>
  <c r="F1433" i="21"/>
  <c r="H1435" i="21"/>
  <c r="J1434" i="21"/>
  <c r="L1434" i="21"/>
  <c r="K1434" i="21"/>
  <c r="M1434" i="21"/>
  <c r="I1434" i="21"/>
  <c r="P1433" i="21"/>
  <c r="O1433" i="21"/>
  <c r="N1433" i="21"/>
  <c r="Q1433" i="21"/>
  <c r="D1435" i="21"/>
  <c r="F1434" i="21"/>
  <c r="E1434" i="21"/>
  <c r="M1435" i="21"/>
  <c r="H1436" i="21"/>
  <c r="J1435" i="21"/>
  <c r="L1435" i="21"/>
  <c r="K1435" i="21"/>
  <c r="I1435" i="21"/>
  <c r="P1434" i="21"/>
  <c r="O1434" i="21"/>
  <c r="N1434" i="21"/>
  <c r="Q1434" i="21"/>
  <c r="F1435" i="21"/>
  <c r="E1435" i="21"/>
  <c r="D1436" i="21"/>
  <c r="J1436" i="21"/>
  <c r="K1436" i="21"/>
  <c r="H1437" i="21"/>
  <c r="M1436" i="21"/>
  <c r="I1436" i="21"/>
  <c r="L1436" i="21"/>
  <c r="P1435" i="21"/>
  <c r="O1435" i="21"/>
  <c r="N1435" i="21"/>
  <c r="Q1435" i="21"/>
  <c r="D1437" i="21"/>
  <c r="F1436" i="21"/>
  <c r="E1436" i="21"/>
  <c r="H1438" i="21"/>
  <c r="L1437" i="21"/>
  <c r="M1437" i="21"/>
  <c r="K1437" i="21"/>
  <c r="I1437" i="21"/>
  <c r="J1437" i="21"/>
  <c r="P1436" i="21"/>
  <c r="O1436" i="21"/>
  <c r="Q1436" i="21"/>
  <c r="N1436" i="21"/>
  <c r="F1437" i="21"/>
  <c r="E1437" i="21"/>
  <c r="D1438" i="21"/>
  <c r="H1439" i="21"/>
  <c r="J1438" i="21"/>
  <c r="K1438" i="21"/>
  <c r="M1438" i="21"/>
  <c r="L1438" i="21"/>
  <c r="I1438" i="21"/>
  <c r="P1437" i="21"/>
  <c r="O1437" i="21"/>
  <c r="Q1437" i="21"/>
  <c r="N1437" i="21"/>
  <c r="D1439" i="21"/>
  <c r="E1438" i="21"/>
  <c r="F1438" i="21"/>
  <c r="H1440" i="21"/>
  <c r="J1439" i="21"/>
  <c r="L1439" i="21"/>
  <c r="I1439" i="21"/>
  <c r="M1439" i="21"/>
  <c r="K1439" i="21"/>
  <c r="P1438" i="21"/>
  <c r="O1438" i="21"/>
  <c r="N1438" i="21"/>
  <c r="Q1438" i="21"/>
  <c r="F1439" i="21"/>
  <c r="D1440" i="21"/>
  <c r="E1439" i="21"/>
  <c r="L1440" i="21"/>
  <c r="K1440" i="21"/>
  <c r="I1440" i="21"/>
  <c r="M1440" i="21"/>
  <c r="J1440" i="21"/>
  <c r="H1441" i="21"/>
  <c r="P1439" i="21"/>
  <c r="O1439" i="21"/>
  <c r="N1439" i="21"/>
  <c r="Q1439" i="21"/>
  <c r="E1440" i="21"/>
  <c r="D1441" i="21"/>
  <c r="F1440" i="21"/>
  <c r="P1440" i="21"/>
  <c r="O1440" i="21"/>
  <c r="Q1440" i="21"/>
  <c r="N1440" i="21"/>
  <c r="J1441" i="21"/>
  <c r="M1441" i="21"/>
  <c r="H1442" i="21"/>
  <c r="I1441" i="21"/>
  <c r="L1441" i="21"/>
  <c r="K1441" i="21"/>
  <c r="E1441" i="21"/>
  <c r="F1441" i="21"/>
  <c r="D1442" i="21"/>
  <c r="K1442" i="21"/>
  <c r="H1443" i="21"/>
  <c r="M1442" i="21"/>
  <c r="I1442" i="21"/>
  <c r="L1442" i="21"/>
  <c r="J1442" i="21"/>
  <c r="P1441" i="21"/>
  <c r="O1441" i="21"/>
  <c r="N1441" i="21"/>
  <c r="Q1441" i="21"/>
  <c r="E1442" i="21"/>
  <c r="F1442" i="21"/>
  <c r="D1443" i="21"/>
  <c r="J1443" i="21"/>
  <c r="L1443" i="21"/>
  <c r="I1443" i="21"/>
  <c r="K1443" i="21"/>
  <c r="M1443" i="21"/>
  <c r="H1444" i="21"/>
  <c r="P1442" i="21"/>
  <c r="O1442" i="21"/>
  <c r="N1442" i="21"/>
  <c r="Q1442" i="21"/>
  <c r="E1443" i="21"/>
  <c r="F1443" i="21"/>
  <c r="D1444" i="21"/>
  <c r="P1443" i="21"/>
  <c r="O1443" i="21"/>
  <c r="N1443" i="21"/>
  <c r="Q1443" i="21"/>
  <c r="J1444" i="21"/>
  <c r="L1444" i="21"/>
  <c r="H1445" i="21"/>
  <c r="I1444" i="21"/>
  <c r="M1444" i="21"/>
  <c r="K1444" i="21"/>
  <c r="F1444" i="21"/>
  <c r="E1444" i="21"/>
  <c r="D1445" i="21"/>
  <c r="I1445" i="21"/>
  <c r="H1446" i="21"/>
  <c r="L1445" i="21"/>
  <c r="K1445" i="21"/>
  <c r="J1445" i="21"/>
  <c r="M1445" i="21"/>
  <c r="P1444" i="21"/>
  <c r="O1444" i="21"/>
  <c r="Q1444" i="21"/>
  <c r="N1444" i="21"/>
  <c r="F1445" i="21"/>
  <c r="E1445" i="21"/>
  <c r="D1446" i="21"/>
  <c r="P1445" i="21"/>
  <c r="O1445" i="21"/>
  <c r="N1445" i="21"/>
  <c r="Q1445" i="21"/>
  <c r="L1446" i="21"/>
  <c r="H1447" i="21"/>
  <c r="I1446" i="21"/>
  <c r="K1446" i="21"/>
  <c r="M1446" i="21"/>
  <c r="J1446" i="21"/>
  <c r="D1447" i="21"/>
  <c r="F1446" i="21"/>
  <c r="E1446" i="21"/>
  <c r="M1447" i="21"/>
  <c r="I1447" i="21"/>
  <c r="L1447" i="21"/>
  <c r="K1447" i="21"/>
  <c r="H1448" i="21"/>
  <c r="J1447" i="21"/>
  <c r="P1446" i="21"/>
  <c r="O1446" i="21"/>
  <c r="N1446" i="21"/>
  <c r="Q1446" i="21"/>
  <c r="E1447" i="21"/>
  <c r="D1448" i="21"/>
  <c r="F1447" i="21"/>
  <c r="P1447" i="21"/>
  <c r="O1447" i="21"/>
  <c r="N1447" i="21"/>
  <c r="Q1447" i="21"/>
  <c r="I1448" i="21"/>
  <c r="H1449" i="21"/>
  <c r="M1448" i="21"/>
  <c r="L1448" i="21"/>
  <c r="K1448" i="21"/>
  <c r="J1448" i="21"/>
  <c r="F1448" i="21"/>
  <c r="E1448" i="21"/>
  <c r="D1449" i="21"/>
  <c r="P1448" i="21"/>
  <c r="O1448" i="21"/>
  <c r="N1448" i="21"/>
  <c r="Q1448" i="21"/>
  <c r="K1449" i="21"/>
  <c r="L1449" i="21"/>
  <c r="I1449" i="21"/>
  <c r="M1449" i="21"/>
  <c r="H1450" i="21"/>
  <c r="J1449" i="21"/>
  <c r="D1450" i="21"/>
  <c r="E1449" i="21"/>
  <c r="F1449" i="21"/>
  <c r="P1449" i="21"/>
  <c r="O1449" i="21"/>
  <c r="N1449" i="21"/>
  <c r="Q1449" i="21"/>
  <c r="L1450" i="21"/>
  <c r="J1450" i="21"/>
  <c r="K1450" i="21"/>
  <c r="I1450" i="21"/>
  <c r="M1450" i="21"/>
  <c r="H1451" i="21"/>
  <c r="E1450" i="21"/>
  <c r="F1450" i="21"/>
  <c r="D1451" i="21"/>
  <c r="P1450" i="21"/>
  <c r="O1450" i="21"/>
  <c r="N1450" i="21"/>
  <c r="Q1450" i="21"/>
  <c r="K1451" i="21"/>
  <c r="H1452" i="21"/>
  <c r="J1451" i="21"/>
  <c r="M1451" i="21"/>
  <c r="L1451" i="21"/>
  <c r="I1451" i="21"/>
  <c r="E1451" i="21"/>
  <c r="F1451" i="21"/>
  <c r="D1452" i="21"/>
  <c r="K1452" i="21"/>
  <c r="J1452" i="21"/>
  <c r="M1452" i="21"/>
  <c r="H1453" i="21"/>
  <c r="I1452" i="21"/>
  <c r="L1452" i="21"/>
  <c r="P1451" i="21"/>
  <c r="O1451" i="21"/>
  <c r="N1451" i="21"/>
  <c r="Q1451" i="21"/>
  <c r="D1453" i="21"/>
  <c r="F1452" i="21"/>
  <c r="E1452" i="21"/>
  <c r="M1453" i="21"/>
  <c r="H1454" i="21"/>
  <c r="L1453" i="21"/>
  <c r="K1453" i="21"/>
  <c r="J1453" i="21"/>
  <c r="I1453" i="21"/>
  <c r="P1452" i="21"/>
  <c r="O1452" i="21"/>
  <c r="Q1452" i="21"/>
  <c r="N1452" i="21"/>
  <c r="D1454" i="21"/>
  <c r="E1453" i="21"/>
  <c r="F1453" i="21"/>
  <c r="M1454" i="21"/>
  <c r="J1454" i="21"/>
  <c r="I1454" i="21"/>
  <c r="K1454" i="21"/>
  <c r="L1454" i="21"/>
  <c r="H1455" i="21"/>
  <c r="P1453" i="21"/>
  <c r="O1453" i="21"/>
  <c r="N1453" i="21"/>
  <c r="Q1453" i="21"/>
  <c r="D1455" i="21"/>
  <c r="E1454" i="21"/>
  <c r="F1454" i="21"/>
  <c r="P1454" i="21"/>
  <c r="O1454" i="21"/>
  <c r="N1454" i="21"/>
  <c r="Q1454" i="21"/>
  <c r="J1455" i="21"/>
  <c r="H1456" i="21"/>
  <c r="L1455" i="21"/>
  <c r="M1455" i="21"/>
  <c r="K1455" i="21"/>
  <c r="I1455" i="21"/>
  <c r="D1456" i="21"/>
  <c r="F1455" i="21"/>
  <c r="E1455" i="21"/>
  <c r="L1456" i="21"/>
  <c r="J1456" i="21"/>
  <c r="I1456" i="21"/>
  <c r="H1457" i="21"/>
  <c r="K1456" i="21"/>
  <c r="M1456" i="21"/>
  <c r="P1455" i="21"/>
  <c r="O1455" i="21"/>
  <c r="N1455" i="21"/>
  <c r="Q1455" i="21"/>
  <c r="D1457" i="21"/>
  <c r="E1456" i="21"/>
  <c r="F1456" i="21"/>
  <c r="P1456" i="21"/>
  <c r="O1456" i="21"/>
  <c r="N1456" i="21"/>
  <c r="Q1456" i="21"/>
  <c r="J1457" i="21"/>
  <c r="I1457" i="21"/>
  <c r="M1457" i="21"/>
  <c r="H1458" i="21"/>
  <c r="K1457" i="21"/>
  <c r="L1457" i="21"/>
  <c r="E1457" i="21"/>
  <c r="F1457" i="21"/>
  <c r="D1458" i="21"/>
  <c r="P1457" i="21"/>
  <c r="O1457" i="21"/>
  <c r="N1457" i="21"/>
  <c r="Q1457" i="21"/>
  <c r="I1458" i="21"/>
  <c r="M1458" i="21"/>
  <c r="H1459" i="21"/>
  <c r="K1458" i="21"/>
  <c r="L1458" i="21"/>
  <c r="J1458" i="21"/>
  <c r="D1459" i="21"/>
  <c r="F1458" i="21"/>
  <c r="E1458" i="21"/>
  <c r="P1458" i="21"/>
  <c r="O1458" i="21"/>
  <c r="N1458" i="21"/>
  <c r="Q1458" i="21"/>
  <c r="M1459" i="21"/>
  <c r="L1459" i="21"/>
  <c r="H1460" i="21"/>
  <c r="I1459" i="21"/>
  <c r="K1459" i="21"/>
  <c r="J1459" i="21"/>
  <c r="F1459" i="21"/>
  <c r="E1459" i="21"/>
  <c r="D1460" i="21"/>
  <c r="I1460" i="21"/>
  <c r="J1460" i="21"/>
  <c r="H1461" i="21"/>
  <c r="L1460" i="21"/>
  <c r="M1460" i="21"/>
  <c r="K1460" i="21"/>
  <c r="P1459" i="21"/>
  <c r="O1459" i="21"/>
  <c r="N1459" i="21"/>
  <c r="Q1459" i="21"/>
  <c r="F1460" i="21"/>
  <c r="E1460" i="21"/>
  <c r="D1461" i="21"/>
  <c r="P1460" i="21"/>
  <c r="O1460" i="21"/>
  <c r="N1460" i="21"/>
  <c r="Q1460" i="21"/>
  <c r="M1461" i="21"/>
  <c r="L1461" i="21"/>
  <c r="H1462" i="21"/>
  <c r="K1461" i="21"/>
  <c r="I1461" i="21"/>
  <c r="J1461" i="21"/>
  <c r="D1462" i="21"/>
  <c r="F1461" i="21"/>
  <c r="E1461" i="21"/>
  <c r="L1462" i="21"/>
  <c r="J1462" i="21"/>
  <c r="H1463" i="21"/>
  <c r="M1462" i="21"/>
  <c r="I1462" i="21"/>
  <c r="K1462" i="21"/>
  <c r="P1461" i="21"/>
  <c r="O1461" i="21"/>
  <c r="N1461" i="21"/>
  <c r="Q1461" i="21"/>
  <c r="E1462" i="21"/>
  <c r="F1462" i="21"/>
  <c r="D1463" i="21"/>
  <c r="J1463" i="21"/>
  <c r="I1463" i="21"/>
  <c r="L1463" i="21"/>
  <c r="M1463" i="21"/>
  <c r="K1463" i="21"/>
  <c r="H1464" i="21"/>
  <c r="P1462" i="21"/>
  <c r="O1462" i="21"/>
  <c r="Q1462" i="21"/>
  <c r="N1462" i="21"/>
  <c r="D1464" i="21"/>
  <c r="E1463" i="21"/>
  <c r="F1463" i="21"/>
  <c r="P1463" i="21"/>
  <c r="O1463" i="21"/>
  <c r="N1463" i="21"/>
  <c r="Q1463" i="21"/>
  <c r="K1464" i="21"/>
  <c r="I1464" i="21"/>
  <c r="J1464" i="21"/>
  <c r="L1464" i="21"/>
  <c r="H1465" i="21"/>
  <c r="M1464" i="21"/>
  <c r="D1465" i="21"/>
  <c r="E1464" i="21"/>
  <c r="F1464" i="21"/>
  <c r="P1464" i="21"/>
  <c r="O1464" i="21"/>
  <c r="N1464" i="21"/>
  <c r="Q1464" i="21"/>
  <c r="I1465" i="21"/>
  <c r="M1465" i="21"/>
  <c r="K1465" i="21"/>
  <c r="L1465" i="21"/>
  <c r="H1466" i="21"/>
  <c r="J1465" i="21"/>
  <c r="D1466" i="21"/>
  <c r="E1465" i="21"/>
  <c r="F1465" i="21"/>
  <c r="P1465" i="21"/>
  <c r="O1465" i="21"/>
  <c r="Q1465" i="21"/>
  <c r="N1465" i="21"/>
  <c r="K1466" i="21"/>
  <c r="J1466" i="21"/>
  <c r="I1466" i="21"/>
  <c r="H1467" i="21"/>
  <c r="M1466" i="21"/>
  <c r="L1466" i="21"/>
  <c r="D1467" i="21"/>
  <c r="E1466" i="21"/>
  <c r="F1466" i="21"/>
  <c r="P1466" i="21"/>
  <c r="O1466" i="21"/>
  <c r="N1466" i="21"/>
  <c r="Q1466" i="21"/>
  <c r="J1467" i="21"/>
  <c r="K1467" i="21"/>
  <c r="I1467" i="21"/>
  <c r="L1467" i="21"/>
  <c r="H1468" i="21"/>
  <c r="M1467" i="21"/>
  <c r="E1467" i="21"/>
  <c r="D1468" i="21"/>
  <c r="F1467" i="21"/>
  <c r="P1467" i="21"/>
  <c r="O1467" i="21"/>
  <c r="N1467" i="21"/>
  <c r="Q1467" i="21"/>
  <c r="H1469" i="21"/>
  <c r="J1468" i="21"/>
  <c r="I1468" i="21"/>
  <c r="K1468" i="21"/>
  <c r="L1468" i="21"/>
  <c r="M1468" i="21"/>
  <c r="F1468" i="21"/>
  <c r="E1468" i="21"/>
  <c r="D1469" i="21"/>
  <c r="I1469" i="21"/>
  <c r="K1469" i="21"/>
  <c r="L1469" i="21"/>
  <c r="J1469" i="21"/>
  <c r="H1470" i="21"/>
  <c r="M1469" i="21"/>
  <c r="P1468" i="21"/>
  <c r="O1468" i="21"/>
  <c r="Q1468" i="21"/>
  <c r="N1468" i="21"/>
  <c r="F1469" i="21"/>
  <c r="E1469" i="21"/>
  <c r="D1470" i="21"/>
  <c r="P1469" i="21"/>
  <c r="O1469" i="21"/>
  <c r="N1469" i="21"/>
  <c r="Q1469" i="21"/>
  <c r="H1471" i="21"/>
  <c r="K1470" i="21"/>
  <c r="I1470" i="21"/>
  <c r="L1470" i="21"/>
  <c r="J1470" i="21"/>
  <c r="M1470" i="21"/>
  <c r="F1470" i="21"/>
  <c r="D1471" i="21"/>
  <c r="E1470" i="21"/>
  <c r="I1471" i="21"/>
  <c r="L1471" i="21"/>
  <c r="M1471" i="21"/>
  <c r="J1471" i="21"/>
  <c r="H1472" i="21"/>
  <c r="K1471" i="21"/>
  <c r="P1470" i="21"/>
  <c r="O1470" i="21"/>
  <c r="N1470" i="21"/>
  <c r="Q1470" i="21"/>
  <c r="F1471" i="21"/>
  <c r="D1472" i="21"/>
  <c r="E1471" i="21"/>
  <c r="P1471" i="21"/>
  <c r="O1471" i="21"/>
  <c r="N1471" i="21"/>
  <c r="Q1471" i="21"/>
  <c r="H1473" i="21"/>
  <c r="I1472" i="21"/>
  <c r="M1472" i="21"/>
  <c r="L1472" i="21"/>
  <c r="J1472" i="21"/>
  <c r="K1472" i="21"/>
  <c r="D1473" i="21"/>
  <c r="F1472" i="21"/>
  <c r="E1472" i="21"/>
  <c r="J1473" i="21"/>
  <c r="K1473" i="21"/>
  <c r="M1473" i="21"/>
  <c r="L1473" i="21"/>
  <c r="I1473" i="21"/>
  <c r="H1474" i="21"/>
  <c r="P1472" i="21"/>
  <c r="O1472" i="21"/>
  <c r="N1472" i="21"/>
  <c r="Q1472" i="21"/>
  <c r="F1473" i="21"/>
  <c r="D1474" i="21"/>
  <c r="E1473" i="21"/>
  <c r="P1473" i="21"/>
  <c r="O1473" i="21"/>
  <c r="N1473" i="21"/>
  <c r="Q1473" i="21"/>
  <c r="K1474" i="21"/>
  <c r="I1474" i="21"/>
  <c r="J1474" i="21"/>
  <c r="M1474" i="21"/>
  <c r="L1474" i="21"/>
  <c r="H1475" i="21"/>
  <c r="F1474" i="21"/>
  <c r="D1475" i="21"/>
  <c r="E1474" i="21"/>
  <c r="P1474" i="21"/>
  <c r="O1474" i="21"/>
  <c r="Q1474" i="21"/>
  <c r="N1474" i="21"/>
  <c r="L1475" i="21"/>
  <c r="I1475" i="21"/>
  <c r="H1476" i="21"/>
  <c r="M1475" i="21"/>
  <c r="J1475" i="21"/>
  <c r="K1475" i="21"/>
  <c r="F1475" i="21"/>
  <c r="E1475" i="21"/>
  <c r="D1476" i="21"/>
  <c r="P1475" i="21"/>
  <c r="O1475" i="21"/>
  <c r="N1475" i="21"/>
  <c r="Q1475" i="21"/>
  <c r="I1476" i="21"/>
  <c r="M1476" i="21"/>
  <c r="K1476" i="21"/>
  <c r="L1476" i="21"/>
  <c r="J1476" i="21"/>
  <c r="H1477" i="21"/>
  <c r="E1476" i="21"/>
  <c r="F1476" i="21"/>
  <c r="D1477" i="21"/>
  <c r="P1476" i="21"/>
  <c r="O1476" i="21"/>
  <c r="N1476" i="21"/>
  <c r="Q1476" i="21"/>
  <c r="L1477" i="21"/>
  <c r="K1477" i="21"/>
  <c r="H1478" i="21"/>
  <c r="I1477" i="21"/>
  <c r="M1477" i="21"/>
  <c r="J1477" i="21"/>
  <c r="D1478" i="21"/>
  <c r="F1477" i="21"/>
  <c r="E1477" i="21"/>
  <c r="K1478" i="21"/>
  <c r="J1478" i="21"/>
  <c r="L1478" i="21"/>
  <c r="H1479" i="21"/>
  <c r="M1478" i="21"/>
  <c r="I1478" i="21"/>
  <c r="P1477" i="21"/>
  <c r="O1477" i="21"/>
  <c r="N1477" i="21"/>
  <c r="Q1477" i="21"/>
  <c r="D1479" i="21"/>
  <c r="E1478" i="21"/>
  <c r="F1478" i="21"/>
  <c r="K1479" i="21"/>
  <c r="J1479" i="21"/>
  <c r="L1479" i="21"/>
  <c r="I1479" i="21"/>
  <c r="H1480" i="21"/>
  <c r="M1479" i="21"/>
  <c r="P1478" i="21"/>
  <c r="O1478" i="21"/>
  <c r="Q1478" i="21"/>
  <c r="N1478" i="21"/>
  <c r="F1479" i="21"/>
  <c r="E1479" i="21"/>
  <c r="D1480" i="21"/>
  <c r="P1479" i="21"/>
  <c r="O1479" i="21"/>
  <c r="N1479" i="21"/>
  <c r="Q1479" i="21"/>
  <c r="H1481" i="21"/>
  <c r="L1480" i="21"/>
  <c r="K1480" i="21"/>
  <c r="M1480" i="21"/>
  <c r="J1480" i="21"/>
  <c r="I1480" i="21"/>
  <c r="F1480" i="21"/>
  <c r="E1480" i="21"/>
  <c r="D1481" i="21"/>
  <c r="I1481" i="21"/>
  <c r="M1481" i="21"/>
  <c r="K1481" i="21"/>
  <c r="L1481" i="21"/>
  <c r="H1482" i="21"/>
  <c r="J1481" i="21"/>
  <c r="P1480" i="21"/>
  <c r="O1480" i="21"/>
  <c r="N1480" i="21"/>
  <c r="Q1480" i="21"/>
  <c r="D1482" i="21"/>
  <c r="F1481" i="21"/>
  <c r="E1481" i="21"/>
  <c r="P1481" i="21"/>
  <c r="O1481" i="21"/>
  <c r="N1481" i="21"/>
  <c r="Q1481" i="21"/>
  <c r="I1482" i="21"/>
  <c r="J1482" i="21"/>
  <c r="K1482" i="21"/>
  <c r="M1482" i="21"/>
  <c r="L1482" i="21"/>
  <c r="H1483" i="21"/>
  <c r="F1482" i="21"/>
  <c r="E1482" i="21"/>
  <c r="D1483" i="21"/>
  <c r="P1482" i="21"/>
  <c r="O1482" i="21"/>
  <c r="N1482" i="21"/>
  <c r="Q1482" i="21"/>
  <c r="H1484" i="21"/>
  <c r="M1483" i="21"/>
  <c r="L1483" i="21"/>
  <c r="K1483" i="21"/>
  <c r="I1483" i="21"/>
  <c r="J1483" i="21"/>
  <c r="E1483" i="21"/>
  <c r="D1484" i="21"/>
  <c r="F1483" i="21"/>
  <c r="L1484" i="21"/>
  <c r="I1484" i="21"/>
  <c r="K1484" i="21"/>
  <c r="M1484" i="21"/>
  <c r="J1484" i="21"/>
  <c r="H1485" i="21"/>
  <c r="P1483" i="21"/>
  <c r="O1483" i="21"/>
  <c r="N1483" i="21"/>
  <c r="Q1483" i="21"/>
  <c r="D1485" i="21"/>
  <c r="E1484" i="21"/>
  <c r="F1484" i="21"/>
  <c r="P1484" i="21"/>
  <c r="O1484" i="21"/>
  <c r="N1484" i="21"/>
  <c r="Q1484" i="21"/>
  <c r="J1485" i="21"/>
  <c r="H1486" i="21"/>
  <c r="M1485" i="21"/>
  <c r="K1485" i="21"/>
  <c r="L1485" i="21"/>
  <c r="I1485" i="21"/>
  <c r="D1486" i="21"/>
  <c r="F1485" i="21"/>
  <c r="E1485" i="21"/>
  <c r="L1486" i="21"/>
  <c r="J1486" i="21"/>
  <c r="I1486" i="21"/>
  <c r="M1486" i="21"/>
  <c r="K1486" i="21"/>
  <c r="H1487" i="21"/>
  <c r="P1485" i="21"/>
  <c r="O1485" i="21"/>
  <c r="N1485" i="21"/>
  <c r="Q1485" i="21"/>
  <c r="D1487" i="21"/>
  <c r="F1486" i="21"/>
  <c r="E1486" i="21"/>
  <c r="P1486" i="21"/>
  <c r="O1486" i="21"/>
  <c r="N1486" i="21"/>
  <c r="Q1486" i="21"/>
  <c r="M1487" i="21"/>
  <c r="K1487" i="21"/>
  <c r="I1487" i="21"/>
  <c r="L1487" i="21"/>
  <c r="H1488" i="21"/>
  <c r="J1487" i="21"/>
  <c r="E1487" i="21"/>
  <c r="D1488" i="21"/>
  <c r="F1487" i="21"/>
  <c r="P1487" i="21"/>
  <c r="O1487" i="21"/>
  <c r="N1487" i="21"/>
  <c r="Q1487" i="21"/>
  <c r="J1488" i="21"/>
  <c r="L1488" i="21"/>
  <c r="H1489" i="21"/>
  <c r="K1488" i="21"/>
  <c r="I1488" i="21"/>
  <c r="M1488" i="21"/>
  <c r="D1489" i="21"/>
  <c r="F1488" i="21"/>
  <c r="E1488" i="21"/>
  <c r="K1489" i="21"/>
  <c r="M1489" i="21"/>
  <c r="L1489" i="21"/>
  <c r="J1489" i="21"/>
  <c r="H1490" i="21"/>
  <c r="I1489" i="21"/>
  <c r="P1488" i="21"/>
  <c r="O1488" i="21"/>
  <c r="N1488" i="21"/>
  <c r="Q1488" i="21"/>
  <c r="D1490" i="21"/>
  <c r="F1489" i="21"/>
  <c r="E1489" i="21"/>
  <c r="H1491" i="21"/>
  <c r="M1490" i="21"/>
  <c r="K1490" i="21"/>
  <c r="L1490" i="21"/>
  <c r="J1490" i="21"/>
  <c r="I1490" i="21"/>
  <c r="P1489" i="21"/>
  <c r="O1489" i="21"/>
  <c r="N1489" i="21"/>
  <c r="Q1489" i="21"/>
  <c r="F1490" i="21"/>
  <c r="D1491" i="21"/>
  <c r="E1490" i="21"/>
  <c r="K1491" i="21"/>
  <c r="J1491" i="21"/>
  <c r="M1491" i="21"/>
  <c r="H1492" i="21"/>
  <c r="L1491" i="21"/>
  <c r="I1491" i="21"/>
  <c r="P1490" i="21"/>
  <c r="O1490" i="21"/>
  <c r="N1490" i="21"/>
  <c r="Q1490" i="21"/>
  <c r="F1491" i="21"/>
  <c r="E1491" i="21"/>
  <c r="D1492" i="21"/>
  <c r="I1492" i="21"/>
  <c r="L1492" i="21"/>
  <c r="M1492" i="21"/>
  <c r="K1492" i="21"/>
  <c r="H1493" i="21"/>
  <c r="J1492" i="21"/>
  <c r="P1491" i="21"/>
  <c r="O1491" i="21"/>
  <c r="N1491" i="21"/>
  <c r="Q1491" i="21"/>
  <c r="E1492" i="21"/>
  <c r="F1492" i="21"/>
  <c r="D1493" i="21"/>
  <c r="P1492" i="21"/>
  <c r="O1492" i="21"/>
  <c r="N1492" i="21"/>
  <c r="Q1492" i="21"/>
  <c r="K1493" i="21"/>
  <c r="M1493" i="21"/>
  <c r="J1493" i="21"/>
  <c r="H1494" i="21"/>
  <c r="I1493" i="21"/>
  <c r="L1493" i="21"/>
  <c r="F1493" i="21"/>
  <c r="E1493" i="21"/>
  <c r="D1494" i="21"/>
  <c r="M1494" i="21"/>
  <c r="J1494" i="21"/>
  <c r="L1494" i="21"/>
  <c r="K1494" i="21"/>
  <c r="I1494" i="21"/>
  <c r="H1495" i="21"/>
  <c r="P1493" i="21"/>
  <c r="O1493" i="21"/>
  <c r="N1493" i="21"/>
  <c r="Q1493" i="21"/>
  <c r="F1494" i="21"/>
  <c r="D1495" i="21"/>
  <c r="E1494" i="21"/>
  <c r="P1494" i="21"/>
  <c r="O1494" i="21"/>
  <c r="Q1494" i="21"/>
  <c r="N1494" i="21"/>
  <c r="K1495" i="21"/>
  <c r="J1495" i="21"/>
  <c r="M1495" i="21"/>
  <c r="H1496" i="21"/>
  <c r="L1495" i="21"/>
  <c r="I1495" i="21"/>
  <c r="F1495" i="21"/>
  <c r="D1496" i="21"/>
  <c r="E1495" i="21"/>
  <c r="J1496" i="21"/>
  <c r="M1496" i="21"/>
  <c r="L1496" i="21"/>
  <c r="I1496" i="21"/>
  <c r="H1497" i="21"/>
  <c r="K1496" i="21"/>
  <c r="P1495" i="21"/>
  <c r="O1495" i="21"/>
  <c r="Q1495" i="21"/>
  <c r="N1495" i="21"/>
  <c r="E1496" i="21"/>
  <c r="F1496" i="21"/>
  <c r="D1497" i="21"/>
  <c r="P1496" i="21"/>
  <c r="O1496" i="21"/>
  <c r="N1496" i="21"/>
  <c r="Q1496" i="21"/>
  <c r="K1497" i="21"/>
  <c r="H1498" i="21"/>
  <c r="J1497" i="21"/>
  <c r="M1497" i="21"/>
  <c r="L1497" i="21"/>
  <c r="I1497" i="21"/>
  <c r="E1497" i="21"/>
  <c r="F1497" i="21"/>
  <c r="D1498" i="21"/>
  <c r="L1498" i="21"/>
  <c r="M1498" i="21"/>
  <c r="J1498" i="21"/>
  <c r="I1498" i="21"/>
  <c r="K1498" i="21"/>
  <c r="H1499" i="21"/>
  <c r="P1497" i="21"/>
  <c r="O1497" i="21"/>
  <c r="N1497" i="21"/>
  <c r="Q1497" i="21"/>
  <c r="F1498" i="21"/>
  <c r="D1499" i="21"/>
  <c r="E1498" i="21"/>
  <c r="P1498" i="21"/>
  <c r="O1498" i="21"/>
  <c r="N1498" i="21"/>
  <c r="Q1498" i="21"/>
  <c r="L1499" i="21"/>
  <c r="J1499" i="21"/>
  <c r="I1499" i="21"/>
  <c r="K1499" i="21"/>
  <c r="M1499" i="21"/>
  <c r="H1500" i="21"/>
  <c r="E1499" i="21"/>
  <c r="F1499" i="21"/>
  <c r="D1500" i="21"/>
  <c r="P1499" i="21"/>
  <c r="O1499" i="21"/>
  <c r="N1499" i="21"/>
  <c r="Q1499" i="21"/>
  <c r="J1500" i="21"/>
  <c r="L1500" i="21"/>
  <c r="I1500" i="21"/>
  <c r="K1500" i="21"/>
  <c r="H1501" i="21"/>
  <c r="M1500" i="21"/>
  <c r="D1501" i="21"/>
  <c r="E1500" i="21"/>
  <c r="F1500" i="21"/>
  <c r="P1500" i="21"/>
  <c r="O1500" i="21"/>
  <c r="Q1500" i="21"/>
  <c r="N1500" i="21"/>
  <c r="J1501" i="21"/>
  <c r="L1501" i="21"/>
  <c r="K1501" i="21"/>
  <c r="I1501" i="21"/>
  <c r="M1501" i="21"/>
  <c r="H1502" i="21"/>
  <c r="E1501" i="21"/>
  <c r="D1502" i="21"/>
  <c r="F1501" i="21"/>
  <c r="P1501" i="21"/>
  <c r="O1501" i="21"/>
  <c r="Q1501" i="21"/>
  <c r="N1501" i="21"/>
  <c r="M1502" i="21"/>
  <c r="I1502" i="21"/>
  <c r="H1503" i="21"/>
  <c r="J1502" i="21"/>
  <c r="K1502" i="21"/>
  <c r="L1502" i="21"/>
  <c r="F1502" i="21"/>
  <c r="E1502" i="21"/>
  <c r="D1503" i="21"/>
  <c r="P1502" i="21"/>
  <c r="O1502" i="21"/>
  <c r="Q1502" i="21"/>
  <c r="N1502" i="21"/>
  <c r="L1503" i="21"/>
  <c r="M1503" i="21"/>
  <c r="K1503" i="21"/>
  <c r="J1503" i="21"/>
  <c r="I1503" i="21"/>
  <c r="H1504" i="21"/>
  <c r="F1503" i="21"/>
  <c r="E1503" i="21"/>
  <c r="D1504" i="21"/>
  <c r="P1503" i="21"/>
  <c r="O1503" i="21"/>
  <c r="N1503" i="21"/>
  <c r="Q1503" i="21"/>
  <c r="M1504" i="21"/>
  <c r="K1504" i="21"/>
  <c r="L1504" i="21"/>
  <c r="J1504" i="21"/>
  <c r="H1505" i="21"/>
  <c r="I1504" i="21"/>
  <c r="F1504" i="21"/>
  <c r="D1505" i="21"/>
  <c r="E1504" i="21"/>
  <c r="L1505" i="21"/>
  <c r="I1505" i="21"/>
  <c r="H1506" i="21"/>
  <c r="M1505" i="21"/>
  <c r="K1505" i="21"/>
  <c r="J1505" i="21"/>
  <c r="P1504" i="21"/>
  <c r="O1504" i="21"/>
  <c r="Q1504" i="21"/>
  <c r="N1504" i="21"/>
  <c r="F1505" i="21"/>
  <c r="E1505" i="21"/>
  <c r="D1506" i="21"/>
  <c r="P1505" i="21"/>
  <c r="O1505" i="21"/>
  <c r="Q1505" i="21"/>
  <c r="N1505" i="21"/>
  <c r="H1507" i="21"/>
  <c r="M1506" i="21"/>
  <c r="J1506" i="21"/>
  <c r="L1506" i="21"/>
  <c r="I1506" i="21"/>
  <c r="K1506" i="21"/>
  <c r="F1506" i="21"/>
  <c r="E1506" i="21"/>
  <c r="D1507" i="21"/>
  <c r="K1507" i="21"/>
  <c r="J1507" i="21"/>
  <c r="L1507" i="21"/>
  <c r="I1507" i="21"/>
  <c r="H1508" i="21"/>
  <c r="M1507" i="21"/>
  <c r="P1506" i="21"/>
  <c r="O1506" i="21"/>
  <c r="N1506" i="21"/>
  <c r="Q1506" i="21"/>
  <c r="E1507" i="21"/>
  <c r="D1508" i="21"/>
  <c r="F1507" i="21"/>
  <c r="P1507" i="21"/>
  <c r="O1507" i="21"/>
  <c r="N1507" i="21"/>
  <c r="Q1507" i="21"/>
  <c r="M1508" i="21"/>
  <c r="I1508" i="21"/>
  <c r="K1508" i="21"/>
  <c r="L1508" i="21"/>
  <c r="H1509" i="21"/>
  <c r="J1508" i="21"/>
  <c r="E1508" i="21"/>
  <c r="F1508" i="21"/>
  <c r="D1509" i="21"/>
  <c r="P1508" i="21"/>
  <c r="O1508" i="21"/>
  <c r="Q1508" i="21"/>
  <c r="N1508" i="21"/>
  <c r="J1509" i="21"/>
  <c r="H1510" i="21"/>
  <c r="M1509" i="21"/>
  <c r="K1509" i="21"/>
  <c r="I1509" i="21"/>
  <c r="L1509" i="21"/>
  <c r="F1509" i="21"/>
  <c r="D1510" i="21"/>
  <c r="E1509" i="21"/>
  <c r="J1510" i="21"/>
  <c r="I1510" i="21"/>
  <c r="H1511" i="21"/>
  <c r="M1510" i="21"/>
  <c r="L1510" i="21"/>
  <c r="K1510" i="21"/>
  <c r="P1509" i="21"/>
  <c r="O1509" i="21"/>
  <c r="N1509" i="21"/>
  <c r="Q1509" i="21"/>
  <c r="D1511" i="21"/>
  <c r="E1510" i="21"/>
  <c r="F1510" i="21"/>
  <c r="P1510" i="21"/>
  <c r="O1510" i="21"/>
  <c r="Q1510" i="21"/>
  <c r="N1510" i="21"/>
  <c r="K1511" i="21"/>
  <c r="I1511" i="21"/>
  <c r="J1511" i="21"/>
  <c r="L1511" i="21"/>
  <c r="H1512" i="21"/>
  <c r="M1511" i="21"/>
  <c r="F1511" i="21"/>
  <c r="D1512" i="21"/>
  <c r="E1511" i="21"/>
  <c r="P1511" i="21"/>
  <c r="O1511" i="21"/>
  <c r="Q1511" i="21"/>
  <c r="N1511" i="21"/>
  <c r="J1512" i="21"/>
  <c r="L1512" i="21"/>
  <c r="M1512" i="21"/>
  <c r="I1512" i="21"/>
  <c r="H1513" i="21"/>
  <c r="K1512" i="21"/>
  <c r="F1512" i="21"/>
  <c r="E1512" i="21"/>
  <c r="D1513" i="21"/>
  <c r="P1512" i="21"/>
  <c r="O1512" i="21"/>
  <c r="N1512" i="21"/>
  <c r="Q1512" i="21"/>
  <c r="I1513" i="21"/>
  <c r="K1513" i="21"/>
  <c r="L1513" i="21"/>
  <c r="H1514" i="21"/>
  <c r="J1513" i="21"/>
  <c r="M1513" i="21"/>
  <c r="D1514" i="21"/>
  <c r="E1513" i="21"/>
  <c r="F1513" i="21"/>
  <c r="P1513" i="21"/>
  <c r="O1513" i="21"/>
  <c r="N1513" i="21"/>
  <c r="Q1513" i="21"/>
  <c r="I1514" i="21"/>
  <c r="L1514" i="21"/>
  <c r="H1515" i="21"/>
  <c r="J1514" i="21"/>
  <c r="M1514" i="21"/>
  <c r="K1514" i="21"/>
  <c r="F1514" i="21"/>
  <c r="E1514" i="21"/>
  <c r="D1515" i="21"/>
  <c r="P1514" i="21"/>
  <c r="O1514" i="21"/>
  <c r="Q1514" i="21"/>
  <c r="N1514" i="21"/>
  <c r="L1515" i="21"/>
  <c r="K1515" i="21"/>
  <c r="M1515" i="21"/>
  <c r="I1515" i="21"/>
  <c r="H1516" i="21"/>
  <c r="J1515" i="21"/>
  <c r="D1516" i="21"/>
  <c r="F1515" i="21"/>
  <c r="E1515" i="21"/>
  <c r="P1515" i="21"/>
  <c r="O1515" i="21"/>
  <c r="N1515" i="21"/>
  <c r="Q1515" i="21"/>
  <c r="H1517" i="21"/>
  <c r="I1516" i="21"/>
  <c r="J1516" i="21"/>
  <c r="M1516" i="21"/>
  <c r="L1516" i="21"/>
  <c r="K1516" i="21"/>
  <c r="D1517" i="21"/>
  <c r="F1516" i="21"/>
  <c r="E1516" i="21"/>
  <c r="I1517" i="21"/>
  <c r="L1517" i="21"/>
  <c r="M1517" i="21"/>
  <c r="J1517" i="21"/>
  <c r="K1517" i="21"/>
  <c r="H1518" i="21"/>
  <c r="P1516" i="21"/>
  <c r="O1516" i="21"/>
  <c r="N1516" i="21"/>
  <c r="Q1516" i="21"/>
  <c r="E1517" i="21"/>
  <c r="D1518" i="21"/>
  <c r="F1517" i="21"/>
  <c r="P1517" i="21"/>
  <c r="O1517" i="21"/>
  <c r="N1517" i="21"/>
  <c r="Q1517" i="21"/>
  <c r="J1518" i="21"/>
  <c r="L1518" i="21"/>
  <c r="H1519" i="21"/>
  <c r="M1518" i="21"/>
  <c r="I1518" i="21"/>
  <c r="K1518" i="21"/>
  <c r="E1518" i="21"/>
  <c r="F1518" i="21"/>
  <c r="D1519" i="21"/>
  <c r="J1519" i="21"/>
  <c r="H1520" i="21"/>
  <c r="M1519" i="21"/>
  <c r="K1519" i="21"/>
  <c r="L1519" i="21"/>
  <c r="I1519" i="21"/>
  <c r="P1518" i="21"/>
  <c r="O1518" i="21"/>
  <c r="Q1518" i="21"/>
  <c r="N1518" i="21"/>
  <c r="D1520" i="21"/>
  <c r="F1519" i="21"/>
  <c r="E1519" i="21"/>
  <c r="L1520" i="21"/>
  <c r="J1520" i="21"/>
  <c r="I1520" i="21"/>
  <c r="H1521" i="21"/>
  <c r="M1520" i="21"/>
  <c r="K1520" i="21"/>
  <c r="P1519" i="21"/>
  <c r="O1519" i="21"/>
  <c r="N1519" i="21"/>
  <c r="Q1519" i="21"/>
  <c r="F1520" i="21"/>
  <c r="E1520" i="21"/>
  <c r="D1521" i="21"/>
  <c r="P1520" i="21"/>
  <c r="O1520" i="21"/>
  <c r="N1520" i="21"/>
  <c r="Q1520" i="21"/>
  <c r="K1521" i="21"/>
  <c r="M1521" i="21"/>
  <c r="J1521" i="21"/>
  <c r="I1521" i="21"/>
  <c r="L1521" i="21"/>
  <c r="H1522" i="21"/>
  <c r="E1521" i="21"/>
  <c r="D1522" i="21"/>
  <c r="F1521" i="21"/>
  <c r="P1521" i="21"/>
  <c r="O1521" i="21"/>
  <c r="N1521" i="21"/>
  <c r="Q1521" i="21"/>
  <c r="I1522" i="21"/>
  <c r="M1522" i="21"/>
  <c r="L1522" i="21"/>
  <c r="K1522" i="21"/>
  <c r="J1522" i="21"/>
  <c r="H1523" i="21"/>
  <c r="F1522" i="21"/>
  <c r="E1522" i="21"/>
  <c r="D1523" i="21"/>
  <c r="P1522" i="21"/>
  <c r="O1522" i="21"/>
  <c r="N1522" i="21"/>
  <c r="Q1522" i="21"/>
  <c r="J1523" i="21"/>
  <c r="I1523" i="21"/>
  <c r="M1523" i="21"/>
  <c r="H1524" i="21"/>
  <c r="K1523" i="21"/>
  <c r="L1523" i="21"/>
  <c r="D1524" i="21"/>
  <c r="E1523" i="21"/>
  <c r="F1523" i="21"/>
  <c r="P1523" i="21"/>
  <c r="O1523" i="21"/>
  <c r="N1523" i="21"/>
  <c r="Q1523" i="21"/>
  <c r="L1524" i="21"/>
  <c r="I1524" i="21"/>
  <c r="K1524" i="21"/>
  <c r="J1524" i="21"/>
  <c r="H1525" i="21"/>
  <c r="M1524" i="21"/>
  <c r="F1524" i="21"/>
  <c r="D1525" i="21"/>
  <c r="E1524" i="21"/>
  <c r="P1524" i="21"/>
  <c r="O1524" i="21"/>
  <c r="N1524" i="21"/>
  <c r="Q1524" i="21"/>
  <c r="K1525" i="21"/>
  <c r="H1526" i="21"/>
  <c r="L1525" i="21"/>
  <c r="I1525" i="21"/>
  <c r="M1525" i="21"/>
  <c r="J1525" i="21"/>
  <c r="D1526" i="21"/>
  <c r="F1525" i="21"/>
  <c r="E1525" i="21"/>
  <c r="M1526" i="21"/>
  <c r="H1527" i="21"/>
  <c r="J1526" i="21"/>
  <c r="L1526" i="21"/>
  <c r="K1526" i="21"/>
  <c r="I1526" i="21"/>
  <c r="P1525" i="21"/>
  <c r="O1525" i="21"/>
  <c r="N1525" i="21"/>
  <c r="Q1525" i="21"/>
  <c r="D1527" i="21"/>
  <c r="E1526" i="21"/>
  <c r="F1526" i="21"/>
  <c r="L1527" i="21"/>
  <c r="K1527" i="21"/>
  <c r="J1527" i="21"/>
  <c r="I1527" i="21"/>
  <c r="H1528" i="21"/>
  <c r="M1527" i="21"/>
  <c r="P1526" i="21"/>
  <c r="O1526" i="21"/>
  <c r="Q1526" i="21"/>
  <c r="N1526" i="21"/>
  <c r="E1527" i="21"/>
  <c r="F1527" i="21"/>
  <c r="D1528" i="21"/>
  <c r="P1527" i="21"/>
  <c r="O1527" i="21"/>
  <c r="N1527" i="21"/>
  <c r="Q1527" i="21"/>
  <c r="K1528" i="21"/>
  <c r="L1528" i="21"/>
  <c r="M1528" i="21"/>
  <c r="J1528" i="21"/>
  <c r="I1528" i="21"/>
  <c r="H1529" i="21"/>
  <c r="F1528" i="21"/>
  <c r="D1529" i="21"/>
  <c r="E1528" i="21"/>
  <c r="P1528" i="21"/>
  <c r="O1528" i="21"/>
  <c r="Q1528" i="21"/>
  <c r="N1528" i="21"/>
  <c r="L1529" i="21"/>
  <c r="K1529" i="21"/>
  <c r="M1529" i="21"/>
  <c r="J1529" i="21"/>
  <c r="H1530" i="21"/>
  <c r="I1529" i="21"/>
  <c r="F1529" i="21"/>
  <c r="E1529" i="21"/>
  <c r="D1530" i="21"/>
  <c r="H1531" i="21"/>
  <c r="L1530" i="21"/>
  <c r="I1530" i="21"/>
  <c r="J1530" i="21"/>
  <c r="M1530" i="21"/>
  <c r="K1530" i="21"/>
  <c r="P1529" i="21"/>
  <c r="O1529" i="21"/>
  <c r="N1529" i="21"/>
  <c r="Q1529" i="21"/>
  <c r="D1531" i="21"/>
  <c r="E1530" i="21"/>
  <c r="F1530" i="21"/>
  <c r="K1531" i="21"/>
  <c r="M1531" i="21"/>
  <c r="I1531" i="21"/>
  <c r="L1531" i="21"/>
  <c r="J1531" i="21"/>
  <c r="H1532" i="21"/>
  <c r="P1530" i="21"/>
  <c r="O1530" i="21"/>
  <c r="Q1530" i="21"/>
  <c r="N1530" i="21"/>
  <c r="F1531" i="21"/>
  <c r="D1532" i="21"/>
  <c r="E1531" i="21"/>
  <c r="P1531" i="21"/>
  <c r="O1531" i="21"/>
  <c r="N1531" i="21"/>
  <c r="Q1531" i="21"/>
  <c r="L1532" i="21"/>
  <c r="H1533" i="21"/>
  <c r="J1532" i="21"/>
  <c r="I1532" i="21"/>
  <c r="K1532" i="21"/>
  <c r="M1532" i="21"/>
  <c r="E1532" i="21"/>
  <c r="F1532" i="21"/>
  <c r="D1533" i="21"/>
  <c r="I1533" i="21"/>
  <c r="J1533" i="21"/>
  <c r="H1534" i="21"/>
  <c r="L1533" i="21"/>
  <c r="M1533" i="21"/>
  <c r="K1533" i="21"/>
  <c r="P1532" i="21"/>
  <c r="O1532" i="21"/>
  <c r="N1532" i="21"/>
  <c r="Q1532" i="21"/>
  <c r="D1534" i="21"/>
  <c r="F1533" i="21"/>
  <c r="E1533" i="21"/>
  <c r="P1533" i="21"/>
  <c r="O1533" i="21"/>
  <c r="N1533" i="21"/>
  <c r="Q1533" i="21"/>
  <c r="I1534" i="21"/>
  <c r="L1534" i="21"/>
  <c r="K1534" i="21"/>
  <c r="M1534" i="21"/>
  <c r="J1534" i="21"/>
  <c r="H1535" i="21"/>
  <c r="E1534" i="21"/>
  <c r="F1534" i="21"/>
  <c r="D1535" i="21"/>
  <c r="P1534" i="21"/>
  <c r="O1534" i="21"/>
  <c r="Q1534" i="21"/>
  <c r="N1534" i="21"/>
  <c r="K1535" i="21"/>
  <c r="H1536" i="21"/>
  <c r="I1535" i="21"/>
  <c r="M1535" i="21"/>
  <c r="J1535" i="21"/>
  <c r="L1535" i="21"/>
  <c r="D1536" i="21"/>
  <c r="E1535" i="21"/>
  <c r="F1535" i="21"/>
  <c r="L1536" i="21"/>
  <c r="J1536" i="21"/>
  <c r="I1536" i="21"/>
  <c r="M1536" i="21"/>
  <c r="H1537" i="21"/>
  <c r="K1536" i="21"/>
  <c r="P1535" i="21"/>
  <c r="O1535" i="21"/>
  <c r="N1535" i="21"/>
  <c r="Q1535" i="21"/>
  <c r="E1536" i="21"/>
  <c r="D1537" i="21"/>
  <c r="F1536" i="21"/>
  <c r="P1536" i="21"/>
  <c r="O1536" i="21"/>
  <c r="N1536" i="21"/>
  <c r="Q1536" i="21"/>
  <c r="H1538" i="21"/>
  <c r="J1537" i="21"/>
  <c r="L1537" i="21"/>
  <c r="M1537" i="21"/>
  <c r="I1537" i="21"/>
  <c r="K1537" i="21"/>
  <c r="F1537" i="21"/>
  <c r="D1538" i="21"/>
  <c r="E1537" i="21"/>
  <c r="I1538" i="21"/>
  <c r="J1538" i="21"/>
  <c r="K1538" i="21"/>
  <c r="M1538" i="21"/>
  <c r="H1539" i="21"/>
  <c r="L1538" i="21"/>
  <c r="P1537" i="21"/>
  <c r="O1537" i="21"/>
  <c r="N1537" i="21"/>
  <c r="Q1537" i="21"/>
  <c r="D1539" i="21"/>
  <c r="E1538" i="21"/>
  <c r="F1538" i="21"/>
  <c r="P1538" i="21"/>
  <c r="O1538" i="21"/>
  <c r="N1538" i="21"/>
  <c r="Q1538" i="21"/>
  <c r="M1539" i="21"/>
  <c r="L1539" i="21"/>
  <c r="I1539" i="21"/>
  <c r="K1539" i="21"/>
  <c r="H1540" i="21"/>
  <c r="J1539" i="21"/>
  <c r="E1539" i="21"/>
  <c r="F1539" i="21"/>
  <c r="D1540" i="21"/>
  <c r="P1539" i="21"/>
  <c r="O1539" i="21"/>
  <c r="N1539" i="21"/>
  <c r="Q1539" i="21"/>
  <c r="M1540" i="21"/>
  <c r="H1541" i="21"/>
  <c r="J1540" i="21"/>
  <c r="K1540" i="21"/>
  <c r="I1540" i="21"/>
  <c r="L1540" i="21"/>
  <c r="F1540" i="21"/>
  <c r="D1541" i="21"/>
  <c r="E1540" i="21"/>
  <c r="K1541" i="21"/>
  <c r="I1541" i="21"/>
  <c r="H1542" i="21"/>
  <c r="J1541" i="21"/>
  <c r="M1541" i="21"/>
  <c r="L1541" i="21"/>
  <c r="P1540" i="21"/>
  <c r="O1540" i="21"/>
  <c r="Q1540" i="21"/>
  <c r="N1540" i="21"/>
  <c r="F1541" i="21"/>
  <c r="E1541" i="21"/>
  <c r="D1542" i="21"/>
  <c r="P1541" i="21"/>
  <c r="O1541" i="21"/>
  <c r="Q1541" i="21"/>
  <c r="N1541" i="21"/>
  <c r="M1542" i="21"/>
  <c r="I1542" i="21"/>
  <c r="J1542" i="21"/>
  <c r="L1542" i="21"/>
  <c r="H1543" i="21"/>
  <c r="K1542" i="21"/>
  <c r="F1542" i="21"/>
  <c r="E1542" i="21"/>
  <c r="D1543" i="21"/>
  <c r="P1542" i="21"/>
  <c r="O1542" i="21"/>
  <c r="N1542" i="21"/>
  <c r="Q1542" i="21"/>
  <c r="M1543" i="21"/>
  <c r="I1543" i="21"/>
  <c r="J1543" i="21"/>
  <c r="K1543" i="21"/>
  <c r="L1543" i="21"/>
  <c r="H1544" i="21"/>
  <c r="F1543" i="21"/>
  <c r="E1543" i="21"/>
  <c r="D1544" i="21"/>
  <c r="P1543" i="21"/>
  <c r="O1543" i="21"/>
  <c r="N1543" i="21"/>
  <c r="Q1543" i="21"/>
  <c r="L1544" i="21"/>
  <c r="H1545" i="21"/>
  <c r="M1544" i="21"/>
  <c r="J1544" i="21"/>
  <c r="K1544" i="21"/>
  <c r="I1544" i="21"/>
  <c r="D1545" i="21"/>
  <c r="E1544" i="21"/>
  <c r="F1544" i="21"/>
  <c r="K1545" i="21"/>
  <c r="L1545" i="21"/>
  <c r="H1546" i="21"/>
  <c r="I1545" i="21"/>
  <c r="M1545" i="21"/>
  <c r="J1545" i="21"/>
  <c r="P1544" i="21"/>
  <c r="O1544" i="21"/>
  <c r="N1544" i="21"/>
  <c r="Q1544" i="21"/>
  <c r="E1545" i="21"/>
  <c r="D1546" i="21"/>
  <c r="F1545" i="21"/>
  <c r="L1546" i="21"/>
  <c r="I1546" i="21"/>
  <c r="M1546" i="21"/>
  <c r="K1546" i="21"/>
  <c r="H1547" i="21"/>
  <c r="J1546" i="21"/>
  <c r="P1545" i="21"/>
  <c r="O1545" i="21"/>
  <c r="N1545" i="21"/>
  <c r="Q1545" i="21"/>
  <c r="E1546" i="21"/>
  <c r="F1546" i="21"/>
  <c r="D1547" i="21"/>
  <c r="P1546" i="21"/>
  <c r="O1546" i="21"/>
  <c r="N1546" i="21"/>
  <c r="Q1546" i="21"/>
  <c r="K1547" i="21"/>
  <c r="M1547" i="21"/>
  <c r="I1547" i="21"/>
  <c r="L1547" i="21"/>
  <c r="H1548" i="21"/>
  <c r="J1547" i="21"/>
  <c r="E1547" i="21"/>
  <c r="F1547" i="21"/>
  <c r="D1548" i="21"/>
  <c r="P1547" i="21"/>
  <c r="O1547" i="21"/>
  <c r="N1547" i="21"/>
  <c r="Q1547" i="21"/>
  <c r="J1548" i="21"/>
  <c r="I1548" i="21"/>
  <c r="M1548" i="21"/>
  <c r="K1548" i="21"/>
  <c r="H1549" i="21"/>
  <c r="L1548" i="21"/>
  <c r="F1548" i="21"/>
  <c r="D1549" i="21"/>
  <c r="E1548" i="21"/>
  <c r="P1548" i="21"/>
  <c r="O1548" i="21"/>
  <c r="N1548" i="21"/>
  <c r="Q1548" i="21"/>
  <c r="K1549" i="21"/>
  <c r="I1549" i="21"/>
  <c r="M1549" i="21"/>
  <c r="L1549" i="21"/>
  <c r="H1550" i="21"/>
  <c r="J1549" i="21"/>
  <c r="D1550" i="21"/>
  <c r="F1549" i="21"/>
  <c r="E1549" i="21"/>
  <c r="P1549" i="21"/>
  <c r="O1549" i="21"/>
  <c r="Q1549" i="21"/>
  <c r="N1549" i="21"/>
  <c r="H1551" i="21"/>
  <c r="M1550" i="21"/>
  <c r="I1550" i="21"/>
  <c r="L1550" i="21"/>
  <c r="J1550" i="21"/>
  <c r="K1550" i="21"/>
  <c r="E1550" i="21"/>
  <c r="D1551" i="21"/>
  <c r="F1550" i="21"/>
  <c r="K1551" i="21"/>
  <c r="M1551" i="21"/>
  <c r="H1552" i="21"/>
  <c r="L1551" i="21"/>
  <c r="J1551" i="21"/>
  <c r="I1551" i="21"/>
  <c r="P1550" i="21"/>
  <c r="O1550" i="21"/>
  <c r="N1550" i="21"/>
  <c r="Q1550" i="21"/>
  <c r="D1552" i="21"/>
  <c r="F1551" i="21"/>
  <c r="E1551" i="21"/>
  <c r="M1552" i="21"/>
  <c r="J1552" i="21"/>
  <c r="L1552" i="21"/>
  <c r="K1552" i="21"/>
  <c r="H1553" i="21"/>
  <c r="I1552" i="21"/>
  <c r="P1551" i="21"/>
  <c r="O1551" i="21"/>
  <c r="Q1551" i="21"/>
  <c r="N1551" i="21"/>
  <c r="E1552" i="21"/>
  <c r="F1552" i="21"/>
  <c r="D1553" i="21"/>
  <c r="M1553" i="21"/>
  <c r="K1553" i="21"/>
  <c r="H1554" i="21"/>
  <c r="J1553" i="21"/>
  <c r="L1553" i="21"/>
  <c r="I1553" i="21"/>
  <c r="P1552" i="21"/>
  <c r="O1552" i="21"/>
  <c r="N1552" i="21"/>
  <c r="Q1552" i="21"/>
  <c r="E1553" i="21"/>
  <c r="D1554" i="21"/>
  <c r="F1553" i="21"/>
  <c r="M1554" i="21"/>
  <c r="H1555" i="21"/>
  <c r="J1554" i="21"/>
  <c r="I1554" i="21"/>
  <c r="K1554" i="21"/>
  <c r="L1554" i="21"/>
  <c r="P1553" i="21"/>
  <c r="O1553" i="21"/>
  <c r="N1553" i="21"/>
  <c r="Q1553" i="21"/>
  <c r="F1554" i="21"/>
  <c r="D1555" i="21"/>
  <c r="E1554" i="21"/>
  <c r="K1555" i="21"/>
  <c r="J1555" i="21"/>
  <c r="L1555" i="21"/>
  <c r="H1556" i="21"/>
  <c r="I1555" i="21"/>
  <c r="M1555" i="21"/>
  <c r="P1554" i="21"/>
  <c r="O1554" i="21"/>
  <c r="N1554" i="21"/>
  <c r="Q1554" i="21"/>
  <c r="F1555" i="21"/>
  <c r="E1555" i="21"/>
  <c r="D1556" i="21"/>
  <c r="J1556" i="21"/>
  <c r="K1556" i="21"/>
  <c r="M1556" i="21"/>
  <c r="H1557" i="21"/>
  <c r="I1556" i="21"/>
  <c r="L1556" i="21"/>
  <c r="P1555" i="21"/>
  <c r="O1555" i="21"/>
  <c r="Q1555" i="21"/>
  <c r="N1555" i="21"/>
  <c r="E1556" i="21"/>
  <c r="F1556" i="21"/>
  <c r="D1557" i="21"/>
  <c r="L1557" i="21"/>
  <c r="K1557" i="21"/>
  <c r="M1557" i="21"/>
  <c r="I1557" i="21"/>
  <c r="J1557" i="21"/>
  <c r="H1558" i="21"/>
  <c r="P1556" i="21"/>
  <c r="O1556" i="21"/>
  <c r="N1556" i="21"/>
  <c r="Q1556" i="21"/>
  <c r="F1557" i="21"/>
  <c r="D1558" i="21"/>
  <c r="E1557" i="21"/>
  <c r="P1557" i="21"/>
  <c r="O1557" i="21"/>
  <c r="Q1557" i="21"/>
  <c r="N1557" i="21"/>
  <c r="H1559" i="21"/>
  <c r="M1558" i="21"/>
  <c r="J1558" i="21"/>
  <c r="L1558" i="21"/>
  <c r="I1558" i="21"/>
  <c r="K1558" i="21"/>
  <c r="E1558" i="21"/>
  <c r="F1558" i="21"/>
  <c r="D1559" i="21"/>
  <c r="I1559" i="21"/>
  <c r="J1559" i="21"/>
  <c r="K1559" i="21"/>
  <c r="H1560" i="21"/>
  <c r="M1559" i="21"/>
  <c r="L1559" i="21"/>
  <c r="P1558" i="21"/>
  <c r="O1558" i="21"/>
  <c r="N1558" i="21"/>
  <c r="Q1558" i="21"/>
  <c r="D1560" i="21"/>
  <c r="F1559" i="21"/>
  <c r="E1559" i="21"/>
  <c r="P1559" i="21"/>
  <c r="O1559" i="21"/>
  <c r="Q1559" i="21"/>
  <c r="N1559" i="21"/>
  <c r="M1560" i="21"/>
  <c r="J1560" i="21"/>
  <c r="K1560" i="21"/>
  <c r="H1561" i="21"/>
  <c r="L1560" i="21"/>
  <c r="I1560" i="21"/>
  <c r="D1561" i="21"/>
  <c r="F1560" i="21"/>
  <c r="E1560" i="21"/>
  <c r="M1561" i="21"/>
  <c r="I1561" i="21"/>
  <c r="H1562" i="21"/>
  <c r="J1561" i="21"/>
  <c r="K1561" i="21"/>
  <c r="L1561" i="21"/>
  <c r="P1560" i="21"/>
  <c r="O1560" i="21"/>
  <c r="Q1560" i="21"/>
  <c r="N1560" i="21"/>
  <c r="D1562" i="21"/>
  <c r="E1561" i="21"/>
  <c r="F1561" i="21"/>
  <c r="P1561" i="21"/>
  <c r="O1561" i="21"/>
  <c r="N1561" i="21"/>
  <c r="Q1561" i="21"/>
  <c r="H1563" i="21"/>
  <c r="L1562" i="21"/>
  <c r="M1562" i="21"/>
  <c r="K1562" i="21"/>
  <c r="I1562" i="21"/>
  <c r="J1562" i="21"/>
  <c r="F1562" i="21"/>
  <c r="D1563" i="21"/>
  <c r="E1562" i="21"/>
  <c r="M1563" i="21"/>
  <c r="K1563" i="21"/>
  <c r="L1563" i="21"/>
  <c r="I1563" i="21"/>
  <c r="J1563" i="21"/>
  <c r="H1564" i="21"/>
  <c r="P1562" i="21"/>
  <c r="O1562" i="21"/>
  <c r="Q1562" i="21"/>
  <c r="N1562" i="21"/>
  <c r="F1563" i="21"/>
  <c r="D1564" i="21"/>
  <c r="E1563" i="21"/>
  <c r="P1563" i="21"/>
  <c r="O1563" i="21"/>
  <c r="N1563" i="21"/>
  <c r="Q1563" i="21"/>
  <c r="H1565" i="21"/>
  <c r="L1564" i="21"/>
  <c r="I1564" i="21"/>
  <c r="J1564" i="21"/>
  <c r="M1564" i="21"/>
  <c r="K1564" i="21"/>
  <c r="D1565" i="21"/>
  <c r="E1564" i="21"/>
  <c r="F1564" i="21"/>
  <c r="M1565" i="21"/>
  <c r="I1565" i="21"/>
  <c r="L1565" i="21"/>
  <c r="H1566" i="21"/>
  <c r="J1565" i="21"/>
  <c r="K1565" i="21"/>
  <c r="P1564" i="21"/>
  <c r="O1564" i="21"/>
  <c r="N1564" i="21"/>
  <c r="Q1564" i="21"/>
  <c r="F1565" i="21"/>
  <c r="D1566" i="21"/>
  <c r="E1565" i="21"/>
  <c r="P1565" i="21"/>
  <c r="O1565" i="21"/>
  <c r="Q1565" i="21"/>
  <c r="N1565" i="21"/>
  <c r="K1566" i="21"/>
  <c r="L1566" i="21"/>
  <c r="H1567" i="21"/>
  <c r="J1566" i="21"/>
  <c r="I1566" i="21"/>
  <c r="M1566" i="21"/>
  <c r="D1567" i="21"/>
  <c r="E1566" i="21"/>
  <c r="F1566" i="21"/>
  <c r="L1567" i="21"/>
  <c r="K1567" i="21"/>
  <c r="M1567" i="21"/>
  <c r="J1567" i="21"/>
  <c r="H1568" i="21"/>
  <c r="I1567" i="21"/>
  <c r="P1566" i="21"/>
  <c r="O1566" i="21"/>
  <c r="N1566" i="21"/>
  <c r="Q1566" i="21"/>
  <c r="D1568" i="21"/>
  <c r="F1567" i="21"/>
  <c r="E1567" i="21"/>
  <c r="I1568" i="21"/>
  <c r="L1568" i="21"/>
  <c r="M1568" i="21"/>
  <c r="H1569" i="21"/>
  <c r="K1568" i="21"/>
  <c r="J1568" i="21"/>
  <c r="P1567" i="21"/>
  <c r="O1567" i="21"/>
  <c r="Q1567" i="21"/>
  <c r="N1567" i="21"/>
  <c r="D1569" i="21"/>
  <c r="F1568" i="21"/>
  <c r="E1568" i="21"/>
  <c r="P1568" i="21"/>
  <c r="O1568" i="21"/>
  <c r="N1568" i="21"/>
  <c r="Q1568" i="21"/>
  <c r="L1569" i="21"/>
  <c r="M1569" i="21"/>
  <c r="J1569" i="21"/>
  <c r="K1569" i="21"/>
  <c r="I1569" i="21"/>
  <c r="H1570" i="21"/>
  <c r="E1569" i="21"/>
  <c r="D1570" i="21"/>
  <c r="F1569" i="21"/>
  <c r="P1569" i="21"/>
  <c r="O1569" i="21"/>
  <c r="N1569" i="21"/>
  <c r="Q1569" i="21"/>
  <c r="M1570" i="21"/>
  <c r="K1570" i="21"/>
  <c r="J1570" i="21"/>
  <c r="L1570" i="21"/>
  <c r="I1570" i="21"/>
  <c r="H1571" i="21"/>
  <c r="F1570" i="21"/>
  <c r="D1571" i="21"/>
  <c r="E1570" i="21"/>
  <c r="P1570" i="21"/>
  <c r="O1570" i="21"/>
  <c r="N1570" i="21"/>
  <c r="Q1570" i="21"/>
  <c r="M1571" i="21"/>
  <c r="L1571" i="21"/>
  <c r="I1571" i="21"/>
  <c r="K1571" i="21"/>
  <c r="J1571" i="21"/>
  <c r="H1572" i="21"/>
  <c r="F1571" i="21"/>
  <c r="D1572" i="21"/>
  <c r="E1571" i="21"/>
  <c r="P1571" i="21"/>
  <c r="O1571" i="21"/>
  <c r="N1571" i="21"/>
  <c r="Q1571" i="21"/>
  <c r="J1572" i="21"/>
  <c r="L1572" i="21"/>
  <c r="M1572" i="21"/>
  <c r="H1573" i="21"/>
  <c r="I1572" i="21"/>
  <c r="K1572" i="21"/>
  <c r="E1572" i="21"/>
  <c r="D1573" i="21"/>
  <c r="F1572" i="21"/>
  <c r="J1573" i="21"/>
  <c r="L1573" i="21"/>
  <c r="M1573" i="21"/>
  <c r="H1574" i="21"/>
  <c r="K1573" i="21"/>
  <c r="I1573" i="21"/>
  <c r="P1572" i="21"/>
  <c r="O1572" i="21"/>
  <c r="N1572" i="21"/>
  <c r="Q1572" i="21"/>
  <c r="F1573" i="21"/>
  <c r="E1573" i="21"/>
  <c r="D1574" i="21"/>
  <c r="M1574" i="21"/>
  <c r="L1574" i="21"/>
  <c r="H1575" i="21"/>
  <c r="I1574" i="21"/>
  <c r="K1574" i="21"/>
  <c r="J1574" i="21"/>
  <c r="P1573" i="21"/>
  <c r="O1573" i="21"/>
  <c r="Q1573" i="21"/>
  <c r="N1573" i="21"/>
  <c r="D1575" i="21"/>
  <c r="F1574" i="21"/>
  <c r="E1574" i="21"/>
  <c r="J1575" i="21"/>
  <c r="L1575" i="21"/>
  <c r="I1575" i="21"/>
  <c r="M1575" i="21"/>
  <c r="H1576" i="21"/>
  <c r="K1575" i="21"/>
  <c r="P1574" i="21"/>
  <c r="O1574" i="21"/>
  <c r="N1574" i="21"/>
  <c r="Q1574" i="21"/>
  <c r="E1575" i="21"/>
  <c r="D1576" i="21"/>
  <c r="F1575" i="21"/>
  <c r="P1575" i="21"/>
  <c r="O1575" i="21"/>
  <c r="N1575" i="21"/>
  <c r="Q1575" i="21"/>
  <c r="K1576" i="21"/>
  <c r="L1576" i="21"/>
  <c r="M1576" i="21"/>
  <c r="J1576" i="21"/>
  <c r="H1577" i="21"/>
  <c r="I1576" i="21"/>
  <c r="F1576" i="21"/>
  <c r="D1577" i="21"/>
  <c r="E1576" i="21"/>
  <c r="L1577" i="21"/>
  <c r="M1577" i="21"/>
  <c r="K1577" i="21"/>
  <c r="J1577" i="21"/>
  <c r="I1577" i="21"/>
  <c r="H1578" i="21"/>
  <c r="P1576" i="21"/>
  <c r="O1576" i="21"/>
  <c r="Q1576" i="21"/>
  <c r="N1576" i="21"/>
  <c r="E1577" i="21"/>
  <c r="D1578" i="21"/>
  <c r="F1577" i="21"/>
  <c r="P1577" i="21"/>
  <c r="O1577" i="21"/>
  <c r="N1577" i="21"/>
  <c r="Q1577" i="21"/>
  <c r="H1579" i="21"/>
  <c r="M1578" i="21"/>
  <c r="I1578" i="21"/>
  <c r="K1578" i="21"/>
  <c r="J1578" i="21"/>
  <c r="L1578" i="21"/>
  <c r="D1579" i="21"/>
  <c r="E1578" i="21"/>
  <c r="F1578" i="21"/>
  <c r="I1579" i="21"/>
  <c r="J1579" i="21"/>
  <c r="L1579" i="21"/>
  <c r="K1579" i="21"/>
  <c r="M1579" i="21"/>
  <c r="H1580" i="21"/>
  <c r="P1578" i="21"/>
  <c r="O1578" i="21"/>
  <c r="N1578" i="21"/>
  <c r="Q1578" i="21"/>
  <c r="E1579" i="21"/>
  <c r="F1579" i="21"/>
  <c r="D1580" i="21"/>
  <c r="P1579" i="21"/>
  <c r="O1579" i="21"/>
  <c r="N1579" i="21"/>
  <c r="Q1579" i="21"/>
  <c r="L1580" i="21"/>
  <c r="K1580" i="21"/>
  <c r="H1581" i="21"/>
  <c r="M1580" i="21"/>
  <c r="I1580" i="21"/>
  <c r="J1580" i="21"/>
  <c r="E1580" i="21"/>
  <c r="D1581" i="21"/>
  <c r="F1580" i="21"/>
  <c r="M1581" i="21"/>
  <c r="K1581" i="21"/>
  <c r="J1581" i="21"/>
  <c r="L1581" i="21"/>
  <c r="I1581" i="21"/>
  <c r="H1582" i="21"/>
  <c r="P1580" i="21"/>
  <c r="O1580" i="21"/>
  <c r="Q1580" i="21"/>
  <c r="N1580" i="21"/>
  <c r="D1582" i="21"/>
  <c r="F1581" i="21"/>
  <c r="E1581" i="21"/>
  <c r="P1581" i="21"/>
  <c r="O1581" i="21"/>
  <c r="N1581" i="21"/>
  <c r="Q1581" i="21"/>
  <c r="K1582" i="21"/>
  <c r="J1582" i="21"/>
  <c r="M1582" i="21"/>
  <c r="H1583" i="21"/>
  <c r="L1582" i="21"/>
  <c r="I1582" i="21"/>
  <c r="E1582" i="21"/>
  <c r="F1582" i="21"/>
  <c r="D1583" i="21"/>
  <c r="K1583" i="21"/>
  <c r="M1583" i="21"/>
  <c r="I1583" i="21"/>
  <c r="H1584" i="21"/>
  <c r="J1583" i="21"/>
  <c r="L1583" i="21"/>
  <c r="P1582" i="21"/>
  <c r="O1582" i="21"/>
  <c r="Q1582" i="21"/>
  <c r="N1582" i="21"/>
  <c r="F1583" i="21"/>
  <c r="D1584" i="21"/>
  <c r="E1583" i="21"/>
  <c r="P1583" i="21"/>
  <c r="O1583" i="21"/>
  <c r="N1583" i="21"/>
  <c r="Q1583" i="21"/>
  <c r="I1584" i="21"/>
  <c r="J1584" i="21"/>
  <c r="L1584" i="21"/>
  <c r="H1585" i="21"/>
  <c r="M1584" i="21"/>
  <c r="K1584" i="21"/>
  <c r="E1584" i="21"/>
  <c r="F1584" i="21"/>
  <c r="D1585" i="21"/>
  <c r="P1584" i="21"/>
  <c r="O1584" i="21"/>
  <c r="N1584" i="21"/>
  <c r="Q1584" i="21"/>
  <c r="L1585" i="21"/>
  <c r="I1585" i="21"/>
  <c r="H1586" i="21"/>
  <c r="J1585" i="21"/>
  <c r="K1585" i="21"/>
  <c r="M1585" i="21"/>
  <c r="E1585" i="21"/>
  <c r="D1586" i="21"/>
  <c r="F1585" i="21"/>
  <c r="P1585" i="21"/>
  <c r="O1585" i="21"/>
  <c r="N1585" i="21"/>
  <c r="Q1585" i="21"/>
  <c r="M1586" i="21"/>
  <c r="I1586" i="21"/>
  <c r="K1586" i="21"/>
  <c r="H1587" i="21"/>
  <c r="L1586" i="21"/>
  <c r="J1586" i="21"/>
  <c r="D1587" i="21"/>
  <c r="F1586" i="21"/>
  <c r="E1586" i="21"/>
  <c r="P1586" i="21"/>
  <c r="O1586" i="21"/>
  <c r="N1586" i="21"/>
  <c r="Q1586" i="21"/>
  <c r="L1587" i="21"/>
  <c r="K1587" i="21"/>
  <c r="I1587" i="21"/>
  <c r="J1587" i="21"/>
  <c r="H1588" i="21"/>
  <c r="M1587" i="21"/>
  <c r="E1587" i="21"/>
  <c r="D1588" i="21"/>
  <c r="F1587" i="21"/>
  <c r="P1587" i="21"/>
  <c r="O1587" i="21"/>
  <c r="N1587" i="21"/>
  <c r="Q1587" i="21"/>
  <c r="H1589" i="21"/>
  <c r="M1588" i="21"/>
  <c r="L1588" i="21"/>
  <c r="I1588" i="21"/>
  <c r="K1588" i="21"/>
  <c r="J1588" i="21"/>
  <c r="F1588" i="21"/>
  <c r="D1589" i="21"/>
  <c r="E1588" i="21"/>
  <c r="L1589" i="21"/>
  <c r="K1589" i="21"/>
  <c r="M1589" i="21"/>
  <c r="J1589" i="21"/>
  <c r="I1589" i="21"/>
  <c r="H1590" i="21"/>
  <c r="P1588" i="21"/>
  <c r="O1588" i="21"/>
  <c r="N1588" i="21"/>
  <c r="Q1588" i="21"/>
  <c r="E1589" i="21"/>
  <c r="D1590" i="21"/>
  <c r="F1589" i="21"/>
  <c r="P1589" i="21"/>
  <c r="O1589" i="21"/>
  <c r="N1589" i="21"/>
  <c r="Q1589" i="21"/>
  <c r="M1590" i="21"/>
  <c r="K1590" i="21"/>
  <c r="L1590" i="21"/>
  <c r="H1591" i="21"/>
  <c r="J1590" i="21"/>
  <c r="I1590" i="21"/>
  <c r="F1590" i="21"/>
  <c r="E1590" i="21"/>
  <c r="D1591" i="21"/>
  <c r="H1592" i="21"/>
  <c r="M1591" i="21"/>
  <c r="K1591" i="21"/>
  <c r="J1591" i="21"/>
  <c r="L1591" i="21"/>
  <c r="I1591" i="21"/>
  <c r="P1590" i="21"/>
  <c r="O1590" i="21"/>
  <c r="N1590" i="21"/>
  <c r="Q1590" i="21"/>
  <c r="E1591" i="21"/>
  <c r="D1592" i="21"/>
  <c r="F1591" i="21"/>
  <c r="M1592" i="21"/>
  <c r="K1592" i="21"/>
  <c r="J1592" i="21"/>
  <c r="I1592" i="21"/>
  <c r="L1592" i="21"/>
  <c r="H1593" i="21"/>
  <c r="P1591" i="21"/>
  <c r="O1591" i="21"/>
  <c r="N1591" i="21"/>
  <c r="Q1591" i="21"/>
  <c r="F1592" i="21"/>
  <c r="D1593" i="21"/>
  <c r="E1592" i="21"/>
  <c r="P1592" i="21"/>
  <c r="O1592" i="21"/>
  <c r="N1592" i="21"/>
  <c r="Q1592" i="21"/>
  <c r="I1593" i="21"/>
  <c r="L1593" i="21"/>
  <c r="M1593" i="21"/>
  <c r="H1594" i="21"/>
  <c r="J1593" i="21"/>
  <c r="K1593" i="21"/>
  <c r="F1593" i="21"/>
  <c r="E1593" i="21"/>
  <c r="D1594" i="21"/>
  <c r="P1593" i="21"/>
  <c r="O1593" i="21"/>
  <c r="N1593" i="21"/>
  <c r="Q1593" i="21"/>
  <c r="K1594" i="21"/>
  <c r="H1595" i="21"/>
  <c r="I1594" i="21"/>
  <c r="L1594" i="21"/>
  <c r="M1594" i="21"/>
  <c r="J1594" i="21"/>
  <c r="D1595" i="21"/>
  <c r="F1594" i="21"/>
  <c r="E1594" i="21"/>
  <c r="J1595" i="21"/>
  <c r="H1596" i="21"/>
  <c r="L1595" i="21"/>
  <c r="M1595" i="21"/>
  <c r="I1595" i="21"/>
  <c r="K1595" i="21"/>
  <c r="P1594" i="21"/>
  <c r="O1594" i="21"/>
  <c r="Q1594" i="21"/>
  <c r="N1594" i="21"/>
  <c r="D1596" i="21"/>
  <c r="E1595" i="21"/>
  <c r="F1595" i="21"/>
  <c r="H1597" i="21"/>
  <c r="M1596" i="21"/>
  <c r="J1596" i="21"/>
  <c r="L1596" i="21"/>
  <c r="K1596" i="21"/>
  <c r="I1596" i="21"/>
  <c r="P1595" i="21"/>
  <c r="O1595" i="21"/>
  <c r="N1595" i="21"/>
  <c r="Q1595" i="21"/>
  <c r="E1596" i="21"/>
  <c r="D1597" i="21"/>
  <c r="F1596" i="21"/>
  <c r="J1597" i="21"/>
  <c r="K1597" i="21"/>
  <c r="M1597" i="21"/>
  <c r="I1597" i="21"/>
  <c r="H1598" i="21"/>
  <c r="L1597" i="21"/>
  <c r="P1596" i="21"/>
  <c r="O1596" i="21"/>
  <c r="N1596" i="21"/>
  <c r="Q1596" i="21"/>
  <c r="E1597" i="21"/>
  <c r="F1597" i="21"/>
  <c r="D1598" i="21"/>
  <c r="P1597" i="21"/>
  <c r="O1597" i="21"/>
  <c r="N1597" i="21"/>
  <c r="Q1597" i="21"/>
  <c r="L1598" i="21"/>
  <c r="K1598" i="21"/>
  <c r="M1598" i="21"/>
  <c r="H1599" i="21"/>
  <c r="J1598" i="21"/>
  <c r="I1598" i="21"/>
  <c r="F1598" i="21"/>
  <c r="E1598" i="21"/>
  <c r="D1599" i="21"/>
  <c r="L1599" i="21"/>
  <c r="J1599" i="21"/>
  <c r="H1600" i="21"/>
  <c r="K1599" i="21"/>
  <c r="M1599" i="21"/>
  <c r="I1599" i="21"/>
  <c r="P1598" i="21"/>
  <c r="O1598" i="21"/>
  <c r="N1598" i="21"/>
  <c r="Q1598" i="21"/>
  <c r="F1599" i="21"/>
  <c r="E1599" i="21"/>
  <c r="D1600" i="21"/>
  <c r="M1600" i="21"/>
  <c r="H1601" i="21"/>
  <c r="J1600" i="21"/>
  <c r="K1600" i="21"/>
  <c r="L1600" i="21"/>
  <c r="I1600" i="21"/>
  <c r="P1599" i="21"/>
  <c r="O1599" i="21"/>
  <c r="N1599" i="21"/>
  <c r="Q1599" i="21"/>
  <c r="F1600" i="21"/>
  <c r="E1600" i="21"/>
  <c r="D1601" i="21"/>
  <c r="J1601" i="21"/>
  <c r="L1601" i="21"/>
  <c r="H1602" i="21"/>
  <c r="M1601" i="21"/>
  <c r="K1601" i="21"/>
  <c r="I1601" i="21"/>
  <c r="P1600" i="21"/>
  <c r="O1600" i="21"/>
  <c r="N1600" i="21"/>
  <c r="Q1600" i="21"/>
  <c r="E1601" i="21"/>
  <c r="D1602" i="21"/>
  <c r="F1601" i="21"/>
  <c r="K1602" i="21"/>
  <c r="H1603" i="21"/>
  <c r="L1602" i="21"/>
  <c r="J1602" i="21"/>
  <c r="I1602" i="21"/>
  <c r="M1602" i="21"/>
  <c r="P1601" i="21"/>
  <c r="O1601" i="21"/>
  <c r="N1601" i="21"/>
  <c r="Q1601" i="21"/>
  <c r="F1602" i="21"/>
  <c r="E1602" i="21"/>
  <c r="D1603" i="21"/>
  <c r="L1603" i="21"/>
  <c r="H1604" i="21"/>
  <c r="M1603" i="21"/>
  <c r="J1603" i="21"/>
  <c r="I1603" i="21"/>
  <c r="K1603" i="21"/>
  <c r="P1602" i="21"/>
  <c r="O1602" i="21"/>
  <c r="N1602" i="21"/>
  <c r="Q1602" i="21"/>
  <c r="F1603" i="21"/>
  <c r="D1604" i="21"/>
  <c r="E1603" i="21"/>
  <c r="L1604" i="21"/>
  <c r="M1604" i="21"/>
  <c r="K1604" i="21"/>
  <c r="J1604" i="21"/>
  <c r="I1604" i="21"/>
  <c r="H1605" i="21"/>
  <c r="P1603" i="21"/>
  <c r="O1603" i="21"/>
  <c r="N1603" i="21"/>
  <c r="Q1603" i="21"/>
  <c r="E1604" i="21"/>
  <c r="F1604" i="21"/>
  <c r="D1605" i="21"/>
  <c r="P1604" i="21"/>
  <c r="O1604" i="21"/>
  <c r="Q1604" i="21"/>
  <c r="N1604" i="21"/>
  <c r="H1606" i="21"/>
  <c r="K1605" i="21"/>
  <c r="L1605" i="21"/>
  <c r="J1605" i="21"/>
  <c r="I1605" i="21"/>
  <c r="M1605" i="21"/>
  <c r="E1605" i="21"/>
  <c r="D1606" i="21"/>
  <c r="F1605" i="21"/>
  <c r="L1606" i="21"/>
  <c r="J1606" i="21"/>
  <c r="M1606" i="21"/>
  <c r="H1607" i="21"/>
  <c r="I1606" i="21"/>
  <c r="K1606" i="21"/>
  <c r="P1605" i="21"/>
  <c r="O1605" i="21"/>
  <c r="N1605" i="21"/>
  <c r="Q1605" i="21"/>
  <c r="F1606" i="21"/>
  <c r="D1607" i="21"/>
  <c r="E1606" i="21"/>
  <c r="J1607" i="21"/>
  <c r="H1608" i="21"/>
  <c r="K1607" i="21"/>
  <c r="M1607" i="21"/>
  <c r="I1607" i="21"/>
  <c r="L1607" i="21"/>
  <c r="P1606" i="21"/>
  <c r="O1606" i="21"/>
  <c r="N1606" i="21"/>
  <c r="Q1606" i="21"/>
  <c r="F1607" i="21"/>
  <c r="D1608" i="21"/>
  <c r="E1607" i="21"/>
  <c r="J1608" i="21"/>
  <c r="H1609" i="21"/>
  <c r="I1608" i="21"/>
  <c r="L1608" i="21"/>
  <c r="M1608" i="21"/>
  <c r="K1608" i="21"/>
  <c r="P1607" i="21"/>
  <c r="O1607" i="21"/>
  <c r="Q1607" i="21"/>
  <c r="N1607" i="21"/>
  <c r="F1608" i="21"/>
  <c r="E1608" i="21"/>
  <c r="D1609" i="21"/>
  <c r="M1609" i="21"/>
  <c r="I1609" i="21"/>
  <c r="L1609" i="21"/>
  <c r="K1609" i="21"/>
  <c r="H1610" i="21"/>
  <c r="J1609" i="21"/>
  <c r="P1608" i="21"/>
  <c r="O1608" i="21"/>
  <c r="N1608" i="21"/>
  <c r="Q1608" i="21"/>
  <c r="F1609" i="21"/>
  <c r="D1610" i="21"/>
  <c r="E1609" i="21"/>
  <c r="P1609" i="21"/>
  <c r="O1609" i="21"/>
  <c r="N1609" i="21"/>
  <c r="Q1609" i="21"/>
  <c r="I1610" i="21"/>
  <c r="J1610" i="21"/>
  <c r="K1610" i="21"/>
  <c r="L1610" i="21"/>
  <c r="M1610" i="21"/>
  <c r="H1611" i="21"/>
  <c r="F1610" i="21"/>
  <c r="E1610" i="21"/>
  <c r="D1611" i="21"/>
  <c r="P1610" i="21"/>
  <c r="O1610" i="21"/>
  <c r="Q1610" i="21"/>
  <c r="N1610" i="21"/>
  <c r="H1612" i="21"/>
  <c r="I1611" i="21"/>
  <c r="M1611" i="21"/>
  <c r="L1611" i="21"/>
  <c r="K1611" i="21"/>
  <c r="J1611" i="21"/>
  <c r="E1611" i="21"/>
  <c r="D1612" i="21"/>
  <c r="F1611" i="21"/>
  <c r="I1612" i="21"/>
  <c r="H1613" i="21"/>
  <c r="J1612" i="21"/>
  <c r="M1612" i="21"/>
  <c r="L1612" i="21"/>
  <c r="K1612" i="21"/>
  <c r="P1611" i="21"/>
  <c r="O1611" i="21"/>
  <c r="N1611" i="21"/>
  <c r="Q1611" i="21"/>
  <c r="D1613" i="21"/>
  <c r="E1612" i="21"/>
  <c r="F1612" i="21"/>
  <c r="P1612" i="21"/>
  <c r="O1612" i="21"/>
  <c r="N1612" i="21"/>
  <c r="Q1612" i="21"/>
  <c r="H1614" i="21"/>
  <c r="K1613" i="21"/>
  <c r="L1613" i="21"/>
  <c r="I1613" i="21"/>
  <c r="J1613" i="21"/>
  <c r="M1613" i="21"/>
  <c r="E1613" i="21"/>
  <c r="F1613" i="21"/>
  <c r="D1614" i="21"/>
  <c r="M1614" i="21"/>
  <c r="I1614" i="21"/>
  <c r="H1615" i="21"/>
  <c r="K1614" i="21"/>
  <c r="J1614" i="21"/>
  <c r="L1614" i="21"/>
  <c r="P1613" i="21"/>
  <c r="O1613" i="21"/>
  <c r="Q1613" i="21"/>
  <c r="N1613" i="21"/>
  <c r="F1614" i="21"/>
  <c r="E1614" i="21"/>
  <c r="D1615" i="21"/>
  <c r="P1614" i="21"/>
  <c r="O1614" i="21"/>
  <c r="N1614" i="21"/>
  <c r="Q1614" i="21"/>
  <c r="H1616" i="21"/>
  <c r="K1615" i="21"/>
  <c r="M1615" i="21"/>
  <c r="I1615" i="21"/>
  <c r="L1615" i="21"/>
  <c r="J1615" i="21"/>
  <c r="D1616" i="21"/>
  <c r="E1615" i="21"/>
  <c r="F1615" i="21"/>
  <c r="M1616" i="21"/>
  <c r="K1616" i="21"/>
  <c r="L1616" i="21"/>
  <c r="J1616" i="21"/>
  <c r="H1617" i="21"/>
  <c r="I1616" i="21"/>
  <c r="P1615" i="21"/>
  <c r="O1615" i="21"/>
  <c r="N1615" i="21"/>
  <c r="Q1615" i="21"/>
  <c r="D1617" i="21"/>
  <c r="E1616" i="21"/>
  <c r="F1616" i="21"/>
  <c r="J1617" i="21"/>
  <c r="K1617" i="21"/>
  <c r="L1617" i="21"/>
  <c r="M1617" i="21"/>
  <c r="H1618" i="21"/>
  <c r="I1617" i="21"/>
  <c r="P1616" i="21"/>
  <c r="O1616" i="21"/>
  <c r="N1616" i="21"/>
  <c r="Q1616" i="21"/>
  <c r="E1617" i="21"/>
  <c r="F1617" i="21"/>
  <c r="D1618" i="21"/>
  <c r="H1619" i="21"/>
  <c r="M1618" i="21"/>
  <c r="K1618" i="21"/>
  <c r="I1618" i="21"/>
  <c r="J1618" i="21"/>
  <c r="L1618" i="21"/>
  <c r="P1617" i="21"/>
  <c r="O1617" i="21"/>
  <c r="N1617" i="21"/>
  <c r="Q1617" i="21"/>
  <c r="F1618" i="21"/>
  <c r="E1618" i="21"/>
  <c r="D1619" i="21"/>
  <c r="J1619" i="21"/>
  <c r="L1619" i="21"/>
  <c r="H1620" i="21"/>
  <c r="K1619" i="21"/>
  <c r="M1619" i="21"/>
  <c r="I1619" i="21"/>
  <c r="P1618" i="21"/>
  <c r="O1618" i="21"/>
  <c r="N1618" i="21"/>
  <c r="Q1618" i="21"/>
  <c r="F1619" i="21"/>
  <c r="D1620" i="21"/>
  <c r="E1619" i="21"/>
  <c r="L1620" i="21"/>
  <c r="I1620" i="21"/>
  <c r="J1620" i="21"/>
  <c r="M1620" i="21"/>
  <c r="H1621" i="21"/>
  <c r="K1620" i="21"/>
  <c r="P1619" i="21"/>
  <c r="O1619" i="21"/>
  <c r="N1619" i="21"/>
  <c r="Q1619" i="21"/>
  <c r="F1620" i="21"/>
  <c r="D1621" i="21"/>
  <c r="E1620" i="21"/>
  <c r="P1620" i="21"/>
  <c r="O1620" i="21"/>
  <c r="N1620" i="21"/>
  <c r="Q1620" i="21"/>
  <c r="K1621" i="21"/>
  <c r="H1622" i="21"/>
  <c r="L1621" i="21"/>
  <c r="J1621" i="21"/>
  <c r="M1621" i="21"/>
  <c r="I1621" i="21"/>
  <c r="F1621" i="21"/>
  <c r="D1622" i="21"/>
  <c r="E1621" i="21"/>
  <c r="J1622" i="21"/>
  <c r="K1622" i="21"/>
  <c r="L1622" i="21"/>
  <c r="M1622" i="21"/>
  <c r="I1622" i="21"/>
  <c r="H1623" i="21"/>
  <c r="P1621" i="21"/>
  <c r="O1621" i="21"/>
  <c r="N1621" i="21"/>
  <c r="Q1621" i="21"/>
  <c r="D1623" i="21"/>
  <c r="F1622" i="21"/>
  <c r="E1622" i="21"/>
  <c r="P1622" i="21"/>
  <c r="O1622" i="21"/>
  <c r="N1622" i="21"/>
  <c r="Q1622" i="21"/>
  <c r="K1623" i="21"/>
  <c r="J1623" i="21"/>
  <c r="M1623" i="21"/>
  <c r="I1623" i="21"/>
  <c r="H1624" i="21"/>
  <c r="L1623" i="21"/>
  <c r="E1623" i="21"/>
  <c r="F1623" i="21"/>
  <c r="D1624" i="21"/>
  <c r="P1623" i="21"/>
  <c r="O1623" i="21"/>
  <c r="N1623" i="21"/>
  <c r="Q1623" i="21"/>
  <c r="I1624" i="21"/>
  <c r="H1625" i="21"/>
  <c r="J1624" i="21"/>
  <c r="L1624" i="21"/>
  <c r="K1624" i="21"/>
  <c r="M1624" i="21"/>
  <c r="E1624" i="21"/>
  <c r="F1624" i="21"/>
  <c r="D1625" i="21"/>
  <c r="P1624" i="21"/>
  <c r="O1624" i="21"/>
  <c r="N1624" i="21"/>
  <c r="Q1624" i="21"/>
  <c r="K1625" i="21"/>
  <c r="I1625" i="21"/>
  <c r="L1625" i="21"/>
  <c r="M1625" i="21"/>
  <c r="J1625" i="21"/>
  <c r="H1626" i="21"/>
  <c r="E1625" i="21"/>
  <c r="D1626" i="21"/>
  <c r="F1625" i="21"/>
  <c r="P1625" i="21"/>
  <c r="O1625" i="21"/>
  <c r="N1625" i="21"/>
  <c r="Q1625" i="21"/>
  <c r="H1627" i="21"/>
  <c r="L1626" i="21"/>
  <c r="M1626" i="21"/>
  <c r="I1626" i="21"/>
  <c r="K1626" i="21"/>
  <c r="J1626" i="21"/>
  <c r="F1626" i="21"/>
  <c r="E1626" i="21"/>
  <c r="D1627" i="21"/>
  <c r="H1628" i="21"/>
  <c r="M1627" i="21"/>
  <c r="K1627" i="21"/>
  <c r="L1627" i="21"/>
  <c r="J1627" i="21"/>
  <c r="I1627" i="21"/>
  <c r="P1626" i="21"/>
  <c r="O1626" i="21"/>
  <c r="N1626" i="21"/>
  <c r="Q1626" i="21"/>
  <c r="F1627" i="21"/>
  <c r="E1627" i="21"/>
  <c r="D1628" i="21"/>
  <c r="L1628" i="21"/>
  <c r="J1628" i="21"/>
  <c r="M1628" i="21"/>
  <c r="K1628" i="21"/>
  <c r="I1628" i="21"/>
  <c r="H1629" i="21"/>
  <c r="P1627" i="21"/>
  <c r="O1627" i="21"/>
  <c r="N1627" i="21"/>
  <c r="Q1627" i="21"/>
  <c r="D1629" i="21"/>
  <c r="F1628" i="21"/>
  <c r="E1628" i="21"/>
  <c r="P1628" i="21"/>
  <c r="O1628" i="21"/>
  <c r="Q1628" i="21"/>
  <c r="N1628" i="21"/>
  <c r="I1629" i="21"/>
  <c r="M1629" i="21"/>
  <c r="H1630" i="21"/>
  <c r="K1629" i="21"/>
  <c r="L1629" i="21"/>
  <c r="J1629" i="21"/>
  <c r="E1629" i="21"/>
  <c r="F1629" i="21"/>
  <c r="D1630" i="21"/>
  <c r="P1629" i="21"/>
  <c r="O1629" i="21"/>
  <c r="N1629" i="21"/>
  <c r="Q1629" i="21"/>
  <c r="M1630" i="21"/>
  <c r="J1630" i="21"/>
  <c r="H1631" i="21"/>
  <c r="L1630" i="21"/>
  <c r="I1630" i="21"/>
  <c r="K1630" i="21"/>
  <c r="E1630" i="21"/>
  <c r="F1630" i="21"/>
  <c r="D1631" i="21"/>
  <c r="L1631" i="21"/>
  <c r="H1632" i="21"/>
  <c r="M1631" i="21"/>
  <c r="J1631" i="21"/>
  <c r="I1631" i="21"/>
  <c r="K1631" i="21"/>
  <c r="P1630" i="21"/>
  <c r="O1630" i="21"/>
  <c r="N1630" i="21"/>
  <c r="Q1630" i="21"/>
  <c r="F1631" i="21"/>
  <c r="D1632" i="21"/>
  <c r="E1631" i="21"/>
  <c r="L1632" i="21"/>
  <c r="H1633" i="21"/>
  <c r="J1632" i="21"/>
  <c r="I1632" i="21"/>
  <c r="K1632" i="21"/>
  <c r="M1632" i="21"/>
  <c r="P1631" i="21"/>
  <c r="O1631" i="21"/>
  <c r="N1631" i="21"/>
  <c r="Q1631" i="21"/>
  <c r="F1632" i="21"/>
  <c r="D1633" i="21"/>
  <c r="E1632" i="21"/>
  <c r="M1633" i="21"/>
  <c r="L1633" i="21"/>
  <c r="I1633" i="21"/>
  <c r="J1633" i="21"/>
  <c r="K1633" i="21"/>
  <c r="H1634" i="21"/>
  <c r="P1632" i="21"/>
  <c r="O1632" i="21"/>
  <c r="N1632" i="21"/>
  <c r="Q1632" i="21"/>
  <c r="F1633" i="21"/>
  <c r="D1634" i="21"/>
  <c r="E1633" i="21"/>
  <c r="P1633" i="21"/>
  <c r="O1633" i="21"/>
  <c r="N1633" i="21"/>
  <c r="Q1633" i="21"/>
  <c r="I1634" i="21"/>
  <c r="K1634" i="21"/>
  <c r="M1634" i="21"/>
  <c r="J1634" i="21"/>
  <c r="L1634" i="21"/>
  <c r="H1635" i="21"/>
  <c r="F1634" i="21"/>
  <c r="D1635" i="21"/>
  <c r="E1634" i="21"/>
  <c r="P1634" i="21"/>
  <c r="O1634" i="21"/>
  <c r="N1634" i="21"/>
  <c r="Q1634" i="21"/>
  <c r="M1635" i="21"/>
  <c r="J1635" i="21"/>
  <c r="I1635" i="21"/>
  <c r="K1635" i="21"/>
  <c r="L1635" i="21"/>
  <c r="H1636" i="21"/>
  <c r="E1635" i="21"/>
  <c r="D1636" i="21"/>
  <c r="F1635" i="21"/>
  <c r="P1635" i="21"/>
  <c r="O1635" i="21"/>
  <c r="N1635" i="21"/>
  <c r="Q1635" i="21"/>
  <c r="M1636" i="21"/>
  <c r="J1636" i="21"/>
  <c r="L1636" i="21"/>
  <c r="K1636" i="21"/>
  <c r="H1637" i="21"/>
  <c r="I1636" i="21"/>
  <c r="D1637" i="21"/>
  <c r="F1636" i="21"/>
  <c r="E1636" i="21"/>
  <c r="M1637" i="21"/>
  <c r="H1638" i="21"/>
  <c r="L1637" i="21"/>
  <c r="K1637" i="21"/>
  <c r="J1637" i="21"/>
  <c r="I1637" i="21"/>
  <c r="P1636" i="21"/>
  <c r="O1636" i="21"/>
  <c r="N1636" i="21"/>
  <c r="Q1636" i="21"/>
  <c r="E1637" i="21"/>
  <c r="D1638" i="21"/>
  <c r="F1637" i="21"/>
  <c r="M1638" i="21"/>
  <c r="L1638" i="21"/>
  <c r="H1639" i="21"/>
  <c r="J1638" i="21"/>
  <c r="I1638" i="21"/>
  <c r="K1638" i="21"/>
  <c r="P1637" i="21"/>
  <c r="O1637" i="21"/>
  <c r="N1637" i="21"/>
  <c r="Q1637" i="21"/>
  <c r="D1639" i="21"/>
  <c r="E1638" i="21"/>
  <c r="F1638" i="21"/>
  <c r="L1639" i="21"/>
  <c r="I1639" i="21"/>
  <c r="H1640" i="21"/>
  <c r="K1639" i="21"/>
  <c r="J1639" i="21"/>
  <c r="M1639" i="21"/>
  <c r="P1638" i="21"/>
  <c r="O1638" i="21"/>
  <c r="N1638" i="21"/>
  <c r="Q1638" i="21"/>
  <c r="F1639" i="21"/>
  <c r="E1639" i="21"/>
  <c r="D1640" i="21"/>
  <c r="P1639" i="21"/>
  <c r="O1639" i="21"/>
  <c r="N1639" i="21"/>
  <c r="Q1639" i="21"/>
  <c r="J1640" i="21"/>
  <c r="M1640" i="21"/>
  <c r="L1640" i="21"/>
  <c r="I1640" i="21"/>
  <c r="K1640" i="21"/>
  <c r="H1641" i="21"/>
  <c r="E1640" i="21"/>
  <c r="D1641" i="21"/>
  <c r="F1640" i="21"/>
  <c r="P1640" i="21"/>
  <c r="O1640" i="21"/>
  <c r="Q1640" i="21"/>
  <c r="N1640" i="21"/>
  <c r="J1641" i="21"/>
  <c r="K1641" i="21"/>
  <c r="H1642" i="21"/>
  <c r="I1641" i="21"/>
  <c r="L1641" i="21"/>
  <c r="M1641" i="21"/>
  <c r="F1641" i="21"/>
  <c r="D1642" i="21"/>
  <c r="E1641" i="21"/>
  <c r="H1643" i="21"/>
  <c r="L1642" i="21"/>
  <c r="M1642" i="21"/>
  <c r="I1642" i="21"/>
  <c r="J1642" i="21"/>
  <c r="K1642" i="21"/>
  <c r="P1641" i="21"/>
  <c r="O1641" i="21"/>
  <c r="N1641" i="21"/>
  <c r="Q1641" i="21"/>
  <c r="E1642" i="21"/>
  <c r="F1642" i="21"/>
  <c r="D1643" i="21"/>
  <c r="I1643" i="21"/>
  <c r="J1643" i="21"/>
  <c r="K1643" i="21"/>
  <c r="L1643" i="21"/>
  <c r="H1644" i="21"/>
  <c r="M1643" i="21"/>
  <c r="P1642" i="21"/>
  <c r="O1642" i="21"/>
  <c r="Q1642" i="21"/>
  <c r="N1642" i="21"/>
  <c r="E1643" i="21"/>
  <c r="F1643" i="21"/>
  <c r="D1644" i="21"/>
  <c r="P1643" i="21"/>
  <c r="O1643" i="21"/>
  <c r="N1643" i="21"/>
  <c r="Q1643" i="21"/>
  <c r="K1644" i="21"/>
  <c r="L1644" i="21"/>
  <c r="H1645" i="21"/>
  <c r="M1644" i="21"/>
  <c r="I1644" i="21"/>
  <c r="J1644" i="21"/>
  <c r="D1645" i="21"/>
  <c r="E1644" i="21"/>
  <c r="F1644" i="21"/>
  <c r="M1645" i="21"/>
  <c r="L1645" i="21"/>
  <c r="K1645" i="21"/>
  <c r="J1645" i="21"/>
  <c r="H1646" i="21"/>
  <c r="I1645" i="21"/>
  <c r="P1644" i="21"/>
  <c r="O1644" i="21"/>
  <c r="Q1644" i="21"/>
  <c r="N1644" i="21"/>
  <c r="E1645" i="21"/>
  <c r="F1645" i="21"/>
  <c r="D1646" i="21"/>
  <c r="H1647" i="21"/>
  <c r="I1646" i="21"/>
  <c r="K1646" i="21"/>
  <c r="J1646" i="21"/>
  <c r="M1646" i="21"/>
  <c r="L1646" i="21"/>
  <c r="P1645" i="21"/>
  <c r="O1645" i="21"/>
  <c r="N1645" i="21"/>
  <c r="Q1645" i="21"/>
  <c r="F1646" i="21"/>
  <c r="E1646" i="21"/>
  <c r="D1647" i="21"/>
  <c r="H1648" i="21"/>
  <c r="I1647" i="21"/>
  <c r="K1647" i="21"/>
  <c r="L1647" i="21"/>
  <c r="M1647" i="21"/>
  <c r="J1647" i="21"/>
  <c r="P1646" i="21"/>
  <c r="O1646" i="21"/>
  <c r="Q1646" i="21"/>
  <c r="N1646" i="21"/>
  <c r="F1647" i="21"/>
  <c r="D1648" i="21"/>
  <c r="E1647" i="21"/>
  <c r="K1648" i="21"/>
  <c r="L1648" i="21"/>
  <c r="M1648" i="21"/>
  <c r="I1648" i="21"/>
  <c r="J1648" i="21"/>
  <c r="H1649" i="21"/>
  <c r="P1647" i="21"/>
  <c r="O1647" i="21"/>
  <c r="N1647" i="21"/>
  <c r="Q1647" i="21"/>
  <c r="D1649" i="21"/>
  <c r="E1648" i="21"/>
  <c r="F1648" i="21"/>
  <c r="P1648" i="21"/>
  <c r="O1648" i="21"/>
  <c r="N1648" i="21"/>
  <c r="Q1648" i="21"/>
  <c r="I1649" i="21"/>
  <c r="K1649" i="21"/>
  <c r="H1650" i="21"/>
  <c r="J1649" i="21"/>
  <c r="M1649" i="21"/>
  <c r="L1649" i="21"/>
  <c r="E1649" i="21"/>
  <c r="F1649" i="21"/>
  <c r="D1650" i="21"/>
  <c r="P1649" i="21"/>
  <c r="O1649" i="21"/>
  <c r="N1649" i="21"/>
  <c r="Q1649" i="21"/>
  <c r="M1650" i="21"/>
  <c r="L1650" i="21"/>
  <c r="H1651" i="21"/>
  <c r="K1650" i="21"/>
  <c r="I1650" i="21"/>
  <c r="J1650" i="21"/>
  <c r="F1650" i="21"/>
  <c r="D1651" i="21"/>
  <c r="E1650" i="21"/>
  <c r="I1651" i="21"/>
  <c r="H1652" i="21"/>
  <c r="K1651" i="21"/>
  <c r="L1651" i="21"/>
  <c r="J1651" i="21"/>
  <c r="M1651" i="21"/>
  <c r="P1650" i="21"/>
  <c r="O1650" i="21"/>
  <c r="Q1650" i="21"/>
  <c r="N1650" i="21"/>
  <c r="D1652" i="21"/>
  <c r="E1651" i="21"/>
  <c r="F1651" i="21"/>
  <c r="P1651" i="21"/>
  <c r="O1651" i="21"/>
  <c r="N1651" i="21"/>
  <c r="Q1651" i="21"/>
  <c r="L1652" i="21"/>
  <c r="I1652" i="21"/>
  <c r="H1653" i="21"/>
  <c r="J1652" i="21"/>
  <c r="K1652" i="21"/>
  <c r="M1652" i="21"/>
  <c r="D1653" i="21"/>
  <c r="F1652" i="21"/>
  <c r="E1652" i="21"/>
  <c r="P1652" i="21"/>
  <c r="O1652" i="21"/>
  <c r="Q1652" i="21"/>
  <c r="N1652" i="21"/>
  <c r="M1653" i="21"/>
  <c r="H1654" i="21"/>
  <c r="K1653" i="21"/>
  <c r="I1653" i="21"/>
  <c r="L1653" i="21"/>
  <c r="J1653" i="21"/>
  <c r="E1653" i="21"/>
  <c r="D1654" i="21"/>
  <c r="F1653" i="21"/>
  <c r="L1654" i="21"/>
  <c r="M1654" i="21"/>
  <c r="J1654" i="21"/>
  <c r="I1654" i="21"/>
  <c r="H1655" i="21"/>
  <c r="K1654" i="21"/>
  <c r="P1653" i="21"/>
  <c r="O1653" i="21"/>
  <c r="N1653" i="21"/>
  <c r="Q1653" i="21"/>
  <c r="D1655" i="21"/>
  <c r="F1654" i="21"/>
  <c r="E1654" i="21"/>
  <c r="P1654" i="21"/>
  <c r="O1654" i="21"/>
  <c r="N1654" i="21"/>
  <c r="Q1654" i="21"/>
  <c r="K1655" i="21"/>
  <c r="I1655" i="21"/>
  <c r="M1655" i="21"/>
  <c r="H1656" i="21"/>
  <c r="J1655" i="21"/>
  <c r="L1655" i="21"/>
  <c r="F1655" i="21"/>
  <c r="D1656" i="21"/>
  <c r="E1655" i="21"/>
  <c r="P1655" i="21"/>
  <c r="O1655" i="21"/>
  <c r="N1655" i="21"/>
  <c r="Q1655" i="21"/>
  <c r="I1656" i="21"/>
  <c r="J1656" i="21"/>
  <c r="L1656" i="21"/>
  <c r="M1656" i="21"/>
  <c r="K1656" i="21"/>
  <c r="H1657" i="21"/>
  <c r="D1657" i="21"/>
  <c r="E1656" i="21"/>
  <c r="F1656" i="21"/>
  <c r="P1656" i="21"/>
  <c r="O1656" i="21"/>
  <c r="N1656" i="21"/>
  <c r="Q1656" i="21"/>
  <c r="M1657" i="21"/>
  <c r="K1657" i="21"/>
  <c r="I1657" i="21"/>
  <c r="J1657" i="21"/>
  <c r="L1657" i="21"/>
  <c r="H1658" i="21"/>
  <c r="F1657" i="21"/>
  <c r="D1658" i="21"/>
  <c r="E1657" i="21"/>
  <c r="P1657" i="21"/>
  <c r="O1657" i="21"/>
  <c r="N1657" i="21"/>
  <c r="Q1657" i="21"/>
  <c r="L1658" i="21"/>
  <c r="K1658" i="21"/>
  <c r="J1658" i="21"/>
  <c r="H1659" i="21"/>
  <c r="I1658" i="21"/>
  <c r="M1658" i="21"/>
  <c r="E1658" i="21"/>
  <c r="D1659" i="21"/>
  <c r="F1658" i="21"/>
  <c r="H1660" i="21"/>
  <c r="K1659" i="21"/>
  <c r="L1659" i="21"/>
  <c r="I1659" i="21"/>
  <c r="M1659" i="21"/>
  <c r="J1659" i="21"/>
  <c r="P1658" i="21"/>
  <c r="O1658" i="21"/>
  <c r="Q1658" i="21"/>
  <c r="N1658" i="21"/>
  <c r="E1659" i="21"/>
  <c r="D1660" i="21"/>
  <c r="F1659" i="21"/>
  <c r="J1660" i="21"/>
  <c r="H1661" i="21"/>
  <c r="I1660" i="21"/>
  <c r="K1660" i="21"/>
  <c r="L1660" i="21"/>
  <c r="M1660" i="21"/>
  <c r="P1659" i="21"/>
  <c r="O1659" i="21"/>
  <c r="N1659" i="21"/>
  <c r="Q1659" i="21"/>
  <c r="F1660" i="21"/>
  <c r="D1661" i="21"/>
  <c r="E1660" i="21"/>
  <c r="H1662" i="21"/>
  <c r="K1661" i="21"/>
  <c r="I1661" i="21"/>
  <c r="L1661" i="21"/>
  <c r="J1661" i="21"/>
  <c r="M1661" i="21"/>
  <c r="P1660" i="21"/>
  <c r="O1660" i="21"/>
  <c r="N1660" i="21"/>
  <c r="Q1660" i="21"/>
  <c r="D1662" i="21"/>
  <c r="F1661" i="21"/>
  <c r="E1661" i="21"/>
  <c r="M1662" i="21"/>
  <c r="L1662" i="21"/>
  <c r="J1662" i="21"/>
  <c r="H1663" i="21"/>
  <c r="I1662" i="21"/>
  <c r="K1662" i="21"/>
  <c r="P1661" i="21"/>
  <c r="O1661" i="21"/>
  <c r="N1661" i="21"/>
  <c r="Q1661" i="21"/>
  <c r="E1662" i="21"/>
  <c r="F1662" i="21"/>
  <c r="D1663" i="21"/>
  <c r="M1663" i="21"/>
  <c r="L1663" i="21"/>
  <c r="I1663" i="21"/>
  <c r="H1664" i="21"/>
  <c r="J1663" i="21"/>
  <c r="K1663" i="21"/>
  <c r="P1662" i="21"/>
  <c r="O1662" i="21"/>
  <c r="N1662" i="21"/>
  <c r="Q1662" i="21"/>
  <c r="D1664" i="21"/>
  <c r="E1663" i="21"/>
  <c r="F1663" i="21"/>
  <c r="P1663" i="21"/>
  <c r="O1663" i="21"/>
  <c r="N1663" i="21"/>
  <c r="Q1663" i="21"/>
  <c r="M1664" i="21"/>
  <c r="H1665" i="21"/>
  <c r="I1664" i="21"/>
  <c r="K1664" i="21"/>
  <c r="J1664" i="21"/>
  <c r="L1664" i="21"/>
  <c r="E1664" i="21"/>
  <c r="F1664" i="21"/>
  <c r="D1665" i="21"/>
  <c r="J1665" i="21"/>
  <c r="L1665" i="21"/>
  <c r="I1665" i="21"/>
  <c r="H1666" i="21"/>
  <c r="M1665" i="21"/>
  <c r="K1665" i="21"/>
  <c r="P1664" i="21"/>
  <c r="O1664" i="21"/>
  <c r="N1664" i="21"/>
  <c r="Q1664" i="21"/>
  <c r="E1665" i="21"/>
  <c r="F1665" i="21"/>
  <c r="D1666" i="21"/>
  <c r="P1665" i="21"/>
  <c r="O1665" i="21"/>
  <c r="N1665" i="21"/>
  <c r="Q1665" i="21"/>
  <c r="H1667" i="21"/>
  <c r="I1666" i="21"/>
  <c r="J1666" i="21"/>
  <c r="K1666" i="21"/>
  <c r="M1666" i="21"/>
  <c r="L1666" i="21"/>
  <c r="F1666" i="21"/>
  <c r="E1666" i="21"/>
  <c r="D1667" i="21"/>
  <c r="H1668" i="21"/>
  <c r="I1667" i="21"/>
  <c r="J1667" i="21"/>
  <c r="L1667" i="21"/>
  <c r="K1667" i="21"/>
  <c r="M1667" i="21"/>
  <c r="P1666" i="21"/>
  <c r="O1666" i="21"/>
  <c r="Q1666" i="21"/>
  <c r="N1666" i="21"/>
  <c r="E1667" i="21"/>
  <c r="D1668" i="21"/>
  <c r="F1667" i="21"/>
  <c r="J1668" i="21"/>
  <c r="L1668" i="21"/>
  <c r="I1668" i="21"/>
  <c r="K1668" i="21"/>
  <c r="M1668" i="21"/>
  <c r="H1669" i="21"/>
  <c r="P1667" i="21"/>
  <c r="O1667" i="21"/>
  <c r="N1667" i="21"/>
  <c r="Q1667" i="21"/>
  <c r="F1668" i="21"/>
  <c r="E1668" i="21"/>
  <c r="D1669" i="21"/>
  <c r="P1668" i="21"/>
  <c r="O1668" i="21"/>
  <c r="Q1668" i="21"/>
  <c r="N1668" i="21"/>
  <c r="H1670" i="21"/>
  <c r="K1669" i="21"/>
  <c r="J1669" i="21"/>
  <c r="L1669" i="21"/>
  <c r="M1669" i="21"/>
  <c r="I1669" i="21"/>
  <c r="F1669" i="21"/>
  <c r="D1670" i="21"/>
  <c r="E1669" i="21"/>
  <c r="L1670" i="21"/>
  <c r="H1671" i="21"/>
  <c r="M1670" i="21"/>
  <c r="K1670" i="21"/>
  <c r="J1670" i="21"/>
  <c r="I1670" i="21"/>
  <c r="P1669" i="21"/>
  <c r="O1669" i="21"/>
  <c r="N1669" i="21"/>
  <c r="Q1669" i="21"/>
  <c r="E1670" i="21"/>
  <c r="D1671" i="21"/>
  <c r="F1670" i="21"/>
  <c r="L1671" i="21"/>
  <c r="H1672" i="21"/>
  <c r="J1671" i="21"/>
  <c r="I1671" i="21"/>
  <c r="K1671" i="21"/>
  <c r="M1671" i="21"/>
  <c r="P1670" i="21"/>
  <c r="O1670" i="21"/>
  <c r="N1670" i="21"/>
  <c r="Q1670" i="21"/>
  <c r="F1671" i="21"/>
  <c r="E1671" i="21"/>
  <c r="D1672" i="21"/>
  <c r="J1672" i="21"/>
  <c r="H1673" i="21"/>
  <c r="L1672" i="21"/>
  <c r="M1672" i="21"/>
  <c r="K1672" i="21"/>
  <c r="I1672" i="21"/>
  <c r="P1671" i="21"/>
  <c r="O1671" i="21"/>
  <c r="Q1671" i="21"/>
  <c r="N1671" i="21"/>
  <c r="F1672" i="21"/>
  <c r="D1673" i="21"/>
  <c r="E1672" i="21"/>
  <c r="J1673" i="21"/>
  <c r="I1673" i="21"/>
  <c r="K1673" i="21"/>
  <c r="M1673" i="21"/>
  <c r="L1673" i="21"/>
  <c r="H1674" i="21"/>
  <c r="P1672" i="21"/>
  <c r="O1672" i="21"/>
  <c r="N1672" i="21"/>
  <c r="Q1672" i="21"/>
  <c r="E1673" i="21"/>
  <c r="D1674" i="21"/>
  <c r="F1673" i="21"/>
  <c r="P1673" i="21"/>
  <c r="O1673" i="21"/>
  <c r="N1673" i="21"/>
  <c r="Q1673" i="21"/>
  <c r="I1674" i="21"/>
  <c r="L1674" i="21"/>
  <c r="M1674" i="21"/>
  <c r="J1674" i="21"/>
  <c r="K1674" i="21"/>
  <c r="H1675" i="21"/>
  <c r="D1675" i="21"/>
  <c r="E1674" i="21"/>
  <c r="F1674" i="21"/>
  <c r="P1674" i="21"/>
  <c r="O1674" i="21"/>
  <c r="Q1674" i="21"/>
  <c r="N1674" i="21"/>
  <c r="I1675" i="21"/>
  <c r="K1675" i="21"/>
  <c r="J1675" i="21"/>
  <c r="M1675" i="21"/>
  <c r="L1675" i="21"/>
  <c r="H1676" i="21"/>
  <c r="E1675" i="21"/>
  <c r="D1676" i="21"/>
  <c r="F1675" i="21"/>
  <c r="P1675" i="21"/>
  <c r="O1675" i="21"/>
  <c r="N1675" i="21"/>
  <c r="Q1675" i="21"/>
  <c r="K1676" i="21"/>
  <c r="M1676" i="21"/>
  <c r="H1677" i="21"/>
  <c r="L1676" i="21"/>
  <c r="I1676" i="21"/>
  <c r="J1676" i="21"/>
  <c r="F1676" i="21"/>
  <c r="D1677" i="21"/>
  <c r="E1676" i="21"/>
  <c r="H1678" i="21"/>
  <c r="M1677" i="21"/>
  <c r="I1677" i="21"/>
  <c r="L1677" i="21"/>
  <c r="J1677" i="21"/>
  <c r="K1677" i="21"/>
  <c r="P1676" i="21"/>
  <c r="O1676" i="21"/>
  <c r="Q1676" i="21"/>
  <c r="N1676" i="21"/>
  <c r="D1678" i="21"/>
  <c r="E1677" i="21"/>
  <c r="F1677" i="21"/>
  <c r="M1678" i="21"/>
  <c r="J1678" i="21"/>
  <c r="H1679" i="21"/>
  <c r="L1678" i="21"/>
  <c r="I1678" i="21"/>
  <c r="K1678" i="21"/>
  <c r="P1677" i="21"/>
  <c r="O1677" i="21"/>
  <c r="N1677" i="21"/>
  <c r="Q1677" i="21"/>
  <c r="F1678" i="21"/>
  <c r="D1679" i="21"/>
  <c r="E1678" i="21"/>
  <c r="I1679" i="21"/>
  <c r="M1679" i="21"/>
  <c r="L1679" i="21"/>
  <c r="H1680" i="21"/>
  <c r="J1679" i="21"/>
  <c r="K1679" i="21"/>
  <c r="P1678" i="21"/>
  <c r="O1678" i="21"/>
  <c r="N1678" i="21"/>
  <c r="Q1678" i="21"/>
  <c r="F1679" i="21"/>
  <c r="D1680" i="21"/>
  <c r="E1679" i="21"/>
  <c r="P1679" i="21"/>
  <c r="O1679" i="21"/>
  <c r="N1679" i="21"/>
  <c r="Q1679" i="21"/>
  <c r="H1681" i="21"/>
  <c r="J1680" i="21"/>
  <c r="L1680" i="21"/>
  <c r="I1680" i="21"/>
  <c r="K1680" i="21"/>
  <c r="M1680" i="21"/>
  <c r="E1680" i="21"/>
  <c r="F1680" i="21"/>
  <c r="D1681" i="21"/>
  <c r="M1681" i="21"/>
  <c r="I1681" i="21"/>
  <c r="L1681" i="21"/>
  <c r="K1681" i="21"/>
  <c r="J1681" i="21"/>
  <c r="H1682" i="21"/>
  <c r="P1680" i="21"/>
  <c r="O1680" i="21"/>
  <c r="Q1680" i="21"/>
  <c r="N1680" i="21"/>
  <c r="F1681" i="21"/>
  <c r="E1681" i="21"/>
  <c r="D1682" i="21"/>
  <c r="P1681" i="21"/>
  <c r="O1681" i="21"/>
  <c r="N1681" i="21"/>
  <c r="Q1681" i="21"/>
  <c r="M1682" i="21"/>
  <c r="H1683" i="21"/>
  <c r="J1682" i="21"/>
  <c r="I1682" i="21"/>
  <c r="L1682" i="21"/>
  <c r="K1682" i="21"/>
  <c r="E1682" i="21"/>
  <c r="D1683" i="21"/>
  <c r="F1682" i="21"/>
  <c r="J1683" i="21"/>
  <c r="I1683" i="21"/>
  <c r="H1684" i="21"/>
  <c r="K1683" i="21"/>
  <c r="M1683" i="21"/>
  <c r="L1683" i="21"/>
  <c r="P1682" i="21"/>
  <c r="O1682" i="21"/>
  <c r="Q1682" i="21"/>
  <c r="N1682" i="21"/>
  <c r="F1683" i="21"/>
  <c r="D1684" i="21"/>
  <c r="E1683" i="21"/>
  <c r="P1683" i="21"/>
  <c r="O1683" i="21"/>
  <c r="N1683" i="21"/>
  <c r="Q1683" i="21"/>
  <c r="K1684" i="21"/>
  <c r="J1684" i="21"/>
  <c r="M1684" i="21"/>
  <c r="L1684" i="21"/>
  <c r="H1685" i="21"/>
  <c r="I1684" i="21"/>
  <c r="E1684" i="21"/>
  <c r="F1684" i="21"/>
  <c r="D1685" i="21"/>
  <c r="I1685" i="21"/>
  <c r="H1686" i="21"/>
  <c r="K1685" i="21"/>
  <c r="J1685" i="21"/>
  <c r="L1685" i="21"/>
  <c r="M1685" i="21"/>
  <c r="P1684" i="21"/>
  <c r="O1684" i="21"/>
  <c r="N1684" i="21"/>
  <c r="Q1684" i="21"/>
  <c r="D1686" i="21"/>
  <c r="E1685" i="21"/>
  <c r="F1685" i="21"/>
  <c r="P1685" i="21"/>
  <c r="O1685" i="21"/>
  <c r="N1685" i="21"/>
  <c r="Q1685" i="21"/>
  <c r="K1686" i="21"/>
  <c r="I1686" i="21"/>
  <c r="M1686" i="21"/>
  <c r="L1686" i="21"/>
  <c r="J1686" i="21"/>
  <c r="H1687" i="21"/>
  <c r="D1687" i="21"/>
  <c r="F1686" i="21"/>
  <c r="E1686" i="21"/>
  <c r="P1686" i="21"/>
  <c r="O1686" i="21"/>
  <c r="N1686" i="21"/>
  <c r="Q1686" i="21"/>
  <c r="H1688" i="21"/>
  <c r="L1687" i="21"/>
  <c r="M1687" i="21"/>
  <c r="K1687" i="21"/>
  <c r="I1687" i="21"/>
  <c r="J1687" i="21"/>
  <c r="E1687" i="21"/>
  <c r="D1688" i="21"/>
  <c r="F1687" i="21"/>
  <c r="M1688" i="21"/>
  <c r="K1688" i="21"/>
  <c r="H1689" i="21"/>
  <c r="L1688" i="21"/>
  <c r="I1688" i="21"/>
  <c r="J1688" i="21"/>
  <c r="P1687" i="21"/>
  <c r="O1687" i="21"/>
  <c r="N1687" i="21"/>
  <c r="Q1687" i="21"/>
  <c r="D1689" i="21"/>
  <c r="F1688" i="21"/>
  <c r="E1688" i="21"/>
  <c r="J1689" i="21"/>
  <c r="H1690" i="21"/>
  <c r="I1689" i="21"/>
  <c r="L1689" i="21"/>
  <c r="K1689" i="21"/>
  <c r="M1689" i="21"/>
  <c r="P1688" i="21"/>
  <c r="O1688" i="21"/>
  <c r="N1688" i="21"/>
  <c r="Q1688" i="21"/>
  <c r="E1689" i="21"/>
  <c r="D1690" i="21"/>
  <c r="F1689" i="21"/>
  <c r="I1690" i="21"/>
  <c r="M1690" i="21"/>
  <c r="K1690" i="21"/>
  <c r="L1690" i="21"/>
  <c r="J1690" i="21"/>
  <c r="H1691" i="21"/>
  <c r="P1689" i="21"/>
  <c r="O1689" i="21"/>
  <c r="N1689" i="21"/>
  <c r="Q1689" i="21"/>
  <c r="E1690" i="21"/>
  <c r="D1691" i="21"/>
  <c r="F1690" i="21"/>
  <c r="P1690" i="21"/>
  <c r="O1690" i="21"/>
  <c r="N1690" i="21"/>
  <c r="Q1690" i="21"/>
  <c r="J1691" i="21"/>
  <c r="M1691" i="21"/>
  <c r="K1691" i="21"/>
  <c r="I1691" i="21"/>
  <c r="H1692" i="21"/>
  <c r="L1691" i="21"/>
  <c r="D1692" i="21"/>
  <c r="F1691" i="21"/>
  <c r="E1691" i="21"/>
  <c r="P1691" i="21"/>
  <c r="O1691" i="21"/>
  <c r="N1691" i="21"/>
  <c r="Q1691" i="21"/>
  <c r="K1692" i="21"/>
  <c r="L1692" i="21"/>
  <c r="I1692" i="21"/>
  <c r="H1693" i="21"/>
  <c r="J1692" i="21"/>
  <c r="M1692" i="21"/>
  <c r="D1693" i="21"/>
  <c r="F1692" i="21"/>
  <c r="E1692" i="21"/>
  <c r="P1692" i="21"/>
  <c r="O1692" i="21"/>
  <c r="N1692" i="21"/>
  <c r="Q1692" i="21"/>
  <c r="K1693" i="21"/>
  <c r="M1693" i="21"/>
  <c r="I1693" i="21"/>
  <c r="J1693" i="21"/>
  <c r="H1694" i="21"/>
  <c r="L1693" i="21"/>
  <c r="F1693" i="21"/>
  <c r="D1694" i="21"/>
  <c r="E1693" i="21"/>
  <c r="P1693" i="21"/>
  <c r="O1693" i="21"/>
  <c r="N1693" i="21"/>
  <c r="Q1693" i="21"/>
  <c r="J1694" i="21"/>
  <c r="M1694" i="21"/>
  <c r="K1694" i="21"/>
  <c r="H1695" i="21"/>
  <c r="I1694" i="21"/>
  <c r="L1694" i="21"/>
  <c r="F1694" i="21"/>
  <c r="E1694" i="21"/>
  <c r="D1695" i="21"/>
  <c r="J1695" i="21"/>
  <c r="H1696" i="21"/>
  <c r="L1695" i="21"/>
  <c r="M1695" i="21"/>
  <c r="K1695" i="21"/>
  <c r="I1695" i="21"/>
  <c r="P1694" i="21"/>
  <c r="O1694" i="21"/>
  <c r="N1694" i="21"/>
  <c r="Q1694" i="21"/>
  <c r="D1696" i="21"/>
  <c r="E1695" i="21"/>
  <c r="F1695" i="21"/>
  <c r="K1696" i="21"/>
  <c r="M1696" i="21"/>
  <c r="L1696" i="21"/>
  <c r="J1696" i="21"/>
  <c r="I1696" i="21"/>
  <c r="H1697" i="21"/>
  <c r="P1695" i="21"/>
  <c r="O1695" i="21"/>
  <c r="N1695" i="21"/>
  <c r="Q1695" i="21"/>
  <c r="F1696" i="21"/>
  <c r="E1696" i="21"/>
  <c r="D1697" i="21"/>
  <c r="P1696" i="21"/>
  <c r="O1696" i="21"/>
  <c r="N1696" i="21"/>
  <c r="Q1696" i="21"/>
  <c r="L1697" i="21"/>
  <c r="K1697" i="21"/>
  <c r="H1698" i="21"/>
  <c r="M1697" i="21"/>
  <c r="I1697" i="21"/>
  <c r="J1697" i="21"/>
  <c r="E1697" i="21"/>
  <c r="F1697" i="21"/>
  <c r="D1698" i="21"/>
  <c r="J1698" i="21"/>
  <c r="K1698" i="21"/>
  <c r="M1698" i="21"/>
  <c r="I1698" i="21"/>
  <c r="H1699" i="21"/>
  <c r="L1698" i="21"/>
  <c r="P1697" i="21"/>
  <c r="O1697" i="21"/>
  <c r="N1697" i="21"/>
  <c r="Q1697" i="21"/>
  <c r="F1698" i="21"/>
  <c r="D1699" i="21"/>
  <c r="E1698" i="21"/>
  <c r="P1698" i="21"/>
  <c r="O1698" i="21"/>
  <c r="N1698" i="21"/>
  <c r="Q1698" i="21"/>
  <c r="H1700" i="21"/>
  <c r="I1699" i="21"/>
  <c r="J1699" i="21"/>
  <c r="K1699" i="21"/>
  <c r="M1699" i="21"/>
  <c r="L1699" i="21"/>
  <c r="E1699" i="21"/>
  <c r="F1699" i="21"/>
  <c r="D1700" i="21"/>
  <c r="I1700" i="21"/>
  <c r="L1700" i="21"/>
  <c r="J1700" i="21"/>
  <c r="K1700" i="21"/>
  <c r="H1701" i="21"/>
  <c r="M1700" i="21"/>
  <c r="P1699" i="21"/>
  <c r="O1699" i="21"/>
  <c r="N1699" i="21"/>
  <c r="Q1699" i="21"/>
  <c r="E1700" i="21"/>
  <c r="F1700" i="21"/>
  <c r="D1701" i="21"/>
  <c r="P1700" i="21"/>
  <c r="O1700" i="21"/>
  <c r="N1700" i="21"/>
  <c r="Q1700" i="21"/>
  <c r="L1701" i="21"/>
  <c r="H1702" i="21"/>
  <c r="M1701" i="21"/>
  <c r="K1701" i="21"/>
  <c r="I1701" i="21"/>
  <c r="J1701" i="21"/>
  <c r="F1701" i="21"/>
  <c r="D1702" i="21"/>
  <c r="E1701" i="21"/>
  <c r="I1702" i="21"/>
  <c r="L1702" i="21"/>
  <c r="H1703" i="21"/>
  <c r="J1702" i="21"/>
  <c r="M1702" i="21"/>
  <c r="K1702" i="21"/>
  <c r="P1701" i="21"/>
  <c r="O1701" i="21"/>
  <c r="N1701" i="21"/>
  <c r="Q1701" i="21"/>
  <c r="E1702" i="21"/>
  <c r="D1703" i="21"/>
  <c r="F1702" i="21"/>
  <c r="P1702" i="21"/>
  <c r="O1702" i="21"/>
  <c r="Q1702" i="21"/>
  <c r="N1702" i="21"/>
  <c r="J1703" i="21"/>
  <c r="H1704" i="21"/>
  <c r="K1703" i="21"/>
  <c r="L1703" i="21"/>
  <c r="M1703" i="21"/>
  <c r="I1703" i="21"/>
  <c r="E1703" i="21"/>
  <c r="F1703" i="21"/>
  <c r="D1704" i="21"/>
  <c r="H1705" i="21"/>
  <c r="J1704" i="21"/>
  <c r="M1704" i="21"/>
  <c r="I1704" i="21"/>
  <c r="K1704" i="21"/>
  <c r="L1704" i="21"/>
  <c r="P1703" i="21"/>
  <c r="O1703" i="21"/>
  <c r="N1703" i="21"/>
  <c r="Q1703" i="21"/>
  <c r="F1704" i="21"/>
  <c r="D1705" i="21"/>
  <c r="E1704" i="21"/>
  <c r="J1705" i="21"/>
  <c r="L1705" i="21"/>
  <c r="K1705" i="21"/>
  <c r="M1705" i="21"/>
  <c r="I1705" i="21"/>
  <c r="H1706" i="21"/>
  <c r="P1704" i="21"/>
  <c r="O1704" i="21"/>
  <c r="N1704" i="21"/>
  <c r="Q1704" i="21"/>
  <c r="F1705" i="21"/>
  <c r="E1705" i="21"/>
  <c r="D1706" i="21"/>
  <c r="P1705" i="21"/>
  <c r="O1705" i="21"/>
  <c r="N1705" i="21"/>
  <c r="Q1705" i="21"/>
  <c r="M1706" i="21"/>
  <c r="J1706" i="21"/>
  <c r="I1706" i="21"/>
  <c r="L1706" i="21"/>
  <c r="K1706" i="21"/>
  <c r="H1707" i="21"/>
  <c r="F1706" i="21"/>
  <c r="E1706" i="21"/>
  <c r="D1707" i="21"/>
  <c r="P1706" i="21"/>
  <c r="O1706" i="21"/>
  <c r="Q1706" i="21"/>
  <c r="N1706" i="21"/>
  <c r="J1707" i="21"/>
  <c r="I1707" i="21"/>
  <c r="M1707" i="21"/>
  <c r="L1707" i="21"/>
  <c r="H1708" i="21"/>
  <c r="K1707" i="21"/>
  <c r="D1708" i="21"/>
  <c r="E1707" i="21"/>
  <c r="F1707" i="21"/>
  <c r="P1707" i="21"/>
  <c r="O1707" i="21"/>
  <c r="N1707" i="21"/>
  <c r="Q1707" i="21"/>
  <c r="J1708" i="21"/>
  <c r="L1708" i="21"/>
  <c r="I1708" i="21"/>
  <c r="H1709" i="21"/>
  <c r="K1708" i="21"/>
  <c r="M1708" i="21"/>
  <c r="F1708" i="21"/>
  <c r="D1709" i="21"/>
  <c r="E1708" i="21"/>
  <c r="P1708" i="21"/>
  <c r="O1708" i="21"/>
  <c r="Q1708" i="21"/>
  <c r="N1708" i="21"/>
  <c r="I1709" i="21"/>
  <c r="J1709" i="21"/>
  <c r="H1710" i="21"/>
  <c r="L1709" i="21"/>
  <c r="M1709" i="21"/>
  <c r="K1709" i="21"/>
  <c r="E1709" i="21"/>
  <c r="F1709" i="21"/>
  <c r="D1710" i="21"/>
  <c r="P1709" i="21"/>
  <c r="O1709" i="21"/>
  <c r="N1709" i="21"/>
  <c r="Q1709" i="21"/>
  <c r="L1710" i="21"/>
  <c r="J1710" i="21"/>
  <c r="M1710" i="21"/>
  <c r="H1711" i="21"/>
  <c r="K1710" i="21"/>
  <c r="I1710" i="21"/>
  <c r="E1710" i="21"/>
  <c r="F1710" i="21"/>
  <c r="D1711" i="21"/>
  <c r="I1711" i="21"/>
  <c r="M1711" i="21"/>
  <c r="L1711" i="21"/>
  <c r="H1712" i="21"/>
  <c r="J1711" i="21"/>
  <c r="K1711" i="21"/>
  <c r="P1710" i="21"/>
  <c r="O1710" i="21"/>
  <c r="Q1710" i="21"/>
  <c r="N1710" i="21"/>
  <c r="D1712" i="21"/>
  <c r="E1711" i="21"/>
  <c r="F1711" i="21"/>
  <c r="P1711" i="21"/>
  <c r="O1711" i="21"/>
  <c r="N1711" i="21"/>
  <c r="Q1711" i="21"/>
  <c r="K1712" i="21"/>
  <c r="L1712" i="21"/>
  <c r="J1712" i="21"/>
  <c r="I1712" i="21"/>
  <c r="H1713" i="21"/>
  <c r="M1712" i="21"/>
  <c r="F1712" i="21"/>
  <c r="D1713" i="21"/>
  <c r="E1712" i="21"/>
  <c r="P1712" i="21"/>
  <c r="O1712" i="21"/>
  <c r="N1712" i="21"/>
  <c r="Q1712" i="21"/>
  <c r="I1713" i="21"/>
  <c r="L1713" i="21"/>
  <c r="H1714" i="21"/>
  <c r="M1713" i="21"/>
  <c r="J1713" i="21"/>
  <c r="K1713" i="21"/>
  <c r="F1713" i="21"/>
  <c r="D1714" i="21"/>
  <c r="E1713" i="21"/>
  <c r="P1713" i="21"/>
  <c r="O1713" i="21"/>
  <c r="N1713" i="21"/>
  <c r="Q1713" i="21"/>
  <c r="I1714" i="21"/>
  <c r="J1714" i="21"/>
  <c r="H1715" i="21"/>
  <c r="L1714" i="21"/>
  <c r="K1714" i="21"/>
  <c r="M1714" i="21"/>
  <c r="F1714" i="21"/>
  <c r="D1715" i="21"/>
  <c r="E1714" i="21"/>
  <c r="P1714" i="21"/>
  <c r="O1714" i="21"/>
  <c r="N1714" i="21"/>
  <c r="Q1714" i="21"/>
  <c r="K1715" i="21"/>
  <c r="L1715" i="21"/>
  <c r="J1715" i="21"/>
  <c r="H1716" i="21"/>
  <c r="I1715" i="21"/>
  <c r="M1715" i="21"/>
  <c r="F1715" i="21"/>
  <c r="D1716" i="21"/>
  <c r="E1715" i="21"/>
  <c r="K1716" i="21"/>
  <c r="H1717" i="21"/>
  <c r="I1716" i="21"/>
  <c r="M1716" i="21"/>
  <c r="L1716" i="21"/>
  <c r="J1716" i="21"/>
  <c r="P1715" i="21"/>
  <c r="O1715" i="21"/>
  <c r="N1715" i="21"/>
  <c r="Q1715" i="21"/>
  <c r="F1716" i="21"/>
  <c r="E1716" i="21"/>
  <c r="D1717" i="21"/>
  <c r="K1717" i="21"/>
  <c r="L1717" i="21"/>
  <c r="M1717" i="21"/>
  <c r="H1718" i="21"/>
  <c r="J1717" i="21"/>
  <c r="I1717" i="21"/>
  <c r="P1716" i="21"/>
  <c r="O1716" i="21"/>
  <c r="Q1716" i="21"/>
  <c r="N1716" i="21"/>
  <c r="E1717" i="21"/>
  <c r="D1718" i="21"/>
  <c r="F1717" i="21"/>
  <c r="I1718" i="21"/>
  <c r="L1718" i="21"/>
  <c r="K1718" i="21"/>
  <c r="H1719" i="21"/>
  <c r="J1718" i="21"/>
  <c r="M1718" i="21"/>
  <c r="P1717" i="21"/>
  <c r="O1717" i="21"/>
  <c r="Q1717" i="21"/>
  <c r="N1717" i="21"/>
  <c r="D1719" i="21"/>
  <c r="E1718" i="21"/>
  <c r="F1718" i="21"/>
  <c r="P1718" i="21"/>
  <c r="O1718" i="21"/>
  <c r="Q1718" i="21"/>
  <c r="N1718" i="21"/>
  <c r="H1720" i="21"/>
  <c r="I1719" i="21"/>
  <c r="M1719" i="21"/>
  <c r="K1719" i="21"/>
  <c r="J1719" i="21"/>
  <c r="L1719" i="21"/>
  <c r="D1720" i="21"/>
  <c r="F1719" i="21"/>
  <c r="E1719" i="21"/>
  <c r="L1720" i="21"/>
  <c r="J1720" i="21"/>
  <c r="H1721" i="21"/>
  <c r="I1720" i="21"/>
  <c r="K1720" i="21"/>
  <c r="M1720" i="21"/>
  <c r="P1719" i="21"/>
  <c r="O1719" i="21"/>
  <c r="Q1719" i="21"/>
  <c r="N1719" i="21"/>
  <c r="F1720" i="21"/>
  <c r="E1720" i="21"/>
  <c r="D1721" i="21"/>
  <c r="H1722" i="21"/>
  <c r="K1721" i="21"/>
  <c r="L1721" i="21"/>
  <c r="J1721" i="21"/>
  <c r="I1721" i="21"/>
  <c r="M1721" i="21"/>
  <c r="P1720" i="21"/>
  <c r="O1720" i="21"/>
  <c r="N1720" i="21"/>
  <c r="Q1720" i="21"/>
  <c r="F1721" i="21"/>
  <c r="D1722" i="21"/>
  <c r="E1721" i="21"/>
  <c r="I1722" i="21"/>
  <c r="M1722" i="21"/>
  <c r="J1722" i="21"/>
  <c r="L1722" i="21"/>
  <c r="K1722" i="21"/>
  <c r="H1723" i="21"/>
  <c r="P1721" i="21"/>
  <c r="O1721" i="21"/>
  <c r="N1721" i="21"/>
  <c r="Q1721" i="21"/>
  <c r="E1722" i="21"/>
  <c r="F1722" i="21"/>
  <c r="D1723" i="21"/>
  <c r="P1722" i="21"/>
  <c r="O1722" i="21"/>
  <c r="N1722" i="21"/>
  <c r="Q1722" i="21"/>
  <c r="I1723" i="21"/>
  <c r="H1724" i="21"/>
  <c r="M1723" i="21"/>
  <c r="L1723" i="21"/>
  <c r="K1723" i="21"/>
  <c r="J1723" i="21"/>
  <c r="D1724" i="21"/>
  <c r="F1723" i="21"/>
  <c r="E1723" i="21"/>
  <c r="P1723" i="21"/>
  <c r="O1723" i="21"/>
  <c r="N1723" i="21"/>
  <c r="Q1723" i="21"/>
  <c r="I1724" i="21"/>
  <c r="K1724" i="21"/>
  <c r="H1725" i="21"/>
  <c r="M1724" i="21"/>
  <c r="L1724" i="21"/>
  <c r="J1724" i="21"/>
  <c r="E1724" i="21"/>
  <c r="D1725" i="21"/>
  <c r="F1724" i="21"/>
  <c r="P1724" i="21"/>
  <c r="O1724" i="21"/>
  <c r="Q1724" i="21"/>
  <c r="N1724" i="21"/>
  <c r="I1725" i="21"/>
  <c r="J1725" i="21"/>
  <c r="L1725" i="21"/>
  <c r="K1725" i="21"/>
  <c r="H1726" i="21"/>
  <c r="M1725" i="21"/>
  <c r="D1726" i="21"/>
  <c r="F1725" i="21"/>
  <c r="E1725" i="21"/>
  <c r="P1725" i="21"/>
  <c r="O1725" i="21"/>
  <c r="N1725" i="21"/>
  <c r="Q1725" i="21"/>
  <c r="J1726" i="21"/>
  <c r="K1726" i="21"/>
  <c r="L1726" i="21"/>
  <c r="I1726" i="21"/>
  <c r="M1726" i="21"/>
  <c r="H1727" i="21"/>
  <c r="D1727" i="21"/>
  <c r="E1726" i="21"/>
  <c r="F1726" i="21"/>
  <c r="P1726" i="21"/>
  <c r="O1726" i="21"/>
  <c r="N1726" i="21"/>
  <c r="Q1726" i="21"/>
  <c r="I1727" i="21"/>
  <c r="J1727" i="21"/>
  <c r="M1727" i="21"/>
  <c r="L1727" i="21"/>
  <c r="H1728" i="21"/>
  <c r="K1727" i="21"/>
  <c r="D1728" i="21"/>
  <c r="E1727" i="21"/>
  <c r="F1727" i="21"/>
  <c r="P1727" i="21"/>
  <c r="O1727" i="21"/>
  <c r="N1727" i="21"/>
  <c r="Q1727" i="21"/>
  <c r="M1728" i="21"/>
  <c r="H1729" i="21"/>
  <c r="J1728" i="21"/>
  <c r="I1728" i="21"/>
  <c r="K1728" i="21"/>
  <c r="L1728" i="21"/>
  <c r="E1728" i="21"/>
  <c r="D1729" i="21"/>
  <c r="F1728" i="21"/>
  <c r="M1729" i="21"/>
  <c r="K1729" i="21"/>
  <c r="J1729" i="21"/>
  <c r="L1729" i="21"/>
  <c r="H1730" i="21"/>
  <c r="I1729" i="21"/>
  <c r="P1728" i="21"/>
  <c r="O1728" i="21"/>
  <c r="N1728" i="21"/>
  <c r="Q1728" i="21"/>
  <c r="F1729" i="21"/>
  <c r="D1730" i="21"/>
  <c r="E1729" i="21"/>
  <c r="L1730" i="21"/>
  <c r="I1730" i="21"/>
  <c r="K1730" i="21"/>
  <c r="H1731" i="21"/>
  <c r="M1730" i="21"/>
  <c r="J1730" i="21"/>
  <c r="P1729" i="21"/>
  <c r="O1729" i="21"/>
  <c r="N1729" i="21"/>
  <c r="Q1729" i="21"/>
  <c r="D1731" i="21"/>
  <c r="E1730" i="21"/>
  <c r="F1730" i="21"/>
  <c r="P1730" i="21"/>
  <c r="O1730" i="21"/>
  <c r="N1730" i="21"/>
  <c r="Q1730" i="21"/>
  <c r="K1731" i="21"/>
  <c r="L1731" i="21"/>
  <c r="H1732" i="21"/>
  <c r="J1731" i="21"/>
  <c r="I1731" i="21"/>
  <c r="M1731" i="21"/>
  <c r="F1731" i="21"/>
  <c r="D1732" i="21"/>
  <c r="E1731" i="21"/>
  <c r="M1732" i="21"/>
  <c r="H1733" i="21"/>
  <c r="J1732" i="21"/>
  <c r="I1732" i="21"/>
  <c r="L1732" i="21"/>
  <c r="K1732" i="21"/>
  <c r="P1731" i="21"/>
  <c r="O1731" i="21"/>
  <c r="N1731" i="21"/>
  <c r="Q1731" i="21"/>
  <c r="E1732" i="21"/>
  <c r="D1733" i="21"/>
  <c r="F1732" i="21"/>
  <c r="M1733" i="21"/>
  <c r="L1733" i="21"/>
  <c r="K1733" i="21"/>
  <c r="J1733" i="21"/>
  <c r="H1734" i="21"/>
  <c r="I1733" i="21"/>
  <c r="P1732" i="21"/>
  <c r="O1732" i="21"/>
  <c r="Q1732" i="21"/>
  <c r="N1732" i="21"/>
  <c r="D1734" i="21"/>
  <c r="E1733" i="21"/>
  <c r="F1733" i="21"/>
  <c r="J1734" i="21"/>
  <c r="L1734" i="21"/>
  <c r="I1734" i="21"/>
  <c r="M1734" i="21"/>
  <c r="H1735" i="21"/>
  <c r="K1734" i="21"/>
  <c r="P1733" i="21"/>
  <c r="O1733" i="21"/>
  <c r="N1733" i="21"/>
  <c r="Q1733" i="21"/>
  <c r="E1734" i="21"/>
  <c r="F1734" i="21"/>
  <c r="D1735" i="21"/>
  <c r="P1734" i="21"/>
  <c r="O1734" i="21"/>
  <c r="N1734" i="21"/>
  <c r="Q1734" i="21"/>
  <c r="K1735" i="21"/>
  <c r="H1736" i="21"/>
  <c r="I1735" i="21"/>
  <c r="J1735" i="21"/>
  <c r="M1735" i="21"/>
  <c r="L1735" i="21"/>
  <c r="E1735" i="21"/>
  <c r="D1736" i="21"/>
  <c r="F1735" i="21"/>
  <c r="M1736" i="21"/>
  <c r="L1736" i="21"/>
  <c r="H1737" i="21"/>
  <c r="J1736" i="21"/>
  <c r="K1736" i="21"/>
  <c r="I1736" i="21"/>
  <c r="P1735" i="21"/>
  <c r="O1735" i="21"/>
  <c r="N1735" i="21"/>
  <c r="Q1735" i="21"/>
  <c r="E1736" i="21"/>
  <c r="D1737" i="21"/>
  <c r="F1736" i="21"/>
  <c r="J1737" i="21"/>
  <c r="M1737" i="21"/>
  <c r="I1737" i="21"/>
  <c r="L1737" i="21"/>
  <c r="K1737" i="21"/>
  <c r="H1738" i="21"/>
  <c r="P1736" i="21"/>
  <c r="O1736" i="21"/>
  <c r="N1736" i="21"/>
  <c r="Q1736" i="21"/>
  <c r="F1737" i="21"/>
  <c r="D1738" i="21"/>
  <c r="E1737" i="21"/>
  <c r="P1737" i="21"/>
  <c r="O1737" i="21"/>
  <c r="N1737" i="21"/>
  <c r="Q1737" i="21"/>
  <c r="L1738" i="21"/>
  <c r="J1738" i="21"/>
  <c r="I1738" i="21"/>
  <c r="K1738" i="21"/>
  <c r="M1738" i="21"/>
  <c r="H1739" i="21"/>
  <c r="E1738" i="21"/>
  <c r="F1738" i="21"/>
  <c r="D1739" i="21"/>
  <c r="P1738" i="21"/>
  <c r="O1738" i="21"/>
  <c r="N1738" i="21"/>
  <c r="Q1738" i="21"/>
  <c r="K1739" i="21"/>
  <c r="I1739" i="21"/>
  <c r="M1739" i="21"/>
  <c r="L1739" i="21"/>
  <c r="J1739" i="21"/>
  <c r="H1740" i="21"/>
  <c r="D1740" i="21"/>
  <c r="F1739" i="21"/>
  <c r="E1739" i="21"/>
  <c r="P1739" i="21"/>
  <c r="O1739" i="21"/>
  <c r="N1739" i="21"/>
  <c r="Q1739" i="21"/>
  <c r="L1740" i="21"/>
  <c r="J1740" i="21"/>
  <c r="K1740" i="21"/>
  <c r="I1740" i="21"/>
  <c r="H1741" i="21"/>
  <c r="M1740" i="21"/>
  <c r="D1741" i="21"/>
  <c r="F1740" i="21"/>
  <c r="E1740" i="21"/>
  <c r="P1740" i="21"/>
  <c r="O1740" i="21"/>
  <c r="N1740" i="21"/>
  <c r="Q1740" i="21"/>
  <c r="J1741" i="21"/>
  <c r="L1741" i="21"/>
  <c r="I1741" i="21"/>
  <c r="H1742" i="21"/>
  <c r="M1741" i="21"/>
  <c r="K1741" i="21"/>
  <c r="D1742" i="21"/>
  <c r="F1741" i="21"/>
  <c r="E1741" i="21"/>
  <c r="P1741" i="21"/>
  <c r="O1741" i="21"/>
  <c r="N1741" i="21"/>
  <c r="Q1741" i="21"/>
  <c r="J1742" i="21"/>
  <c r="H1743" i="21"/>
  <c r="L1742" i="21"/>
  <c r="K1742" i="21"/>
  <c r="I1742" i="21"/>
  <c r="M1742" i="21"/>
  <c r="D1743" i="21"/>
  <c r="E1742" i="21"/>
  <c r="F1742" i="21"/>
  <c r="J1743" i="21"/>
  <c r="H1744" i="21"/>
  <c r="M1743" i="21"/>
  <c r="I1743" i="21"/>
  <c r="L1743" i="21"/>
  <c r="K1743" i="21"/>
  <c r="P1742" i="21"/>
  <c r="O1742" i="21"/>
  <c r="Q1742" i="21"/>
  <c r="N1742" i="21"/>
  <c r="F1743" i="21"/>
  <c r="E1743" i="21"/>
  <c r="D1744" i="21"/>
  <c r="J1744" i="21"/>
  <c r="I1744" i="21"/>
  <c r="H1745" i="21"/>
  <c r="M1744" i="21"/>
  <c r="L1744" i="21"/>
  <c r="K1744" i="21"/>
  <c r="P1743" i="21"/>
  <c r="O1743" i="21"/>
  <c r="N1743" i="21"/>
  <c r="Q1743" i="21"/>
  <c r="D1745" i="21"/>
  <c r="F1744" i="21"/>
  <c r="E1744" i="21"/>
  <c r="P1744" i="21"/>
  <c r="O1744" i="21"/>
  <c r="N1744" i="21"/>
  <c r="Q1744" i="21"/>
  <c r="I1745" i="21"/>
  <c r="J1745" i="21"/>
  <c r="H1746" i="21"/>
  <c r="L1745" i="21"/>
  <c r="M1745" i="21"/>
  <c r="K1745" i="21"/>
  <c r="F1745" i="21"/>
  <c r="D1746" i="21"/>
  <c r="E1745" i="21"/>
  <c r="P1745" i="21"/>
  <c r="O1745" i="21"/>
  <c r="N1745" i="21"/>
  <c r="Q1745" i="21"/>
  <c r="J1746" i="21"/>
  <c r="L1746" i="21"/>
  <c r="I1746" i="21"/>
  <c r="H1747" i="21"/>
  <c r="K1746" i="21"/>
  <c r="M1746" i="21"/>
  <c r="D1747" i="21"/>
  <c r="F1746" i="21"/>
  <c r="E1746" i="21"/>
  <c r="P1746" i="21"/>
  <c r="O1746" i="21"/>
  <c r="N1746" i="21"/>
  <c r="Q1746" i="21"/>
  <c r="L1747" i="21"/>
  <c r="I1747" i="21"/>
  <c r="K1747" i="21"/>
  <c r="H1748" i="21"/>
  <c r="M1747" i="21"/>
  <c r="J1747" i="21"/>
  <c r="D1748" i="21"/>
  <c r="F1747" i="21"/>
  <c r="E1747" i="21"/>
  <c r="P1747" i="21"/>
  <c r="O1747" i="21"/>
  <c r="N1747" i="21"/>
  <c r="Q1747" i="21"/>
  <c r="M1748" i="21"/>
  <c r="I1748" i="21"/>
  <c r="H1749" i="21"/>
  <c r="J1748" i="21"/>
  <c r="K1748" i="21"/>
  <c r="L1748" i="21"/>
  <c r="E1748" i="21"/>
  <c r="D1749" i="21"/>
  <c r="F1748" i="21"/>
  <c r="P1748" i="21"/>
  <c r="O1748" i="21"/>
  <c r="Q1748" i="21"/>
  <c r="N1748" i="21"/>
  <c r="M1749" i="21"/>
  <c r="I1749" i="21"/>
  <c r="K1749" i="21"/>
  <c r="H1750" i="21"/>
  <c r="J1749" i="21"/>
  <c r="L1749" i="21"/>
  <c r="D1750" i="21"/>
  <c r="E1749" i="21"/>
  <c r="F1749" i="21"/>
  <c r="P1749" i="21"/>
  <c r="O1749" i="21"/>
  <c r="N1749" i="21"/>
  <c r="Q1749" i="21"/>
  <c r="L1750" i="21"/>
  <c r="J1750" i="21"/>
  <c r="K1750" i="21"/>
  <c r="M1750" i="21"/>
  <c r="I1750" i="21"/>
  <c r="H1751" i="21"/>
  <c r="E1750" i="21"/>
  <c r="D1751" i="21"/>
  <c r="F1750" i="21"/>
  <c r="P1750" i="21"/>
  <c r="O1750" i="21"/>
  <c r="Q1750" i="21"/>
  <c r="N1750" i="21"/>
  <c r="L1751" i="21"/>
  <c r="M1751" i="21"/>
  <c r="K1751" i="21"/>
  <c r="H1752" i="21"/>
  <c r="I1751" i="21"/>
  <c r="J1751" i="21"/>
  <c r="F1751" i="21"/>
  <c r="E1751" i="21"/>
  <c r="D1752" i="21"/>
  <c r="L1752" i="21"/>
  <c r="J1752" i="21"/>
  <c r="H1753" i="21"/>
  <c r="I1752" i="21"/>
  <c r="K1752" i="21"/>
  <c r="M1752" i="21"/>
  <c r="P1751" i="21"/>
  <c r="O1751" i="21"/>
  <c r="N1751" i="21"/>
  <c r="Q1751" i="21"/>
  <c r="D1753" i="21"/>
  <c r="E1752" i="21"/>
  <c r="F1752" i="21"/>
  <c r="K1753" i="21"/>
  <c r="L1753" i="21"/>
  <c r="J1753" i="21"/>
  <c r="I1753" i="21"/>
  <c r="H1754" i="21"/>
  <c r="M1753" i="21"/>
  <c r="P1752" i="21"/>
  <c r="O1752" i="21"/>
  <c r="N1752" i="21"/>
  <c r="Q1752" i="21"/>
  <c r="F1753" i="21"/>
  <c r="D1754" i="21"/>
  <c r="E1753" i="21"/>
  <c r="P1753" i="21"/>
  <c r="O1753" i="21"/>
  <c r="N1753" i="21"/>
  <c r="Q1753" i="21"/>
  <c r="H1755" i="21"/>
  <c r="I1754" i="21"/>
  <c r="J1754" i="21"/>
  <c r="K1754" i="21"/>
  <c r="M1754" i="21"/>
  <c r="L1754" i="21"/>
  <c r="D1755" i="21"/>
  <c r="E1754" i="21"/>
  <c r="F1754" i="21"/>
  <c r="K1755" i="21"/>
  <c r="J1755" i="21"/>
  <c r="M1755" i="21"/>
  <c r="I1755" i="21"/>
  <c r="H1756" i="21"/>
  <c r="L1755" i="21"/>
  <c r="P1754" i="21"/>
  <c r="O1754" i="21"/>
  <c r="N1754" i="21"/>
  <c r="Q1754" i="21"/>
  <c r="E1755" i="21"/>
  <c r="D1756" i="21"/>
  <c r="F1755" i="21"/>
  <c r="P1755" i="21"/>
  <c r="O1755" i="21"/>
  <c r="N1755" i="21"/>
  <c r="Q1755" i="21"/>
  <c r="L1756" i="21"/>
  <c r="K1756" i="21"/>
  <c r="J1756" i="21"/>
  <c r="H1757" i="21"/>
  <c r="M1756" i="21"/>
  <c r="I1756" i="21"/>
  <c r="E1756" i="21"/>
  <c r="D1757" i="21"/>
  <c r="F1756" i="21"/>
  <c r="J1757" i="21"/>
  <c r="I1757" i="21"/>
  <c r="M1757" i="21"/>
  <c r="H1758" i="21"/>
  <c r="L1757" i="21"/>
  <c r="K1757" i="21"/>
  <c r="P1756" i="21"/>
  <c r="O1756" i="21"/>
  <c r="Q1756" i="21"/>
  <c r="N1756" i="21"/>
  <c r="F1757" i="21"/>
  <c r="E1757" i="21"/>
  <c r="D1758" i="21"/>
  <c r="P1757" i="21"/>
  <c r="O1757" i="21"/>
  <c r="N1757" i="21"/>
  <c r="Q1757" i="21"/>
  <c r="H1759" i="21"/>
  <c r="I1758" i="21"/>
  <c r="M1758" i="21"/>
  <c r="K1758" i="21"/>
  <c r="L1758" i="21"/>
  <c r="J1758" i="21"/>
  <c r="D1759" i="21"/>
  <c r="E1758" i="21"/>
  <c r="F1758" i="21"/>
  <c r="M1759" i="21"/>
  <c r="K1759" i="21"/>
  <c r="I1759" i="21"/>
  <c r="J1759" i="21"/>
  <c r="L1759" i="21"/>
  <c r="H1760" i="21"/>
  <c r="P1758" i="21"/>
  <c r="O1758" i="21"/>
  <c r="N1758" i="21"/>
  <c r="Q1758" i="21"/>
  <c r="E1759" i="21"/>
  <c r="F1759" i="21"/>
  <c r="D1760" i="21"/>
  <c r="P1759" i="21"/>
  <c r="O1759" i="21"/>
  <c r="N1759" i="21"/>
  <c r="Q1759" i="21"/>
  <c r="J1760" i="21"/>
  <c r="M1760" i="21"/>
  <c r="H1761" i="21"/>
  <c r="L1760" i="21"/>
  <c r="K1760" i="21"/>
  <c r="I1760" i="21"/>
  <c r="E1760" i="21"/>
  <c r="F1760" i="21"/>
  <c r="D1761" i="21"/>
  <c r="J1761" i="21"/>
  <c r="L1761" i="21"/>
  <c r="H1762" i="21"/>
  <c r="I1761" i="21"/>
  <c r="M1761" i="21"/>
  <c r="K1761" i="21"/>
  <c r="P1760" i="21"/>
  <c r="O1760" i="21"/>
  <c r="N1760" i="21"/>
  <c r="Q1760" i="21"/>
  <c r="E1761" i="21"/>
  <c r="F1761" i="21"/>
  <c r="D1762" i="21"/>
  <c r="K1762" i="21"/>
  <c r="L1762" i="21"/>
  <c r="H1763" i="21"/>
  <c r="J1762" i="21"/>
  <c r="I1762" i="21"/>
  <c r="M1762" i="21"/>
  <c r="P1761" i="21"/>
  <c r="O1761" i="21"/>
  <c r="N1761" i="21"/>
  <c r="Q1761" i="21"/>
  <c r="D1763" i="21"/>
  <c r="F1762" i="21"/>
  <c r="E1762" i="21"/>
  <c r="H1764" i="21"/>
  <c r="L1763" i="21"/>
  <c r="K1763" i="21"/>
  <c r="J1763" i="21"/>
  <c r="I1763" i="21"/>
  <c r="M1763" i="21"/>
  <c r="P1762" i="21"/>
  <c r="O1762" i="21"/>
  <c r="N1762" i="21"/>
  <c r="Q1762" i="21"/>
  <c r="F1763" i="21"/>
  <c r="E1763" i="21"/>
  <c r="D1764" i="21"/>
  <c r="H1765" i="21"/>
  <c r="L1764" i="21"/>
  <c r="M1764" i="21"/>
  <c r="I1764" i="21"/>
  <c r="J1764" i="21"/>
  <c r="K1764" i="21"/>
  <c r="P1763" i="21"/>
  <c r="O1763" i="21"/>
  <c r="N1763" i="21"/>
  <c r="Q1763" i="21"/>
  <c r="E1764" i="21"/>
  <c r="D1765" i="21"/>
  <c r="F1764" i="21"/>
  <c r="M1765" i="21"/>
  <c r="I1765" i="21"/>
  <c r="H1766" i="21"/>
  <c r="J1765" i="21"/>
  <c r="L1765" i="21"/>
  <c r="K1765" i="21"/>
  <c r="P1764" i="21"/>
  <c r="O1764" i="21"/>
  <c r="Q1764" i="21"/>
  <c r="N1764" i="21"/>
  <c r="D1766" i="21"/>
  <c r="F1765" i="21"/>
  <c r="E1765" i="21"/>
  <c r="P1765" i="21"/>
  <c r="O1765" i="21"/>
  <c r="N1765" i="21"/>
  <c r="Q1765" i="21"/>
  <c r="K1766" i="21"/>
  <c r="M1766" i="21"/>
  <c r="H1767" i="21"/>
  <c r="I1766" i="21"/>
  <c r="J1766" i="21"/>
  <c r="L1766" i="21"/>
  <c r="F1766" i="21"/>
  <c r="E1766" i="21"/>
  <c r="D1767" i="21"/>
  <c r="M1767" i="21"/>
  <c r="K1767" i="21"/>
  <c r="J1767" i="21"/>
  <c r="L1767" i="21"/>
  <c r="I1767" i="21"/>
  <c r="H1768" i="21"/>
  <c r="P1766" i="21"/>
  <c r="O1766" i="21"/>
  <c r="N1766" i="21"/>
  <c r="Q1766" i="21"/>
  <c r="E1767" i="21"/>
  <c r="F1767" i="21"/>
  <c r="D1768" i="21"/>
  <c r="P1767" i="21"/>
  <c r="O1767" i="21"/>
  <c r="N1767" i="21"/>
  <c r="Q1767" i="21"/>
  <c r="K1768" i="21"/>
  <c r="J1768" i="21"/>
  <c r="I1768" i="21"/>
  <c r="M1768" i="21"/>
  <c r="H1769" i="21"/>
  <c r="L1768" i="21"/>
  <c r="F1768" i="21"/>
  <c r="E1768" i="21"/>
  <c r="D1769" i="21"/>
  <c r="P1768" i="21"/>
  <c r="O1768" i="21"/>
  <c r="N1768" i="21"/>
  <c r="Q1768" i="21"/>
  <c r="L1769" i="21"/>
  <c r="J1769" i="21"/>
  <c r="M1769" i="21"/>
  <c r="K1769" i="21"/>
  <c r="I1769" i="21"/>
  <c r="H1770" i="21"/>
  <c r="F1769" i="21"/>
  <c r="D1770" i="21"/>
  <c r="E1769" i="21"/>
  <c r="P1769" i="21"/>
  <c r="O1769" i="21"/>
  <c r="N1769" i="21"/>
  <c r="Q1769" i="21"/>
  <c r="K1770" i="21"/>
  <c r="M1770" i="21"/>
  <c r="J1770" i="21"/>
  <c r="H1771" i="21"/>
  <c r="I1770" i="21"/>
  <c r="L1770" i="21"/>
  <c r="F1770" i="21"/>
  <c r="E1770" i="21"/>
  <c r="D1771" i="21"/>
  <c r="M1771" i="21"/>
  <c r="J1771" i="21"/>
  <c r="L1771" i="21"/>
  <c r="H1772" i="21"/>
  <c r="I1771" i="21"/>
  <c r="K1771" i="21"/>
  <c r="P1770" i="21"/>
  <c r="O1770" i="21"/>
  <c r="N1770" i="21"/>
  <c r="Q1770" i="21"/>
  <c r="F1771" i="21"/>
  <c r="D1772" i="21"/>
  <c r="E1771" i="21"/>
  <c r="J1772" i="21"/>
  <c r="I1772" i="21"/>
  <c r="K1772" i="21"/>
  <c r="M1772" i="21"/>
  <c r="H1773" i="21"/>
  <c r="L1772" i="21"/>
  <c r="P1771" i="21"/>
  <c r="O1771" i="21"/>
  <c r="N1771" i="21"/>
  <c r="Q1771" i="21"/>
  <c r="F1772" i="21"/>
  <c r="D1773" i="21"/>
  <c r="E1772" i="21"/>
  <c r="P1772" i="21"/>
  <c r="O1772" i="21"/>
  <c r="N1772" i="21"/>
  <c r="Q1772" i="21"/>
  <c r="L1773" i="21"/>
  <c r="I1773" i="21"/>
  <c r="M1773" i="21"/>
  <c r="J1773" i="21"/>
  <c r="K1773" i="21"/>
  <c r="H1774" i="21"/>
  <c r="F1773" i="21"/>
  <c r="E1773" i="21"/>
  <c r="D1774" i="21"/>
  <c r="P1773" i="21"/>
  <c r="O1773" i="21"/>
  <c r="N1773" i="21"/>
  <c r="Q1773" i="21"/>
  <c r="I1774" i="21"/>
  <c r="K1774" i="21"/>
  <c r="M1774" i="21"/>
  <c r="J1774" i="21"/>
  <c r="L1774" i="21"/>
  <c r="H1775" i="21"/>
  <c r="F1774" i="21"/>
  <c r="E1774" i="21"/>
  <c r="D1775" i="21"/>
  <c r="P1774" i="21"/>
  <c r="O1774" i="21"/>
  <c r="N1774" i="21"/>
  <c r="Q1774" i="21"/>
  <c r="M1775" i="21"/>
  <c r="J1775" i="21"/>
  <c r="K1775" i="21"/>
  <c r="L1775" i="21"/>
  <c r="I1775" i="21"/>
  <c r="H1776" i="21"/>
  <c r="E1775" i="21"/>
  <c r="F1775" i="21"/>
  <c r="D1776" i="21"/>
  <c r="P1775" i="21"/>
  <c r="O1775" i="21"/>
  <c r="N1775" i="21"/>
  <c r="Q1775" i="21"/>
  <c r="M1776" i="21"/>
  <c r="I1776" i="21"/>
  <c r="H1777" i="21"/>
  <c r="L1776" i="21"/>
  <c r="J1776" i="21"/>
  <c r="K1776" i="21"/>
  <c r="E1776" i="21"/>
  <c r="F1776" i="21"/>
  <c r="D1777" i="21"/>
  <c r="P1776" i="21"/>
  <c r="O1776" i="21"/>
  <c r="Q1776" i="21"/>
  <c r="N1776" i="21"/>
  <c r="J1777" i="21"/>
  <c r="K1777" i="21"/>
  <c r="M1777" i="21"/>
  <c r="H1778" i="21"/>
  <c r="I1777" i="21"/>
  <c r="L1777" i="21"/>
  <c r="F1777" i="21"/>
  <c r="D1778" i="21"/>
  <c r="E1777" i="21"/>
  <c r="K1778" i="21"/>
  <c r="L1778" i="21"/>
  <c r="J1778" i="21"/>
  <c r="H1779" i="21"/>
  <c r="I1778" i="21"/>
  <c r="M1778" i="21"/>
  <c r="P1777" i="21"/>
  <c r="O1777" i="21"/>
  <c r="N1777" i="21"/>
  <c r="Q1777" i="21"/>
  <c r="F1778" i="21"/>
  <c r="E1778" i="21"/>
  <c r="D1779" i="21"/>
  <c r="L1779" i="21"/>
  <c r="M1779" i="21"/>
  <c r="I1779" i="21"/>
  <c r="H1780" i="21"/>
  <c r="J1779" i="21"/>
  <c r="K1779" i="21"/>
  <c r="P1778" i="21"/>
  <c r="O1778" i="21"/>
  <c r="N1778" i="21"/>
  <c r="Q1778" i="21"/>
  <c r="E1779" i="21"/>
  <c r="D1780" i="21"/>
  <c r="F1779" i="21"/>
  <c r="P1779" i="21"/>
  <c r="O1779" i="21"/>
  <c r="N1779" i="21"/>
  <c r="Q1779" i="21"/>
  <c r="H1781" i="21"/>
  <c r="J1780" i="21"/>
  <c r="K1780" i="21"/>
  <c r="I1780" i="21"/>
  <c r="L1780" i="21"/>
  <c r="M1780" i="21"/>
  <c r="F1780" i="21"/>
  <c r="D1781" i="21"/>
  <c r="E1780" i="21"/>
  <c r="K1781" i="21"/>
  <c r="I1781" i="21"/>
  <c r="L1781" i="21"/>
  <c r="H1782" i="21"/>
  <c r="M1781" i="21"/>
  <c r="J1781" i="21"/>
  <c r="P1780" i="21"/>
  <c r="O1780" i="21"/>
  <c r="N1780" i="21"/>
  <c r="Q1780" i="21"/>
  <c r="F1781" i="21"/>
  <c r="E1781" i="21"/>
  <c r="D1782" i="21"/>
  <c r="P1781" i="21"/>
  <c r="O1781" i="21"/>
  <c r="N1781" i="21"/>
  <c r="Q1781" i="21"/>
  <c r="K1782" i="21"/>
  <c r="J1782" i="21"/>
  <c r="L1782" i="21"/>
  <c r="M1782" i="21"/>
  <c r="H1783" i="21"/>
  <c r="I1782" i="21"/>
  <c r="F1782" i="21"/>
  <c r="E1782" i="21"/>
  <c r="D1783" i="21"/>
  <c r="I1783" i="21"/>
  <c r="M1783" i="21"/>
  <c r="L1783" i="21"/>
  <c r="K1783" i="21"/>
  <c r="H1784" i="21"/>
  <c r="J1783" i="21"/>
  <c r="P1782" i="21"/>
  <c r="O1782" i="21"/>
  <c r="Q1782" i="21"/>
  <c r="N1782" i="21"/>
  <c r="F1783" i="21"/>
  <c r="D1784" i="21"/>
  <c r="E1783" i="21"/>
  <c r="P1783" i="21"/>
  <c r="O1783" i="21"/>
  <c r="N1783" i="21"/>
  <c r="Q1783" i="21"/>
  <c r="K1784" i="21"/>
  <c r="M1784" i="21"/>
  <c r="L1784" i="21"/>
  <c r="I1784" i="21"/>
  <c r="J1784" i="21"/>
  <c r="H1785" i="21"/>
  <c r="E1784" i="21"/>
  <c r="F1784" i="21"/>
  <c r="D1785" i="21"/>
  <c r="P1784" i="21"/>
  <c r="O1784" i="21"/>
  <c r="N1784" i="21"/>
  <c r="Q1784" i="21"/>
  <c r="M1785" i="21"/>
  <c r="H1786" i="21"/>
  <c r="I1785" i="21"/>
  <c r="K1785" i="21"/>
  <c r="J1785" i="21"/>
  <c r="L1785" i="21"/>
  <c r="F1785" i="21"/>
  <c r="E1785" i="21"/>
  <c r="D1786" i="21"/>
  <c r="L1786" i="21"/>
  <c r="M1786" i="21"/>
  <c r="K1786" i="21"/>
  <c r="H1787" i="21"/>
  <c r="J1786" i="21"/>
  <c r="I1786" i="21"/>
  <c r="P1785" i="21"/>
  <c r="O1785" i="21"/>
  <c r="Q1785" i="21"/>
  <c r="N1785" i="21"/>
  <c r="F1786" i="21"/>
  <c r="D1787" i="21"/>
  <c r="E1786" i="21"/>
  <c r="L1787" i="21"/>
  <c r="K1787" i="21"/>
  <c r="I1787" i="21"/>
  <c r="H1788" i="21"/>
  <c r="M1787" i="21"/>
  <c r="J1787" i="21"/>
  <c r="P1786" i="21"/>
  <c r="O1786" i="21"/>
  <c r="N1786" i="21"/>
  <c r="Q1786" i="21"/>
  <c r="E1787" i="21"/>
  <c r="F1787" i="21"/>
  <c r="D1788" i="21"/>
  <c r="P1787" i="21"/>
  <c r="O1787" i="21"/>
  <c r="N1787" i="21"/>
  <c r="Q1787" i="21"/>
  <c r="J1788" i="21"/>
  <c r="L1788" i="21"/>
  <c r="H1789" i="21"/>
  <c r="M1788" i="21"/>
  <c r="I1788" i="21"/>
  <c r="K1788" i="21"/>
  <c r="E1788" i="21"/>
  <c r="F1788" i="21"/>
  <c r="D1789" i="21"/>
  <c r="J1789" i="21"/>
  <c r="L1789" i="21"/>
  <c r="M1789" i="21"/>
  <c r="K1789" i="21"/>
  <c r="I1789" i="21"/>
  <c r="H1790" i="21"/>
  <c r="P1788" i="21"/>
  <c r="O1788" i="21"/>
  <c r="N1788" i="21"/>
  <c r="Q1788" i="21"/>
  <c r="F1789" i="21"/>
  <c r="E1789" i="21"/>
  <c r="D1790" i="21"/>
  <c r="P1789" i="21"/>
  <c r="O1789" i="21"/>
  <c r="N1789" i="21"/>
  <c r="Q1789" i="21"/>
  <c r="M1790" i="21"/>
  <c r="K1790" i="21"/>
  <c r="H1791" i="21"/>
  <c r="I1790" i="21"/>
  <c r="L1790" i="21"/>
  <c r="J1790" i="21"/>
  <c r="E1790" i="21"/>
  <c r="F1790" i="21"/>
  <c r="D1791" i="21"/>
  <c r="K1791" i="21"/>
  <c r="L1791" i="21"/>
  <c r="J1791" i="21"/>
  <c r="H1792" i="21"/>
  <c r="M1791" i="21"/>
  <c r="I1791" i="21"/>
  <c r="P1790" i="21"/>
  <c r="O1790" i="21"/>
  <c r="Q1790" i="21"/>
  <c r="N1790" i="21"/>
  <c r="F1791" i="21"/>
  <c r="D1792" i="21"/>
  <c r="E1791" i="21"/>
  <c r="K1792" i="21"/>
  <c r="I1792" i="21"/>
  <c r="H1793" i="21"/>
  <c r="J1792" i="21"/>
  <c r="L1792" i="21"/>
  <c r="M1792" i="21"/>
  <c r="P1791" i="21"/>
  <c r="O1791" i="21"/>
  <c r="N1791" i="21"/>
  <c r="Q1791" i="21"/>
  <c r="E1792" i="21"/>
  <c r="F1792" i="21"/>
  <c r="D1793" i="21"/>
  <c r="P1792" i="21"/>
  <c r="O1792" i="21"/>
  <c r="Q1792" i="21"/>
  <c r="N1792" i="21"/>
  <c r="L1793" i="21"/>
  <c r="I1793" i="21"/>
  <c r="H1794" i="21"/>
  <c r="J1793" i="21"/>
  <c r="K1793" i="21"/>
  <c r="M1793" i="21"/>
  <c r="F1793" i="21"/>
  <c r="E1793" i="21"/>
  <c r="D1794" i="21"/>
  <c r="P1793" i="21"/>
  <c r="O1793" i="21"/>
  <c r="N1793" i="21"/>
  <c r="Q1793" i="21"/>
  <c r="I1794" i="21"/>
  <c r="L1794" i="21"/>
  <c r="M1794" i="21"/>
  <c r="H1795" i="21"/>
  <c r="J1794" i="21"/>
  <c r="K1794" i="21"/>
  <c r="E1794" i="21"/>
  <c r="D1795" i="21"/>
  <c r="F1794" i="21"/>
  <c r="P1794" i="21"/>
  <c r="O1794" i="21"/>
  <c r="N1794" i="21"/>
  <c r="Q1794" i="21"/>
  <c r="H1796" i="21"/>
  <c r="M1795" i="21"/>
  <c r="L1795" i="21"/>
  <c r="J1795" i="21"/>
  <c r="K1795" i="21"/>
  <c r="I1795" i="21"/>
  <c r="E1795" i="21"/>
  <c r="F1795" i="21"/>
  <c r="D1796" i="21"/>
  <c r="L1796" i="21"/>
  <c r="M1796" i="21"/>
  <c r="H1797" i="21"/>
  <c r="I1796" i="21"/>
  <c r="J1796" i="21"/>
  <c r="K1796" i="21"/>
  <c r="P1795" i="21"/>
  <c r="O1795" i="21"/>
  <c r="N1795" i="21"/>
  <c r="Q1795" i="21"/>
  <c r="E1796" i="21"/>
  <c r="D1797" i="21"/>
  <c r="F1796" i="21"/>
  <c r="J1797" i="21"/>
  <c r="M1797" i="21"/>
  <c r="K1797" i="21"/>
  <c r="I1797" i="21"/>
  <c r="L1797" i="21"/>
  <c r="H1798" i="21"/>
  <c r="P1796" i="21"/>
  <c r="O1796" i="21"/>
  <c r="N1796" i="21"/>
  <c r="Q1796" i="21"/>
  <c r="F1797" i="21"/>
  <c r="E1797" i="21"/>
  <c r="D1798" i="21"/>
  <c r="P1797" i="21"/>
  <c r="O1797" i="21"/>
  <c r="N1797" i="21"/>
  <c r="Q1797" i="21"/>
  <c r="K1798" i="21"/>
  <c r="H1799" i="21"/>
  <c r="I1798" i="21"/>
  <c r="L1798" i="21"/>
  <c r="J1798" i="21"/>
  <c r="M1798" i="21"/>
  <c r="F1798" i="21"/>
  <c r="E1798" i="21"/>
  <c r="D1799" i="21"/>
  <c r="I1799" i="21"/>
  <c r="J1799" i="21"/>
  <c r="M1799" i="21"/>
  <c r="H1800" i="21"/>
  <c r="K1799" i="21"/>
  <c r="L1799" i="21"/>
  <c r="P1798" i="21"/>
  <c r="O1798" i="21"/>
  <c r="Q1798" i="21"/>
  <c r="N1798" i="21"/>
  <c r="D1800" i="21"/>
  <c r="F1799" i="21"/>
  <c r="E1799" i="21"/>
  <c r="P1799" i="21"/>
  <c r="O1799" i="21"/>
  <c r="N1799" i="21"/>
  <c r="Q1799" i="21"/>
  <c r="M1800" i="21"/>
  <c r="J1800" i="21"/>
  <c r="H1801" i="21"/>
  <c r="K1800" i="21"/>
  <c r="I1800" i="21"/>
  <c r="L1800" i="21"/>
  <c r="E1800" i="21"/>
  <c r="F1800" i="21"/>
  <c r="D1801" i="21"/>
  <c r="L1801" i="21"/>
  <c r="I1801" i="21"/>
  <c r="K1801" i="21"/>
  <c r="J1801" i="21"/>
  <c r="M1801" i="21"/>
  <c r="H1802" i="21"/>
  <c r="P1800" i="21"/>
  <c r="O1800" i="21"/>
  <c r="Q1800" i="21"/>
  <c r="N1800" i="21"/>
  <c r="F1801" i="21"/>
  <c r="E1801" i="21"/>
  <c r="D1802" i="21"/>
  <c r="P1801" i="21"/>
  <c r="O1801" i="21"/>
  <c r="N1801" i="21"/>
  <c r="Q1801" i="21"/>
  <c r="K1802" i="21"/>
  <c r="L1802" i="21"/>
  <c r="M1802" i="21"/>
  <c r="I1802" i="21"/>
  <c r="J1802" i="21"/>
  <c r="H1803" i="21"/>
  <c r="D1803" i="21"/>
  <c r="F1802" i="21"/>
  <c r="E1802" i="21"/>
  <c r="P1802" i="21"/>
  <c r="O1802" i="21"/>
  <c r="N1802" i="21"/>
  <c r="Q1802" i="21"/>
  <c r="K1803" i="21"/>
  <c r="J1803" i="21"/>
  <c r="I1803" i="21"/>
  <c r="H1804" i="21"/>
  <c r="L1803" i="21"/>
  <c r="M1803" i="21"/>
  <c r="E1803" i="21"/>
  <c r="F1803" i="21"/>
  <c r="D1804" i="21"/>
  <c r="P1803" i="21"/>
  <c r="O1803" i="21"/>
  <c r="N1803" i="21"/>
  <c r="Q1803" i="21"/>
  <c r="K1804" i="21"/>
  <c r="I1804" i="21"/>
  <c r="J1804" i="21"/>
  <c r="H1805" i="21"/>
  <c r="M1804" i="21"/>
  <c r="L1804" i="21"/>
  <c r="D1805" i="21"/>
  <c r="F1804" i="21"/>
  <c r="E1804" i="21"/>
  <c r="P1804" i="21"/>
  <c r="O1804" i="21"/>
  <c r="N1804" i="21"/>
  <c r="Q1804" i="21"/>
  <c r="H1806" i="21"/>
  <c r="I1805" i="21"/>
  <c r="M1805" i="21"/>
  <c r="J1805" i="21"/>
  <c r="K1805" i="21"/>
  <c r="L1805" i="21"/>
  <c r="E1805" i="21"/>
  <c r="F1805" i="21"/>
  <c r="D1806" i="21"/>
  <c r="L1806" i="21"/>
  <c r="J1806" i="21"/>
  <c r="M1806" i="21"/>
  <c r="I1806" i="21"/>
  <c r="K1806" i="21"/>
  <c r="H1807" i="21"/>
  <c r="P1805" i="21"/>
  <c r="O1805" i="21"/>
  <c r="N1805" i="21"/>
  <c r="Q1805" i="21"/>
  <c r="E1806" i="21"/>
  <c r="F1806" i="21"/>
  <c r="D1807" i="21"/>
  <c r="P1806" i="21"/>
  <c r="O1806" i="21"/>
  <c r="N1806" i="21"/>
  <c r="Q1806" i="21"/>
  <c r="L1807" i="21"/>
  <c r="J1807" i="21"/>
  <c r="I1807" i="21"/>
  <c r="H1808" i="21"/>
  <c r="M1807" i="21"/>
  <c r="K1807" i="21"/>
  <c r="F1807" i="21"/>
  <c r="E1807" i="21"/>
  <c r="D1808" i="21"/>
  <c r="P1807" i="21"/>
  <c r="O1807" i="21"/>
  <c r="N1807" i="21"/>
  <c r="Q1807" i="21"/>
  <c r="J1808" i="21"/>
  <c r="K1808" i="21"/>
  <c r="M1808" i="21"/>
  <c r="I1808" i="21"/>
  <c r="H1809" i="21"/>
  <c r="L1808" i="21"/>
  <c r="F1808" i="21"/>
  <c r="E1808" i="21"/>
  <c r="D1809" i="21"/>
  <c r="P1808" i="21"/>
  <c r="O1808" i="21"/>
  <c r="Q1808" i="21"/>
  <c r="N1808" i="21"/>
  <c r="J1809" i="21"/>
  <c r="K1809" i="21"/>
  <c r="L1809" i="21"/>
  <c r="I1809" i="21"/>
  <c r="M1809" i="21"/>
  <c r="H1810" i="21"/>
  <c r="E1809" i="21"/>
  <c r="F1809" i="21"/>
  <c r="D1810" i="21"/>
  <c r="P1809" i="21"/>
  <c r="O1809" i="21"/>
  <c r="N1809" i="21"/>
  <c r="Q1809" i="21"/>
  <c r="H1811" i="21"/>
  <c r="I1810" i="21"/>
  <c r="K1810" i="21"/>
  <c r="L1810" i="21"/>
  <c r="J1810" i="21"/>
  <c r="M1810" i="21"/>
  <c r="E1810" i="21"/>
  <c r="F1810" i="21"/>
  <c r="D1811" i="21"/>
  <c r="I1811" i="21"/>
  <c r="H1812" i="21"/>
  <c r="M1811" i="21"/>
  <c r="J1811" i="21"/>
  <c r="K1811" i="21"/>
  <c r="L1811" i="21"/>
  <c r="P1810" i="21"/>
  <c r="O1810" i="21"/>
  <c r="N1810" i="21"/>
  <c r="Q1810" i="21"/>
  <c r="E1811" i="21"/>
  <c r="F1811" i="21"/>
  <c r="D1812" i="21"/>
  <c r="P1811" i="21"/>
  <c r="O1811" i="21"/>
  <c r="N1811" i="21"/>
  <c r="Q1811" i="21"/>
  <c r="J1812" i="21"/>
  <c r="L1812" i="21"/>
  <c r="K1812" i="21"/>
  <c r="M1812" i="21"/>
  <c r="I1812" i="21"/>
  <c r="H1813" i="21"/>
  <c r="E1812" i="21"/>
  <c r="F1812" i="21"/>
  <c r="D1813" i="21"/>
  <c r="P1812" i="21"/>
  <c r="O1812" i="21"/>
  <c r="N1812" i="21"/>
  <c r="Q1812" i="21"/>
  <c r="J1813" i="21"/>
  <c r="I1813" i="21"/>
  <c r="L1813" i="21"/>
  <c r="M1813" i="21"/>
  <c r="K1813" i="21"/>
  <c r="H1814" i="21"/>
  <c r="F1813" i="21"/>
  <c r="E1813" i="21"/>
  <c r="D1814" i="21"/>
  <c r="P1813" i="21"/>
  <c r="O1813" i="21"/>
  <c r="N1813" i="21"/>
  <c r="Q1813" i="21"/>
  <c r="I1814" i="21"/>
  <c r="K1814" i="21"/>
  <c r="L1814" i="21"/>
  <c r="H1815" i="21"/>
  <c r="M1814" i="21"/>
  <c r="J1814" i="21"/>
  <c r="E1814" i="21"/>
  <c r="F1814" i="21"/>
  <c r="D1815" i="21"/>
  <c r="P1814" i="21"/>
  <c r="O1814" i="21"/>
  <c r="N1814" i="21"/>
  <c r="Q1814" i="21"/>
  <c r="J1815" i="21"/>
  <c r="L1815" i="21"/>
  <c r="I1815" i="21"/>
  <c r="M1815" i="21"/>
  <c r="K1815" i="21"/>
  <c r="H1816" i="21"/>
  <c r="F1815" i="21"/>
  <c r="D1816" i="21"/>
  <c r="E1815" i="21"/>
  <c r="P1815" i="21"/>
  <c r="O1815" i="21"/>
  <c r="N1815" i="21"/>
  <c r="Q1815" i="21"/>
  <c r="L1816" i="21"/>
  <c r="K1816" i="21"/>
  <c r="J1816" i="21"/>
  <c r="H1817" i="21"/>
  <c r="I1816" i="21"/>
  <c r="M1816" i="21"/>
  <c r="E1816" i="21"/>
  <c r="F1816" i="21"/>
  <c r="D1817" i="21"/>
  <c r="H1818" i="21"/>
  <c r="I1817" i="21"/>
  <c r="J1817" i="21"/>
  <c r="L1817" i="21"/>
  <c r="K1817" i="21"/>
  <c r="M1817" i="21"/>
  <c r="P1816" i="21"/>
  <c r="O1816" i="21"/>
  <c r="N1816" i="21"/>
  <c r="Q1816" i="21"/>
  <c r="E1817" i="21"/>
  <c r="F1817" i="21"/>
  <c r="D1818" i="21"/>
  <c r="K1818" i="21"/>
  <c r="I1818" i="21"/>
  <c r="H1819" i="21"/>
  <c r="L1818" i="21"/>
  <c r="M1818" i="21"/>
  <c r="J1818" i="21"/>
  <c r="P1817" i="21"/>
  <c r="O1817" i="21"/>
  <c r="N1817" i="21"/>
  <c r="Q1817" i="21"/>
  <c r="E1818" i="21"/>
  <c r="D1819" i="21"/>
  <c r="F1818" i="21"/>
  <c r="P1818" i="21"/>
  <c r="O1818" i="21"/>
  <c r="N1818" i="21"/>
  <c r="Q1818" i="21"/>
  <c r="K1819" i="21"/>
  <c r="J1819" i="21"/>
  <c r="L1819" i="21"/>
  <c r="I1819" i="21"/>
  <c r="H1820" i="21"/>
  <c r="M1819" i="21"/>
  <c r="F1819" i="21"/>
  <c r="E1819" i="21"/>
  <c r="D1820" i="21"/>
  <c r="P1819" i="21"/>
  <c r="O1819" i="21"/>
  <c r="Q1819" i="21"/>
  <c r="N1819" i="21"/>
  <c r="H1821" i="21"/>
  <c r="J1820" i="21"/>
  <c r="K1820" i="21"/>
  <c r="L1820" i="21"/>
  <c r="I1820" i="21"/>
  <c r="M1820" i="21"/>
  <c r="F1820" i="21"/>
  <c r="E1820" i="21"/>
  <c r="D1821" i="21"/>
  <c r="K1821" i="21"/>
  <c r="H1822" i="21"/>
  <c r="M1821" i="21"/>
  <c r="L1821" i="21"/>
  <c r="J1821" i="21"/>
  <c r="I1821" i="21"/>
  <c r="P1820" i="21"/>
  <c r="O1820" i="21"/>
  <c r="N1820" i="21"/>
  <c r="Q1820" i="21"/>
  <c r="F1821" i="21"/>
  <c r="E1821" i="21"/>
  <c r="D1822" i="21"/>
  <c r="H1823" i="21"/>
  <c r="I1822" i="21"/>
  <c r="L1822" i="21"/>
  <c r="M1822" i="21"/>
  <c r="J1822" i="21"/>
  <c r="K1822" i="21"/>
  <c r="P1821" i="21"/>
  <c r="O1821" i="21"/>
  <c r="N1821" i="21"/>
  <c r="Q1821" i="21"/>
  <c r="E1822" i="21"/>
  <c r="F1822" i="21"/>
  <c r="D1823" i="21"/>
  <c r="H1824" i="21"/>
  <c r="M1823" i="21"/>
  <c r="I1823" i="21"/>
  <c r="L1823" i="21"/>
  <c r="J1823" i="21"/>
  <c r="K1823" i="21"/>
  <c r="P1822" i="21"/>
  <c r="O1822" i="21"/>
  <c r="Q1822" i="21"/>
  <c r="N1822" i="21"/>
  <c r="F1823" i="21"/>
  <c r="D1824" i="21"/>
  <c r="E1823" i="21"/>
  <c r="K1824" i="21"/>
  <c r="I1824" i="21"/>
  <c r="L1824" i="21"/>
  <c r="M1824" i="21"/>
  <c r="H1825" i="21"/>
  <c r="J1824" i="21"/>
  <c r="P1823" i="21"/>
  <c r="O1823" i="21"/>
  <c r="N1823" i="21"/>
  <c r="Q1823" i="21"/>
  <c r="E1824" i="21"/>
  <c r="F1824" i="21"/>
  <c r="D1825" i="21"/>
  <c r="P1824" i="21"/>
  <c r="O1824" i="21"/>
  <c r="Q1824" i="21"/>
  <c r="N1824" i="21"/>
  <c r="J1825" i="21"/>
  <c r="M1825" i="21"/>
  <c r="K1825" i="21"/>
  <c r="H1826" i="21"/>
  <c r="I1825" i="21"/>
  <c r="L1825" i="21"/>
  <c r="F1825" i="21"/>
  <c r="E1825" i="21"/>
  <c r="D1826" i="21"/>
  <c r="M1826" i="21"/>
  <c r="L1826" i="21"/>
  <c r="I1826" i="21"/>
  <c r="H1827" i="21"/>
  <c r="K1826" i="21"/>
  <c r="J1826" i="21"/>
  <c r="P1825" i="21"/>
  <c r="O1825" i="21"/>
  <c r="N1825" i="21"/>
  <c r="Q1825" i="21"/>
  <c r="F1826" i="21"/>
  <c r="D1827" i="21"/>
  <c r="E1826" i="21"/>
  <c r="P1826" i="21"/>
  <c r="O1826" i="21"/>
  <c r="N1826" i="21"/>
  <c r="Q1826" i="21"/>
  <c r="K1827" i="21"/>
  <c r="M1827" i="21"/>
  <c r="I1827" i="21"/>
  <c r="H1828" i="21"/>
  <c r="J1827" i="21"/>
  <c r="L1827" i="21"/>
  <c r="E1827" i="21"/>
  <c r="F1827" i="21"/>
  <c r="D1828" i="21"/>
  <c r="P1827" i="21"/>
  <c r="O1827" i="21"/>
  <c r="N1827" i="21"/>
  <c r="Q1827" i="21"/>
  <c r="H1829" i="21"/>
  <c r="J1828" i="21"/>
  <c r="K1828" i="21"/>
  <c r="I1828" i="21"/>
  <c r="L1828" i="21"/>
  <c r="M1828" i="21"/>
  <c r="E1828" i="21"/>
  <c r="F1828" i="21"/>
  <c r="D1829" i="21"/>
  <c r="K1829" i="21"/>
  <c r="I1829" i="21"/>
  <c r="M1829" i="21"/>
  <c r="H1830" i="21"/>
  <c r="L1829" i="21"/>
  <c r="J1829" i="21"/>
  <c r="P1828" i="21"/>
  <c r="O1828" i="21"/>
  <c r="N1828" i="21"/>
  <c r="Q1828" i="21"/>
  <c r="E1829" i="21"/>
  <c r="F1829" i="21"/>
  <c r="D1830" i="21"/>
  <c r="P1829" i="21"/>
  <c r="O1829" i="21"/>
  <c r="N1829" i="21"/>
  <c r="Q1829" i="21"/>
  <c r="I1830" i="21"/>
  <c r="H1831" i="21"/>
  <c r="L1830" i="21"/>
  <c r="J1830" i="21"/>
  <c r="K1830" i="21"/>
  <c r="M1830" i="21"/>
  <c r="E1830" i="21"/>
  <c r="F1830" i="21"/>
  <c r="D1831" i="21"/>
  <c r="P1830" i="21"/>
  <c r="O1830" i="21"/>
  <c r="N1830" i="21"/>
  <c r="Q1830" i="21"/>
  <c r="J1831" i="21"/>
  <c r="K1831" i="21"/>
  <c r="H1832" i="21"/>
  <c r="I1831" i="21"/>
  <c r="L1831" i="21"/>
  <c r="M1831" i="21"/>
  <c r="F1831" i="21"/>
  <c r="E1831" i="21"/>
  <c r="D1832" i="21"/>
  <c r="K1832" i="21"/>
  <c r="I1832" i="21"/>
  <c r="M1832" i="21"/>
  <c r="L1832" i="21"/>
  <c r="H1833" i="21"/>
  <c r="J1832" i="21"/>
  <c r="P1831" i="21"/>
  <c r="O1831" i="21"/>
  <c r="N1831" i="21"/>
  <c r="Q1831" i="21"/>
  <c r="E1832" i="21"/>
  <c r="F1832" i="21"/>
  <c r="D1833" i="21"/>
  <c r="P1832" i="21"/>
  <c r="O1832" i="21"/>
  <c r="N1832" i="21"/>
  <c r="Q1832" i="21"/>
  <c r="J1833" i="21"/>
  <c r="L1833" i="21"/>
  <c r="I1833" i="21"/>
  <c r="K1833" i="21"/>
  <c r="H1834" i="21"/>
  <c r="M1833" i="21"/>
  <c r="E1833" i="21"/>
  <c r="D1834" i="21"/>
  <c r="F1833" i="21"/>
  <c r="P1833" i="21"/>
  <c r="O1833" i="21"/>
  <c r="N1833" i="21"/>
  <c r="Q1833" i="21"/>
  <c r="H1835" i="21"/>
  <c r="L1834" i="21"/>
  <c r="M1834" i="21"/>
  <c r="K1834" i="21"/>
  <c r="I1834" i="21"/>
  <c r="J1834" i="21"/>
  <c r="D1835" i="21"/>
  <c r="F1834" i="21"/>
  <c r="E1834" i="21"/>
  <c r="K1835" i="21"/>
  <c r="J1835" i="21"/>
  <c r="I1835" i="21"/>
  <c r="M1835" i="21"/>
  <c r="L1835" i="21"/>
  <c r="H1836" i="21"/>
  <c r="P1834" i="21"/>
  <c r="O1834" i="21"/>
  <c r="N1834" i="21"/>
  <c r="Q1834" i="21"/>
  <c r="F1835" i="21"/>
  <c r="D1836" i="21"/>
  <c r="E1835" i="21"/>
  <c r="P1835" i="21"/>
  <c r="O1835" i="21"/>
  <c r="N1835" i="21"/>
  <c r="Q1835" i="21"/>
  <c r="L1836" i="21"/>
  <c r="I1836" i="21"/>
  <c r="H1837" i="21"/>
  <c r="M1836" i="21"/>
  <c r="J1836" i="21"/>
  <c r="K1836" i="21"/>
  <c r="F1836" i="21"/>
  <c r="D1837" i="21"/>
  <c r="E1836" i="21"/>
  <c r="P1836" i="21"/>
  <c r="O1836" i="21"/>
  <c r="N1836" i="21"/>
  <c r="Q1836" i="21"/>
  <c r="J1837" i="21"/>
  <c r="I1837" i="21"/>
  <c r="L1837" i="21"/>
  <c r="M1837" i="21"/>
  <c r="K1837" i="21"/>
  <c r="H1838" i="21"/>
  <c r="F1837" i="21"/>
  <c r="E1837" i="21"/>
  <c r="D1838" i="21"/>
  <c r="P1837" i="21"/>
  <c r="O1837" i="21"/>
  <c r="N1837" i="21"/>
  <c r="Q1837" i="21"/>
  <c r="H1839" i="21"/>
  <c r="M1838" i="21"/>
  <c r="L1838" i="21"/>
  <c r="K1838" i="21"/>
  <c r="I1838" i="21"/>
  <c r="J1838" i="21"/>
  <c r="F1838" i="21"/>
  <c r="E1838" i="21"/>
  <c r="D1839" i="21"/>
  <c r="H1840" i="21"/>
  <c r="I1839" i="21"/>
  <c r="J1839" i="21"/>
  <c r="L1839" i="21"/>
  <c r="M1839" i="21"/>
  <c r="K1839" i="21"/>
  <c r="P1838" i="21"/>
  <c r="O1838" i="21"/>
  <c r="Q1838" i="21"/>
  <c r="N1838" i="21"/>
  <c r="D1840" i="21"/>
  <c r="E1839" i="21"/>
  <c r="F1839" i="21"/>
  <c r="H1841" i="21"/>
  <c r="L1840" i="21"/>
  <c r="I1840" i="21"/>
  <c r="J1840" i="21"/>
  <c r="K1840" i="21"/>
  <c r="M1840" i="21"/>
  <c r="P1839" i="21"/>
  <c r="O1839" i="21"/>
  <c r="N1839" i="21"/>
  <c r="Q1839" i="21"/>
  <c r="F1840" i="21"/>
  <c r="E1840" i="21"/>
  <c r="D1841" i="21"/>
  <c r="M1841" i="21"/>
  <c r="H1842" i="21"/>
  <c r="K1841" i="21"/>
  <c r="J1841" i="21"/>
  <c r="I1841" i="21"/>
  <c r="L1841" i="21"/>
  <c r="P1840" i="21"/>
  <c r="O1840" i="21"/>
  <c r="N1840" i="21"/>
  <c r="Q1840" i="21"/>
  <c r="F1841" i="21"/>
  <c r="D1842" i="21"/>
  <c r="E1841" i="21"/>
  <c r="H1843" i="21"/>
  <c r="K1842" i="21"/>
  <c r="I1842" i="21"/>
  <c r="L1842" i="21"/>
  <c r="M1842" i="21"/>
  <c r="J1842" i="21"/>
  <c r="P1841" i="21"/>
  <c r="O1841" i="21"/>
  <c r="N1841" i="21"/>
  <c r="Q1841" i="21"/>
  <c r="F1842" i="21"/>
  <c r="E1842" i="21"/>
  <c r="D1843" i="21"/>
  <c r="K1843" i="21"/>
  <c r="M1843" i="21"/>
  <c r="I1843" i="21"/>
  <c r="H1844" i="21"/>
  <c r="J1843" i="21"/>
  <c r="L1843" i="21"/>
  <c r="P1842" i="21"/>
  <c r="O1842" i="21"/>
  <c r="N1842" i="21"/>
  <c r="Q1842" i="21"/>
  <c r="F1843" i="21"/>
  <c r="E1843" i="21"/>
  <c r="D1844" i="21"/>
  <c r="P1843" i="21"/>
  <c r="O1843" i="21"/>
  <c r="N1843" i="21"/>
  <c r="Q1843" i="21"/>
  <c r="H1845" i="21"/>
  <c r="J1844" i="21"/>
  <c r="I1844" i="21"/>
  <c r="K1844" i="21"/>
  <c r="L1844" i="21"/>
  <c r="M1844" i="21"/>
  <c r="F1844" i="21"/>
  <c r="D1845" i="21"/>
  <c r="E1844" i="21"/>
  <c r="J1845" i="21"/>
  <c r="K1845" i="21"/>
  <c r="H1846" i="21"/>
  <c r="M1845" i="21"/>
  <c r="L1845" i="21"/>
  <c r="I1845" i="21"/>
  <c r="P1844" i="21"/>
  <c r="O1844" i="21"/>
  <c r="N1844" i="21"/>
  <c r="Q1844" i="21"/>
  <c r="F1845" i="21"/>
  <c r="E1845" i="21"/>
  <c r="D1846" i="21"/>
  <c r="L1846" i="21"/>
  <c r="J1846" i="21"/>
  <c r="H1847" i="21"/>
  <c r="M1846" i="21"/>
  <c r="K1846" i="21"/>
  <c r="I1846" i="21"/>
  <c r="P1845" i="21"/>
  <c r="O1845" i="21"/>
  <c r="N1845" i="21"/>
  <c r="Q1845" i="21"/>
  <c r="F1846" i="21"/>
  <c r="E1846" i="21"/>
  <c r="D1847" i="21"/>
  <c r="J1847" i="21"/>
  <c r="K1847" i="21"/>
  <c r="H1848" i="21"/>
  <c r="I1847" i="21"/>
  <c r="M1847" i="21"/>
  <c r="L1847" i="21"/>
  <c r="P1846" i="21"/>
  <c r="O1846" i="21"/>
  <c r="N1846" i="21"/>
  <c r="Q1846" i="21"/>
  <c r="E1847" i="21"/>
  <c r="F1847" i="21"/>
  <c r="D1848" i="21"/>
  <c r="J1848" i="21"/>
  <c r="H1849" i="21"/>
  <c r="L1848" i="21"/>
  <c r="K1848" i="21"/>
  <c r="M1848" i="21"/>
  <c r="I1848" i="21"/>
  <c r="P1847" i="21"/>
  <c r="O1847" i="21"/>
  <c r="N1847" i="21"/>
  <c r="Q1847" i="21"/>
  <c r="E1848" i="21"/>
  <c r="F1848" i="21"/>
  <c r="D1849" i="21"/>
  <c r="M1849" i="21"/>
  <c r="H1850" i="21"/>
  <c r="K1849" i="21"/>
  <c r="L1849" i="21"/>
  <c r="J1849" i="21"/>
  <c r="I1849" i="21"/>
  <c r="P1848" i="21"/>
  <c r="O1848" i="21"/>
  <c r="N1848" i="21"/>
  <c r="Q1848" i="21"/>
  <c r="F1849" i="21"/>
  <c r="E1849" i="21"/>
  <c r="D1850" i="21"/>
  <c r="J1850" i="21"/>
  <c r="K1850" i="21"/>
  <c r="L1850" i="21"/>
  <c r="H1851" i="21"/>
  <c r="I1850" i="21"/>
  <c r="M1850" i="21"/>
  <c r="P1849" i="21"/>
  <c r="O1849" i="21"/>
  <c r="N1849" i="21"/>
  <c r="Q1849" i="21"/>
  <c r="F1850" i="21"/>
  <c r="D1851" i="21"/>
  <c r="E1850" i="21"/>
  <c r="J1851" i="21"/>
  <c r="L1851" i="21"/>
  <c r="H1852" i="21"/>
  <c r="K1851" i="21"/>
  <c r="M1851" i="21"/>
  <c r="I1851" i="21"/>
  <c r="P1850" i="21"/>
  <c r="O1850" i="21"/>
  <c r="N1850" i="21"/>
  <c r="Q1850" i="21"/>
  <c r="E1851" i="21"/>
  <c r="F1851" i="21"/>
  <c r="D1852" i="21"/>
  <c r="I1852" i="21"/>
  <c r="L1852" i="21"/>
  <c r="J1852" i="21"/>
  <c r="K1852" i="21"/>
  <c r="H1853" i="21"/>
  <c r="M1852" i="21"/>
  <c r="P1851" i="21"/>
  <c r="O1851" i="21"/>
  <c r="N1851" i="21"/>
  <c r="Q1851" i="21"/>
  <c r="D1853" i="21"/>
  <c r="E1852" i="21"/>
  <c r="F1852" i="21"/>
  <c r="P1852" i="21"/>
  <c r="O1852" i="21"/>
  <c r="N1852" i="21"/>
  <c r="Q1852" i="21"/>
  <c r="M1853" i="21"/>
  <c r="I1853" i="21"/>
  <c r="J1853" i="21"/>
  <c r="H1854" i="21"/>
  <c r="K1853" i="21"/>
  <c r="L1853" i="21"/>
  <c r="F1853" i="21"/>
  <c r="E1853" i="21"/>
  <c r="D1854" i="21"/>
  <c r="P1853" i="21"/>
  <c r="O1853" i="21"/>
  <c r="N1853" i="21"/>
  <c r="Q1853" i="21"/>
  <c r="H1855" i="21"/>
  <c r="J1854" i="21"/>
  <c r="K1854" i="21"/>
  <c r="L1854" i="21"/>
  <c r="I1854" i="21"/>
  <c r="M1854" i="21"/>
  <c r="E1854" i="21"/>
  <c r="F1854" i="21"/>
  <c r="D1855" i="21"/>
  <c r="L1855" i="21"/>
  <c r="H1856" i="21"/>
  <c r="M1855" i="21"/>
  <c r="I1855" i="21"/>
  <c r="J1855" i="21"/>
  <c r="K1855" i="21"/>
  <c r="P1854" i="21"/>
  <c r="O1854" i="21"/>
  <c r="Q1854" i="21"/>
  <c r="N1854" i="21"/>
  <c r="F1855" i="21"/>
  <c r="D1856" i="21"/>
  <c r="E1855" i="21"/>
  <c r="I1856" i="21"/>
  <c r="M1856" i="21"/>
  <c r="K1856" i="21"/>
  <c r="L1856" i="21"/>
  <c r="J1856" i="21"/>
  <c r="H1857" i="21"/>
  <c r="P1855" i="21"/>
  <c r="O1855" i="21"/>
  <c r="Q1855" i="21"/>
  <c r="N1855" i="21"/>
  <c r="E1856" i="21"/>
  <c r="F1856" i="21"/>
  <c r="D1857" i="21"/>
  <c r="P1856" i="21"/>
  <c r="O1856" i="21"/>
  <c r="Q1856" i="21"/>
  <c r="N1856" i="21"/>
  <c r="H1858" i="21"/>
  <c r="J1857" i="21"/>
  <c r="L1857" i="21"/>
  <c r="I1857" i="21"/>
  <c r="M1857" i="21"/>
  <c r="K1857" i="21"/>
  <c r="D1858" i="21"/>
  <c r="E1857" i="21"/>
  <c r="F1857" i="21"/>
  <c r="M1858" i="21"/>
  <c r="J1858" i="21"/>
  <c r="H1859" i="21"/>
  <c r="K1858" i="21"/>
  <c r="I1858" i="21"/>
  <c r="L1858" i="21"/>
  <c r="P1857" i="21"/>
  <c r="O1857" i="21"/>
  <c r="N1857" i="21"/>
  <c r="Q1857" i="21"/>
  <c r="D1859" i="21"/>
  <c r="F1858" i="21"/>
  <c r="E1858" i="21"/>
  <c r="I1859" i="21"/>
  <c r="M1859" i="21"/>
  <c r="L1859" i="21"/>
  <c r="K1859" i="21"/>
  <c r="H1860" i="21"/>
  <c r="J1859" i="21"/>
  <c r="P1858" i="21"/>
  <c r="O1858" i="21"/>
  <c r="Q1858" i="21"/>
  <c r="N1858" i="21"/>
  <c r="E1859" i="21"/>
  <c r="F1859" i="21"/>
  <c r="D1860" i="21"/>
  <c r="P1859" i="21"/>
  <c r="O1859" i="21"/>
  <c r="N1859" i="21"/>
  <c r="Q1859" i="21"/>
  <c r="J1860" i="21"/>
  <c r="K1860" i="21"/>
  <c r="H1861" i="21"/>
  <c r="I1860" i="21"/>
  <c r="L1860" i="21"/>
  <c r="M1860" i="21"/>
  <c r="E1860" i="21"/>
  <c r="D1861" i="21"/>
  <c r="F1860" i="21"/>
  <c r="L1861" i="21"/>
  <c r="H1862" i="21"/>
  <c r="K1861" i="21"/>
  <c r="M1861" i="21"/>
  <c r="I1861" i="21"/>
  <c r="J1861" i="21"/>
  <c r="P1860" i="21"/>
  <c r="O1860" i="21"/>
  <c r="N1860" i="21"/>
  <c r="Q1860" i="21"/>
  <c r="E1861" i="21"/>
  <c r="F1861" i="21"/>
  <c r="D1862" i="21"/>
  <c r="I1862" i="21"/>
  <c r="M1862" i="21"/>
  <c r="L1862" i="21"/>
  <c r="H1863" i="21"/>
  <c r="J1862" i="21"/>
  <c r="K1862" i="21"/>
  <c r="P1861" i="21"/>
  <c r="O1861" i="21"/>
  <c r="N1861" i="21"/>
  <c r="Q1861" i="21"/>
  <c r="F1862" i="21"/>
  <c r="E1862" i="21"/>
  <c r="D1863" i="21"/>
  <c r="P1862" i="21"/>
  <c r="O1862" i="21"/>
  <c r="N1862" i="21"/>
  <c r="Q1862" i="21"/>
  <c r="J1863" i="21"/>
  <c r="I1863" i="21"/>
  <c r="K1863" i="21"/>
  <c r="H1864" i="21"/>
  <c r="L1863" i="21"/>
  <c r="M1863" i="21"/>
  <c r="F1863" i="21"/>
  <c r="E1863" i="21"/>
  <c r="D1864" i="21"/>
  <c r="P1863" i="21"/>
  <c r="O1863" i="21"/>
  <c r="N1863" i="21"/>
  <c r="Q1863" i="21"/>
  <c r="H1865" i="21"/>
  <c r="J1864" i="21"/>
  <c r="L1864" i="21"/>
  <c r="K1864" i="21"/>
  <c r="M1864" i="21"/>
  <c r="I1864" i="21"/>
  <c r="F1864" i="21"/>
  <c r="E1864" i="21"/>
  <c r="D1865" i="21"/>
  <c r="M1865" i="21"/>
  <c r="H1866" i="21"/>
  <c r="I1865" i="21"/>
  <c r="L1865" i="21"/>
  <c r="K1865" i="21"/>
  <c r="J1865" i="21"/>
  <c r="P1864" i="21"/>
  <c r="O1864" i="21"/>
  <c r="Q1864" i="21"/>
  <c r="N1864" i="21"/>
  <c r="F1865" i="21"/>
  <c r="E1865" i="21"/>
  <c r="D1866" i="21"/>
  <c r="H1867" i="21"/>
  <c r="J1866" i="21"/>
  <c r="L1866" i="21"/>
  <c r="K1866" i="21"/>
  <c r="M1866" i="21"/>
  <c r="I1866" i="21"/>
  <c r="P1865" i="21"/>
  <c r="O1865" i="21"/>
  <c r="N1865" i="21"/>
  <c r="Q1865" i="21"/>
  <c r="E1866" i="21"/>
  <c r="D1867" i="21"/>
  <c r="F1866" i="21"/>
  <c r="K1867" i="21"/>
  <c r="L1867" i="21"/>
  <c r="H1868" i="21"/>
  <c r="I1867" i="21"/>
  <c r="J1867" i="21"/>
  <c r="M1867" i="21"/>
  <c r="P1866" i="21"/>
  <c r="O1866" i="21"/>
  <c r="N1866" i="21"/>
  <c r="Q1866" i="21"/>
  <c r="E1867" i="21"/>
  <c r="F1867" i="21"/>
  <c r="D1868" i="21"/>
  <c r="J1868" i="21"/>
  <c r="K1868" i="21"/>
  <c r="H1869" i="21"/>
  <c r="I1868" i="21"/>
  <c r="L1868" i="21"/>
  <c r="M1868" i="21"/>
  <c r="P1867" i="21"/>
  <c r="O1867" i="21"/>
  <c r="N1867" i="21"/>
  <c r="Q1867" i="21"/>
  <c r="F1868" i="21"/>
  <c r="E1868" i="21"/>
  <c r="D1869" i="21"/>
  <c r="M1869" i="21"/>
  <c r="J1869" i="21"/>
  <c r="I1869" i="21"/>
  <c r="H1870" i="21"/>
  <c r="L1869" i="21"/>
  <c r="K1869" i="21"/>
  <c r="P1868" i="21"/>
  <c r="O1868" i="21"/>
  <c r="N1868" i="21"/>
  <c r="Q1868" i="21"/>
  <c r="E1869" i="21"/>
  <c r="F1869" i="21"/>
  <c r="D1870" i="21"/>
  <c r="P1869" i="21"/>
  <c r="O1869" i="21"/>
  <c r="N1869" i="21"/>
  <c r="Q1869" i="21"/>
  <c r="L1870" i="21"/>
  <c r="K1870" i="21"/>
  <c r="I1870" i="21"/>
  <c r="H1871" i="21"/>
  <c r="J1870" i="21"/>
  <c r="M1870" i="21"/>
  <c r="D1871" i="21"/>
  <c r="F1870" i="21"/>
  <c r="E1870" i="21"/>
  <c r="P1870" i="21"/>
  <c r="O1870" i="21"/>
  <c r="N1870" i="21"/>
  <c r="Q1870" i="21"/>
  <c r="H1872" i="21"/>
  <c r="J1871" i="21"/>
  <c r="L1871" i="21"/>
  <c r="M1871" i="21"/>
  <c r="I1871" i="21"/>
  <c r="K1871" i="21"/>
  <c r="E1871" i="21"/>
  <c r="F1871" i="21"/>
  <c r="D1872" i="21"/>
  <c r="K1872" i="21"/>
  <c r="J1872" i="21"/>
  <c r="M1872" i="21"/>
  <c r="L1872" i="21"/>
  <c r="I1872" i="21"/>
  <c r="H1873" i="21"/>
  <c r="P1871" i="21"/>
  <c r="O1871" i="21"/>
  <c r="N1871" i="21"/>
  <c r="Q1871" i="21"/>
  <c r="F1872" i="21"/>
  <c r="E1872" i="21"/>
  <c r="D1873" i="21"/>
  <c r="P1872" i="21"/>
  <c r="O1872" i="21"/>
  <c r="Q1872" i="21"/>
  <c r="N1872" i="21"/>
  <c r="L1873" i="21"/>
  <c r="M1873" i="21"/>
  <c r="K1873" i="21"/>
  <c r="I1873" i="21"/>
  <c r="J1873" i="21"/>
  <c r="H1874" i="21"/>
  <c r="E1873" i="21"/>
  <c r="F1873" i="21"/>
  <c r="D1874" i="21"/>
  <c r="P1873" i="21"/>
  <c r="O1873" i="21"/>
  <c r="N1873" i="21"/>
  <c r="Q1873" i="21"/>
  <c r="J1874" i="21"/>
  <c r="L1874" i="21"/>
  <c r="H1875" i="21"/>
  <c r="I1874" i="21"/>
  <c r="M1874" i="21"/>
  <c r="K1874" i="21"/>
  <c r="F1874" i="21"/>
  <c r="D1875" i="21"/>
  <c r="E1874" i="21"/>
  <c r="K1875" i="21"/>
  <c r="H1876" i="21"/>
  <c r="L1875" i="21"/>
  <c r="M1875" i="21"/>
  <c r="I1875" i="21"/>
  <c r="J1875" i="21"/>
  <c r="P1874" i="21"/>
  <c r="O1874" i="21"/>
  <c r="N1874" i="21"/>
  <c r="Q1874" i="21"/>
  <c r="E1875" i="21"/>
  <c r="F1875" i="21"/>
  <c r="D1876" i="21"/>
  <c r="H1877" i="21"/>
  <c r="I1876" i="21"/>
  <c r="L1876" i="21"/>
  <c r="K1876" i="21"/>
  <c r="J1876" i="21"/>
  <c r="M1876" i="21"/>
  <c r="P1875" i="21"/>
  <c r="O1875" i="21"/>
  <c r="N1875" i="21"/>
  <c r="Q1875" i="21"/>
  <c r="F1876" i="21"/>
  <c r="D1877" i="21"/>
  <c r="E1876" i="21"/>
  <c r="K1877" i="21"/>
  <c r="I1877" i="21"/>
  <c r="M1877" i="21"/>
  <c r="L1877" i="21"/>
  <c r="H1878" i="21"/>
  <c r="J1877" i="21"/>
  <c r="P1876" i="21"/>
  <c r="O1876" i="21"/>
  <c r="N1876" i="21"/>
  <c r="Q1876" i="21"/>
  <c r="F1877" i="21"/>
  <c r="E1877" i="21"/>
  <c r="D1878" i="21"/>
  <c r="P1877" i="21"/>
  <c r="O1877" i="21"/>
  <c r="N1877" i="21"/>
  <c r="Q1877" i="21"/>
  <c r="M1878" i="21"/>
  <c r="J1878" i="21"/>
  <c r="I1878" i="21"/>
  <c r="H1879" i="21"/>
  <c r="L1878" i="21"/>
  <c r="K1878" i="21"/>
  <c r="F1878" i="21"/>
  <c r="D1879" i="21"/>
  <c r="E1878" i="21"/>
  <c r="P1878" i="21"/>
  <c r="O1878" i="21"/>
  <c r="N1878" i="21"/>
  <c r="Q1878" i="21"/>
  <c r="L1879" i="21"/>
  <c r="I1879" i="21"/>
  <c r="J1879" i="21"/>
  <c r="H1880" i="21"/>
  <c r="K1879" i="21"/>
  <c r="M1879" i="21"/>
  <c r="D1880" i="21"/>
  <c r="E1879" i="21"/>
  <c r="F1879" i="21"/>
  <c r="P1879" i="21"/>
  <c r="O1879" i="21"/>
  <c r="N1879" i="21"/>
  <c r="Q1879" i="21"/>
  <c r="I1880" i="21"/>
  <c r="H1881" i="21"/>
  <c r="L1880" i="21"/>
  <c r="K1880" i="21"/>
  <c r="M1880" i="21"/>
  <c r="J1880" i="21"/>
  <c r="E1880" i="21"/>
  <c r="F1880" i="21"/>
  <c r="D1881" i="21"/>
  <c r="P1880" i="21"/>
  <c r="O1880" i="21"/>
  <c r="Q1880" i="21"/>
  <c r="N1880" i="21"/>
  <c r="K1881" i="21"/>
  <c r="J1881" i="21"/>
  <c r="H1882" i="21"/>
  <c r="I1881" i="21"/>
  <c r="M1881" i="21"/>
  <c r="L1881" i="21"/>
  <c r="F1881" i="21"/>
  <c r="E1881" i="21"/>
  <c r="D1882" i="21"/>
  <c r="K1882" i="21"/>
  <c r="M1882" i="21"/>
  <c r="L1882" i="21"/>
  <c r="J1882" i="21"/>
  <c r="I1882" i="21"/>
  <c r="H1883" i="21"/>
  <c r="P1881" i="21"/>
  <c r="O1881" i="21"/>
  <c r="N1881" i="21"/>
  <c r="Q1881" i="21"/>
  <c r="E1882" i="21"/>
  <c r="D1883" i="21"/>
  <c r="F1882" i="21"/>
  <c r="P1882" i="21"/>
  <c r="O1882" i="21"/>
  <c r="N1882" i="21"/>
  <c r="Q1882" i="21"/>
  <c r="K1883" i="21"/>
  <c r="M1883" i="21"/>
  <c r="I1883" i="21"/>
  <c r="L1883" i="21"/>
  <c r="H1884" i="21"/>
  <c r="J1883" i="21"/>
  <c r="F1883" i="21"/>
  <c r="E1883" i="21"/>
  <c r="D1884" i="21"/>
  <c r="P1883" i="21"/>
  <c r="O1883" i="21"/>
  <c r="Q1883" i="21"/>
  <c r="N1883" i="21"/>
  <c r="L1884" i="21"/>
  <c r="H1885" i="21"/>
  <c r="K1884" i="21"/>
  <c r="M1884" i="21"/>
  <c r="J1884" i="21"/>
  <c r="I1884" i="21"/>
  <c r="D1885" i="21"/>
  <c r="E1884" i="21"/>
  <c r="F1884" i="21"/>
  <c r="M1885" i="21"/>
  <c r="K1885" i="21"/>
  <c r="H1886" i="21"/>
  <c r="L1885" i="21"/>
  <c r="J1885" i="21"/>
  <c r="I1885" i="21"/>
  <c r="P1884" i="21"/>
  <c r="O1884" i="21"/>
  <c r="N1884" i="21"/>
  <c r="Q1884" i="21"/>
  <c r="F1885" i="21"/>
  <c r="E1885" i="21"/>
  <c r="D1886" i="21"/>
  <c r="I1886" i="21"/>
  <c r="M1886" i="21"/>
  <c r="K1886" i="21"/>
  <c r="H1887" i="21"/>
  <c r="L1886" i="21"/>
  <c r="J1886" i="21"/>
  <c r="P1885" i="21"/>
  <c r="O1885" i="21"/>
  <c r="N1885" i="21"/>
  <c r="Q1885" i="21"/>
  <c r="F1886" i="21"/>
  <c r="D1887" i="21"/>
  <c r="E1886" i="21"/>
  <c r="P1886" i="21"/>
  <c r="O1886" i="21"/>
  <c r="Q1886" i="21"/>
  <c r="N1886" i="21"/>
  <c r="L1887" i="21"/>
  <c r="K1887" i="21"/>
  <c r="I1887" i="21"/>
  <c r="J1887" i="21"/>
  <c r="M1887" i="21"/>
  <c r="H1888" i="21"/>
  <c r="E1887" i="21"/>
  <c r="F1887" i="21"/>
  <c r="D1888" i="21"/>
  <c r="P1887" i="21"/>
  <c r="O1887" i="21"/>
  <c r="N1887" i="21"/>
  <c r="Q1887" i="21"/>
  <c r="M1888" i="21"/>
  <c r="I1888" i="21"/>
  <c r="L1888" i="21"/>
  <c r="H1889" i="21"/>
  <c r="J1888" i="21"/>
  <c r="K1888" i="21"/>
  <c r="E1888" i="21"/>
  <c r="F1888" i="21"/>
  <c r="D1889" i="21"/>
  <c r="P1888" i="21"/>
  <c r="O1888" i="21"/>
  <c r="Q1888" i="21"/>
  <c r="N1888" i="21"/>
  <c r="J1889" i="21"/>
  <c r="H1890" i="21"/>
  <c r="L1889" i="21"/>
  <c r="K1889" i="21"/>
  <c r="I1889" i="21"/>
  <c r="M1889" i="21"/>
  <c r="F1889" i="21"/>
  <c r="E1889" i="21"/>
  <c r="D1890" i="21"/>
  <c r="I1890" i="21"/>
  <c r="L1890" i="21"/>
  <c r="J1890" i="21"/>
  <c r="H1891" i="21"/>
  <c r="K1890" i="21"/>
  <c r="M1890" i="21"/>
  <c r="P1889" i="21"/>
  <c r="O1889" i="21"/>
  <c r="N1889" i="21"/>
  <c r="Q1889" i="21"/>
  <c r="F1890" i="21"/>
  <c r="D1891" i="21"/>
  <c r="E1890" i="21"/>
  <c r="P1890" i="21"/>
  <c r="O1890" i="21"/>
  <c r="N1890" i="21"/>
  <c r="Q1890" i="21"/>
  <c r="L1891" i="21"/>
  <c r="K1891" i="21"/>
  <c r="I1891" i="21"/>
  <c r="J1891" i="21"/>
  <c r="H1892" i="21"/>
  <c r="M1891" i="21"/>
  <c r="D1892" i="21"/>
  <c r="E1891" i="21"/>
  <c r="F1891" i="21"/>
  <c r="P1891" i="21"/>
  <c r="O1891" i="21"/>
  <c r="N1891" i="21"/>
  <c r="Q1891" i="21"/>
  <c r="M1892" i="21"/>
  <c r="H1893" i="21"/>
  <c r="J1892" i="21"/>
  <c r="K1892" i="21"/>
  <c r="I1892" i="21"/>
  <c r="L1892" i="21"/>
  <c r="D1893" i="21"/>
  <c r="E1892" i="21"/>
  <c r="F1892" i="21"/>
  <c r="L1893" i="21"/>
  <c r="H1894" i="21"/>
  <c r="I1893" i="21"/>
  <c r="J1893" i="21"/>
  <c r="M1893" i="21"/>
  <c r="K1893" i="21"/>
  <c r="P1892" i="21"/>
  <c r="O1892" i="21"/>
  <c r="N1892" i="21"/>
  <c r="Q1892" i="21"/>
  <c r="F1893" i="21"/>
  <c r="E1893" i="21"/>
  <c r="D1894" i="21"/>
  <c r="H1895" i="21"/>
  <c r="I1894" i="21"/>
  <c r="K1894" i="21"/>
  <c r="L1894" i="21"/>
  <c r="M1894" i="21"/>
  <c r="J1894" i="21"/>
  <c r="P1893" i="21"/>
  <c r="O1893" i="21"/>
  <c r="N1893" i="21"/>
  <c r="Q1893" i="21"/>
  <c r="E1894" i="21"/>
  <c r="F1894" i="21"/>
  <c r="D1895" i="21"/>
  <c r="M1895" i="21"/>
  <c r="H1896" i="21"/>
  <c r="J1895" i="21"/>
  <c r="L1895" i="21"/>
  <c r="I1895" i="21"/>
  <c r="K1895" i="21"/>
  <c r="P1894" i="21"/>
  <c r="O1894" i="21"/>
  <c r="N1894" i="21"/>
  <c r="Q1894" i="21"/>
  <c r="F1895" i="21"/>
  <c r="D1896" i="21"/>
  <c r="E1895" i="21"/>
  <c r="H1897" i="21"/>
  <c r="J1896" i="21"/>
  <c r="K1896" i="21"/>
  <c r="I1896" i="21"/>
  <c r="L1896" i="21"/>
  <c r="M1896" i="21"/>
  <c r="P1895" i="21"/>
  <c r="O1895" i="21"/>
  <c r="N1895" i="21"/>
  <c r="Q1895" i="21"/>
  <c r="E1896" i="21"/>
  <c r="F1896" i="21"/>
  <c r="D1897" i="21"/>
  <c r="H1898" i="21"/>
  <c r="J1897" i="21"/>
  <c r="I1897" i="21"/>
  <c r="K1897" i="21"/>
  <c r="L1897" i="21"/>
  <c r="M1897" i="21"/>
  <c r="P1896" i="21"/>
  <c r="O1896" i="21"/>
  <c r="N1896" i="21"/>
  <c r="Q1896" i="21"/>
  <c r="F1897" i="21"/>
  <c r="E1897" i="21"/>
  <c r="D1898" i="21"/>
  <c r="K1898" i="21"/>
  <c r="J1898" i="21"/>
  <c r="H1899" i="21"/>
  <c r="M1898" i="21"/>
  <c r="I1898" i="21"/>
  <c r="L1898" i="21"/>
  <c r="P1897" i="21"/>
  <c r="O1897" i="21"/>
  <c r="N1897" i="21"/>
  <c r="Q1897" i="21"/>
  <c r="E1898" i="21"/>
  <c r="D1899" i="21"/>
  <c r="F1898" i="21"/>
  <c r="I1899" i="21"/>
  <c r="K1899" i="21"/>
  <c r="J1899" i="21"/>
  <c r="M1899" i="21"/>
  <c r="H1900" i="21"/>
  <c r="L1899" i="21"/>
  <c r="P1898" i="21"/>
  <c r="O1898" i="21"/>
  <c r="N1898" i="21"/>
  <c r="Q1898" i="21"/>
  <c r="E1899" i="21"/>
  <c r="F1899" i="21"/>
  <c r="D1900" i="21"/>
  <c r="P1899" i="21"/>
  <c r="O1899" i="21"/>
  <c r="N1899" i="21"/>
  <c r="Q1899" i="21"/>
  <c r="I1900" i="21"/>
  <c r="L1900" i="21"/>
  <c r="J1900" i="21"/>
  <c r="K1900" i="21"/>
  <c r="M1900" i="21"/>
  <c r="H1901" i="21"/>
  <c r="D1901" i="21"/>
  <c r="F1900" i="21"/>
  <c r="E1900" i="21"/>
  <c r="P1900" i="21"/>
  <c r="O1900" i="21"/>
  <c r="N1900" i="21"/>
  <c r="Q1900" i="21"/>
  <c r="K1901" i="21"/>
  <c r="H1902" i="21"/>
  <c r="I1901" i="21"/>
  <c r="M1901" i="21"/>
  <c r="J1901" i="21"/>
  <c r="L1901" i="21"/>
  <c r="F1901" i="21"/>
  <c r="E1901" i="21"/>
  <c r="D1902" i="21"/>
  <c r="H1903" i="21"/>
  <c r="M1902" i="21"/>
  <c r="L1902" i="21"/>
  <c r="J1902" i="21"/>
  <c r="I1902" i="21"/>
  <c r="K1902" i="21"/>
  <c r="P1901" i="21"/>
  <c r="O1901" i="21"/>
  <c r="N1901" i="21"/>
  <c r="Q1901" i="21"/>
  <c r="F1902" i="21"/>
  <c r="E1902" i="21"/>
  <c r="D1903" i="21"/>
  <c r="M1903" i="21"/>
  <c r="K1903" i="21"/>
  <c r="I1903" i="21"/>
  <c r="J1903" i="21"/>
  <c r="H1904" i="21"/>
  <c r="L1903" i="21"/>
  <c r="P1902" i="21"/>
  <c r="O1902" i="21"/>
  <c r="Q1902" i="21"/>
  <c r="N1902" i="21"/>
  <c r="F1903" i="21"/>
  <c r="D1904" i="21"/>
  <c r="E1903" i="21"/>
  <c r="P1903" i="21"/>
  <c r="O1903" i="21"/>
  <c r="N1903" i="21"/>
  <c r="Q1903" i="21"/>
  <c r="L1904" i="21"/>
  <c r="I1904" i="21"/>
  <c r="H1905" i="21"/>
  <c r="K1904" i="21"/>
  <c r="M1904" i="21"/>
  <c r="J1904" i="21"/>
  <c r="F1904" i="21"/>
  <c r="E1904" i="21"/>
  <c r="D1905" i="21"/>
  <c r="P1904" i="21"/>
  <c r="O1904" i="21"/>
  <c r="Q1904" i="21"/>
  <c r="N1904" i="21"/>
  <c r="L1905" i="21"/>
  <c r="I1905" i="21"/>
  <c r="M1905" i="21"/>
  <c r="J1905" i="21"/>
  <c r="H1906" i="21"/>
  <c r="K1905" i="21"/>
  <c r="E1905" i="21"/>
  <c r="F1905" i="21"/>
  <c r="D1906" i="21"/>
  <c r="P1905" i="21"/>
  <c r="O1905" i="21"/>
  <c r="N1905" i="21"/>
  <c r="Q1905" i="21"/>
  <c r="M1906" i="21"/>
  <c r="J1906" i="21"/>
  <c r="K1906" i="21"/>
  <c r="H1907" i="21"/>
  <c r="I1906" i="21"/>
  <c r="L1906" i="21"/>
  <c r="F1906" i="21"/>
  <c r="E1906" i="21"/>
  <c r="D1907" i="21"/>
  <c r="M1907" i="21"/>
  <c r="H1908" i="21"/>
  <c r="K1907" i="21"/>
  <c r="J1907" i="21"/>
  <c r="I1907" i="21"/>
  <c r="L1907" i="21"/>
  <c r="P1906" i="21"/>
  <c r="O1906" i="21"/>
  <c r="N1906" i="21"/>
  <c r="Q1906" i="21"/>
  <c r="E1907" i="21"/>
  <c r="F1907" i="21"/>
  <c r="D1908" i="21"/>
  <c r="M1908" i="21"/>
  <c r="J1908" i="21"/>
  <c r="H1909" i="21"/>
  <c r="L1908" i="21"/>
  <c r="I1908" i="21"/>
  <c r="K1908" i="21"/>
  <c r="P1907" i="21"/>
  <c r="O1907" i="21"/>
  <c r="N1907" i="21"/>
  <c r="Q1907" i="21"/>
  <c r="D1909" i="21"/>
  <c r="E1908" i="21"/>
  <c r="F1908" i="21"/>
  <c r="J1909" i="21"/>
  <c r="H1910" i="21"/>
  <c r="L1909" i="21"/>
  <c r="I1909" i="21"/>
  <c r="M1909" i="21"/>
  <c r="K1909" i="21"/>
  <c r="P1908" i="21"/>
  <c r="O1908" i="21"/>
  <c r="N1908" i="21"/>
  <c r="Q1908" i="21"/>
  <c r="F1909" i="21"/>
  <c r="E1909" i="21"/>
  <c r="D1910" i="21"/>
  <c r="I1910" i="21"/>
  <c r="K1910" i="21"/>
  <c r="J1910" i="21"/>
  <c r="H1911" i="21"/>
  <c r="L1910" i="21"/>
  <c r="M1910" i="21"/>
  <c r="P1909" i="21"/>
  <c r="O1909" i="21"/>
  <c r="N1909" i="21"/>
  <c r="Q1909" i="21"/>
  <c r="F1910" i="21"/>
  <c r="E1910" i="21"/>
  <c r="D1911" i="21"/>
  <c r="P1910" i="21"/>
  <c r="O1910" i="21"/>
  <c r="Q1910" i="21"/>
  <c r="N1910" i="21"/>
  <c r="L1911" i="21"/>
  <c r="M1911" i="21"/>
  <c r="J1911" i="21"/>
  <c r="I1911" i="21"/>
  <c r="H1912" i="21"/>
  <c r="K1911" i="21"/>
  <c r="E1911" i="21"/>
  <c r="F1911" i="21"/>
  <c r="D1912" i="21"/>
  <c r="P1911" i="21"/>
  <c r="O1911" i="21"/>
  <c r="N1911" i="21"/>
  <c r="Q1911" i="21"/>
  <c r="K1912" i="21"/>
  <c r="L1912" i="21"/>
  <c r="I1912" i="21"/>
  <c r="M1912" i="21"/>
  <c r="H1913" i="21"/>
  <c r="J1912" i="21"/>
  <c r="F1912" i="21"/>
  <c r="D1913" i="21"/>
  <c r="E1912" i="21"/>
  <c r="P1912" i="21"/>
  <c r="O1912" i="21"/>
  <c r="N1912" i="21"/>
  <c r="Q1912" i="21"/>
  <c r="J1913" i="21"/>
  <c r="H1914" i="21"/>
  <c r="L1913" i="21"/>
  <c r="M1913" i="21"/>
  <c r="K1913" i="21"/>
  <c r="I1913" i="21"/>
  <c r="E1913" i="21"/>
  <c r="D1914" i="21"/>
  <c r="F1913" i="21"/>
  <c r="J1914" i="21"/>
  <c r="K1914" i="21"/>
  <c r="H1915" i="21"/>
  <c r="I1914" i="21"/>
  <c r="L1914" i="21"/>
  <c r="M1914" i="21"/>
  <c r="P1913" i="21"/>
  <c r="O1913" i="21"/>
  <c r="N1913" i="21"/>
  <c r="Q1913" i="21"/>
  <c r="E1914" i="21"/>
  <c r="D1915" i="21"/>
  <c r="F1914" i="21"/>
  <c r="J1915" i="21"/>
  <c r="K1915" i="21"/>
  <c r="H1916" i="21"/>
  <c r="L1915" i="21"/>
  <c r="I1915" i="21"/>
  <c r="M1915" i="21"/>
  <c r="P1914" i="21"/>
  <c r="O1914" i="21"/>
  <c r="N1914" i="21"/>
  <c r="Q1914" i="21"/>
  <c r="F1915" i="21"/>
  <c r="E1915" i="21"/>
  <c r="D1916" i="21"/>
  <c r="H1917" i="21"/>
  <c r="L1916" i="21"/>
  <c r="K1916" i="21"/>
  <c r="I1916" i="21"/>
  <c r="M1916" i="21"/>
  <c r="J1916" i="21"/>
  <c r="P1915" i="21"/>
  <c r="O1915" i="21"/>
  <c r="N1915" i="21"/>
  <c r="Q1915" i="21"/>
  <c r="E1916" i="21"/>
  <c r="F1916" i="21"/>
  <c r="D1917" i="21"/>
  <c r="J1917" i="21"/>
  <c r="L1917" i="21"/>
  <c r="M1917" i="21"/>
  <c r="K1917" i="21"/>
  <c r="I1917" i="21"/>
  <c r="H1918" i="21"/>
  <c r="P1916" i="21"/>
  <c r="O1916" i="21"/>
  <c r="Q1916" i="21"/>
  <c r="N1916" i="21"/>
  <c r="E1917" i="21"/>
  <c r="F1917" i="21"/>
  <c r="D1918" i="21"/>
  <c r="P1917" i="21"/>
  <c r="O1917" i="21"/>
  <c r="N1917" i="21"/>
  <c r="Q1917" i="21"/>
  <c r="J1918" i="21"/>
  <c r="I1918" i="21"/>
  <c r="H1919" i="21"/>
  <c r="K1918" i="21"/>
  <c r="M1918" i="21"/>
  <c r="L1918" i="21"/>
  <c r="D1919" i="21"/>
  <c r="F1918" i="21"/>
  <c r="E1918" i="21"/>
  <c r="P1918" i="21"/>
  <c r="O1918" i="21"/>
  <c r="N1918" i="21"/>
  <c r="Q1918" i="21"/>
  <c r="H1920" i="21"/>
  <c r="K1919" i="21"/>
  <c r="J1919" i="21"/>
  <c r="L1919" i="21"/>
  <c r="M1919" i="21"/>
  <c r="I1919" i="21"/>
  <c r="D1920" i="21"/>
  <c r="E1919" i="21"/>
  <c r="F1919" i="21"/>
  <c r="I1920" i="21"/>
  <c r="L1920" i="21"/>
  <c r="J1920" i="21"/>
  <c r="M1920" i="21"/>
  <c r="K1920" i="21"/>
  <c r="H1921" i="21"/>
  <c r="P1919" i="21"/>
  <c r="O1919" i="21"/>
  <c r="Q1919" i="21"/>
  <c r="N1919" i="21"/>
  <c r="E1920" i="21"/>
  <c r="F1920" i="21"/>
  <c r="D1921" i="21"/>
  <c r="P1920" i="21"/>
  <c r="O1920" i="21"/>
  <c r="Q1920" i="21"/>
  <c r="N1920" i="21"/>
  <c r="H1922" i="21"/>
  <c r="M1921" i="21"/>
  <c r="I1921" i="21"/>
  <c r="L1921" i="21"/>
  <c r="K1921" i="21"/>
  <c r="J1921" i="21"/>
  <c r="F1921" i="21"/>
  <c r="D1922" i="21"/>
  <c r="E1921" i="21"/>
  <c r="K1922" i="21"/>
  <c r="I1922" i="21"/>
  <c r="M1922" i="21"/>
  <c r="J1922" i="21"/>
  <c r="L1922" i="21"/>
  <c r="H1923" i="21"/>
  <c r="P1921" i="21"/>
  <c r="O1921" i="21"/>
  <c r="N1921" i="21"/>
  <c r="Q1921" i="21"/>
  <c r="E1922" i="21"/>
  <c r="D1923" i="21"/>
  <c r="F1922" i="21"/>
  <c r="P1922" i="21"/>
  <c r="O1922" i="21"/>
  <c r="N1922" i="21"/>
  <c r="Q1922" i="21"/>
  <c r="J1923" i="21"/>
  <c r="I1923" i="21"/>
  <c r="L1923" i="21"/>
  <c r="H1924" i="21"/>
  <c r="K1923" i="21"/>
  <c r="M1923" i="21"/>
  <c r="E1923" i="21"/>
  <c r="F1923" i="21"/>
  <c r="D1924" i="21"/>
  <c r="P1923" i="21"/>
  <c r="O1923" i="21"/>
  <c r="N1923" i="21"/>
  <c r="Q1923" i="21"/>
  <c r="I1924" i="21"/>
  <c r="H1925" i="21"/>
  <c r="M1924" i="21"/>
  <c r="K1924" i="21"/>
  <c r="J1924" i="21"/>
  <c r="L1924" i="21"/>
  <c r="D1925" i="21"/>
  <c r="F1924" i="21"/>
  <c r="E1924" i="21"/>
  <c r="P1924" i="21"/>
  <c r="O1924" i="21"/>
  <c r="N1924" i="21"/>
  <c r="Q1924" i="21"/>
  <c r="I1925" i="21"/>
  <c r="L1925" i="21"/>
  <c r="H1926" i="21"/>
  <c r="K1925" i="21"/>
  <c r="J1925" i="21"/>
  <c r="M1925" i="21"/>
  <c r="E1925" i="21"/>
  <c r="D1926" i="21"/>
  <c r="F1925" i="21"/>
  <c r="P1925" i="21"/>
  <c r="O1925" i="21"/>
  <c r="N1925" i="21"/>
  <c r="Q1925" i="21"/>
  <c r="I1926" i="21"/>
  <c r="H1927" i="21"/>
  <c r="K1926" i="21"/>
  <c r="J1926" i="21"/>
  <c r="L1926" i="21"/>
  <c r="M1926" i="21"/>
  <c r="D1927" i="21"/>
  <c r="E1926" i="21"/>
  <c r="F1926" i="21"/>
  <c r="P1926" i="21"/>
  <c r="O1926" i="21"/>
  <c r="N1926" i="21"/>
  <c r="Q1926" i="21"/>
  <c r="K1927" i="21"/>
  <c r="H1928" i="21"/>
  <c r="J1927" i="21"/>
  <c r="M1927" i="21"/>
  <c r="L1927" i="21"/>
  <c r="I1927" i="21"/>
  <c r="F1927" i="21"/>
  <c r="D1928" i="21"/>
  <c r="E1927" i="21"/>
  <c r="J1928" i="21"/>
  <c r="H1929" i="21"/>
  <c r="L1928" i="21"/>
  <c r="I1928" i="21"/>
  <c r="K1928" i="21"/>
  <c r="M1928" i="21"/>
  <c r="P1927" i="21"/>
  <c r="O1927" i="21"/>
  <c r="N1927" i="21"/>
  <c r="Q1927" i="21"/>
  <c r="F1928" i="21"/>
  <c r="E1928" i="21"/>
  <c r="D1929" i="21"/>
  <c r="K1929" i="21"/>
  <c r="H1930" i="21"/>
  <c r="J1929" i="21"/>
  <c r="M1929" i="21"/>
  <c r="I1929" i="21"/>
  <c r="L1929" i="21"/>
  <c r="P1928" i="21"/>
  <c r="O1928" i="21"/>
  <c r="Q1928" i="21"/>
  <c r="N1928" i="21"/>
  <c r="E1929" i="21"/>
  <c r="F1929" i="21"/>
  <c r="D1930" i="21"/>
  <c r="J1930" i="21"/>
  <c r="H1931" i="21"/>
  <c r="L1930" i="21"/>
  <c r="I1930" i="21"/>
  <c r="M1930" i="21"/>
  <c r="K1930" i="21"/>
  <c r="P1929" i="21"/>
  <c r="O1929" i="21"/>
  <c r="Q1929" i="21"/>
  <c r="N1929" i="21"/>
  <c r="D1931" i="21"/>
  <c r="F1930" i="21"/>
  <c r="E1930" i="21"/>
  <c r="L1931" i="21"/>
  <c r="M1931" i="21"/>
  <c r="I1931" i="21"/>
  <c r="H1932" i="21"/>
  <c r="J1931" i="21"/>
  <c r="K1931" i="21"/>
  <c r="P1930" i="21"/>
  <c r="O1930" i="21"/>
  <c r="Q1930" i="21"/>
  <c r="N1930" i="21"/>
  <c r="D1932" i="21"/>
  <c r="F1931" i="21"/>
  <c r="E1931" i="21"/>
  <c r="P1931" i="21"/>
  <c r="O1931" i="21"/>
  <c r="N1931" i="21"/>
  <c r="Q1931" i="21"/>
  <c r="J1932" i="21"/>
  <c r="H1933" i="21"/>
  <c r="K1932" i="21"/>
  <c r="L1932" i="21"/>
  <c r="M1932" i="21"/>
  <c r="I1932" i="21"/>
  <c r="E1932" i="21"/>
  <c r="D1933" i="21"/>
  <c r="F1932" i="21"/>
  <c r="K1933" i="21"/>
  <c r="L1933" i="21"/>
  <c r="M1933" i="21"/>
  <c r="J1933" i="21"/>
  <c r="I1933" i="21"/>
  <c r="H1934" i="21"/>
  <c r="P1932" i="21"/>
  <c r="O1932" i="21"/>
  <c r="N1932" i="21"/>
  <c r="Q1932" i="21"/>
  <c r="F1933" i="21"/>
  <c r="E1933" i="21"/>
  <c r="D1934" i="21"/>
  <c r="P1933" i="21"/>
  <c r="O1933" i="21"/>
  <c r="N1933" i="21"/>
  <c r="Q1933" i="21"/>
  <c r="I1934" i="21"/>
  <c r="K1934" i="21"/>
  <c r="H1935" i="21"/>
  <c r="J1934" i="21"/>
  <c r="L1934" i="21"/>
  <c r="M1934" i="21"/>
  <c r="D1935" i="21"/>
  <c r="E1934" i="21"/>
  <c r="F1934" i="21"/>
  <c r="P1934" i="21"/>
  <c r="O1934" i="21"/>
  <c r="N1934" i="21"/>
  <c r="Q1934" i="21"/>
  <c r="M1935" i="21"/>
  <c r="K1935" i="21"/>
  <c r="L1935" i="21"/>
  <c r="J1935" i="21"/>
  <c r="I1935" i="21"/>
  <c r="H1936" i="21"/>
  <c r="D1936" i="21"/>
  <c r="F1935" i="21"/>
  <c r="E1935" i="21"/>
  <c r="P1935" i="21"/>
  <c r="O1935" i="21"/>
  <c r="N1935" i="21"/>
  <c r="Q1935" i="21"/>
  <c r="L1936" i="21"/>
  <c r="J1936" i="21"/>
  <c r="M1936" i="21"/>
  <c r="I1936" i="21"/>
  <c r="K1936" i="21"/>
  <c r="H1937" i="21"/>
  <c r="D1937" i="21"/>
  <c r="F1936" i="21"/>
  <c r="E1936" i="21"/>
  <c r="P1936" i="21"/>
  <c r="O1936" i="21"/>
  <c r="Q1936" i="21"/>
  <c r="N1936" i="21"/>
  <c r="L1937" i="21"/>
  <c r="J1937" i="21"/>
  <c r="H1938" i="21"/>
  <c r="K1937" i="21"/>
  <c r="M1937" i="21"/>
  <c r="I1937" i="21"/>
  <c r="F1937" i="21"/>
  <c r="D1938" i="21"/>
  <c r="E1937" i="21"/>
  <c r="M1938" i="21"/>
  <c r="H1939" i="21"/>
  <c r="I1938" i="21"/>
  <c r="L1938" i="21"/>
  <c r="J1938" i="21"/>
  <c r="K1938" i="21"/>
  <c r="P1937" i="21"/>
  <c r="O1937" i="21"/>
  <c r="N1937" i="21"/>
  <c r="Q1937" i="21"/>
  <c r="F1938" i="21"/>
  <c r="E1938" i="21"/>
  <c r="D1939" i="21"/>
  <c r="H1940" i="21"/>
  <c r="K1939" i="21"/>
  <c r="I1939" i="21"/>
  <c r="M1939" i="21"/>
  <c r="L1939" i="21"/>
  <c r="J1939" i="21"/>
  <c r="P1938" i="21"/>
  <c r="O1938" i="21"/>
  <c r="N1938" i="21"/>
  <c r="Q1938" i="21"/>
  <c r="E1939" i="21"/>
  <c r="D1940" i="21"/>
  <c r="F1939" i="21"/>
  <c r="J1940" i="21"/>
  <c r="M1940" i="21"/>
  <c r="I1940" i="21"/>
  <c r="K1940" i="21"/>
  <c r="H1941" i="21"/>
  <c r="L1940" i="21"/>
  <c r="P1939" i="21"/>
  <c r="O1939" i="21"/>
  <c r="N1939" i="21"/>
  <c r="Q1939" i="21"/>
  <c r="D1941" i="21"/>
  <c r="F1940" i="21"/>
  <c r="E1940" i="21"/>
  <c r="P1940" i="21"/>
  <c r="O1940" i="21"/>
  <c r="N1940" i="21"/>
  <c r="Q1940" i="21"/>
  <c r="K1941" i="21"/>
  <c r="L1941" i="21"/>
  <c r="M1941" i="21"/>
  <c r="J1941" i="21"/>
  <c r="I1941" i="21"/>
  <c r="H1942" i="21"/>
  <c r="F1941" i="21"/>
  <c r="D1942" i="21"/>
  <c r="E1941" i="21"/>
  <c r="P1941" i="21"/>
  <c r="O1941" i="21"/>
  <c r="N1941" i="21"/>
  <c r="Q1941" i="21"/>
  <c r="I1942" i="21"/>
  <c r="J1942" i="21"/>
  <c r="M1942" i="21"/>
  <c r="K1942" i="21"/>
  <c r="H1943" i="21"/>
  <c r="L1942" i="21"/>
  <c r="D1943" i="21"/>
  <c r="E1942" i="21"/>
  <c r="F1942" i="21"/>
  <c r="P1942" i="21"/>
  <c r="O1942" i="21"/>
  <c r="Q1942" i="21"/>
  <c r="N1942" i="21"/>
  <c r="J1943" i="21"/>
  <c r="L1943" i="21"/>
  <c r="H1944" i="21"/>
  <c r="M1943" i="21"/>
  <c r="I1943" i="21"/>
  <c r="K1943" i="21"/>
  <c r="E1943" i="21"/>
  <c r="F1943" i="21"/>
  <c r="D1944" i="21"/>
  <c r="H1945" i="21"/>
  <c r="J1944" i="21"/>
  <c r="L1944" i="21"/>
  <c r="M1944" i="21"/>
  <c r="I1944" i="21"/>
  <c r="K1944" i="21"/>
  <c r="P1943" i="21"/>
  <c r="O1943" i="21"/>
  <c r="N1943" i="21"/>
  <c r="Q1943" i="21"/>
  <c r="F1944" i="21"/>
  <c r="E1944" i="21"/>
  <c r="D1945" i="21"/>
  <c r="L1945" i="21"/>
  <c r="M1945" i="21"/>
  <c r="K1945" i="21"/>
  <c r="J1945" i="21"/>
  <c r="H1946" i="21"/>
  <c r="I1945" i="21"/>
  <c r="P1944" i="21"/>
  <c r="O1944" i="21"/>
  <c r="N1944" i="21"/>
  <c r="Q1944" i="21"/>
  <c r="E1945" i="21"/>
  <c r="D1946" i="21"/>
  <c r="F1945" i="21"/>
  <c r="K1946" i="21"/>
  <c r="J1946" i="21"/>
  <c r="M1946" i="21"/>
  <c r="H1947" i="21"/>
  <c r="I1946" i="21"/>
  <c r="L1946" i="21"/>
  <c r="P1945" i="21"/>
  <c r="O1945" i="21"/>
  <c r="Q1945" i="21"/>
  <c r="N1945" i="21"/>
  <c r="E1946" i="21"/>
  <c r="D1947" i="21"/>
  <c r="F1946" i="21"/>
  <c r="I1947" i="21"/>
  <c r="J1947" i="21"/>
  <c r="H1948" i="21"/>
  <c r="L1947" i="21"/>
  <c r="M1947" i="21"/>
  <c r="K1947" i="21"/>
  <c r="P1946" i="21"/>
  <c r="O1946" i="21"/>
  <c r="Q1946" i="21"/>
  <c r="N1946" i="21"/>
  <c r="E1947" i="21"/>
  <c r="D1948" i="21"/>
  <c r="F1947" i="21"/>
  <c r="P1947" i="21"/>
  <c r="O1947" i="21"/>
  <c r="Q1947" i="21"/>
  <c r="N1947" i="21"/>
  <c r="H1949" i="21"/>
  <c r="L1948" i="21"/>
  <c r="K1948" i="21"/>
  <c r="M1948" i="21"/>
  <c r="J1948" i="21"/>
  <c r="I1948" i="21"/>
  <c r="E1948" i="21"/>
  <c r="D1949" i="21"/>
  <c r="F1948" i="21"/>
  <c r="K1949" i="21"/>
  <c r="L1949" i="21"/>
  <c r="I1949" i="21"/>
  <c r="H1950" i="21"/>
  <c r="J1949" i="21"/>
  <c r="M1949" i="21"/>
  <c r="P1948" i="21"/>
  <c r="O1948" i="21"/>
  <c r="N1948" i="21"/>
  <c r="Q1948" i="21"/>
  <c r="F1949" i="21"/>
  <c r="D1950" i="21"/>
  <c r="E1949" i="21"/>
  <c r="P1949" i="21"/>
  <c r="O1949" i="21"/>
  <c r="N1949" i="21"/>
  <c r="Q1949" i="21"/>
  <c r="H1951" i="21"/>
  <c r="J1950" i="21"/>
  <c r="K1950" i="21"/>
  <c r="L1950" i="21"/>
  <c r="M1950" i="21"/>
  <c r="I1950" i="21"/>
  <c r="D1951" i="21"/>
  <c r="E1950" i="21"/>
  <c r="F1950" i="21"/>
  <c r="L1951" i="21"/>
  <c r="H1952" i="21"/>
  <c r="K1951" i="21"/>
  <c r="J1951" i="21"/>
  <c r="M1951" i="21"/>
  <c r="I1951" i="21"/>
  <c r="P1950" i="21"/>
  <c r="O1950" i="21"/>
  <c r="N1950" i="21"/>
  <c r="Q1950" i="21"/>
  <c r="D1952" i="21"/>
  <c r="F1951" i="21"/>
  <c r="E1951" i="21"/>
  <c r="I1952" i="21"/>
  <c r="K1952" i="21"/>
  <c r="L1952" i="21"/>
  <c r="H1953" i="21"/>
  <c r="M1952" i="21"/>
  <c r="J1952" i="21"/>
  <c r="P1951" i="21"/>
  <c r="O1951" i="21"/>
  <c r="N1951" i="21"/>
  <c r="Q1951" i="21"/>
  <c r="E1952" i="21"/>
  <c r="F1952" i="21"/>
  <c r="D1953" i="21"/>
  <c r="P1952" i="21"/>
  <c r="O1952" i="21"/>
  <c r="N1952" i="21"/>
  <c r="Q1952" i="21"/>
  <c r="L1953" i="21"/>
  <c r="M1953" i="21"/>
  <c r="H1954" i="21"/>
  <c r="K1953" i="21"/>
  <c r="J1953" i="21"/>
  <c r="I1953" i="21"/>
  <c r="D1954" i="21"/>
  <c r="F1953" i="21"/>
  <c r="E1953" i="21"/>
  <c r="K1954" i="21"/>
  <c r="M1954" i="21"/>
  <c r="H1955" i="21"/>
  <c r="L1954" i="21"/>
  <c r="I1954" i="21"/>
  <c r="J1954" i="21"/>
  <c r="P1953" i="21"/>
  <c r="O1953" i="21"/>
  <c r="Q1953" i="21"/>
  <c r="N1953" i="21"/>
  <c r="D1955" i="21"/>
  <c r="E1954" i="21"/>
  <c r="F1954" i="21"/>
  <c r="M1955" i="21"/>
  <c r="I1955" i="21"/>
  <c r="J1955" i="21"/>
  <c r="L1955" i="21"/>
  <c r="K1955" i="21"/>
  <c r="H1956" i="21"/>
  <c r="P1954" i="21"/>
  <c r="O1954" i="21"/>
  <c r="Q1954" i="21"/>
  <c r="N1954" i="21"/>
  <c r="D1956" i="21"/>
  <c r="F1955" i="21"/>
  <c r="E1955" i="21"/>
  <c r="P1955" i="21"/>
  <c r="O1955" i="21"/>
  <c r="Q1955" i="21"/>
  <c r="N1955" i="21"/>
  <c r="K1956" i="21"/>
  <c r="L1956" i="21"/>
  <c r="H1957" i="21"/>
  <c r="I1956" i="21"/>
  <c r="J1956" i="21"/>
  <c r="M1956" i="21"/>
  <c r="F1956" i="21"/>
  <c r="D1957" i="21"/>
  <c r="E1956" i="21"/>
  <c r="L1957" i="21"/>
  <c r="K1957" i="21"/>
  <c r="I1957" i="21"/>
  <c r="M1957" i="21"/>
  <c r="J1957" i="21"/>
  <c r="H1958" i="21"/>
  <c r="P1956" i="21"/>
  <c r="O1956" i="21"/>
  <c r="N1956" i="21"/>
  <c r="Q1956" i="21"/>
  <c r="E1957" i="21"/>
  <c r="F1957" i="21"/>
  <c r="D1958" i="21"/>
  <c r="P1957" i="21"/>
  <c r="O1957" i="21"/>
  <c r="N1957" i="21"/>
  <c r="Q1957" i="21"/>
  <c r="M1958" i="21"/>
  <c r="H1959" i="21"/>
  <c r="J1958" i="21"/>
  <c r="I1958" i="21"/>
  <c r="L1958" i="21"/>
  <c r="K1958" i="21"/>
  <c r="E1958" i="21"/>
  <c r="F1958" i="21"/>
  <c r="D1959" i="21"/>
  <c r="L1959" i="21"/>
  <c r="K1959" i="21"/>
  <c r="H1960" i="21"/>
  <c r="M1959" i="21"/>
  <c r="J1959" i="21"/>
  <c r="I1959" i="21"/>
  <c r="P1958" i="21"/>
  <c r="O1958" i="21"/>
  <c r="N1958" i="21"/>
  <c r="Q1958" i="21"/>
  <c r="F1959" i="21"/>
  <c r="D1960" i="21"/>
  <c r="E1959" i="21"/>
  <c r="K1960" i="21"/>
  <c r="H1961" i="21"/>
  <c r="L1960" i="21"/>
  <c r="M1960" i="21"/>
  <c r="J1960" i="21"/>
  <c r="I1960" i="21"/>
  <c r="P1959" i="21"/>
  <c r="O1959" i="21"/>
  <c r="N1959" i="21"/>
  <c r="Q1959" i="21"/>
  <c r="F1960" i="21"/>
  <c r="E1960" i="21"/>
  <c r="D1961" i="21"/>
  <c r="M1961" i="21"/>
  <c r="I1961" i="21"/>
  <c r="L1961" i="21"/>
  <c r="J1961" i="21"/>
  <c r="H1962" i="21"/>
  <c r="K1961" i="21"/>
  <c r="P1960" i="21"/>
  <c r="O1960" i="21"/>
  <c r="N1960" i="21"/>
  <c r="Q1960" i="21"/>
  <c r="F1961" i="21"/>
  <c r="D1962" i="21"/>
  <c r="E1961" i="21"/>
  <c r="P1961" i="21"/>
  <c r="O1961" i="21"/>
  <c r="N1961" i="21"/>
  <c r="Q1961" i="21"/>
  <c r="H1963" i="21"/>
  <c r="I1962" i="21"/>
  <c r="L1962" i="21"/>
  <c r="J1962" i="21"/>
  <c r="K1962" i="21"/>
  <c r="M1962" i="21"/>
  <c r="F1962" i="21"/>
  <c r="E1962" i="21"/>
  <c r="D1963" i="21"/>
  <c r="M1963" i="21"/>
  <c r="L1963" i="21"/>
  <c r="H1964" i="21"/>
  <c r="J1963" i="21"/>
  <c r="I1963" i="21"/>
  <c r="K1963" i="21"/>
  <c r="P1962" i="21"/>
  <c r="O1962" i="21"/>
  <c r="Q1962" i="21"/>
  <c r="N1962" i="21"/>
  <c r="F1963" i="21"/>
  <c r="D1964" i="21"/>
  <c r="E1963" i="21"/>
  <c r="I1964" i="21"/>
  <c r="L1964" i="21"/>
  <c r="H1965" i="21"/>
  <c r="M1964" i="21"/>
  <c r="K1964" i="21"/>
  <c r="J1964" i="21"/>
  <c r="P1963" i="21"/>
  <c r="O1963" i="21"/>
  <c r="N1963" i="21"/>
  <c r="Q1963" i="21"/>
  <c r="E1964" i="21"/>
  <c r="D1965" i="21"/>
  <c r="F1964" i="21"/>
  <c r="P1964" i="21"/>
  <c r="O1964" i="21"/>
  <c r="Q1964" i="21"/>
  <c r="N1964" i="21"/>
  <c r="J1965" i="21"/>
  <c r="I1965" i="21"/>
  <c r="H1966" i="21"/>
  <c r="M1965" i="21"/>
  <c r="L1965" i="21"/>
  <c r="K1965" i="21"/>
  <c r="E1965" i="21"/>
  <c r="F1965" i="21"/>
  <c r="D1966" i="21"/>
  <c r="P1965" i="21"/>
  <c r="O1965" i="21"/>
  <c r="N1965" i="21"/>
  <c r="Q1965" i="21"/>
  <c r="J1966" i="21"/>
  <c r="L1966" i="21"/>
  <c r="K1966" i="21"/>
  <c r="I1966" i="21"/>
  <c r="H1967" i="21"/>
  <c r="M1966" i="21"/>
  <c r="F1966" i="21"/>
  <c r="E1966" i="21"/>
  <c r="D1967" i="21"/>
  <c r="P1966" i="21"/>
  <c r="O1966" i="21"/>
  <c r="N1966" i="21"/>
  <c r="Q1966" i="21"/>
  <c r="J1967" i="21"/>
  <c r="M1967" i="21"/>
  <c r="I1967" i="21"/>
  <c r="K1967" i="21"/>
  <c r="L1967" i="21"/>
  <c r="H1968" i="21"/>
  <c r="E1967" i="21"/>
  <c r="D1968" i="21"/>
  <c r="F1967" i="21"/>
  <c r="P1967" i="21"/>
  <c r="O1967" i="21"/>
  <c r="N1967" i="21"/>
  <c r="Q1967" i="21"/>
  <c r="H1969" i="21"/>
  <c r="L1968" i="21"/>
  <c r="J1968" i="21"/>
  <c r="K1968" i="21"/>
  <c r="M1968" i="21"/>
  <c r="I1968" i="21"/>
  <c r="E1968" i="21"/>
  <c r="F1968" i="21"/>
  <c r="D1969" i="21"/>
  <c r="K1969" i="21"/>
  <c r="H1970" i="21"/>
  <c r="M1969" i="21"/>
  <c r="J1969" i="21"/>
  <c r="I1969" i="21"/>
  <c r="L1969" i="21"/>
  <c r="P1968" i="21"/>
  <c r="O1968" i="21"/>
  <c r="N1968" i="21"/>
  <c r="Q1968" i="21"/>
  <c r="F1969" i="21"/>
  <c r="D1970" i="21"/>
  <c r="E1969" i="21"/>
  <c r="K1970" i="21"/>
  <c r="H1971" i="21"/>
  <c r="I1970" i="21"/>
  <c r="J1970" i="21"/>
  <c r="L1970" i="21"/>
  <c r="M1970" i="21"/>
  <c r="P1969" i="21"/>
  <c r="O1969" i="21"/>
  <c r="Q1969" i="21"/>
  <c r="N1969" i="21"/>
  <c r="F1970" i="21"/>
  <c r="E1970" i="21"/>
  <c r="D1971" i="21"/>
  <c r="L1971" i="21"/>
  <c r="H1972" i="21"/>
  <c r="K1971" i="21"/>
  <c r="M1971" i="21"/>
  <c r="I1971" i="21"/>
  <c r="J1971" i="21"/>
  <c r="P1970" i="21"/>
  <c r="O1970" i="21"/>
  <c r="Q1970" i="21"/>
  <c r="N1970" i="21"/>
  <c r="E1971" i="21"/>
  <c r="D1972" i="21"/>
  <c r="F1971" i="21"/>
  <c r="K1972" i="21"/>
  <c r="M1972" i="21"/>
  <c r="L1972" i="21"/>
  <c r="H1973" i="21"/>
  <c r="J1972" i="21"/>
  <c r="I1972" i="21"/>
  <c r="P1971" i="21"/>
  <c r="O1971" i="21"/>
  <c r="N1971" i="21"/>
  <c r="Q1971" i="21"/>
  <c r="F1972" i="21"/>
  <c r="D1973" i="21"/>
  <c r="E1972" i="21"/>
  <c r="I1973" i="21"/>
  <c r="L1973" i="21"/>
  <c r="J1973" i="21"/>
  <c r="K1973" i="21"/>
  <c r="H1974" i="21"/>
  <c r="M1973" i="21"/>
  <c r="P1972" i="21"/>
  <c r="O1972" i="21"/>
  <c r="N1972" i="21"/>
  <c r="Q1972" i="21"/>
  <c r="E1973" i="21"/>
  <c r="F1973" i="21"/>
  <c r="D1974" i="21"/>
  <c r="P1973" i="21"/>
  <c r="O1973" i="21"/>
  <c r="N1973" i="21"/>
  <c r="Q1973" i="21"/>
  <c r="J1974" i="21"/>
  <c r="I1974" i="21"/>
  <c r="L1974" i="21"/>
  <c r="M1974" i="21"/>
  <c r="H1975" i="21"/>
  <c r="K1974" i="21"/>
  <c r="E1974" i="21"/>
  <c r="F1974" i="21"/>
  <c r="D1975" i="21"/>
  <c r="P1974" i="21"/>
  <c r="O1974" i="21"/>
  <c r="N1974" i="21"/>
  <c r="Q1974" i="21"/>
  <c r="J1975" i="21"/>
  <c r="I1975" i="21"/>
  <c r="M1975" i="21"/>
  <c r="L1975" i="21"/>
  <c r="K1975" i="21"/>
  <c r="H1976" i="21"/>
  <c r="E1975" i="21"/>
  <c r="D1976" i="21"/>
  <c r="F1975" i="21"/>
  <c r="P1975" i="21"/>
  <c r="O1975" i="21"/>
  <c r="N1975" i="21"/>
  <c r="Q1975" i="21"/>
  <c r="J1976" i="21"/>
  <c r="M1976" i="21"/>
  <c r="K1976" i="21"/>
  <c r="I1976" i="21"/>
  <c r="L1976" i="21"/>
  <c r="H1977" i="21"/>
  <c r="E1976" i="21"/>
  <c r="F1976" i="21"/>
  <c r="D1977" i="21"/>
  <c r="P1976" i="21"/>
  <c r="O1976" i="21"/>
  <c r="N1976" i="21"/>
  <c r="Q1976" i="21"/>
  <c r="L1977" i="21"/>
  <c r="I1977" i="21"/>
  <c r="M1977" i="21"/>
  <c r="K1977" i="21"/>
  <c r="H1978" i="21"/>
  <c r="J1977" i="21"/>
  <c r="E1977" i="21"/>
  <c r="D1978" i="21"/>
  <c r="F1977" i="21"/>
  <c r="P1977" i="21"/>
  <c r="O1977" i="21"/>
  <c r="Q1977" i="21"/>
  <c r="N1977" i="21"/>
  <c r="I1978" i="21"/>
  <c r="L1978" i="21"/>
  <c r="J1978" i="21"/>
  <c r="H1979" i="21"/>
  <c r="M1978" i="21"/>
  <c r="K1978" i="21"/>
  <c r="D1979" i="21"/>
  <c r="F1978" i="21"/>
  <c r="E1978" i="21"/>
  <c r="P1978" i="21"/>
  <c r="O1978" i="21"/>
  <c r="N1978" i="21"/>
  <c r="Q1978" i="21"/>
  <c r="I1979" i="21"/>
  <c r="J1979" i="21"/>
  <c r="H1980" i="21"/>
  <c r="K1979" i="21"/>
  <c r="L1979" i="21"/>
  <c r="M1979" i="21"/>
  <c r="F1979" i="21"/>
  <c r="D1980" i="21"/>
  <c r="E1979" i="21"/>
  <c r="P1979" i="21"/>
  <c r="O1979" i="21"/>
  <c r="Q1979" i="21"/>
  <c r="N1979" i="21"/>
  <c r="J1980" i="21"/>
  <c r="M1980" i="21"/>
  <c r="L1980" i="21"/>
  <c r="H1981" i="21"/>
  <c r="I1980" i="21"/>
  <c r="K1980" i="21"/>
  <c r="F1980" i="21"/>
  <c r="D1981" i="21"/>
  <c r="E1980" i="21"/>
  <c r="K1981" i="21"/>
  <c r="L1981" i="21"/>
  <c r="I1981" i="21"/>
  <c r="J1981" i="21"/>
  <c r="H1982" i="21"/>
  <c r="M1981" i="21"/>
  <c r="P1980" i="21"/>
  <c r="O1980" i="21"/>
  <c r="N1980" i="21"/>
  <c r="Q1980" i="21"/>
  <c r="F1981" i="21"/>
  <c r="E1981" i="21"/>
  <c r="D1982" i="21"/>
  <c r="P1981" i="21"/>
  <c r="O1981" i="21"/>
  <c r="N1981" i="21"/>
  <c r="Q1981" i="21"/>
  <c r="M1982" i="21"/>
  <c r="I1982" i="21"/>
  <c r="L1982" i="21"/>
  <c r="K1982" i="21"/>
  <c r="H1983" i="21"/>
  <c r="J1982" i="21"/>
  <c r="E1982" i="21"/>
  <c r="F1982" i="21"/>
  <c r="D1983" i="21"/>
  <c r="P1982" i="21"/>
  <c r="O1982" i="21"/>
  <c r="N1982" i="21"/>
  <c r="Q1982" i="21"/>
  <c r="K1983" i="21"/>
  <c r="M1983" i="21"/>
  <c r="J1983" i="21"/>
  <c r="H1984" i="21"/>
  <c r="L1983" i="21"/>
  <c r="I1983" i="21"/>
  <c r="E1983" i="21"/>
  <c r="D1984" i="21"/>
  <c r="F1983" i="21"/>
  <c r="J1984" i="21"/>
  <c r="H1985" i="21"/>
  <c r="I1984" i="21"/>
  <c r="K1984" i="21"/>
  <c r="L1984" i="21"/>
  <c r="M1984" i="21"/>
  <c r="P1983" i="21"/>
  <c r="O1983" i="21"/>
  <c r="N1983" i="21"/>
  <c r="Q1983" i="21"/>
  <c r="F1984" i="21"/>
  <c r="E1984" i="21"/>
  <c r="D1985" i="21"/>
  <c r="H1986" i="21"/>
  <c r="M1985" i="21"/>
  <c r="J1985" i="21"/>
  <c r="K1985" i="21"/>
  <c r="L1985" i="21"/>
  <c r="I1985" i="21"/>
  <c r="P1984" i="21"/>
  <c r="O1984" i="21"/>
  <c r="N1984" i="21"/>
  <c r="Q1984" i="21"/>
  <c r="F1985" i="21"/>
  <c r="D1986" i="21"/>
  <c r="E1985" i="21"/>
  <c r="L1986" i="21"/>
  <c r="K1986" i="21"/>
  <c r="H1987" i="21"/>
  <c r="M1986" i="21"/>
  <c r="I1986" i="21"/>
  <c r="J1986" i="21"/>
  <c r="P1985" i="21"/>
  <c r="O1985" i="21"/>
  <c r="Q1985" i="21"/>
  <c r="N1985" i="21"/>
  <c r="F1986" i="21"/>
  <c r="D1987" i="21"/>
  <c r="E1986" i="21"/>
  <c r="I1987" i="21"/>
  <c r="M1987" i="21"/>
  <c r="J1987" i="21"/>
  <c r="H1988" i="21"/>
  <c r="L1987" i="21"/>
  <c r="K1987" i="21"/>
  <c r="P1986" i="21"/>
  <c r="O1986" i="21"/>
  <c r="Q1986" i="21"/>
  <c r="N1986" i="21"/>
  <c r="F1987" i="21"/>
  <c r="D1988" i="21"/>
  <c r="E1987" i="21"/>
  <c r="P1987" i="21"/>
  <c r="O1987" i="21"/>
  <c r="Q1987" i="21"/>
  <c r="N1987" i="21"/>
  <c r="L1988" i="21"/>
  <c r="K1988" i="21"/>
  <c r="I1988" i="21"/>
  <c r="H1989" i="21"/>
  <c r="J1988" i="21"/>
  <c r="M1988" i="21"/>
  <c r="E1988" i="21"/>
  <c r="D1989" i="21"/>
  <c r="F1988" i="21"/>
  <c r="P1988" i="21"/>
  <c r="O1988" i="21"/>
  <c r="N1988" i="21"/>
  <c r="Q1988" i="21"/>
  <c r="M1989" i="21"/>
  <c r="H1990" i="21"/>
  <c r="I1989" i="21"/>
  <c r="L1989" i="21"/>
  <c r="J1989" i="21"/>
  <c r="K1989" i="21"/>
  <c r="F1989" i="21"/>
  <c r="E1989" i="21"/>
  <c r="D1990" i="21"/>
  <c r="J1990" i="21"/>
  <c r="M1990" i="21"/>
  <c r="L1990" i="21"/>
  <c r="H1991" i="21"/>
  <c r="K1990" i="21"/>
  <c r="I1990" i="21"/>
  <c r="P1989" i="21"/>
  <c r="O1989" i="21"/>
  <c r="Q1989" i="21"/>
  <c r="N1989" i="21"/>
  <c r="E1990" i="21"/>
  <c r="F1990" i="21"/>
  <c r="D1991" i="21"/>
  <c r="M1991" i="21"/>
  <c r="J1991" i="21"/>
  <c r="I1991" i="21"/>
  <c r="H1992" i="21"/>
  <c r="L1991" i="21"/>
  <c r="K1991" i="21"/>
  <c r="P1990" i="21"/>
  <c r="O1990" i="21"/>
  <c r="N1990" i="21"/>
  <c r="Q1990" i="21"/>
  <c r="D1992" i="21"/>
  <c r="E1991" i="21"/>
  <c r="F1991" i="21"/>
  <c r="P1991" i="21"/>
  <c r="O1991" i="21"/>
  <c r="N1991" i="21"/>
  <c r="Q1991" i="21"/>
  <c r="M1992" i="21"/>
  <c r="I1992" i="21"/>
  <c r="L1992" i="21"/>
  <c r="J1992" i="21"/>
  <c r="K1992" i="21"/>
  <c r="H1993" i="21"/>
  <c r="E1992" i="21"/>
  <c r="F1992" i="21"/>
  <c r="D1993" i="21"/>
  <c r="P1992" i="21"/>
  <c r="O1992" i="21"/>
  <c r="N1992" i="21"/>
  <c r="Q1992" i="21"/>
  <c r="M1993" i="21"/>
  <c r="K1993" i="21"/>
  <c r="L1993" i="21"/>
  <c r="H1994" i="21"/>
  <c r="J1993" i="21"/>
  <c r="I1993" i="21"/>
  <c r="D1994" i="21"/>
  <c r="E1993" i="21"/>
  <c r="F1993" i="21"/>
  <c r="M1994" i="21"/>
  <c r="I1994" i="21"/>
  <c r="K1994" i="21"/>
  <c r="L1994" i="21"/>
  <c r="J1994" i="21"/>
  <c r="H1995" i="21"/>
  <c r="P1993" i="21"/>
  <c r="O1993" i="21"/>
  <c r="Q1993" i="21"/>
  <c r="N1993" i="21"/>
  <c r="D1995" i="21"/>
  <c r="F1994" i="21"/>
  <c r="E1994" i="21"/>
  <c r="P1994" i="21"/>
  <c r="O1994" i="21"/>
  <c r="N1994" i="21"/>
  <c r="Q1994" i="21"/>
  <c r="H1996" i="21"/>
  <c r="L1995" i="21"/>
  <c r="I1995" i="21"/>
  <c r="M1995" i="21"/>
  <c r="K1995" i="21"/>
  <c r="J1995" i="21"/>
  <c r="F1995" i="21"/>
  <c r="D1996" i="21"/>
  <c r="E1995" i="21"/>
  <c r="J1996" i="21"/>
  <c r="K1996" i="21"/>
  <c r="M1996" i="21"/>
  <c r="I1996" i="21"/>
  <c r="H1997" i="21"/>
  <c r="L1996" i="21"/>
  <c r="P1995" i="21"/>
  <c r="O1995" i="21"/>
  <c r="N1995" i="21"/>
  <c r="Q1995" i="21"/>
  <c r="E1996" i="21"/>
  <c r="F1996" i="21"/>
  <c r="D1997" i="21"/>
  <c r="P1996" i="21"/>
  <c r="O1996" i="21"/>
  <c r="N1996" i="21"/>
  <c r="Q1996" i="21"/>
  <c r="H1998" i="21"/>
  <c r="I1997" i="21"/>
  <c r="K1997" i="21"/>
  <c r="J1997" i="21"/>
  <c r="M1997" i="21"/>
  <c r="L1997" i="21"/>
  <c r="F1997" i="21"/>
  <c r="E1997" i="21"/>
  <c r="D1998" i="21"/>
  <c r="I1998" i="21"/>
  <c r="H1999" i="21"/>
  <c r="K1998" i="21"/>
  <c r="L1998" i="21"/>
  <c r="J1998" i="21"/>
  <c r="M1998" i="21"/>
  <c r="P1997" i="21"/>
  <c r="O1997" i="21"/>
  <c r="N1997" i="21"/>
  <c r="Q1997" i="21"/>
  <c r="E1998" i="21"/>
  <c r="D1999" i="21"/>
  <c r="F1998" i="21"/>
  <c r="P1998" i="21"/>
  <c r="O1998" i="21"/>
  <c r="N1998" i="21"/>
  <c r="Q1998" i="21"/>
  <c r="K1999" i="21"/>
  <c r="M1999" i="21"/>
  <c r="I1999" i="21"/>
  <c r="H2000" i="21"/>
  <c r="L1999" i="21"/>
  <c r="J1999" i="21"/>
  <c r="F1999" i="21"/>
  <c r="E1999" i="21"/>
  <c r="D2000" i="21"/>
  <c r="P1999" i="21"/>
  <c r="O1999" i="21"/>
  <c r="N1999" i="21"/>
  <c r="Q1999" i="21"/>
  <c r="J2000" i="21"/>
  <c r="H2001" i="21"/>
  <c r="L2000" i="21"/>
  <c r="M2000" i="21"/>
  <c r="I2000" i="21"/>
  <c r="K2000" i="21"/>
  <c r="D2001" i="21"/>
  <c r="F2000" i="21"/>
  <c r="E2000" i="21"/>
  <c r="M2001" i="21"/>
  <c r="L2001" i="21"/>
  <c r="I2001" i="21"/>
  <c r="K2001" i="21"/>
  <c r="H2002" i="21"/>
  <c r="J2001" i="21"/>
  <c r="P2000" i="21"/>
  <c r="O2000" i="21"/>
  <c r="N2000" i="21"/>
  <c r="Q2000" i="21"/>
  <c r="D2002" i="21"/>
  <c r="E2001" i="21"/>
  <c r="F2001" i="21"/>
  <c r="P2001" i="21"/>
  <c r="O2001" i="21"/>
  <c r="N2001" i="21"/>
  <c r="Q2001" i="21"/>
  <c r="J2002" i="21"/>
  <c r="K2002" i="21"/>
  <c r="L2002" i="21"/>
  <c r="M2002" i="21"/>
  <c r="I2002" i="21"/>
  <c r="H2003" i="21"/>
  <c r="E2002" i="21"/>
  <c r="F2002" i="21"/>
  <c r="D2003" i="21"/>
  <c r="P2002" i="21"/>
  <c r="O2002" i="21"/>
  <c r="N2002" i="21"/>
  <c r="Q2002" i="21"/>
  <c r="I2003" i="21"/>
  <c r="M2003" i="21"/>
  <c r="H2004" i="21"/>
  <c r="J2003" i="21"/>
  <c r="K2003" i="21"/>
  <c r="L2003" i="21"/>
  <c r="D2004" i="21"/>
  <c r="E2003" i="21"/>
  <c r="F2003" i="21"/>
  <c r="P2003" i="21"/>
  <c r="O2003" i="21"/>
  <c r="Q2003" i="21"/>
  <c r="N2003" i="21"/>
  <c r="I2004" i="21"/>
  <c r="H2005" i="21"/>
  <c r="J2004" i="21"/>
  <c r="L2004" i="21"/>
  <c r="K2004" i="21"/>
  <c r="M2004" i="21"/>
  <c r="F2004" i="21"/>
  <c r="D2005" i="21"/>
  <c r="E2004" i="21"/>
  <c r="P2004" i="21"/>
  <c r="O2004" i="21"/>
  <c r="N2004" i="21"/>
  <c r="Q2004" i="21"/>
  <c r="K2005" i="21"/>
  <c r="M2005" i="21"/>
  <c r="L2005" i="21"/>
  <c r="I2005" i="21"/>
  <c r="H2006" i="21"/>
  <c r="J2005" i="21"/>
  <c r="D2006" i="21"/>
  <c r="F2005" i="21"/>
  <c r="E2005" i="21"/>
  <c r="P2005" i="21"/>
  <c r="O2005" i="21"/>
  <c r="N2005" i="21"/>
  <c r="Q2005" i="21"/>
  <c r="J2006" i="21"/>
  <c r="I2006" i="21"/>
  <c r="L2006" i="21"/>
  <c r="K2006" i="21"/>
  <c r="H2007" i="21"/>
  <c r="M2006" i="21"/>
  <c r="E2006" i="21"/>
  <c r="D2007" i="21"/>
  <c r="F2006" i="21"/>
  <c r="P2006" i="21"/>
  <c r="O2006" i="21"/>
  <c r="N2006" i="21"/>
  <c r="Q2006" i="21"/>
  <c r="K2007" i="21"/>
  <c r="I2007" i="21"/>
  <c r="H2008" i="21"/>
  <c r="M2007" i="21"/>
  <c r="L2007" i="21"/>
  <c r="J2007" i="21"/>
  <c r="E2007" i="21"/>
  <c r="F2007" i="21"/>
  <c r="D2008" i="21"/>
  <c r="P2007" i="21"/>
  <c r="O2007" i="21"/>
  <c r="N2007" i="21"/>
  <c r="Q2007" i="21"/>
  <c r="K2008" i="21"/>
  <c r="J2008" i="21"/>
  <c r="L2008" i="21"/>
  <c r="H2009" i="21"/>
  <c r="M2008" i="21"/>
  <c r="I2008" i="21"/>
  <c r="E2008" i="21"/>
  <c r="D2009" i="21"/>
  <c r="F2008" i="21"/>
  <c r="H2010" i="21"/>
  <c r="I2009" i="21"/>
  <c r="J2009" i="21"/>
  <c r="L2009" i="21"/>
  <c r="M2009" i="21"/>
  <c r="K2009" i="21"/>
  <c r="P2008" i="21"/>
  <c r="O2008" i="21"/>
  <c r="N2008" i="21"/>
  <c r="Q2008" i="21"/>
  <c r="E2009" i="21"/>
  <c r="D2010" i="21"/>
  <c r="F2009" i="21"/>
  <c r="K2010" i="21"/>
  <c r="I2010" i="21"/>
  <c r="M2010" i="21"/>
  <c r="J2010" i="21"/>
  <c r="H2011" i="21"/>
  <c r="L2010" i="21"/>
  <c r="P2009" i="21"/>
  <c r="O2009" i="21"/>
  <c r="Q2009" i="21"/>
  <c r="N2009" i="21"/>
  <c r="F2010" i="21"/>
  <c r="E2010" i="21"/>
  <c r="D2011" i="21"/>
  <c r="P2010" i="21"/>
  <c r="O2010" i="21"/>
  <c r="N2010" i="21"/>
  <c r="Q2010" i="21"/>
  <c r="M2011" i="21"/>
  <c r="I2011" i="21"/>
  <c r="L2011" i="21"/>
  <c r="J2011" i="21"/>
  <c r="H2012" i="21"/>
  <c r="K2011" i="21"/>
  <c r="E2011" i="21"/>
  <c r="D2012" i="21"/>
  <c r="F2011" i="21"/>
  <c r="P2011" i="21"/>
  <c r="O2011" i="21"/>
  <c r="Q2011" i="21"/>
  <c r="N2011" i="21"/>
  <c r="I2012" i="21"/>
  <c r="H2013" i="21"/>
  <c r="J2012" i="21"/>
  <c r="M2012" i="21"/>
  <c r="L2012" i="21"/>
  <c r="K2012" i="21"/>
  <c r="E2012" i="21"/>
  <c r="D2013" i="21"/>
  <c r="F2012" i="21"/>
  <c r="P2012" i="21"/>
  <c r="O2012" i="21"/>
  <c r="N2012" i="21"/>
  <c r="Q2012" i="21"/>
  <c r="I2013" i="21"/>
  <c r="J2013" i="21"/>
  <c r="L2013" i="21"/>
  <c r="M2013" i="21"/>
  <c r="K2013" i="21"/>
  <c r="H2014" i="21"/>
  <c r="D2014" i="21"/>
  <c r="F2013" i="21"/>
  <c r="E2013" i="21"/>
  <c r="P2013" i="21"/>
  <c r="O2013" i="21"/>
  <c r="N2013" i="21"/>
  <c r="Q2013" i="21"/>
  <c r="H2015" i="21"/>
  <c r="I2014" i="21"/>
  <c r="L2014" i="21"/>
  <c r="M2014" i="21"/>
  <c r="K2014" i="21"/>
  <c r="J2014" i="21"/>
  <c r="F2014" i="21"/>
  <c r="E2014" i="21"/>
  <c r="D2015" i="21"/>
  <c r="J2015" i="21"/>
  <c r="K2015" i="21"/>
  <c r="M2015" i="21"/>
  <c r="H2016" i="21"/>
  <c r="L2015" i="21"/>
  <c r="I2015" i="21"/>
  <c r="P2014" i="21"/>
  <c r="O2014" i="21"/>
  <c r="N2014" i="21"/>
  <c r="Q2014" i="21"/>
  <c r="E2015" i="21"/>
  <c r="D2016" i="21"/>
  <c r="F2015" i="21"/>
  <c r="H2017" i="21"/>
  <c r="L2016" i="21"/>
  <c r="J2016" i="21"/>
  <c r="M2016" i="21"/>
  <c r="K2016" i="21"/>
  <c r="I2016" i="21"/>
  <c r="P2015" i="21"/>
  <c r="O2015" i="21"/>
  <c r="N2015" i="21"/>
  <c r="Q2015" i="21"/>
  <c r="F2016" i="21"/>
  <c r="E2016" i="21"/>
  <c r="D2017" i="21"/>
  <c r="H2018" i="21"/>
  <c r="J2017" i="21"/>
  <c r="I2017" i="21"/>
  <c r="K2017" i="21"/>
  <c r="L2017" i="21"/>
  <c r="M2017" i="21"/>
  <c r="P2016" i="21"/>
  <c r="O2016" i="21"/>
  <c r="N2016" i="21"/>
  <c r="Q2016" i="21"/>
  <c r="F2017" i="21"/>
  <c r="D2018" i="21"/>
  <c r="E2017" i="21"/>
  <c r="J2018" i="21"/>
  <c r="K2018" i="21"/>
  <c r="I2018" i="21"/>
  <c r="H2019" i="21"/>
  <c r="L2018" i="21"/>
  <c r="M2018" i="21"/>
  <c r="P2017" i="21"/>
  <c r="O2017" i="21"/>
  <c r="Q2017" i="21"/>
  <c r="N2017" i="21"/>
  <c r="E2018" i="21"/>
  <c r="F2018" i="21"/>
  <c r="D2019" i="21"/>
  <c r="P2018" i="21"/>
  <c r="O2018" i="21"/>
  <c r="N2018" i="21"/>
  <c r="Q2018" i="21"/>
  <c r="L2019" i="21"/>
  <c r="J2019" i="21"/>
  <c r="K2019" i="21"/>
  <c r="M2019" i="21"/>
  <c r="I2019" i="21"/>
  <c r="H2020" i="21"/>
  <c r="D2020" i="21"/>
  <c r="E2019" i="21"/>
  <c r="F2019" i="21"/>
  <c r="P2019" i="21"/>
  <c r="O2019" i="21"/>
  <c r="Q2019" i="21"/>
  <c r="N2019" i="21"/>
  <c r="M2020" i="21"/>
  <c r="H2021" i="21"/>
  <c r="I2020" i="21"/>
  <c r="L2020" i="21"/>
  <c r="J2020" i="21"/>
  <c r="K2020" i="21"/>
  <c r="D2021" i="21"/>
  <c r="F2020" i="21"/>
  <c r="E2020" i="21"/>
  <c r="M2021" i="21"/>
  <c r="J2021" i="21"/>
  <c r="I2021" i="21"/>
  <c r="H2022" i="21"/>
  <c r="L2021" i="21"/>
  <c r="K2021" i="21"/>
  <c r="P2020" i="21"/>
  <c r="O2020" i="21"/>
  <c r="N2020" i="21"/>
  <c r="Q2020" i="21"/>
  <c r="F2021" i="21"/>
  <c r="D2022" i="21"/>
  <c r="E2021" i="21"/>
  <c r="P2021" i="21"/>
  <c r="O2021" i="21"/>
  <c r="N2021" i="21"/>
  <c r="Q2021" i="21"/>
  <c r="I2022" i="21"/>
  <c r="M2022" i="21"/>
  <c r="K2022" i="21"/>
  <c r="J2022" i="21"/>
  <c r="H2023" i="21"/>
  <c r="L2022" i="21"/>
  <c r="D2023" i="21"/>
  <c r="E2022" i="21"/>
  <c r="F2022" i="21"/>
  <c r="P2022" i="21"/>
  <c r="O2022" i="21"/>
  <c r="N2022" i="21"/>
  <c r="Q2022" i="21"/>
  <c r="H2024" i="21"/>
  <c r="I2023" i="21"/>
  <c r="J2023" i="21"/>
  <c r="L2023" i="21"/>
  <c r="M2023" i="21"/>
  <c r="K2023" i="21"/>
  <c r="D2024" i="21"/>
  <c r="F2023" i="21"/>
  <c r="E2023" i="21"/>
  <c r="H2025" i="21"/>
  <c r="L2024" i="21"/>
  <c r="J2024" i="21"/>
  <c r="M2024" i="21"/>
  <c r="K2024" i="21"/>
  <c r="I2024" i="21"/>
  <c r="P2023" i="21"/>
  <c r="O2023" i="21"/>
  <c r="N2023" i="21"/>
  <c r="Q2023" i="21"/>
  <c r="E2024" i="21"/>
  <c r="D2025" i="21"/>
  <c r="F2024" i="21"/>
  <c r="I2025" i="21"/>
  <c r="M2025" i="21"/>
  <c r="L2025" i="21"/>
  <c r="K2025" i="21"/>
  <c r="H2026" i="21"/>
  <c r="J2025" i="21"/>
  <c r="P2024" i="21"/>
  <c r="O2024" i="21"/>
  <c r="N2024" i="21"/>
  <c r="Q2024" i="21"/>
  <c r="E2025" i="21"/>
  <c r="D2026" i="21"/>
  <c r="F2025" i="21"/>
  <c r="P2025" i="21"/>
  <c r="O2025" i="21"/>
  <c r="Q2025" i="21"/>
  <c r="N2025" i="21"/>
  <c r="K2026" i="21"/>
  <c r="I2026" i="21"/>
  <c r="H2027" i="21"/>
  <c r="M2026" i="21"/>
  <c r="J2026" i="21"/>
  <c r="L2026" i="21"/>
  <c r="F2026" i="21"/>
  <c r="E2026" i="21"/>
  <c r="D2027" i="21"/>
  <c r="P2026" i="21"/>
  <c r="O2026" i="21"/>
  <c r="N2026" i="21"/>
  <c r="Q2026" i="21"/>
  <c r="M2027" i="21"/>
  <c r="K2027" i="21"/>
  <c r="J2027" i="21"/>
  <c r="I2027" i="21"/>
  <c r="H2028" i="21"/>
  <c r="L2027" i="21"/>
  <c r="F2027" i="21"/>
  <c r="E2027" i="21"/>
  <c r="D2028" i="21"/>
  <c r="P2027" i="21"/>
  <c r="O2027" i="21"/>
  <c r="Q2027" i="21"/>
  <c r="N2027" i="21"/>
  <c r="I2028" i="21"/>
  <c r="H2029" i="21"/>
  <c r="L2028" i="21"/>
  <c r="K2028" i="21"/>
  <c r="M2028" i="21"/>
  <c r="J2028" i="21"/>
  <c r="D2029" i="21"/>
  <c r="E2028" i="21"/>
  <c r="F2028" i="21"/>
  <c r="P2028" i="21"/>
  <c r="O2028" i="21"/>
  <c r="N2028" i="21"/>
  <c r="Q2028" i="21"/>
  <c r="I2029" i="21"/>
  <c r="L2029" i="21"/>
  <c r="J2029" i="21"/>
  <c r="K2029" i="21"/>
  <c r="M2029" i="21"/>
  <c r="H2030" i="21"/>
  <c r="F2029" i="21"/>
  <c r="D2030" i="21"/>
  <c r="E2029" i="21"/>
  <c r="P2029" i="21"/>
  <c r="O2029" i="21"/>
  <c r="N2029" i="21"/>
  <c r="Q2029" i="21"/>
  <c r="I2030" i="21"/>
  <c r="K2030" i="21"/>
  <c r="L2030" i="21"/>
  <c r="M2030" i="21"/>
  <c r="H2031" i="21"/>
  <c r="J2030" i="21"/>
  <c r="E2030" i="21"/>
  <c r="D2031" i="21"/>
  <c r="F2030" i="21"/>
  <c r="P2030" i="21"/>
  <c r="O2030" i="21"/>
  <c r="N2030" i="21"/>
  <c r="Q2030" i="21"/>
  <c r="I2031" i="21"/>
  <c r="K2031" i="21"/>
  <c r="L2031" i="21"/>
  <c r="M2031" i="21"/>
  <c r="H2032" i="21"/>
  <c r="J2031" i="21"/>
  <c r="D2032" i="21"/>
  <c r="F2031" i="21"/>
  <c r="E2031" i="21"/>
  <c r="P2031" i="21"/>
  <c r="O2031" i="21"/>
  <c r="N2031" i="21"/>
  <c r="Q2031" i="21"/>
  <c r="I2032" i="21"/>
  <c r="K2032" i="21"/>
  <c r="L2032" i="21"/>
  <c r="M2032" i="21"/>
  <c r="H2033" i="21"/>
  <c r="J2032" i="21"/>
  <c r="F2032" i="21"/>
  <c r="D2033" i="21"/>
  <c r="E2032" i="21"/>
  <c r="P2032" i="21"/>
  <c r="O2032" i="21"/>
  <c r="N2032" i="21"/>
  <c r="Q2032" i="21"/>
  <c r="M2033" i="21"/>
  <c r="J2033" i="21"/>
  <c r="L2033" i="21"/>
  <c r="H2034" i="21"/>
  <c r="I2033" i="21"/>
  <c r="K2033" i="21"/>
  <c r="E2033" i="21"/>
  <c r="F2033" i="21"/>
  <c r="D2034" i="21"/>
  <c r="L2034" i="21"/>
  <c r="H2035" i="21"/>
  <c r="K2034" i="21"/>
  <c r="I2034" i="21"/>
  <c r="M2034" i="21"/>
  <c r="J2034" i="21"/>
  <c r="P2033" i="21"/>
  <c r="O2033" i="21"/>
  <c r="Q2033" i="21"/>
  <c r="N2033" i="21"/>
  <c r="F2034" i="21"/>
  <c r="E2034" i="21"/>
  <c r="D2035" i="21"/>
  <c r="L2035" i="21"/>
  <c r="J2035" i="21"/>
  <c r="I2035" i="21"/>
  <c r="H2036" i="21"/>
  <c r="M2035" i="21"/>
  <c r="K2035" i="21"/>
  <c r="P2034" i="21"/>
  <c r="O2034" i="21"/>
  <c r="N2034" i="21"/>
  <c r="Q2034" i="21"/>
  <c r="F2035" i="21"/>
  <c r="E2035" i="21"/>
  <c r="D2036" i="21"/>
  <c r="P2035" i="21"/>
  <c r="O2035" i="21"/>
  <c r="Q2035" i="21"/>
  <c r="N2035" i="21"/>
  <c r="K2036" i="21"/>
  <c r="M2036" i="21"/>
  <c r="I2036" i="21"/>
  <c r="J2036" i="21"/>
  <c r="L2036" i="21"/>
  <c r="H2037" i="21"/>
  <c r="D2037" i="21"/>
  <c r="F2036" i="21"/>
  <c r="E2036" i="21"/>
  <c r="P2036" i="21"/>
  <c r="O2036" i="21"/>
  <c r="N2036" i="21"/>
  <c r="Q2036" i="21"/>
  <c r="I2037" i="21"/>
  <c r="K2037" i="21"/>
  <c r="H2038" i="21"/>
  <c r="L2037" i="21"/>
  <c r="J2037" i="21"/>
  <c r="M2037" i="21"/>
  <c r="E2037" i="21"/>
  <c r="F2037" i="21"/>
  <c r="D2038" i="21"/>
  <c r="P2037" i="21"/>
  <c r="O2037" i="21"/>
  <c r="N2037" i="21"/>
  <c r="Q2037" i="21"/>
  <c r="M2038" i="21"/>
  <c r="L2038" i="21"/>
  <c r="I2038" i="21"/>
  <c r="H2039" i="21"/>
  <c r="K2038" i="21"/>
  <c r="J2038" i="21"/>
  <c r="F2038" i="21"/>
  <c r="D2039" i="21"/>
  <c r="E2038" i="21"/>
  <c r="P2038" i="21"/>
  <c r="O2038" i="21"/>
  <c r="N2038" i="21"/>
  <c r="Q2038" i="21"/>
  <c r="M2039" i="21"/>
  <c r="L2039" i="21"/>
  <c r="K2039" i="21"/>
  <c r="I2039" i="21"/>
  <c r="H2040" i="21"/>
  <c r="J2039" i="21"/>
  <c r="D2040" i="21"/>
  <c r="E2039" i="21"/>
  <c r="F2039" i="21"/>
  <c r="P2039" i="21"/>
  <c r="O2039" i="21"/>
  <c r="N2039" i="21"/>
  <c r="Q2039" i="21"/>
  <c r="H2041" i="21"/>
  <c r="J2040" i="21"/>
  <c r="L2040" i="21"/>
  <c r="M2040" i="21"/>
  <c r="K2040" i="21"/>
  <c r="I2040" i="21"/>
  <c r="D2041" i="21"/>
  <c r="E2040" i="21"/>
  <c r="F2040" i="21"/>
  <c r="L2041" i="21"/>
  <c r="K2041" i="21"/>
  <c r="H2042" i="21"/>
  <c r="I2041" i="21"/>
  <c r="M2041" i="21"/>
  <c r="J2041" i="21"/>
  <c r="P2040" i="21"/>
  <c r="O2040" i="21"/>
  <c r="N2040" i="21"/>
  <c r="Q2040" i="21"/>
  <c r="E2041" i="21"/>
  <c r="F2041" i="21"/>
  <c r="D2042" i="21"/>
  <c r="H2043" i="21"/>
  <c r="L2042" i="21"/>
  <c r="M2042" i="21"/>
  <c r="J2042" i="21"/>
  <c r="I2042" i="21"/>
  <c r="K2042" i="21"/>
  <c r="P2041" i="21"/>
  <c r="O2041" i="21"/>
  <c r="N2041" i="21"/>
  <c r="Q2041" i="21"/>
  <c r="D2043" i="21"/>
  <c r="E2042" i="21"/>
  <c r="F2042" i="21"/>
  <c r="K2043" i="21"/>
  <c r="L2043" i="21"/>
  <c r="M2043" i="21"/>
  <c r="J2043" i="21"/>
  <c r="I2043" i="21"/>
  <c r="H2044" i="21"/>
  <c r="P2042" i="21"/>
  <c r="O2042" i="21"/>
  <c r="N2042" i="21"/>
  <c r="Q2042" i="21"/>
  <c r="D2044" i="21"/>
  <c r="F2043" i="21"/>
  <c r="E2043" i="21"/>
  <c r="P2043" i="21"/>
  <c r="O2043" i="21"/>
  <c r="Q2043" i="21"/>
  <c r="N2043" i="21"/>
  <c r="I2044" i="21"/>
  <c r="J2044" i="21"/>
  <c r="K2044" i="21"/>
  <c r="H2045" i="21"/>
  <c r="L2044" i="21"/>
  <c r="M2044" i="21"/>
  <c r="E2044" i="21"/>
  <c r="D2045" i="21"/>
  <c r="F2044" i="21"/>
  <c r="P2044" i="21"/>
  <c r="O2044" i="21"/>
  <c r="Q2044" i="21"/>
  <c r="N2044" i="21"/>
  <c r="K2045" i="21"/>
  <c r="M2045" i="21"/>
  <c r="J2045" i="21"/>
  <c r="I2045" i="21"/>
  <c r="L2045" i="21"/>
  <c r="H2046" i="21"/>
  <c r="E2045" i="21"/>
  <c r="F2045" i="21"/>
  <c r="D2046" i="21"/>
  <c r="P2045" i="21"/>
  <c r="O2045" i="21"/>
  <c r="N2045" i="21"/>
  <c r="Q2045" i="21"/>
  <c r="H2047" i="21"/>
  <c r="L2046" i="21"/>
  <c r="K2046" i="21"/>
  <c r="J2046" i="21"/>
  <c r="I2046" i="21"/>
  <c r="M2046" i="21"/>
  <c r="F2046" i="21"/>
  <c r="D2047" i="21"/>
  <c r="E2046" i="21"/>
  <c r="M2047" i="21"/>
  <c r="K2047" i="21"/>
  <c r="H2048" i="21"/>
  <c r="L2047" i="21"/>
  <c r="J2047" i="21"/>
  <c r="I2047" i="21"/>
  <c r="P2046" i="21"/>
  <c r="O2046" i="21"/>
  <c r="N2046" i="21"/>
  <c r="Q2046" i="21"/>
  <c r="D2048" i="21"/>
  <c r="E2047" i="21"/>
  <c r="F2047" i="21"/>
  <c r="M2048" i="21"/>
  <c r="H2049" i="21"/>
  <c r="K2048" i="21"/>
  <c r="L2048" i="21"/>
  <c r="I2048" i="21"/>
  <c r="J2048" i="21"/>
  <c r="P2047" i="21"/>
  <c r="O2047" i="21"/>
  <c r="Q2047" i="21"/>
  <c r="N2047" i="21"/>
  <c r="E2048" i="21"/>
  <c r="F2048" i="21"/>
  <c r="D2049" i="21"/>
  <c r="L2049" i="21"/>
  <c r="I2049" i="21"/>
  <c r="H2050" i="21"/>
  <c r="M2049" i="21"/>
  <c r="K2049" i="21"/>
  <c r="J2049" i="21"/>
  <c r="P2048" i="21"/>
  <c r="O2048" i="21"/>
  <c r="N2048" i="21"/>
  <c r="Q2048" i="21"/>
  <c r="F2049" i="21"/>
  <c r="D2050" i="21"/>
  <c r="E2049" i="21"/>
  <c r="P2049" i="21"/>
  <c r="O2049" i="21"/>
  <c r="N2049" i="21"/>
  <c r="Q2049" i="21"/>
  <c r="M2050" i="21"/>
  <c r="H2051" i="21"/>
  <c r="K2050" i="21"/>
  <c r="I2050" i="21"/>
  <c r="L2050" i="21"/>
  <c r="J2050" i="21"/>
  <c r="F2050" i="21"/>
  <c r="D2051" i="21"/>
  <c r="E2050" i="21"/>
  <c r="L2051" i="21"/>
  <c r="K2051" i="21"/>
  <c r="J2051" i="21"/>
  <c r="H2052" i="21"/>
  <c r="M2051" i="21"/>
  <c r="I2051" i="21"/>
  <c r="P2050" i="21"/>
  <c r="O2050" i="21"/>
  <c r="Q2050" i="21"/>
  <c r="N2050" i="21"/>
  <c r="F2051" i="21"/>
  <c r="E2051" i="21"/>
  <c r="D2052" i="21"/>
  <c r="I2052" i="21"/>
  <c r="K2052" i="21"/>
  <c r="M2052" i="21"/>
  <c r="H2053" i="21"/>
  <c r="L2052" i="21"/>
  <c r="J2052" i="21"/>
  <c r="P2051" i="21"/>
  <c r="O2051" i="21"/>
  <c r="N2051" i="21"/>
  <c r="Q2051" i="21"/>
  <c r="D2053" i="21"/>
  <c r="E2052" i="21"/>
  <c r="F2052" i="21"/>
  <c r="P2052" i="21"/>
  <c r="O2052" i="21"/>
  <c r="N2052" i="21"/>
  <c r="Q2052" i="21"/>
  <c r="K2053" i="21"/>
  <c r="I2053" i="21"/>
  <c r="H2054" i="21"/>
  <c r="M2053" i="21"/>
  <c r="L2053" i="21"/>
  <c r="J2053" i="21"/>
  <c r="F2053" i="21"/>
  <c r="D2054" i="21"/>
  <c r="E2053" i="21"/>
  <c r="P2053" i="21"/>
  <c r="O2053" i="21"/>
  <c r="N2053" i="21"/>
  <c r="Q2053" i="21"/>
  <c r="M2054" i="21"/>
  <c r="L2054" i="21"/>
  <c r="J2054" i="21"/>
  <c r="I2054" i="21"/>
  <c r="H2055" i="21"/>
  <c r="K2054" i="21"/>
  <c r="D2055" i="21"/>
  <c r="F2054" i="21"/>
  <c r="E2054" i="21"/>
  <c r="P2054" i="21"/>
  <c r="O2054" i="21"/>
  <c r="N2054" i="21"/>
  <c r="Q2054" i="21"/>
  <c r="I2055" i="21"/>
  <c r="L2055" i="21"/>
  <c r="H2056" i="21"/>
  <c r="K2055" i="21"/>
  <c r="J2055" i="21"/>
  <c r="M2055" i="21"/>
  <c r="D2056" i="21"/>
  <c r="E2055" i="21"/>
  <c r="F2055" i="21"/>
  <c r="P2055" i="21"/>
  <c r="O2055" i="21"/>
  <c r="N2055" i="21"/>
  <c r="Q2055" i="21"/>
  <c r="M2056" i="21"/>
  <c r="K2056" i="21"/>
  <c r="L2056" i="21"/>
  <c r="J2056" i="21"/>
  <c r="H2057" i="21"/>
  <c r="I2056" i="21"/>
  <c r="F2056" i="21"/>
  <c r="D2057" i="21"/>
  <c r="E2056" i="21"/>
  <c r="I2057" i="21"/>
  <c r="H2058" i="21"/>
  <c r="K2057" i="21"/>
  <c r="J2057" i="21"/>
  <c r="L2057" i="21"/>
  <c r="M2057" i="21"/>
  <c r="P2056" i="21"/>
  <c r="O2056" i="21"/>
  <c r="N2056" i="21"/>
  <c r="Q2056" i="21"/>
  <c r="E2057" i="21"/>
  <c r="D2058" i="21"/>
  <c r="F2057" i="21"/>
  <c r="P2057" i="21"/>
  <c r="O2057" i="21"/>
  <c r="N2057" i="21"/>
  <c r="Q2057" i="21"/>
  <c r="M2058" i="21"/>
  <c r="K2058" i="21"/>
  <c r="I2058" i="21"/>
  <c r="J2058" i="21"/>
  <c r="H2059" i="21"/>
  <c r="L2058" i="21"/>
  <c r="F2058" i="21"/>
  <c r="D2059" i="21"/>
  <c r="E2058" i="21"/>
  <c r="P2058" i="21"/>
  <c r="O2058" i="21"/>
  <c r="N2058" i="21"/>
  <c r="Q2058" i="21"/>
  <c r="I2059" i="21"/>
  <c r="K2059" i="21"/>
  <c r="M2059" i="21"/>
  <c r="J2059" i="21"/>
  <c r="L2059" i="21"/>
  <c r="H2060" i="21"/>
  <c r="E2059" i="21"/>
  <c r="F2059" i="21"/>
  <c r="D2060" i="21"/>
  <c r="P2059" i="21"/>
  <c r="O2059" i="21"/>
  <c r="Q2059" i="21"/>
  <c r="N2059" i="21"/>
  <c r="J2060" i="21"/>
  <c r="K2060" i="21"/>
  <c r="I2060" i="21"/>
  <c r="M2060" i="21"/>
  <c r="H2061" i="21"/>
  <c r="L2060" i="21"/>
  <c r="D2061" i="21"/>
  <c r="E2060" i="21"/>
  <c r="F2060" i="21"/>
  <c r="P2060" i="21"/>
  <c r="O2060" i="21"/>
  <c r="N2060" i="21"/>
  <c r="Q2060" i="21"/>
  <c r="L2061" i="21"/>
  <c r="J2061" i="21"/>
  <c r="H2062" i="21"/>
  <c r="K2061" i="21"/>
  <c r="M2061" i="21"/>
  <c r="I2061" i="21"/>
  <c r="D2062" i="21"/>
  <c r="E2061" i="21"/>
  <c r="F2061" i="21"/>
  <c r="J2062" i="21"/>
  <c r="I2062" i="21"/>
  <c r="L2062" i="21"/>
  <c r="K2062" i="21"/>
  <c r="M2062" i="21"/>
  <c r="H2063" i="21"/>
  <c r="P2061" i="21"/>
  <c r="O2061" i="21"/>
  <c r="N2061" i="21"/>
  <c r="Q2061" i="21"/>
  <c r="F2062" i="21"/>
  <c r="E2062" i="21"/>
  <c r="D2063" i="21"/>
  <c r="P2062" i="21"/>
  <c r="O2062" i="21"/>
  <c r="N2062" i="21"/>
  <c r="Q2062" i="21"/>
  <c r="M2063" i="21"/>
  <c r="H2064" i="21"/>
  <c r="K2063" i="21"/>
  <c r="J2063" i="21"/>
  <c r="I2063" i="21"/>
  <c r="L2063" i="21"/>
  <c r="D2064" i="21"/>
  <c r="F2063" i="21"/>
  <c r="E2063" i="21"/>
  <c r="H2065" i="21"/>
  <c r="M2064" i="21"/>
  <c r="L2064" i="21"/>
  <c r="K2064" i="21"/>
  <c r="I2064" i="21"/>
  <c r="J2064" i="21"/>
  <c r="P2063" i="21"/>
  <c r="O2063" i="21"/>
  <c r="N2063" i="21"/>
  <c r="Q2063" i="21"/>
  <c r="D2065" i="21"/>
  <c r="E2064" i="21"/>
  <c r="F2064" i="21"/>
  <c r="J2065" i="21"/>
  <c r="K2065" i="21"/>
  <c r="L2065" i="21"/>
  <c r="H2066" i="21"/>
  <c r="I2065" i="21"/>
  <c r="M2065" i="21"/>
  <c r="P2064" i="21"/>
  <c r="O2064" i="21"/>
  <c r="N2064" i="21"/>
  <c r="Q2064" i="21"/>
  <c r="F2065" i="21"/>
  <c r="D2066" i="21"/>
  <c r="E2065" i="21"/>
  <c r="I2066" i="21"/>
  <c r="H2067" i="21"/>
  <c r="L2066" i="21"/>
  <c r="J2066" i="21"/>
  <c r="K2066" i="21"/>
  <c r="M2066" i="21"/>
  <c r="P2065" i="21"/>
  <c r="O2065" i="21"/>
  <c r="Q2065" i="21"/>
  <c r="N2065" i="21"/>
  <c r="D2067" i="21"/>
  <c r="E2066" i="21"/>
  <c r="F2066" i="21"/>
  <c r="P2066" i="21"/>
  <c r="O2066" i="21"/>
  <c r="N2066" i="21"/>
  <c r="Q2066" i="21"/>
  <c r="H2068" i="21"/>
  <c r="J2067" i="21"/>
  <c r="I2067" i="21"/>
  <c r="L2067" i="21"/>
  <c r="M2067" i="21"/>
  <c r="K2067" i="21"/>
  <c r="F2067" i="21"/>
  <c r="E2067" i="21"/>
  <c r="D2068" i="21"/>
  <c r="M2068" i="21"/>
  <c r="J2068" i="21"/>
  <c r="H2069" i="21"/>
  <c r="I2068" i="21"/>
  <c r="K2068" i="21"/>
  <c r="L2068" i="21"/>
  <c r="P2067" i="21"/>
  <c r="O2067" i="21"/>
  <c r="N2067" i="21"/>
  <c r="Q2067" i="21"/>
  <c r="F2068" i="21"/>
  <c r="E2068" i="21"/>
  <c r="D2069" i="21"/>
  <c r="J2069" i="21"/>
  <c r="I2069" i="21"/>
  <c r="M2069" i="21"/>
  <c r="H2070" i="21"/>
  <c r="K2069" i="21"/>
  <c r="L2069" i="21"/>
  <c r="P2068" i="21"/>
  <c r="O2068" i="21"/>
  <c r="N2068" i="21"/>
  <c r="Q2068" i="21"/>
  <c r="E2069" i="21"/>
  <c r="D2070" i="21"/>
  <c r="F2069" i="21"/>
  <c r="P2069" i="21"/>
  <c r="O2069" i="21"/>
  <c r="N2069" i="21"/>
  <c r="Q2069" i="21"/>
  <c r="H2071" i="21"/>
  <c r="M2070" i="21"/>
  <c r="L2070" i="21"/>
  <c r="J2070" i="21"/>
  <c r="I2070" i="21"/>
  <c r="K2070" i="21"/>
  <c r="D2071" i="21"/>
  <c r="F2070" i="21"/>
  <c r="E2070" i="21"/>
  <c r="J2071" i="21"/>
  <c r="K2071" i="21"/>
  <c r="I2071" i="21"/>
  <c r="H2072" i="21"/>
  <c r="L2071" i="21"/>
  <c r="M2071" i="21"/>
  <c r="P2070" i="21"/>
  <c r="O2070" i="21"/>
  <c r="N2070" i="21"/>
  <c r="Q2070" i="21"/>
  <c r="D2072" i="21"/>
  <c r="E2071" i="21"/>
  <c r="F2071" i="21"/>
  <c r="P2071" i="21"/>
  <c r="O2071" i="21"/>
  <c r="N2071" i="21"/>
  <c r="Q2071" i="21"/>
  <c r="I2072" i="21"/>
  <c r="H2073" i="21"/>
  <c r="M2072" i="21"/>
  <c r="L2072" i="21"/>
  <c r="J2072" i="21"/>
  <c r="K2072" i="21"/>
  <c r="D2073" i="21"/>
  <c r="F2072" i="21"/>
  <c r="E2072" i="21"/>
  <c r="P2072" i="21"/>
  <c r="O2072" i="21"/>
  <c r="N2072" i="21"/>
  <c r="Q2072" i="21"/>
  <c r="L2073" i="21"/>
  <c r="M2073" i="21"/>
  <c r="H2074" i="21"/>
  <c r="I2073" i="21"/>
  <c r="J2073" i="21"/>
  <c r="K2073" i="21"/>
  <c r="D2074" i="21"/>
  <c r="E2073" i="21"/>
  <c r="F2073" i="21"/>
  <c r="M2074" i="21"/>
  <c r="K2074" i="21"/>
  <c r="L2074" i="21"/>
  <c r="H2075" i="21"/>
  <c r="I2074" i="21"/>
  <c r="J2074" i="21"/>
  <c r="P2073" i="21"/>
  <c r="O2073" i="21"/>
  <c r="Q2073" i="21"/>
  <c r="N2073" i="21"/>
  <c r="E2074" i="21"/>
  <c r="F2074" i="21"/>
  <c r="D2075" i="21"/>
  <c r="K2075" i="21"/>
  <c r="L2075" i="21"/>
  <c r="M2075" i="21"/>
  <c r="I2075" i="21"/>
  <c r="H2076" i="21"/>
  <c r="J2075" i="21"/>
  <c r="P2074" i="21"/>
  <c r="O2074" i="21"/>
  <c r="N2074" i="21"/>
  <c r="Q2074" i="21"/>
  <c r="F2075" i="21"/>
  <c r="E2075" i="21"/>
  <c r="D2076" i="21"/>
  <c r="P2075" i="21"/>
  <c r="O2075" i="21"/>
  <c r="N2075" i="21"/>
  <c r="Q2075" i="21"/>
  <c r="L2076" i="21"/>
  <c r="M2076" i="21"/>
  <c r="K2076" i="21"/>
  <c r="I2076" i="21"/>
  <c r="H2077" i="21"/>
  <c r="J2076" i="21"/>
  <c r="D2077" i="21"/>
  <c r="F2076" i="21"/>
  <c r="E2076" i="21"/>
  <c r="P2076" i="21"/>
  <c r="O2076" i="21"/>
  <c r="N2076" i="21"/>
  <c r="Q2076" i="21"/>
  <c r="K2077" i="21"/>
  <c r="J2077" i="21"/>
  <c r="L2077" i="21"/>
  <c r="H2078" i="21"/>
  <c r="I2077" i="21"/>
  <c r="M2077" i="21"/>
  <c r="D2078" i="21"/>
  <c r="E2077" i="21"/>
  <c r="F2077" i="21"/>
  <c r="K2078" i="21"/>
  <c r="M2078" i="21"/>
  <c r="H2079" i="21"/>
  <c r="I2078" i="21"/>
  <c r="J2078" i="21"/>
  <c r="L2078" i="21"/>
  <c r="P2077" i="21"/>
  <c r="O2077" i="21"/>
  <c r="N2077" i="21"/>
  <c r="Q2077" i="21"/>
  <c r="F2078" i="21"/>
  <c r="E2078" i="21"/>
  <c r="D2079" i="21"/>
  <c r="I2079" i="21"/>
  <c r="L2079" i="21"/>
  <c r="K2079" i="21"/>
  <c r="M2079" i="21"/>
  <c r="J2079" i="21"/>
  <c r="H2080" i="21"/>
  <c r="P2078" i="21"/>
  <c r="O2078" i="21"/>
  <c r="N2078" i="21"/>
  <c r="Q2078" i="21"/>
  <c r="F2079" i="21"/>
  <c r="D2080" i="21"/>
  <c r="E2079" i="21"/>
  <c r="P2079" i="21"/>
  <c r="O2079" i="21"/>
  <c r="N2079" i="21"/>
  <c r="Q2079" i="21"/>
  <c r="J2080" i="21"/>
  <c r="I2080" i="21"/>
  <c r="M2080" i="21"/>
  <c r="K2080" i="21"/>
  <c r="L2080" i="21"/>
  <c r="H2081" i="21"/>
  <c r="E2080" i="21"/>
  <c r="D2081" i="21"/>
  <c r="F2080" i="21"/>
  <c r="P2080" i="21"/>
  <c r="O2080" i="21"/>
  <c r="N2080" i="21"/>
  <c r="Q2080" i="21"/>
  <c r="L2081" i="21"/>
  <c r="M2081" i="21"/>
  <c r="I2081" i="21"/>
  <c r="J2081" i="21"/>
  <c r="K2081" i="21"/>
  <c r="H2082" i="21"/>
  <c r="E2081" i="21"/>
  <c r="F2081" i="21"/>
  <c r="D2082" i="21"/>
  <c r="P2081" i="21"/>
  <c r="O2081" i="21"/>
  <c r="Q2081" i="21"/>
  <c r="N2081" i="21"/>
  <c r="M2082" i="21"/>
  <c r="L2082" i="21"/>
  <c r="K2082" i="21"/>
  <c r="I2082" i="21"/>
  <c r="H2083" i="21"/>
  <c r="J2082" i="21"/>
  <c r="D2083" i="21"/>
  <c r="E2082" i="21"/>
  <c r="F2082" i="21"/>
  <c r="P2082" i="21"/>
  <c r="O2082" i="21"/>
  <c r="N2082" i="21"/>
  <c r="Q2082" i="21"/>
  <c r="I2083" i="21"/>
  <c r="H2084" i="21"/>
  <c r="L2083" i="21"/>
  <c r="M2083" i="21"/>
  <c r="K2083" i="21"/>
  <c r="J2083" i="21"/>
  <c r="E2083" i="21"/>
  <c r="F2083" i="21"/>
  <c r="D2084" i="21"/>
  <c r="P2083" i="21"/>
  <c r="O2083" i="21"/>
  <c r="Q2083" i="21"/>
  <c r="N2083" i="21"/>
  <c r="M2084" i="21"/>
  <c r="L2084" i="21"/>
  <c r="H2085" i="21"/>
  <c r="K2084" i="21"/>
  <c r="I2084" i="21"/>
  <c r="J2084" i="21"/>
  <c r="D2085" i="21"/>
  <c r="F2084" i="21"/>
  <c r="E2084" i="21"/>
  <c r="K2085" i="21"/>
  <c r="J2085" i="21"/>
  <c r="M2085" i="21"/>
  <c r="I2085" i="21"/>
  <c r="H2086" i="21"/>
  <c r="L2085" i="21"/>
  <c r="P2084" i="21"/>
  <c r="O2084" i="21"/>
  <c r="N2084" i="21"/>
  <c r="Q2084" i="21"/>
  <c r="D2086" i="21"/>
  <c r="F2085" i="21"/>
  <c r="E2085" i="21"/>
  <c r="P2085" i="21"/>
  <c r="O2085" i="21"/>
  <c r="N2085" i="21"/>
  <c r="Q2085" i="21"/>
  <c r="H2087" i="21"/>
  <c r="K2086" i="21"/>
  <c r="M2086" i="21"/>
  <c r="I2086" i="21"/>
  <c r="J2086" i="21"/>
  <c r="L2086" i="21"/>
  <c r="D2087" i="21"/>
  <c r="F2086" i="21"/>
  <c r="E2086" i="21"/>
  <c r="M2087" i="21"/>
  <c r="J2087" i="21"/>
  <c r="H2088" i="21"/>
  <c r="I2087" i="21"/>
  <c r="K2087" i="21"/>
  <c r="L2087" i="21"/>
  <c r="P2086" i="21"/>
  <c r="O2086" i="21"/>
  <c r="N2086" i="21"/>
  <c r="Q2086" i="21"/>
  <c r="D2088" i="21"/>
  <c r="F2087" i="21"/>
  <c r="E2087" i="21"/>
  <c r="J2088" i="21"/>
  <c r="K2088" i="21"/>
  <c r="L2088" i="21"/>
  <c r="M2088" i="21"/>
  <c r="H2089" i="21"/>
  <c r="I2088" i="21"/>
  <c r="P2087" i="21"/>
  <c r="O2087" i="21"/>
  <c r="N2087" i="21"/>
  <c r="Q2087" i="21"/>
  <c r="D2089" i="21"/>
  <c r="F2088" i="21"/>
  <c r="E2088" i="21"/>
  <c r="M2089" i="21"/>
  <c r="H2090" i="21"/>
  <c r="L2089" i="21"/>
  <c r="J2089" i="21"/>
  <c r="K2089" i="21"/>
  <c r="I2089" i="21"/>
  <c r="P2088" i="21"/>
  <c r="O2088" i="21"/>
  <c r="N2088" i="21"/>
  <c r="Q2088" i="21"/>
  <c r="D2090" i="21"/>
  <c r="F2089" i="21"/>
  <c r="E2089" i="21"/>
  <c r="M2090" i="21"/>
  <c r="L2090" i="21"/>
  <c r="H2091" i="21"/>
  <c r="I2090" i="21"/>
  <c r="K2090" i="21"/>
  <c r="J2090" i="21"/>
  <c r="P2089" i="21"/>
  <c r="O2089" i="21"/>
  <c r="Q2089" i="21"/>
  <c r="N2089" i="21"/>
  <c r="D2091" i="21"/>
  <c r="E2090" i="21"/>
  <c r="F2090" i="21"/>
  <c r="J2091" i="21"/>
  <c r="M2091" i="21"/>
  <c r="K2091" i="21"/>
  <c r="I2091" i="21"/>
  <c r="L2091" i="21"/>
  <c r="H2092" i="21"/>
  <c r="P2090" i="21"/>
  <c r="O2090" i="21"/>
  <c r="N2090" i="21"/>
  <c r="Q2090" i="21"/>
  <c r="E2091" i="21"/>
  <c r="F2091" i="21"/>
  <c r="D2092" i="21"/>
  <c r="P2091" i="21"/>
  <c r="O2091" i="21"/>
  <c r="Q2091" i="21"/>
  <c r="N2091" i="21"/>
  <c r="K2092" i="21"/>
  <c r="J2092" i="21"/>
  <c r="I2092" i="21"/>
  <c r="M2092" i="21"/>
  <c r="H2093" i="21"/>
  <c r="L2092" i="21"/>
  <c r="D2093" i="21"/>
  <c r="E2092" i="21"/>
  <c r="F2092" i="21"/>
  <c r="P2092" i="21"/>
  <c r="O2092" i="21"/>
  <c r="N2092" i="21"/>
  <c r="Q2092" i="21"/>
  <c r="J2093" i="21"/>
  <c r="I2093" i="21"/>
  <c r="M2093" i="21"/>
  <c r="K2093" i="21"/>
  <c r="H2094" i="21"/>
  <c r="L2093" i="21"/>
  <c r="D2094" i="21"/>
  <c r="F2093" i="21"/>
  <c r="E2093" i="21"/>
  <c r="P2093" i="21"/>
  <c r="O2093" i="21"/>
  <c r="N2093" i="21"/>
  <c r="Q2093" i="21"/>
  <c r="I2094" i="21"/>
  <c r="H2095" i="21"/>
  <c r="M2094" i="21"/>
  <c r="K2094" i="21"/>
  <c r="L2094" i="21"/>
  <c r="J2094" i="21"/>
  <c r="E2094" i="21"/>
  <c r="F2094" i="21"/>
  <c r="D2095" i="21"/>
  <c r="P2094" i="21"/>
  <c r="O2094" i="21"/>
  <c r="N2094" i="21"/>
  <c r="Q2094" i="21"/>
  <c r="I2095" i="21"/>
  <c r="L2095" i="21"/>
  <c r="K2095" i="21"/>
  <c r="J2095" i="21"/>
  <c r="M2095" i="21"/>
  <c r="H2096" i="21"/>
  <c r="F2095" i="21"/>
  <c r="D2096" i="21"/>
  <c r="E2095" i="21"/>
  <c r="P2095" i="21"/>
  <c r="O2095" i="21"/>
  <c r="N2095" i="21"/>
  <c r="Q2095" i="21"/>
  <c r="H2097" i="21"/>
  <c r="I2096" i="21"/>
  <c r="M2096" i="21"/>
  <c r="L2096" i="21"/>
  <c r="J2096" i="21"/>
  <c r="K2096" i="21"/>
  <c r="F2096" i="21"/>
  <c r="D2097" i="21"/>
  <c r="E2096" i="21"/>
  <c r="I2097" i="21"/>
  <c r="H2098" i="21"/>
  <c r="J2097" i="21"/>
  <c r="L2097" i="21"/>
  <c r="K2097" i="21"/>
  <c r="M2097" i="21"/>
  <c r="P2096" i="21"/>
  <c r="O2096" i="21"/>
  <c r="N2096" i="21"/>
  <c r="Q2096" i="21"/>
  <c r="F2097" i="21"/>
  <c r="E2097" i="21"/>
  <c r="D2098" i="21"/>
  <c r="P2097" i="21"/>
  <c r="O2097" i="21"/>
  <c r="N2097" i="21"/>
  <c r="Q2097" i="21"/>
  <c r="J2098" i="21"/>
  <c r="M2098" i="21"/>
  <c r="H2099" i="21"/>
  <c r="L2098" i="21"/>
  <c r="I2098" i="21"/>
  <c r="K2098" i="21"/>
  <c r="D2099" i="21"/>
  <c r="F2098" i="21"/>
  <c r="E2098" i="21"/>
  <c r="H2100" i="21"/>
  <c r="L2099" i="21"/>
  <c r="M2099" i="21"/>
  <c r="I2099" i="21"/>
  <c r="J2099" i="21"/>
  <c r="K2099" i="21"/>
  <c r="P2098" i="21"/>
  <c r="O2098" i="21"/>
  <c r="N2098" i="21"/>
  <c r="Q2098" i="21"/>
  <c r="F2099" i="21"/>
  <c r="E2099" i="21"/>
  <c r="D2100" i="21"/>
  <c r="I2100" i="21"/>
  <c r="M2100" i="21"/>
  <c r="H2101" i="21"/>
  <c r="J2100" i="21"/>
  <c r="K2100" i="21"/>
  <c r="L2100" i="21"/>
  <c r="P2099" i="21"/>
  <c r="O2099" i="21"/>
  <c r="N2099" i="21"/>
  <c r="Q2099" i="21"/>
  <c r="D2101" i="21"/>
  <c r="F2100" i="21"/>
  <c r="E2100" i="21"/>
  <c r="P2100" i="21"/>
  <c r="O2100" i="21"/>
  <c r="N2100" i="21"/>
  <c r="Q2100" i="21"/>
  <c r="M2101" i="21"/>
  <c r="K2101" i="21"/>
  <c r="H2102" i="21"/>
  <c r="L2101" i="21"/>
  <c r="J2101" i="21"/>
  <c r="I2101" i="21"/>
  <c r="D2102" i="21"/>
  <c r="F2101" i="21"/>
  <c r="E2101" i="21"/>
  <c r="I2102" i="21"/>
  <c r="K2102" i="21"/>
  <c r="J2102" i="21"/>
  <c r="H2103" i="21"/>
  <c r="L2102" i="21"/>
  <c r="M2102" i="21"/>
  <c r="P2101" i="21"/>
  <c r="O2101" i="21"/>
  <c r="N2101" i="21"/>
  <c r="Q2101" i="21"/>
  <c r="D2103" i="21"/>
  <c r="E2102" i="21"/>
  <c r="F2102" i="21"/>
  <c r="P2102" i="21"/>
  <c r="O2102" i="21"/>
  <c r="N2102" i="21"/>
  <c r="Q2102" i="21"/>
  <c r="H2104" i="21"/>
  <c r="K2103" i="21"/>
  <c r="M2103" i="21"/>
  <c r="L2103" i="21"/>
  <c r="J2103" i="21"/>
  <c r="I2103" i="21"/>
  <c r="E2103" i="21"/>
  <c r="D2104" i="21"/>
  <c r="F2103" i="21"/>
  <c r="K2104" i="21"/>
  <c r="M2104" i="21"/>
  <c r="I2104" i="21"/>
  <c r="L2104" i="21"/>
  <c r="J2104" i="21"/>
  <c r="H2105" i="21"/>
  <c r="P2103" i="21"/>
  <c r="O2103" i="21"/>
  <c r="N2103" i="21"/>
  <c r="Q2103" i="21"/>
  <c r="D2105" i="21"/>
  <c r="F2104" i="21"/>
  <c r="E2104" i="21"/>
  <c r="P2104" i="21"/>
  <c r="O2104" i="21"/>
  <c r="N2104" i="21"/>
  <c r="Q2104" i="21"/>
  <c r="H2106" i="21"/>
  <c r="J2105" i="21"/>
  <c r="K2105" i="21"/>
  <c r="M2105" i="21"/>
  <c r="I2105" i="21"/>
  <c r="L2105" i="21"/>
  <c r="D2106" i="21"/>
  <c r="F2105" i="21"/>
  <c r="E2105" i="21"/>
  <c r="I2106" i="21"/>
  <c r="M2106" i="21"/>
  <c r="L2106" i="21"/>
  <c r="J2106" i="21"/>
  <c r="K2106" i="21"/>
  <c r="H2107" i="21"/>
  <c r="P2105" i="21"/>
  <c r="O2105" i="21"/>
  <c r="N2105" i="21"/>
  <c r="Q2105" i="21"/>
  <c r="E2106" i="21"/>
  <c r="F2106" i="21"/>
  <c r="D2107" i="21"/>
  <c r="P2106" i="21"/>
  <c r="O2106" i="21"/>
  <c r="N2106" i="21"/>
  <c r="Q2106" i="21"/>
  <c r="M2107" i="21"/>
  <c r="L2107" i="21"/>
  <c r="H2108" i="21"/>
  <c r="I2107" i="21"/>
  <c r="J2107" i="21"/>
  <c r="K2107" i="21"/>
  <c r="E2107" i="21"/>
  <c r="F2107" i="21"/>
  <c r="D2108" i="21"/>
  <c r="K2108" i="21"/>
  <c r="I2108" i="21"/>
  <c r="L2108" i="21"/>
  <c r="J2108" i="21"/>
  <c r="M2108" i="21"/>
  <c r="H2109" i="21"/>
  <c r="P2107" i="21"/>
  <c r="O2107" i="21"/>
  <c r="N2107" i="21"/>
  <c r="Q2107" i="21"/>
  <c r="D2109" i="21"/>
  <c r="E2108" i="21"/>
  <c r="F2108" i="21"/>
  <c r="P2108" i="21"/>
  <c r="O2108" i="21"/>
  <c r="Q2108" i="21"/>
  <c r="N2108" i="21"/>
  <c r="L2109" i="21"/>
  <c r="M2109" i="21"/>
  <c r="K2109" i="21"/>
  <c r="J2109" i="21"/>
  <c r="I2109" i="21"/>
  <c r="H2110" i="21"/>
  <c r="D2110" i="21"/>
  <c r="F2109" i="21"/>
  <c r="E2109" i="21"/>
  <c r="P2109" i="21"/>
  <c r="O2109" i="21"/>
  <c r="N2109" i="21"/>
  <c r="Q2109" i="21"/>
  <c r="J2110" i="21"/>
  <c r="K2110" i="21"/>
  <c r="I2110" i="21"/>
  <c r="H2111" i="21"/>
  <c r="M2110" i="21"/>
  <c r="L2110" i="21"/>
  <c r="D2111" i="21"/>
  <c r="E2110" i="21"/>
  <c r="F2110" i="21"/>
  <c r="P2110" i="21"/>
  <c r="O2110" i="21"/>
  <c r="N2110" i="21"/>
  <c r="Q2110" i="21"/>
  <c r="M2111" i="21"/>
  <c r="J2111" i="21"/>
  <c r="L2111" i="21"/>
  <c r="H2112" i="21"/>
  <c r="K2111" i="21"/>
  <c r="I2111" i="21"/>
  <c r="D2112" i="21"/>
  <c r="F2111" i="21"/>
  <c r="E2111" i="21"/>
  <c r="I2112" i="21"/>
  <c r="H2113" i="21"/>
  <c r="J2112" i="21"/>
  <c r="M2112" i="21"/>
  <c r="K2112" i="21"/>
  <c r="L2112" i="21"/>
  <c r="P2111" i="21"/>
  <c r="O2111" i="21"/>
  <c r="Q2111" i="21"/>
  <c r="N2111" i="21"/>
  <c r="E2112" i="21"/>
  <c r="F2112" i="21"/>
  <c r="D2113" i="21"/>
  <c r="P2112" i="21"/>
  <c r="O2112" i="21"/>
  <c r="N2112" i="21"/>
  <c r="Q2112" i="21"/>
  <c r="L2113" i="21"/>
  <c r="J2113" i="21"/>
  <c r="I2113" i="21"/>
  <c r="M2113" i="21"/>
  <c r="H2114" i="21"/>
  <c r="K2113" i="21"/>
  <c r="D2114" i="21"/>
  <c r="E2113" i="21"/>
  <c r="F2113" i="21"/>
  <c r="P2113" i="21"/>
  <c r="O2113" i="21"/>
  <c r="N2113" i="21"/>
  <c r="Q2113" i="21"/>
  <c r="H2115" i="21"/>
  <c r="K2114" i="21"/>
  <c r="I2114" i="21"/>
  <c r="L2114" i="21"/>
  <c r="M2114" i="21"/>
  <c r="J2114" i="21"/>
  <c r="D2115" i="21"/>
  <c r="F2114" i="21"/>
  <c r="E2114" i="21"/>
  <c r="L2115" i="21"/>
  <c r="I2115" i="21"/>
  <c r="H2116" i="21"/>
  <c r="K2115" i="21"/>
  <c r="M2115" i="21"/>
  <c r="J2115" i="21"/>
  <c r="P2114" i="21"/>
  <c r="O2114" i="21"/>
  <c r="Q2114" i="21"/>
  <c r="N2114" i="21"/>
  <c r="F2115" i="21"/>
  <c r="E2115" i="21"/>
  <c r="D2116" i="21"/>
  <c r="P2115" i="21"/>
  <c r="O2115" i="21"/>
  <c r="Q2115" i="21"/>
  <c r="N2115" i="21"/>
  <c r="M2116" i="21"/>
  <c r="K2116" i="21"/>
  <c r="H2117" i="21"/>
  <c r="L2116" i="21"/>
  <c r="J2116" i="21"/>
  <c r="I2116" i="21"/>
  <c r="D2117" i="21"/>
  <c r="F2116" i="21"/>
  <c r="E2116" i="21"/>
  <c r="M2117" i="21"/>
  <c r="K2117" i="21"/>
  <c r="J2117" i="21"/>
  <c r="I2117" i="21"/>
  <c r="H2118" i="21"/>
  <c r="L2117" i="21"/>
  <c r="P2116" i="21"/>
  <c r="O2116" i="21"/>
  <c r="N2116" i="21"/>
  <c r="Q2116" i="21"/>
  <c r="F2117" i="21"/>
  <c r="D2118" i="21"/>
  <c r="E2117" i="21"/>
  <c r="P2117" i="21"/>
  <c r="O2117" i="21"/>
  <c r="N2117" i="21"/>
  <c r="Q2117" i="21"/>
  <c r="L2118" i="21"/>
  <c r="M2118" i="21"/>
  <c r="I2118" i="21"/>
  <c r="K2118" i="21"/>
  <c r="J2118" i="21"/>
  <c r="H2119" i="21"/>
  <c r="D2119" i="21"/>
  <c r="F2118" i="21"/>
  <c r="E2118" i="21"/>
  <c r="P2118" i="21"/>
  <c r="O2118" i="21"/>
  <c r="N2118" i="21"/>
  <c r="Q2118" i="21"/>
  <c r="M2119" i="21"/>
  <c r="I2119" i="21"/>
  <c r="H2120" i="21"/>
  <c r="K2119" i="21"/>
  <c r="J2119" i="21"/>
  <c r="L2119" i="21"/>
  <c r="D2120" i="21"/>
  <c r="E2119" i="21"/>
  <c r="F2119" i="21"/>
  <c r="P2119" i="21"/>
  <c r="O2119" i="21"/>
  <c r="N2119" i="21"/>
  <c r="Q2119" i="21"/>
  <c r="J2120" i="21"/>
  <c r="K2120" i="21"/>
  <c r="M2120" i="21"/>
  <c r="L2120" i="21"/>
  <c r="I2120" i="21"/>
  <c r="H2121" i="21"/>
  <c r="E2120" i="21"/>
  <c r="D2121" i="21"/>
  <c r="F2120" i="21"/>
  <c r="P2120" i="21"/>
  <c r="O2120" i="21"/>
  <c r="N2120" i="21"/>
  <c r="Q2120" i="21"/>
  <c r="M2121" i="21"/>
  <c r="H2122" i="21"/>
  <c r="K2121" i="21"/>
  <c r="I2121" i="21"/>
  <c r="L2121" i="21"/>
  <c r="J2121" i="21"/>
  <c r="E2121" i="21"/>
  <c r="F2121" i="21"/>
  <c r="D2122" i="21"/>
  <c r="L2122" i="21"/>
  <c r="M2122" i="21"/>
  <c r="H2123" i="21"/>
  <c r="K2122" i="21"/>
  <c r="I2122" i="21"/>
  <c r="J2122" i="21"/>
  <c r="P2121" i="21"/>
  <c r="O2121" i="21"/>
  <c r="Q2121" i="21"/>
  <c r="N2121" i="21"/>
  <c r="E2122" i="21"/>
  <c r="F2122" i="21"/>
  <c r="D2123" i="21"/>
  <c r="L2123" i="21"/>
  <c r="J2123" i="21"/>
  <c r="K2123" i="21"/>
  <c r="H2124" i="21"/>
  <c r="M2123" i="21"/>
  <c r="I2123" i="21"/>
  <c r="P2122" i="21"/>
  <c r="O2122" i="21"/>
  <c r="N2122" i="21"/>
  <c r="Q2122" i="21"/>
  <c r="E2123" i="21"/>
  <c r="F2123" i="21"/>
  <c r="D2124" i="21"/>
  <c r="M2124" i="21"/>
  <c r="J2124" i="21"/>
  <c r="L2124" i="21"/>
  <c r="K2124" i="21"/>
  <c r="H2125" i="21"/>
  <c r="I2124" i="21"/>
  <c r="P2123" i="21"/>
  <c r="O2123" i="21"/>
  <c r="N2123" i="21"/>
  <c r="Q2123" i="21"/>
  <c r="F2124" i="21"/>
  <c r="D2125" i="21"/>
  <c r="E2124" i="21"/>
  <c r="M2125" i="21"/>
  <c r="K2125" i="21"/>
  <c r="H2126" i="21"/>
  <c r="L2125" i="21"/>
  <c r="I2125" i="21"/>
  <c r="J2125" i="21"/>
  <c r="P2124" i="21"/>
  <c r="O2124" i="21"/>
  <c r="N2124" i="21"/>
  <c r="Q2124" i="21"/>
  <c r="E2125" i="21"/>
  <c r="F2125" i="21"/>
  <c r="D2126" i="21"/>
  <c r="H2127" i="21"/>
  <c r="J2126" i="21"/>
  <c r="K2126" i="21"/>
  <c r="I2126" i="21"/>
  <c r="L2126" i="21"/>
  <c r="M2126" i="21"/>
  <c r="P2125" i="21"/>
  <c r="O2125" i="21"/>
  <c r="N2125" i="21"/>
  <c r="Q2125" i="21"/>
  <c r="F2126" i="21"/>
  <c r="D2127" i="21"/>
  <c r="E2126" i="21"/>
  <c r="I2127" i="21"/>
  <c r="H2128" i="21"/>
  <c r="L2127" i="21"/>
  <c r="J2127" i="21"/>
  <c r="M2127" i="21"/>
  <c r="K2127" i="21"/>
  <c r="P2126" i="21"/>
  <c r="O2126" i="21"/>
  <c r="N2126" i="21"/>
  <c r="Q2126" i="21"/>
  <c r="D2128" i="21"/>
  <c r="E2127" i="21"/>
  <c r="F2127" i="21"/>
  <c r="P2127" i="21"/>
  <c r="O2127" i="21"/>
  <c r="N2127" i="21"/>
  <c r="Q2127" i="21"/>
  <c r="M2128" i="21"/>
  <c r="J2128" i="21"/>
  <c r="L2128" i="21"/>
  <c r="I2128" i="21"/>
  <c r="H2129" i="21"/>
  <c r="K2128" i="21"/>
  <c r="D2129" i="21"/>
  <c r="E2128" i="21"/>
  <c r="F2128" i="21"/>
  <c r="P2128" i="21"/>
  <c r="O2128" i="21"/>
  <c r="N2128" i="21"/>
  <c r="Q2128" i="21"/>
  <c r="H2130" i="21"/>
  <c r="J2129" i="21"/>
  <c r="L2129" i="21"/>
  <c r="M2129" i="21"/>
  <c r="K2129" i="21"/>
  <c r="I2129" i="21"/>
  <c r="D2130" i="21"/>
  <c r="E2129" i="21"/>
  <c r="F2129" i="21"/>
  <c r="M2130" i="21"/>
  <c r="K2130" i="21"/>
  <c r="I2130" i="21"/>
  <c r="J2130" i="21"/>
  <c r="H2131" i="21"/>
  <c r="L2130" i="21"/>
  <c r="P2129" i="21"/>
  <c r="O2129" i="21"/>
  <c r="Q2129" i="21"/>
  <c r="N2129" i="21"/>
  <c r="D2131" i="21"/>
  <c r="E2130" i="21"/>
  <c r="F2130" i="21"/>
  <c r="P2130" i="21"/>
  <c r="O2130" i="21"/>
  <c r="N2130" i="21"/>
  <c r="Q2130" i="21"/>
  <c r="H2132" i="21"/>
  <c r="J2131" i="21"/>
  <c r="M2131" i="21"/>
  <c r="K2131" i="21"/>
  <c r="I2131" i="21"/>
  <c r="L2131" i="21"/>
  <c r="D2132" i="21"/>
  <c r="E2131" i="21"/>
  <c r="F2131" i="21"/>
  <c r="H2133" i="21"/>
  <c r="J2132" i="21"/>
  <c r="M2132" i="21"/>
  <c r="L2132" i="21"/>
  <c r="K2132" i="21"/>
  <c r="I2132" i="21"/>
  <c r="P2131" i="21"/>
  <c r="O2131" i="21"/>
  <c r="Q2131" i="21"/>
  <c r="N2131" i="21"/>
  <c r="F2132" i="21"/>
  <c r="D2133" i="21"/>
  <c r="E2132" i="21"/>
  <c r="J2133" i="21"/>
  <c r="K2133" i="21"/>
  <c r="M2133" i="21"/>
  <c r="L2133" i="21"/>
  <c r="H2134" i="21"/>
  <c r="I2133" i="21"/>
  <c r="P2132" i="21"/>
  <c r="O2132" i="21"/>
  <c r="N2132" i="21"/>
  <c r="Q2132" i="21"/>
  <c r="F2133" i="21"/>
  <c r="E2133" i="21"/>
  <c r="D2134" i="21"/>
  <c r="H2135" i="21"/>
  <c r="M2134" i="21"/>
  <c r="J2134" i="21"/>
  <c r="I2134" i="21"/>
  <c r="K2134" i="21"/>
  <c r="L2134" i="21"/>
  <c r="P2133" i="21"/>
  <c r="O2133" i="21"/>
  <c r="N2133" i="21"/>
  <c r="Q2133" i="21"/>
  <c r="D2135" i="21"/>
  <c r="E2134" i="21"/>
  <c r="F2134" i="21"/>
  <c r="K2135" i="21"/>
  <c r="I2135" i="21"/>
  <c r="J2135" i="21"/>
  <c r="H2136" i="21"/>
  <c r="M2135" i="21"/>
  <c r="L2135" i="21"/>
  <c r="P2134" i="21"/>
  <c r="O2134" i="21"/>
  <c r="N2134" i="21"/>
  <c r="Q2134" i="21"/>
  <c r="F2135" i="21"/>
  <c r="D2136" i="21"/>
  <c r="E2135" i="21"/>
  <c r="P2135" i="21"/>
  <c r="O2135" i="21"/>
  <c r="N2135" i="21"/>
  <c r="Q2135" i="21"/>
  <c r="K2136" i="21"/>
  <c r="J2136" i="21"/>
  <c r="L2136" i="21"/>
  <c r="M2136" i="21"/>
  <c r="H2137" i="21"/>
  <c r="I2136" i="21"/>
  <c r="F2136" i="21"/>
  <c r="E2136" i="21"/>
  <c r="D2137" i="21"/>
  <c r="J2137" i="21"/>
  <c r="M2137" i="21"/>
  <c r="H2138" i="21"/>
  <c r="L2137" i="21"/>
  <c r="K2137" i="21"/>
  <c r="I2137" i="21"/>
  <c r="P2136" i="21"/>
  <c r="O2136" i="21"/>
  <c r="N2136" i="21"/>
  <c r="Q2136" i="21"/>
  <c r="E2137" i="21"/>
  <c r="D2138" i="21"/>
  <c r="F2137" i="21"/>
  <c r="I2138" i="21"/>
  <c r="M2138" i="21"/>
  <c r="L2138" i="21"/>
  <c r="J2138" i="21"/>
  <c r="H2139" i="21"/>
  <c r="K2138" i="21"/>
  <c r="P2137" i="21"/>
  <c r="O2137" i="21"/>
  <c r="N2137" i="21"/>
  <c r="Q2137" i="21"/>
  <c r="F2138" i="21"/>
  <c r="E2138" i="21"/>
  <c r="D2139" i="21"/>
  <c r="P2138" i="21"/>
  <c r="O2138" i="21"/>
  <c r="N2138" i="21"/>
  <c r="Q2138" i="21"/>
  <c r="I2139" i="21"/>
  <c r="H2140" i="21"/>
  <c r="L2139" i="21"/>
  <c r="J2139" i="21"/>
  <c r="K2139" i="21"/>
  <c r="M2139" i="21"/>
  <c r="F2139" i="21"/>
  <c r="E2139" i="21"/>
  <c r="D2140" i="21"/>
  <c r="P2139" i="21"/>
  <c r="O2139" i="21"/>
  <c r="Q2139" i="21"/>
  <c r="N2139" i="21"/>
  <c r="K2140" i="21"/>
  <c r="M2140" i="21"/>
  <c r="J2140" i="21"/>
  <c r="I2140" i="21"/>
  <c r="H2141" i="21"/>
  <c r="L2140" i="21"/>
  <c r="E2140" i="21"/>
  <c r="F2140" i="21"/>
  <c r="D2141" i="21"/>
  <c r="P2140" i="21"/>
  <c r="O2140" i="21"/>
  <c r="N2140" i="21"/>
  <c r="Q2140" i="21"/>
  <c r="L2141" i="21"/>
  <c r="J2141" i="21"/>
  <c r="H2142" i="21"/>
  <c r="M2141" i="21"/>
  <c r="K2141" i="21"/>
  <c r="I2141" i="21"/>
  <c r="F2141" i="21"/>
  <c r="D2142" i="21"/>
  <c r="E2141" i="21"/>
  <c r="J2142" i="21"/>
  <c r="H2143" i="21"/>
  <c r="I2142" i="21"/>
  <c r="K2142" i="21"/>
  <c r="M2142" i="21"/>
  <c r="L2142" i="21"/>
  <c r="P2141" i="21"/>
  <c r="O2141" i="21"/>
  <c r="N2141" i="21"/>
  <c r="Q2141" i="21"/>
  <c r="D2143" i="21"/>
  <c r="E2142" i="21"/>
  <c r="F2142" i="21"/>
  <c r="M2143" i="21"/>
  <c r="K2143" i="21"/>
  <c r="I2143" i="21"/>
  <c r="H2144" i="21"/>
  <c r="L2143" i="21"/>
  <c r="J2143" i="21"/>
  <c r="P2142" i="21"/>
  <c r="O2142" i="21"/>
  <c r="N2142" i="21"/>
  <c r="Q2142" i="21"/>
  <c r="F2143" i="21"/>
  <c r="D2144" i="21"/>
  <c r="E2143" i="21"/>
  <c r="P2143" i="21"/>
  <c r="O2143" i="21"/>
  <c r="N2143" i="21"/>
  <c r="Q2143" i="21"/>
  <c r="H2145" i="21"/>
  <c r="M2144" i="21"/>
  <c r="J2144" i="21"/>
  <c r="L2144" i="21"/>
  <c r="K2144" i="21"/>
  <c r="I2144" i="21"/>
  <c r="E2144" i="21"/>
  <c r="F2144" i="21"/>
  <c r="D2145" i="21"/>
  <c r="H2146" i="21"/>
  <c r="K2145" i="21"/>
  <c r="J2145" i="21"/>
  <c r="I2145" i="21"/>
  <c r="L2145" i="21"/>
  <c r="M2145" i="21"/>
  <c r="P2144" i="21"/>
  <c r="O2144" i="21"/>
  <c r="N2144" i="21"/>
  <c r="Q2144" i="21"/>
  <c r="F2145" i="21"/>
  <c r="D2146" i="21"/>
  <c r="E2145" i="21"/>
  <c r="M2146" i="21"/>
  <c r="K2146" i="21"/>
  <c r="H2147" i="21"/>
  <c r="L2146" i="21"/>
  <c r="J2146" i="21"/>
  <c r="I2146" i="21"/>
  <c r="P2145" i="21"/>
  <c r="O2145" i="21"/>
  <c r="Q2145" i="21"/>
  <c r="N2145" i="21"/>
  <c r="D2147" i="21"/>
  <c r="E2146" i="21"/>
  <c r="F2146" i="21"/>
  <c r="M2147" i="21"/>
  <c r="H2148" i="21"/>
  <c r="L2147" i="21"/>
  <c r="I2147" i="21"/>
  <c r="K2147" i="21"/>
  <c r="J2147" i="21"/>
  <c r="P2146" i="21"/>
  <c r="O2146" i="21"/>
  <c r="N2146" i="21"/>
  <c r="Q2146" i="21"/>
  <c r="E2147" i="21"/>
  <c r="F2147" i="21"/>
  <c r="D2148" i="21"/>
  <c r="I2148" i="21"/>
  <c r="L2148" i="21"/>
  <c r="M2148" i="21"/>
  <c r="H2149" i="21"/>
  <c r="J2148" i="21"/>
  <c r="K2148" i="21"/>
  <c r="P2147" i="21"/>
  <c r="O2147" i="21"/>
  <c r="N2147" i="21"/>
  <c r="Q2147" i="21"/>
  <c r="F2148" i="21"/>
  <c r="E2148" i="21"/>
  <c r="D2149" i="21"/>
  <c r="P2148" i="21"/>
  <c r="O2148" i="21"/>
  <c r="N2148" i="21"/>
  <c r="Q2148" i="21"/>
  <c r="L2149" i="21"/>
  <c r="K2149" i="21"/>
  <c r="H2150" i="21"/>
  <c r="J2149" i="21"/>
  <c r="M2149" i="21"/>
  <c r="I2149" i="21"/>
  <c r="E2149" i="21"/>
  <c r="D2150" i="21"/>
  <c r="F2149" i="21"/>
  <c r="M2150" i="21"/>
  <c r="H2151" i="21"/>
  <c r="L2150" i="21"/>
  <c r="I2150" i="21"/>
  <c r="K2150" i="21"/>
  <c r="J2150" i="21"/>
  <c r="P2149" i="21"/>
  <c r="O2149" i="21"/>
  <c r="N2149" i="21"/>
  <c r="Q2149" i="21"/>
  <c r="D2151" i="21"/>
  <c r="F2150" i="21"/>
  <c r="E2150" i="21"/>
  <c r="M2151" i="21"/>
  <c r="J2151" i="21"/>
  <c r="L2151" i="21"/>
  <c r="H2152" i="21"/>
  <c r="I2151" i="21"/>
  <c r="K2151" i="21"/>
  <c r="P2150" i="21"/>
  <c r="O2150" i="21"/>
  <c r="N2150" i="21"/>
  <c r="Q2150" i="21"/>
  <c r="D2152" i="21"/>
  <c r="F2151" i="21"/>
  <c r="E2151" i="21"/>
  <c r="M2152" i="21"/>
  <c r="H2153" i="21"/>
  <c r="K2152" i="21"/>
  <c r="J2152" i="21"/>
  <c r="I2152" i="21"/>
  <c r="L2152" i="21"/>
  <c r="P2151" i="21"/>
  <c r="O2151" i="21"/>
  <c r="Q2151" i="21"/>
  <c r="N2151" i="21"/>
  <c r="E2152" i="21"/>
  <c r="F2152" i="21"/>
  <c r="D2153" i="21"/>
  <c r="K2153" i="21"/>
  <c r="H2154" i="21"/>
  <c r="J2153" i="21"/>
  <c r="L2153" i="21"/>
  <c r="M2153" i="21"/>
  <c r="I2153" i="21"/>
  <c r="P2152" i="21"/>
  <c r="O2152" i="21"/>
  <c r="N2152" i="21"/>
  <c r="Q2152" i="21"/>
  <c r="E2153" i="21"/>
  <c r="D2154" i="21"/>
  <c r="F2153" i="21"/>
  <c r="K2154" i="21"/>
  <c r="J2154" i="21"/>
  <c r="M2154" i="21"/>
  <c r="I2154" i="21"/>
  <c r="H2155" i="21"/>
  <c r="L2154" i="21"/>
  <c r="P2153" i="21"/>
  <c r="O2153" i="21"/>
  <c r="Q2153" i="21"/>
  <c r="N2153" i="21"/>
  <c r="D2155" i="21"/>
  <c r="F2154" i="21"/>
  <c r="E2154" i="21"/>
  <c r="P2154" i="21"/>
  <c r="O2154" i="21"/>
  <c r="N2154" i="21"/>
  <c r="Q2154" i="21"/>
  <c r="K2155" i="21"/>
  <c r="M2155" i="21"/>
  <c r="L2155" i="21"/>
  <c r="J2155" i="21"/>
  <c r="I2155" i="21"/>
  <c r="H2156" i="21"/>
  <c r="D2156" i="21"/>
  <c r="F2155" i="21"/>
  <c r="E2155" i="21"/>
  <c r="P2155" i="21"/>
  <c r="O2155" i="21"/>
  <c r="Q2155" i="21"/>
  <c r="N2155" i="21"/>
  <c r="H2157" i="21"/>
  <c r="L2156" i="21"/>
  <c r="K2156" i="21"/>
  <c r="J2156" i="21"/>
  <c r="I2156" i="21"/>
  <c r="M2156" i="21"/>
  <c r="D2157" i="21"/>
  <c r="E2156" i="21"/>
  <c r="F2156" i="21"/>
  <c r="K2157" i="21"/>
  <c r="L2157" i="21"/>
  <c r="J2157" i="21"/>
  <c r="M2157" i="21"/>
  <c r="H2158" i="21"/>
  <c r="I2157" i="21"/>
  <c r="P2156" i="21"/>
  <c r="O2156" i="21"/>
  <c r="N2156" i="21"/>
  <c r="Q2156" i="21"/>
  <c r="F2157" i="21"/>
  <c r="D2158" i="21"/>
  <c r="E2157" i="21"/>
  <c r="L2158" i="21"/>
  <c r="H2159" i="21"/>
  <c r="M2158" i="21"/>
  <c r="J2158" i="21"/>
  <c r="I2158" i="21"/>
  <c r="K2158" i="21"/>
  <c r="P2157" i="21"/>
  <c r="O2157" i="21"/>
  <c r="N2157" i="21"/>
  <c r="Q2157" i="21"/>
  <c r="D2159" i="21"/>
  <c r="E2158" i="21"/>
  <c r="F2158" i="21"/>
  <c r="L2159" i="21"/>
  <c r="I2159" i="21"/>
  <c r="M2159" i="21"/>
  <c r="J2159" i="21"/>
  <c r="K2159" i="21"/>
  <c r="H2160" i="21"/>
  <c r="P2158" i="21"/>
  <c r="O2158" i="21"/>
  <c r="N2158" i="21"/>
  <c r="Q2158" i="21"/>
  <c r="F2159" i="21"/>
  <c r="D2160" i="21"/>
  <c r="E2159" i="21"/>
  <c r="P2159" i="21"/>
  <c r="O2159" i="21"/>
  <c r="N2159" i="21"/>
  <c r="Q2159" i="21"/>
  <c r="L2160" i="21"/>
  <c r="J2160" i="21"/>
  <c r="M2160" i="21"/>
  <c r="K2160" i="21"/>
  <c r="H2161" i="21"/>
  <c r="I2160" i="21"/>
  <c r="F2160" i="21"/>
  <c r="E2160" i="21"/>
  <c r="D2161" i="21"/>
  <c r="I2161" i="21"/>
  <c r="J2161" i="21"/>
  <c r="L2161" i="21"/>
  <c r="K2161" i="21"/>
  <c r="M2161" i="21"/>
  <c r="H2162" i="21"/>
  <c r="P2160" i="21"/>
  <c r="O2160" i="21"/>
  <c r="N2160" i="21"/>
  <c r="Q2160" i="21"/>
  <c r="D2162" i="21"/>
  <c r="E2161" i="21"/>
  <c r="F2161" i="21"/>
  <c r="P2161" i="21"/>
  <c r="O2161" i="21"/>
  <c r="N2161" i="21"/>
  <c r="Q2161" i="21"/>
  <c r="K2162" i="21"/>
  <c r="J2162" i="21"/>
  <c r="L2162" i="21"/>
  <c r="M2162" i="21"/>
  <c r="I2162" i="21"/>
  <c r="H2163" i="21"/>
  <c r="F2162" i="21"/>
  <c r="E2162" i="21"/>
  <c r="D2163" i="21"/>
  <c r="P2162" i="21"/>
  <c r="O2162" i="21"/>
  <c r="N2162" i="21"/>
  <c r="Q2162" i="21"/>
  <c r="J2163" i="21"/>
  <c r="H2164" i="21"/>
  <c r="I2163" i="21"/>
  <c r="K2163" i="21"/>
  <c r="L2163" i="21"/>
  <c r="M2163" i="21"/>
  <c r="F2163" i="21"/>
  <c r="D2164" i="21"/>
  <c r="E2163" i="21"/>
  <c r="L2164" i="21"/>
  <c r="K2164" i="21"/>
  <c r="J2164" i="21"/>
  <c r="I2164" i="21"/>
  <c r="M2164" i="21"/>
  <c r="H2165" i="21"/>
  <c r="P2163" i="21"/>
  <c r="O2163" i="21"/>
  <c r="Q2163" i="21"/>
  <c r="N2163" i="21"/>
  <c r="D2165" i="21"/>
  <c r="E2164" i="21"/>
  <c r="F2164" i="21"/>
  <c r="P2164" i="21"/>
  <c r="O2164" i="21"/>
  <c r="N2164" i="21"/>
  <c r="Q2164" i="21"/>
  <c r="K2165" i="21"/>
  <c r="I2165" i="21"/>
  <c r="H2166" i="21"/>
  <c r="L2165" i="21"/>
  <c r="M2165" i="21"/>
  <c r="J2165" i="21"/>
  <c r="F2165" i="21"/>
  <c r="D2166" i="21"/>
  <c r="E2165" i="21"/>
  <c r="P2165" i="21"/>
  <c r="O2165" i="21"/>
  <c r="Q2165" i="21"/>
  <c r="N2165" i="21"/>
  <c r="L2166" i="21"/>
  <c r="I2166" i="21"/>
  <c r="M2166" i="21"/>
  <c r="J2166" i="21"/>
  <c r="H2167" i="21"/>
  <c r="K2166" i="21"/>
  <c r="D2167" i="21"/>
  <c r="E2166" i="21"/>
  <c r="F2166" i="21"/>
  <c r="P2166" i="21"/>
  <c r="O2166" i="21"/>
  <c r="N2166" i="21"/>
  <c r="Q2166" i="21"/>
  <c r="L2167" i="21"/>
  <c r="M2167" i="21"/>
  <c r="I2167" i="21"/>
  <c r="K2167" i="21"/>
  <c r="J2167" i="21"/>
  <c r="H2168" i="21"/>
  <c r="F2167" i="21"/>
  <c r="E2167" i="21"/>
  <c r="D2168" i="21"/>
  <c r="P2167" i="21"/>
  <c r="O2167" i="21"/>
  <c r="Q2167" i="21"/>
  <c r="N2167" i="21"/>
  <c r="H2169" i="21"/>
  <c r="L2168" i="21"/>
  <c r="J2168" i="21"/>
  <c r="K2168" i="21"/>
  <c r="M2168" i="21"/>
  <c r="I2168" i="21"/>
  <c r="E2168" i="21"/>
  <c r="D2169" i="21"/>
  <c r="F2168" i="21"/>
  <c r="J2169" i="21"/>
  <c r="K2169" i="21"/>
  <c r="M2169" i="21"/>
  <c r="I2169" i="21"/>
  <c r="H2170" i="21"/>
  <c r="L2169" i="21"/>
  <c r="P2168" i="21"/>
  <c r="O2168" i="21"/>
  <c r="N2168" i="21"/>
  <c r="Q2168" i="21"/>
  <c r="E2169" i="21"/>
  <c r="F2169" i="21"/>
  <c r="D2170" i="21"/>
  <c r="P2169" i="21"/>
  <c r="O2169" i="21"/>
  <c r="Q2169" i="21"/>
  <c r="N2169" i="21"/>
  <c r="M2170" i="21"/>
  <c r="L2170" i="21"/>
  <c r="J2170" i="21"/>
  <c r="K2170" i="21"/>
  <c r="H2171" i="21"/>
  <c r="I2170" i="21"/>
  <c r="F2170" i="21"/>
  <c r="D2171" i="21"/>
  <c r="E2170" i="21"/>
  <c r="K2171" i="21"/>
  <c r="H2172" i="21"/>
  <c r="I2171" i="21"/>
  <c r="M2171" i="21"/>
  <c r="L2171" i="21"/>
  <c r="J2171" i="21"/>
  <c r="P2170" i="21"/>
  <c r="O2170" i="21"/>
  <c r="N2170" i="21"/>
  <c r="Q2170" i="21"/>
  <c r="F2171" i="21"/>
  <c r="D2172" i="21"/>
  <c r="E2171" i="21"/>
  <c r="M2172" i="21"/>
  <c r="K2172" i="21"/>
  <c r="L2172" i="21"/>
  <c r="I2172" i="21"/>
  <c r="J2172" i="21"/>
  <c r="H2173" i="21"/>
  <c r="P2171" i="21"/>
  <c r="O2171" i="21"/>
  <c r="Q2171" i="21"/>
  <c r="N2171" i="21"/>
  <c r="E2172" i="21"/>
  <c r="D2173" i="21"/>
  <c r="F2172" i="21"/>
  <c r="P2172" i="21"/>
  <c r="O2172" i="21"/>
  <c r="N2172" i="21"/>
  <c r="Q2172" i="21"/>
  <c r="K2173" i="21"/>
  <c r="J2173" i="21"/>
  <c r="I2173" i="21"/>
  <c r="H2174" i="21"/>
  <c r="L2173" i="21"/>
  <c r="M2173" i="21"/>
  <c r="E2173" i="21"/>
  <c r="F2173" i="21"/>
  <c r="D2174" i="21"/>
  <c r="P2173" i="21"/>
  <c r="O2173" i="21"/>
  <c r="Q2173" i="21"/>
  <c r="N2173" i="21"/>
  <c r="H2175" i="21"/>
  <c r="I2174" i="21"/>
  <c r="K2174" i="21"/>
  <c r="J2174" i="21"/>
  <c r="L2174" i="21"/>
  <c r="M2174" i="21"/>
  <c r="E2174" i="21"/>
  <c r="F2174" i="21"/>
  <c r="D2175" i="21"/>
  <c r="L2175" i="21"/>
  <c r="K2175" i="21"/>
  <c r="I2175" i="21"/>
  <c r="H2176" i="21"/>
  <c r="J2175" i="21"/>
  <c r="M2175" i="21"/>
  <c r="P2174" i="21"/>
  <c r="O2174" i="21"/>
  <c r="N2174" i="21"/>
  <c r="Q2174" i="21"/>
  <c r="F2175" i="21"/>
  <c r="D2176" i="21"/>
  <c r="E2175" i="21"/>
  <c r="P2175" i="21"/>
  <c r="O2175" i="21"/>
  <c r="N2175" i="21"/>
  <c r="Q2175" i="21"/>
  <c r="J2176" i="21"/>
  <c r="L2176" i="21"/>
  <c r="M2176" i="21"/>
  <c r="I2176" i="21"/>
  <c r="H2177" i="21"/>
  <c r="K2176" i="21"/>
  <c r="E2176" i="21"/>
  <c r="F2176" i="21"/>
  <c r="D2177" i="21"/>
  <c r="P2176" i="21"/>
  <c r="O2176" i="21"/>
  <c r="N2176" i="21"/>
  <c r="Q2176" i="21"/>
  <c r="I2177" i="21"/>
  <c r="L2177" i="21"/>
  <c r="H2178" i="21"/>
  <c r="J2177" i="21"/>
  <c r="M2177" i="21"/>
  <c r="K2177" i="21"/>
  <c r="D2178" i="21"/>
  <c r="E2177" i="21"/>
  <c r="F2177" i="21"/>
  <c r="P2177" i="21"/>
  <c r="O2177" i="21"/>
  <c r="Q2177" i="21"/>
  <c r="N2177" i="21"/>
  <c r="L2178" i="21"/>
  <c r="M2178" i="21"/>
  <c r="H2179" i="21"/>
  <c r="K2178" i="21"/>
  <c r="J2178" i="21"/>
  <c r="I2178" i="21"/>
  <c r="F2178" i="21"/>
  <c r="E2178" i="21"/>
  <c r="D2179" i="21"/>
  <c r="H2180" i="21"/>
  <c r="L2179" i="21"/>
  <c r="K2179" i="21"/>
  <c r="I2179" i="21"/>
  <c r="J2179" i="21"/>
  <c r="M2179" i="21"/>
  <c r="P2178" i="21"/>
  <c r="O2178" i="21"/>
  <c r="N2178" i="21"/>
  <c r="Q2178" i="21"/>
  <c r="F2179" i="21"/>
  <c r="D2180" i="21"/>
  <c r="E2179" i="21"/>
  <c r="M2180" i="21"/>
  <c r="H2181" i="21"/>
  <c r="I2180" i="21"/>
  <c r="K2180" i="21"/>
  <c r="J2180" i="21"/>
  <c r="L2180" i="21"/>
  <c r="P2179" i="21"/>
  <c r="O2179" i="21"/>
  <c r="Q2179" i="21"/>
  <c r="N2179" i="21"/>
  <c r="F2180" i="21"/>
  <c r="D2181" i="21"/>
  <c r="E2180" i="21"/>
  <c r="L2181" i="21"/>
  <c r="I2181" i="21"/>
  <c r="M2181" i="21"/>
  <c r="J2181" i="21"/>
  <c r="H2182" i="21"/>
  <c r="K2181" i="21"/>
  <c r="P2180" i="21"/>
  <c r="O2180" i="21"/>
  <c r="N2180" i="21"/>
  <c r="Q2180" i="21"/>
  <c r="D2182" i="21"/>
  <c r="F2181" i="21"/>
  <c r="E2181" i="21"/>
  <c r="P2181" i="21"/>
  <c r="O2181" i="21"/>
  <c r="Q2181" i="21"/>
  <c r="N2181" i="21"/>
  <c r="J2182" i="21"/>
  <c r="M2182" i="21"/>
  <c r="L2182" i="21"/>
  <c r="K2182" i="21"/>
  <c r="H2183" i="21"/>
  <c r="I2182" i="21"/>
  <c r="D2183" i="21"/>
  <c r="E2182" i="21"/>
  <c r="F2182" i="21"/>
  <c r="H2184" i="21"/>
  <c r="I2183" i="21"/>
  <c r="K2183" i="21"/>
  <c r="L2183" i="21"/>
  <c r="J2183" i="21"/>
  <c r="M2183" i="21"/>
  <c r="P2182" i="21"/>
  <c r="O2182" i="21"/>
  <c r="N2182" i="21"/>
  <c r="Q2182" i="21"/>
  <c r="D2184" i="21"/>
  <c r="E2183" i="21"/>
  <c r="F2183" i="21"/>
  <c r="H2185" i="21"/>
  <c r="L2184" i="21"/>
  <c r="M2184" i="21"/>
  <c r="K2184" i="21"/>
  <c r="J2184" i="21"/>
  <c r="I2184" i="21"/>
  <c r="P2183" i="21"/>
  <c r="O2183" i="21"/>
  <c r="N2183" i="21"/>
  <c r="Q2183" i="21"/>
  <c r="F2184" i="21"/>
  <c r="E2184" i="21"/>
  <c r="D2185" i="21"/>
  <c r="I2185" i="21"/>
  <c r="M2185" i="21"/>
  <c r="K2185" i="21"/>
  <c r="L2185" i="21"/>
  <c r="H2186" i="21"/>
  <c r="J2185" i="21"/>
  <c r="P2184" i="21"/>
  <c r="O2184" i="21"/>
  <c r="N2184" i="21"/>
  <c r="Q2184" i="21"/>
  <c r="F2185" i="21"/>
  <c r="D2186" i="21"/>
  <c r="E2185" i="21"/>
  <c r="P2185" i="21"/>
  <c r="O2185" i="21"/>
  <c r="N2185" i="21"/>
  <c r="Q2185" i="21"/>
  <c r="J2186" i="21"/>
  <c r="M2186" i="21"/>
  <c r="I2186" i="21"/>
  <c r="H2187" i="21"/>
  <c r="L2186" i="21"/>
  <c r="K2186" i="21"/>
  <c r="D2187" i="21"/>
  <c r="F2186" i="21"/>
  <c r="E2186" i="21"/>
  <c r="P2186" i="21"/>
  <c r="O2186" i="21"/>
  <c r="N2186" i="21"/>
  <c r="Q2186" i="21"/>
  <c r="M2187" i="21"/>
  <c r="J2187" i="21"/>
  <c r="H2188" i="21"/>
  <c r="L2187" i="21"/>
  <c r="I2187" i="21"/>
  <c r="K2187" i="21"/>
  <c r="E2187" i="21"/>
  <c r="F2187" i="21"/>
  <c r="D2188" i="21"/>
  <c r="H2189" i="21"/>
  <c r="K2188" i="21"/>
  <c r="M2188" i="21"/>
  <c r="J2188" i="21"/>
  <c r="I2188" i="21"/>
  <c r="L2188" i="21"/>
  <c r="P2187" i="21"/>
  <c r="O2187" i="21"/>
  <c r="N2187" i="21"/>
  <c r="Q2187" i="21"/>
  <c r="E2188" i="21"/>
  <c r="F2188" i="21"/>
  <c r="D2189" i="21"/>
  <c r="L2189" i="21"/>
  <c r="I2189" i="21"/>
  <c r="J2189" i="21"/>
  <c r="K2189" i="21"/>
  <c r="M2189" i="21"/>
  <c r="H2190" i="21"/>
  <c r="P2188" i="21"/>
  <c r="O2188" i="21"/>
  <c r="N2188" i="21"/>
  <c r="Q2188" i="21"/>
  <c r="D2190" i="21"/>
  <c r="E2189" i="21"/>
  <c r="F2189" i="21"/>
  <c r="P2189" i="21"/>
  <c r="O2189" i="21"/>
  <c r="Q2189" i="21"/>
  <c r="N2189" i="21"/>
  <c r="L2190" i="21"/>
  <c r="H2191" i="21"/>
  <c r="J2190" i="21"/>
  <c r="I2190" i="21"/>
  <c r="M2190" i="21"/>
  <c r="K2190" i="21"/>
  <c r="E2190" i="21"/>
  <c r="D2191" i="21"/>
  <c r="F2190" i="21"/>
  <c r="I2191" i="21"/>
  <c r="J2191" i="21"/>
  <c r="M2191" i="21"/>
  <c r="H2192" i="21"/>
  <c r="L2191" i="21"/>
  <c r="K2191" i="21"/>
  <c r="P2190" i="21"/>
  <c r="O2190" i="21"/>
  <c r="N2190" i="21"/>
  <c r="Q2190" i="21"/>
  <c r="E2191" i="21"/>
  <c r="F2191" i="21"/>
  <c r="D2192" i="21"/>
  <c r="P2191" i="21"/>
  <c r="O2191" i="21"/>
  <c r="Q2191" i="21"/>
  <c r="N2191" i="21"/>
  <c r="H2193" i="21"/>
  <c r="I2192" i="21"/>
  <c r="K2192" i="21"/>
  <c r="J2192" i="21"/>
  <c r="L2192" i="21"/>
  <c r="M2192" i="21"/>
  <c r="E2192" i="21"/>
  <c r="D2193" i="21"/>
  <c r="F2192" i="21"/>
  <c r="K2193" i="21"/>
  <c r="J2193" i="21"/>
  <c r="I2193" i="21"/>
  <c r="H2194" i="21"/>
  <c r="M2193" i="21"/>
  <c r="L2193" i="21"/>
  <c r="P2192" i="21"/>
  <c r="O2192" i="21"/>
  <c r="N2192" i="21"/>
  <c r="Q2192" i="21"/>
  <c r="D2194" i="21"/>
  <c r="F2193" i="21"/>
  <c r="E2193" i="21"/>
  <c r="P2193" i="21"/>
  <c r="O2193" i="21"/>
  <c r="N2193" i="21"/>
  <c r="Q2193" i="21"/>
  <c r="I2194" i="21"/>
  <c r="L2194" i="21"/>
  <c r="J2194" i="21"/>
  <c r="H2195" i="21"/>
  <c r="M2194" i="21"/>
  <c r="K2194" i="21"/>
  <c r="D2195" i="21"/>
  <c r="F2194" i="21"/>
  <c r="E2194" i="21"/>
  <c r="P2194" i="21"/>
  <c r="O2194" i="21"/>
  <c r="N2194" i="21"/>
  <c r="Q2194" i="21"/>
  <c r="H2196" i="21"/>
  <c r="M2195" i="21"/>
  <c r="J2195" i="21"/>
  <c r="L2195" i="21"/>
  <c r="K2195" i="21"/>
  <c r="I2195" i="21"/>
  <c r="E2195" i="21"/>
  <c r="F2195" i="21"/>
  <c r="D2196" i="21"/>
  <c r="M2196" i="21"/>
  <c r="H2197" i="21"/>
  <c r="L2196" i="21"/>
  <c r="J2196" i="21"/>
  <c r="K2196" i="21"/>
  <c r="I2196" i="21"/>
  <c r="P2195" i="21"/>
  <c r="O2195" i="21"/>
  <c r="N2195" i="21"/>
  <c r="Q2195" i="21"/>
  <c r="D2197" i="21"/>
  <c r="E2196" i="21"/>
  <c r="F2196" i="21"/>
  <c r="I2197" i="21"/>
  <c r="L2197" i="21"/>
  <c r="K2197" i="21"/>
  <c r="M2197" i="21"/>
  <c r="H2198" i="21"/>
  <c r="J2197" i="21"/>
  <c r="P2196" i="21"/>
  <c r="O2196" i="21"/>
  <c r="N2196" i="21"/>
  <c r="Q2196" i="21"/>
  <c r="F2197" i="21"/>
  <c r="E2197" i="21"/>
  <c r="D2198" i="21"/>
  <c r="P2197" i="21"/>
  <c r="O2197" i="21"/>
  <c r="Q2197" i="21"/>
  <c r="N2197" i="21"/>
  <c r="K2198" i="21"/>
  <c r="J2198" i="21"/>
  <c r="H2199" i="21"/>
  <c r="L2198" i="21"/>
  <c r="M2198" i="21"/>
  <c r="I2198" i="21"/>
  <c r="F2198" i="21"/>
  <c r="D2199" i="21"/>
  <c r="E2198" i="21"/>
  <c r="I2199" i="21"/>
  <c r="J2199" i="21"/>
  <c r="M2199" i="21"/>
  <c r="K2199" i="21"/>
  <c r="H2200" i="21"/>
  <c r="L2199" i="21"/>
  <c r="P2198" i="21"/>
  <c r="O2198" i="21"/>
  <c r="N2198" i="21"/>
  <c r="Q2198" i="21"/>
  <c r="D2200" i="21"/>
  <c r="F2199" i="21"/>
  <c r="E2199" i="21"/>
  <c r="P2199" i="21"/>
  <c r="O2199" i="21"/>
  <c r="N2199" i="21"/>
  <c r="Q2199" i="21"/>
  <c r="H2201" i="21"/>
  <c r="L2200" i="21"/>
  <c r="J2200" i="21"/>
  <c r="M2200" i="21"/>
  <c r="K2200" i="21"/>
  <c r="I2200" i="21"/>
  <c r="F2200" i="21"/>
  <c r="E2200" i="21"/>
  <c r="D2201" i="21"/>
  <c r="J2201" i="21"/>
  <c r="I2201" i="21"/>
  <c r="H2202" i="21"/>
  <c r="M2201" i="21"/>
  <c r="L2201" i="21"/>
  <c r="K2201" i="21"/>
  <c r="P2200" i="21"/>
  <c r="O2200" i="21"/>
  <c r="Q2200" i="21"/>
  <c r="N2200" i="21"/>
  <c r="F2201" i="21"/>
  <c r="D2202" i="21"/>
  <c r="E2201" i="21"/>
  <c r="P2201" i="21"/>
  <c r="O2201" i="21"/>
  <c r="N2201" i="21"/>
  <c r="Q2201" i="21"/>
  <c r="K2202" i="21"/>
  <c r="I2202" i="21"/>
  <c r="J2202" i="21"/>
  <c r="H2203" i="21"/>
  <c r="L2202" i="21"/>
  <c r="M2202" i="21"/>
  <c r="E2202" i="21"/>
  <c r="F2202" i="21"/>
  <c r="D2203" i="21"/>
  <c r="P2202" i="21"/>
  <c r="O2202" i="21"/>
  <c r="N2202" i="21"/>
  <c r="Q2202" i="21"/>
  <c r="L2203" i="21"/>
  <c r="J2203" i="21"/>
  <c r="I2203" i="21"/>
  <c r="M2203" i="21"/>
  <c r="K2203" i="21"/>
  <c r="H2204" i="21"/>
  <c r="E2203" i="21"/>
  <c r="D2204" i="21"/>
  <c r="F2203" i="21"/>
  <c r="P2203" i="21"/>
  <c r="O2203" i="21"/>
  <c r="N2203" i="21"/>
  <c r="Q2203" i="21"/>
  <c r="I2204" i="21"/>
  <c r="M2204" i="21"/>
  <c r="K2204" i="21"/>
  <c r="L2204" i="21"/>
  <c r="H2205" i="21"/>
  <c r="J2204" i="21"/>
  <c r="D2205" i="21"/>
  <c r="E2204" i="21"/>
  <c r="F2204" i="21"/>
  <c r="P2204" i="21"/>
  <c r="O2204" i="21"/>
  <c r="N2204" i="21"/>
  <c r="Q2204" i="21"/>
  <c r="J2205" i="21"/>
  <c r="M2205" i="21"/>
  <c r="K2205" i="21"/>
  <c r="I2205" i="21"/>
  <c r="L2205" i="21"/>
  <c r="H2206" i="21"/>
  <c r="D2206" i="21"/>
  <c r="F2205" i="21"/>
  <c r="E2205" i="21"/>
  <c r="P2205" i="21"/>
  <c r="O2205" i="21"/>
  <c r="N2205" i="21"/>
  <c r="Q2205" i="21"/>
  <c r="M2206" i="21"/>
  <c r="I2206" i="21"/>
  <c r="L2206" i="21"/>
  <c r="K2206" i="21"/>
  <c r="J2206" i="21"/>
  <c r="H2207" i="21"/>
  <c r="F2206" i="21"/>
  <c r="E2206" i="21"/>
  <c r="D2207" i="21"/>
  <c r="P2206" i="21"/>
  <c r="O2206" i="21"/>
  <c r="Q2206" i="21"/>
  <c r="N2206" i="21"/>
  <c r="M2207" i="21"/>
  <c r="H2208" i="21"/>
  <c r="I2207" i="21"/>
  <c r="J2207" i="21"/>
  <c r="K2207" i="21"/>
  <c r="L2207" i="21"/>
  <c r="E2207" i="21"/>
  <c r="D2208" i="21"/>
  <c r="F2207" i="21"/>
  <c r="I2208" i="21"/>
  <c r="J2208" i="21"/>
  <c r="H2209" i="21"/>
  <c r="L2208" i="21"/>
  <c r="M2208" i="21"/>
  <c r="K2208" i="21"/>
  <c r="P2207" i="21"/>
  <c r="O2207" i="21"/>
  <c r="N2207" i="21"/>
  <c r="Q2207" i="21"/>
  <c r="D2209" i="21"/>
  <c r="E2208" i="21"/>
  <c r="F2208" i="21"/>
  <c r="P2208" i="21"/>
  <c r="O2208" i="21"/>
  <c r="Q2208" i="21"/>
  <c r="N2208" i="21"/>
  <c r="I2209" i="21"/>
  <c r="H2210" i="21"/>
  <c r="K2209" i="21"/>
  <c r="M2209" i="21"/>
  <c r="J2209" i="21"/>
  <c r="L2209" i="21"/>
  <c r="D2210" i="21"/>
  <c r="F2209" i="21"/>
  <c r="E2209" i="21"/>
  <c r="P2209" i="21"/>
  <c r="O2209" i="21"/>
  <c r="N2209" i="21"/>
  <c r="Q2209" i="21"/>
  <c r="K2210" i="21"/>
  <c r="M2210" i="21"/>
  <c r="I2210" i="21"/>
  <c r="J2210" i="21"/>
  <c r="L2210" i="21"/>
  <c r="H2211" i="21"/>
  <c r="D2211" i="21"/>
  <c r="F2210" i="21"/>
  <c r="E2210" i="21"/>
  <c r="P2210" i="21"/>
  <c r="O2210" i="21"/>
  <c r="N2210" i="21"/>
  <c r="Q2210" i="21"/>
  <c r="I2211" i="21"/>
  <c r="M2211" i="21"/>
  <c r="L2211" i="21"/>
  <c r="J2211" i="21"/>
  <c r="K2211" i="21"/>
  <c r="H2212" i="21"/>
  <c r="F2211" i="21"/>
  <c r="E2211" i="21"/>
  <c r="D2212" i="21"/>
  <c r="P2211" i="21"/>
  <c r="O2211" i="21"/>
  <c r="N2211" i="21"/>
  <c r="Q2211" i="21"/>
  <c r="M2212" i="21"/>
  <c r="I2212" i="21"/>
  <c r="K2212" i="21"/>
  <c r="J2212" i="21"/>
  <c r="H2213" i="21"/>
  <c r="L2212" i="21"/>
  <c r="D2213" i="21"/>
  <c r="F2212" i="21"/>
  <c r="E2212" i="21"/>
  <c r="P2212" i="21"/>
  <c r="O2212" i="21"/>
  <c r="N2212" i="21"/>
  <c r="Q2212" i="21"/>
  <c r="K2213" i="21"/>
  <c r="L2213" i="21"/>
  <c r="I2213" i="21"/>
  <c r="H2214" i="21"/>
  <c r="M2213" i="21"/>
  <c r="J2213" i="21"/>
  <c r="F2213" i="21"/>
  <c r="E2213" i="21"/>
  <c r="D2214" i="21"/>
  <c r="P2213" i="21"/>
  <c r="O2213" i="21"/>
  <c r="N2213" i="21"/>
  <c r="Q2213" i="21"/>
  <c r="M2214" i="21"/>
  <c r="J2214" i="21"/>
  <c r="K2214" i="21"/>
  <c r="L2214" i="21"/>
  <c r="H2215" i="21"/>
  <c r="I2214" i="21"/>
  <c r="F2214" i="21"/>
  <c r="D2215" i="21"/>
  <c r="E2214" i="21"/>
  <c r="M2215" i="21"/>
  <c r="L2215" i="21"/>
  <c r="I2215" i="21"/>
  <c r="J2215" i="21"/>
  <c r="K2215" i="21"/>
  <c r="H2216" i="21"/>
  <c r="P2214" i="21"/>
  <c r="O2214" i="21"/>
  <c r="Q2214" i="21"/>
  <c r="N2214" i="21"/>
  <c r="E2215" i="21"/>
  <c r="F2215" i="21"/>
  <c r="D2216" i="21"/>
  <c r="P2215" i="21"/>
  <c r="O2215" i="21"/>
  <c r="Q2215" i="21"/>
  <c r="N2215" i="21"/>
  <c r="L2216" i="21"/>
  <c r="H2217" i="21"/>
  <c r="I2216" i="21"/>
  <c r="M2216" i="21"/>
  <c r="K2216" i="21"/>
  <c r="J2216" i="21"/>
  <c r="F2216" i="21"/>
  <c r="E2216" i="21"/>
  <c r="D2217" i="21"/>
  <c r="K2217" i="21"/>
  <c r="L2217" i="21"/>
  <c r="M2217" i="21"/>
  <c r="H2218" i="21"/>
  <c r="I2217" i="21"/>
  <c r="J2217" i="21"/>
  <c r="P2216" i="21"/>
  <c r="O2216" i="21"/>
  <c r="N2216" i="21"/>
  <c r="Q2216" i="21"/>
  <c r="E2217" i="21"/>
  <c r="D2218" i="21"/>
  <c r="F2217" i="21"/>
  <c r="I2218" i="21"/>
  <c r="K2218" i="21"/>
  <c r="H2219" i="21"/>
  <c r="J2218" i="21"/>
  <c r="M2218" i="21"/>
  <c r="L2218" i="21"/>
  <c r="P2217" i="21"/>
  <c r="O2217" i="21"/>
  <c r="N2217" i="21"/>
  <c r="Q2217" i="21"/>
  <c r="F2218" i="21"/>
  <c r="E2218" i="21"/>
  <c r="D2219" i="21"/>
  <c r="P2218" i="21"/>
  <c r="O2218" i="21"/>
  <c r="N2218" i="21"/>
  <c r="Q2218" i="21"/>
  <c r="I2219" i="21"/>
  <c r="H2220" i="21"/>
  <c r="J2219" i="21"/>
  <c r="K2219" i="21"/>
  <c r="L2219" i="21"/>
  <c r="M2219" i="21"/>
  <c r="E2219" i="21"/>
  <c r="D2220" i="21"/>
  <c r="F2219" i="21"/>
  <c r="P2219" i="21"/>
  <c r="O2219" i="21"/>
  <c r="N2219" i="21"/>
  <c r="Q2219" i="21"/>
  <c r="K2220" i="21"/>
  <c r="H2221" i="21"/>
  <c r="I2220" i="21"/>
  <c r="L2220" i="21"/>
  <c r="M2220" i="21"/>
  <c r="J2220" i="21"/>
  <c r="E2220" i="21"/>
  <c r="F2220" i="21"/>
  <c r="D2221" i="21"/>
  <c r="M2221" i="21"/>
  <c r="L2221" i="21"/>
  <c r="H2222" i="21"/>
  <c r="K2221" i="21"/>
  <c r="I2221" i="21"/>
  <c r="J2221" i="21"/>
  <c r="P2220" i="21"/>
  <c r="O2220" i="21"/>
  <c r="N2220" i="21"/>
  <c r="Q2220" i="21"/>
  <c r="E2221" i="21"/>
  <c r="F2221" i="21"/>
  <c r="D2222" i="21"/>
  <c r="J2222" i="21"/>
  <c r="L2222" i="21"/>
  <c r="H2223" i="21"/>
  <c r="K2222" i="21"/>
  <c r="I2222" i="21"/>
  <c r="M2222" i="21"/>
  <c r="P2221" i="21"/>
  <c r="O2221" i="21"/>
  <c r="Q2221" i="21"/>
  <c r="N2221" i="21"/>
  <c r="F2222" i="21"/>
  <c r="D2223" i="21"/>
  <c r="E2222" i="21"/>
  <c r="L2223" i="21"/>
  <c r="H2224" i="21"/>
  <c r="J2223" i="21"/>
  <c r="M2223" i="21"/>
  <c r="I2223" i="21"/>
  <c r="K2223" i="21"/>
  <c r="P2222" i="21"/>
  <c r="O2222" i="21"/>
  <c r="Q2222" i="21"/>
  <c r="N2222" i="21"/>
  <c r="F2223" i="21"/>
  <c r="E2223" i="21"/>
  <c r="D2224" i="21"/>
  <c r="J2224" i="21"/>
  <c r="M2224" i="21"/>
  <c r="H2225" i="21"/>
  <c r="K2224" i="21"/>
  <c r="L2224" i="21"/>
  <c r="I2224" i="21"/>
  <c r="P2223" i="21"/>
  <c r="O2223" i="21"/>
  <c r="N2223" i="21"/>
  <c r="Q2223" i="21"/>
  <c r="F2224" i="21"/>
  <c r="D2225" i="21"/>
  <c r="E2224" i="21"/>
  <c r="K2225" i="21"/>
  <c r="H2226" i="21"/>
  <c r="L2225" i="21"/>
  <c r="J2225" i="21"/>
  <c r="I2225" i="21"/>
  <c r="M2225" i="21"/>
  <c r="P2224" i="21"/>
  <c r="O2224" i="21"/>
  <c r="Q2224" i="21"/>
  <c r="N2224" i="21"/>
  <c r="D2226" i="21"/>
  <c r="F2225" i="21"/>
  <c r="E2225" i="21"/>
  <c r="L2226" i="21"/>
  <c r="J2226" i="21"/>
  <c r="I2226" i="21"/>
  <c r="K2226" i="21"/>
  <c r="H2227" i="21"/>
  <c r="M2226" i="21"/>
  <c r="P2225" i="21"/>
  <c r="O2225" i="21"/>
  <c r="N2225" i="21"/>
  <c r="Q2225" i="21"/>
  <c r="E2226" i="21"/>
  <c r="D2227" i="21"/>
  <c r="F2226" i="21"/>
  <c r="P2226" i="21"/>
  <c r="O2226" i="21"/>
  <c r="N2226" i="21"/>
  <c r="Q2226" i="21"/>
  <c r="M2227" i="21"/>
  <c r="L2227" i="21"/>
  <c r="H2228" i="21"/>
  <c r="J2227" i="21"/>
  <c r="K2227" i="21"/>
  <c r="I2227" i="21"/>
  <c r="E2227" i="21"/>
  <c r="D2228" i="21"/>
  <c r="F2227" i="21"/>
  <c r="I2228" i="21"/>
  <c r="M2228" i="21"/>
  <c r="L2228" i="21"/>
  <c r="J2228" i="21"/>
  <c r="K2228" i="21"/>
  <c r="H2229" i="21"/>
  <c r="P2227" i="21"/>
  <c r="O2227" i="21"/>
  <c r="N2227" i="21"/>
  <c r="Q2227" i="21"/>
  <c r="F2228" i="21"/>
  <c r="D2229" i="21"/>
  <c r="E2228" i="21"/>
  <c r="P2228" i="21"/>
  <c r="O2228" i="21"/>
  <c r="N2228" i="21"/>
  <c r="Q2228" i="21"/>
  <c r="M2229" i="21"/>
  <c r="H2230" i="21"/>
  <c r="I2229" i="21"/>
  <c r="L2229" i="21"/>
  <c r="J2229" i="21"/>
  <c r="K2229" i="21"/>
  <c r="E2229" i="21"/>
  <c r="D2230" i="21"/>
  <c r="F2229" i="21"/>
  <c r="L2230" i="21"/>
  <c r="M2230" i="21"/>
  <c r="I2230" i="21"/>
  <c r="J2230" i="21"/>
  <c r="H2231" i="21"/>
  <c r="K2230" i="21"/>
  <c r="P2229" i="21"/>
  <c r="O2229" i="21"/>
  <c r="Q2229" i="21"/>
  <c r="N2229" i="21"/>
  <c r="D2231" i="21"/>
  <c r="F2230" i="21"/>
  <c r="E2230" i="21"/>
  <c r="P2230" i="21"/>
  <c r="O2230" i="21"/>
  <c r="N2230" i="21"/>
  <c r="Q2230" i="21"/>
  <c r="H2232" i="21"/>
  <c r="J2231" i="21"/>
  <c r="K2231" i="21"/>
  <c r="M2231" i="21"/>
  <c r="L2231" i="21"/>
  <c r="I2231" i="21"/>
  <c r="F2231" i="21"/>
  <c r="E2231" i="21"/>
  <c r="D2232" i="21"/>
  <c r="L2232" i="21"/>
  <c r="I2232" i="21"/>
  <c r="M2232" i="21"/>
  <c r="H2233" i="21"/>
  <c r="J2232" i="21"/>
  <c r="K2232" i="21"/>
  <c r="P2231" i="21"/>
  <c r="O2231" i="21"/>
  <c r="Q2231" i="21"/>
  <c r="N2231" i="21"/>
  <c r="E2232" i="21"/>
  <c r="D2233" i="21"/>
  <c r="F2232" i="21"/>
  <c r="P2232" i="21"/>
  <c r="O2232" i="21"/>
  <c r="Q2232" i="21"/>
  <c r="N2232" i="21"/>
  <c r="K2233" i="21"/>
  <c r="J2233" i="21"/>
  <c r="M2233" i="21"/>
  <c r="I2233" i="21"/>
  <c r="H2234" i="21"/>
  <c r="L2233" i="21"/>
  <c r="D2234" i="21"/>
  <c r="E2233" i="21"/>
  <c r="F2233" i="21"/>
  <c r="P2233" i="21"/>
  <c r="O2233" i="21"/>
  <c r="N2233" i="21"/>
  <c r="Q2233" i="21"/>
  <c r="J2234" i="21"/>
  <c r="H2235" i="21"/>
  <c r="K2234" i="21"/>
  <c r="I2234" i="21"/>
  <c r="M2234" i="21"/>
  <c r="L2234" i="21"/>
  <c r="E2234" i="21"/>
  <c r="F2234" i="21"/>
  <c r="D2235" i="21"/>
  <c r="M2235" i="21"/>
  <c r="I2235" i="21"/>
  <c r="H2236" i="21"/>
  <c r="J2235" i="21"/>
  <c r="L2235" i="21"/>
  <c r="K2235" i="21"/>
  <c r="P2234" i="21"/>
  <c r="O2234" i="21"/>
  <c r="N2234" i="21"/>
  <c r="Q2234" i="21"/>
  <c r="E2235" i="21"/>
  <c r="F2235" i="21"/>
  <c r="D2236" i="21"/>
  <c r="P2235" i="21"/>
  <c r="O2235" i="21"/>
  <c r="N2235" i="21"/>
  <c r="Q2235" i="21"/>
  <c r="H2237" i="21"/>
  <c r="I2236" i="21"/>
  <c r="K2236" i="21"/>
  <c r="J2236" i="21"/>
  <c r="M2236" i="21"/>
  <c r="L2236" i="21"/>
  <c r="D2237" i="21"/>
  <c r="E2236" i="21"/>
  <c r="F2236" i="21"/>
  <c r="I2237" i="21"/>
  <c r="H2238" i="21"/>
  <c r="K2237" i="21"/>
  <c r="M2237" i="21"/>
  <c r="L2237" i="21"/>
  <c r="J2237" i="21"/>
  <c r="P2236" i="21"/>
  <c r="O2236" i="21"/>
  <c r="N2236" i="21"/>
  <c r="Q2236" i="21"/>
  <c r="E2237" i="21"/>
  <c r="F2237" i="21"/>
  <c r="D2238" i="21"/>
  <c r="P2237" i="21"/>
  <c r="O2237" i="21"/>
  <c r="N2237" i="21"/>
  <c r="Q2237" i="21"/>
  <c r="I2238" i="21"/>
  <c r="L2238" i="21"/>
  <c r="H2239" i="21"/>
  <c r="K2238" i="21"/>
  <c r="M2238" i="21"/>
  <c r="J2238" i="21"/>
  <c r="F2238" i="21"/>
  <c r="D2239" i="21"/>
  <c r="E2238" i="21"/>
  <c r="P2238" i="21"/>
  <c r="O2238" i="21"/>
  <c r="N2238" i="21"/>
  <c r="Q2238" i="21"/>
  <c r="J2239" i="21"/>
  <c r="L2239" i="21"/>
  <c r="I2239" i="21"/>
  <c r="H2240" i="21"/>
  <c r="M2239" i="21"/>
  <c r="K2239" i="21"/>
  <c r="E2239" i="21"/>
  <c r="F2239" i="21"/>
  <c r="D2240" i="21"/>
  <c r="P2239" i="21"/>
  <c r="O2239" i="21"/>
  <c r="Q2239" i="21"/>
  <c r="N2239" i="21"/>
  <c r="K2240" i="21"/>
  <c r="J2240" i="21"/>
  <c r="M2240" i="21"/>
  <c r="I2240" i="21"/>
  <c r="L2240" i="21"/>
  <c r="H2241" i="21"/>
  <c r="E2240" i="21"/>
  <c r="D2241" i="21"/>
  <c r="F2240" i="21"/>
  <c r="P2240" i="21"/>
  <c r="O2240" i="21"/>
  <c r="Q2240" i="21"/>
  <c r="N2240" i="21"/>
  <c r="K2241" i="21"/>
  <c r="L2241" i="21"/>
  <c r="M2241" i="21"/>
  <c r="J2241" i="21"/>
  <c r="H2242" i="21"/>
  <c r="I2241" i="21"/>
  <c r="D2242" i="21"/>
  <c r="E2241" i="21"/>
  <c r="F2241" i="21"/>
  <c r="J2242" i="21"/>
  <c r="H2243" i="21"/>
  <c r="K2242" i="21"/>
  <c r="L2242" i="21"/>
  <c r="M2242" i="21"/>
  <c r="I2242" i="21"/>
  <c r="P2241" i="21"/>
  <c r="O2241" i="21"/>
  <c r="N2241" i="21"/>
  <c r="Q2241" i="21"/>
  <c r="E2242" i="21"/>
  <c r="D2243" i="21"/>
  <c r="F2242" i="21"/>
  <c r="H2244" i="21"/>
  <c r="I2243" i="21"/>
  <c r="K2243" i="21"/>
  <c r="L2243" i="21"/>
  <c r="M2243" i="21"/>
  <c r="J2243" i="21"/>
  <c r="P2242" i="21"/>
  <c r="O2242" i="21"/>
  <c r="N2242" i="21"/>
  <c r="Q2242" i="21"/>
  <c r="E2243" i="21"/>
  <c r="F2243" i="21"/>
  <c r="D2244" i="21"/>
  <c r="K2244" i="21"/>
  <c r="H2245" i="21"/>
  <c r="J2244" i="21"/>
  <c r="L2244" i="21"/>
  <c r="M2244" i="21"/>
  <c r="I2244" i="21"/>
  <c r="P2243" i="21"/>
  <c r="O2243" i="21"/>
  <c r="N2243" i="21"/>
  <c r="Q2243" i="21"/>
  <c r="E2244" i="21"/>
  <c r="F2244" i="21"/>
  <c r="D2245" i="21"/>
  <c r="I2245" i="21"/>
  <c r="H2246" i="21"/>
  <c r="J2245" i="21"/>
  <c r="K2245" i="21"/>
  <c r="L2245" i="21"/>
  <c r="M2245" i="21"/>
  <c r="P2244" i="21"/>
  <c r="O2244" i="21"/>
  <c r="N2244" i="21"/>
  <c r="Q2244" i="21"/>
  <c r="E2245" i="21"/>
  <c r="F2245" i="21"/>
  <c r="D2246" i="21"/>
  <c r="P2245" i="21"/>
  <c r="O2245" i="21"/>
  <c r="Q2245" i="21"/>
  <c r="N2245" i="21"/>
  <c r="H2247" i="21"/>
  <c r="I2246" i="21"/>
  <c r="K2246" i="21"/>
  <c r="J2246" i="21"/>
  <c r="M2246" i="21"/>
  <c r="L2246" i="21"/>
  <c r="D2247" i="21"/>
  <c r="F2246" i="21"/>
  <c r="E2246" i="21"/>
  <c r="H2248" i="21"/>
  <c r="J2247" i="21"/>
  <c r="M2247" i="21"/>
  <c r="K2247" i="21"/>
  <c r="L2247" i="21"/>
  <c r="I2247" i="21"/>
  <c r="P2246" i="21"/>
  <c r="O2246" i="21"/>
  <c r="N2246" i="21"/>
  <c r="Q2246" i="21"/>
  <c r="E2247" i="21"/>
  <c r="F2247" i="21"/>
  <c r="D2248" i="21"/>
  <c r="L2248" i="21"/>
  <c r="M2248" i="21"/>
  <c r="I2248" i="21"/>
  <c r="J2248" i="21"/>
  <c r="K2248" i="21"/>
  <c r="H2249" i="21"/>
  <c r="P2247" i="21"/>
  <c r="O2247" i="21"/>
  <c r="Q2247" i="21"/>
  <c r="N2247" i="21"/>
  <c r="E2248" i="21"/>
  <c r="D2249" i="21"/>
  <c r="F2248" i="21"/>
  <c r="P2248" i="21"/>
  <c r="O2248" i="21"/>
  <c r="Q2248" i="21"/>
  <c r="N2248" i="21"/>
  <c r="H2250" i="21"/>
  <c r="J2249" i="21"/>
  <c r="K2249" i="21"/>
  <c r="M2249" i="21"/>
  <c r="I2249" i="21"/>
  <c r="L2249" i="21"/>
  <c r="E2249" i="21"/>
  <c r="F2249" i="21"/>
  <c r="D2250" i="21"/>
  <c r="L2250" i="21"/>
  <c r="M2250" i="21"/>
  <c r="H2251" i="21"/>
  <c r="J2250" i="21"/>
  <c r="K2250" i="21"/>
  <c r="I2250" i="21"/>
  <c r="P2249" i="21"/>
  <c r="O2249" i="21"/>
  <c r="N2249" i="21"/>
  <c r="Q2249" i="21"/>
  <c r="F2250" i="21"/>
  <c r="D2251" i="21"/>
  <c r="E2250" i="21"/>
  <c r="K2251" i="21"/>
  <c r="L2251" i="21"/>
  <c r="M2251" i="21"/>
  <c r="I2251" i="21"/>
  <c r="J2251" i="21"/>
  <c r="H2252" i="21"/>
  <c r="P2250" i="21"/>
  <c r="O2250" i="21"/>
  <c r="N2250" i="21"/>
  <c r="Q2250" i="21"/>
  <c r="D2252" i="21"/>
  <c r="E2251" i="21"/>
  <c r="F2251" i="21"/>
  <c r="P2251" i="21"/>
  <c r="O2251" i="21"/>
  <c r="N2251" i="21"/>
  <c r="Q2251" i="21"/>
  <c r="H2253" i="21"/>
  <c r="L2252" i="21"/>
  <c r="I2252" i="21"/>
  <c r="J2252" i="21"/>
  <c r="K2252" i="21"/>
  <c r="M2252" i="21"/>
  <c r="F2252" i="21"/>
  <c r="D2253" i="21"/>
  <c r="E2252" i="21"/>
  <c r="J2253" i="21"/>
  <c r="M2253" i="21"/>
  <c r="K2253" i="21"/>
  <c r="I2253" i="21"/>
  <c r="L2253" i="21"/>
  <c r="H2254" i="21"/>
  <c r="P2252" i="21"/>
  <c r="O2252" i="21"/>
  <c r="N2252" i="21"/>
  <c r="Q2252" i="21"/>
  <c r="E2253" i="21"/>
  <c r="F2253" i="21"/>
  <c r="D2254" i="21"/>
  <c r="P2253" i="21"/>
  <c r="O2253" i="21"/>
  <c r="N2253" i="21"/>
  <c r="Q2253" i="21"/>
  <c r="L2254" i="21"/>
  <c r="K2254" i="21"/>
  <c r="M2254" i="21"/>
  <c r="I2254" i="21"/>
  <c r="J2254" i="21"/>
  <c r="H2255" i="21"/>
  <c r="D2255" i="21"/>
  <c r="F2254" i="21"/>
  <c r="E2254" i="21"/>
  <c r="P2254" i="21"/>
  <c r="O2254" i="21"/>
  <c r="N2254" i="21"/>
  <c r="Q2254" i="21"/>
  <c r="I2255" i="21"/>
  <c r="J2255" i="21"/>
  <c r="L2255" i="21"/>
  <c r="M2255" i="21"/>
  <c r="K2255" i="21"/>
  <c r="H2256" i="21"/>
  <c r="F2255" i="21"/>
  <c r="D2256" i="21"/>
  <c r="E2255" i="21"/>
  <c r="P2255" i="21"/>
  <c r="O2255" i="21"/>
  <c r="N2255" i="21"/>
  <c r="Q2255" i="21"/>
  <c r="M2256" i="21"/>
  <c r="I2256" i="21"/>
  <c r="K2256" i="21"/>
  <c r="H2257" i="21"/>
  <c r="L2256" i="21"/>
  <c r="J2256" i="21"/>
  <c r="F2256" i="21"/>
  <c r="E2256" i="21"/>
  <c r="D2257" i="21"/>
  <c r="P2256" i="21"/>
  <c r="O2256" i="21"/>
  <c r="N2256" i="21"/>
  <c r="Q2256" i="21"/>
  <c r="L2257" i="21"/>
  <c r="M2257" i="21"/>
  <c r="J2257" i="21"/>
  <c r="H2258" i="21"/>
  <c r="K2257" i="21"/>
  <c r="I2257" i="21"/>
  <c r="E2257" i="21"/>
  <c r="F2257" i="21"/>
  <c r="D2258" i="21"/>
  <c r="L2258" i="21"/>
  <c r="I2258" i="21"/>
  <c r="K2258" i="21"/>
  <c r="J2258" i="21"/>
  <c r="M2258" i="21"/>
  <c r="H2259" i="21"/>
  <c r="P2257" i="21"/>
  <c r="O2257" i="21"/>
  <c r="N2257" i="21"/>
  <c r="Q2257" i="21"/>
  <c r="E2258" i="21"/>
  <c r="D2259" i="21"/>
  <c r="F2258" i="21"/>
  <c r="P2258" i="21"/>
  <c r="O2258" i="21"/>
  <c r="N2258" i="21"/>
  <c r="Q2258" i="21"/>
  <c r="K2259" i="21"/>
  <c r="I2259" i="21"/>
  <c r="L2259" i="21"/>
  <c r="J2259" i="21"/>
  <c r="H2260" i="21"/>
  <c r="M2259" i="21"/>
  <c r="E2259" i="21"/>
  <c r="D2260" i="21"/>
  <c r="F2259" i="21"/>
  <c r="P2259" i="21"/>
  <c r="O2259" i="21"/>
  <c r="N2259" i="21"/>
  <c r="Q2259" i="21"/>
  <c r="K2260" i="21"/>
  <c r="J2260" i="21"/>
  <c r="I2260" i="21"/>
  <c r="H2261" i="21"/>
  <c r="M2260" i="21"/>
  <c r="L2260" i="21"/>
  <c r="D2261" i="21"/>
  <c r="F2260" i="21"/>
  <c r="E2260" i="21"/>
  <c r="P2260" i="21"/>
  <c r="O2260" i="21"/>
  <c r="N2260" i="21"/>
  <c r="Q2260" i="21"/>
  <c r="I2261" i="21"/>
  <c r="H2262" i="21"/>
  <c r="L2261" i="21"/>
  <c r="J2261" i="21"/>
  <c r="M2261" i="21"/>
  <c r="K2261" i="21"/>
  <c r="E2261" i="21"/>
  <c r="F2261" i="21"/>
  <c r="D2262" i="21"/>
  <c r="P2261" i="21"/>
  <c r="O2261" i="21"/>
  <c r="Q2261" i="21"/>
  <c r="N2261" i="21"/>
  <c r="L2262" i="21"/>
  <c r="K2262" i="21"/>
  <c r="I2262" i="21"/>
  <c r="J2262" i="21"/>
  <c r="M2262" i="21"/>
  <c r="H2263" i="21"/>
  <c r="E2262" i="21"/>
  <c r="D2263" i="21"/>
  <c r="F2262" i="21"/>
  <c r="P2262" i="21"/>
  <c r="O2262" i="21"/>
  <c r="Q2262" i="21"/>
  <c r="N2262" i="21"/>
  <c r="J2263" i="21"/>
  <c r="M2263" i="21"/>
  <c r="K2263" i="21"/>
  <c r="H2264" i="21"/>
  <c r="L2263" i="21"/>
  <c r="I2263" i="21"/>
  <c r="F2263" i="21"/>
  <c r="D2264" i="21"/>
  <c r="E2263" i="21"/>
  <c r="I2264" i="21"/>
  <c r="H2265" i="21"/>
  <c r="J2264" i="21"/>
  <c r="L2264" i="21"/>
  <c r="K2264" i="21"/>
  <c r="M2264" i="21"/>
  <c r="P2263" i="21"/>
  <c r="O2263" i="21"/>
  <c r="N2263" i="21"/>
  <c r="Q2263" i="21"/>
  <c r="D2265" i="21"/>
  <c r="E2264" i="21"/>
  <c r="F2264" i="21"/>
  <c r="P2264" i="21"/>
  <c r="O2264" i="21"/>
  <c r="Q2264" i="21"/>
  <c r="N2264" i="21"/>
  <c r="M2265" i="21"/>
  <c r="I2265" i="21"/>
  <c r="H2266" i="21"/>
  <c r="J2265" i="21"/>
  <c r="L2265" i="21"/>
  <c r="K2265" i="21"/>
  <c r="D2266" i="21"/>
  <c r="E2265" i="21"/>
  <c r="F2265" i="21"/>
  <c r="P2265" i="21"/>
  <c r="O2265" i="21"/>
  <c r="N2265" i="21"/>
  <c r="Q2265" i="21"/>
  <c r="L2266" i="21"/>
  <c r="K2266" i="21"/>
  <c r="M2266" i="21"/>
  <c r="H2267" i="21"/>
  <c r="J2266" i="21"/>
  <c r="I2266" i="21"/>
  <c r="E2266" i="21"/>
  <c r="D2267" i="21"/>
  <c r="F2266" i="21"/>
  <c r="L2267" i="21"/>
  <c r="H2268" i="21"/>
  <c r="M2267" i="21"/>
  <c r="K2267" i="21"/>
  <c r="I2267" i="21"/>
  <c r="J2267" i="21"/>
  <c r="P2266" i="21"/>
  <c r="O2266" i="21"/>
  <c r="N2266" i="21"/>
  <c r="Q2266" i="21"/>
  <c r="E2267" i="21"/>
  <c r="F2267" i="21"/>
  <c r="D2268" i="21"/>
  <c r="H2269" i="21"/>
  <c r="K2268" i="21"/>
  <c r="M2268" i="21"/>
  <c r="J2268" i="21"/>
  <c r="I2268" i="21"/>
  <c r="L2268" i="21"/>
  <c r="P2267" i="21"/>
  <c r="O2267" i="21"/>
  <c r="Q2267" i="21"/>
  <c r="N2267" i="21"/>
  <c r="E2268" i="21"/>
  <c r="D2269" i="21"/>
  <c r="F2268" i="21"/>
  <c r="I2269" i="21"/>
  <c r="M2269" i="21"/>
  <c r="K2269" i="21"/>
  <c r="H2270" i="21"/>
  <c r="L2269" i="21"/>
  <c r="J2269" i="21"/>
  <c r="P2268" i="21"/>
  <c r="O2268" i="21"/>
  <c r="N2268" i="21"/>
  <c r="Q2268" i="21"/>
  <c r="D2270" i="21"/>
  <c r="E2269" i="21"/>
  <c r="F2269" i="21"/>
  <c r="P2269" i="21"/>
  <c r="O2269" i="21"/>
  <c r="Q2269" i="21"/>
  <c r="N2269" i="21"/>
  <c r="I2270" i="21"/>
  <c r="J2270" i="21"/>
  <c r="K2270" i="21"/>
  <c r="M2270" i="21"/>
  <c r="L2270" i="21"/>
  <c r="H2271" i="21"/>
  <c r="E2270" i="21"/>
  <c r="D2271" i="21"/>
  <c r="F2270" i="21"/>
  <c r="P2270" i="21"/>
  <c r="O2270" i="21"/>
  <c r="Q2270" i="21"/>
  <c r="N2270" i="21"/>
  <c r="M2271" i="21"/>
  <c r="J2271" i="21"/>
  <c r="I2271" i="21"/>
  <c r="H2272" i="21"/>
  <c r="K2271" i="21"/>
  <c r="L2271" i="21"/>
  <c r="F2271" i="21"/>
  <c r="D2272" i="21"/>
  <c r="E2271" i="21"/>
  <c r="P2271" i="21"/>
  <c r="O2271" i="21"/>
  <c r="Q2271" i="21"/>
  <c r="N2271" i="21"/>
  <c r="K2272" i="21"/>
  <c r="H2273" i="21"/>
  <c r="I2272" i="21"/>
  <c r="J2272" i="21"/>
  <c r="L2272" i="21"/>
  <c r="M2272" i="21"/>
  <c r="F2272" i="21"/>
  <c r="D2273" i="21"/>
  <c r="E2272" i="21"/>
  <c r="H2274" i="21"/>
  <c r="K2273" i="21"/>
  <c r="L2273" i="21"/>
  <c r="M2273" i="21"/>
  <c r="J2273" i="21"/>
  <c r="I2273" i="21"/>
  <c r="P2272" i="21"/>
  <c r="O2272" i="21"/>
  <c r="Q2272" i="21"/>
  <c r="N2272" i="21"/>
  <c r="F2273" i="21"/>
  <c r="D2274" i="21"/>
  <c r="E2273" i="21"/>
  <c r="K2274" i="21"/>
  <c r="I2274" i="21"/>
  <c r="L2274" i="21"/>
  <c r="M2274" i="21"/>
  <c r="J2274" i="21"/>
  <c r="H2275" i="21"/>
  <c r="P2273" i="21"/>
  <c r="O2273" i="21"/>
  <c r="N2273" i="21"/>
  <c r="Q2273" i="21"/>
  <c r="D2275" i="21"/>
  <c r="E2274" i="21"/>
  <c r="F2274" i="21"/>
  <c r="P2274" i="21"/>
  <c r="O2274" i="21"/>
  <c r="N2274" i="21"/>
  <c r="Q2274" i="21"/>
  <c r="K2275" i="21"/>
  <c r="J2275" i="21"/>
  <c r="L2275" i="21"/>
  <c r="M2275" i="21"/>
  <c r="I2275" i="21"/>
  <c r="H2276" i="21"/>
  <c r="F2275" i="21"/>
  <c r="E2275" i="21"/>
  <c r="D2276" i="21"/>
  <c r="P2275" i="21"/>
  <c r="O2275" i="21"/>
  <c r="N2275" i="21"/>
  <c r="Q2275" i="21"/>
  <c r="J2276" i="21"/>
  <c r="M2276" i="21"/>
  <c r="L2276" i="21"/>
  <c r="K2276" i="21"/>
  <c r="H2277" i="21"/>
  <c r="I2276" i="21"/>
  <c r="D2277" i="21"/>
  <c r="F2276" i="21"/>
  <c r="E2276" i="21"/>
  <c r="M2277" i="21"/>
  <c r="I2277" i="21"/>
  <c r="L2277" i="21"/>
  <c r="J2277" i="21"/>
  <c r="K2277" i="21"/>
  <c r="H2278" i="21"/>
  <c r="P2276" i="21"/>
  <c r="O2276" i="21"/>
  <c r="N2276" i="21"/>
  <c r="Q2276" i="21"/>
  <c r="E2277" i="21"/>
  <c r="D2278" i="21"/>
  <c r="F2277" i="21"/>
  <c r="P2277" i="21"/>
  <c r="O2277" i="21"/>
  <c r="Q2277" i="21"/>
  <c r="N2277" i="21"/>
  <c r="M2278" i="21"/>
  <c r="H2279" i="21"/>
  <c r="J2278" i="21"/>
  <c r="L2278" i="21"/>
  <c r="I2278" i="21"/>
  <c r="K2278" i="21"/>
  <c r="D2279" i="21"/>
  <c r="F2278" i="21"/>
  <c r="E2278" i="21"/>
  <c r="J2279" i="21"/>
  <c r="I2279" i="21"/>
  <c r="K2279" i="21"/>
  <c r="H2280" i="21"/>
  <c r="M2279" i="21"/>
  <c r="L2279" i="21"/>
  <c r="P2278" i="21"/>
  <c r="O2278" i="21"/>
  <c r="N2278" i="21"/>
  <c r="Q2278" i="21"/>
  <c r="E2279" i="21"/>
  <c r="D2280" i="21"/>
  <c r="F2279" i="21"/>
  <c r="P2279" i="21"/>
  <c r="O2279" i="21"/>
  <c r="N2279" i="21"/>
  <c r="Q2279" i="21"/>
  <c r="L2280" i="21"/>
  <c r="J2280" i="21"/>
  <c r="M2280" i="21"/>
  <c r="H2281" i="21"/>
  <c r="I2280" i="21"/>
  <c r="K2280" i="21"/>
  <c r="E2280" i="21"/>
  <c r="D2281" i="21"/>
  <c r="F2280" i="21"/>
  <c r="H2282" i="21"/>
  <c r="I2281" i="21"/>
  <c r="L2281" i="21"/>
  <c r="J2281" i="21"/>
  <c r="K2281" i="21"/>
  <c r="M2281" i="21"/>
  <c r="P2280" i="21"/>
  <c r="O2280" i="21"/>
  <c r="N2280" i="21"/>
  <c r="Q2280" i="21"/>
  <c r="F2281" i="21"/>
  <c r="D2282" i="21"/>
  <c r="E2281" i="21"/>
  <c r="H2283" i="21"/>
  <c r="L2282" i="21"/>
  <c r="M2282" i="21"/>
  <c r="I2282" i="21"/>
  <c r="J2282" i="21"/>
  <c r="K2282" i="21"/>
  <c r="P2281" i="21"/>
  <c r="O2281" i="21"/>
  <c r="N2281" i="21"/>
  <c r="Q2281" i="21"/>
  <c r="E2282" i="21"/>
  <c r="D2283" i="21"/>
  <c r="F2282" i="21"/>
  <c r="K2283" i="21"/>
  <c r="M2283" i="21"/>
  <c r="H2284" i="21"/>
  <c r="L2283" i="21"/>
  <c r="J2283" i="21"/>
  <c r="I2283" i="21"/>
  <c r="P2282" i="21"/>
  <c r="O2282" i="21"/>
  <c r="N2282" i="21"/>
  <c r="Q2282" i="21"/>
  <c r="D2284" i="21"/>
  <c r="E2283" i="21"/>
  <c r="F2283" i="21"/>
  <c r="H2285" i="21"/>
  <c r="L2284" i="21"/>
  <c r="M2284" i="21"/>
  <c r="I2284" i="21"/>
  <c r="J2284" i="21"/>
  <c r="K2284" i="21"/>
  <c r="P2283" i="21"/>
  <c r="O2283" i="21"/>
  <c r="N2283" i="21"/>
  <c r="Q2283" i="21"/>
  <c r="F2284" i="21"/>
  <c r="D2285" i="21"/>
  <c r="E2284" i="21"/>
  <c r="I2285" i="21"/>
  <c r="J2285" i="21"/>
  <c r="M2285" i="21"/>
  <c r="H2286" i="21"/>
  <c r="K2285" i="21"/>
  <c r="L2285" i="21"/>
  <c r="P2284" i="21"/>
  <c r="O2284" i="21"/>
  <c r="N2284" i="21"/>
  <c r="Q2284" i="21"/>
  <c r="D2286" i="21"/>
  <c r="F2285" i="21"/>
  <c r="E2285" i="21"/>
  <c r="P2285" i="21"/>
  <c r="O2285" i="21"/>
  <c r="Q2285" i="21"/>
  <c r="N2285" i="21"/>
  <c r="H2287" i="21"/>
  <c r="L2286" i="21"/>
  <c r="K2286" i="21"/>
  <c r="M2286" i="21"/>
  <c r="I2286" i="21"/>
  <c r="J2286" i="21"/>
  <c r="D2287" i="21"/>
  <c r="F2286" i="21"/>
  <c r="E2286" i="21"/>
  <c r="I2287" i="21"/>
  <c r="J2287" i="21"/>
  <c r="K2287" i="21"/>
  <c r="H2288" i="21"/>
  <c r="L2287" i="21"/>
  <c r="M2287" i="21"/>
  <c r="P2286" i="21"/>
  <c r="O2286" i="21"/>
  <c r="Q2286" i="21"/>
  <c r="N2286" i="21"/>
  <c r="D2288" i="21"/>
  <c r="E2287" i="21"/>
  <c r="F2287" i="21"/>
  <c r="P2287" i="21"/>
  <c r="O2287" i="21"/>
  <c r="Q2287" i="21"/>
  <c r="N2287" i="21"/>
  <c r="L2288" i="21"/>
  <c r="K2288" i="21"/>
  <c r="M2288" i="21"/>
  <c r="H2289" i="21"/>
  <c r="I2288" i="21"/>
  <c r="J2288" i="21"/>
  <c r="F2288" i="21"/>
  <c r="D2289" i="21"/>
  <c r="E2288" i="21"/>
  <c r="K2289" i="21"/>
  <c r="M2289" i="21"/>
  <c r="I2289" i="21"/>
  <c r="J2289" i="21"/>
  <c r="H2290" i="21"/>
  <c r="L2289" i="21"/>
  <c r="P2288" i="21"/>
  <c r="O2288" i="21"/>
  <c r="N2288" i="21"/>
  <c r="Q2288" i="21"/>
  <c r="E2289" i="21"/>
  <c r="F2289" i="21"/>
  <c r="D2290" i="21"/>
  <c r="P2289" i="21"/>
  <c r="O2289" i="21"/>
  <c r="N2289" i="21"/>
  <c r="Q2289" i="21"/>
  <c r="M2290" i="21"/>
  <c r="J2290" i="21"/>
  <c r="K2290" i="21"/>
  <c r="L2290" i="21"/>
  <c r="H2291" i="21"/>
  <c r="I2290" i="21"/>
  <c r="F2290" i="21"/>
  <c r="D2291" i="21"/>
  <c r="E2290" i="21"/>
  <c r="M2291" i="21"/>
  <c r="H2292" i="21"/>
  <c r="J2291" i="21"/>
  <c r="K2291" i="21"/>
  <c r="I2291" i="21"/>
  <c r="L2291" i="21"/>
  <c r="P2290" i="21"/>
  <c r="O2290" i="21"/>
  <c r="N2290" i="21"/>
  <c r="Q2290" i="21"/>
  <c r="F2291" i="21"/>
  <c r="E2291" i="21"/>
  <c r="D2292" i="21"/>
  <c r="I2292" i="21"/>
  <c r="L2292" i="21"/>
  <c r="J2292" i="21"/>
  <c r="H2293" i="21"/>
  <c r="M2292" i="21"/>
  <c r="K2292" i="21"/>
  <c r="P2291" i="21"/>
  <c r="O2291" i="21"/>
  <c r="Q2291" i="21"/>
  <c r="N2291" i="21"/>
  <c r="D2293" i="21"/>
  <c r="F2292" i="21"/>
  <c r="E2292" i="21"/>
  <c r="P2292" i="21"/>
  <c r="O2292" i="21"/>
  <c r="N2292" i="21"/>
  <c r="Q2292" i="21"/>
  <c r="M2293" i="21"/>
  <c r="J2293" i="21"/>
  <c r="L2293" i="21"/>
  <c r="I2293" i="21"/>
  <c r="K2293" i="21"/>
  <c r="H2294" i="21"/>
  <c r="D2294" i="21"/>
  <c r="E2293" i="21"/>
  <c r="F2293" i="21"/>
  <c r="P2293" i="21"/>
  <c r="O2293" i="21"/>
  <c r="Q2293" i="21"/>
  <c r="N2293" i="21"/>
  <c r="M2294" i="21"/>
  <c r="H2295" i="21"/>
  <c r="J2294" i="21"/>
  <c r="L2294" i="21"/>
  <c r="K2294" i="21"/>
  <c r="I2294" i="21"/>
  <c r="E2294" i="21"/>
  <c r="D2295" i="21"/>
  <c r="F2294" i="21"/>
  <c r="I2295" i="21"/>
  <c r="L2295" i="21"/>
  <c r="K2295" i="21"/>
  <c r="J2295" i="21"/>
  <c r="H2296" i="21"/>
  <c r="M2295" i="21"/>
  <c r="P2294" i="21"/>
  <c r="O2294" i="21"/>
  <c r="N2294" i="21"/>
  <c r="Q2294" i="21"/>
  <c r="D2296" i="21"/>
  <c r="E2295" i="21"/>
  <c r="F2295" i="21"/>
  <c r="P2295" i="21"/>
  <c r="O2295" i="21"/>
  <c r="Q2295" i="21"/>
  <c r="N2295" i="21"/>
  <c r="L2296" i="21"/>
  <c r="J2296" i="21"/>
  <c r="K2296" i="21"/>
  <c r="I2296" i="21"/>
  <c r="M2296" i="21"/>
  <c r="H2297" i="21"/>
  <c r="E2296" i="21"/>
  <c r="D2297" i="21"/>
  <c r="F2296" i="21"/>
  <c r="P2296" i="21"/>
  <c r="O2296" i="21"/>
  <c r="N2296" i="21"/>
  <c r="Q2296" i="21"/>
  <c r="J2297" i="21"/>
  <c r="L2297" i="21"/>
  <c r="M2297" i="21"/>
  <c r="H2298" i="21"/>
  <c r="K2297" i="21"/>
  <c r="I2297" i="21"/>
  <c r="F2297" i="21"/>
  <c r="E2297" i="21"/>
  <c r="D2298" i="21"/>
  <c r="H2299" i="21"/>
  <c r="L2298" i="21"/>
  <c r="K2298" i="21"/>
  <c r="M2298" i="21"/>
  <c r="J2298" i="21"/>
  <c r="I2298" i="21"/>
  <c r="P2297" i="21"/>
  <c r="O2297" i="21"/>
  <c r="N2297" i="21"/>
  <c r="Q2297" i="21"/>
  <c r="D2299" i="21"/>
  <c r="F2298" i="21"/>
  <c r="E2298" i="21"/>
  <c r="J2299" i="21"/>
  <c r="I2299" i="21"/>
  <c r="K2299" i="21"/>
  <c r="L2299" i="21"/>
  <c r="H2300" i="21"/>
  <c r="M2299" i="21"/>
  <c r="P2298" i="21"/>
  <c r="O2298" i="21"/>
  <c r="N2298" i="21"/>
  <c r="Q2298" i="21"/>
  <c r="E2299" i="21"/>
  <c r="D2300" i="21"/>
  <c r="F2299" i="21"/>
  <c r="P2299" i="21"/>
  <c r="O2299" i="21"/>
  <c r="N2299" i="21"/>
  <c r="Q2299" i="21"/>
  <c r="K2300" i="21"/>
  <c r="M2300" i="21"/>
  <c r="J2300" i="21"/>
  <c r="H2301" i="21"/>
  <c r="L2300" i="21"/>
  <c r="I2300" i="21"/>
  <c r="E2300" i="21"/>
  <c r="F2300" i="21"/>
  <c r="D2301" i="21"/>
  <c r="I2301" i="21"/>
  <c r="H2302" i="21"/>
  <c r="K2301" i="21"/>
  <c r="L2301" i="21"/>
  <c r="M2301" i="21"/>
  <c r="J2301" i="21"/>
  <c r="P2300" i="21"/>
  <c r="O2300" i="21"/>
  <c r="N2300" i="21"/>
  <c r="Q2300" i="21"/>
  <c r="E2301" i="21"/>
  <c r="D2302" i="21"/>
  <c r="F2301" i="21"/>
  <c r="P2301" i="21"/>
  <c r="O2301" i="21"/>
  <c r="Q2301" i="21"/>
  <c r="N2301" i="21"/>
  <c r="J2302" i="21"/>
  <c r="H2303" i="21"/>
  <c r="L2302" i="21"/>
  <c r="M2302" i="21"/>
  <c r="K2302" i="21"/>
  <c r="I2302" i="21"/>
  <c r="E2302" i="21"/>
  <c r="D2303" i="21"/>
  <c r="F2302" i="21"/>
  <c r="H2304" i="21"/>
  <c r="M2303" i="21"/>
  <c r="K2303" i="21"/>
  <c r="I2303" i="21"/>
  <c r="L2303" i="21"/>
  <c r="J2303" i="21"/>
  <c r="P2302" i="21"/>
  <c r="O2302" i="21"/>
  <c r="N2302" i="21"/>
  <c r="Q2302" i="21"/>
  <c r="E2303" i="21"/>
  <c r="D2304" i="21"/>
  <c r="F2303" i="21"/>
  <c r="M2304" i="21"/>
  <c r="I2304" i="21"/>
  <c r="L2304" i="21"/>
  <c r="K2304" i="21"/>
  <c r="H2305" i="21"/>
  <c r="J2304" i="21"/>
  <c r="P2303" i="21"/>
  <c r="O2303" i="21"/>
  <c r="N2303" i="21"/>
  <c r="Q2303" i="21"/>
  <c r="F2304" i="21"/>
  <c r="E2304" i="21"/>
  <c r="D2305" i="21"/>
  <c r="P2304" i="21"/>
  <c r="O2304" i="21"/>
  <c r="N2304" i="21"/>
  <c r="Q2304" i="21"/>
  <c r="H2306" i="21"/>
  <c r="I2305" i="21"/>
  <c r="L2305" i="21"/>
  <c r="J2305" i="21"/>
  <c r="K2305" i="21"/>
  <c r="M2305" i="21"/>
  <c r="D2306" i="21"/>
  <c r="F2305" i="21"/>
  <c r="E2305" i="21"/>
  <c r="M2306" i="21"/>
  <c r="H2307" i="21"/>
  <c r="J2306" i="21"/>
  <c r="K2306" i="21"/>
  <c r="L2306" i="21"/>
  <c r="I2306" i="21"/>
  <c r="P2305" i="21"/>
  <c r="O2305" i="21"/>
  <c r="N2305" i="21"/>
  <c r="Q2305" i="21"/>
  <c r="F2306" i="21"/>
  <c r="D2307" i="21"/>
  <c r="E2306" i="21"/>
  <c r="H2308" i="21"/>
  <c r="M2307" i="21"/>
  <c r="L2307" i="21"/>
  <c r="I2307" i="21"/>
  <c r="J2307" i="21"/>
  <c r="K2307" i="21"/>
  <c r="P2306" i="21"/>
  <c r="O2306" i="21"/>
  <c r="N2306" i="21"/>
  <c r="Q2306" i="21"/>
  <c r="E2307" i="21"/>
  <c r="F2307" i="21"/>
  <c r="D2308" i="21"/>
  <c r="L2308" i="21"/>
  <c r="M2308" i="21"/>
  <c r="H2309" i="21"/>
  <c r="J2308" i="21"/>
  <c r="I2308" i="21"/>
  <c r="K2308" i="21"/>
  <c r="P2307" i="21"/>
  <c r="O2307" i="21"/>
  <c r="Q2307" i="21"/>
  <c r="N2307" i="21"/>
  <c r="E2308" i="21"/>
  <c r="F2308" i="21"/>
  <c r="D2309" i="21"/>
  <c r="I2309" i="21"/>
  <c r="L2309" i="21"/>
  <c r="H2310" i="21"/>
  <c r="J2309" i="21"/>
  <c r="M2309" i="21"/>
  <c r="K2309" i="21"/>
  <c r="P2308" i="21"/>
  <c r="O2308" i="21"/>
  <c r="N2308" i="21"/>
  <c r="Q2308" i="21"/>
  <c r="F2309" i="21"/>
  <c r="D2310" i="21"/>
  <c r="E2309" i="21"/>
  <c r="P2309" i="21"/>
  <c r="O2309" i="21"/>
  <c r="N2309" i="21"/>
  <c r="Q2309" i="21"/>
  <c r="H2311" i="21"/>
  <c r="I2310" i="21"/>
  <c r="L2310" i="21"/>
  <c r="J2310" i="21"/>
  <c r="M2310" i="21"/>
  <c r="K2310" i="21"/>
  <c r="E2310" i="21"/>
  <c r="D2311" i="21"/>
  <c r="F2310" i="21"/>
  <c r="H2312" i="21"/>
  <c r="K2311" i="21"/>
  <c r="J2311" i="21"/>
  <c r="L2311" i="21"/>
  <c r="M2311" i="21"/>
  <c r="I2311" i="21"/>
  <c r="P2310" i="21"/>
  <c r="O2310" i="21"/>
  <c r="N2310" i="21"/>
  <c r="Q2310" i="21"/>
  <c r="D2312" i="21"/>
  <c r="E2311" i="21"/>
  <c r="F2311" i="21"/>
  <c r="I2312" i="21"/>
  <c r="L2312" i="21"/>
  <c r="J2312" i="21"/>
  <c r="H2313" i="21"/>
  <c r="M2312" i="21"/>
  <c r="K2312" i="21"/>
  <c r="P2311" i="21"/>
  <c r="O2311" i="21"/>
  <c r="N2311" i="21"/>
  <c r="Q2311" i="21"/>
  <c r="D2313" i="21"/>
  <c r="E2312" i="21"/>
  <c r="F2312" i="21"/>
  <c r="P2312" i="21"/>
  <c r="O2312" i="21"/>
  <c r="N2312" i="21"/>
  <c r="Q2312" i="21"/>
  <c r="I2313" i="21"/>
  <c r="H2314" i="21"/>
  <c r="L2313" i="21"/>
  <c r="K2313" i="21"/>
  <c r="J2313" i="21"/>
  <c r="M2313" i="21"/>
  <c r="D2314" i="21"/>
  <c r="E2313" i="21"/>
  <c r="F2313" i="21"/>
  <c r="P2313" i="21"/>
  <c r="O2313" i="21"/>
  <c r="N2313" i="21"/>
  <c r="Q2313" i="21"/>
  <c r="K2314" i="21"/>
  <c r="I2314" i="21"/>
  <c r="J2314" i="21"/>
  <c r="H2315" i="21"/>
  <c r="M2314" i="21"/>
  <c r="L2314" i="21"/>
  <c r="E2314" i="21"/>
  <c r="F2314" i="21"/>
  <c r="D2315" i="21"/>
  <c r="P2314" i="21"/>
  <c r="O2314" i="21"/>
  <c r="N2314" i="21"/>
  <c r="Q2314" i="21"/>
  <c r="H2316" i="21"/>
  <c r="K2315" i="21"/>
  <c r="L2315" i="21"/>
  <c r="I2315" i="21"/>
  <c r="J2315" i="21"/>
  <c r="M2315" i="21"/>
  <c r="D2316" i="21"/>
  <c r="E2315" i="21"/>
  <c r="F2315" i="21"/>
  <c r="I2316" i="21"/>
  <c r="K2316" i="21"/>
  <c r="L2316" i="21"/>
  <c r="H2317" i="21"/>
  <c r="M2316" i="21"/>
  <c r="J2316" i="21"/>
  <c r="P2315" i="21"/>
  <c r="O2315" i="21"/>
  <c r="N2315" i="21"/>
  <c r="Q2315" i="21"/>
  <c r="F2316" i="21"/>
  <c r="E2316" i="21"/>
  <c r="D2317" i="21"/>
  <c r="P2316" i="21"/>
  <c r="O2316" i="21"/>
  <c r="N2316" i="21"/>
  <c r="Q2316" i="21"/>
  <c r="I2317" i="21"/>
  <c r="M2317" i="21"/>
  <c r="K2317" i="21"/>
  <c r="L2317" i="21"/>
  <c r="H2318" i="21"/>
  <c r="J2317" i="21"/>
  <c r="D2318" i="21"/>
  <c r="F2317" i="21"/>
  <c r="E2317" i="21"/>
  <c r="P2317" i="21"/>
  <c r="O2317" i="21"/>
  <c r="Q2317" i="21"/>
  <c r="N2317" i="21"/>
  <c r="M2318" i="21"/>
  <c r="I2318" i="21"/>
  <c r="J2318" i="21"/>
  <c r="K2318" i="21"/>
  <c r="H2319" i="21"/>
  <c r="L2318" i="21"/>
  <c r="F2318" i="21"/>
  <c r="D2319" i="21"/>
  <c r="E2318" i="21"/>
  <c r="P2318" i="21"/>
  <c r="O2318" i="21"/>
  <c r="N2318" i="21"/>
  <c r="Q2318" i="21"/>
  <c r="I2319" i="21"/>
  <c r="M2319" i="21"/>
  <c r="L2319" i="21"/>
  <c r="H2320" i="21"/>
  <c r="K2319" i="21"/>
  <c r="J2319" i="21"/>
  <c r="D2320" i="21"/>
  <c r="F2319" i="21"/>
  <c r="E2319" i="21"/>
  <c r="P2319" i="21"/>
  <c r="O2319" i="21"/>
  <c r="N2319" i="21"/>
  <c r="Q2319" i="21"/>
  <c r="H2321" i="21"/>
  <c r="M2320" i="21"/>
  <c r="J2320" i="21"/>
  <c r="I2320" i="21"/>
  <c r="K2320" i="21"/>
  <c r="L2320" i="21"/>
  <c r="D2321" i="21"/>
  <c r="F2320" i="21"/>
  <c r="E2320" i="21"/>
  <c r="I2321" i="21"/>
  <c r="K2321" i="21"/>
  <c r="L2321" i="21"/>
  <c r="J2321" i="21"/>
  <c r="M2321" i="21"/>
  <c r="H2322" i="21"/>
  <c r="P2320" i="21"/>
  <c r="O2320" i="21"/>
  <c r="N2320" i="21"/>
  <c r="Q2320" i="21"/>
  <c r="E2321" i="21"/>
  <c r="F2321" i="21"/>
  <c r="D2322" i="21"/>
  <c r="P2321" i="21"/>
  <c r="O2321" i="21"/>
  <c r="N2321" i="21"/>
  <c r="Q2321" i="21"/>
  <c r="L2322" i="21"/>
  <c r="H2323" i="21"/>
  <c r="K2322" i="21"/>
  <c r="M2322" i="21"/>
  <c r="I2322" i="21"/>
  <c r="J2322" i="21"/>
  <c r="D2323" i="21"/>
  <c r="E2322" i="21"/>
  <c r="F2322" i="21"/>
  <c r="I2323" i="21"/>
  <c r="L2323" i="21"/>
  <c r="H2324" i="21"/>
  <c r="M2323" i="21"/>
  <c r="J2323" i="21"/>
  <c r="K2323" i="21"/>
  <c r="P2322" i="21"/>
  <c r="O2322" i="21"/>
  <c r="N2322" i="21"/>
  <c r="Q2322" i="21"/>
  <c r="E2323" i="21"/>
  <c r="D2324" i="21"/>
  <c r="F2323" i="21"/>
  <c r="P2323" i="21"/>
  <c r="O2323" i="21"/>
  <c r="N2323" i="21"/>
  <c r="Q2323" i="21"/>
  <c r="I2324" i="21"/>
  <c r="K2324" i="21"/>
  <c r="L2324" i="21"/>
  <c r="H2325" i="21"/>
  <c r="J2324" i="21"/>
  <c r="M2324" i="21"/>
  <c r="D2325" i="21"/>
  <c r="F2324" i="21"/>
  <c r="E2324" i="21"/>
  <c r="P2324" i="21"/>
  <c r="O2324" i="21"/>
  <c r="N2324" i="21"/>
  <c r="Q2324" i="21"/>
  <c r="M2325" i="21"/>
  <c r="I2325" i="21"/>
  <c r="J2325" i="21"/>
  <c r="H2326" i="21"/>
  <c r="L2325" i="21"/>
  <c r="K2325" i="21"/>
  <c r="E2325" i="21"/>
  <c r="F2325" i="21"/>
  <c r="D2326" i="21"/>
  <c r="P2325" i="21"/>
  <c r="O2325" i="21"/>
  <c r="Q2325" i="21"/>
  <c r="N2325" i="21"/>
  <c r="L2326" i="21"/>
  <c r="M2326" i="21"/>
  <c r="J2326" i="21"/>
  <c r="K2326" i="21"/>
  <c r="I2326" i="21"/>
  <c r="H2327" i="21"/>
  <c r="E2326" i="21"/>
  <c r="F2326" i="21"/>
  <c r="D2327" i="21"/>
  <c r="P2326" i="21"/>
  <c r="O2326" i="21"/>
  <c r="N2326" i="21"/>
  <c r="Q2326" i="21"/>
  <c r="M2327" i="21"/>
  <c r="H2328" i="21"/>
  <c r="J2327" i="21"/>
  <c r="L2327" i="21"/>
  <c r="K2327" i="21"/>
  <c r="I2327" i="21"/>
  <c r="D2328" i="21"/>
  <c r="F2327" i="21"/>
  <c r="E2327" i="21"/>
  <c r="L2328" i="21"/>
  <c r="M2328" i="21"/>
  <c r="K2328" i="21"/>
  <c r="H2329" i="21"/>
  <c r="J2328" i="21"/>
  <c r="I2328" i="21"/>
  <c r="P2327" i="21"/>
  <c r="O2327" i="21"/>
  <c r="N2327" i="21"/>
  <c r="Q2327" i="21"/>
  <c r="E2328" i="21"/>
  <c r="F2328" i="21"/>
  <c r="D2329" i="21"/>
  <c r="H2330" i="21"/>
  <c r="M2329" i="21"/>
  <c r="L2329" i="21"/>
  <c r="J2329" i="21"/>
  <c r="I2329" i="21"/>
  <c r="K2329" i="21"/>
  <c r="P2328" i="21"/>
  <c r="O2328" i="21"/>
  <c r="Q2328" i="21"/>
  <c r="N2328" i="21"/>
  <c r="D2330" i="21"/>
  <c r="E2329" i="21"/>
  <c r="F2329" i="21"/>
  <c r="L2330" i="21"/>
  <c r="M2330" i="21"/>
  <c r="J2330" i="21"/>
  <c r="K2330" i="21"/>
  <c r="H2331" i="21"/>
  <c r="I2330" i="21"/>
  <c r="P2329" i="21"/>
  <c r="O2329" i="21"/>
  <c r="N2329" i="21"/>
  <c r="Q2329" i="21"/>
  <c r="D2331" i="21"/>
  <c r="F2330" i="21"/>
  <c r="E2330" i="21"/>
  <c r="I2331" i="21"/>
  <c r="H2332" i="21"/>
  <c r="M2331" i="21"/>
  <c r="J2331" i="21"/>
  <c r="K2331" i="21"/>
  <c r="L2331" i="21"/>
  <c r="P2330" i="21"/>
  <c r="O2330" i="21"/>
  <c r="N2330" i="21"/>
  <c r="Q2330" i="21"/>
  <c r="E2331" i="21"/>
  <c r="F2331" i="21"/>
  <c r="D2332" i="21"/>
  <c r="P2331" i="21"/>
  <c r="O2331" i="21"/>
  <c r="N2331" i="21"/>
  <c r="Q2331" i="21"/>
  <c r="M2332" i="21"/>
  <c r="K2332" i="21"/>
  <c r="L2332" i="21"/>
  <c r="H2333" i="21"/>
  <c r="J2332" i="21"/>
  <c r="I2332" i="21"/>
  <c r="F2332" i="21"/>
  <c r="E2332" i="21"/>
  <c r="D2333" i="21"/>
  <c r="I2333" i="21"/>
  <c r="K2333" i="21"/>
  <c r="L2333" i="21"/>
  <c r="H2334" i="21"/>
  <c r="J2333" i="21"/>
  <c r="M2333" i="21"/>
  <c r="P2332" i="21"/>
  <c r="O2332" i="21"/>
  <c r="N2332" i="21"/>
  <c r="Q2332" i="21"/>
  <c r="E2333" i="21"/>
  <c r="D2334" i="21"/>
  <c r="F2333" i="21"/>
  <c r="P2333" i="21"/>
  <c r="O2333" i="21"/>
  <c r="N2333" i="21"/>
  <c r="Q2333" i="21"/>
  <c r="I2334" i="21"/>
  <c r="H2335" i="21"/>
  <c r="K2334" i="21"/>
  <c r="L2334" i="21"/>
  <c r="M2334" i="21"/>
  <c r="J2334" i="21"/>
  <c r="F2334" i="21"/>
  <c r="E2334" i="21"/>
  <c r="D2335" i="21"/>
  <c r="P2334" i="21"/>
  <c r="O2334" i="21"/>
  <c r="N2334" i="21"/>
  <c r="Q2334" i="21"/>
  <c r="L2335" i="21"/>
  <c r="J2335" i="21"/>
  <c r="I2335" i="21"/>
  <c r="K2335" i="21"/>
  <c r="H2336" i="21"/>
  <c r="M2335" i="21"/>
  <c r="E2335" i="21"/>
  <c r="D2336" i="21"/>
  <c r="F2335" i="21"/>
  <c r="P2335" i="21"/>
  <c r="O2335" i="21"/>
  <c r="N2335" i="21"/>
  <c r="Q2335" i="21"/>
  <c r="K2336" i="21"/>
  <c r="I2336" i="21"/>
  <c r="J2336" i="21"/>
  <c r="M2336" i="21"/>
  <c r="H2337" i="21"/>
  <c r="L2336" i="21"/>
  <c r="F2336" i="21"/>
  <c r="E2336" i="21"/>
  <c r="D2337" i="21"/>
  <c r="P2336" i="21"/>
  <c r="O2336" i="21"/>
  <c r="N2336" i="21"/>
  <c r="Q2336" i="21"/>
  <c r="J2337" i="21"/>
  <c r="H2338" i="21"/>
  <c r="L2337" i="21"/>
  <c r="K2337" i="21"/>
  <c r="I2337" i="21"/>
  <c r="M2337" i="21"/>
  <c r="E2337" i="21"/>
  <c r="D2338" i="21"/>
  <c r="F2337" i="21"/>
  <c r="M2338" i="21"/>
  <c r="L2338" i="21"/>
  <c r="J2338" i="21"/>
  <c r="H2339" i="21"/>
  <c r="I2338" i="21"/>
  <c r="K2338" i="21"/>
  <c r="P2337" i="21"/>
  <c r="O2337" i="21"/>
  <c r="Q2337" i="21"/>
  <c r="N2337" i="21"/>
  <c r="F2338" i="21"/>
  <c r="E2338" i="21"/>
  <c r="D2339" i="21"/>
  <c r="L2339" i="21"/>
  <c r="H2340" i="21"/>
  <c r="J2339" i="21"/>
  <c r="I2339" i="21"/>
  <c r="M2339" i="21"/>
  <c r="K2339" i="21"/>
  <c r="P2338" i="21"/>
  <c r="O2338" i="21"/>
  <c r="N2338" i="21"/>
  <c r="Q2338" i="21"/>
  <c r="F2339" i="21"/>
  <c r="E2339" i="21"/>
  <c r="D2340" i="21"/>
  <c r="I2340" i="21"/>
  <c r="M2340" i="21"/>
  <c r="L2340" i="21"/>
  <c r="H2341" i="21"/>
  <c r="K2340" i="21"/>
  <c r="J2340" i="21"/>
  <c r="P2339" i="21"/>
  <c r="O2339" i="21"/>
  <c r="N2339" i="21"/>
  <c r="Q2339" i="21"/>
  <c r="E2340" i="21"/>
  <c r="F2340" i="21"/>
  <c r="D2341" i="21"/>
  <c r="P2340" i="21"/>
  <c r="O2340" i="21"/>
  <c r="N2340" i="21"/>
  <c r="Q2340" i="21"/>
  <c r="I2341" i="21"/>
  <c r="H2342" i="21"/>
  <c r="K2341" i="21"/>
  <c r="J2341" i="21"/>
  <c r="M2341" i="21"/>
  <c r="L2341" i="21"/>
  <c r="F2341" i="21"/>
  <c r="D2342" i="21"/>
  <c r="E2341" i="21"/>
  <c r="P2341" i="21"/>
  <c r="O2341" i="21"/>
  <c r="N2341" i="21"/>
  <c r="Q2341" i="21"/>
  <c r="L2342" i="21"/>
  <c r="M2342" i="21"/>
  <c r="I2342" i="21"/>
  <c r="K2342" i="21"/>
  <c r="J2342" i="21"/>
  <c r="H2343" i="21"/>
  <c r="D2343" i="21"/>
  <c r="E2342" i="21"/>
  <c r="F2342" i="21"/>
  <c r="P2342" i="21"/>
  <c r="O2342" i="21"/>
  <c r="N2342" i="21"/>
  <c r="Q2342" i="21"/>
  <c r="M2343" i="21"/>
  <c r="H2344" i="21"/>
  <c r="K2343" i="21"/>
  <c r="J2343" i="21"/>
  <c r="L2343" i="21"/>
  <c r="I2343" i="21"/>
  <c r="F2343" i="21"/>
  <c r="D2344" i="21"/>
  <c r="E2343" i="21"/>
  <c r="K2344" i="21"/>
  <c r="H2345" i="21"/>
  <c r="M2344" i="21"/>
  <c r="I2344" i="21"/>
  <c r="J2344" i="21"/>
  <c r="L2344" i="21"/>
  <c r="P2343" i="21"/>
  <c r="O2343" i="21"/>
  <c r="N2343" i="21"/>
  <c r="Q2343" i="21"/>
  <c r="D2345" i="21"/>
  <c r="F2344" i="21"/>
  <c r="E2344" i="21"/>
  <c r="H2346" i="21"/>
  <c r="J2345" i="21"/>
  <c r="I2345" i="21"/>
  <c r="K2345" i="21"/>
  <c r="L2345" i="21"/>
  <c r="M2345" i="21"/>
  <c r="P2344" i="21"/>
  <c r="O2344" i="21"/>
  <c r="N2344" i="21"/>
  <c r="Q2344" i="21"/>
  <c r="D2346" i="21"/>
  <c r="F2345" i="21"/>
  <c r="E2345" i="21"/>
  <c r="H2347" i="21"/>
  <c r="M2346" i="21"/>
  <c r="L2346" i="21"/>
  <c r="K2346" i="21"/>
  <c r="J2346" i="21"/>
  <c r="I2346" i="21"/>
  <c r="P2345" i="21"/>
  <c r="O2345" i="21"/>
  <c r="N2345" i="21"/>
  <c r="Q2345" i="21"/>
  <c r="F2346" i="21"/>
  <c r="E2346" i="21"/>
  <c r="D2347" i="21"/>
  <c r="H2348" i="21"/>
  <c r="L2347" i="21"/>
  <c r="K2347" i="21"/>
  <c r="I2347" i="21"/>
  <c r="J2347" i="21"/>
  <c r="M2347" i="21"/>
  <c r="P2346" i="21"/>
  <c r="O2346" i="21"/>
  <c r="N2346" i="21"/>
  <c r="Q2346" i="21"/>
  <c r="F2347" i="21"/>
  <c r="D2348" i="21"/>
  <c r="E2347" i="21"/>
  <c r="M2348" i="21"/>
  <c r="J2348" i="21"/>
  <c r="I2348" i="21"/>
  <c r="L2348" i="21"/>
  <c r="H2349" i="21"/>
  <c r="K2348" i="21"/>
  <c r="P2347" i="21"/>
  <c r="O2347" i="21"/>
  <c r="N2347" i="21"/>
  <c r="Q2347" i="21"/>
  <c r="E2348" i="21"/>
  <c r="F2348" i="21"/>
  <c r="D2349" i="21"/>
  <c r="P2348" i="21"/>
  <c r="O2348" i="21"/>
  <c r="N2348" i="21"/>
  <c r="Q2348" i="21"/>
  <c r="L2349" i="21"/>
  <c r="H2350" i="21"/>
  <c r="I2349" i="21"/>
  <c r="M2349" i="21"/>
  <c r="K2349" i="21"/>
  <c r="J2349" i="21"/>
  <c r="F2349" i="21"/>
  <c r="E2349" i="21"/>
  <c r="D2350" i="21"/>
  <c r="K2350" i="21"/>
  <c r="H2351" i="21"/>
  <c r="L2350" i="21"/>
  <c r="I2350" i="21"/>
  <c r="J2350" i="21"/>
  <c r="M2350" i="21"/>
  <c r="P2349" i="21"/>
  <c r="O2349" i="21"/>
  <c r="Q2349" i="21"/>
  <c r="N2349" i="21"/>
  <c r="F2350" i="21"/>
  <c r="D2351" i="21"/>
  <c r="E2350" i="21"/>
  <c r="H2352" i="21"/>
  <c r="L2351" i="21"/>
  <c r="M2351" i="21"/>
  <c r="K2351" i="21"/>
  <c r="I2351" i="21"/>
  <c r="J2351" i="21"/>
  <c r="P2350" i="21"/>
  <c r="O2350" i="21"/>
  <c r="N2350" i="21"/>
  <c r="Q2350" i="21"/>
  <c r="D2352" i="21"/>
  <c r="F2351" i="21"/>
  <c r="E2351" i="21"/>
  <c r="K2352" i="21"/>
  <c r="L2352" i="21"/>
  <c r="M2352" i="21"/>
  <c r="H2353" i="21"/>
  <c r="J2352" i="21"/>
  <c r="I2352" i="21"/>
  <c r="P2351" i="21"/>
  <c r="O2351" i="21"/>
  <c r="N2351" i="21"/>
  <c r="Q2351" i="21"/>
  <c r="E2352" i="21"/>
  <c r="F2352" i="21"/>
  <c r="D2353" i="21"/>
  <c r="H2354" i="21"/>
  <c r="M2353" i="21"/>
  <c r="K2353" i="21"/>
  <c r="L2353" i="21"/>
  <c r="J2353" i="21"/>
  <c r="I2353" i="21"/>
  <c r="P2352" i="21"/>
  <c r="O2352" i="21"/>
  <c r="N2352" i="21"/>
  <c r="Q2352" i="21"/>
  <c r="F2353" i="21"/>
  <c r="D2354" i="21"/>
  <c r="E2353" i="21"/>
  <c r="I2354" i="21"/>
  <c r="K2354" i="21"/>
  <c r="L2354" i="21"/>
  <c r="H2355" i="21"/>
  <c r="M2354" i="21"/>
  <c r="J2354" i="21"/>
  <c r="P2353" i="21"/>
  <c r="O2353" i="21"/>
  <c r="N2353" i="21"/>
  <c r="Q2353" i="21"/>
  <c r="E2354" i="21"/>
  <c r="F2354" i="21"/>
  <c r="D2355" i="21"/>
  <c r="P2354" i="21"/>
  <c r="O2354" i="21"/>
  <c r="N2354" i="21"/>
  <c r="Q2354" i="21"/>
  <c r="H2356" i="21"/>
  <c r="J2355" i="21"/>
  <c r="M2355" i="21"/>
  <c r="K2355" i="21"/>
  <c r="I2355" i="21"/>
  <c r="L2355" i="21"/>
  <c r="E2355" i="21"/>
  <c r="D2356" i="21"/>
  <c r="F2355" i="21"/>
  <c r="J2356" i="21"/>
  <c r="H2357" i="21"/>
  <c r="K2356" i="21"/>
  <c r="I2356" i="21"/>
  <c r="M2356" i="21"/>
  <c r="L2356" i="21"/>
  <c r="P2355" i="21"/>
  <c r="O2355" i="21"/>
  <c r="N2355" i="21"/>
  <c r="Q2355" i="21"/>
  <c r="F2356" i="21"/>
  <c r="E2356" i="21"/>
  <c r="D2357" i="21"/>
  <c r="M2357" i="21"/>
  <c r="L2357" i="21"/>
  <c r="I2357" i="21"/>
  <c r="H2358" i="21"/>
  <c r="K2357" i="21"/>
  <c r="J2357" i="21"/>
  <c r="P2356" i="21"/>
  <c r="O2356" i="21"/>
  <c r="N2356" i="21"/>
  <c r="Q2356" i="21"/>
  <c r="D2358" i="21"/>
  <c r="F2357" i="21"/>
  <c r="E2357" i="21"/>
  <c r="P2357" i="21"/>
  <c r="O2357" i="21"/>
  <c r="N2357" i="21"/>
  <c r="Q2357" i="21"/>
  <c r="J2358" i="21"/>
  <c r="I2358" i="21"/>
  <c r="M2358" i="21"/>
  <c r="K2358" i="21"/>
  <c r="H2359" i="21"/>
  <c r="L2358" i="21"/>
  <c r="F2358" i="21"/>
  <c r="E2358" i="21"/>
  <c r="D2359" i="21"/>
  <c r="P2358" i="21"/>
  <c r="O2358" i="21"/>
  <c r="N2358" i="21"/>
  <c r="Q2358" i="21"/>
  <c r="L2359" i="21"/>
  <c r="H2360" i="21"/>
  <c r="J2359" i="21"/>
  <c r="K2359" i="21"/>
  <c r="I2359" i="21"/>
  <c r="M2359" i="21"/>
  <c r="E2359" i="21"/>
  <c r="D2360" i="21"/>
  <c r="F2359" i="21"/>
  <c r="M2360" i="21"/>
  <c r="I2360" i="21"/>
  <c r="J2360" i="21"/>
  <c r="L2360" i="21"/>
  <c r="K2360" i="21"/>
  <c r="H2361" i="21"/>
  <c r="P2359" i="21"/>
  <c r="O2359" i="21"/>
  <c r="Q2359" i="21"/>
  <c r="N2359" i="21"/>
  <c r="F2360" i="21"/>
  <c r="E2360" i="21"/>
  <c r="D2361" i="21"/>
  <c r="P2360" i="21"/>
  <c r="O2360" i="21"/>
  <c r="N2360" i="21"/>
  <c r="Q2360" i="21"/>
  <c r="L2361" i="21"/>
  <c r="M2361" i="21"/>
  <c r="H2362" i="21"/>
  <c r="I2361" i="21"/>
  <c r="K2361" i="21"/>
  <c r="J2361" i="21"/>
  <c r="F2361" i="21"/>
  <c r="D2362" i="21"/>
  <c r="E2361" i="21"/>
  <c r="K2362" i="21"/>
  <c r="L2362" i="21"/>
  <c r="J2362" i="21"/>
  <c r="M2362" i="21"/>
  <c r="I2362" i="21"/>
  <c r="H2363" i="21"/>
  <c r="P2361" i="21"/>
  <c r="O2361" i="21"/>
  <c r="N2361" i="21"/>
  <c r="Q2361" i="21"/>
  <c r="E2362" i="21"/>
  <c r="F2362" i="21"/>
  <c r="D2363" i="21"/>
  <c r="P2362" i="21"/>
  <c r="O2362" i="21"/>
  <c r="N2362" i="21"/>
  <c r="Q2362" i="21"/>
  <c r="L2363" i="21"/>
  <c r="H2364" i="21"/>
  <c r="I2363" i="21"/>
  <c r="K2363" i="21"/>
  <c r="M2363" i="21"/>
  <c r="J2363" i="21"/>
  <c r="D2364" i="21"/>
  <c r="E2363" i="21"/>
  <c r="F2363" i="21"/>
  <c r="K2364" i="21"/>
  <c r="M2364" i="21"/>
  <c r="J2364" i="21"/>
  <c r="H2365" i="21"/>
  <c r="L2364" i="21"/>
  <c r="I2364" i="21"/>
  <c r="P2363" i="21"/>
  <c r="O2363" i="21"/>
  <c r="N2363" i="21"/>
  <c r="Q2363" i="21"/>
  <c r="E2364" i="21"/>
  <c r="F2364" i="21"/>
  <c r="D2365" i="21"/>
  <c r="J2365" i="21"/>
  <c r="K2365" i="21"/>
  <c r="H2366" i="21"/>
  <c r="M2365" i="21"/>
  <c r="I2365" i="21"/>
  <c r="L2365" i="21"/>
  <c r="P2364" i="21"/>
  <c r="O2364" i="21"/>
  <c r="N2364" i="21"/>
  <c r="Q2364" i="21"/>
  <c r="D2366" i="21"/>
  <c r="F2365" i="21"/>
  <c r="E2365" i="21"/>
  <c r="J2366" i="21"/>
  <c r="H2367" i="21"/>
  <c r="K2366" i="21"/>
  <c r="M2366" i="21"/>
  <c r="L2366" i="21"/>
  <c r="I2366" i="21"/>
  <c r="P2365" i="21"/>
  <c r="O2365" i="21"/>
  <c r="Q2365" i="21"/>
  <c r="N2365" i="21"/>
  <c r="D2367" i="21"/>
  <c r="E2366" i="21"/>
  <c r="F2366" i="21"/>
  <c r="I2367" i="21"/>
  <c r="J2367" i="21"/>
  <c r="L2367" i="21"/>
  <c r="H2368" i="21"/>
  <c r="K2367" i="21"/>
  <c r="M2367" i="21"/>
  <c r="P2366" i="21"/>
  <c r="O2366" i="21"/>
  <c r="N2366" i="21"/>
  <c r="Q2366" i="21"/>
  <c r="F2367" i="21"/>
  <c r="E2367" i="21"/>
  <c r="D2368" i="21"/>
  <c r="P2367" i="21"/>
  <c r="O2367" i="21"/>
  <c r="Q2367" i="21"/>
  <c r="N2367" i="21"/>
  <c r="M2368" i="21"/>
  <c r="K2368" i="21"/>
  <c r="H2369" i="21"/>
  <c r="J2368" i="21"/>
  <c r="L2368" i="21"/>
  <c r="I2368" i="21"/>
  <c r="D2369" i="21"/>
  <c r="F2368" i="21"/>
  <c r="E2368" i="21"/>
  <c r="J2369" i="21"/>
  <c r="I2369" i="21"/>
  <c r="H2370" i="21"/>
  <c r="L2369" i="21"/>
  <c r="M2369" i="21"/>
  <c r="K2369" i="21"/>
  <c r="P2368" i="21"/>
  <c r="O2368" i="21"/>
  <c r="N2368" i="21"/>
  <c r="Q2368" i="21"/>
  <c r="E2369" i="21"/>
  <c r="F2369" i="21"/>
  <c r="D2370" i="21"/>
  <c r="P2369" i="21"/>
  <c r="O2369" i="21"/>
  <c r="N2369" i="21"/>
  <c r="Q2369" i="21"/>
  <c r="J2370" i="21"/>
  <c r="I2370" i="21"/>
  <c r="K2370" i="21"/>
  <c r="M2370" i="21"/>
  <c r="H2371" i="21"/>
  <c r="L2370" i="21"/>
  <c r="F2370" i="21"/>
  <c r="E2370" i="21"/>
  <c r="D2371" i="21"/>
  <c r="P2370" i="21"/>
  <c r="O2370" i="21"/>
  <c r="N2370" i="21"/>
  <c r="Q2370" i="21"/>
  <c r="H2372" i="21"/>
  <c r="K2371" i="21"/>
  <c r="M2371" i="21"/>
  <c r="L2371" i="21"/>
  <c r="I2371" i="21"/>
  <c r="J2371" i="21"/>
  <c r="D2372" i="21"/>
  <c r="F2371" i="21"/>
  <c r="E2371" i="21"/>
  <c r="I2372" i="21"/>
  <c r="H2373" i="21"/>
  <c r="J2372" i="21"/>
  <c r="K2372" i="21"/>
  <c r="L2372" i="21"/>
  <c r="M2372" i="21"/>
  <c r="P2371" i="21"/>
  <c r="O2371" i="21"/>
  <c r="N2371" i="21"/>
  <c r="Q2371" i="21"/>
  <c r="D2373" i="21"/>
  <c r="E2372" i="21"/>
  <c r="F2372" i="21"/>
  <c r="P2372" i="21"/>
  <c r="O2372" i="21"/>
  <c r="N2372" i="21"/>
  <c r="Q2372" i="21"/>
  <c r="I2373" i="21"/>
  <c r="M2373" i="21"/>
  <c r="J2373" i="21"/>
  <c r="L2373" i="21"/>
  <c r="H2374" i="21"/>
  <c r="K2373" i="21"/>
  <c r="F2373" i="21"/>
  <c r="E2373" i="21"/>
  <c r="D2374" i="21"/>
  <c r="P2373" i="21"/>
  <c r="O2373" i="21"/>
  <c r="Q2373" i="21"/>
  <c r="N2373" i="21"/>
  <c r="M2374" i="21"/>
  <c r="H2375" i="21"/>
  <c r="I2374" i="21"/>
  <c r="J2374" i="21"/>
  <c r="L2374" i="21"/>
  <c r="K2374" i="21"/>
  <c r="D2375" i="21"/>
  <c r="E2374" i="21"/>
  <c r="F2374" i="21"/>
  <c r="M2375" i="21"/>
  <c r="K2375" i="21"/>
  <c r="H2376" i="21"/>
  <c r="L2375" i="21"/>
  <c r="I2375" i="21"/>
  <c r="J2375" i="21"/>
  <c r="P2374" i="21"/>
  <c r="O2374" i="21"/>
  <c r="N2374" i="21"/>
  <c r="Q2374" i="21"/>
  <c r="E2375" i="21"/>
  <c r="D2376" i="21"/>
  <c r="F2375" i="21"/>
  <c r="J2376" i="21"/>
  <c r="K2376" i="21"/>
  <c r="I2376" i="21"/>
  <c r="H2377" i="21"/>
  <c r="L2376" i="21"/>
  <c r="M2376" i="21"/>
  <c r="P2375" i="21"/>
  <c r="O2375" i="21"/>
  <c r="Q2375" i="21"/>
  <c r="N2375" i="21"/>
  <c r="D2377" i="21"/>
  <c r="E2376" i="21"/>
  <c r="F2376" i="21"/>
  <c r="P2376" i="21"/>
  <c r="O2376" i="21"/>
  <c r="N2376" i="21"/>
  <c r="Q2376" i="21"/>
  <c r="K2377" i="21"/>
  <c r="J2377" i="21"/>
  <c r="H2378" i="21"/>
  <c r="M2377" i="21"/>
  <c r="I2377" i="21"/>
  <c r="L2377" i="21"/>
  <c r="D2378" i="21"/>
  <c r="F2377" i="21"/>
  <c r="E2377" i="21"/>
  <c r="L2378" i="21"/>
  <c r="K2378" i="21"/>
  <c r="M2378" i="21"/>
  <c r="H2379" i="21"/>
  <c r="I2378" i="21"/>
  <c r="J2378" i="21"/>
  <c r="P2377" i="21"/>
  <c r="O2377" i="21"/>
  <c r="N2377" i="21"/>
  <c r="Q2377" i="21"/>
  <c r="F2378" i="21"/>
  <c r="D2379" i="21"/>
  <c r="E2378" i="21"/>
  <c r="L2379" i="21"/>
  <c r="H2380" i="21"/>
  <c r="I2379" i="21"/>
  <c r="M2379" i="21"/>
  <c r="K2379" i="21"/>
  <c r="J2379" i="21"/>
  <c r="P2378" i="21"/>
  <c r="O2378" i="21"/>
  <c r="N2378" i="21"/>
  <c r="Q2378" i="21"/>
  <c r="D2380" i="21"/>
  <c r="F2379" i="21"/>
  <c r="E2379" i="21"/>
  <c r="H2381" i="21"/>
  <c r="M2380" i="21"/>
  <c r="J2380" i="21"/>
  <c r="K2380" i="21"/>
  <c r="L2380" i="21"/>
  <c r="I2380" i="21"/>
  <c r="P2379" i="21"/>
  <c r="O2379" i="21"/>
  <c r="N2379" i="21"/>
  <c r="Q2379" i="21"/>
  <c r="D2381" i="21"/>
  <c r="F2380" i="21"/>
  <c r="E2380" i="21"/>
  <c r="H2382" i="21"/>
  <c r="J2381" i="21"/>
  <c r="M2381" i="21"/>
  <c r="L2381" i="21"/>
  <c r="I2381" i="21"/>
  <c r="K2381" i="21"/>
  <c r="P2380" i="21"/>
  <c r="O2380" i="21"/>
  <c r="N2380" i="21"/>
  <c r="Q2380" i="21"/>
  <c r="D2382" i="21"/>
  <c r="F2381" i="21"/>
  <c r="E2381" i="21"/>
  <c r="J2382" i="21"/>
  <c r="K2382" i="21"/>
  <c r="H2383" i="21"/>
  <c r="L2382" i="21"/>
  <c r="I2382" i="21"/>
  <c r="M2382" i="21"/>
  <c r="P2381" i="21"/>
  <c r="O2381" i="21"/>
  <c r="Q2381" i="21"/>
  <c r="N2381" i="21"/>
  <c r="E2382" i="21"/>
  <c r="F2382" i="21"/>
  <c r="D2383" i="21"/>
  <c r="J2383" i="21"/>
  <c r="H2384" i="21"/>
  <c r="L2383" i="21"/>
  <c r="M2383" i="21"/>
  <c r="I2383" i="21"/>
  <c r="K2383" i="21"/>
  <c r="P2382" i="21"/>
  <c r="O2382" i="21"/>
  <c r="N2382" i="21"/>
  <c r="Q2382" i="21"/>
  <c r="F2383" i="21"/>
  <c r="E2383" i="21"/>
  <c r="D2384" i="21"/>
  <c r="I2384" i="21"/>
  <c r="M2384" i="21"/>
  <c r="H2385" i="21"/>
  <c r="J2384" i="21"/>
  <c r="K2384" i="21"/>
  <c r="L2384" i="21"/>
  <c r="P2383" i="21"/>
  <c r="O2383" i="21"/>
  <c r="N2383" i="21"/>
  <c r="Q2383" i="21"/>
  <c r="D2385" i="21"/>
  <c r="F2384" i="21"/>
  <c r="E2384" i="21"/>
  <c r="P2384" i="21"/>
  <c r="O2384" i="21"/>
  <c r="N2384" i="21"/>
  <c r="Q2384" i="21"/>
  <c r="I2385" i="21"/>
  <c r="H2386" i="21"/>
  <c r="M2385" i="21"/>
  <c r="K2385" i="21"/>
  <c r="J2385" i="21"/>
  <c r="L2385" i="21"/>
  <c r="E2385" i="21"/>
  <c r="F2385" i="21"/>
  <c r="D2386" i="21"/>
  <c r="P2385" i="21"/>
  <c r="O2385" i="21"/>
  <c r="N2385" i="21"/>
  <c r="Q2385" i="21"/>
  <c r="I2386" i="21"/>
  <c r="J2386" i="21"/>
  <c r="L2386" i="21"/>
  <c r="H2387" i="21"/>
  <c r="K2386" i="21"/>
  <c r="M2386" i="21"/>
  <c r="D2387" i="21"/>
  <c r="F2386" i="21"/>
  <c r="E2386" i="21"/>
  <c r="P2386" i="21"/>
  <c r="O2386" i="21"/>
  <c r="N2386" i="21"/>
  <c r="Q2386" i="21"/>
  <c r="K2387" i="21"/>
  <c r="J2387" i="21"/>
  <c r="H2388" i="21"/>
  <c r="M2387" i="21"/>
  <c r="I2387" i="21"/>
  <c r="L2387" i="21"/>
  <c r="F2387" i="21"/>
  <c r="D2388" i="21"/>
  <c r="E2387" i="21"/>
  <c r="J2388" i="21"/>
  <c r="K2388" i="21"/>
  <c r="L2388" i="21"/>
  <c r="I2388" i="21"/>
  <c r="H2389" i="21"/>
  <c r="M2388" i="21"/>
  <c r="P2387" i="21"/>
  <c r="O2387" i="21"/>
  <c r="N2387" i="21"/>
  <c r="Q2387" i="21"/>
  <c r="F2388" i="21"/>
  <c r="E2388" i="21"/>
  <c r="D2389" i="21"/>
  <c r="P2388" i="21"/>
  <c r="O2388" i="21"/>
  <c r="N2388" i="21"/>
  <c r="Q2388" i="21"/>
  <c r="J2389" i="21"/>
  <c r="I2389" i="21"/>
  <c r="M2389" i="21"/>
  <c r="H2390" i="21"/>
  <c r="K2389" i="21"/>
  <c r="L2389" i="21"/>
  <c r="E2389" i="21"/>
  <c r="F2389" i="21"/>
  <c r="D2390" i="21"/>
  <c r="P2389" i="21"/>
  <c r="O2389" i="21"/>
  <c r="Q2389" i="21"/>
  <c r="N2389" i="21"/>
  <c r="M2390" i="21"/>
  <c r="K2390" i="21"/>
  <c r="J2390" i="21"/>
  <c r="I2390" i="21"/>
  <c r="L2390" i="21"/>
  <c r="H2391" i="21"/>
  <c r="E2390" i="21"/>
  <c r="D2391" i="21"/>
  <c r="F2390" i="21"/>
  <c r="P2390" i="21"/>
  <c r="O2390" i="21"/>
  <c r="N2390" i="21"/>
  <c r="Q2390" i="21"/>
  <c r="H2392" i="21"/>
  <c r="M2391" i="21"/>
  <c r="I2391" i="21"/>
  <c r="J2391" i="21"/>
  <c r="L2391" i="21"/>
  <c r="K2391" i="21"/>
  <c r="E2391" i="21"/>
  <c r="D2392" i="21"/>
  <c r="F2391" i="21"/>
  <c r="K2392" i="21"/>
  <c r="I2392" i="21"/>
  <c r="L2392" i="21"/>
  <c r="M2392" i="21"/>
  <c r="H2393" i="21"/>
  <c r="J2392" i="21"/>
  <c r="P2391" i="21"/>
  <c r="O2391" i="21"/>
  <c r="N2391" i="21"/>
  <c r="Q2391" i="21"/>
  <c r="D2393" i="21"/>
  <c r="E2392" i="21"/>
  <c r="F2392" i="21"/>
  <c r="P2392" i="21"/>
  <c r="O2392" i="21"/>
  <c r="Q2392" i="21"/>
  <c r="N2392" i="21"/>
  <c r="J2393" i="21"/>
  <c r="M2393" i="21"/>
  <c r="K2393" i="21"/>
  <c r="H2394" i="21"/>
  <c r="I2393" i="21"/>
  <c r="L2393" i="21"/>
  <c r="D2394" i="21"/>
  <c r="F2393" i="21"/>
  <c r="E2393" i="21"/>
  <c r="I2394" i="21"/>
  <c r="J2394" i="21"/>
  <c r="L2394" i="21"/>
  <c r="K2394" i="21"/>
  <c r="H2395" i="21"/>
  <c r="M2394" i="21"/>
  <c r="P2393" i="21"/>
  <c r="O2393" i="21"/>
  <c r="N2393" i="21"/>
  <c r="Q2393" i="21"/>
  <c r="D2395" i="21"/>
  <c r="E2394" i="21"/>
  <c r="F2394" i="21"/>
  <c r="P2394" i="21"/>
  <c r="O2394" i="21"/>
  <c r="N2394" i="21"/>
  <c r="Q2394" i="21"/>
  <c r="K2395" i="21"/>
  <c r="L2395" i="21"/>
  <c r="M2395" i="21"/>
  <c r="J2395" i="21"/>
  <c r="H2396" i="21"/>
  <c r="I2395" i="21"/>
  <c r="E2395" i="21"/>
  <c r="F2395" i="21"/>
  <c r="D2396" i="21"/>
  <c r="I2396" i="21"/>
  <c r="M2396" i="21"/>
  <c r="J2396" i="21"/>
  <c r="H2397" i="21"/>
  <c r="K2396" i="21"/>
  <c r="L2396" i="21"/>
  <c r="P2395" i="21"/>
  <c r="O2395" i="21"/>
  <c r="Q2395" i="21"/>
  <c r="N2395" i="21"/>
  <c r="F2396" i="21"/>
  <c r="E2396" i="21"/>
  <c r="D2397" i="21"/>
  <c r="P2396" i="21"/>
  <c r="O2396" i="21"/>
  <c r="N2396" i="21"/>
  <c r="Q2396" i="21"/>
  <c r="M2397" i="21"/>
  <c r="I2397" i="21"/>
  <c r="J2397" i="21"/>
  <c r="L2397" i="21"/>
  <c r="K2397" i="21"/>
  <c r="H2398" i="21"/>
  <c r="E2397" i="21"/>
  <c r="F2397" i="21"/>
  <c r="D2398" i="21"/>
  <c r="P2397" i="21"/>
  <c r="O2397" i="21"/>
  <c r="N2397" i="21"/>
  <c r="Q2397" i="21"/>
  <c r="J2398" i="21"/>
  <c r="L2398" i="21"/>
  <c r="I2398" i="21"/>
  <c r="K2398" i="21"/>
  <c r="M2398" i="21"/>
  <c r="H2399" i="21"/>
  <c r="F2398" i="21"/>
  <c r="D2399" i="21"/>
  <c r="E2398" i="21"/>
  <c r="P2398" i="21"/>
  <c r="O2398" i="21"/>
  <c r="Q2398" i="21"/>
  <c r="N2398" i="21"/>
  <c r="M2399" i="21"/>
  <c r="L2399" i="21"/>
  <c r="H2400" i="21"/>
  <c r="J2399" i="21"/>
  <c r="K2399" i="21"/>
  <c r="I2399" i="21"/>
  <c r="D2400" i="21"/>
  <c r="E2399" i="21"/>
  <c r="F2399" i="21"/>
  <c r="I2400" i="21"/>
  <c r="J2400" i="21"/>
  <c r="M2400" i="21"/>
  <c r="L2400" i="21"/>
  <c r="K2400" i="21"/>
  <c r="H2401" i="21"/>
  <c r="P2399" i="21"/>
  <c r="O2399" i="21"/>
  <c r="N2399" i="21"/>
  <c r="Q2399" i="21"/>
  <c r="D2401" i="21"/>
  <c r="E2400" i="21"/>
  <c r="F2400" i="21"/>
  <c r="P2400" i="21"/>
  <c r="O2400" i="21"/>
  <c r="N2400" i="21"/>
  <c r="Q2400" i="21"/>
  <c r="I2401" i="21"/>
  <c r="J2401" i="21"/>
  <c r="M2401" i="21"/>
  <c r="K2401" i="21"/>
  <c r="L2401" i="21"/>
  <c r="H2402" i="21"/>
  <c r="D2402" i="21"/>
  <c r="F2401" i="21"/>
  <c r="E2401" i="21"/>
  <c r="P2401" i="21"/>
  <c r="O2401" i="21"/>
  <c r="N2401" i="21"/>
  <c r="Q2401" i="21"/>
  <c r="K2402" i="21"/>
  <c r="I2402" i="21"/>
  <c r="J2402" i="21"/>
  <c r="L2402" i="21"/>
  <c r="M2402" i="21"/>
  <c r="H2403" i="21"/>
  <c r="F2402" i="21"/>
  <c r="E2402" i="21"/>
  <c r="D2403" i="21"/>
  <c r="P2402" i="21"/>
  <c r="O2402" i="21"/>
  <c r="N2402" i="21"/>
  <c r="Q2402" i="21"/>
  <c r="J2403" i="21"/>
  <c r="I2403" i="21"/>
  <c r="H2404" i="21"/>
  <c r="M2403" i="21"/>
  <c r="L2403" i="21"/>
  <c r="K2403" i="21"/>
  <c r="E2403" i="21"/>
  <c r="F2403" i="21"/>
  <c r="D2404" i="21"/>
  <c r="P2403" i="21"/>
  <c r="O2403" i="21"/>
  <c r="N2403" i="21"/>
  <c r="Q2403" i="21"/>
  <c r="L2404" i="21"/>
  <c r="K2404" i="21"/>
  <c r="J2404" i="21"/>
  <c r="I2404" i="21"/>
  <c r="H2405" i="21"/>
  <c r="M2404" i="21"/>
  <c r="F2404" i="21"/>
  <c r="D2405" i="21"/>
  <c r="E2404" i="21"/>
  <c r="P2404" i="21"/>
  <c r="O2404" i="21"/>
  <c r="N2404" i="21"/>
  <c r="Q2404" i="21"/>
  <c r="K2405" i="21"/>
  <c r="H2406" i="21"/>
  <c r="J2405" i="21"/>
  <c r="M2405" i="21"/>
  <c r="I2405" i="21"/>
  <c r="L2405" i="21"/>
  <c r="E2405" i="21"/>
  <c r="F2405" i="21"/>
  <c r="D2406" i="21"/>
  <c r="M2406" i="21"/>
  <c r="H2407" i="21"/>
  <c r="J2406" i="21"/>
  <c r="K2406" i="21"/>
  <c r="I2406" i="21"/>
  <c r="L2406" i="21"/>
  <c r="P2405" i="21"/>
  <c r="O2405" i="21"/>
  <c r="Q2405" i="21"/>
  <c r="N2405" i="21"/>
  <c r="E2406" i="21"/>
  <c r="D2407" i="21"/>
  <c r="F2406" i="21"/>
  <c r="J2407" i="21"/>
  <c r="L2407" i="21"/>
  <c r="H2408" i="21"/>
  <c r="I2407" i="21"/>
  <c r="M2407" i="21"/>
  <c r="K2407" i="21"/>
  <c r="P2406" i="21"/>
  <c r="O2406" i="21"/>
  <c r="N2406" i="21"/>
  <c r="Q2406" i="21"/>
  <c r="D2408" i="21"/>
  <c r="E2407" i="21"/>
  <c r="F2407" i="21"/>
  <c r="H2409" i="21"/>
  <c r="M2408" i="21"/>
  <c r="I2408" i="21"/>
  <c r="J2408" i="21"/>
  <c r="L2408" i="21"/>
  <c r="K2408" i="21"/>
  <c r="P2407" i="21"/>
  <c r="O2407" i="21"/>
  <c r="N2407" i="21"/>
  <c r="Q2407" i="21"/>
  <c r="F2408" i="21"/>
  <c r="D2409" i="21"/>
  <c r="E2408" i="21"/>
  <c r="I2409" i="21"/>
  <c r="M2409" i="21"/>
  <c r="J2409" i="21"/>
  <c r="K2409" i="21"/>
  <c r="H2410" i="21"/>
  <c r="L2409" i="21"/>
  <c r="P2408" i="21"/>
  <c r="O2408" i="21"/>
  <c r="N2408" i="21"/>
  <c r="Q2408" i="21"/>
  <c r="D2410" i="21"/>
  <c r="F2409" i="21"/>
  <c r="E2409" i="21"/>
  <c r="P2409" i="21"/>
  <c r="O2409" i="21"/>
  <c r="N2409" i="21"/>
  <c r="Q2409" i="21"/>
  <c r="I2410" i="21"/>
  <c r="L2410" i="21"/>
  <c r="K2410" i="21"/>
  <c r="H2411" i="21"/>
  <c r="M2410" i="21"/>
  <c r="J2410" i="21"/>
  <c r="D2411" i="21"/>
  <c r="F2410" i="21"/>
  <c r="E2410" i="21"/>
  <c r="P2410" i="21"/>
  <c r="O2410" i="21"/>
  <c r="N2410" i="21"/>
  <c r="Q2410" i="21"/>
  <c r="I2411" i="21"/>
  <c r="K2411" i="21"/>
  <c r="M2411" i="21"/>
  <c r="H2412" i="21"/>
  <c r="L2411" i="21"/>
  <c r="J2411" i="21"/>
  <c r="E2411" i="21"/>
  <c r="D2412" i="21"/>
  <c r="F2411" i="21"/>
  <c r="P2411" i="21"/>
  <c r="O2411" i="21"/>
  <c r="N2411" i="21"/>
  <c r="Q2411" i="21"/>
  <c r="J2412" i="21"/>
  <c r="H2413" i="21"/>
  <c r="K2412" i="21"/>
  <c r="M2412" i="21"/>
  <c r="I2412" i="21"/>
  <c r="L2412" i="21"/>
  <c r="F2412" i="21"/>
  <c r="D2413" i="21"/>
  <c r="E2412" i="21"/>
  <c r="K2413" i="21"/>
  <c r="I2413" i="21"/>
  <c r="J2413" i="21"/>
  <c r="H2414" i="21"/>
  <c r="L2413" i="21"/>
  <c r="M2413" i="21"/>
  <c r="P2412" i="21"/>
  <c r="O2412" i="21"/>
  <c r="N2412" i="21"/>
  <c r="Q2412" i="21"/>
  <c r="F2413" i="21"/>
  <c r="E2413" i="21"/>
  <c r="D2414" i="21"/>
  <c r="P2413" i="21"/>
  <c r="O2413" i="21"/>
  <c r="N2413" i="21"/>
  <c r="Q2413" i="21"/>
  <c r="L2414" i="21"/>
  <c r="J2414" i="21"/>
  <c r="H2415" i="21"/>
  <c r="K2414" i="21"/>
  <c r="M2414" i="21"/>
  <c r="I2414" i="21"/>
  <c r="E2414" i="21"/>
  <c r="F2414" i="21"/>
  <c r="D2415" i="21"/>
  <c r="K2415" i="21"/>
  <c r="H2416" i="21"/>
  <c r="L2415" i="21"/>
  <c r="J2415" i="21"/>
  <c r="M2415" i="21"/>
  <c r="I2415" i="21"/>
  <c r="P2414" i="21"/>
  <c r="O2414" i="21"/>
  <c r="N2414" i="21"/>
  <c r="Q2414" i="21"/>
  <c r="E2415" i="21"/>
  <c r="F2415" i="21"/>
  <c r="D2416" i="21"/>
  <c r="I2416" i="21"/>
  <c r="M2416" i="21"/>
  <c r="J2416" i="21"/>
  <c r="H2417" i="21"/>
  <c r="L2416" i="21"/>
  <c r="K2416" i="21"/>
  <c r="P2415" i="21"/>
  <c r="O2415" i="21"/>
  <c r="Q2415" i="21"/>
  <c r="N2415" i="21"/>
  <c r="F2416" i="21"/>
  <c r="D2417" i="21"/>
  <c r="E2416" i="21"/>
  <c r="P2416" i="21"/>
  <c r="O2416" i="21"/>
  <c r="N2416" i="21"/>
  <c r="Q2416" i="21"/>
  <c r="L2417" i="21"/>
  <c r="H2418" i="21"/>
  <c r="J2417" i="21"/>
  <c r="M2417" i="21"/>
  <c r="K2417" i="21"/>
  <c r="I2417" i="21"/>
  <c r="D2418" i="21"/>
  <c r="F2417" i="21"/>
  <c r="E2417" i="21"/>
  <c r="K2418" i="21"/>
  <c r="I2418" i="21"/>
  <c r="L2418" i="21"/>
  <c r="H2419" i="21"/>
  <c r="J2418" i="21"/>
  <c r="M2418" i="21"/>
  <c r="P2417" i="21"/>
  <c r="O2417" i="21"/>
  <c r="N2417" i="21"/>
  <c r="Q2417" i="21"/>
  <c r="E2418" i="21"/>
  <c r="F2418" i="21"/>
  <c r="D2419" i="21"/>
  <c r="P2418" i="21"/>
  <c r="O2418" i="21"/>
  <c r="N2418" i="21"/>
  <c r="Q2418" i="21"/>
  <c r="H2420" i="21"/>
  <c r="L2419" i="21"/>
  <c r="I2419" i="21"/>
  <c r="M2419" i="21"/>
  <c r="K2419" i="21"/>
  <c r="J2419" i="21"/>
  <c r="D2420" i="21"/>
  <c r="E2419" i="21"/>
  <c r="F2419" i="21"/>
  <c r="I2420" i="21"/>
  <c r="H2421" i="21"/>
  <c r="M2420" i="21"/>
  <c r="K2420" i="21"/>
  <c r="L2420" i="21"/>
  <c r="J2420" i="21"/>
  <c r="P2419" i="21"/>
  <c r="O2419" i="21"/>
  <c r="N2419" i="21"/>
  <c r="Q2419" i="21"/>
  <c r="D2421" i="21"/>
  <c r="E2420" i="21"/>
  <c r="F2420" i="21"/>
  <c r="P2420" i="21"/>
  <c r="O2420" i="21"/>
  <c r="N2420" i="21"/>
  <c r="Q2420" i="21"/>
  <c r="K2421" i="21"/>
  <c r="H2422" i="21"/>
  <c r="L2421" i="21"/>
  <c r="J2421" i="21"/>
  <c r="M2421" i="21"/>
  <c r="I2421" i="21"/>
  <c r="E2421" i="21"/>
  <c r="F2421" i="21"/>
  <c r="D2422" i="21"/>
  <c r="L2422" i="21"/>
  <c r="J2422" i="21"/>
  <c r="K2422" i="21"/>
  <c r="M2422" i="21"/>
  <c r="H2423" i="21"/>
  <c r="I2422" i="21"/>
  <c r="P2421" i="21"/>
  <c r="O2421" i="21"/>
  <c r="Q2421" i="21"/>
  <c r="N2421" i="21"/>
  <c r="E2422" i="21"/>
  <c r="F2422" i="21"/>
  <c r="D2423" i="21"/>
  <c r="J2423" i="21"/>
  <c r="H2424" i="21"/>
  <c r="I2423" i="21"/>
  <c r="L2423" i="21"/>
  <c r="K2423" i="21"/>
  <c r="M2423" i="21"/>
  <c r="P2422" i="21"/>
  <c r="O2422" i="21"/>
  <c r="N2422" i="21"/>
  <c r="Q2422" i="21"/>
  <c r="F2423" i="21"/>
  <c r="E2423" i="21"/>
  <c r="D2424" i="21"/>
  <c r="M2424" i="21"/>
  <c r="L2424" i="21"/>
  <c r="J2424" i="21"/>
  <c r="K2424" i="21"/>
  <c r="H2425" i="21"/>
  <c r="I2424" i="21"/>
  <c r="P2423" i="21"/>
  <c r="O2423" i="21"/>
  <c r="N2423" i="21"/>
  <c r="Q2423" i="21"/>
  <c r="E2424" i="21"/>
  <c r="D2425" i="21"/>
  <c r="F2424" i="21"/>
  <c r="J2425" i="21"/>
  <c r="M2425" i="21"/>
  <c r="K2425" i="21"/>
  <c r="I2425" i="21"/>
  <c r="L2425" i="21"/>
  <c r="H2426" i="21"/>
  <c r="P2424" i="21"/>
  <c r="O2424" i="21"/>
  <c r="N2424" i="21"/>
  <c r="Q2424" i="21"/>
  <c r="F2425" i="21"/>
  <c r="E2425" i="21"/>
  <c r="D2426" i="21"/>
  <c r="P2425" i="21"/>
  <c r="O2425" i="21"/>
  <c r="N2425" i="21"/>
  <c r="Q2425" i="21"/>
  <c r="J2426" i="21"/>
  <c r="I2426" i="21"/>
  <c r="K2426" i="21"/>
  <c r="H2427" i="21"/>
  <c r="L2426" i="21"/>
  <c r="M2426" i="21"/>
  <c r="D2427" i="21"/>
  <c r="E2426" i="21"/>
  <c r="F2426" i="21"/>
  <c r="P2426" i="21"/>
  <c r="O2426" i="21"/>
  <c r="Q2426" i="21"/>
  <c r="N2426" i="21"/>
  <c r="M2427" i="21"/>
  <c r="H2428" i="21"/>
  <c r="I2427" i="21"/>
  <c r="J2427" i="21"/>
  <c r="L2427" i="21"/>
  <c r="K2427" i="21"/>
  <c r="E2427" i="21"/>
  <c r="D2428" i="21"/>
  <c r="F2427" i="21"/>
  <c r="L2428" i="21"/>
  <c r="M2428" i="21"/>
  <c r="I2428" i="21"/>
  <c r="H2429" i="21"/>
  <c r="J2428" i="21"/>
  <c r="K2428" i="21"/>
  <c r="P2427" i="21"/>
  <c r="O2427" i="21"/>
  <c r="N2427" i="21"/>
  <c r="Q2427" i="21"/>
  <c r="F2428" i="21"/>
  <c r="D2429" i="21"/>
  <c r="E2428" i="21"/>
  <c r="P2428" i="21"/>
  <c r="O2428" i="21"/>
  <c r="N2428" i="21"/>
  <c r="Q2428" i="21"/>
  <c r="M2429" i="21"/>
  <c r="J2429" i="21"/>
  <c r="H2430" i="21"/>
  <c r="L2429" i="21"/>
  <c r="K2429" i="21"/>
  <c r="I2429" i="21"/>
  <c r="D2430" i="21"/>
  <c r="E2429" i="21"/>
  <c r="F2429" i="21"/>
  <c r="L2430" i="21"/>
  <c r="J2430" i="21"/>
  <c r="M2430" i="21"/>
  <c r="H2431" i="21"/>
  <c r="K2430" i="21"/>
  <c r="I2430" i="21"/>
  <c r="P2429" i="21"/>
  <c r="O2429" i="21"/>
  <c r="Q2429" i="21"/>
  <c r="N2429" i="21"/>
  <c r="E2430" i="21"/>
  <c r="D2431" i="21"/>
  <c r="F2430" i="21"/>
  <c r="J2431" i="21"/>
  <c r="K2431" i="21"/>
  <c r="I2431" i="21"/>
  <c r="M2431" i="21"/>
  <c r="H2432" i="21"/>
  <c r="L2431" i="21"/>
  <c r="P2430" i="21"/>
  <c r="O2430" i="21"/>
  <c r="N2430" i="21"/>
  <c r="Q2430" i="21"/>
  <c r="E2431" i="21"/>
  <c r="D2432" i="21"/>
  <c r="F2431" i="21"/>
  <c r="P2431" i="21"/>
  <c r="O2431" i="21"/>
  <c r="N2431" i="21"/>
  <c r="Q2431" i="21"/>
  <c r="H2433" i="21"/>
  <c r="K2432" i="21"/>
  <c r="J2432" i="21"/>
  <c r="I2432" i="21"/>
  <c r="L2432" i="21"/>
  <c r="M2432" i="21"/>
  <c r="E2432" i="21"/>
  <c r="D2433" i="21"/>
  <c r="F2432" i="21"/>
  <c r="J2433" i="21"/>
  <c r="M2433" i="21"/>
  <c r="K2433" i="21"/>
  <c r="H2434" i="21"/>
  <c r="I2433" i="21"/>
  <c r="L2433" i="21"/>
  <c r="P2432" i="21"/>
  <c r="O2432" i="21"/>
  <c r="Q2432" i="21"/>
  <c r="N2432" i="21"/>
  <c r="D2434" i="21"/>
  <c r="E2433" i="21"/>
  <c r="F2433" i="21"/>
  <c r="I2434" i="21"/>
  <c r="J2434" i="21"/>
  <c r="K2434" i="21"/>
  <c r="M2434" i="21"/>
  <c r="L2434" i="21"/>
  <c r="H2435" i="21"/>
  <c r="P2433" i="21"/>
  <c r="O2433" i="21"/>
  <c r="N2433" i="21"/>
  <c r="Q2433" i="21"/>
  <c r="D2435" i="21"/>
  <c r="F2434" i="21"/>
  <c r="E2434" i="21"/>
  <c r="P2434" i="21"/>
  <c r="O2434" i="21"/>
  <c r="N2434" i="21"/>
  <c r="Q2434" i="21"/>
  <c r="K2435" i="21"/>
  <c r="I2435" i="21"/>
  <c r="H2436" i="21"/>
  <c r="L2435" i="21"/>
  <c r="J2435" i="21"/>
  <c r="M2435" i="21"/>
  <c r="F2435" i="21"/>
  <c r="E2435" i="21"/>
  <c r="D2436" i="21"/>
  <c r="P2435" i="21"/>
  <c r="O2435" i="21"/>
  <c r="N2435" i="21"/>
  <c r="Q2435" i="21"/>
  <c r="J2436" i="21"/>
  <c r="H2437" i="21"/>
  <c r="K2436" i="21"/>
  <c r="I2436" i="21"/>
  <c r="L2436" i="21"/>
  <c r="M2436" i="21"/>
  <c r="D2437" i="21"/>
  <c r="F2436" i="21"/>
  <c r="E2436" i="21"/>
  <c r="I2437" i="21"/>
  <c r="L2437" i="21"/>
  <c r="J2437" i="21"/>
  <c r="H2438" i="21"/>
  <c r="K2437" i="21"/>
  <c r="M2437" i="21"/>
  <c r="P2436" i="21"/>
  <c r="O2436" i="21"/>
  <c r="N2436" i="21"/>
  <c r="Q2436" i="21"/>
  <c r="F2437" i="21"/>
  <c r="D2438" i="21"/>
  <c r="E2437" i="21"/>
  <c r="P2437" i="21"/>
  <c r="O2437" i="21"/>
  <c r="Q2437" i="21"/>
  <c r="N2437" i="21"/>
  <c r="L2438" i="21"/>
  <c r="H2439" i="21"/>
  <c r="M2438" i="21"/>
  <c r="K2438" i="21"/>
  <c r="J2438" i="21"/>
  <c r="I2438" i="21"/>
  <c r="F2438" i="21"/>
  <c r="E2438" i="21"/>
  <c r="D2439" i="21"/>
  <c r="L2439" i="21"/>
  <c r="I2439" i="21"/>
  <c r="M2439" i="21"/>
  <c r="H2440" i="21"/>
  <c r="K2439" i="21"/>
  <c r="J2439" i="21"/>
  <c r="P2438" i="21"/>
  <c r="O2438" i="21"/>
  <c r="N2438" i="21"/>
  <c r="Q2438" i="21"/>
  <c r="D2440" i="21"/>
  <c r="F2439" i="21"/>
  <c r="E2439" i="21"/>
  <c r="P2439" i="21"/>
  <c r="O2439" i="21"/>
  <c r="Q2439" i="21"/>
  <c r="N2439" i="21"/>
  <c r="L2440" i="21"/>
  <c r="I2440" i="21"/>
  <c r="K2440" i="21"/>
  <c r="J2440" i="21"/>
  <c r="M2440" i="21"/>
  <c r="H2441" i="21"/>
  <c r="E2440" i="21"/>
  <c r="F2440" i="21"/>
  <c r="D2441" i="21"/>
  <c r="P2440" i="21"/>
  <c r="O2440" i="21"/>
  <c r="N2440" i="21"/>
  <c r="Q2440" i="21"/>
  <c r="M2441" i="21"/>
  <c r="H2442" i="21"/>
  <c r="I2441" i="21"/>
  <c r="J2441" i="21"/>
  <c r="K2441" i="21"/>
  <c r="L2441" i="21"/>
  <c r="D2442" i="21"/>
  <c r="E2441" i="21"/>
  <c r="F2441" i="21"/>
  <c r="L2442" i="21"/>
  <c r="I2442" i="21"/>
  <c r="K2442" i="21"/>
  <c r="M2442" i="21"/>
  <c r="J2442" i="21"/>
  <c r="H2443" i="21"/>
  <c r="P2441" i="21"/>
  <c r="O2441" i="21"/>
  <c r="N2441" i="21"/>
  <c r="Q2441" i="21"/>
  <c r="E2442" i="21"/>
  <c r="F2442" i="21"/>
  <c r="D2443" i="21"/>
  <c r="P2442" i="21"/>
  <c r="O2442" i="21"/>
  <c r="N2442" i="21"/>
  <c r="Q2442" i="21"/>
  <c r="K2443" i="21"/>
  <c r="M2443" i="21"/>
  <c r="I2443" i="21"/>
  <c r="H2444" i="21"/>
  <c r="J2443" i="21"/>
  <c r="L2443" i="21"/>
  <c r="F2443" i="21"/>
  <c r="E2443" i="21"/>
  <c r="D2444" i="21"/>
  <c r="P2443" i="21"/>
  <c r="O2443" i="21"/>
  <c r="N2443" i="21"/>
  <c r="Q2443" i="21"/>
  <c r="M2444" i="21"/>
  <c r="I2444" i="21"/>
  <c r="H2445" i="21"/>
  <c r="K2444" i="21"/>
  <c r="L2444" i="21"/>
  <c r="J2444" i="21"/>
  <c r="D2445" i="21"/>
  <c r="E2444" i="21"/>
  <c r="F2444" i="21"/>
  <c r="P2444" i="21"/>
  <c r="O2444" i="21"/>
  <c r="N2444" i="21"/>
  <c r="Q2444" i="21"/>
  <c r="I2445" i="21"/>
  <c r="J2445" i="21"/>
  <c r="H2446" i="21"/>
  <c r="K2445" i="21"/>
  <c r="L2445" i="21"/>
  <c r="M2445" i="21"/>
  <c r="D2446" i="21"/>
  <c r="F2445" i="21"/>
  <c r="E2445" i="21"/>
  <c r="P2445" i="21"/>
  <c r="O2445" i="21"/>
  <c r="N2445" i="21"/>
  <c r="Q2445" i="21"/>
  <c r="H2447" i="21"/>
  <c r="I2446" i="21"/>
  <c r="K2446" i="21"/>
  <c r="J2446" i="21"/>
  <c r="M2446" i="21"/>
  <c r="L2446" i="21"/>
  <c r="D2447" i="21"/>
  <c r="F2446" i="21"/>
  <c r="E2446" i="21"/>
  <c r="L2447" i="21"/>
  <c r="M2447" i="21"/>
  <c r="H2448" i="21"/>
  <c r="I2447" i="21"/>
  <c r="J2447" i="21"/>
  <c r="K2447" i="21"/>
  <c r="P2446" i="21"/>
  <c r="O2446" i="21"/>
  <c r="N2446" i="21"/>
  <c r="Q2446" i="21"/>
  <c r="E2447" i="21"/>
  <c r="D2448" i="21"/>
  <c r="F2447" i="21"/>
  <c r="L2448" i="21"/>
  <c r="K2448" i="21"/>
  <c r="I2448" i="21"/>
  <c r="H2449" i="21"/>
  <c r="J2448" i="21"/>
  <c r="M2448" i="21"/>
  <c r="P2447" i="21"/>
  <c r="O2447" i="21"/>
  <c r="N2447" i="21"/>
  <c r="Q2447" i="21"/>
  <c r="F2448" i="21"/>
  <c r="D2449" i="21"/>
  <c r="E2448" i="21"/>
  <c r="P2448" i="21"/>
  <c r="O2448" i="21"/>
  <c r="N2448" i="21"/>
  <c r="Q2448" i="21"/>
  <c r="L2449" i="21"/>
  <c r="J2449" i="21"/>
  <c r="M2449" i="21"/>
  <c r="H2450" i="21"/>
  <c r="I2449" i="21"/>
  <c r="K2449" i="21"/>
  <c r="F2449" i="21"/>
  <c r="D2450" i="21"/>
  <c r="E2449" i="21"/>
  <c r="K2450" i="21"/>
  <c r="L2450" i="21"/>
  <c r="J2450" i="21"/>
  <c r="M2450" i="21"/>
  <c r="I2450" i="21"/>
  <c r="H2451" i="21"/>
  <c r="P2449" i="21"/>
  <c r="O2449" i="21"/>
  <c r="N2449" i="21"/>
  <c r="Q2449" i="21"/>
  <c r="E2450" i="21"/>
  <c r="D2451" i="21"/>
  <c r="F2450" i="21"/>
  <c r="P2450" i="21"/>
  <c r="O2450" i="21"/>
  <c r="N2450" i="21"/>
  <c r="Q2450" i="21"/>
  <c r="H2452" i="21"/>
  <c r="M2451" i="21"/>
  <c r="L2451" i="21"/>
  <c r="K2451" i="21"/>
  <c r="J2451" i="21"/>
  <c r="I2451" i="21"/>
  <c r="E2451" i="21"/>
  <c r="F2451" i="21"/>
  <c r="D2452" i="21"/>
  <c r="J2452" i="21"/>
  <c r="I2452" i="21"/>
  <c r="M2452" i="21"/>
  <c r="H2453" i="21"/>
  <c r="K2452" i="21"/>
  <c r="L2452" i="21"/>
  <c r="P2451" i="21"/>
  <c r="O2451" i="21"/>
  <c r="N2451" i="21"/>
  <c r="Q2451" i="21"/>
  <c r="E2452" i="21"/>
  <c r="D2453" i="21"/>
  <c r="F2452" i="21"/>
  <c r="P2452" i="21"/>
  <c r="O2452" i="21"/>
  <c r="N2452" i="21"/>
  <c r="Q2452" i="21"/>
  <c r="M2453" i="21"/>
  <c r="L2453" i="21"/>
  <c r="K2453" i="21"/>
  <c r="I2453" i="21"/>
  <c r="J2453" i="21"/>
  <c r="H2454" i="21"/>
  <c r="F2453" i="21"/>
  <c r="E2453" i="21"/>
  <c r="D2454" i="21"/>
  <c r="P2453" i="21"/>
  <c r="O2453" i="21"/>
  <c r="N2453" i="21"/>
  <c r="Q2453" i="21"/>
  <c r="J2454" i="21"/>
  <c r="K2454" i="21"/>
  <c r="H2455" i="21"/>
  <c r="M2454" i="21"/>
  <c r="L2454" i="21"/>
  <c r="I2454" i="21"/>
  <c r="E2454" i="21"/>
  <c r="F2454" i="21"/>
  <c r="D2455" i="21"/>
  <c r="L2455" i="21"/>
  <c r="J2455" i="21"/>
  <c r="H2456" i="21"/>
  <c r="M2455" i="21"/>
  <c r="I2455" i="21"/>
  <c r="K2455" i="21"/>
  <c r="P2454" i="21"/>
  <c r="O2454" i="21"/>
  <c r="N2454" i="21"/>
  <c r="Q2454" i="21"/>
  <c r="E2455" i="21"/>
  <c r="D2456" i="21"/>
  <c r="F2455" i="21"/>
  <c r="I2456" i="21"/>
  <c r="L2456" i="21"/>
  <c r="M2456" i="21"/>
  <c r="K2456" i="21"/>
  <c r="J2456" i="21"/>
  <c r="H2457" i="21"/>
  <c r="P2455" i="21"/>
  <c r="O2455" i="21"/>
  <c r="N2455" i="21"/>
  <c r="Q2455" i="21"/>
  <c r="E2456" i="21"/>
  <c r="D2457" i="21"/>
  <c r="F2456" i="21"/>
  <c r="P2456" i="21"/>
  <c r="O2456" i="21"/>
  <c r="Q2456" i="21"/>
  <c r="N2456" i="21"/>
  <c r="M2457" i="21"/>
  <c r="I2457" i="21"/>
  <c r="H2458" i="21"/>
  <c r="K2457" i="21"/>
  <c r="L2457" i="21"/>
  <c r="J2457" i="21"/>
  <c r="E2457" i="21"/>
  <c r="F2457" i="21"/>
  <c r="D2458" i="21"/>
  <c r="P2457" i="21"/>
  <c r="O2457" i="21"/>
  <c r="N2457" i="21"/>
  <c r="Q2457" i="21"/>
  <c r="M2458" i="21"/>
  <c r="J2458" i="21"/>
  <c r="L2458" i="21"/>
  <c r="K2458" i="21"/>
  <c r="H2459" i="21"/>
  <c r="I2458" i="21"/>
  <c r="F2458" i="21"/>
  <c r="E2458" i="21"/>
  <c r="D2459" i="21"/>
  <c r="J2459" i="21"/>
  <c r="L2459" i="21"/>
  <c r="I2459" i="21"/>
  <c r="K2459" i="21"/>
  <c r="H2460" i="21"/>
  <c r="M2459" i="21"/>
  <c r="P2458" i="21"/>
  <c r="O2458" i="21"/>
  <c r="N2458" i="21"/>
  <c r="Q2458" i="21"/>
  <c r="D2460" i="21"/>
  <c r="F2459" i="21"/>
  <c r="E2459" i="21"/>
  <c r="P2459" i="21"/>
  <c r="O2459" i="21"/>
  <c r="N2459" i="21"/>
  <c r="Q2459" i="21"/>
  <c r="H2461" i="21"/>
  <c r="J2460" i="21"/>
  <c r="L2460" i="21"/>
  <c r="K2460" i="21"/>
  <c r="I2460" i="21"/>
  <c r="M2460" i="21"/>
  <c r="D2461" i="21"/>
  <c r="E2460" i="21"/>
  <c r="F2460" i="21"/>
  <c r="H2462" i="21"/>
  <c r="I2461" i="21"/>
  <c r="K2461" i="21"/>
  <c r="J2461" i="21"/>
  <c r="M2461" i="21"/>
  <c r="L2461" i="21"/>
  <c r="P2460" i="21"/>
  <c r="O2460" i="21"/>
  <c r="N2460" i="21"/>
  <c r="Q2460" i="21"/>
  <c r="D2462" i="21"/>
  <c r="E2461" i="21"/>
  <c r="F2461" i="21"/>
  <c r="I2462" i="21"/>
  <c r="M2462" i="21"/>
  <c r="L2462" i="21"/>
  <c r="H2463" i="21"/>
  <c r="K2462" i="21"/>
  <c r="J2462" i="21"/>
  <c r="P2461" i="21"/>
  <c r="O2461" i="21"/>
  <c r="N2461" i="21"/>
  <c r="Q2461" i="21"/>
  <c r="F2462" i="21"/>
  <c r="E2462" i="21"/>
  <c r="D2463" i="21"/>
  <c r="P2462" i="21"/>
  <c r="O2462" i="21"/>
  <c r="N2462" i="21"/>
  <c r="Q2462" i="21"/>
  <c r="M2463" i="21"/>
  <c r="L2463" i="21"/>
  <c r="H2464" i="21"/>
  <c r="J2463" i="21"/>
  <c r="K2463" i="21"/>
  <c r="I2463" i="21"/>
  <c r="E2463" i="21"/>
  <c r="D2464" i="21"/>
  <c r="F2463" i="21"/>
  <c r="H2465" i="21"/>
  <c r="K2464" i="21"/>
  <c r="J2464" i="21"/>
  <c r="M2464" i="21"/>
  <c r="I2464" i="21"/>
  <c r="L2464" i="21"/>
  <c r="P2463" i="21"/>
  <c r="O2463" i="21"/>
  <c r="Q2463" i="21"/>
  <c r="N2463" i="21"/>
  <c r="D2465" i="21"/>
  <c r="F2464" i="21"/>
  <c r="E2464" i="21"/>
  <c r="M2465" i="21"/>
  <c r="H2466" i="21"/>
  <c r="K2465" i="21"/>
  <c r="I2465" i="21"/>
  <c r="L2465" i="21"/>
  <c r="J2465" i="21"/>
  <c r="P2464" i="21"/>
  <c r="O2464" i="21"/>
  <c r="N2464" i="21"/>
  <c r="Q2464" i="21"/>
  <c r="E2465" i="21"/>
  <c r="D2466" i="21"/>
  <c r="F2465" i="21"/>
  <c r="J2466" i="21"/>
  <c r="M2466" i="21"/>
  <c r="H2467" i="21"/>
  <c r="K2466" i="21"/>
  <c r="I2466" i="21"/>
  <c r="L2466" i="21"/>
  <c r="P2465" i="21"/>
  <c r="O2465" i="21"/>
  <c r="Q2465" i="21"/>
  <c r="N2465" i="21"/>
  <c r="D2467" i="21"/>
  <c r="F2466" i="21"/>
  <c r="E2466" i="21"/>
  <c r="J2467" i="21"/>
  <c r="L2467" i="21"/>
  <c r="M2467" i="21"/>
  <c r="H2468" i="21"/>
  <c r="I2467" i="21"/>
  <c r="K2467" i="21"/>
  <c r="P2466" i="21"/>
  <c r="O2466" i="21"/>
  <c r="N2466" i="21"/>
  <c r="Q2466" i="21"/>
  <c r="E2467" i="21"/>
  <c r="F2467" i="21"/>
  <c r="D2468" i="21"/>
  <c r="L2468" i="21"/>
  <c r="K2468" i="21"/>
  <c r="M2468" i="21"/>
  <c r="J2468" i="21"/>
  <c r="I2468" i="21"/>
  <c r="H2469" i="21"/>
  <c r="P2467" i="21"/>
  <c r="O2467" i="21"/>
  <c r="Q2467" i="21"/>
  <c r="N2467" i="21"/>
  <c r="D2469" i="21"/>
  <c r="F2468" i="21"/>
  <c r="E2468" i="21"/>
  <c r="P2468" i="21"/>
  <c r="O2468" i="21"/>
  <c r="N2468" i="21"/>
  <c r="Q2468" i="21"/>
  <c r="I2469" i="21"/>
  <c r="H2470" i="21"/>
  <c r="J2469" i="21"/>
  <c r="K2469" i="21"/>
  <c r="M2469" i="21"/>
  <c r="L2469" i="21"/>
  <c r="E2469" i="21"/>
  <c r="D2470" i="21"/>
  <c r="F2469" i="21"/>
  <c r="P2469" i="21"/>
  <c r="O2469" i="21"/>
  <c r="N2469" i="21"/>
  <c r="Q2469" i="21"/>
  <c r="M2470" i="21"/>
  <c r="H2471" i="21"/>
  <c r="I2470" i="21"/>
  <c r="K2470" i="21"/>
  <c r="J2470" i="21"/>
  <c r="L2470" i="21"/>
  <c r="D2471" i="21"/>
  <c r="E2470" i="21"/>
  <c r="F2470" i="21"/>
  <c r="J2471" i="21"/>
  <c r="I2471" i="21"/>
  <c r="H2472" i="21"/>
  <c r="K2471" i="21"/>
  <c r="L2471" i="21"/>
  <c r="M2471" i="21"/>
  <c r="P2470" i="21"/>
  <c r="O2470" i="21"/>
  <c r="N2470" i="21"/>
  <c r="Q2470" i="21"/>
  <c r="D2472" i="21"/>
  <c r="F2471" i="21"/>
  <c r="E2471" i="21"/>
  <c r="P2471" i="21"/>
  <c r="O2471" i="21"/>
  <c r="Q2471" i="21"/>
  <c r="N2471" i="21"/>
  <c r="H2473" i="21"/>
  <c r="J2472" i="21"/>
  <c r="I2472" i="21"/>
  <c r="M2472" i="21"/>
  <c r="K2472" i="21"/>
  <c r="L2472" i="21"/>
  <c r="F2472" i="21"/>
  <c r="D2473" i="21"/>
  <c r="E2472" i="21"/>
  <c r="K2473" i="21"/>
  <c r="I2473" i="21"/>
  <c r="L2473" i="21"/>
  <c r="H2474" i="21"/>
  <c r="M2473" i="21"/>
  <c r="J2473" i="21"/>
  <c r="P2472" i="21"/>
  <c r="O2472" i="21"/>
  <c r="N2472" i="21"/>
  <c r="Q2472" i="21"/>
  <c r="F2473" i="21"/>
  <c r="E2473" i="21"/>
  <c r="D2474" i="21"/>
  <c r="P2473" i="21"/>
  <c r="O2473" i="21"/>
  <c r="N2473" i="21"/>
  <c r="Q2473" i="21"/>
  <c r="H2475" i="21"/>
  <c r="I2474" i="21"/>
  <c r="J2474" i="21"/>
  <c r="K2474" i="21"/>
  <c r="M2474" i="21"/>
  <c r="L2474" i="21"/>
  <c r="D2475" i="21"/>
  <c r="E2474" i="21"/>
  <c r="F2474" i="21"/>
  <c r="J2475" i="21"/>
  <c r="H2476" i="21"/>
  <c r="M2475" i="21"/>
  <c r="L2475" i="21"/>
  <c r="K2475" i="21"/>
  <c r="I2475" i="21"/>
  <c r="P2474" i="21"/>
  <c r="O2474" i="21"/>
  <c r="N2474" i="21"/>
  <c r="Q2474" i="21"/>
  <c r="F2475" i="21"/>
  <c r="D2476" i="21"/>
  <c r="E2475" i="21"/>
  <c r="M2476" i="21"/>
  <c r="I2476" i="21"/>
  <c r="K2476" i="21"/>
  <c r="J2476" i="21"/>
  <c r="L2476" i="21"/>
  <c r="H2477" i="21"/>
  <c r="P2475" i="21"/>
  <c r="O2475" i="21"/>
  <c r="N2475" i="21"/>
  <c r="Q2475" i="21"/>
  <c r="F2476" i="21"/>
  <c r="D2477" i="21"/>
  <c r="E2476" i="21"/>
  <c r="P2476" i="21"/>
  <c r="O2476" i="21"/>
  <c r="N2476" i="21"/>
  <c r="Q2476" i="21"/>
  <c r="M2477" i="21"/>
  <c r="J2477" i="21"/>
  <c r="I2477" i="21"/>
  <c r="H2478" i="21"/>
  <c r="K2477" i="21"/>
  <c r="L2477" i="21"/>
  <c r="D2478" i="21"/>
  <c r="E2477" i="21"/>
  <c r="F2477" i="21"/>
  <c r="P2477" i="21"/>
  <c r="O2477" i="21"/>
  <c r="Q2477" i="21"/>
  <c r="N2477" i="21"/>
  <c r="K2478" i="21"/>
  <c r="M2478" i="21"/>
  <c r="J2478" i="21"/>
  <c r="I2478" i="21"/>
  <c r="H2479" i="21"/>
  <c r="L2478" i="21"/>
  <c r="E2478" i="21"/>
  <c r="F2478" i="21"/>
  <c r="D2479" i="21"/>
  <c r="P2478" i="21"/>
  <c r="O2478" i="21"/>
  <c r="N2478" i="21"/>
  <c r="Q2478" i="21"/>
  <c r="I2479" i="21"/>
  <c r="J2479" i="21"/>
  <c r="K2479" i="21"/>
  <c r="L2479" i="21"/>
  <c r="H2480" i="21"/>
  <c r="M2479" i="21"/>
  <c r="D2480" i="21"/>
  <c r="E2479" i="21"/>
  <c r="F2479" i="21"/>
  <c r="P2479" i="21"/>
  <c r="O2479" i="21"/>
  <c r="N2479" i="21"/>
  <c r="Q2479" i="21"/>
  <c r="M2480" i="21"/>
  <c r="H2481" i="21"/>
  <c r="L2480" i="21"/>
  <c r="J2480" i="21"/>
  <c r="K2480" i="21"/>
  <c r="I2480" i="21"/>
  <c r="E2480" i="21"/>
  <c r="F2480" i="21"/>
  <c r="D2481" i="21"/>
  <c r="H2482" i="21"/>
  <c r="K2481" i="21"/>
  <c r="I2481" i="21"/>
  <c r="L2481" i="21"/>
  <c r="J2481" i="21"/>
  <c r="M2481" i="21"/>
  <c r="P2480" i="21"/>
  <c r="O2480" i="21"/>
  <c r="N2480" i="21"/>
  <c r="Q2480" i="21"/>
  <c r="F2481" i="21"/>
  <c r="E2481" i="21"/>
  <c r="D2482" i="21"/>
  <c r="I2482" i="21"/>
  <c r="H2483" i="21"/>
  <c r="L2482" i="21"/>
  <c r="K2482" i="21"/>
  <c r="M2482" i="21"/>
  <c r="J2482" i="21"/>
  <c r="P2481" i="21"/>
  <c r="O2481" i="21"/>
  <c r="N2481" i="21"/>
  <c r="Q2481" i="21"/>
  <c r="D2483" i="21"/>
  <c r="E2482" i="21"/>
  <c r="F2482" i="21"/>
  <c r="P2482" i="21"/>
  <c r="O2482" i="21"/>
  <c r="N2482" i="21"/>
  <c r="Q2482" i="21"/>
  <c r="I2483" i="21"/>
  <c r="J2483" i="21"/>
  <c r="K2483" i="21"/>
  <c r="H2484" i="21"/>
  <c r="L2483" i="21"/>
  <c r="M2483" i="21"/>
  <c r="E2483" i="21"/>
  <c r="F2483" i="21"/>
  <c r="D2484" i="21"/>
  <c r="P2483" i="21"/>
  <c r="O2483" i="21"/>
  <c r="N2483" i="21"/>
  <c r="Q2483" i="21"/>
  <c r="M2484" i="21"/>
  <c r="J2484" i="21"/>
  <c r="H2485" i="21"/>
  <c r="L2484" i="21"/>
  <c r="K2484" i="21"/>
  <c r="I2484" i="21"/>
  <c r="E2484" i="21"/>
  <c r="D2485" i="21"/>
  <c r="F2484" i="21"/>
  <c r="M2485" i="21"/>
  <c r="J2485" i="21"/>
  <c r="L2485" i="21"/>
  <c r="H2486" i="21"/>
  <c r="K2485" i="21"/>
  <c r="I2485" i="21"/>
  <c r="P2484" i="21"/>
  <c r="O2484" i="21"/>
  <c r="N2484" i="21"/>
  <c r="Q2484" i="21"/>
  <c r="F2485" i="21"/>
  <c r="E2485" i="21"/>
  <c r="D2486" i="21"/>
  <c r="L2486" i="21"/>
  <c r="K2486" i="21"/>
  <c r="H2487" i="21"/>
  <c r="M2486" i="21"/>
  <c r="J2486" i="21"/>
  <c r="I2486" i="21"/>
  <c r="P2485" i="21"/>
  <c r="O2485" i="21"/>
  <c r="Q2485" i="21"/>
  <c r="N2485" i="21"/>
  <c r="F2486" i="21"/>
  <c r="D2487" i="21"/>
  <c r="E2486" i="21"/>
  <c r="K2487" i="21"/>
  <c r="M2487" i="21"/>
  <c r="J2487" i="21"/>
  <c r="L2487" i="21"/>
  <c r="I2487" i="21"/>
  <c r="H2488" i="21"/>
  <c r="P2486" i="21"/>
  <c r="O2486" i="21"/>
  <c r="N2486" i="21"/>
  <c r="Q2486" i="21"/>
  <c r="D2488" i="21"/>
  <c r="E2487" i="21"/>
  <c r="F2487" i="21"/>
  <c r="P2487" i="21"/>
  <c r="O2487" i="21"/>
  <c r="Q2487" i="21"/>
  <c r="N2487" i="21"/>
  <c r="K2488" i="21"/>
  <c r="M2488" i="21"/>
  <c r="H2489" i="21"/>
  <c r="L2488" i="21"/>
  <c r="I2488" i="21"/>
  <c r="J2488" i="21"/>
  <c r="E2488" i="21"/>
  <c r="F2488" i="21"/>
  <c r="D2489" i="21"/>
  <c r="M2489" i="21"/>
  <c r="J2489" i="21"/>
  <c r="H2490" i="21"/>
  <c r="L2489" i="21"/>
  <c r="K2489" i="21"/>
  <c r="I2489" i="21"/>
  <c r="P2488" i="21"/>
  <c r="O2488" i="21"/>
  <c r="N2488" i="21"/>
  <c r="Q2488" i="21"/>
  <c r="D2490" i="21"/>
  <c r="E2489" i="21"/>
  <c r="F2489" i="21"/>
  <c r="I2490" i="21"/>
  <c r="H2491" i="21"/>
  <c r="K2490" i="21"/>
  <c r="J2490" i="21"/>
  <c r="L2490" i="21"/>
  <c r="M2490" i="21"/>
  <c r="P2489" i="21"/>
  <c r="O2489" i="21"/>
  <c r="Q2489" i="21"/>
  <c r="N2489" i="21"/>
  <c r="F2490" i="21"/>
  <c r="D2491" i="21"/>
  <c r="E2490" i="21"/>
  <c r="P2490" i="21"/>
  <c r="O2490" i="21"/>
  <c r="Q2490" i="21"/>
  <c r="N2490" i="21"/>
  <c r="M2491" i="21"/>
  <c r="H2492" i="21"/>
  <c r="J2491" i="21"/>
  <c r="I2491" i="21"/>
  <c r="K2491" i="21"/>
  <c r="L2491" i="21"/>
  <c r="F2491" i="21"/>
  <c r="D2492" i="21"/>
  <c r="E2491" i="21"/>
  <c r="M2492" i="21"/>
  <c r="L2492" i="21"/>
  <c r="J2492" i="21"/>
  <c r="K2492" i="21"/>
  <c r="I2492" i="21"/>
  <c r="H2493" i="21"/>
  <c r="P2491" i="21"/>
  <c r="O2491" i="21"/>
  <c r="N2491" i="21"/>
  <c r="Q2491" i="21"/>
  <c r="F2492" i="21"/>
  <c r="D2493" i="21"/>
  <c r="E2492" i="21"/>
  <c r="P2492" i="21"/>
  <c r="O2492" i="21"/>
  <c r="N2492" i="21"/>
  <c r="Q2492" i="21"/>
  <c r="K2493" i="21"/>
  <c r="I2493" i="21"/>
  <c r="M2493" i="21"/>
  <c r="H2494" i="21"/>
  <c r="L2493" i="21"/>
  <c r="J2493" i="21"/>
  <c r="D2494" i="21"/>
  <c r="E2493" i="21"/>
  <c r="F2493" i="21"/>
  <c r="P2493" i="21"/>
  <c r="O2493" i="21"/>
  <c r="Q2493" i="21"/>
  <c r="N2493" i="21"/>
  <c r="L2494" i="21"/>
  <c r="H2495" i="21"/>
  <c r="I2494" i="21"/>
  <c r="K2494" i="21"/>
  <c r="J2494" i="21"/>
  <c r="M2494" i="21"/>
  <c r="F2494" i="21"/>
  <c r="D2495" i="21"/>
  <c r="E2494" i="21"/>
  <c r="H2496" i="21"/>
  <c r="L2495" i="21"/>
  <c r="J2495" i="21"/>
  <c r="I2495" i="21"/>
  <c r="K2495" i="21"/>
  <c r="M2495" i="21"/>
  <c r="P2494" i="21"/>
  <c r="O2494" i="21"/>
  <c r="Q2494" i="21"/>
  <c r="N2494" i="21"/>
  <c r="D2496" i="21"/>
  <c r="E2495" i="21"/>
  <c r="F2495" i="21"/>
  <c r="H2497" i="21"/>
  <c r="I2496" i="21"/>
  <c r="J2496" i="21"/>
  <c r="K2496" i="21"/>
  <c r="M2496" i="21"/>
  <c r="L2496" i="21"/>
  <c r="P2495" i="21"/>
  <c r="O2495" i="21"/>
  <c r="N2495" i="21"/>
  <c r="Q2495" i="21"/>
  <c r="F2496" i="21"/>
  <c r="D2497" i="21"/>
  <c r="E2496" i="21"/>
  <c r="L2497" i="21"/>
  <c r="K2497" i="21"/>
  <c r="M2497" i="21"/>
  <c r="H2498" i="21"/>
  <c r="I2497" i="21"/>
  <c r="J2497" i="21"/>
  <c r="P2496" i="21"/>
  <c r="O2496" i="21"/>
  <c r="N2496" i="21"/>
  <c r="Q2496" i="21"/>
  <c r="E2497" i="21"/>
  <c r="D2498" i="21"/>
  <c r="F2497" i="21"/>
  <c r="I2498" i="21"/>
  <c r="L2498" i="21"/>
  <c r="H2499" i="21"/>
  <c r="J2498" i="21"/>
  <c r="M2498" i="21"/>
  <c r="K2498" i="21"/>
  <c r="P2497" i="21"/>
  <c r="O2497" i="21"/>
  <c r="N2497" i="21"/>
  <c r="Q2497" i="21"/>
  <c r="E2498" i="21"/>
  <c r="F2498" i="21"/>
  <c r="D2499" i="21"/>
  <c r="P2498" i="21"/>
  <c r="O2498" i="21"/>
  <c r="N2498" i="21"/>
  <c r="Q2498" i="21"/>
  <c r="L2499" i="21"/>
  <c r="H2500" i="21"/>
  <c r="J2499" i="21"/>
  <c r="K2499" i="21"/>
  <c r="I2499" i="21"/>
  <c r="M2499" i="21"/>
  <c r="E2499" i="21"/>
  <c r="D2500" i="21"/>
  <c r="F2499" i="21"/>
  <c r="M2500" i="21"/>
  <c r="L2500" i="21"/>
  <c r="K2500" i="21"/>
  <c r="J2500" i="21"/>
  <c r="I2500" i="21"/>
  <c r="H2501" i="21"/>
  <c r="P2499" i="21"/>
  <c r="O2499" i="21"/>
  <c r="Q2499" i="21"/>
  <c r="N2499" i="21"/>
  <c r="E2500" i="21"/>
  <c r="F2500" i="21"/>
  <c r="D2501" i="21"/>
  <c r="P2500" i="21"/>
  <c r="O2500" i="21"/>
  <c r="N2500" i="21"/>
  <c r="Q2500" i="21"/>
  <c r="L2501" i="21"/>
  <c r="H2502" i="21"/>
  <c r="K2501" i="21"/>
  <c r="I2501" i="21"/>
  <c r="J2501" i="21"/>
  <c r="M2501" i="21"/>
  <c r="F2501" i="21"/>
  <c r="D2502" i="21"/>
  <c r="E2501" i="21"/>
  <c r="M2502" i="21"/>
  <c r="J2502" i="21"/>
  <c r="L2502" i="21"/>
  <c r="I2502" i="21"/>
  <c r="K2502" i="21"/>
  <c r="H2503" i="21"/>
  <c r="P2501" i="21"/>
  <c r="O2501" i="21"/>
  <c r="Q2501" i="21"/>
  <c r="N2501" i="21"/>
  <c r="F2502" i="21"/>
  <c r="D2503" i="21"/>
  <c r="E2502" i="21"/>
  <c r="P2502" i="21"/>
  <c r="O2502" i="21"/>
  <c r="N2502" i="21"/>
  <c r="Q2502" i="21"/>
  <c r="I2503" i="21"/>
  <c r="K2503" i="21"/>
  <c r="M2503" i="21"/>
  <c r="H2504" i="21"/>
  <c r="L2503" i="21"/>
  <c r="J2503" i="21"/>
  <c r="E2503" i="21"/>
  <c r="D2504" i="21"/>
  <c r="F2503" i="21"/>
  <c r="P2503" i="21"/>
  <c r="O2503" i="21"/>
  <c r="Q2503" i="21"/>
  <c r="N2503" i="21"/>
  <c r="H2505" i="21"/>
  <c r="M2504" i="21"/>
  <c r="I2504" i="21"/>
  <c r="L2504" i="21"/>
  <c r="J2504" i="21"/>
  <c r="K2504" i="21"/>
  <c r="F2504" i="21"/>
  <c r="D2505" i="21"/>
  <c r="E2504" i="21"/>
  <c r="L2505" i="21"/>
  <c r="J2505" i="21"/>
  <c r="K2505" i="21"/>
  <c r="I2505" i="21"/>
  <c r="H2506" i="21"/>
  <c r="M2505" i="21"/>
  <c r="P2504" i="21"/>
  <c r="O2504" i="21"/>
  <c r="N2504" i="21"/>
  <c r="Q2504" i="21"/>
  <c r="D2506" i="21"/>
  <c r="E2505" i="21"/>
  <c r="F2505" i="21"/>
  <c r="P2505" i="21"/>
  <c r="O2505" i="21"/>
  <c r="N2505" i="21"/>
  <c r="Q2505" i="21"/>
  <c r="I2506" i="21"/>
  <c r="M2506" i="21"/>
  <c r="H2507" i="21"/>
  <c r="K2506" i="21"/>
  <c r="L2506" i="21"/>
  <c r="J2506" i="21"/>
  <c r="D2507" i="21"/>
  <c r="F2506" i="21"/>
  <c r="E2506" i="21"/>
  <c r="P2506" i="21"/>
  <c r="O2506" i="21"/>
  <c r="N2506" i="21"/>
  <c r="Q2506" i="21"/>
  <c r="I2507" i="21"/>
  <c r="K2507" i="21"/>
  <c r="L2507" i="21"/>
  <c r="M2507" i="21"/>
  <c r="H2508" i="21"/>
  <c r="J2507" i="21"/>
  <c r="D2508" i="21"/>
  <c r="E2507" i="21"/>
  <c r="F2507" i="21"/>
  <c r="P2507" i="21"/>
  <c r="O2507" i="21"/>
  <c r="N2507" i="21"/>
  <c r="Q2507" i="21"/>
  <c r="H2509" i="21"/>
  <c r="J2508" i="21"/>
  <c r="L2508" i="21"/>
  <c r="M2508" i="21"/>
  <c r="K2508" i="21"/>
  <c r="I2508" i="21"/>
  <c r="E2508" i="21"/>
  <c r="F2508" i="21"/>
  <c r="D2509" i="21"/>
  <c r="K2509" i="21"/>
  <c r="M2509" i="21"/>
  <c r="J2509" i="21"/>
  <c r="I2509" i="21"/>
  <c r="H2510" i="21"/>
  <c r="L2509" i="21"/>
  <c r="P2508" i="21"/>
  <c r="O2508" i="21"/>
  <c r="N2508" i="21"/>
  <c r="Q2508" i="21"/>
  <c r="F2509" i="21"/>
  <c r="E2509" i="21"/>
  <c r="D2510" i="21"/>
  <c r="P2509" i="21"/>
  <c r="O2509" i="21"/>
  <c r="N2509" i="21"/>
  <c r="Q2509" i="21"/>
  <c r="K2510" i="21"/>
  <c r="M2510" i="21"/>
  <c r="L2510" i="21"/>
  <c r="I2510" i="21"/>
  <c r="H2511" i="21"/>
  <c r="J2510" i="21"/>
  <c r="E2510" i="21"/>
  <c r="F2510" i="21"/>
  <c r="D2511" i="21"/>
  <c r="P2510" i="21"/>
  <c r="O2510" i="21"/>
  <c r="N2510" i="21"/>
  <c r="Q2510" i="21"/>
  <c r="I2511" i="21"/>
  <c r="L2511" i="21"/>
  <c r="M2511" i="21"/>
  <c r="H2512" i="21"/>
  <c r="K2511" i="21"/>
  <c r="J2511" i="21"/>
  <c r="F2511" i="21"/>
  <c r="E2511" i="21"/>
  <c r="D2512" i="21"/>
  <c r="P2511" i="21"/>
  <c r="O2511" i="21"/>
  <c r="N2511" i="21"/>
  <c r="Q2511" i="21"/>
  <c r="M2512" i="21"/>
  <c r="K2512" i="21"/>
  <c r="I2512" i="21"/>
  <c r="H2513" i="21"/>
  <c r="L2512" i="21"/>
  <c r="J2512" i="21"/>
  <c r="D2513" i="21"/>
  <c r="F2512" i="21"/>
  <c r="E2512" i="21"/>
  <c r="P2512" i="21"/>
  <c r="O2512" i="21"/>
  <c r="N2512" i="21"/>
  <c r="Q2512" i="21"/>
  <c r="K2513" i="21"/>
  <c r="M2513" i="21"/>
  <c r="I2513" i="21"/>
  <c r="L2513" i="21"/>
  <c r="H2514" i="21"/>
  <c r="J2513" i="21"/>
  <c r="D2514" i="21"/>
  <c r="E2513" i="21"/>
  <c r="F2513" i="21"/>
  <c r="P2513" i="21"/>
  <c r="O2513" i="21"/>
  <c r="N2513" i="21"/>
  <c r="Q2513" i="21"/>
  <c r="L2514" i="21"/>
  <c r="I2514" i="21"/>
  <c r="H2515" i="21"/>
  <c r="K2514" i="21"/>
  <c r="M2514" i="21"/>
  <c r="J2514" i="21"/>
  <c r="E2514" i="21"/>
  <c r="F2514" i="21"/>
  <c r="D2515" i="21"/>
  <c r="P2514" i="21"/>
  <c r="O2514" i="21"/>
  <c r="Q2514" i="21"/>
  <c r="N2514" i="21"/>
  <c r="M2515" i="21"/>
  <c r="I2515" i="21"/>
  <c r="H2516" i="21"/>
  <c r="J2515" i="21"/>
  <c r="L2515" i="21"/>
  <c r="K2515" i="21"/>
  <c r="D2516" i="21"/>
  <c r="F2515" i="21"/>
  <c r="E2515" i="21"/>
  <c r="P2515" i="21"/>
  <c r="O2515" i="21"/>
  <c r="N2515" i="21"/>
  <c r="Q2515" i="21"/>
  <c r="I2516" i="21"/>
  <c r="L2516" i="21"/>
  <c r="K2516" i="21"/>
  <c r="H2517" i="21"/>
  <c r="M2516" i="21"/>
  <c r="J2516" i="21"/>
  <c r="D2517" i="21"/>
  <c r="F2516" i="21"/>
  <c r="E2516" i="21"/>
  <c r="P2516" i="21"/>
  <c r="O2516" i="21"/>
  <c r="N2516" i="21"/>
  <c r="Q2516" i="21"/>
  <c r="H2518" i="21"/>
  <c r="K2517" i="21"/>
  <c r="L2517" i="21"/>
  <c r="J2517" i="21"/>
  <c r="M2517" i="21"/>
  <c r="I2517" i="21"/>
  <c r="F2517" i="21"/>
  <c r="E2517" i="21"/>
  <c r="D2518" i="21"/>
  <c r="M2518" i="21"/>
  <c r="L2518" i="21"/>
  <c r="H2519" i="21"/>
  <c r="I2518" i="21"/>
  <c r="K2518" i="21"/>
  <c r="J2518" i="21"/>
  <c r="P2517" i="21"/>
  <c r="O2517" i="21"/>
  <c r="Q2517" i="21"/>
  <c r="N2517" i="21"/>
  <c r="E2518" i="21"/>
  <c r="D2519" i="21"/>
  <c r="F2518" i="21"/>
  <c r="M2519" i="21"/>
  <c r="K2519" i="21"/>
  <c r="J2519" i="21"/>
  <c r="I2519" i="21"/>
  <c r="L2519" i="21"/>
  <c r="H2520" i="21"/>
  <c r="P2518" i="21"/>
  <c r="O2518" i="21"/>
  <c r="N2518" i="21"/>
  <c r="Q2518" i="21"/>
  <c r="D2520" i="21"/>
  <c r="F2519" i="21"/>
  <c r="E2519" i="21"/>
  <c r="P2519" i="21"/>
  <c r="O2519" i="21"/>
  <c r="Q2519" i="21"/>
  <c r="N2519" i="21"/>
  <c r="M2520" i="21"/>
  <c r="L2520" i="21"/>
  <c r="J2520" i="21"/>
  <c r="H2521" i="21"/>
  <c r="I2520" i="21"/>
  <c r="K2520" i="21"/>
  <c r="E2520" i="21"/>
  <c r="D2521" i="21"/>
  <c r="F2520" i="21"/>
  <c r="J2521" i="21"/>
  <c r="L2521" i="21"/>
  <c r="M2521" i="21"/>
  <c r="H2522" i="21"/>
  <c r="I2521" i="21"/>
  <c r="K2521" i="21"/>
  <c r="P2520" i="21"/>
  <c r="O2520" i="21"/>
  <c r="N2520" i="21"/>
  <c r="Q2520" i="21"/>
  <c r="E2521" i="21"/>
  <c r="D2522" i="21"/>
  <c r="F2521" i="21"/>
  <c r="L2522" i="21"/>
  <c r="H2523" i="21"/>
  <c r="M2522" i="21"/>
  <c r="K2522" i="21"/>
  <c r="I2522" i="21"/>
  <c r="J2522" i="21"/>
  <c r="P2521" i="21"/>
  <c r="O2521" i="21"/>
  <c r="N2521" i="21"/>
  <c r="Q2521" i="21"/>
  <c r="F2522" i="21"/>
  <c r="E2522" i="21"/>
  <c r="D2523" i="21"/>
  <c r="M2523" i="21"/>
  <c r="H2524" i="21"/>
  <c r="I2523" i="21"/>
  <c r="J2523" i="21"/>
  <c r="K2523" i="21"/>
  <c r="L2523" i="21"/>
  <c r="P2522" i="21"/>
  <c r="O2522" i="21"/>
  <c r="N2522" i="21"/>
  <c r="Q2522" i="21"/>
  <c r="D2524" i="21"/>
  <c r="F2523" i="21"/>
  <c r="E2523" i="21"/>
  <c r="J2524" i="21"/>
  <c r="L2524" i="21"/>
  <c r="H2525" i="21"/>
  <c r="K2524" i="21"/>
  <c r="M2524" i="21"/>
  <c r="I2524" i="21"/>
  <c r="P2523" i="21"/>
  <c r="O2523" i="21"/>
  <c r="N2523" i="21"/>
  <c r="Q2523" i="21"/>
  <c r="D2525" i="21"/>
  <c r="F2524" i="21"/>
  <c r="E2524" i="21"/>
  <c r="K2525" i="21"/>
  <c r="H2526" i="21"/>
  <c r="M2525" i="21"/>
  <c r="J2525" i="21"/>
  <c r="I2525" i="21"/>
  <c r="L2525" i="21"/>
  <c r="P2524" i="21"/>
  <c r="O2524" i="21"/>
  <c r="N2524" i="21"/>
  <c r="Q2524" i="21"/>
  <c r="F2525" i="21"/>
  <c r="D2526" i="21"/>
  <c r="E2525" i="21"/>
  <c r="H2527" i="21"/>
  <c r="K2526" i="21"/>
  <c r="L2526" i="21"/>
  <c r="I2526" i="21"/>
  <c r="M2526" i="21"/>
  <c r="J2526" i="21"/>
  <c r="P2525" i="21"/>
  <c r="O2525" i="21"/>
  <c r="Q2525" i="21"/>
  <c r="N2525" i="21"/>
  <c r="E2526" i="21"/>
  <c r="F2526" i="21"/>
  <c r="D2527" i="21"/>
  <c r="K2527" i="21"/>
  <c r="I2527" i="21"/>
  <c r="H2528" i="21"/>
  <c r="J2527" i="21"/>
  <c r="M2527" i="21"/>
  <c r="L2527" i="21"/>
  <c r="P2526" i="21"/>
  <c r="O2526" i="21"/>
  <c r="N2526" i="21"/>
  <c r="Q2526" i="21"/>
  <c r="F2527" i="21"/>
  <c r="D2528" i="21"/>
  <c r="E2527" i="21"/>
  <c r="P2527" i="21"/>
  <c r="O2527" i="21"/>
  <c r="Q2527" i="21"/>
  <c r="N2527" i="21"/>
  <c r="I2528" i="21"/>
  <c r="L2528" i="21"/>
  <c r="K2528" i="21"/>
  <c r="H2529" i="21"/>
  <c r="M2528" i="21"/>
  <c r="J2528" i="21"/>
  <c r="F2528" i="21"/>
  <c r="E2528" i="21"/>
  <c r="D2529" i="21"/>
  <c r="P2528" i="21"/>
  <c r="O2528" i="21"/>
  <c r="Q2528" i="21"/>
  <c r="N2528" i="21"/>
  <c r="J2529" i="21"/>
  <c r="K2529" i="21"/>
  <c r="L2529" i="21"/>
  <c r="H2530" i="21"/>
  <c r="I2529" i="21"/>
  <c r="M2529" i="21"/>
  <c r="F2529" i="21"/>
  <c r="D2530" i="21"/>
  <c r="E2529" i="21"/>
  <c r="L2530" i="21"/>
  <c r="K2530" i="21"/>
  <c r="I2530" i="21"/>
  <c r="H2531" i="21"/>
  <c r="M2530" i="21"/>
  <c r="J2530" i="21"/>
  <c r="P2529" i="21"/>
  <c r="O2529" i="21"/>
  <c r="Q2529" i="21"/>
  <c r="N2529" i="21"/>
  <c r="D2531" i="21"/>
  <c r="F2530" i="21"/>
  <c r="E2530" i="21"/>
  <c r="P2530" i="21"/>
  <c r="O2530" i="21"/>
  <c r="N2530" i="21"/>
  <c r="Q2530" i="21"/>
  <c r="L2531" i="21"/>
  <c r="J2531" i="21"/>
  <c r="M2531" i="21"/>
  <c r="H2532" i="21"/>
  <c r="K2531" i="21"/>
  <c r="I2531" i="21"/>
  <c r="F2531" i="21"/>
  <c r="D2532" i="21"/>
  <c r="E2531" i="21"/>
  <c r="K2532" i="21"/>
  <c r="I2532" i="21"/>
  <c r="M2532" i="21"/>
  <c r="L2532" i="21"/>
  <c r="H2533" i="21"/>
  <c r="J2532" i="21"/>
  <c r="P2531" i="21"/>
  <c r="O2531" i="21"/>
  <c r="N2531" i="21"/>
  <c r="Q2531" i="21"/>
  <c r="D2533" i="21"/>
  <c r="E2532" i="21"/>
  <c r="F2532" i="21"/>
  <c r="P2532" i="21"/>
  <c r="O2532" i="21"/>
  <c r="N2532" i="21"/>
  <c r="Q2532" i="21"/>
  <c r="I2533" i="21"/>
  <c r="L2533" i="21"/>
  <c r="M2533" i="21"/>
  <c r="K2533" i="21"/>
  <c r="H2534" i="21"/>
  <c r="J2533" i="21"/>
  <c r="D2534" i="21"/>
  <c r="F2533" i="21"/>
  <c r="E2533" i="21"/>
  <c r="P2533" i="21"/>
  <c r="O2533" i="21"/>
  <c r="N2533" i="21"/>
  <c r="Q2533" i="21"/>
  <c r="H2535" i="21"/>
  <c r="J2534" i="21"/>
  <c r="K2534" i="21"/>
  <c r="I2534" i="21"/>
  <c r="L2534" i="21"/>
  <c r="M2534" i="21"/>
  <c r="F2534" i="21"/>
  <c r="E2534" i="21"/>
  <c r="D2535" i="21"/>
  <c r="J2535" i="21"/>
  <c r="M2535" i="21"/>
  <c r="I2535" i="21"/>
  <c r="K2535" i="21"/>
  <c r="H2536" i="21"/>
  <c r="L2535" i="21"/>
  <c r="P2534" i="21"/>
  <c r="O2534" i="21"/>
  <c r="N2534" i="21"/>
  <c r="Q2534" i="21"/>
  <c r="E2535" i="21"/>
  <c r="F2535" i="21"/>
  <c r="D2536" i="21"/>
  <c r="P2535" i="21"/>
  <c r="O2535" i="21"/>
  <c r="Q2535" i="21"/>
  <c r="N2535" i="21"/>
  <c r="M2536" i="21"/>
  <c r="H2537" i="21"/>
  <c r="K2536" i="21"/>
  <c r="I2536" i="21"/>
  <c r="J2536" i="21"/>
  <c r="L2536" i="21"/>
  <c r="D2537" i="21"/>
  <c r="F2536" i="21"/>
  <c r="E2536" i="21"/>
  <c r="H2538" i="21"/>
  <c r="M2537" i="21"/>
  <c r="J2537" i="21"/>
  <c r="K2537" i="21"/>
  <c r="L2537" i="21"/>
  <c r="I2537" i="21"/>
  <c r="P2536" i="21"/>
  <c r="O2536" i="21"/>
  <c r="N2536" i="21"/>
  <c r="Q2536" i="21"/>
  <c r="D2538" i="21"/>
  <c r="F2537" i="21"/>
  <c r="E2537" i="21"/>
  <c r="L2538" i="21"/>
  <c r="K2538" i="21"/>
  <c r="M2538" i="21"/>
  <c r="H2539" i="21"/>
  <c r="I2538" i="21"/>
  <c r="J2538" i="21"/>
  <c r="P2537" i="21"/>
  <c r="O2537" i="21"/>
  <c r="N2537" i="21"/>
  <c r="Q2537" i="21"/>
  <c r="E2538" i="21"/>
  <c r="D2539" i="21"/>
  <c r="F2538" i="21"/>
  <c r="K2539" i="21"/>
  <c r="I2539" i="21"/>
  <c r="L2539" i="21"/>
  <c r="J2539" i="21"/>
  <c r="H2540" i="21"/>
  <c r="M2539" i="21"/>
  <c r="P2538" i="21"/>
  <c r="O2538" i="21"/>
  <c r="N2538" i="21"/>
  <c r="Q2538" i="21"/>
  <c r="F2539" i="21"/>
  <c r="E2539" i="21"/>
  <c r="D2540" i="21"/>
  <c r="P2539" i="21"/>
  <c r="O2539" i="21"/>
  <c r="Q2539" i="21"/>
  <c r="N2539" i="21"/>
  <c r="K2540" i="21"/>
  <c r="M2540" i="21"/>
  <c r="H2541" i="21"/>
  <c r="L2540" i="21"/>
  <c r="J2540" i="21"/>
  <c r="I2540" i="21"/>
  <c r="E2540" i="21"/>
  <c r="F2540" i="21"/>
  <c r="D2541" i="21"/>
  <c r="M2541" i="21"/>
  <c r="H2542" i="21"/>
  <c r="K2541" i="21"/>
  <c r="I2541" i="21"/>
  <c r="L2541" i="21"/>
  <c r="J2541" i="21"/>
  <c r="P2540" i="21"/>
  <c r="O2540" i="21"/>
  <c r="N2540" i="21"/>
  <c r="Q2540" i="21"/>
  <c r="E2541" i="21"/>
  <c r="D2542" i="21"/>
  <c r="F2541" i="21"/>
  <c r="H2543" i="21"/>
  <c r="L2542" i="21"/>
  <c r="M2542" i="21"/>
  <c r="I2542" i="21"/>
  <c r="J2542" i="21"/>
  <c r="K2542" i="21"/>
  <c r="P2541" i="21"/>
  <c r="O2541" i="21"/>
  <c r="Q2541" i="21"/>
  <c r="N2541" i="21"/>
  <c r="E2542" i="21"/>
  <c r="D2543" i="21"/>
  <c r="F2542" i="21"/>
  <c r="I2543" i="21"/>
  <c r="M2543" i="21"/>
  <c r="H2544" i="21"/>
  <c r="K2543" i="21"/>
  <c r="L2543" i="21"/>
  <c r="J2543" i="21"/>
  <c r="P2542" i="21"/>
  <c r="O2542" i="21"/>
  <c r="N2542" i="21"/>
  <c r="Q2542" i="21"/>
  <c r="D2544" i="21"/>
  <c r="E2543" i="21"/>
  <c r="F2543" i="21"/>
  <c r="P2543" i="21"/>
  <c r="O2543" i="21"/>
  <c r="N2543" i="21"/>
  <c r="Q2543" i="21"/>
  <c r="J2544" i="21"/>
  <c r="H2545" i="21"/>
  <c r="I2544" i="21"/>
  <c r="L2544" i="21"/>
  <c r="K2544" i="21"/>
  <c r="M2544" i="21"/>
  <c r="D2545" i="21"/>
  <c r="E2544" i="21"/>
  <c r="F2544" i="21"/>
  <c r="M2545" i="21"/>
  <c r="J2545" i="21"/>
  <c r="L2545" i="21"/>
  <c r="K2545" i="21"/>
  <c r="I2545" i="21"/>
  <c r="H2546" i="21"/>
  <c r="P2544" i="21"/>
  <c r="O2544" i="21"/>
  <c r="Q2544" i="21"/>
  <c r="N2544" i="21"/>
  <c r="F2545" i="21"/>
  <c r="E2545" i="21"/>
  <c r="D2546" i="21"/>
  <c r="P2545" i="21"/>
  <c r="O2545" i="21"/>
  <c r="N2545" i="21"/>
  <c r="Q2545" i="21"/>
  <c r="J2546" i="21"/>
  <c r="L2546" i="21"/>
  <c r="H2547" i="21"/>
  <c r="M2546" i="21"/>
  <c r="K2546" i="21"/>
  <c r="I2546" i="21"/>
  <c r="F2546" i="21"/>
  <c r="D2547" i="21"/>
  <c r="E2546" i="21"/>
  <c r="I2547" i="21"/>
  <c r="H2548" i="21"/>
  <c r="J2547" i="21"/>
  <c r="K2547" i="21"/>
  <c r="M2547" i="21"/>
  <c r="L2547" i="21"/>
  <c r="P2546" i="21"/>
  <c r="O2546" i="21"/>
  <c r="N2546" i="21"/>
  <c r="Q2546" i="21"/>
  <c r="E2547" i="21"/>
  <c r="D2548" i="21"/>
  <c r="F2547" i="21"/>
  <c r="P2547" i="21"/>
  <c r="O2547" i="21"/>
  <c r="N2547" i="21"/>
  <c r="Q2547" i="21"/>
  <c r="K2548" i="21"/>
  <c r="L2548" i="21"/>
  <c r="H2549" i="21"/>
  <c r="J2548" i="21"/>
  <c r="I2548" i="21"/>
  <c r="M2548" i="21"/>
  <c r="D2549" i="21"/>
  <c r="E2548" i="21"/>
  <c r="F2548" i="21"/>
  <c r="M2549" i="21"/>
  <c r="J2549" i="21"/>
  <c r="H2550" i="21"/>
  <c r="L2549" i="21"/>
  <c r="I2549" i="21"/>
  <c r="K2549" i="21"/>
  <c r="P2548" i="21"/>
  <c r="O2548" i="21"/>
  <c r="Q2548" i="21"/>
  <c r="N2548" i="21"/>
  <c r="F2549" i="21"/>
  <c r="D2550" i="21"/>
  <c r="E2549" i="21"/>
  <c r="L2550" i="21"/>
  <c r="M2550" i="21"/>
  <c r="I2550" i="21"/>
  <c r="K2550" i="21"/>
  <c r="J2550" i="21"/>
  <c r="H2551" i="21"/>
  <c r="P2549" i="21"/>
  <c r="O2549" i="21"/>
  <c r="N2549" i="21"/>
  <c r="Q2549" i="21"/>
  <c r="F2550" i="21"/>
  <c r="D2551" i="21"/>
  <c r="E2550" i="21"/>
  <c r="P2550" i="21"/>
  <c r="O2550" i="21"/>
  <c r="Q2550" i="21"/>
  <c r="N2550" i="21"/>
  <c r="H2552" i="21"/>
  <c r="M2551" i="21"/>
  <c r="K2551" i="21"/>
  <c r="J2551" i="21"/>
  <c r="I2551" i="21"/>
  <c r="L2551" i="21"/>
  <c r="E2551" i="21"/>
  <c r="F2551" i="21"/>
  <c r="D2552" i="21"/>
  <c r="M2552" i="21"/>
  <c r="K2552" i="21"/>
  <c r="L2552" i="21"/>
  <c r="I2552" i="21"/>
  <c r="J2552" i="21"/>
  <c r="H2553" i="21"/>
  <c r="P2551" i="21"/>
  <c r="O2551" i="21"/>
  <c r="N2551" i="21"/>
  <c r="Q2551" i="21"/>
  <c r="F2552" i="21"/>
  <c r="D2553" i="21"/>
  <c r="E2552" i="21"/>
  <c r="P2552" i="21"/>
  <c r="O2552" i="21"/>
  <c r="N2552" i="21"/>
  <c r="Q2552" i="21"/>
  <c r="I2553" i="21"/>
  <c r="L2553" i="21"/>
  <c r="J2553" i="21"/>
  <c r="H2554" i="21"/>
  <c r="K2553" i="21"/>
  <c r="M2553" i="21"/>
  <c r="D2554" i="21"/>
  <c r="F2553" i="21"/>
  <c r="E2553" i="21"/>
  <c r="P2553" i="21"/>
  <c r="O2553" i="21"/>
  <c r="N2553" i="21"/>
  <c r="Q2553" i="21"/>
  <c r="M2554" i="21"/>
  <c r="I2554" i="21"/>
  <c r="J2554" i="21"/>
  <c r="K2554" i="21"/>
  <c r="H2555" i="21"/>
  <c r="L2554" i="21"/>
  <c r="F2554" i="21"/>
  <c r="E2554" i="21"/>
  <c r="D2555" i="21"/>
  <c r="P2554" i="21"/>
  <c r="O2554" i="21"/>
  <c r="N2554" i="21"/>
  <c r="Q2554" i="21"/>
  <c r="H2556" i="21"/>
  <c r="J2555" i="21"/>
  <c r="I2555" i="21"/>
  <c r="K2555" i="21"/>
  <c r="L2555" i="21"/>
  <c r="M2555" i="21"/>
  <c r="D2556" i="21"/>
  <c r="F2555" i="21"/>
  <c r="E2555" i="21"/>
  <c r="H2557" i="21"/>
  <c r="M2556" i="21"/>
  <c r="L2556" i="21"/>
  <c r="I2556" i="21"/>
  <c r="K2556" i="21"/>
  <c r="J2556" i="21"/>
  <c r="P2555" i="21"/>
  <c r="O2555" i="21"/>
  <c r="N2555" i="21"/>
  <c r="Q2555" i="21"/>
  <c r="F2556" i="21"/>
  <c r="D2557" i="21"/>
  <c r="E2556" i="21"/>
  <c r="M2557" i="21"/>
  <c r="K2557" i="21"/>
  <c r="H2558" i="21"/>
  <c r="I2557" i="21"/>
  <c r="J2557" i="21"/>
  <c r="L2557" i="21"/>
  <c r="P2556" i="21"/>
  <c r="O2556" i="21"/>
  <c r="N2556" i="21"/>
  <c r="Q2556" i="21"/>
  <c r="D2558" i="21"/>
  <c r="E2557" i="21"/>
  <c r="F2557" i="21"/>
  <c r="L2558" i="21"/>
  <c r="M2558" i="21"/>
  <c r="I2558" i="21"/>
  <c r="K2558" i="21"/>
  <c r="J2558" i="21"/>
  <c r="H2559" i="21"/>
  <c r="P2557" i="21"/>
  <c r="O2557" i="21"/>
  <c r="N2557" i="21"/>
  <c r="Q2557" i="21"/>
  <c r="E2558" i="21"/>
  <c r="F2558" i="21"/>
  <c r="D2559" i="21"/>
  <c r="P2558" i="21"/>
  <c r="O2558" i="21"/>
  <c r="Q2558" i="21"/>
  <c r="N2558" i="21"/>
  <c r="M2559" i="21"/>
  <c r="K2559" i="21"/>
  <c r="H2560" i="21"/>
  <c r="I2559" i="21"/>
  <c r="L2559" i="21"/>
  <c r="J2559" i="21"/>
  <c r="F2559" i="21"/>
  <c r="D2560" i="21"/>
  <c r="E2559" i="21"/>
  <c r="J2560" i="21"/>
  <c r="M2560" i="21"/>
  <c r="H2561" i="21"/>
  <c r="L2560" i="21"/>
  <c r="K2560" i="21"/>
  <c r="I2560" i="21"/>
  <c r="P2559" i="21"/>
  <c r="O2559" i="21"/>
  <c r="N2559" i="21"/>
  <c r="Q2559" i="21"/>
  <c r="F2560" i="21"/>
  <c r="E2560" i="21"/>
  <c r="D2561" i="21"/>
  <c r="J2561" i="21"/>
  <c r="I2561" i="21"/>
  <c r="H2562" i="21"/>
  <c r="K2561" i="21"/>
  <c r="M2561" i="21"/>
  <c r="L2561" i="21"/>
  <c r="P2560" i="21"/>
  <c r="O2560" i="21"/>
  <c r="Q2560" i="21"/>
  <c r="N2560" i="21"/>
  <c r="D2562" i="21"/>
  <c r="E2561" i="21"/>
  <c r="F2561" i="21"/>
  <c r="P2561" i="21"/>
  <c r="O2561" i="21"/>
  <c r="N2561" i="21"/>
  <c r="Q2561" i="21"/>
  <c r="H2563" i="21"/>
  <c r="J2562" i="21"/>
  <c r="L2562" i="21"/>
  <c r="I2562" i="21"/>
  <c r="M2562" i="21"/>
  <c r="K2562" i="21"/>
  <c r="F2562" i="21"/>
  <c r="E2562" i="21"/>
  <c r="D2563" i="21"/>
  <c r="H2564" i="21"/>
  <c r="L2563" i="21"/>
  <c r="I2563" i="21"/>
  <c r="M2563" i="21"/>
  <c r="J2563" i="21"/>
  <c r="K2563" i="21"/>
  <c r="P2562" i="21"/>
  <c r="O2562" i="21"/>
  <c r="N2562" i="21"/>
  <c r="Q2562" i="21"/>
  <c r="E2563" i="21"/>
  <c r="F2563" i="21"/>
  <c r="D2564" i="21"/>
  <c r="K2564" i="21"/>
  <c r="I2564" i="21"/>
  <c r="J2564" i="21"/>
  <c r="H2565" i="21"/>
  <c r="L2564" i="21"/>
  <c r="M2564" i="21"/>
  <c r="P2563" i="21"/>
  <c r="O2563" i="21"/>
  <c r="Q2563" i="21"/>
  <c r="N2563" i="21"/>
  <c r="F2564" i="21"/>
  <c r="D2565" i="21"/>
  <c r="E2564" i="21"/>
  <c r="P2564" i="21"/>
  <c r="O2564" i="21"/>
  <c r="Q2564" i="21"/>
  <c r="N2564" i="21"/>
  <c r="I2565" i="21"/>
  <c r="H2566" i="21"/>
  <c r="J2565" i="21"/>
  <c r="K2565" i="21"/>
  <c r="L2565" i="21"/>
  <c r="M2565" i="21"/>
  <c r="F2565" i="21"/>
  <c r="E2565" i="21"/>
  <c r="D2566" i="21"/>
  <c r="P2565" i="21"/>
  <c r="O2565" i="21"/>
  <c r="Q2565" i="21"/>
  <c r="N2565" i="21"/>
  <c r="H2567" i="21"/>
  <c r="K2566" i="21"/>
  <c r="M2566" i="21"/>
  <c r="L2566" i="21"/>
  <c r="J2566" i="21"/>
  <c r="I2566" i="21"/>
  <c r="E2566" i="21"/>
  <c r="F2566" i="21"/>
  <c r="D2567" i="21"/>
  <c r="M2567" i="21"/>
  <c r="I2567" i="21"/>
  <c r="H2568" i="21"/>
  <c r="J2567" i="21"/>
  <c r="L2567" i="21"/>
  <c r="K2567" i="21"/>
  <c r="P2566" i="21"/>
  <c r="O2566" i="21"/>
  <c r="Q2566" i="21"/>
  <c r="N2566" i="21"/>
  <c r="D2568" i="21"/>
  <c r="E2567" i="21"/>
  <c r="F2567" i="21"/>
  <c r="P2567" i="21"/>
  <c r="O2567" i="21"/>
  <c r="N2567" i="21"/>
  <c r="Q2567" i="21"/>
  <c r="J2568" i="21"/>
  <c r="K2568" i="21"/>
  <c r="H2569" i="21"/>
  <c r="I2568" i="21"/>
  <c r="M2568" i="21"/>
  <c r="L2568" i="21"/>
  <c r="F2568" i="21"/>
  <c r="E2568" i="21"/>
  <c r="D2569" i="21"/>
  <c r="J2569" i="21"/>
  <c r="M2569" i="21"/>
  <c r="I2569" i="21"/>
  <c r="H2570" i="21"/>
  <c r="L2569" i="21"/>
  <c r="K2569" i="21"/>
  <c r="P2568" i="21"/>
  <c r="O2568" i="21"/>
  <c r="N2568" i="21"/>
  <c r="Q2568" i="21"/>
  <c r="F2569" i="21"/>
  <c r="D2570" i="21"/>
  <c r="E2569" i="21"/>
  <c r="P2569" i="21"/>
  <c r="O2569" i="21"/>
  <c r="N2569" i="21"/>
  <c r="Q2569" i="21"/>
  <c r="M2570" i="21"/>
  <c r="H2571" i="21"/>
  <c r="K2570" i="21"/>
  <c r="J2570" i="21"/>
  <c r="I2570" i="21"/>
  <c r="L2570" i="21"/>
  <c r="E2570" i="21"/>
  <c r="F2570" i="21"/>
  <c r="D2571" i="21"/>
  <c r="L2571" i="21"/>
  <c r="H2572" i="21"/>
  <c r="K2571" i="21"/>
  <c r="M2571" i="21"/>
  <c r="J2571" i="21"/>
  <c r="I2571" i="21"/>
  <c r="P2570" i="21"/>
  <c r="O2570" i="21"/>
  <c r="N2570" i="21"/>
  <c r="Q2570" i="21"/>
  <c r="D2572" i="21"/>
  <c r="E2571" i="21"/>
  <c r="F2571" i="21"/>
  <c r="M2572" i="21"/>
  <c r="K2572" i="21"/>
  <c r="J2572" i="21"/>
  <c r="I2572" i="21"/>
  <c r="L2572" i="21"/>
  <c r="H2573" i="21"/>
  <c r="P2571" i="21"/>
  <c r="O2571" i="21"/>
  <c r="Q2571" i="21"/>
  <c r="N2571" i="21"/>
  <c r="D2573" i="21"/>
  <c r="F2572" i="21"/>
  <c r="E2572" i="21"/>
  <c r="P2572" i="21"/>
  <c r="O2572" i="21"/>
  <c r="N2572" i="21"/>
  <c r="Q2572" i="21"/>
  <c r="I2573" i="21"/>
  <c r="H2574" i="21"/>
  <c r="J2573" i="21"/>
  <c r="M2573" i="21"/>
  <c r="K2573" i="21"/>
  <c r="L2573" i="21"/>
  <c r="F2573" i="21"/>
  <c r="D2574" i="21"/>
  <c r="E2573" i="21"/>
  <c r="P2573" i="21"/>
  <c r="O2573" i="21"/>
  <c r="N2573" i="21"/>
  <c r="Q2573" i="21"/>
  <c r="J2574" i="21"/>
  <c r="M2574" i="21"/>
  <c r="L2574" i="21"/>
  <c r="K2574" i="21"/>
  <c r="I2574" i="21"/>
  <c r="H2575" i="21"/>
  <c r="F2574" i="21"/>
  <c r="D2575" i="21"/>
  <c r="E2574" i="21"/>
  <c r="P2574" i="21"/>
  <c r="O2574" i="21"/>
  <c r="Q2574" i="21"/>
  <c r="N2574" i="21"/>
  <c r="H2576" i="21"/>
  <c r="M2575" i="21"/>
  <c r="L2575" i="21"/>
  <c r="I2575" i="21"/>
  <c r="K2575" i="21"/>
  <c r="J2575" i="21"/>
  <c r="E2575" i="21"/>
  <c r="D2576" i="21"/>
  <c r="F2575" i="21"/>
  <c r="M2576" i="21"/>
  <c r="I2576" i="21"/>
  <c r="K2576" i="21"/>
  <c r="L2576" i="21"/>
  <c r="H2577" i="21"/>
  <c r="J2576" i="21"/>
  <c r="P2575" i="21"/>
  <c r="O2575" i="21"/>
  <c r="N2575" i="21"/>
  <c r="Q2575" i="21"/>
  <c r="D2577" i="21"/>
  <c r="F2576" i="21"/>
  <c r="E2576" i="21"/>
  <c r="P2576" i="21"/>
  <c r="O2576" i="21"/>
  <c r="N2576" i="21"/>
  <c r="Q2576" i="21"/>
  <c r="K2577" i="21"/>
  <c r="J2577" i="21"/>
  <c r="I2577" i="21"/>
  <c r="L2577" i="21"/>
  <c r="H2578" i="21"/>
  <c r="M2577" i="21"/>
  <c r="E2577" i="21"/>
  <c r="D2578" i="21"/>
  <c r="F2577" i="21"/>
  <c r="P2577" i="21"/>
  <c r="O2577" i="21"/>
  <c r="N2577" i="21"/>
  <c r="Q2577" i="21"/>
  <c r="K2578" i="21"/>
  <c r="M2578" i="21"/>
  <c r="H2579" i="21"/>
  <c r="J2578" i="21"/>
  <c r="L2578" i="21"/>
  <c r="I2578" i="21"/>
  <c r="D2579" i="21"/>
  <c r="F2578" i="21"/>
  <c r="E2578" i="21"/>
  <c r="L2579" i="21"/>
  <c r="K2579" i="21"/>
  <c r="J2579" i="21"/>
  <c r="I2579" i="21"/>
  <c r="H2580" i="21"/>
  <c r="M2579" i="21"/>
  <c r="P2578" i="21"/>
  <c r="O2578" i="21"/>
  <c r="N2578" i="21"/>
  <c r="Q2578" i="21"/>
  <c r="D2580" i="21"/>
  <c r="E2579" i="21"/>
  <c r="F2579" i="21"/>
  <c r="P2579" i="21"/>
  <c r="O2579" i="21"/>
  <c r="N2579" i="21"/>
  <c r="Q2579" i="21"/>
  <c r="J2580" i="21"/>
  <c r="K2580" i="21"/>
  <c r="L2580" i="21"/>
  <c r="H2581" i="21"/>
  <c r="M2580" i="21"/>
  <c r="I2580" i="21"/>
  <c r="E2580" i="21"/>
  <c r="F2580" i="21"/>
  <c r="D2581" i="21"/>
  <c r="K2581" i="21"/>
  <c r="I2581" i="21"/>
  <c r="M2581" i="21"/>
  <c r="J2581" i="21"/>
  <c r="H2582" i="21"/>
  <c r="L2581" i="21"/>
  <c r="P2580" i="21"/>
  <c r="O2580" i="21"/>
  <c r="N2580" i="21"/>
  <c r="Q2580" i="21"/>
  <c r="F2581" i="21"/>
  <c r="D2582" i="21"/>
  <c r="E2581" i="21"/>
  <c r="P2581" i="21"/>
  <c r="O2581" i="21"/>
  <c r="N2581" i="21"/>
  <c r="Q2581" i="21"/>
  <c r="H2583" i="21"/>
  <c r="I2582" i="21"/>
  <c r="K2582" i="21"/>
  <c r="M2582" i="21"/>
  <c r="J2582" i="21"/>
  <c r="L2582" i="21"/>
  <c r="D2583" i="21"/>
  <c r="E2582" i="21"/>
  <c r="F2582" i="21"/>
  <c r="L2583" i="21"/>
  <c r="M2583" i="21"/>
  <c r="K2583" i="21"/>
  <c r="I2583" i="21"/>
  <c r="H2584" i="21"/>
  <c r="J2583" i="21"/>
  <c r="P2582" i="21"/>
  <c r="O2582" i="21"/>
  <c r="N2582" i="21"/>
  <c r="Q2582" i="21"/>
  <c r="D2584" i="21"/>
  <c r="F2583" i="21"/>
  <c r="E2583" i="21"/>
  <c r="P2583" i="21"/>
  <c r="O2583" i="21"/>
  <c r="N2583" i="21"/>
  <c r="Q2583" i="21"/>
  <c r="H2585" i="21"/>
  <c r="I2584" i="21"/>
  <c r="J2584" i="21"/>
  <c r="K2584" i="21"/>
  <c r="M2584" i="21"/>
  <c r="L2584" i="21"/>
  <c r="D2585" i="21"/>
  <c r="F2584" i="21"/>
  <c r="E2584" i="21"/>
  <c r="I2585" i="21"/>
  <c r="J2585" i="21"/>
  <c r="L2585" i="21"/>
  <c r="K2585" i="21"/>
  <c r="H2586" i="21"/>
  <c r="M2585" i="21"/>
  <c r="P2584" i="21"/>
  <c r="O2584" i="21"/>
  <c r="N2584" i="21"/>
  <c r="Q2584" i="21"/>
  <c r="E2585" i="21"/>
  <c r="D2586" i="21"/>
  <c r="F2585" i="21"/>
  <c r="P2585" i="21"/>
  <c r="O2585" i="21"/>
  <c r="N2585" i="21"/>
  <c r="Q2585" i="21"/>
  <c r="J2586" i="21"/>
  <c r="M2586" i="21"/>
  <c r="L2586" i="21"/>
  <c r="I2586" i="21"/>
  <c r="K2586" i="21"/>
  <c r="H2587" i="21"/>
  <c r="E2586" i="21"/>
  <c r="F2586" i="21"/>
  <c r="D2587" i="21"/>
  <c r="P2586" i="21"/>
  <c r="O2586" i="21"/>
  <c r="N2586" i="21"/>
  <c r="Q2586" i="21"/>
  <c r="J2587" i="21"/>
  <c r="M2587" i="21"/>
  <c r="L2587" i="21"/>
  <c r="K2587" i="21"/>
  <c r="I2587" i="21"/>
  <c r="H2588" i="21"/>
  <c r="F2587" i="21"/>
  <c r="E2587" i="21"/>
  <c r="D2588" i="21"/>
  <c r="P2587" i="21"/>
  <c r="O2587" i="21"/>
  <c r="N2587" i="21"/>
  <c r="Q2587" i="21"/>
  <c r="K2588" i="21"/>
  <c r="I2588" i="21"/>
  <c r="M2588" i="21"/>
  <c r="L2588" i="21"/>
  <c r="H2589" i="21"/>
  <c r="J2588" i="21"/>
  <c r="D2589" i="21"/>
  <c r="F2588" i="21"/>
  <c r="E2588" i="21"/>
  <c r="P2588" i="21"/>
  <c r="O2588" i="21"/>
  <c r="N2588" i="21"/>
  <c r="Q2588" i="21"/>
  <c r="L2589" i="21"/>
  <c r="J2589" i="21"/>
  <c r="I2589" i="21"/>
  <c r="H2590" i="21"/>
  <c r="M2589" i="21"/>
  <c r="K2589" i="21"/>
  <c r="F2589" i="21"/>
  <c r="E2589" i="21"/>
  <c r="D2590" i="21"/>
  <c r="P2589" i="21"/>
  <c r="O2589" i="21"/>
  <c r="Q2589" i="21"/>
  <c r="N2589" i="21"/>
  <c r="L2590" i="21"/>
  <c r="M2590" i="21"/>
  <c r="K2590" i="21"/>
  <c r="J2590" i="21"/>
  <c r="I2590" i="21"/>
  <c r="H2591" i="21"/>
  <c r="F2590" i="21"/>
  <c r="E2590" i="21"/>
  <c r="D2591" i="21"/>
  <c r="P2590" i="21"/>
  <c r="O2590" i="21"/>
  <c r="Q2590" i="21"/>
  <c r="N2590" i="21"/>
  <c r="H2592" i="21"/>
  <c r="I2591" i="21"/>
  <c r="J2591" i="21"/>
  <c r="L2591" i="21"/>
  <c r="K2591" i="21"/>
  <c r="M2591" i="21"/>
  <c r="D2592" i="21"/>
  <c r="F2591" i="21"/>
  <c r="E2591" i="21"/>
  <c r="H2593" i="21"/>
  <c r="L2592" i="21"/>
  <c r="M2592" i="21"/>
  <c r="I2592" i="21"/>
  <c r="J2592" i="21"/>
  <c r="K2592" i="21"/>
  <c r="P2591" i="21"/>
  <c r="O2591" i="21"/>
  <c r="N2591" i="21"/>
  <c r="Q2591" i="21"/>
  <c r="E2592" i="21"/>
  <c r="F2592" i="21"/>
  <c r="D2593" i="21"/>
  <c r="L2593" i="21"/>
  <c r="I2593" i="21"/>
  <c r="H2594" i="21"/>
  <c r="J2593" i="21"/>
  <c r="M2593" i="21"/>
  <c r="K2593" i="21"/>
  <c r="P2592" i="21"/>
  <c r="O2592" i="21"/>
  <c r="Q2592" i="21"/>
  <c r="N2592" i="21"/>
  <c r="F2593" i="21"/>
  <c r="E2593" i="21"/>
  <c r="D2594" i="21"/>
  <c r="P2593" i="21"/>
  <c r="O2593" i="21"/>
  <c r="N2593" i="21"/>
  <c r="Q2593" i="21"/>
  <c r="J2594" i="21"/>
  <c r="K2594" i="21"/>
  <c r="L2594" i="21"/>
  <c r="H2595" i="21"/>
  <c r="M2594" i="21"/>
  <c r="I2594" i="21"/>
  <c r="E2594" i="21"/>
  <c r="D2595" i="21"/>
  <c r="F2594" i="21"/>
  <c r="I2595" i="21"/>
  <c r="M2595" i="21"/>
  <c r="J2595" i="21"/>
  <c r="K2595" i="21"/>
  <c r="H2596" i="21"/>
  <c r="L2595" i="21"/>
  <c r="P2594" i="21"/>
  <c r="O2594" i="21"/>
  <c r="N2594" i="21"/>
  <c r="Q2594" i="21"/>
  <c r="D2596" i="21"/>
  <c r="F2595" i="21"/>
  <c r="E2595" i="21"/>
  <c r="P2595" i="21"/>
  <c r="O2595" i="21"/>
  <c r="N2595" i="21"/>
  <c r="Q2595" i="21"/>
  <c r="H2597" i="21"/>
  <c r="I2596" i="21"/>
  <c r="L2596" i="21"/>
  <c r="J2596" i="21"/>
  <c r="K2596" i="21"/>
  <c r="M2596" i="21"/>
  <c r="D2597" i="21"/>
  <c r="F2596" i="21"/>
  <c r="E2596" i="21"/>
  <c r="H2598" i="21"/>
  <c r="K2597" i="21"/>
  <c r="J2597" i="21"/>
  <c r="L2597" i="21"/>
  <c r="M2597" i="21"/>
  <c r="I2597" i="21"/>
  <c r="P2596" i="21"/>
  <c r="O2596" i="21"/>
  <c r="Q2596" i="21"/>
  <c r="N2596" i="21"/>
  <c r="F2597" i="21"/>
  <c r="E2597" i="21"/>
  <c r="D2598" i="21"/>
  <c r="H2599" i="21"/>
  <c r="L2598" i="21"/>
  <c r="J2598" i="21"/>
  <c r="M2598" i="21"/>
  <c r="I2598" i="21"/>
  <c r="K2598" i="21"/>
  <c r="P2597" i="21"/>
  <c r="O2597" i="21"/>
  <c r="N2597" i="21"/>
  <c r="Q2597" i="21"/>
  <c r="E2598" i="21"/>
  <c r="F2598" i="21"/>
  <c r="D2599" i="21"/>
  <c r="K2599" i="21"/>
  <c r="I2599" i="21"/>
  <c r="H2600" i="21"/>
  <c r="M2599" i="21"/>
  <c r="J2599" i="21"/>
  <c r="L2599" i="21"/>
  <c r="P2598" i="21"/>
  <c r="O2598" i="21"/>
  <c r="N2598" i="21"/>
  <c r="Q2598" i="21"/>
  <c r="D2600" i="21"/>
  <c r="F2599" i="21"/>
  <c r="E2599" i="21"/>
  <c r="P2599" i="21"/>
  <c r="O2599" i="21"/>
  <c r="Q2599" i="21"/>
  <c r="N2599" i="21"/>
  <c r="M2600" i="21"/>
  <c r="J2600" i="21"/>
  <c r="I2600" i="21"/>
  <c r="K2600" i="21"/>
  <c r="H2601" i="21"/>
  <c r="L2600" i="21"/>
  <c r="D2601" i="21"/>
  <c r="F2600" i="21"/>
  <c r="E2600" i="21"/>
  <c r="P2600" i="21"/>
  <c r="O2600" i="21"/>
  <c r="N2600" i="21"/>
  <c r="Q2600" i="21"/>
  <c r="K2601" i="21"/>
  <c r="I2601" i="21"/>
  <c r="M2601" i="21"/>
  <c r="H2602" i="21"/>
  <c r="L2601" i="21"/>
  <c r="J2601" i="21"/>
  <c r="E2601" i="21"/>
  <c r="D2602" i="21"/>
  <c r="F2601" i="21"/>
  <c r="P2601" i="21"/>
  <c r="O2601" i="21"/>
  <c r="N2601" i="21"/>
  <c r="Q2601" i="21"/>
  <c r="J2602" i="21"/>
  <c r="K2602" i="21"/>
  <c r="L2602" i="21"/>
  <c r="I2602" i="21"/>
  <c r="H2603" i="21"/>
  <c r="M2602" i="21"/>
  <c r="E2602" i="21"/>
  <c r="F2602" i="21"/>
  <c r="D2603" i="21"/>
  <c r="P2602" i="21"/>
  <c r="O2602" i="21"/>
  <c r="N2602" i="21"/>
  <c r="Q2602" i="21"/>
  <c r="L2603" i="21"/>
  <c r="K2603" i="21"/>
  <c r="H2604" i="21"/>
  <c r="I2603" i="21"/>
  <c r="M2603" i="21"/>
  <c r="J2603" i="21"/>
  <c r="F2603" i="21"/>
  <c r="D2604" i="21"/>
  <c r="E2603" i="21"/>
  <c r="K2604" i="21"/>
  <c r="M2604" i="21"/>
  <c r="I2604" i="21"/>
  <c r="H2605" i="21"/>
  <c r="L2604" i="21"/>
  <c r="J2604" i="21"/>
  <c r="P2603" i="21"/>
  <c r="O2603" i="21"/>
  <c r="Q2603" i="21"/>
  <c r="N2603" i="21"/>
  <c r="D2605" i="21"/>
  <c r="F2604" i="21"/>
  <c r="E2604" i="21"/>
  <c r="P2604" i="21"/>
  <c r="O2604" i="21"/>
  <c r="Q2604" i="21"/>
  <c r="N2604" i="21"/>
  <c r="K2605" i="21"/>
  <c r="M2605" i="21"/>
  <c r="J2605" i="21"/>
  <c r="H2606" i="21"/>
  <c r="L2605" i="21"/>
  <c r="I2605" i="21"/>
  <c r="F2605" i="21"/>
  <c r="D2606" i="21"/>
  <c r="E2605" i="21"/>
  <c r="M2606" i="21"/>
  <c r="K2606" i="21"/>
  <c r="I2606" i="21"/>
  <c r="J2606" i="21"/>
  <c r="L2606" i="21"/>
  <c r="H2607" i="21"/>
  <c r="P2605" i="21"/>
  <c r="O2605" i="21"/>
  <c r="N2605" i="21"/>
  <c r="Q2605" i="21"/>
  <c r="E2606" i="21"/>
  <c r="F2606" i="21"/>
  <c r="D2607" i="21"/>
  <c r="P2606" i="21"/>
  <c r="O2606" i="21"/>
  <c r="Q2606" i="21"/>
  <c r="N2606" i="21"/>
  <c r="L2607" i="21"/>
  <c r="K2607" i="21"/>
  <c r="I2607" i="21"/>
  <c r="M2607" i="21"/>
  <c r="H2608" i="21"/>
  <c r="J2607" i="21"/>
  <c r="E2607" i="21"/>
  <c r="F2607" i="21"/>
  <c r="D2608" i="21"/>
  <c r="P2607" i="21"/>
  <c r="O2607" i="21"/>
  <c r="Q2607" i="21"/>
  <c r="N2607" i="21"/>
  <c r="M2608" i="21"/>
  <c r="L2608" i="21"/>
  <c r="K2608" i="21"/>
  <c r="J2608" i="21"/>
  <c r="H2609" i="21"/>
  <c r="I2608" i="21"/>
  <c r="E2608" i="21"/>
  <c r="F2608" i="21"/>
  <c r="D2609" i="21"/>
  <c r="J2609" i="21"/>
  <c r="H2610" i="21"/>
  <c r="K2609" i="21"/>
  <c r="L2609" i="21"/>
  <c r="M2609" i="21"/>
  <c r="I2609" i="21"/>
  <c r="P2608" i="21"/>
  <c r="O2608" i="21"/>
  <c r="Q2608" i="21"/>
  <c r="N2608" i="21"/>
  <c r="E2609" i="21"/>
  <c r="F2609" i="21"/>
  <c r="D2610" i="21"/>
  <c r="K2610" i="21"/>
  <c r="J2610" i="21"/>
  <c r="H2611" i="21"/>
  <c r="L2610" i="21"/>
  <c r="M2610" i="21"/>
  <c r="I2610" i="21"/>
  <c r="P2609" i="21"/>
  <c r="O2609" i="21"/>
  <c r="N2609" i="21"/>
  <c r="Q2609" i="21"/>
  <c r="E2610" i="21"/>
  <c r="D2611" i="21"/>
  <c r="F2610" i="21"/>
  <c r="H2612" i="21"/>
  <c r="K2611" i="21"/>
  <c r="I2611" i="21"/>
  <c r="J2611" i="21"/>
  <c r="L2611" i="21"/>
  <c r="M2611" i="21"/>
  <c r="P2610" i="21"/>
  <c r="O2610" i="21"/>
  <c r="N2610" i="21"/>
  <c r="Q2610" i="21"/>
  <c r="F2611" i="21"/>
  <c r="D2612" i="21"/>
  <c r="E2611" i="21"/>
  <c r="J2612" i="21"/>
  <c r="L2612" i="21"/>
  <c r="M2612" i="21"/>
  <c r="K2612" i="21"/>
  <c r="H2613" i="21"/>
  <c r="I2612" i="21"/>
  <c r="P2611" i="21"/>
  <c r="O2611" i="21"/>
  <c r="N2611" i="21"/>
  <c r="Q2611" i="21"/>
  <c r="D2613" i="21"/>
  <c r="F2612" i="21"/>
  <c r="E2612" i="21"/>
  <c r="K2613" i="21"/>
  <c r="J2613" i="21"/>
  <c r="M2613" i="21"/>
  <c r="L2613" i="21"/>
  <c r="I2613" i="21"/>
  <c r="H2614" i="21"/>
  <c r="P2612" i="21"/>
  <c r="O2612" i="21"/>
  <c r="Q2612" i="21"/>
  <c r="N2612" i="21"/>
  <c r="E2613" i="21"/>
  <c r="F2613" i="21"/>
  <c r="D2614" i="21"/>
  <c r="P2613" i="21"/>
  <c r="O2613" i="21"/>
  <c r="Q2613" i="21"/>
  <c r="N2613" i="21"/>
  <c r="M2614" i="21"/>
  <c r="K2614" i="21"/>
  <c r="H2615" i="21"/>
  <c r="J2614" i="21"/>
  <c r="I2614" i="21"/>
  <c r="L2614" i="21"/>
  <c r="F2614" i="21"/>
  <c r="D2615" i="21"/>
  <c r="E2614" i="21"/>
  <c r="L2615" i="21"/>
  <c r="H2616" i="21"/>
  <c r="I2615" i="21"/>
  <c r="J2615" i="21"/>
  <c r="M2615" i="21"/>
  <c r="K2615" i="21"/>
  <c r="P2614" i="21"/>
  <c r="O2614" i="21"/>
  <c r="Q2614" i="21"/>
  <c r="N2614" i="21"/>
  <c r="F2615" i="21"/>
  <c r="E2615" i="21"/>
  <c r="D2616" i="21"/>
  <c r="H2617" i="21"/>
  <c r="K2616" i="21"/>
  <c r="J2616" i="21"/>
  <c r="L2616" i="21"/>
  <c r="M2616" i="21"/>
  <c r="I2616" i="21"/>
  <c r="P2615" i="21"/>
  <c r="O2615" i="21"/>
  <c r="N2615" i="21"/>
  <c r="Q2615" i="21"/>
  <c r="F2616" i="21"/>
  <c r="E2616" i="21"/>
  <c r="D2617" i="21"/>
  <c r="J2617" i="21"/>
  <c r="M2617" i="21"/>
  <c r="K2617" i="21"/>
  <c r="H2618" i="21"/>
  <c r="I2617" i="21"/>
  <c r="L2617" i="21"/>
  <c r="P2616" i="21"/>
  <c r="O2616" i="21"/>
  <c r="N2616" i="21"/>
  <c r="Q2616" i="21"/>
  <c r="E2617" i="21"/>
  <c r="D2618" i="21"/>
  <c r="F2617" i="21"/>
  <c r="I2618" i="21"/>
  <c r="L2618" i="21"/>
  <c r="K2618" i="21"/>
  <c r="M2618" i="21"/>
  <c r="J2618" i="21"/>
  <c r="H2619" i="21"/>
  <c r="P2617" i="21"/>
  <c r="O2617" i="21"/>
  <c r="Q2617" i="21"/>
  <c r="N2617" i="21"/>
  <c r="D2619" i="21"/>
  <c r="F2618" i="21"/>
  <c r="E2618" i="21"/>
  <c r="P2618" i="21"/>
  <c r="O2618" i="21"/>
  <c r="Q2618" i="21"/>
  <c r="N2618" i="21"/>
  <c r="K2619" i="21"/>
  <c r="L2619" i="21"/>
  <c r="J2619" i="21"/>
  <c r="M2619" i="21"/>
  <c r="H2620" i="21"/>
  <c r="I2619" i="21"/>
  <c r="F2619" i="21"/>
  <c r="E2619" i="21"/>
  <c r="D2620" i="21"/>
  <c r="H2621" i="21"/>
  <c r="I2620" i="21"/>
  <c r="J2620" i="21"/>
  <c r="M2620" i="21"/>
  <c r="L2620" i="21"/>
  <c r="K2620" i="21"/>
  <c r="P2619" i="21"/>
  <c r="O2619" i="21"/>
  <c r="N2619" i="21"/>
  <c r="Q2619" i="21"/>
  <c r="E2620" i="21"/>
  <c r="F2620" i="21"/>
  <c r="D2621" i="21"/>
  <c r="H2622" i="21"/>
  <c r="I2621" i="21"/>
  <c r="J2621" i="21"/>
  <c r="M2621" i="21"/>
  <c r="K2621" i="21"/>
  <c r="L2621" i="21"/>
  <c r="P2620" i="21"/>
  <c r="O2620" i="21"/>
  <c r="Q2620" i="21"/>
  <c r="N2620" i="21"/>
  <c r="D2622" i="21"/>
  <c r="F2621" i="21"/>
  <c r="E2621" i="21"/>
  <c r="J2622" i="21"/>
  <c r="L2622" i="21"/>
  <c r="H2623" i="21"/>
  <c r="I2622" i="21"/>
  <c r="M2622" i="21"/>
  <c r="K2622" i="21"/>
  <c r="P2621" i="21"/>
  <c r="O2621" i="21"/>
  <c r="N2621" i="21"/>
  <c r="Q2621" i="21"/>
  <c r="D2623" i="21"/>
  <c r="E2622" i="21"/>
  <c r="F2622" i="21"/>
  <c r="L2623" i="21"/>
  <c r="I2623" i="21"/>
  <c r="K2623" i="21"/>
  <c r="M2623" i="21"/>
  <c r="H2624" i="21"/>
  <c r="J2623" i="21"/>
  <c r="P2622" i="21"/>
  <c r="O2622" i="21"/>
  <c r="Q2622" i="21"/>
  <c r="N2622" i="21"/>
  <c r="E2623" i="21"/>
  <c r="D2624" i="21"/>
  <c r="F2623" i="21"/>
  <c r="P2623" i="21"/>
  <c r="O2623" i="21"/>
  <c r="N2623" i="21"/>
  <c r="Q2623" i="21"/>
  <c r="K2624" i="21"/>
  <c r="H2625" i="21"/>
  <c r="I2624" i="21"/>
  <c r="M2624" i="21"/>
  <c r="L2624" i="21"/>
  <c r="J2624" i="21"/>
  <c r="D2625" i="21"/>
  <c r="F2624" i="21"/>
  <c r="E2624" i="21"/>
  <c r="J2625" i="21"/>
  <c r="L2625" i="21"/>
  <c r="H2626" i="21"/>
  <c r="M2625" i="21"/>
  <c r="K2625" i="21"/>
  <c r="I2625" i="21"/>
  <c r="P2624" i="21"/>
  <c r="O2624" i="21"/>
  <c r="N2624" i="21"/>
  <c r="Q2624" i="21"/>
  <c r="E2625" i="21"/>
  <c r="F2625" i="21"/>
  <c r="D2626" i="21"/>
  <c r="H2627" i="21"/>
  <c r="I2626" i="21"/>
  <c r="L2626" i="21"/>
  <c r="K2626" i="21"/>
  <c r="J2626" i="21"/>
  <c r="M2626" i="21"/>
  <c r="P2625" i="21"/>
  <c r="O2625" i="21"/>
  <c r="N2625" i="21"/>
  <c r="Q2625" i="21"/>
  <c r="D2627" i="21"/>
  <c r="F2626" i="21"/>
  <c r="E2626" i="21"/>
  <c r="L2627" i="21"/>
  <c r="J2627" i="21"/>
  <c r="K2627" i="21"/>
  <c r="M2627" i="21"/>
  <c r="I2627" i="21"/>
  <c r="H2628" i="21"/>
  <c r="P2626" i="21"/>
  <c r="O2626" i="21"/>
  <c r="N2626" i="21"/>
  <c r="Q2626" i="21"/>
  <c r="E2627" i="21"/>
  <c r="D2628" i="21"/>
  <c r="F2627" i="21"/>
  <c r="P2627" i="21"/>
  <c r="O2627" i="21"/>
  <c r="N2627" i="21"/>
  <c r="Q2627" i="21"/>
  <c r="M2628" i="21"/>
  <c r="H2629" i="21"/>
  <c r="K2628" i="21"/>
  <c r="L2628" i="21"/>
  <c r="J2628" i="21"/>
  <c r="I2628" i="21"/>
  <c r="E2628" i="21"/>
  <c r="F2628" i="21"/>
  <c r="D2629" i="21"/>
  <c r="H2630" i="21"/>
  <c r="J2629" i="21"/>
  <c r="M2629" i="21"/>
  <c r="L2629" i="21"/>
  <c r="I2629" i="21"/>
  <c r="K2629" i="21"/>
  <c r="P2628" i="21"/>
  <c r="O2628" i="21"/>
  <c r="Q2628" i="21"/>
  <c r="N2628" i="21"/>
  <c r="D2630" i="21"/>
  <c r="F2629" i="21"/>
  <c r="E2629" i="21"/>
  <c r="K2630" i="21"/>
  <c r="H2631" i="21"/>
  <c r="I2630" i="21"/>
  <c r="M2630" i="21"/>
  <c r="L2630" i="21"/>
  <c r="J2630" i="21"/>
  <c r="P2629" i="21"/>
  <c r="O2629" i="21"/>
  <c r="Q2629" i="21"/>
  <c r="N2629" i="21"/>
  <c r="F2630" i="21"/>
  <c r="E2630" i="21"/>
  <c r="D2631" i="21"/>
  <c r="L2631" i="21"/>
  <c r="M2631" i="21"/>
  <c r="H2632" i="21"/>
  <c r="J2631" i="21"/>
  <c r="I2631" i="21"/>
  <c r="K2631" i="21"/>
  <c r="P2630" i="21"/>
  <c r="O2630" i="21"/>
  <c r="N2630" i="21"/>
  <c r="Q2630" i="21"/>
  <c r="D2632" i="21"/>
  <c r="E2631" i="21"/>
  <c r="F2631" i="21"/>
  <c r="M2632" i="21"/>
  <c r="L2632" i="21"/>
  <c r="H2633" i="21"/>
  <c r="K2632" i="21"/>
  <c r="I2632" i="21"/>
  <c r="J2632" i="21"/>
  <c r="P2631" i="21"/>
  <c r="O2631" i="21"/>
  <c r="N2631" i="21"/>
  <c r="Q2631" i="21"/>
  <c r="E2632" i="21"/>
  <c r="D2633" i="21"/>
  <c r="F2632" i="21"/>
  <c r="M2633" i="21"/>
  <c r="H2634" i="21"/>
  <c r="K2633" i="21"/>
  <c r="J2633" i="21"/>
  <c r="I2633" i="21"/>
  <c r="L2633" i="21"/>
  <c r="P2632" i="21"/>
  <c r="O2632" i="21"/>
  <c r="N2632" i="21"/>
  <c r="Q2632" i="21"/>
  <c r="D2634" i="21"/>
  <c r="F2633" i="21"/>
  <c r="E2633" i="21"/>
  <c r="L2634" i="21"/>
  <c r="I2634" i="21"/>
  <c r="J2634" i="21"/>
  <c r="H2635" i="21"/>
  <c r="K2634" i="21"/>
  <c r="M2634" i="21"/>
  <c r="P2633" i="21"/>
  <c r="O2633" i="21"/>
  <c r="N2633" i="21"/>
  <c r="Q2633" i="21"/>
  <c r="E2634" i="21"/>
  <c r="F2634" i="21"/>
  <c r="D2635" i="21"/>
  <c r="P2634" i="21"/>
  <c r="O2634" i="21"/>
  <c r="N2634" i="21"/>
  <c r="Q2634" i="21"/>
  <c r="L2635" i="21"/>
  <c r="M2635" i="21"/>
  <c r="J2635" i="21"/>
  <c r="H2636" i="21"/>
  <c r="K2635" i="21"/>
  <c r="I2635" i="21"/>
  <c r="F2635" i="21"/>
  <c r="D2636" i="21"/>
  <c r="E2635" i="21"/>
  <c r="K2636" i="21"/>
  <c r="H2637" i="21"/>
  <c r="J2636" i="21"/>
  <c r="I2636" i="21"/>
  <c r="M2636" i="21"/>
  <c r="L2636" i="21"/>
  <c r="P2635" i="21"/>
  <c r="O2635" i="21"/>
  <c r="N2635" i="21"/>
  <c r="Q2635" i="21"/>
  <c r="E2636" i="21"/>
  <c r="D2637" i="21"/>
  <c r="F2636" i="21"/>
  <c r="H2638" i="21"/>
  <c r="J2637" i="21"/>
  <c r="I2637" i="21"/>
  <c r="L2637" i="21"/>
  <c r="M2637" i="21"/>
  <c r="K2637" i="21"/>
  <c r="P2636" i="21"/>
  <c r="O2636" i="21"/>
  <c r="Q2636" i="21"/>
  <c r="N2636" i="21"/>
  <c r="F2637" i="21"/>
  <c r="D2638" i="21"/>
  <c r="E2637" i="21"/>
  <c r="K2638" i="21"/>
  <c r="M2638" i="21"/>
  <c r="J2638" i="21"/>
  <c r="I2638" i="21"/>
  <c r="H2639" i="21"/>
  <c r="L2638" i="21"/>
  <c r="P2637" i="21"/>
  <c r="O2637" i="21"/>
  <c r="N2637" i="21"/>
  <c r="Q2637" i="21"/>
  <c r="E2638" i="21"/>
  <c r="D2639" i="21"/>
  <c r="F2638" i="21"/>
  <c r="P2638" i="21"/>
  <c r="O2638" i="21"/>
  <c r="Q2638" i="21"/>
  <c r="N2638" i="21"/>
  <c r="K2639" i="21"/>
  <c r="J2639" i="21"/>
  <c r="M2639" i="21"/>
  <c r="H2640" i="21"/>
  <c r="L2639" i="21"/>
  <c r="I2639" i="21"/>
  <c r="D2640" i="21"/>
  <c r="F2639" i="21"/>
  <c r="E2639" i="21"/>
  <c r="K2640" i="21"/>
  <c r="J2640" i="21"/>
  <c r="H2641" i="21"/>
  <c r="L2640" i="21"/>
  <c r="M2640" i="21"/>
  <c r="I2640" i="21"/>
  <c r="P2639" i="21"/>
  <c r="O2639" i="21"/>
  <c r="Q2639" i="21"/>
  <c r="N2639" i="21"/>
  <c r="E2640" i="21"/>
  <c r="D2641" i="21"/>
  <c r="F2640" i="21"/>
  <c r="H2642" i="21"/>
  <c r="J2641" i="21"/>
  <c r="I2641" i="21"/>
  <c r="M2641" i="21"/>
  <c r="K2641" i="21"/>
  <c r="L2641" i="21"/>
  <c r="P2640" i="21"/>
  <c r="O2640" i="21"/>
  <c r="N2640" i="21"/>
  <c r="Q2640" i="21"/>
  <c r="E2641" i="21"/>
  <c r="F2641" i="21"/>
  <c r="D2642" i="21"/>
  <c r="K2642" i="21"/>
  <c r="J2642" i="21"/>
  <c r="M2642" i="21"/>
  <c r="L2642" i="21"/>
  <c r="H2643" i="21"/>
  <c r="I2642" i="21"/>
  <c r="P2641" i="21"/>
  <c r="O2641" i="21"/>
  <c r="N2641" i="21"/>
  <c r="Q2641" i="21"/>
  <c r="D2643" i="21"/>
  <c r="E2642" i="21"/>
  <c r="F2642" i="21"/>
  <c r="J2643" i="21"/>
  <c r="L2643" i="21"/>
  <c r="H2644" i="21"/>
  <c r="K2643" i="21"/>
  <c r="M2643" i="21"/>
  <c r="I2643" i="21"/>
  <c r="P2642" i="21"/>
  <c r="O2642" i="21"/>
  <c r="N2642" i="21"/>
  <c r="Q2642" i="21"/>
  <c r="E2643" i="21"/>
  <c r="F2643" i="21"/>
  <c r="D2644" i="21"/>
  <c r="J2644" i="21"/>
  <c r="H2645" i="21"/>
  <c r="L2644" i="21"/>
  <c r="K2644" i="21"/>
  <c r="I2644" i="21"/>
  <c r="M2644" i="21"/>
  <c r="P2643" i="21"/>
  <c r="O2643" i="21"/>
  <c r="N2643" i="21"/>
  <c r="Q2643" i="21"/>
  <c r="F2644" i="21"/>
  <c r="E2644" i="21"/>
  <c r="D2645" i="21"/>
  <c r="M2645" i="21"/>
  <c r="J2645" i="21"/>
  <c r="H2646" i="21"/>
  <c r="I2645" i="21"/>
  <c r="K2645" i="21"/>
  <c r="L2645" i="21"/>
  <c r="P2644" i="21"/>
  <c r="O2644" i="21"/>
  <c r="N2644" i="21"/>
  <c r="Q2644" i="21"/>
  <c r="E2645" i="21"/>
  <c r="F2645" i="21"/>
  <c r="D2646" i="21"/>
  <c r="M2646" i="21"/>
  <c r="L2646" i="21"/>
  <c r="K2646" i="21"/>
  <c r="H2647" i="21"/>
  <c r="J2646" i="21"/>
  <c r="I2646" i="21"/>
  <c r="P2645" i="21"/>
  <c r="O2645" i="21"/>
  <c r="Q2645" i="21"/>
  <c r="N2645" i="21"/>
  <c r="F2646" i="21"/>
  <c r="D2647" i="21"/>
  <c r="E2646" i="21"/>
  <c r="I2647" i="21"/>
  <c r="K2647" i="21"/>
  <c r="L2647" i="21"/>
  <c r="H2648" i="21"/>
  <c r="M2647" i="21"/>
  <c r="J2647" i="21"/>
  <c r="P2646" i="21"/>
  <c r="O2646" i="21"/>
  <c r="N2646" i="21"/>
  <c r="Q2646" i="21"/>
  <c r="F2647" i="21"/>
  <c r="E2647" i="21"/>
  <c r="D2648" i="21"/>
  <c r="P2647" i="21"/>
  <c r="O2647" i="21"/>
  <c r="Q2647" i="21"/>
  <c r="N2647" i="21"/>
  <c r="I2648" i="21"/>
  <c r="M2648" i="21"/>
  <c r="J2648" i="21"/>
  <c r="K2648" i="21"/>
  <c r="L2648" i="21"/>
  <c r="H2649" i="21"/>
  <c r="D2649" i="21"/>
  <c r="F2648" i="21"/>
  <c r="E2648" i="21"/>
  <c r="P2648" i="21"/>
  <c r="O2648" i="21"/>
  <c r="N2648" i="21"/>
  <c r="Q2648" i="21"/>
  <c r="L2649" i="21"/>
  <c r="I2649" i="21"/>
  <c r="K2649" i="21"/>
  <c r="H2650" i="21"/>
  <c r="J2649" i="21"/>
  <c r="M2649" i="21"/>
  <c r="D2650" i="21"/>
  <c r="E2649" i="21"/>
  <c r="F2649" i="21"/>
  <c r="P2649" i="21"/>
  <c r="O2649" i="21"/>
  <c r="N2649" i="21"/>
  <c r="Q2649" i="21"/>
  <c r="I2650" i="21"/>
  <c r="K2650" i="21"/>
  <c r="J2650" i="21"/>
  <c r="H2651" i="21"/>
  <c r="L2650" i="21"/>
  <c r="M2650" i="21"/>
  <c r="E2650" i="21"/>
  <c r="F2650" i="21"/>
  <c r="D2651" i="21"/>
  <c r="P2650" i="21"/>
  <c r="O2650" i="21"/>
  <c r="Q2650" i="21"/>
  <c r="N2650" i="21"/>
  <c r="H2652" i="21"/>
  <c r="I2651" i="21"/>
  <c r="L2651" i="21"/>
  <c r="K2651" i="21"/>
  <c r="M2651" i="21"/>
  <c r="J2651" i="21"/>
  <c r="E2651" i="21"/>
  <c r="D2652" i="21"/>
  <c r="F2651" i="21"/>
  <c r="J2652" i="21"/>
  <c r="L2652" i="21"/>
  <c r="M2652" i="21"/>
  <c r="H2653" i="21"/>
  <c r="K2652" i="21"/>
  <c r="I2652" i="21"/>
  <c r="P2651" i="21"/>
  <c r="O2651" i="21"/>
  <c r="N2651" i="21"/>
  <c r="Q2651" i="21"/>
  <c r="E2652" i="21"/>
  <c r="F2652" i="21"/>
  <c r="K2653" i="21"/>
  <c r="M2653" i="21"/>
  <c r="J2653" i="21"/>
  <c r="H2654" i="21"/>
  <c r="I2653" i="21"/>
  <c r="L2653" i="21"/>
  <c r="P2652" i="21"/>
  <c r="O2652" i="21"/>
  <c r="N2652" i="21"/>
  <c r="Q2652" i="21"/>
  <c r="I2654" i="21"/>
  <c r="H2655" i="21"/>
  <c r="L2654" i="21"/>
  <c r="M2654" i="21"/>
  <c r="K2654" i="21"/>
  <c r="J2654" i="21"/>
  <c r="P2653" i="21"/>
  <c r="O2653" i="21"/>
  <c r="N2653" i="21"/>
  <c r="Q2653" i="21"/>
  <c r="P2654" i="21"/>
  <c r="O2654" i="21"/>
  <c r="N2654" i="21"/>
  <c r="Q2654" i="21"/>
  <c r="H2656" i="21"/>
  <c r="I2655" i="21"/>
  <c r="J2655" i="21"/>
  <c r="K2655" i="21"/>
  <c r="M2655" i="21"/>
  <c r="L2655" i="21"/>
  <c r="K2656" i="21"/>
  <c r="J2656" i="21"/>
  <c r="H2657" i="21"/>
  <c r="L2656" i="21"/>
  <c r="I2656" i="21"/>
  <c r="M2656" i="21"/>
  <c r="P2655" i="21"/>
  <c r="O2655" i="21"/>
  <c r="Q2655" i="21"/>
  <c r="N2655" i="21"/>
  <c r="L2657" i="21"/>
  <c r="K2657" i="21"/>
  <c r="H2658" i="21"/>
  <c r="J2657" i="21"/>
  <c r="I2657" i="21"/>
  <c r="M2657" i="21"/>
  <c r="P2656" i="21"/>
  <c r="O2656" i="21"/>
  <c r="Q2656" i="21"/>
  <c r="N2656" i="21"/>
  <c r="H2659" i="21"/>
  <c r="I2658" i="21"/>
  <c r="M2658" i="21"/>
  <c r="J2658" i="21"/>
  <c r="L2658" i="21"/>
  <c r="K2658" i="21"/>
  <c r="P2657" i="21"/>
  <c r="O2657" i="21"/>
  <c r="Q2657" i="21"/>
  <c r="N2657" i="21"/>
  <c r="I2659" i="21"/>
  <c r="J2659" i="21"/>
  <c r="H2660" i="21"/>
  <c r="K2659" i="21"/>
  <c r="M2659" i="21"/>
  <c r="L2659" i="21"/>
  <c r="P2658" i="21"/>
  <c r="O2658" i="21"/>
  <c r="Q2658" i="21"/>
  <c r="N2658" i="21"/>
  <c r="P2659" i="21"/>
  <c r="O2659" i="21"/>
  <c r="N2659" i="21"/>
  <c r="Q2659" i="21"/>
  <c r="K2660" i="21"/>
  <c r="L2660" i="21"/>
  <c r="M2660" i="21"/>
  <c r="I2660" i="21"/>
  <c r="H2661" i="21"/>
  <c r="J2660" i="21"/>
  <c r="P2660" i="21"/>
  <c r="O2660" i="21"/>
  <c r="N2660" i="21"/>
  <c r="Q2660" i="21"/>
  <c r="L2661" i="21"/>
  <c r="M2661" i="21"/>
  <c r="H2662" i="21"/>
  <c r="I2661" i="21"/>
  <c r="J2661" i="21"/>
  <c r="K2661" i="21"/>
  <c r="J2662" i="21"/>
  <c r="L2662" i="21"/>
  <c r="K2662" i="21"/>
  <c r="M2662" i="21"/>
  <c r="I2662" i="21"/>
  <c r="H2663" i="21"/>
  <c r="P2661" i="21"/>
  <c r="O2661" i="21"/>
  <c r="Q2661" i="21"/>
  <c r="N2661" i="21"/>
  <c r="P2662" i="21"/>
  <c r="O2662" i="21"/>
  <c r="Q2662" i="21"/>
  <c r="N2662" i="21"/>
  <c r="M2663" i="21"/>
  <c r="H2664" i="21"/>
  <c r="I2663" i="21"/>
  <c r="J2663" i="21"/>
  <c r="K2663" i="21"/>
  <c r="L2663" i="21"/>
  <c r="K2664" i="21"/>
  <c r="L2664" i="21"/>
  <c r="M2664" i="21"/>
  <c r="I2664" i="21"/>
  <c r="J2664" i="21"/>
  <c r="H2665" i="21"/>
  <c r="P2663" i="21"/>
  <c r="O2663" i="21"/>
  <c r="Q2663" i="21"/>
  <c r="N2663" i="21"/>
  <c r="P2664" i="21"/>
  <c r="O2664" i="21"/>
  <c r="Q2664" i="21"/>
  <c r="N2664" i="21"/>
  <c r="I2665" i="21"/>
  <c r="M2665" i="21"/>
  <c r="H2666" i="21"/>
  <c r="K2665" i="21"/>
  <c r="J2665" i="21"/>
  <c r="L2665" i="21"/>
  <c r="P2665" i="21"/>
  <c r="O2665" i="21"/>
  <c r="Q2665" i="21"/>
  <c r="N2665" i="21"/>
  <c r="I2666" i="21"/>
  <c r="K2666" i="21"/>
  <c r="J2666" i="21"/>
  <c r="L2666" i="21"/>
  <c r="H2667" i="21"/>
  <c r="M2666" i="21"/>
  <c r="P2666" i="21"/>
  <c r="O2666" i="21"/>
  <c r="Q2666" i="21"/>
  <c r="N2666" i="21"/>
  <c r="M2667" i="21"/>
  <c r="L2667" i="21"/>
  <c r="H2668" i="21"/>
  <c r="I2667" i="21"/>
  <c r="J2667" i="21"/>
  <c r="K2667" i="21"/>
  <c r="H2669" i="21"/>
  <c r="J2668" i="21"/>
  <c r="K2668" i="21"/>
  <c r="L2668" i="21"/>
  <c r="M2668" i="21"/>
  <c r="I2668" i="21"/>
  <c r="P2667" i="21"/>
  <c r="O2667" i="21"/>
  <c r="Q2667" i="21"/>
  <c r="N2667" i="21"/>
  <c r="K2669" i="21"/>
  <c r="H2670" i="21"/>
  <c r="L2669" i="21"/>
  <c r="I2669" i="21"/>
  <c r="M2669" i="21"/>
  <c r="J2669" i="21"/>
  <c r="P2668" i="21"/>
  <c r="O2668" i="21"/>
  <c r="Q2668" i="21"/>
  <c r="N2668" i="21"/>
  <c r="H2671" i="21"/>
  <c r="J2670" i="21"/>
  <c r="L2670" i="21"/>
  <c r="K2670" i="21"/>
  <c r="M2670" i="21"/>
  <c r="I2670" i="21"/>
  <c r="P2669" i="21"/>
  <c r="O2669" i="21"/>
  <c r="N2669" i="21"/>
  <c r="Q2669" i="21"/>
  <c r="I2671" i="21"/>
  <c r="J2671" i="21"/>
  <c r="K2671" i="21"/>
  <c r="L2671" i="21"/>
  <c r="M2671" i="21"/>
  <c r="H2672" i="21"/>
  <c r="P2670" i="21"/>
  <c r="O2670" i="21"/>
  <c r="N2670" i="21"/>
  <c r="Q2670" i="21"/>
  <c r="P2671" i="21"/>
  <c r="O2671" i="21"/>
  <c r="Q2671" i="21"/>
  <c r="N2671" i="21"/>
  <c r="K2672" i="21"/>
  <c r="L2672" i="21"/>
  <c r="M2672" i="21"/>
  <c r="I2672" i="21"/>
  <c r="J2672" i="21"/>
  <c r="H2673" i="21"/>
  <c r="P2672" i="21"/>
  <c r="O2672" i="21"/>
  <c r="N2672" i="21"/>
  <c r="Q2672" i="21"/>
  <c r="I2673" i="21"/>
  <c r="M2673" i="21"/>
  <c r="H2674" i="21"/>
  <c r="J2673" i="21"/>
  <c r="K2673" i="21"/>
  <c r="L2673" i="21"/>
  <c r="P2673" i="21"/>
  <c r="O2673" i="21"/>
  <c r="Q2673" i="21"/>
  <c r="N2673" i="21"/>
  <c r="I2674" i="21"/>
  <c r="K2674" i="21"/>
  <c r="J2674" i="21"/>
  <c r="L2674" i="21"/>
  <c r="H2675" i="21"/>
  <c r="M2674" i="21"/>
  <c r="P2674" i="21"/>
  <c r="O2674" i="21"/>
  <c r="Q2674" i="21"/>
  <c r="N2674" i="21"/>
  <c r="M2675" i="21"/>
  <c r="L2675" i="21"/>
  <c r="H2676" i="21"/>
  <c r="I2675" i="21"/>
  <c r="J2675" i="21"/>
  <c r="K2675" i="21"/>
  <c r="H2677" i="21"/>
  <c r="J2676" i="21"/>
  <c r="K2676" i="21"/>
  <c r="L2676" i="21"/>
  <c r="M2676" i="21"/>
  <c r="I2676" i="21"/>
  <c r="P2675" i="21"/>
  <c r="O2675" i="21"/>
  <c r="Q2675" i="21"/>
  <c r="N2675" i="21"/>
  <c r="K2677" i="21"/>
  <c r="H2678" i="21"/>
  <c r="L2677" i="21"/>
  <c r="I2677" i="21"/>
  <c r="M2677" i="21"/>
  <c r="J2677" i="21"/>
  <c r="P2676" i="21"/>
  <c r="O2676" i="21"/>
  <c r="Q2676" i="21"/>
  <c r="N2676" i="21"/>
  <c r="H2679" i="21"/>
  <c r="J2678" i="21"/>
  <c r="L2678" i="21"/>
  <c r="K2678" i="21"/>
  <c r="M2678" i="21"/>
  <c r="I2678" i="21"/>
  <c r="P2677" i="21"/>
  <c r="O2677" i="21"/>
  <c r="N2677" i="21"/>
  <c r="Q2677" i="21"/>
  <c r="I2679" i="21"/>
  <c r="J2679" i="21"/>
  <c r="K2679" i="21"/>
  <c r="L2679" i="21"/>
  <c r="M2679" i="21"/>
  <c r="H2680" i="21"/>
  <c r="P2678" i="21"/>
  <c r="O2678" i="21"/>
  <c r="N2678" i="21"/>
  <c r="Q2678" i="21"/>
  <c r="P2679" i="21"/>
  <c r="O2679" i="21"/>
  <c r="Q2679" i="21"/>
  <c r="N2679" i="21"/>
  <c r="K2680" i="21"/>
  <c r="L2680" i="21"/>
  <c r="M2680" i="21"/>
  <c r="I2680" i="21"/>
  <c r="J2680" i="21"/>
  <c r="H2681" i="21"/>
  <c r="P2680" i="21"/>
  <c r="O2680" i="21"/>
  <c r="Q2680" i="21"/>
  <c r="N2680" i="21"/>
  <c r="I2681" i="21"/>
  <c r="M2681" i="21"/>
  <c r="H2682" i="21"/>
  <c r="J2681" i="21"/>
  <c r="K2681" i="21"/>
  <c r="L2681" i="21"/>
  <c r="P2681" i="21"/>
  <c r="O2681" i="21"/>
  <c r="Q2681" i="21"/>
  <c r="N2681" i="21"/>
  <c r="I2682" i="21"/>
  <c r="K2682" i="21"/>
  <c r="J2682" i="21"/>
  <c r="L2682" i="21"/>
  <c r="H2683" i="21"/>
  <c r="M2682" i="21"/>
  <c r="P2682" i="21"/>
  <c r="O2682" i="21"/>
  <c r="Q2682" i="21"/>
  <c r="N2682" i="21"/>
  <c r="M2683" i="21"/>
  <c r="L2683" i="21"/>
  <c r="H2684" i="21"/>
  <c r="I2683" i="21"/>
  <c r="J2683" i="21"/>
  <c r="K2683" i="21"/>
  <c r="H2685" i="21"/>
  <c r="J2684" i="21"/>
  <c r="K2684" i="21"/>
  <c r="L2684" i="21"/>
  <c r="M2684" i="21"/>
  <c r="I2684" i="21"/>
  <c r="P2683" i="21"/>
  <c r="O2683" i="21"/>
  <c r="Q2683" i="21"/>
  <c r="N2683" i="21"/>
  <c r="K2685" i="21"/>
  <c r="H2686" i="21"/>
  <c r="L2685" i="21"/>
  <c r="I2685" i="21"/>
  <c r="M2685" i="21"/>
  <c r="J2685" i="21"/>
  <c r="P2684" i="21"/>
  <c r="O2684" i="21"/>
  <c r="Q2684" i="21"/>
  <c r="N2684" i="21"/>
  <c r="H2687" i="21"/>
  <c r="J2686" i="21"/>
  <c r="L2686" i="21"/>
  <c r="K2686" i="21"/>
  <c r="M2686" i="21"/>
  <c r="I2686" i="21"/>
  <c r="P2685" i="21"/>
  <c r="O2685" i="21"/>
  <c r="N2685" i="21"/>
  <c r="Q2685" i="21"/>
  <c r="I2687" i="21"/>
  <c r="J2687" i="21"/>
  <c r="K2687" i="21"/>
  <c r="L2687" i="21"/>
  <c r="M2687" i="21"/>
  <c r="H2688" i="21"/>
  <c r="P2686" i="21"/>
  <c r="O2686" i="21"/>
  <c r="N2686" i="21"/>
  <c r="Q2686" i="21"/>
  <c r="P2687" i="21"/>
  <c r="O2687" i="21"/>
  <c r="Q2687" i="21"/>
  <c r="N2687" i="21"/>
  <c r="K2688" i="21"/>
  <c r="L2688" i="21"/>
  <c r="M2688" i="21"/>
  <c r="I2688" i="21"/>
  <c r="J2688" i="21"/>
  <c r="H2689" i="21"/>
  <c r="P2688" i="21"/>
  <c r="O2688" i="21"/>
  <c r="N2688" i="21"/>
  <c r="Q2688" i="21"/>
  <c r="I2689" i="21"/>
  <c r="M2689" i="21"/>
  <c r="H2690" i="21"/>
  <c r="J2689" i="21"/>
  <c r="K2689" i="21"/>
  <c r="L2689" i="21"/>
  <c r="P2689" i="21"/>
  <c r="O2689" i="21"/>
  <c r="Q2689" i="21"/>
  <c r="N2689" i="21"/>
  <c r="I2690" i="21"/>
  <c r="K2690" i="21"/>
  <c r="J2690" i="21"/>
  <c r="L2690" i="21"/>
  <c r="H2691" i="21"/>
  <c r="M2690" i="21"/>
  <c r="P2690" i="21"/>
  <c r="O2690" i="21"/>
  <c r="Q2690" i="21"/>
  <c r="N2690" i="21"/>
  <c r="M2691" i="21"/>
  <c r="L2691" i="21"/>
  <c r="H2692" i="21"/>
  <c r="I2691" i="21"/>
  <c r="J2691" i="21"/>
  <c r="K2691" i="21"/>
  <c r="H2693" i="21"/>
  <c r="J2692" i="21"/>
  <c r="K2692" i="21"/>
  <c r="L2692" i="21"/>
  <c r="M2692" i="21"/>
  <c r="I2692" i="21"/>
  <c r="P2691" i="21"/>
  <c r="O2691" i="21"/>
  <c r="Q2691" i="21"/>
  <c r="N2691" i="21"/>
  <c r="K2693" i="21"/>
  <c r="H2694" i="21"/>
  <c r="L2693" i="21"/>
  <c r="I2693" i="21"/>
  <c r="M2693" i="21"/>
  <c r="J2693" i="21"/>
  <c r="P2692" i="21"/>
  <c r="O2692" i="21"/>
  <c r="Q2692" i="21"/>
  <c r="N2692" i="21"/>
  <c r="H2695" i="21"/>
  <c r="J2694" i="21"/>
  <c r="L2694" i="21"/>
  <c r="K2694" i="21"/>
  <c r="M2694" i="21"/>
  <c r="I2694" i="21"/>
  <c r="P2693" i="21"/>
  <c r="O2693" i="21"/>
  <c r="N2693" i="21"/>
  <c r="Q2693" i="21"/>
  <c r="I2695" i="21"/>
  <c r="J2695" i="21"/>
  <c r="K2695" i="21"/>
  <c r="L2695" i="21"/>
  <c r="M2695" i="21"/>
  <c r="H2696" i="21"/>
  <c r="P2694" i="21"/>
  <c r="O2694" i="21"/>
  <c r="N2694" i="21"/>
  <c r="Q2694" i="21"/>
  <c r="P2695" i="21"/>
  <c r="O2695" i="21"/>
  <c r="Q2695" i="21"/>
  <c r="N2695" i="21"/>
  <c r="K2696" i="21"/>
  <c r="L2696" i="21"/>
  <c r="M2696" i="21"/>
  <c r="I2696" i="21"/>
  <c r="J2696" i="21"/>
  <c r="H2697" i="21"/>
  <c r="P2696" i="21"/>
  <c r="O2696" i="21"/>
  <c r="Q2696" i="21"/>
  <c r="N2696" i="21"/>
  <c r="I2697" i="21"/>
  <c r="M2697" i="21"/>
  <c r="H2698" i="21"/>
  <c r="J2697" i="21"/>
  <c r="K2697" i="21"/>
  <c r="L2697" i="21"/>
  <c r="P2697" i="21"/>
  <c r="O2697" i="21"/>
  <c r="Q2697" i="21"/>
  <c r="N2697" i="21"/>
  <c r="I2698" i="21"/>
  <c r="K2698" i="21"/>
  <c r="J2698" i="21"/>
  <c r="L2698" i="21"/>
  <c r="H2699" i="21"/>
  <c r="M2698" i="21"/>
  <c r="P2698" i="21"/>
  <c r="O2698" i="21"/>
  <c r="Q2698" i="21"/>
  <c r="N2698" i="21"/>
  <c r="M2699" i="21"/>
  <c r="L2699" i="21"/>
  <c r="H2700" i="21"/>
  <c r="I2699" i="21"/>
  <c r="J2699" i="21"/>
  <c r="K2699" i="21"/>
  <c r="H2701" i="21"/>
  <c r="J2700" i="21"/>
  <c r="K2700" i="21"/>
  <c r="L2700" i="21"/>
  <c r="M2700" i="21"/>
  <c r="I2700" i="21"/>
  <c r="P2699" i="21"/>
  <c r="O2699" i="21"/>
  <c r="Q2699" i="21"/>
  <c r="N2699" i="21"/>
  <c r="K2701" i="21"/>
  <c r="H2702" i="21"/>
  <c r="L2701" i="21"/>
  <c r="I2701" i="21"/>
  <c r="M2701" i="21"/>
  <c r="J2701" i="21"/>
  <c r="P2700" i="21"/>
  <c r="O2700" i="21"/>
  <c r="Q2700" i="21"/>
  <c r="N2700" i="21"/>
  <c r="H2703" i="21"/>
  <c r="J2702" i="21"/>
  <c r="L2702" i="21"/>
  <c r="K2702" i="21"/>
  <c r="M2702" i="21"/>
  <c r="I2702" i="21"/>
  <c r="P2701" i="21"/>
  <c r="O2701" i="21"/>
  <c r="N2701" i="21"/>
  <c r="Q2701" i="21"/>
  <c r="I2703" i="21"/>
  <c r="J2703" i="21"/>
  <c r="K2703" i="21"/>
  <c r="L2703" i="21"/>
  <c r="M2703" i="21"/>
  <c r="H2704" i="21"/>
  <c r="P2702" i="21"/>
  <c r="O2702" i="21"/>
  <c r="N2702" i="21"/>
  <c r="Q2702" i="21"/>
  <c r="P2703" i="21"/>
  <c r="O2703" i="21"/>
  <c r="Q2703" i="21"/>
  <c r="N2703" i="21"/>
  <c r="K2704" i="21"/>
  <c r="L2704" i="21"/>
  <c r="M2704" i="21"/>
  <c r="I2704" i="21"/>
  <c r="J2704" i="21"/>
  <c r="H2705" i="21"/>
  <c r="P2704" i="21"/>
  <c r="O2704" i="21"/>
  <c r="N2704" i="21"/>
  <c r="Q2704" i="21"/>
  <c r="I2705" i="21"/>
  <c r="M2705" i="21"/>
  <c r="H2706" i="21"/>
  <c r="J2705" i="21"/>
  <c r="K2705" i="21"/>
  <c r="L2705" i="21"/>
  <c r="P2705" i="21"/>
  <c r="O2705" i="21"/>
  <c r="Q2705" i="21"/>
  <c r="N2705" i="21"/>
  <c r="I2706" i="21"/>
  <c r="K2706" i="21"/>
  <c r="J2706" i="21"/>
  <c r="L2706" i="21"/>
  <c r="H2707" i="21"/>
  <c r="M2706" i="21"/>
  <c r="P2706" i="21"/>
  <c r="O2706" i="21"/>
  <c r="Q2706" i="21"/>
  <c r="N2706" i="21"/>
  <c r="M2707" i="21"/>
  <c r="L2707" i="21"/>
  <c r="H2708" i="21"/>
  <c r="I2707" i="21"/>
  <c r="J2707" i="21"/>
  <c r="K2707" i="21"/>
  <c r="H2709" i="21"/>
  <c r="J2708" i="21"/>
  <c r="K2708" i="21"/>
  <c r="L2708" i="21"/>
  <c r="M2708" i="21"/>
  <c r="I2708" i="21"/>
  <c r="P2707" i="21"/>
  <c r="O2707" i="21"/>
  <c r="Q2707" i="21"/>
  <c r="N2707" i="21"/>
  <c r="K2709" i="21"/>
  <c r="L2709" i="21"/>
  <c r="H2710" i="21"/>
  <c r="I2709" i="21"/>
  <c r="M2709" i="21"/>
  <c r="J2709" i="21"/>
  <c r="P2708" i="21"/>
  <c r="O2708" i="21"/>
  <c r="Q2708" i="21"/>
  <c r="N2708" i="21"/>
  <c r="H2711" i="21"/>
  <c r="M2710" i="21"/>
  <c r="J2710" i="21"/>
  <c r="I2710" i="21"/>
  <c r="K2710" i="21"/>
  <c r="L2710" i="21"/>
  <c r="P2709" i="21"/>
  <c r="O2709" i="21"/>
  <c r="N2709" i="21"/>
  <c r="Q2709" i="21"/>
  <c r="H2712" i="21"/>
  <c r="M2711" i="21"/>
  <c r="J2711" i="21"/>
  <c r="I2711" i="21"/>
  <c r="K2711" i="21"/>
  <c r="L2711" i="21"/>
  <c r="P2710" i="21"/>
  <c r="O2710" i="21"/>
  <c r="N2710" i="21"/>
  <c r="Q2710" i="21"/>
  <c r="I2712" i="21"/>
  <c r="J2712" i="21"/>
  <c r="H2713" i="21"/>
  <c r="K2712" i="21"/>
  <c r="L2712" i="21"/>
  <c r="M2712" i="21"/>
  <c r="P2711" i="21"/>
  <c r="O2711" i="21"/>
  <c r="Q2711" i="21"/>
  <c r="N2711" i="21"/>
  <c r="P2712" i="21"/>
  <c r="O2712" i="21"/>
  <c r="Q2712" i="21"/>
  <c r="N2712" i="21"/>
  <c r="J2713" i="21"/>
  <c r="K2713" i="21"/>
  <c r="L2713" i="21"/>
  <c r="I2713" i="21"/>
  <c r="M2713" i="21"/>
  <c r="H2714" i="21"/>
  <c r="P2713" i="21"/>
  <c r="O2713" i="21"/>
  <c r="Q2713" i="21"/>
  <c r="N2713" i="21"/>
  <c r="I2714" i="21"/>
  <c r="K2714" i="21"/>
  <c r="J2714" i="21"/>
  <c r="L2714" i="21"/>
  <c r="H2715" i="21"/>
  <c r="M2714" i="21"/>
  <c r="P2714" i="21"/>
  <c r="O2714" i="21"/>
  <c r="Q2714" i="21"/>
  <c r="N2714" i="21"/>
  <c r="M2715" i="21"/>
  <c r="L2715" i="21"/>
  <c r="H2716" i="21"/>
  <c r="I2715" i="21"/>
  <c r="J2715" i="21"/>
  <c r="K2715" i="21"/>
  <c r="H2717" i="21"/>
  <c r="J2716" i="21"/>
  <c r="K2716" i="21"/>
  <c r="L2716" i="21"/>
  <c r="M2716" i="21"/>
  <c r="I2716" i="21"/>
  <c r="P2715" i="21"/>
  <c r="O2715" i="21"/>
  <c r="Q2715" i="21"/>
  <c r="N2715" i="21"/>
  <c r="K2717" i="21"/>
  <c r="H2718" i="21"/>
  <c r="L2717" i="21"/>
  <c r="I2717" i="21"/>
  <c r="M2717" i="21"/>
  <c r="J2717" i="21"/>
  <c r="P2716" i="21"/>
  <c r="O2716" i="21"/>
  <c r="Q2716" i="21"/>
  <c r="N2716" i="21"/>
  <c r="H2719" i="21"/>
  <c r="J2718" i="21"/>
  <c r="L2718" i="21"/>
  <c r="K2718" i="21"/>
  <c r="M2718" i="21"/>
  <c r="I2718" i="21"/>
  <c r="P2717" i="21"/>
  <c r="O2717" i="21"/>
  <c r="N2717" i="21"/>
  <c r="Q2717" i="21"/>
  <c r="I2719" i="21"/>
  <c r="J2719" i="21"/>
  <c r="K2719" i="21"/>
  <c r="L2719" i="21"/>
  <c r="M2719" i="21"/>
  <c r="H2720" i="21"/>
  <c r="P2718" i="21"/>
  <c r="O2718" i="21"/>
  <c r="N2718" i="21"/>
  <c r="Q2718" i="21"/>
  <c r="P2719" i="21"/>
  <c r="O2719" i="21"/>
  <c r="Q2719" i="21"/>
  <c r="N2719" i="21"/>
  <c r="K2720" i="21"/>
  <c r="L2720" i="21"/>
  <c r="M2720" i="21"/>
  <c r="J2720" i="21"/>
  <c r="I2720" i="21"/>
  <c r="H2721" i="21"/>
  <c r="P2720" i="21"/>
  <c r="O2720" i="21"/>
  <c r="Q2720" i="21"/>
  <c r="N2720" i="21"/>
  <c r="M2721" i="21"/>
  <c r="H2722" i="21"/>
  <c r="J2721" i="21"/>
  <c r="I2721" i="21"/>
  <c r="K2721" i="21"/>
  <c r="L2721" i="21"/>
  <c r="I2722" i="21"/>
  <c r="M2722" i="21"/>
  <c r="H2723" i="21"/>
  <c r="J2722" i="21"/>
  <c r="K2722" i="21"/>
  <c r="L2722" i="21"/>
  <c r="P2721" i="21"/>
  <c r="O2721" i="21"/>
  <c r="N2721" i="21"/>
  <c r="Q2721" i="21"/>
  <c r="P2722" i="21"/>
  <c r="O2722" i="21"/>
  <c r="Q2722" i="21"/>
  <c r="N2722" i="21"/>
  <c r="J2723" i="21"/>
  <c r="K2723" i="21"/>
  <c r="L2723" i="21"/>
  <c r="M2723" i="21"/>
  <c r="I2723" i="21"/>
  <c r="H2724" i="21"/>
  <c r="P2723" i="21"/>
  <c r="O2723" i="21"/>
  <c r="Q2723" i="21"/>
  <c r="N2723" i="21"/>
  <c r="K2724" i="21"/>
  <c r="H2725" i="21"/>
  <c r="J2724" i="21"/>
  <c r="L2724" i="21"/>
  <c r="M2724" i="21"/>
  <c r="I2724" i="21"/>
  <c r="M2725" i="21"/>
  <c r="J2725" i="21"/>
  <c r="K2725" i="21"/>
  <c r="H2726" i="21"/>
  <c r="L2725" i="21"/>
  <c r="I2725" i="21"/>
  <c r="P2724" i="21"/>
  <c r="O2724" i="21"/>
  <c r="N2724" i="21"/>
  <c r="Q2724" i="21"/>
  <c r="M2726" i="21"/>
  <c r="I2726" i="21"/>
  <c r="H2727" i="21"/>
  <c r="J2726" i="21"/>
  <c r="L2726" i="21"/>
  <c r="K2726" i="21"/>
  <c r="P2725" i="21"/>
  <c r="O2725" i="21"/>
  <c r="N2725" i="21"/>
  <c r="Q2725" i="21"/>
  <c r="P2726" i="21"/>
  <c r="O2726" i="21"/>
  <c r="Q2726" i="21"/>
  <c r="N2726" i="21"/>
  <c r="J2727" i="21"/>
  <c r="I2727" i="21"/>
  <c r="K2727" i="21"/>
  <c r="L2727" i="21"/>
  <c r="M2727" i="21"/>
  <c r="H2728" i="21"/>
  <c r="P2727" i="21"/>
  <c r="O2727" i="21"/>
  <c r="Q2727" i="21"/>
  <c r="N2727" i="21"/>
  <c r="K2728" i="21"/>
  <c r="L2728" i="21"/>
  <c r="M2728" i="21"/>
  <c r="J2728" i="21"/>
  <c r="I2728" i="21"/>
  <c r="H2729" i="21"/>
  <c r="P2728" i="21"/>
  <c r="O2728" i="21"/>
  <c r="N2728" i="21"/>
  <c r="Q2728" i="21"/>
  <c r="M2729" i="21"/>
  <c r="H2730" i="21"/>
  <c r="J2729" i="21"/>
  <c r="K2729" i="21"/>
  <c r="L2729" i="21"/>
  <c r="I2729" i="21"/>
  <c r="I2730" i="21"/>
  <c r="J2730" i="21"/>
  <c r="H2731" i="21"/>
  <c r="K2730" i="21"/>
  <c r="M2730" i="21"/>
  <c r="L2730" i="21"/>
  <c r="P2729" i="21"/>
  <c r="O2729" i="21"/>
  <c r="Q2729" i="21"/>
  <c r="N2729" i="21"/>
  <c r="P2730" i="21"/>
  <c r="O2730" i="21"/>
  <c r="Q2730" i="21"/>
  <c r="N2730" i="21"/>
  <c r="J2731" i="21"/>
  <c r="K2731" i="21"/>
  <c r="L2731" i="21"/>
  <c r="M2731" i="21"/>
  <c r="I2731" i="21"/>
  <c r="H2732" i="21"/>
  <c r="P2731" i="21"/>
  <c r="O2731" i="21"/>
  <c r="N2731" i="21"/>
  <c r="Q2731" i="21"/>
  <c r="J2732" i="21"/>
  <c r="H2733" i="21"/>
  <c r="K2732" i="21"/>
  <c r="L2732" i="21"/>
  <c r="M2732" i="21"/>
  <c r="I2732" i="21"/>
  <c r="M2733" i="21"/>
  <c r="J2733" i="21"/>
  <c r="K2733" i="21"/>
  <c r="L2733" i="21"/>
  <c r="H2734" i="21"/>
  <c r="I2733" i="21"/>
  <c r="P2732" i="21"/>
  <c r="O2732" i="21"/>
  <c r="N2732" i="21"/>
  <c r="Q2732" i="21"/>
  <c r="M2734" i="21"/>
  <c r="I2734" i="21"/>
  <c r="H2735" i="21"/>
  <c r="J2734" i="21"/>
  <c r="L2734" i="21"/>
  <c r="K2734" i="21"/>
  <c r="P2733" i="21"/>
  <c r="O2733" i="21"/>
  <c r="N2733" i="21"/>
  <c r="Q2733" i="21"/>
  <c r="P2734" i="21"/>
  <c r="O2734" i="21"/>
  <c r="N2734" i="21"/>
  <c r="Q2734" i="21"/>
  <c r="J2735" i="21"/>
  <c r="I2735" i="21"/>
  <c r="K2735" i="21"/>
  <c r="L2735" i="21"/>
  <c r="M2735" i="21"/>
  <c r="H2736" i="21"/>
  <c r="P2735" i="21"/>
  <c r="O2735" i="21"/>
  <c r="Q2735" i="21"/>
  <c r="N2735" i="21"/>
  <c r="K2736" i="21"/>
  <c r="L2736" i="21"/>
  <c r="M2736" i="21"/>
  <c r="J2736" i="21"/>
  <c r="I2736" i="21"/>
  <c r="H2737" i="21"/>
  <c r="P2736" i="21"/>
  <c r="O2736" i="21"/>
  <c r="N2736" i="21"/>
  <c r="Q2736" i="21"/>
  <c r="M2737" i="21"/>
  <c r="H2738" i="21"/>
  <c r="J2737" i="21"/>
  <c r="K2737" i="21"/>
  <c r="L2737" i="21"/>
  <c r="I2737" i="21"/>
  <c r="I2738" i="21"/>
  <c r="H2739" i="21"/>
  <c r="M2738" i="21"/>
  <c r="J2738" i="21"/>
  <c r="K2738" i="21"/>
  <c r="L2738" i="21"/>
  <c r="P2737" i="21"/>
  <c r="O2737" i="21"/>
  <c r="Q2737" i="21"/>
  <c r="N2737" i="21"/>
  <c r="P2738" i="21"/>
  <c r="O2738" i="21"/>
  <c r="Q2738" i="21"/>
  <c r="N2738" i="21"/>
  <c r="J2739" i="21"/>
  <c r="K2739" i="21"/>
  <c r="L2739" i="21"/>
  <c r="M2739" i="21"/>
  <c r="I2739" i="21"/>
  <c r="H2740" i="21"/>
  <c r="P2739" i="21"/>
  <c r="O2739" i="21"/>
  <c r="Q2739" i="21"/>
  <c r="N2739" i="21"/>
  <c r="J2740" i="21"/>
  <c r="H2741" i="21"/>
  <c r="K2740" i="21"/>
  <c r="L2740" i="21"/>
  <c r="M2740" i="21"/>
  <c r="I2740" i="21"/>
  <c r="M2741" i="21"/>
  <c r="J2741" i="21"/>
  <c r="K2741" i="21"/>
  <c r="L2741" i="21"/>
  <c r="H2742" i="21"/>
  <c r="I2741" i="21"/>
  <c r="P2740" i="21"/>
  <c r="O2740" i="21"/>
  <c r="N2740" i="21"/>
  <c r="Q2740" i="21"/>
  <c r="M2742" i="21"/>
  <c r="I2742" i="21"/>
  <c r="H2743" i="21"/>
  <c r="J2742" i="21"/>
  <c r="L2742" i="21"/>
  <c r="K2742" i="21"/>
  <c r="P2741" i="21"/>
  <c r="O2741" i="21"/>
  <c r="N2741" i="21"/>
  <c r="Q2741" i="21"/>
  <c r="P2742" i="21"/>
  <c r="O2742" i="21"/>
  <c r="N2742" i="21"/>
  <c r="Q2742" i="21"/>
  <c r="I2743" i="21"/>
  <c r="K2743" i="21"/>
  <c r="L2743" i="21"/>
  <c r="M2743" i="21"/>
  <c r="H2744" i="21"/>
  <c r="J2743" i="21"/>
  <c r="P2743" i="21"/>
  <c r="O2743" i="21"/>
  <c r="Q2743" i="21"/>
  <c r="N2743" i="21"/>
  <c r="H2745" i="21"/>
  <c r="L2744" i="21"/>
  <c r="M2744" i="21"/>
  <c r="I2744" i="21"/>
  <c r="K2744" i="21"/>
  <c r="J2744" i="21"/>
  <c r="J2745" i="21"/>
  <c r="L2745" i="21"/>
  <c r="K2745" i="21"/>
  <c r="I2745" i="21"/>
  <c r="M2745" i="21"/>
  <c r="H2746" i="21"/>
  <c r="P2744" i="21"/>
  <c r="O2744" i="21"/>
  <c r="Q2744" i="21"/>
  <c r="N2744" i="21"/>
  <c r="P2745" i="21"/>
  <c r="O2745" i="21"/>
  <c r="Q2745" i="21"/>
  <c r="N2745" i="21"/>
  <c r="L2746" i="21"/>
  <c r="J2746" i="21"/>
  <c r="H2747" i="21"/>
  <c r="K2746" i="21"/>
  <c r="M2746" i="21"/>
  <c r="I2746" i="21"/>
  <c r="I2747" i="21"/>
  <c r="H2748" i="21"/>
  <c r="K2747" i="21"/>
  <c r="M2747" i="21"/>
  <c r="L2747" i="21"/>
  <c r="J2747" i="21"/>
  <c r="P2746" i="21"/>
  <c r="O2746" i="21"/>
  <c r="Q2746" i="21"/>
  <c r="N2746" i="21"/>
  <c r="P2747" i="21"/>
  <c r="O2747" i="21"/>
  <c r="Q2747" i="21"/>
  <c r="N2747" i="21"/>
  <c r="L2748" i="21"/>
  <c r="H2749" i="21"/>
  <c r="J2748" i="21"/>
  <c r="M2748" i="21"/>
  <c r="K2748" i="21"/>
  <c r="I2748" i="21"/>
  <c r="J2749" i="21"/>
  <c r="K2749" i="21"/>
  <c r="I2749" i="21"/>
  <c r="L2749" i="21"/>
  <c r="H2750" i="21"/>
  <c r="M2749" i="21"/>
  <c r="P2748" i="21"/>
  <c r="O2748" i="21"/>
  <c r="N2748" i="21"/>
  <c r="Q2748" i="21"/>
  <c r="P2749" i="21"/>
  <c r="O2749" i="21"/>
  <c r="N2749" i="21"/>
  <c r="Q2749" i="21"/>
  <c r="M2750" i="21"/>
  <c r="I2750" i="21"/>
  <c r="H2751" i="21"/>
  <c r="J2750" i="21"/>
  <c r="L2750" i="21"/>
  <c r="K2750" i="21"/>
  <c r="P2750" i="21"/>
  <c r="O2750" i="21"/>
  <c r="Q2750" i="21"/>
  <c r="N2750" i="21"/>
  <c r="J2751" i="21"/>
  <c r="K2751" i="21"/>
  <c r="L2751" i="21"/>
  <c r="I2751" i="21"/>
  <c r="M2751" i="21"/>
  <c r="H2752" i="21"/>
  <c r="P2751" i="21"/>
  <c r="O2751" i="21"/>
  <c r="Q2751" i="21"/>
  <c r="N2751" i="21"/>
  <c r="L2752" i="21"/>
  <c r="M2752" i="21"/>
  <c r="I2752" i="21"/>
  <c r="K2752" i="21"/>
  <c r="J2752" i="21"/>
  <c r="H2753" i="21"/>
  <c r="P2752" i="21"/>
  <c r="O2752" i="21"/>
  <c r="N2752" i="21"/>
  <c r="Q2752" i="21"/>
  <c r="K2753" i="21"/>
  <c r="I2753" i="21"/>
  <c r="H2754" i="21"/>
  <c r="J2753" i="21"/>
  <c r="M2753" i="21"/>
  <c r="L2753" i="21"/>
  <c r="P2753" i="21"/>
  <c r="O2753" i="21"/>
  <c r="Q2753" i="21"/>
  <c r="N2753" i="21"/>
  <c r="H2755" i="21"/>
  <c r="L2754" i="21"/>
  <c r="K2754" i="21"/>
  <c r="M2754" i="21"/>
  <c r="J2754" i="21"/>
  <c r="I2754" i="21"/>
  <c r="K2755" i="21"/>
  <c r="H2756" i="21"/>
  <c r="M2755" i="21"/>
  <c r="L2755" i="21"/>
  <c r="I2755" i="21"/>
  <c r="J2755" i="21"/>
  <c r="P2754" i="21"/>
  <c r="O2754" i="21"/>
  <c r="Q2754" i="21"/>
  <c r="N2754" i="21"/>
  <c r="L2756" i="21"/>
  <c r="H2757" i="21"/>
  <c r="M2756" i="21"/>
  <c r="K2756" i="21"/>
  <c r="I2756" i="21"/>
  <c r="J2756" i="21"/>
  <c r="P2755" i="21"/>
  <c r="O2755" i="21"/>
  <c r="Q2755" i="21"/>
  <c r="N2755" i="21"/>
  <c r="L2757" i="21"/>
  <c r="M2757" i="21"/>
  <c r="J2757" i="21"/>
  <c r="K2757" i="21"/>
  <c r="I2757" i="21"/>
  <c r="H2758" i="21"/>
  <c r="P2756" i="21"/>
  <c r="O2756" i="21"/>
  <c r="N2756" i="21"/>
  <c r="Q2756" i="21"/>
  <c r="P2757" i="21"/>
  <c r="O2757" i="21"/>
  <c r="N2757" i="21"/>
  <c r="Q2757" i="21"/>
  <c r="L2758" i="21"/>
  <c r="M2758" i="21"/>
  <c r="K2758" i="21"/>
  <c r="I2758" i="21"/>
  <c r="H2759" i="21"/>
  <c r="J2758" i="21"/>
  <c r="P2758" i="21"/>
  <c r="O2758" i="21"/>
  <c r="N2758" i="21"/>
  <c r="Q2758" i="21"/>
  <c r="I2759" i="21"/>
  <c r="M2759" i="21"/>
  <c r="K2759" i="21"/>
  <c r="L2759" i="21"/>
  <c r="J2759" i="21"/>
  <c r="H2760" i="21"/>
  <c r="P2759" i="21"/>
  <c r="O2759" i="21"/>
  <c r="Q2759" i="21"/>
  <c r="N2759" i="21"/>
  <c r="M2760" i="21"/>
  <c r="I2760" i="21"/>
  <c r="J2760" i="21"/>
  <c r="K2760" i="21"/>
  <c r="L2760" i="21"/>
  <c r="H2761" i="21"/>
  <c r="P2760" i="21"/>
  <c r="O2760" i="21"/>
  <c r="Q2760" i="21"/>
  <c r="N2760" i="21"/>
  <c r="I2761" i="21"/>
  <c r="K2761" i="21"/>
  <c r="L2761" i="21"/>
  <c r="H2762" i="21"/>
  <c r="J2761" i="21"/>
  <c r="M2761" i="21"/>
  <c r="P2761" i="21"/>
  <c r="O2761" i="21"/>
  <c r="N2761" i="21"/>
  <c r="Q2761" i="21"/>
  <c r="H2763" i="21"/>
  <c r="M2762" i="21"/>
  <c r="I2762" i="21"/>
  <c r="K2762" i="21"/>
  <c r="J2762" i="21"/>
  <c r="L2762" i="21"/>
  <c r="K2763" i="21"/>
  <c r="H2764" i="21"/>
  <c r="L2763" i="21"/>
  <c r="M2763" i="21"/>
  <c r="J2763" i="21"/>
  <c r="I2763" i="21"/>
  <c r="P2762" i="21"/>
  <c r="O2762" i="21"/>
  <c r="Q2762" i="21"/>
  <c r="N2762" i="21"/>
  <c r="H2765" i="21"/>
  <c r="I2764" i="21"/>
  <c r="J2764" i="21"/>
  <c r="L2764" i="21"/>
  <c r="M2764" i="21"/>
  <c r="K2764" i="21"/>
  <c r="P2763" i="21"/>
  <c r="O2763" i="21"/>
  <c r="N2763" i="21"/>
  <c r="Q2763" i="21"/>
  <c r="H2766" i="21"/>
  <c r="J2765" i="21"/>
  <c r="K2765" i="21"/>
  <c r="M2765" i="21"/>
  <c r="L2765" i="21"/>
  <c r="I2765" i="21"/>
  <c r="P2764" i="21"/>
  <c r="O2764" i="21"/>
  <c r="Q2764" i="21"/>
  <c r="N2764" i="21"/>
  <c r="H2767" i="21"/>
  <c r="J2766" i="21"/>
  <c r="I2766" i="21"/>
  <c r="L2766" i="21"/>
  <c r="M2766" i="21"/>
  <c r="K2766" i="21"/>
  <c r="P2765" i="21"/>
  <c r="O2765" i="21"/>
  <c r="Q2765" i="21"/>
  <c r="N2765" i="21"/>
  <c r="J2767" i="21"/>
  <c r="H2768" i="21"/>
  <c r="M2767" i="21"/>
  <c r="I2767" i="21"/>
  <c r="K2767" i="21"/>
  <c r="L2767" i="21"/>
  <c r="P2766" i="21"/>
  <c r="O2766" i="21"/>
  <c r="Q2766" i="21"/>
  <c r="N2766" i="21"/>
  <c r="M2768" i="21"/>
  <c r="I2768" i="21"/>
  <c r="J2768" i="21"/>
  <c r="K2768" i="21"/>
  <c r="H2769" i="21"/>
  <c r="L2768" i="21"/>
  <c r="P2767" i="21"/>
  <c r="O2767" i="21"/>
  <c r="Q2767" i="21"/>
  <c r="N2767" i="21"/>
  <c r="P2768" i="21"/>
  <c r="O2768" i="21"/>
  <c r="N2768" i="21"/>
  <c r="Q2768" i="21"/>
  <c r="I2769" i="21"/>
  <c r="H2770" i="21"/>
  <c r="J2769" i="21"/>
  <c r="K2769" i="21"/>
  <c r="L2769" i="21"/>
  <c r="M2769" i="21"/>
  <c r="P2769" i="21"/>
  <c r="O2769" i="21"/>
  <c r="Q2769" i="21"/>
  <c r="N2769" i="21"/>
  <c r="I2770" i="21"/>
  <c r="L2770" i="21"/>
  <c r="J2770" i="21"/>
  <c r="K2770" i="21"/>
  <c r="H2771" i="21"/>
  <c r="M2770" i="21"/>
  <c r="P2770" i="21"/>
  <c r="O2770" i="21"/>
  <c r="N2770" i="21"/>
  <c r="Q2770" i="21"/>
  <c r="K2771" i="21"/>
  <c r="H2772" i="21"/>
  <c r="M2771" i="21"/>
  <c r="L2771" i="21"/>
  <c r="J2771" i="21"/>
  <c r="I2771" i="21"/>
  <c r="J2772" i="21"/>
  <c r="L2772" i="21"/>
  <c r="M2772" i="21"/>
  <c r="H2773" i="21"/>
  <c r="K2772" i="21"/>
  <c r="I2772" i="21"/>
  <c r="P2771" i="21"/>
  <c r="O2771" i="21"/>
  <c r="Q2771" i="21"/>
  <c r="N2771" i="21"/>
  <c r="M2773" i="21"/>
  <c r="L2773" i="21"/>
  <c r="J2773" i="21"/>
  <c r="I2773" i="21"/>
  <c r="H2774" i="21"/>
  <c r="K2773" i="21"/>
  <c r="P2772" i="21"/>
  <c r="O2772" i="21"/>
  <c r="Q2772" i="21"/>
  <c r="N2772" i="21"/>
  <c r="P2773" i="21"/>
  <c r="O2773" i="21"/>
  <c r="N2773" i="21"/>
  <c r="Q2773" i="21"/>
  <c r="H2775" i="21"/>
  <c r="M2774" i="21"/>
  <c r="L2774" i="21"/>
  <c r="I2774" i="21"/>
  <c r="J2774" i="21"/>
  <c r="K2774" i="21"/>
  <c r="H2776" i="21"/>
  <c r="M2775" i="21"/>
  <c r="I2775" i="21"/>
  <c r="J2775" i="21"/>
  <c r="K2775" i="21"/>
  <c r="L2775" i="21"/>
  <c r="P2774" i="21"/>
  <c r="O2774" i="21"/>
  <c r="Q2774" i="21"/>
  <c r="N2774" i="21"/>
  <c r="M2776" i="21"/>
  <c r="H2777" i="21"/>
  <c r="J2776" i="21"/>
  <c r="K2776" i="21"/>
  <c r="L2776" i="21"/>
  <c r="I2776" i="21"/>
  <c r="P2775" i="21"/>
  <c r="O2775" i="21"/>
  <c r="N2775" i="21"/>
  <c r="Q2775" i="21"/>
  <c r="H2778" i="21"/>
  <c r="J2777" i="21"/>
  <c r="M2777" i="21"/>
  <c r="I2777" i="21"/>
  <c r="K2777" i="21"/>
  <c r="L2777" i="21"/>
  <c r="P2776" i="21"/>
  <c r="O2776" i="21"/>
  <c r="Q2776" i="21"/>
  <c r="N2776" i="21"/>
  <c r="I2778" i="21"/>
  <c r="H2779" i="21"/>
  <c r="M2778" i="21"/>
  <c r="L2778" i="21"/>
  <c r="J2778" i="21"/>
  <c r="K2778" i="21"/>
  <c r="P2777" i="21"/>
  <c r="O2777" i="21"/>
  <c r="N2777" i="21"/>
  <c r="Q2777" i="21"/>
  <c r="P2778" i="21"/>
  <c r="O2778" i="21"/>
  <c r="N2778" i="21"/>
  <c r="Q2778" i="21"/>
  <c r="I2779" i="21"/>
  <c r="J2779" i="21"/>
  <c r="L2779" i="21"/>
  <c r="M2779" i="21"/>
  <c r="K2779" i="21"/>
  <c r="H2780" i="21"/>
  <c r="P2779" i="21"/>
  <c r="O2779" i="21"/>
  <c r="Q2779" i="21"/>
  <c r="N2779" i="21"/>
  <c r="H2781" i="21"/>
  <c r="L2780" i="21"/>
  <c r="M2780" i="21"/>
  <c r="J2780" i="21"/>
  <c r="K2780" i="21"/>
  <c r="I2780" i="21"/>
  <c r="M2781" i="21"/>
  <c r="L2781" i="21"/>
  <c r="K2781" i="21"/>
  <c r="H2782" i="21"/>
  <c r="J2781" i="21"/>
  <c r="I2781" i="21"/>
  <c r="P2780" i="21"/>
  <c r="O2780" i="21"/>
  <c r="Q2780" i="21"/>
  <c r="N2780" i="21"/>
  <c r="I2782" i="21"/>
  <c r="J2782" i="21"/>
  <c r="H2783" i="21"/>
  <c r="L2782" i="21"/>
  <c r="M2782" i="21"/>
  <c r="K2782" i="21"/>
  <c r="P2781" i="21"/>
  <c r="O2781" i="21"/>
  <c r="Q2781" i="21"/>
  <c r="N2781" i="21"/>
  <c r="P2782" i="21"/>
  <c r="O2782" i="21"/>
  <c r="N2782" i="21"/>
  <c r="Q2782" i="21"/>
  <c r="L2783" i="21"/>
  <c r="J2783" i="21"/>
  <c r="H2784" i="21"/>
  <c r="K2783" i="21"/>
  <c r="I2783" i="21"/>
  <c r="M2783" i="21"/>
  <c r="I2784" i="21"/>
  <c r="L2784" i="21"/>
  <c r="J2784" i="21"/>
  <c r="K2784" i="21"/>
  <c r="M2784" i="21"/>
  <c r="H2785" i="21"/>
  <c r="P2783" i="21"/>
  <c r="O2783" i="21"/>
  <c r="Q2783" i="21"/>
  <c r="N2783" i="21"/>
  <c r="P2784" i="21"/>
  <c r="O2784" i="21"/>
  <c r="N2784" i="21"/>
  <c r="Q2784" i="21"/>
  <c r="L2785" i="21"/>
  <c r="J2785" i="21"/>
  <c r="H2786" i="21"/>
  <c r="M2785" i="21"/>
  <c r="I2785" i="21"/>
  <c r="K2785" i="21"/>
  <c r="L2786" i="21"/>
  <c r="J2786" i="21"/>
  <c r="H2787" i="21"/>
  <c r="M2786" i="21"/>
  <c r="I2786" i="21"/>
  <c r="K2786" i="21"/>
  <c r="P2785" i="21"/>
  <c r="O2785" i="21"/>
  <c r="N2785" i="21"/>
  <c r="Q2785" i="21"/>
  <c r="J2787" i="21"/>
  <c r="K2787" i="21"/>
  <c r="I2787" i="21"/>
  <c r="L2787" i="21"/>
  <c r="M2787" i="21"/>
  <c r="H2788" i="21"/>
  <c r="P2786" i="21"/>
  <c r="O2786" i="21"/>
  <c r="Q2786" i="21"/>
  <c r="N2786" i="21"/>
  <c r="P2787" i="21"/>
  <c r="O2787" i="21"/>
  <c r="Q2787" i="21"/>
  <c r="N2787" i="21"/>
  <c r="L2788" i="21"/>
  <c r="M2788" i="21"/>
  <c r="I2788" i="21"/>
  <c r="H2789" i="21"/>
  <c r="J2788" i="21"/>
  <c r="K2788" i="21"/>
  <c r="P2788" i="21"/>
  <c r="O2788" i="21"/>
  <c r="Q2788" i="21"/>
  <c r="N2788" i="21"/>
  <c r="K2789" i="21"/>
  <c r="I2789" i="21"/>
  <c r="L2789" i="21"/>
  <c r="H2790" i="21"/>
  <c r="J2789" i="21"/>
  <c r="M2789" i="21"/>
  <c r="P2789" i="21"/>
  <c r="O2789" i="21"/>
  <c r="N2789" i="21"/>
  <c r="Q2789" i="21"/>
  <c r="M2790" i="21"/>
  <c r="K2790" i="21"/>
  <c r="I2790" i="21"/>
  <c r="J2790" i="21"/>
  <c r="H2791" i="21"/>
  <c r="L2790" i="21"/>
  <c r="P2790" i="21"/>
  <c r="O2790" i="21"/>
  <c r="Q2790" i="21"/>
  <c r="N2790" i="21"/>
  <c r="J2791" i="21"/>
  <c r="M2791" i="21"/>
  <c r="H2792" i="21"/>
  <c r="K2791" i="21"/>
  <c r="I2791" i="21"/>
  <c r="L2791" i="21"/>
  <c r="M2792" i="21"/>
  <c r="L2792" i="21"/>
  <c r="I2792" i="21"/>
  <c r="H2793" i="21"/>
  <c r="J2792" i="21"/>
  <c r="K2792" i="21"/>
  <c r="P2791" i="21"/>
  <c r="O2791" i="21"/>
  <c r="N2791" i="21"/>
  <c r="Q2791" i="21"/>
  <c r="P2792" i="21"/>
  <c r="O2792" i="21"/>
  <c r="Q2792" i="21"/>
  <c r="N2792" i="21"/>
  <c r="M2793" i="21"/>
  <c r="I2793" i="21"/>
  <c r="H2794" i="21"/>
  <c r="K2793" i="21"/>
  <c r="L2793" i="21"/>
  <c r="J2793" i="21"/>
  <c r="P2793" i="21"/>
  <c r="O2793" i="21"/>
  <c r="Q2793" i="21"/>
  <c r="N2793" i="21"/>
  <c r="L2794" i="21"/>
  <c r="M2794" i="21"/>
  <c r="H2795" i="21"/>
  <c r="K2794" i="21"/>
  <c r="I2794" i="21"/>
  <c r="J2794" i="21"/>
  <c r="M2795" i="21"/>
  <c r="L2795" i="21"/>
  <c r="J2795" i="21"/>
  <c r="I2795" i="21"/>
  <c r="K2795" i="21"/>
  <c r="H2796" i="21"/>
  <c r="P2794" i="21"/>
  <c r="O2794" i="21"/>
  <c r="Q2794" i="21"/>
  <c r="N2794" i="21"/>
  <c r="P2795" i="21"/>
  <c r="O2795" i="21"/>
  <c r="Q2795" i="21"/>
  <c r="N2795" i="21"/>
  <c r="M2796" i="21"/>
  <c r="K2796" i="21"/>
  <c r="I2796" i="21"/>
  <c r="J2796" i="21"/>
  <c r="H2797" i="21"/>
  <c r="L2796" i="21"/>
  <c r="P2796" i="21"/>
  <c r="O2796" i="21"/>
  <c r="Q2796" i="21"/>
  <c r="N2796" i="21"/>
  <c r="K2797" i="21"/>
  <c r="L2797" i="21"/>
  <c r="J2797" i="21"/>
  <c r="H2798" i="21"/>
  <c r="M2797" i="21"/>
  <c r="I2797" i="21"/>
  <c r="K2798" i="21"/>
  <c r="L2798" i="21"/>
  <c r="I2798" i="21"/>
  <c r="J2798" i="21"/>
  <c r="M2798" i="21"/>
  <c r="H2799" i="21"/>
  <c r="P2797" i="21"/>
  <c r="O2797" i="21"/>
  <c r="Q2797" i="21"/>
  <c r="N2797" i="21"/>
  <c r="P2798" i="21"/>
  <c r="O2798" i="21"/>
  <c r="Q2798" i="21"/>
  <c r="N2798" i="21"/>
  <c r="M2799" i="21"/>
  <c r="K2799" i="21"/>
  <c r="H2800" i="21"/>
  <c r="L2799" i="21"/>
  <c r="I2799" i="21"/>
  <c r="J2799" i="21"/>
  <c r="H2801" i="21"/>
  <c r="L2800" i="21"/>
  <c r="J2800" i="21"/>
  <c r="I2800" i="21"/>
  <c r="K2800" i="21"/>
  <c r="M2800" i="21"/>
  <c r="P2799" i="21"/>
  <c r="O2799" i="21"/>
  <c r="N2799" i="21"/>
  <c r="Q2799" i="21"/>
  <c r="J2801" i="21"/>
  <c r="I2801" i="21"/>
  <c r="M2801" i="21"/>
  <c r="H2802" i="21"/>
  <c r="K2801" i="21"/>
  <c r="L2801" i="21"/>
  <c r="P2800" i="21"/>
  <c r="O2800" i="21"/>
  <c r="N2800" i="21"/>
  <c r="Q2800" i="21"/>
  <c r="P2801" i="21"/>
  <c r="O2801" i="21"/>
  <c r="N2801" i="21"/>
  <c r="Q2801" i="21"/>
  <c r="K2802" i="21"/>
  <c r="M2802" i="21"/>
  <c r="I2802" i="21"/>
  <c r="J2802" i="21"/>
  <c r="H2803" i="21"/>
  <c r="L2802" i="21"/>
  <c r="P2802" i="21"/>
  <c r="O2802" i="21"/>
  <c r="Q2802" i="21"/>
  <c r="N2802" i="21"/>
  <c r="H2804" i="21"/>
  <c r="L2803" i="21"/>
  <c r="M2803" i="21"/>
  <c r="K2803" i="21"/>
  <c r="J2803" i="21"/>
  <c r="I2803" i="21"/>
  <c r="I2804" i="21"/>
  <c r="H2805" i="21"/>
  <c r="M2804" i="21"/>
  <c r="K2804" i="21"/>
  <c r="J2804" i="21"/>
  <c r="L2804" i="21"/>
  <c r="P2803" i="21"/>
  <c r="O2803" i="21"/>
  <c r="Q2803" i="21"/>
  <c r="N2803" i="21"/>
  <c r="P2804" i="21"/>
  <c r="O2804" i="21"/>
  <c r="Q2804" i="21"/>
  <c r="N2804" i="21"/>
  <c r="J2805" i="21"/>
  <c r="K2805" i="21"/>
  <c r="H2806" i="21"/>
  <c r="L2805" i="21"/>
  <c r="I2805" i="21"/>
  <c r="M2805" i="21"/>
  <c r="J2806" i="21"/>
  <c r="H2807" i="21"/>
  <c r="L2806" i="21"/>
  <c r="M2806" i="21"/>
  <c r="I2806" i="21"/>
  <c r="K2806" i="21"/>
  <c r="P2805" i="21"/>
  <c r="O2805" i="21"/>
  <c r="Q2805" i="21"/>
  <c r="N2805" i="21"/>
  <c r="M2807" i="21"/>
  <c r="I2807" i="21"/>
  <c r="H2808" i="21"/>
  <c r="L2807" i="21"/>
  <c r="J2807" i="21"/>
  <c r="K2807" i="21"/>
  <c r="P2806" i="21"/>
  <c r="O2806" i="21"/>
  <c r="Q2806" i="21"/>
  <c r="N2806" i="21"/>
  <c r="P2807" i="21"/>
  <c r="O2807" i="21"/>
  <c r="N2807" i="21"/>
  <c r="Q2807" i="21"/>
  <c r="H2809" i="21"/>
  <c r="K2808" i="21"/>
  <c r="M2808" i="21"/>
  <c r="L2808" i="21"/>
  <c r="J2808" i="21"/>
  <c r="I2808" i="21"/>
  <c r="M2809" i="21"/>
  <c r="J2809" i="21"/>
  <c r="K2809" i="21"/>
  <c r="L2809" i="21"/>
  <c r="H2810" i="21"/>
  <c r="I2809" i="21"/>
  <c r="P2808" i="21"/>
  <c r="O2808" i="21"/>
  <c r="Q2808" i="21"/>
  <c r="N2808" i="21"/>
  <c r="H2811" i="21"/>
  <c r="M2810" i="21"/>
  <c r="J2810" i="21"/>
  <c r="I2810" i="21"/>
  <c r="L2810" i="21"/>
  <c r="K2810" i="21"/>
  <c r="P2809" i="21"/>
  <c r="O2809" i="21"/>
  <c r="N2809" i="21"/>
  <c r="Q2809" i="21"/>
  <c r="J2811" i="21"/>
  <c r="I2811" i="21"/>
  <c r="H2812" i="21"/>
  <c r="M2811" i="21"/>
  <c r="L2811" i="21"/>
  <c r="K2811" i="21"/>
  <c r="P2810" i="21"/>
  <c r="O2810" i="21"/>
  <c r="N2810" i="21"/>
  <c r="Q2810" i="21"/>
  <c r="P2811" i="21"/>
  <c r="O2811" i="21"/>
  <c r="N2811" i="21"/>
  <c r="Q2811" i="21"/>
  <c r="L2812" i="21"/>
  <c r="H2813" i="21"/>
  <c r="J2812" i="21"/>
  <c r="M2812" i="21"/>
  <c r="K2812" i="21"/>
  <c r="I2812" i="21"/>
  <c r="L2813" i="21"/>
  <c r="H2814" i="21"/>
  <c r="M2813" i="21"/>
  <c r="K2813" i="21"/>
  <c r="I2813" i="21"/>
  <c r="J2813" i="21"/>
  <c r="P2812" i="21"/>
  <c r="O2812" i="21"/>
  <c r="N2812" i="21"/>
  <c r="Q2812" i="21"/>
  <c r="H2815" i="21"/>
  <c r="K2814" i="21"/>
  <c r="I2814" i="21"/>
  <c r="M2814" i="21"/>
  <c r="L2814" i="21"/>
  <c r="J2814" i="21"/>
  <c r="P2813" i="21"/>
  <c r="O2813" i="21"/>
  <c r="N2813" i="21"/>
  <c r="Q2813" i="21"/>
  <c r="M2815" i="21"/>
  <c r="K2815" i="21"/>
  <c r="J2815" i="21"/>
  <c r="H2816" i="21"/>
  <c r="L2815" i="21"/>
  <c r="I2815" i="21"/>
  <c r="P2814" i="21"/>
  <c r="O2814" i="21"/>
  <c r="N2814" i="21"/>
  <c r="Q2814" i="21"/>
  <c r="M2816" i="21"/>
  <c r="K2816" i="21"/>
  <c r="H2817" i="21"/>
  <c r="L2816" i="21"/>
  <c r="I2816" i="21"/>
  <c r="J2816" i="21"/>
  <c r="P2815" i="21"/>
  <c r="O2815" i="21"/>
  <c r="Q2815" i="21"/>
  <c r="N2815" i="21"/>
  <c r="M2817" i="21"/>
  <c r="L2817" i="21"/>
  <c r="J2817" i="21"/>
  <c r="I2817" i="21"/>
  <c r="H2818" i="21"/>
  <c r="K2817" i="21"/>
  <c r="P2816" i="21"/>
  <c r="O2816" i="21"/>
  <c r="Q2816" i="21"/>
  <c r="N2816" i="21"/>
  <c r="P2817" i="21"/>
  <c r="O2817" i="21"/>
  <c r="Q2817" i="21"/>
  <c r="N2817" i="21"/>
  <c r="H2819" i="21"/>
  <c r="L2818" i="21"/>
  <c r="J2818" i="21"/>
  <c r="I2818" i="21"/>
  <c r="M2818" i="21"/>
  <c r="K2818" i="21"/>
  <c r="I2819" i="21"/>
  <c r="H2820" i="21"/>
  <c r="M2819" i="21"/>
  <c r="J2819" i="21"/>
  <c r="L2819" i="21"/>
  <c r="K2819" i="21"/>
  <c r="P2818" i="21"/>
  <c r="O2818" i="21"/>
  <c r="N2818" i="21"/>
  <c r="Q2818" i="21"/>
  <c r="P2819" i="21"/>
  <c r="O2819" i="21"/>
  <c r="Q2819" i="21"/>
  <c r="N2819" i="21"/>
  <c r="J2820" i="21"/>
  <c r="K2820" i="21"/>
  <c r="L2820" i="21"/>
  <c r="M2820" i="21"/>
  <c r="I2820" i="21"/>
  <c r="H2821" i="21"/>
  <c r="P2820" i="21"/>
  <c r="O2820" i="21"/>
  <c r="N2820" i="21"/>
  <c r="Q2820" i="21"/>
  <c r="K2821" i="21"/>
  <c r="I2821" i="21"/>
  <c r="M2821" i="21"/>
  <c r="J2821" i="21"/>
  <c r="L2821" i="21"/>
  <c r="H2822" i="21"/>
  <c r="P2821" i="21"/>
  <c r="O2821" i="21"/>
  <c r="N2821" i="21"/>
  <c r="Q2821" i="21"/>
  <c r="H2823" i="21"/>
  <c r="J2822" i="21"/>
  <c r="L2822" i="21"/>
  <c r="K2822" i="21"/>
  <c r="I2822" i="21"/>
  <c r="M2822" i="21"/>
  <c r="H2824" i="21"/>
  <c r="I2823" i="21"/>
  <c r="M2823" i="21"/>
  <c r="K2823" i="21"/>
  <c r="L2823" i="21"/>
  <c r="J2823" i="21"/>
  <c r="P2822" i="21"/>
  <c r="O2822" i="21"/>
  <c r="Q2822" i="21"/>
  <c r="N2822" i="21"/>
  <c r="J2824" i="21"/>
  <c r="M2824" i="21"/>
  <c r="H2825" i="21"/>
  <c r="L2824" i="21"/>
  <c r="I2824" i="21"/>
  <c r="K2824" i="21"/>
  <c r="P2823" i="21"/>
  <c r="O2823" i="21"/>
  <c r="N2823" i="21"/>
  <c r="Q2823" i="21"/>
  <c r="L2825" i="21"/>
  <c r="I2825" i="21"/>
  <c r="J2825" i="21"/>
  <c r="H2826" i="21"/>
  <c r="K2825" i="21"/>
  <c r="M2825" i="21"/>
  <c r="P2824" i="21"/>
  <c r="O2824" i="21"/>
  <c r="N2824" i="21"/>
  <c r="Q2824" i="21"/>
  <c r="P2825" i="21"/>
  <c r="O2825" i="21"/>
  <c r="Q2825" i="21"/>
  <c r="N2825" i="21"/>
  <c r="H2827" i="21"/>
  <c r="K2826" i="21"/>
  <c r="L2826" i="21"/>
  <c r="I2826" i="21"/>
  <c r="M2826" i="21"/>
  <c r="J2826" i="21"/>
  <c r="L2827" i="21"/>
  <c r="K2827" i="21"/>
  <c r="J2827" i="21"/>
  <c r="H2828" i="21"/>
  <c r="I2827" i="21"/>
  <c r="M2827" i="21"/>
  <c r="P2826" i="21"/>
  <c r="O2826" i="21"/>
  <c r="N2826" i="21"/>
  <c r="Q2826" i="21"/>
  <c r="I2828" i="21"/>
  <c r="H2829" i="21"/>
  <c r="K2828" i="21"/>
  <c r="J2828" i="21"/>
  <c r="M2828" i="21"/>
  <c r="L2828" i="21"/>
  <c r="P2827" i="21"/>
  <c r="O2827" i="21"/>
  <c r="Q2827" i="21"/>
  <c r="N2827" i="21"/>
  <c r="P2828" i="21"/>
  <c r="O2828" i="21"/>
  <c r="N2828" i="21"/>
  <c r="Q2828" i="21"/>
  <c r="I2829" i="21"/>
  <c r="L2829" i="21"/>
  <c r="J2829" i="21"/>
  <c r="K2829" i="21"/>
  <c r="M2829" i="21"/>
  <c r="H2830" i="21"/>
  <c r="P2829" i="21"/>
  <c r="O2829" i="21"/>
  <c r="Q2829" i="21"/>
  <c r="N2829" i="21"/>
  <c r="K2830" i="21"/>
  <c r="I2830" i="21"/>
  <c r="J2830" i="21"/>
  <c r="H2831" i="21"/>
  <c r="L2830" i="21"/>
  <c r="M2830" i="21"/>
  <c r="P2830" i="21"/>
  <c r="O2830" i="21"/>
  <c r="N2830" i="21"/>
  <c r="Q2830" i="21"/>
  <c r="J2831" i="21"/>
  <c r="K2831" i="21"/>
  <c r="I2831" i="21"/>
  <c r="H2832" i="21"/>
  <c r="M2831" i="21"/>
  <c r="L2831" i="21"/>
  <c r="P2831" i="21"/>
  <c r="O2831" i="21"/>
  <c r="N2831" i="21"/>
  <c r="Q2831" i="21"/>
  <c r="I2832" i="21"/>
  <c r="H2833" i="21"/>
  <c r="K2832" i="21"/>
  <c r="J2832" i="21"/>
  <c r="L2832" i="21"/>
  <c r="M2832" i="21"/>
  <c r="P2832" i="21"/>
  <c r="O2832" i="21"/>
  <c r="N2832" i="21"/>
  <c r="Q2832" i="21"/>
  <c r="J2833" i="21"/>
  <c r="L2833" i="21"/>
  <c r="I2833" i="21"/>
  <c r="M2833" i="21"/>
  <c r="H2834" i="21"/>
  <c r="K2833" i="21"/>
  <c r="P2833" i="21"/>
  <c r="O2833" i="21"/>
  <c r="N2833" i="21"/>
  <c r="Q2833" i="21"/>
  <c r="J2834" i="21"/>
  <c r="L2834" i="21"/>
  <c r="I2834" i="21"/>
  <c r="K2834" i="21"/>
  <c r="M2834" i="21"/>
  <c r="H2835" i="21"/>
  <c r="P2834" i="21"/>
  <c r="O2834" i="21"/>
  <c r="N2834" i="21"/>
  <c r="Q2834" i="21"/>
  <c r="K2835" i="21"/>
  <c r="J2835" i="21"/>
  <c r="I2835" i="21"/>
  <c r="H2836" i="21"/>
  <c r="M2835" i="21"/>
  <c r="L2835" i="21"/>
  <c r="P2835" i="21"/>
  <c r="O2835" i="21"/>
  <c r="N2835" i="21"/>
  <c r="Q2835" i="21"/>
  <c r="M2836" i="21"/>
  <c r="I2836" i="21"/>
  <c r="L2836" i="21"/>
  <c r="H2837" i="21"/>
  <c r="K2836" i="21"/>
  <c r="J2836" i="21"/>
  <c r="P2836" i="21"/>
  <c r="O2836" i="21"/>
  <c r="N2836" i="21"/>
  <c r="Q2836" i="21"/>
  <c r="I2837" i="21"/>
  <c r="L2837" i="21"/>
  <c r="K2837" i="21"/>
  <c r="J2837" i="21"/>
  <c r="M2837" i="21"/>
  <c r="H2838" i="21"/>
  <c r="P2837" i="21"/>
  <c r="O2837" i="21"/>
  <c r="Q2837" i="21"/>
  <c r="N2837" i="21"/>
  <c r="M2838" i="21"/>
  <c r="I2838" i="21"/>
  <c r="L2838" i="21"/>
  <c r="K2838" i="21"/>
  <c r="J2838" i="21"/>
  <c r="H2839" i="21"/>
  <c r="P2838" i="21"/>
  <c r="O2838" i="21"/>
  <c r="Q2838" i="21"/>
  <c r="N2838" i="21"/>
  <c r="M2839" i="21"/>
  <c r="H2840" i="21"/>
  <c r="K2839" i="21"/>
  <c r="J2839" i="21"/>
  <c r="L2839" i="21"/>
  <c r="I2839" i="21"/>
  <c r="H2841" i="21"/>
  <c r="K2840" i="21"/>
  <c r="I2840" i="21"/>
  <c r="M2840" i="21"/>
  <c r="L2840" i="21"/>
  <c r="J2840" i="21"/>
  <c r="P2839" i="21"/>
  <c r="O2839" i="21"/>
  <c r="Q2839" i="21"/>
  <c r="N2839" i="21"/>
  <c r="L2841" i="21"/>
  <c r="J2841" i="21"/>
  <c r="I2841" i="21"/>
  <c r="M2841" i="21"/>
  <c r="K2841" i="21"/>
  <c r="H2842" i="21"/>
  <c r="P2840" i="21"/>
  <c r="O2840" i="21"/>
  <c r="N2840" i="21"/>
  <c r="Q2840" i="21"/>
  <c r="P2841" i="21"/>
  <c r="O2841" i="21"/>
  <c r="Q2841" i="21"/>
  <c r="N2841" i="21"/>
  <c r="H2843" i="21"/>
  <c r="I2842" i="21"/>
  <c r="K2842" i="21"/>
  <c r="L2842" i="21"/>
  <c r="M2842" i="21"/>
  <c r="J2842" i="21"/>
  <c r="L2843" i="21"/>
  <c r="K2843" i="21"/>
  <c r="H2844" i="21"/>
  <c r="I2843" i="21"/>
  <c r="J2843" i="21"/>
  <c r="M2843" i="21"/>
  <c r="P2842" i="21"/>
  <c r="O2842" i="21"/>
  <c r="N2842" i="21"/>
  <c r="Q2842" i="21"/>
  <c r="M2844" i="21"/>
  <c r="I2844" i="21"/>
  <c r="K2844" i="21"/>
  <c r="J2844" i="21"/>
  <c r="L2844" i="21"/>
  <c r="H2845" i="21"/>
  <c r="P2843" i="21"/>
  <c r="O2843" i="21"/>
  <c r="N2843" i="21"/>
  <c r="Q2843" i="21"/>
  <c r="P2844" i="21"/>
  <c r="O2844" i="21"/>
  <c r="N2844" i="21"/>
  <c r="Q2844" i="21"/>
  <c r="L2845" i="21"/>
  <c r="J2845" i="21"/>
  <c r="H2846" i="21"/>
  <c r="M2845" i="21"/>
  <c r="K2845" i="21"/>
  <c r="I2845" i="21"/>
  <c r="M2846" i="21"/>
  <c r="I2846" i="21"/>
  <c r="L2846" i="21"/>
  <c r="K2846" i="21"/>
  <c r="J2846" i="21"/>
  <c r="H2847" i="21"/>
  <c r="P2845" i="21"/>
  <c r="O2845" i="21"/>
  <c r="Q2845" i="21"/>
  <c r="N2845" i="21"/>
  <c r="P2846" i="21"/>
  <c r="O2846" i="21"/>
  <c r="Q2846" i="21"/>
  <c r="N2846" i="21"/>
  <c r="H2848" i="21"/>
  <c r="I2847" i="21"/>
  <c r="M2847" i="21"/>
  <c r="K2847" i="21"/>
  <c r="L2847" i="21"/>
  <c r="J2847" i="21"/>
  <c r="M2848" i="21"/>
  <c r="H2849" i="21"/>
  <c r="I2848" i="21"/>
  <c r="J2848" i="21"/>
  <c r="K2848" i="21"/>
  <c r="L2848" i="21"/>
  <c r="P2847" i="21"/>
  <c r="O2847" i="21"/>
  <c r="N2847" i="21"/>
  <c r="Q2847" i="21"/>
  <c r="L2849" i="21"/>
  <c r="I2849" i="21"/>
  <c r="M2849" i="21"/>
  <c r="J2849" i="21"/>
  <c r="K2849" i="21"/>
  <c r="H2850" i="21"/>
  <c r="P2848" i="21"/>
  <c r="O2848" i="21"/>
  <c r="Q2848" i="21"/>
  <c r="N2848" i="21"/>
  <c r="P2849" i="21"/>
  <c r="O2849" i="21"/>
  <c r="N2849" i="21"/>
  <c r="Q2849" i="21"/>
  <c r="J2850" i="21"/>
  <c r="K2850" i="21"/>
  <c r="L2850" i="21"/>
  <c r="I2850" i="21"/>
  <c r="M2850" i="21"/>
  <c r="H2851" i="21"/>
  <c r="P2850" i="21"/>
  <c r="O2850" i="21"/>
  <c r="Q2850" i="21"/>
  <c r="N2850" i="21"/>
  <c r="L2851" i="21"/>
  <c r="K2851" i="21"/>
  <c r="J2851" i="21"/>
  <c r="H2852" i="21"/>
  <c r="M2851" i="21"/>
  <c r="I2851" i="21"/>
  <c r="I2852" i="21"/>
  <c r="J2852" i="21"/>
  <c r="H2853" i="21"/>
  <c r="M2852" i="21"/>
  <c r="K2852" i="21"/>
  <c r="L2852" i="21"/>
  <c r="P2851" i="21"/>
  <c r="O2851" i="21"/>
  <c r="Q2851" i="21"/>
  <c r="N2851" i="21"/>
  <c r="P2852" i="21"/>
  <c r="O2852" i="21"/>
  <c r="N2852" i="21"/>
  <c r="Q2852" i="21"/>
  <c r="L2853" i="21"/>
  <c r="I2853" i="21"/>
  <c r="J2853" i="21"/>
  <c r="K2853" i="21"/>
  <c r="M2853" i="21"/>
  <c r="H2854" i="21"/>
  <c r="P2853" i="21"/>
  <c r="O2853" i="21"/>
  <c r="Q2853" i="21"/>
  <c r="N2853" i="21"/>
  <c r="K2854" i="21"/>
  <c r="I2854" i="21"/>
  <c r="H2855" i="21"/>
  <c r="J2854" i="21"/>
  <c r="M2854" i="21"/>
  <c r="L2854" i="21"/>
  <c r="P2854" i="21"/>
  <c r="O2854" i="21"/>
  <c r="N2854" i="21"/>
  <c r="Q2854" i="21"/>
  <c r="H2856" i="21"/>
  <c r="M2855" i="21"/>
  <c r="J2855" i="21"/>
  <c r="L2855" i="21"/>
  <c r="I2855" i="21"/>
  <c r="K2855" i="21"/>
  <c r="H2857" i="21"/>
  <c r="M2856" i="21"/>
  <c r="L2856" i="21"/>
  <c r="J2856" i="21"/>
  <c r="K2856" i="21"/>
  <c r="I2856" i="21"/>
  <c r="P2855" i="21"/>
  <c r="O2855" i="21"/>
  <c r="N2855" i="21"/>
  <c r="Q2855" i="21"/>
  <c r="L2857" i="21"/>
  <c r="J2857" i="21"/>
  <c r="M2857" i="21"/>
  <c r="I2857" i="21"/>
  <c r="K2857" i="21"/>
  <c r="H2858" i="21"/>
  <c r="P2856" i="21"/>
  <c r="O2856" i="21"/>
  <c r="Q2856" i="21"/>
  <c r="N2856" i="21"/>
  <c r="P2857" i="21"/>
  <c r="O2857" i="21"/>
  <c r="N2857" i="21"/>
  <c r="Q2857" i="21"/>
  <c r="K2858" i="21"/>
  <c r="L2858" i="21"/>
  <c r="I2858" i="21"/>
  <c r="J2858" i="21"/>
  <c r="H2859" i="21"/>
  <c r="M2858" i="21"/>
  <c r="P2858" i="21"/>
  <c r="O2858" i="21"/>
  <c r="Q2858" i="21"/>
  <c r="N2858" i="21"/>
  <c r="J2859" i="21"/>
  <c r="I2859" i="21"/>
  <c r="H2860" i="21"/>
  <c r="K2859" i="21"/>
  <c r="L2859" i="21"/>
  <c r="M2859" i="21"/>
  <c r="P2859" i="21"/>
  <c r="O2859" i="21"/>
  <c r="Q2859" i="21"/>
  <c r="N2859" i="21"/>
  <c r="L2860" i="21"/>
  <c r="H2861" i="21"/>
  <c r="I2860" i="21"/>
  <c r="K2860" i="21"/>
  <c r="M2860" i="21"/>
  <c r="J2860" i="21"/>
  <c r="L2861" i="21"/>
  <c r="I2861" i="21"/>
  <c r="M2861" i="21"/>
  <c r="J2861" i="21"/>
  <c r="K2861" i="21"/>
  <c r="H2862" i="21"/>
  <c r="P2860" i="21"/>
  <c r="O2860" i="21"/>
  <c r="Q2860" i="21"/>
  <c r="N2860" i="21"/>
  <c r="P2861" i="21"/>
  <c r="O2861" i="21"/>
  <c r="N2861" i="21"/>
  <c r="Q2861" i="21"/>
  <c r="J2862" i="21"/>
  <c r="K2862" i="21"/>
  <c r="L2862" i="21"/>
  <c r="I2862" i="21"/>
  <c r="M2862" i="21"/>
  <c r="H2863" i="21"/>
  <c r="P2862" i="21"/>
  <c r="O2862" i="21"/>
  <c r="Q2862" i="21"/>
  <c r="N2862" i="21"/>
  <c r="K2863" i="21"/>
  <c r="H2864" i="21"/>
  <c r="J2863" i="21"/>
  <c r="L2863" i="21"/>
  <c r="M2863" i="21"/>
  <c r="I2863" i="21"/>
  <c r="K2864" i="21"/>
  <c r="J2864" i="21"/>
  <c r="L2864" i="21"/>
  <c r="H2865" i="21"/>
  <c r="M2864" i="21"/>
  <c r="I2864" i="21"/>
  <c r="P2863" i="21"/>
  <c r="O2863" i="21"/>
  <c r="Q2863" i="21"/>
  <c r="N2863" i="21"/>
  <c r="M2865" i="21"/>
  <c r="J2865" i="21"/>
  <c r="I2865" i="21"/>
  <c r="K2865" i="21"/>
  <c r="L2865" i="21"/>
  <c r="H2866" i="21"/>
  <c r="P2864" i="21"/>
  <c r="O2864" i="21"/>
  <c r="Q2864" i="21"/>
  <c r="N2864" i="21"/>
  <c r="P2865" i="21"/>
  <c r="O2865" i="21"/>
  <c r="N2865" i="21"/>
  <c r="Q2865" i="21"/>
  <c r="K2866" i="21"/>
  <c r="M2866" i="21"/>
  <c r="J2866" i="21"/>
  <c r="L2866" i="21"/>
  <c r="I2866" i="21"/>
  <c r="H2867" i="21"/>
  <c r="P2866" i="21"/>
  <c r="O2866" i="21"/>
  <c r="Q2866" i="21"/>
  <c r="N2866" i="21"/>
  <c r="H2868" i="21"/>
  <c r="L2867" i="21"/>
  <c r="I2867" i="21"/>
  <c r="K2867" i="21"/>
  <c r="M2867" i="21"/>
  <c r="J2867" i="21"/>
  <c r="K2868" i="21"/>
  <c r="I2868" i="21"/>
  <c r="J2868" i="21"/>
  <c r="L2868" i="21"/>
  <c r="H2869" i="21"/>
  <c r="M2868" i="21"/>
  <c r="P2867" i="21"/>
  <c r="O2867" i="21"/>
  <c r="N2867" i="21"/>
  <c r="Q2867" i="21"/>
  <c r="P2868" i="21"/>
  <c r="O2868" i="21"/>
  <c r="Q2868" i="21"/>
  <c r="N2868" i="21"/>
  <c r="J2869" i="21"/>
  <c r="L2869" i="21"/>
  <c r="M2869" i="21"/>
  <c r="K2869" i="21"/>
  <c r="H2870" i="21"/>
  <c r="I2869" i="21"/>
  <c r="H2871" i="21"/>
  <c r="L2870" i="21"/>
  <c r="K2870" i="21"/>
  <c r="M2870" i="21"/>
  <c r="J2870" i="21"/>
  <c r="I2870" i="21"/>
  <c r="P2869" i="21"/>
  <c r="O2869" i="21"/>
  <c r="Q2869" i="21"/>
  <c r="N2869" i="21"/>
  <c r="L2871" i="21"/>
  <c r="I2871" i="21"/>
  <c r="M2871" i="21"/>
  <c r="H2872" i="21"/>
  <c r="J2871" i="21"/>
  <c r="K2871" i="21"/>
  <c r="P2870" i="21"/>
  <c r="O2870" i="21"/>
  <c r="N2870" i="21"/>
  <c r="Q2870" i="21"/>
  <c r="P2871" i="21"/>
  <c r="O2871" i="21"/>
  <c r="N2871" i="21"/>
  <c r="Q2871" i="21"/>
  <c r="H2873" i="21"/>
  <c r="K2872" i="21"/>
  <c r="L2872" i="21"/>
  <c r="I2872" i="21"/>
  <c r="J2872" i="21"/>
  <c r="M2872" i="21"/>
  <c r="K2873" i="21"/>
  <c r="I2873" i="21"/>
  <c r="J2873" i="21"/>
  <c r="L2873" i="21"/>
  <c r="H2874" i="21"/>
  <c r="M2873" i="21"/>
  <c r="P2872" i="21"/>
  <c r="O2872" i="21"/>
  <c r="Q2872" i="21"/>
  <c r="N2872" i="21"/>
  <c r="P2873" i="21"/>
  <c r="O2873" i="21"/>
  <c r="Q2873" i="21"/>
  <c r="N2873" i="21"/>
  <c r="H2875" i="21"/>
  <c r="I2874" i="21"/>
  <c r="L2874" i="21"/>
  <c r="M2874" i="21"/>
  <c r="K2874" i="21"/>
  <c r="J2874" i="21"/>
  <c r="K2875" i="21"/>
  <c r="H2876" i="21"/>
  <c r="J2875" i="21"/>
  <c r="M2875" i="21"/>
  <c r="I2875" i="21"/>
  <c r="L2875" i="21"/>
  <c r="P2874" i="21"/>
  <c r="O2874" i="21"/>
  <c r="Q2874" i="21"/>
  <c r="N2874" i="21"/>
  <c r="K2876" i="21"/>
  <c r="H2877" i="21"/>
  <c r="L2876" i="21"/>
  <c r="M2876" i="21"/>
  <c r="J2876" i="21"/>
  <c r="I2876" i="21"/>
  <c r="P2875" i="21"/>
  <c r="O2875" i="21"/>
  <c r="Q2875" i="21"/>
  <c r="N2875" i="21"/>
  <c r="H2878" i="21"/>
  <c r="L2877" i="21"/>
  <c r="K2877" i="21"/>
  <c r="J2877" i="21"/>
  <c r="I2877" i="21"/>
  <c r="M2877" i="21"/>
  <c r="P2876" i="21"/>
  <c r="O2876" i="21"/>
  <c r="Q2876" i="21"/>
  <c r="N2876" i="21"/>
  <c r="J2878" i="21"/>
  <c r="H2879" i="21"/>
  <c r="L2878" i="21"/>
  <c r="M2878" i="21"/>
  <c r="I2878" i="21"/>
  <c r="K2878" i="21"/>
  <c r="P2877" i="21"/>
  <c r="O2877" i="21"/>
  <c r="Q2877" i="21"/>
  <c r="N2877" i="21"/>
  <c r="H2880" i="21"/>
  <c r="M2879" i="21"/>
  <c r="I2879" i="21"/>
  <c r="J2879" i="21"/>
  <c r="L2879" i="21"/>
  <c r="K2879" i="21"/>
  <c r="P2878" i="21"/>
  <c r="O2878" i="21"/>
  <c r="N2878" i="21"/>
  <c r="Q2878" i="21"/>
  <c r="J2880" i="21"/>
  <c r="K2880" i="21"/>
  <c r="L2880" i="21"/>
  <c r="H2881" i="21"/>
  <c r="I2880" i="21"/>
  <c r="M2880" i="21"/>
  <c r="P2879" i="21"/>
  <c r="O2879" i="21"/>
  <c r="N2879" i="21"/>
  <c r="Q2879" i="21"/>
  <c r="I2881" i="21"/>
  <c r="H2882" i="21"/>
  <c r="K2881" i="21"/>
  <c r="M2881" i="21"/>
  <c r="J2881" i="21"/>
  <c r="L2881" i="21"/>
  <c r="P2880" i="21"/>
  <c r="O2880" i="21"/>
  <c r="N2880" i="21"/>
  <c r="Q2880" i="21"/>
  <c r="P2881" i="21"/>
  <c r="O2881" i="21"/>
  <c r="N2881" i="21"/>
  <c r="Q2881" i="21"/>
  <c r="I2882" i="21"/>
  <c r="L2882" i="21"/>
  <c r="M2882" i="21"/>
  <c r="H2883" i="21"/>
  <c r="J2882" i="21"/>
  <c r="K2882" i="21"/>
  <c r="P2882" i="21"/>
  <c r="O2882" i="21"/>
  <c r="Q2882" i="21"/>
  <c r="N2882" i="21"/>
  <c r="K2883" i="21"/>
  <c r="M2883" i="21"/>
  <c r="I2883" i="21"/>
  <c r="H2884" i="21"/>
  <c r="L2883" i="21"/>
  <c r="J2883" i="21"/>
  <c r="P2883" i="21"/>
  <c r="O2883" i="21"/>
  <c r="Q2883" i="21"/>
  <c r="N2883" i="21"/>
  <c r="M2884" i="21"/>
  <c r="I2884" i="21"/>
  <c r="K2884" i="21"/>
  <c r="J2884" i="21"/>
  <c r="H2885" i="21"/>
  <c r="L2884" i="21"/>
  <c r="P2884" i="21"/>
  <c r="O2884" i="21"/>
  <c r="Q2884" i="21"/>
  <c r="N2884" i="21"/>
  <c r="H2886" i="21"/>
  <c r="I2885" i="21"/>
  <c r="M2885" i="21"/>
  <c r="K2885" i="21"/>
  <c r="J2885" i="21"/>
  <c r="L2885" i="21"/>
  <c r="I2886" i="21"/>
  <c r="M2886" i="21"/>
  <c r="J2886" i="21"/>
  <c r="K2886" i="21"/>
  <c r="L2886" i="21"/>
  <c r="H2887" i="21"/>
  <c r="P2885" i="21"/>
  <c r="O2885" i="21"/>
  <c r="Q2885" i="21"/>
  <c r="N2885" i="21"/>
  <c r="P2886" i="21"/>
  <c r="O2886" i="21"/>
  <c r="Q2886" i="21"/>
  <c r="N2886" i="21"/>
  <c r="L2887" i="21"/>
  <c r="K2887" i="21"/>
  <c r="H2888" i="21"/>
  <c r="I2887" i="21"/>
  <c r="M2887" i="21"/>
  <c r="J2887" i="21"/>
  <c r="J2888" i="21"/>
  <c r="L2888" i="21"/>
  <c r="K2888" i="21"/>
  <c r="M2888" i="21"/>
  <c r="I2888" i="21"/>
  <c r="H2889" i="21"/>
  <c r="P2887" i="21"/>
  <c r="O2887" i="21"/>
  <c r="N2887" i="21"/>
  <c r="Q2887" i="21"/>
  <c r="P2888" i="21"/>
  <c r="O2888" i="21"/>
  <c r="Q2888" i="21"/>
  <c r="N2888" i="21"/>
  <c r="M2889" i="21"/>
  <c r="I2889" i="21"/>
  <c r="H2890" i="21"/>
  <c r="K2889" i="21"/>
  <c r="L2889" i="21"/>
  <c r="J2889" i="21"/>
  <c r="P2889" i="21"/>
  <c r="O2889" i="21"/>
  <c r="N2889" i="21"/>
  <c r="Q2889" i="21"/>
  <c r="L2890" i="21"/>
  <c r="K2890" i="21"/>
  <c r="J2890" i="21"/>
  <c r="H2891" i="21"/>
  <c r="M2890" i="21"/>
  <c r="I2890" i="21"/>
  <c r="M2891" i="21"/>
  <c r="J2891" i="21"/>
  <c r="H2892" i="21"/>
  <c r="I2891" i="21"/>
  <c r="K2891" i="21"/>
  <c r="L2891" i="21"/>
  <c r="P2890" i="21"/>
  <c r="O2890" i="21"/>
  <c r="N2890" i="21"/>
  <c r="Q2890" i="21"/>
  <c r="J2892" i="21"/>
  <c r="I2892" i="21"/>
  <c r="M2892" i="21"/>
  <c r="K2892" i="21"/>
  <c r="L2892" i="21"/>
  <c r="H2893" i="21"/>
  <c r="P2891" i="21"/>
  <c r="O2891" i="21"/>
  <c r="N2891" i="21"/>
  <c r="Q2891" i="21"/>
  <c r="P2892" i="21"/>
  <c r="O2892" i="21"/>
  <c r="N2892" i="21"/>
  <c r="Q2892" i="21"/>
  <c r="M2893" i="21"/>
  <c r="H2894" i="21"/>
  <c r="I2893" i="21"/>
  <c r="L2893" i="21"/>
  <c r="K2893" i="21"/>
  <c r="J2893" i="21"/>
  <c r="J2894" i="21"/>
  <c r="K2894" i="21"/>
  <c r="I2894" i="21"/>
  <c r="M2894" i="21"/>
  <c r="L2894" i="21"/>
  <c r="H2895" i="21"/>
  <c r="P2893" i="21"/>
  <c r="O2893" i="21"/>
  <c r="N2893" i="21"/>
  <c r="Q2893" i="21"/>
  <c r="P2894" i="21"/>
  <c r="O2894" i="21"/>
  <c r="N2894" i="21"/>
  <c r="Q2894" i="21"/>
  <c r="H2896" i="21"/>
  <c r="J2895" i="21"/>
  <c r="L2895" i="21"/>
  <c r="I2895" i="21"/>
  <c r="K2895" i="21"/>
  <c r="M2895" i="21"/>
  <c r="K2896" i="21"/>
  <c r="M2896" i="21"/>
  <c r="H2897" i="21"/>
  <c r="J2896" i="21"/>
  <c r="L2896" i="21"/>
  <c r="I2896" i="21"/>
  <c r="P2895" i="21"/>
  <c r="O2895" i="21"/>
  <c r="N2895" i="21"/>
  <c r="Q2895" i="21"/>
  <c r="L2897" i="21"/>
  <c r="K2897" i="21"/>
  <c r="J2897" i="21"/>
  <c r="H2898" i="21"/>
  <c r="M2897" i="21"/>
  <c r="I2897" i="21"/>
  <c r="P2896" i="21"/>
  <c r="O2896" i="21"/>
  <c r="N2896" i="21"/>
  <c r="Q2896" i="21"/>
  <c r="H2899" i="21"/>
  <c r="J2898" i="21"/>
  <c r="I2898" i="21"/>
  <c r="M2898" i="21"/>
  <c r="K2898" i="21"/>
  <c r="L2898" i="21"/>
  <c r="P2897" i="21"/>
  <c r="O2897" i="21"/>
  <c r="N2897" i="21"/>
  <c r="Q2897" i="21"/>
  <c r="J2899" i="21"/>
  <c r="I2899" i="21"/>
  <c r="L2899" i="21"/>
  <c r="H2900" i="21"/>
  <c r="M2899" i="21"/>
  <c r="K2899" i="21"/>
  <c r="P2898" i="21"/>
  <c r="O2898" i="21"/>
  <c r="Q2898" i="21"/>
  <c r="N2898" i="21"/>
  <c r="P2899" i="21"/>
  <c r="O2899" i="21"/>
  <c r="Q2899" i="21"/>
  <c r="N2899" i="21"/>
  <c r="J2900" i="21"/>
  <c r="H2901" i="21"/>
  <c r="I2900" i="21"/>
  <c r="K2900" i="21"/>
  <c r="L2900" i="21"/>
  <c r="M2900" i="21"/>
  <c r="K2901" i="21"/>
  <c r="M2901" i="21"/>
  <c r="I2901" i="21"/>
  <c r="H2902" i="21"/>
  <c r="J2901" i="21"/>
  <c r="L2901" i="21"/>
  <c r="P2900" i="21"/>
  <c r="O2900" i="21"/>
  <c r="Q2900" i="21"/>
  <c r="N2900" i="21"/>
  <c r="P2901" i="21"/>
  <c r="O2901" i="21"/>
  <c r="Q2901" i="21"/>
  <c r="N2901" i="21"/>
  <c r="M2902" i="21"/>
  <c r="H2903" i="21"/>
  <c r="L2902" i="21"/>
  <c r="J2902" i="21"/>
  <c r="K2902" i="21"/>
  <c r="I2902" i="21"/>
  <c r="L2903" i="21"/>
  <c r="M2903" i="21"/>
  <c r="H2904" i="21"/>
  <c r="I2903" i="21"/>
  <c r="J2903" i="21"/>
  <c r="K2903" i="21"/>
  <c r="P2902" i="21"/>
  <c r="O2902" i="21"/>
  <c r="Q2902" i="21"/>
  <c r="N2902" i="21"/>
  <c r="I2904" i="21"/>
  <c r="H2905" i="21"/>
  <c r="K2904" i="21"/>
  <c r="J2904" i="21"/>
  <c r="M2904" i="21"/>
  <c r="L2904" i="21"/>
  <c r="P2903" i="21"/>
  <c r="O2903" i="21"/>
  <c r="Q2903" i="21"/>
  <c r="N2903" i="21"/>
  <c r="P2904" i="21"/>
  <c r="O2904" i="21"/>
  <c r="Q2904" i="21"/>
  <c r="N2904" i="21"/>
  <c r="J2905" i="21"/>
  <c r="M2905" i="21"/>
  <c r="L2905" i="21"/>
  <c r="I2905" i="21"/>
  <c r="H2906" i="21"/>
  <c r="K2905" i="21"/>
  <c r="P2905" i="21"/>
  <c r="O2905" i="21"/>
  <c r="N2905" i="21"/>
  <c r="Q2905" i="21"/>
  <c r="J2906" i="21"/>
  <c r="H2907" i="21"/>
  <c r="I2906" i="21"/>
  <c r="K2906" i="21"/>
  <c r="L2906" i="21"/>
  <c r="M2906" i="21"/>
  <c r="K2907" i="21"/>
  <c r="M2907" i="21"/>
  <c r="H2908" i="21"/>
  <c r="L2907" i="21"/>
  <c r="J2907" i="21"/>
  <c r="I2907" i="21"/>
  <c r="P2906" i="21"/>
  <c r="O2906" i="21"/>
  <c r="N2906" i="21"/>
  <c r="Q2906" i="21"/>
  <c r="I2908" i="21"/>
  <c r="K2908" i="21"/>
  <c r="L2908" i="21"/>
  <c r="M2908" i="21"/>
  <c r="J2908" i="21"/>
  <c r="H2909" i="21"/>
  <c r="P2907" i="21"/>
  <c r="O2907" i="21"/>
  <c r="Q2907" i="21"/>
  <c r="N2907" i="21"/>
  <c r="P2908" i="21"/>
  <c r="O2908" i="21"/>
  <c r="N2908" i="21"/>
  <c r="Q2908" i="21"/>
  <c r="I2909" i="21"/>
  <c r="H2910" i="21"/>
  <c r="K2909" i="21"/>
  <c r="M2909" i="21"/>
  <c r="J2909" i="21"/>
  <c r="L2909" i="21"/>
  <c r="P2909" i="21"/>
  <c r="O2909" i="21"/>
  <c r="N2909" i="21"/>
  <c r="Q2909" i="21"/>
  <c r="I2910" i="21"/>
  <c r="M2910" i="21"/>
  <c r="L2910" i="21"/>
  <c r="K2910" i="21"/>
  <c r="J2910" i="21"/>
  <c r="H2911" i="21"/>
  <c r="P2910" i="21"/>
  <c r="O2910" i="21"/>
  <c r="N2910" i="21"/>
  <c r="Q2910" i="21"/>
  <c r="L2911" i="21"/>
  <c r="K2911" i="21"/>
  <c r="J2911" i="21"/>
  <c r="H2912" i="21"/>
  <c r="I2911" i="21"/>
  <c r="M2911" i="21"/>
  <c r="L2912" i="21"/>
  <c r="M2912" i="21"/>
  <c r="K2912" i="21"/>
  <c r="H2913" i="21"/>
  <c r="I2912" i="21"/>
  <c r="J2912" i="21"/>
  <c r="P2911" i="21"/>
  <c r="O2911" i="21"/>
  <c r="Q2911" i="21"/>
  <c r="N2911" i="21"/>
  <c r="J2913" i="21"/>
  <c r="K2913" i="21"/>
  <c r="I2913" i="21"/>
  <c r="M2913" i="21"/>
  <c r="L2913" i="21"/>
  <c r="H2914" i="21"/>
  <c r="P2912" i="21"/>
  <c r="O2912" i="21"/>
  <c r="Q2912" i="21"/>
  <c r="N2912" i="21"/>
  <c r="P2913" i="21"/>
  <c r="O2913" i="21"/>
  <c r="Q2913" i="21"/>
  <c r="N2913" i="21"/>
  <c r="L2914" i="21"/>
  <c r="H2915" i="21"/>
  <c r="J2914" i="21"/>
  <c r="M2914" i="21"/>
  <c r="K2914" i="21"/>
  <c r="I2914" i="21"/>
  <c r="I2915" i="21"/>
  <c r="M2915" i="21"/>
  <c r="J2915" i="21"/>
  <c r="L2915" i="21"/>
  <c r="H2916" i="21"/>
  <c r="K2915" i="21"/>
  <c r="P2914" i="21"/>
  <c r="O2914" i="21"/>
  <c r="N2914" i="21"/>
  <c r="Q2914" i="21"/>
  <c r="P2915" i="21"/>
  <c r="O2915" i="21"/>
  <c r="Q2915" i="21"/>
  <c r="N2915" i="21"/>
  <c r="L2916" i="21"/>
  <c r="K2916" i="21"/>
  <c r="J2916" i="21"/>
  <c r="H2917" i="21"/>
  <c r="M2916" i="21"/>
  <c r="I2916" i="21"/>
  <c r="K2917" i="21"/>
  <c r="M2917" i="21"/>
  <c r="J2917" i="21"/>
  <c r="L2917" i="21"/>
  <c r="I2917" i="21"/>
  <c r="H2918" i="21"/>
  <c r="P2916" i="21"/>
  <c r="O2916" i="21"/>
  <c r="N2916" i="21"/>
  <c r="Q2916" i="21"/>
  <c r="P2917" i="21"/>
  <c r="O2917" i="21"/>
  <c r="Q2917" i="21"/>
  <c r="N2917" i="21"/>
  <c r="H2919" i="21"/>
  <c r="I2918" i="21"/>
  <c r="K2918" i="21"/>
  <c r="M2918" i="21"/>
  <c r="J2918" i="21"/>
  <c r="L2918" i="21"/>
  <c r="I2919" i="21"/>
  <c r="L2919" i="21"/>
  <c r="M2919" i="21"/>
  <c r="J2919" i="21"/>
  <c r="H2920" i="21"/>
  <c r="K2919" i="21"/>
  <c r="P2918" i="21"/>
  <c r="O2918" i="21"/>
  <c r="N2918" i="21"/>
  <c r="Q2918" i="21"/>
  <c r="P2919" i="21"/>
  <c r="O2919" i="21"/>
  <c r="N2919" i="21"/>
  <c r="Q2919" i="21"/>
  <c r="M2920" i="21"/>
  <c r="H2921" i="21"/>
  <c r="I2920" i="21"/>
  <c r="L2920" i="21"/>
  <c r="K2920" i="21"/>
  <c r="J2920" i="21"/>
  <c r="K2921" i="21"/>
  <c r="L2921" i="21"/>
  <c r="H2922" i="21"/>
  <c r="J2921" i="21"/>
  <c r="I2921" i="21"/>
  <c r="M2921" i="21"/>
  <c r="P2920" i="21"/>
  <c r="O2920" i="21"/>
  <c r="N2920" i="21"/>
  <c r="Q2920" i="21"/>
  <c r="J2922" i="21"/>
  <c r="H2923" i="21"/>
  <c r="I2922" i="21"/>
  <c r="L2922" i="21"/>
  <c r="M2922" i="21"/>
  <c r="K2922" i="21"/>
  <c r="P2921" i="21"/>
  <c r="O2921" i="21"/>
  <c r="N2921" i="21"/>
  <c r="Q2921" i="21"/>
  <c r="I2923" i="21"/>
  <c r="K2923" i="21"/>
  <c r="H2924" i="21"/>
  <c r="J2923" i="21"/>
  <c r="M2923" i="21"/>
  <c r="L2923" i="21"/>
  <c r="P2922" i="21"/>
  <c r="O2922" i="21"/>
  <c r="Q2922" i="21"/>
  <c r="N2922" i="21"/>
  <c r="P2923" i="21"/>
  <c r="O2923" i="21"/>
  <c r="Q2923" i="21"/>
  <c r="N2923" i="21"/>
  <c r="K2924" i="21"/>
  <c r="I2924" i="21"/>
  <c r="J2924" i="21"/>
  <c r="L2924" i="21"/>
  <c r="M2924" i="21"/>
  <c r="H2925" i="21"/>
  <c r="P2924" i="21"/>
  <c r="O2924" i="21"/>
  <c r="Q2924" i="21"/>
  <c r="N2924" i="21"/>
  <c r="H2926" i="21"/>
  <c r="I2925" i="21"/>
  <c r="L2925" i="21"/>
  <c r="J2925" i="21"/>
  <c r="K2925" i="21"/>
  <c r="M2925" i="21"/>
  <c r="K2926" i="21"/>
  <c r="I2926" i="21"/>
  <c r="M2926" i="21"/>
  <c r="H2927" i="21"/>
  <c r="J2926" i="21"/>
  <c r="L2926" i="21"/>
  <c r="P2925" i="21"/>
  <c r="O2925" i="21"/>
  <c r="Q2925" i="21"/>
  <c r="N2925" i="21"/>
  <c r="P2926" i="21"/>
  <c r="O2926" i="21"/>
  <c r="Q2926" i="21"/>
  <c r="N2926" i="21"/>
  <c r="I2927" i="21"/>
  <c r="L2927" i="21"/>
  <c r="K2927" i="21"/>
  <c r="H2928" i="21"/>
  <c r="J2927" i="21"/>
  <c r="M2927" i="21"/>
  <c r="P2927" i="21"/>
  <c r="O2927" i="21"/>
  <c r="Q2927" i="21"/>
  <c r="N2927" i="21"/>
  <c r="K2928" i="21"/>
  <c r="J2928" i="21"/>
  <c r="H2929" i="21"/>
  <c r="I2928" i="21"/>
  <c r="L2928" i="21"/>
  <c r="M2928" i="21"/>
  <c r="J2929" i="21"/>
  <c r="M2929" i="21"/>
  <c r="I2929" i="21"/>
  <c r="K2929" i="21"/>
  <c r="L2929" i="21"/>
  <c r="H2930" i="21"/>
  <c r="P2928" i="21"/>
  <c r="O2928" i="21"/>
  <c r="Q2928" i="21"/>
  <c r="N2928" i="21"/>
  <c r="P2929" i="21"/>
  <c r="O2929" i="21"/>
  <c r="Q2929" i="21"/>
  <c r="N2929" i="21"/>
  <c r="I2930" i="21"/>
  <c r="M2930" i="21"/>
  <c r="K2930" i="21"/>
  <c r="J2930" i="21"/>
  <c r="L2930" i="21"/>
  <c r="H2931" i="21"/>
  <c r="P2930" i="21"/>
  <c r="O2930" i="21"/>
  <c r="Q2930" i="21"/>
  <c r="N2930" i="21"/>
  <c r="L2931" i="21"/>
  <c r="I2931" i="21"/>
  <c r="K2931" i="21"/>
  <c r="H2932" i="21"/>
  <c r="J2931" i="21"/>
  <c r="M2931" i="21"/>
  <c r="P2931" i="21"/>
  <c r="O2931" i="21"/>
  <c r="N2931" i="21"/>
  <c r="Q2931" i="21"/>
  <c r="J2932" i="21"/>
  <c r="K2932" i="21"/>
  <c r="I2932" i="21"/>
  <c r="M2932" i="21"/>
  <c r="H2933" i="21"/>
  <c r="L2932" i="21"/>
  <c r="P2932" i="21"/>
  <c r="O2932" i="21"/>
  <c r="N2932" i="21"/>
  <c r="Q2932" i="21"/>
  <c r="L2933" i="21"/>
  <c r="J2933" i="21"/>
  <c r="H2934" i="21"/>
  <c r="K2933" i="21"/>
  <c r="M2933" i="21"/>
  <c r="I2933" i="21"/>
  <c r="K2934" i="21"/>
  <c r="H2935" i="21"/>
  <c r="M2934" i="21"/>
  <c r="L2934" i="21"/>
  <c r="I2934" i="21"/>
  <c r="J2934" i="21"/>
  <c r="P2933" i="21"/>
  <c r="O2933" i="21"/>
  <c r="Q2933" i="21"/>
  <c r="N2933" i="21"/>
  <c r="M2935" i="21"/>
  <c r="I2935" i="21"/>
  <c r="L2935" i="21"/>
  <c r="J2935" i="21"/>
  <c r="H2936" i="21"/>
  <c r="K2935" i="21"/>
  <c r="P2934" i="21"/>
  <c r="O2934" i="21"/>
  <c r="Q2934" i="21"/>
  <c r="N2934" i="21"/>
  <c r="P2935" i="21"/>
  <c r="O2935" i="21"/>
  <c r="N2935" i="21"/>
  <c r="Q2935" i="21"/>
  <c r="H2937" i="21"/>
  <c r="L2936" i="21"/>
  <c r="I2936" i="21"/>
  <c r="J2936" i="21"/>
  <c r="K2936" i="21"/>
  <c r="M2936" i="21"/>
  <c r="K2937" i="21"/>
  <c r="M2937" i="21"/>
  <c r="J2937" i="21"/>
  <c r="I2937" i="21"/>
  <c r="H2938" i="21"/>
  <c r="L2937" i="21"/>
  <c r="P2936" i="21"/>
  <c r="O2936" i="21"/>
  <c r="N2936" i="21"/>
  <c r="Q2936" i="21"/>
  <c r="P2937" i="21"/>
  <c r="O2937" i="21"/>
  <c r="N2937" i="21"/>
  <c r="Q2937" i="21"/>
  <c r="L2938" i="21"/>
  <c r="I2938" i="21"/>
  <c r="H2939" i="21"/>
  <c r="M2938" i="21"/>
  <c r="J2938" i="21"/>
  <c r="K2938" i="21"/>
  <c r="P2938" i="21"/>
  <c r="O2938" i="21"/>
  <c r="N2938" i="21"/>
  <c r="Q2938" i="21"/>
  <c r="M2939" i="21"/>
  <c r="H2940" i="21"/>
  <c r="K2939" i="21"/>
  <c r="L2939" i="21"/>
  <c r="I2939" i="21"/>
  <c r="J2939" i="21"/>
  <c r="J2940" i="21"/>
  <c r="M2940" i="21"/>
  <c r="K2940" i="21"/>
  <c r="H2941" i="21"/>
  <c r="L2940" i="21"/>
  <c r="I2940" i="21"/>
  <c r="P2939" i="21"/>
  <c r="O2939" i="21"/>
  <c r="Q2939" i="21"/>
  <c r="N2939" i="21"/>
  <c r="M2941" i="21"/>
  <c r="I2941" i="21"/>
  <c r="H2942" i="21"/>
  <c r="L2941" i="21"/>
  <c r="K2941" i="21"/>
  <c r="J2941" i="21"/>
  <c r="P2940" i="21"/>
  <c r="O2940" i="21"/>
  <c r="Q2940" i="21"/>
  <c r="N2940" i="21"/>
  <c r="P2941" i="21"/>
  <c r="O2941" i="21"/>
  <c r="N2941" i="21"/>
  <c r="Q2941" i="21"/>
  <c r="J2942" i="21"/>
  <c r="H2943" i="21"/>
  <c r="L2942" i="21"/>
  <c r="K2942" i="21"/>
  <c r="I2942" i="21"/>
  <c r="M2942" i="21"/>
  <c r="J2943" i="21"/>
  <c r="I2943" i="21"/>
  <c r="K2943" i="21"/>
  <c r="H2944" i="21"/>
  <c r="M2943" i="21"/>
  <c r="L2943" i="21"/>
  <c r="P2942" i="21"/>
  <c r="O2942" i="21"/>
  <c r="Q2942" i="21"/>
  <c r="N2942" i="21"/>
  <c r="P2943" i="21"/>
  <c r="O2943" i="21"/>
  <c r="N2943" i="21"/>
  <c r="Q2943" i="21"/>
  <c r="L2944" i="21"/>
  <c r="K2944" i="21"/>
  <c r="H2945" i="21"/>
  <c r="M2944" i="21"/>
  <c r="J2944" i="21"/>
  <c r="I2944" i="21"/>
  <c r="I2945" i="21"/>
  <c r="K2945" i="21"/>
  <c r="L2945" i="21"/>
  <c r="M2945" i="21"/>
  <c r="H2946" i="21"/>
  <c r="J2945" i="21"/>
  <c r="P2944" i="21"/>
  <c r="O2944" i="21"/>
  <c r="Q2944" i="21"/>
  <c r="N2944" i="21"/>
  <c r="P2945" i="21"/>
  <c r="O2945" i="21"/>
  <c r="N2945" i="21"/>
  <c r="Q2945" i="21"/>
  <c r="I2946" i="21"/>
  <c r="H2947" i="21"/>
  <c r="L2946" i="21"/>
  <c r="K2946" i="21"/>
  <c r="M2946" i="21"/>
  <c r="J2946" i="21"/>
  <c r="P2946" i="21"/>
  <c r="O2946" i="21"/>
  <c r="N2946" i="21"/>
  <c r="Q2946" i="21"/>
  <c r="L2947" i="21"/>
  <c r="M2947" i="21"/>
  <c r="I2947" i="21"/>
  <c r="H2948" i="21"/>
  <c r="J2947" i="21"/>
  <c r="K2947" i="21"/>
  <c r="P2947" i="21"/>
  <c r="O2947" i="21"/>
  <c r="Q2947" i="21"/>
  <c r="N2947" i="21"/>
  <c r="J2948" i="21"/>
  <c r="I2948" i="21"/>
  <c r="H2949" i="21"/>
  <c r="M2948" i="21"/>
  <c r="K2948" i="21"/>
  <c r="L2948" i="21"/>
  <c r="P2948" i="21"/>
  <c r="O2948" i="21"/>
  <c r="N2948" i="21"/>
  <c r="Q2948" i="21"/>
  <c r="I2949" i="21"/>
  <c r="H2950" i="21"/>
  <c r="M2949" i="21"/>
  <c r="L2949" i="21"/>
  <c r="J2949" i="21"/>
  <c r="K2949" i="21"/>
  <c r="P2949" i="21"/>
  <c r="O2949" i="21"/>
  <c r="Q2949" i="21"/>
  <c r="N2949" i="21"/>
  <c r="J2950" i="21"/>
  <c r="M2950" i="21"/>
  <c r="L2950" i="21"/>
  <c r="K2950" i="21"/>
  <c r="H2951" i="21"/>
  <c r="I2950" i="21"/>
  <c r="K2951" i="21"/>
  <c r="H2952" i="21"/>
  <c r="I2951" i="21"/>
  <c r="J2951" i="21"/>
  <c r="L2951" i="21"/>
  <c r="M2951" i="21"/>
  <c r="P2950" i="21"/>
  <c r="O2950" i="21"/>
  <c r="N2950" i="21"/>
  <c r="Q2950" i="21"/>
  <c r="J2952" i="21"/>
  <c r="M2952" i="21"/>
  <c r="I2952" i="21"/>
  <c r="K2952" i="21"/>
  <c r="L2952" i="21"/>
  <c r="H2953" i="21"/>
  <c r="P2951" i="21"/>
  <c r="O2951" i="21"/>
  <c r="N2951" i="21"/>
  <c r="Q2951" i="21"/>
  <c r="P2952" i="21"/>
  <c r="O2952" i="21"/>
  <c r="N2952" i="21"/>
  <c r="Q2952" i="21"/>
  <c r="I2953" i="21"/>
  <c r="J2953" i="21"/>
  <c r="M2953" i="21"/>
  <c r="L2953" i="21"/>
  <c r="K2953" i="21"/>
  <c r="H2954" i="21"/>
  <c r="P2953" i="21"/>
  <c r="O2953" i="21"/>
  <c r="N2953" i="21"/>
  <c r="Q2953" i="21"/>
  <c r="L2954" i="21"/>
  <c r="H2955" i="21"/>
  <c r="J2954" i="21"/>
  <c r="K2954" i="21"/>
  <c r="M2954" i="21"/>
  <c r="I2954" i="21"/>
  <c r="L2955" i="21"/>
  <c r="K2955" i="21"/>
  <c r="M2955" i="21"/>
  <c r="H2956" i="21"/>
  <c r="J2955" i="21"/>
  <c r="I2955" i="21"/>
  <c r="P2954" i="21"/>
  <c r="O2954" i="21"/>
  <c r="N2954" i="21"/>
  <c r="Q2954" i="21"/>
  <c r="L2956" i="21"/>
  <c r="I2956" i="21"/>
  <c r="J2956" i="21"/>
  <c r="H2957" i="21"/>
  <c r="K2956" i="21"/>
  <c r="M2956" i="21"/>
  <c r="P2955" i="21"/>
  <c r="O2955" i="21"/>
  <c r="N2955" i="21"/>
  <c r="Q2955" i="21"/>
  <c r="P2956" i="21"/>
  <c r="O2956" i="21"/>
  <c r="Q2956" i="21"/>
  <c r="N2956" i="21"/>
  <c r="J2957" i="21"/>
  <c r="K2957" i="21"/>
  <c r="I2957" i="21"/>
  <c r="H2958" i="21"/>
  <c r="L2957" i="21"/>
  <c r="M2957" i="21"/>
  <c r="P2957" i="21"/>
  <c r="O2957" i="21"/>
  <c r="Q2957" i="21"/>
  <c r="N2957" i="21"/>
  <c r="I2958" i="21"/>
  <c r="L2958" i="21"/>
  <c r="K2958" i="21"/>
  <c r="J2958" i="21"/>
  <c r="M2958" i="21"/>
  <c r="H2959" i="21"/>
  <c r="P2958" i="21"/>
  <c r="O2958" i="21"/>
  <c r="N2958" i="21"/>
  <c r="Q2958" i="21"/>
  <c r="H2960" i="21"/>
  <c r="K2959" i="21"/>
  <c r="M2959" i="21"/>
  <c r="J2959" i="21"/>
  <c r="I2959" i="21"/>
  <c r="L2959" i="21"/>
  <c r="K2960" i="21"/>
  <c r="M2960" i="21"/>
  <c r="J2960" i="21"/>
  <c r="H2961" i="21"/>
  <c r="L2960" i="21"/>
  <c r="I2960" i="21"/>
  <c r="P2959" i="21"/>
  <c r="O2959" i="21"/>
  <c r="Q2959" i="21"/>
  <c r="N2959" i="21"/>
  <c r="K2961" i="21"/>
  <c r="H2962" i="21"/>
  <c r="I2961" i="21"/>
  <c r="J2961" i="21"/>
  <c r="M2961" i="21"/>
  <c r="L2961" i="21"/>
  <c r="P2960" i="21"/>
  <c r="O2960" i="21"/>
  <c r="Q2960" i="21"/>
  <c r="N2960" i="21"/>
  <c r="H2963" i="21"/>
  <c r="M2962" i="21"/>
  <c r="K2962" i="21"/>
  <c r="J2962" i="21"/>
  <c r="I2962" i="21"/>
  <c r="L2962" i="21"/>
  <c r="P2961" i="21"/>
  <c r="O2961" i="21"/>
  <c r="Q2961" i="21"/>
  <c r="N2961" i="21"/>
  <c r="L2963" i="21"/>
  <c r="J2963" i="21"/>
  <c r="H2964" i="21"/>
  <c r="M2963" i="21"/>
  <c r="I2963" i="21"/>
  <c r="K2963" i="21"/>
  <c r="P2962" i="21"/>
  <c r="O2962" i="21"/>
  <c r="Q2962" i="21"/>
  <c r="N2962" i="21"/>
  <c r="L2964" i="21"/>
  <c r="H2965" i="21"/>
  <c r="M2964" i="21"/>
  <c r="J2964" i="21"/>
  <c r="I2964" i="21"/>
  <c r="K2964" i="21"/>
  <c r="P2963" i="21"/>
  <c r="O2963" i="21"/>
  <c r="Q2963" i="21"/>
  <c r="N2963" i="21"/>
  <c r="I2965" i="21"/>
  <c r="J2965" i="21"/>
  <c r="H2966" i="21"/>
  <c r="L2965" i="21"/>
  <c r="M2965" i="21"/>
  <c r="K2965" i="21"/>
  <c r="P2964" i="21"/>
  <c r="O2964" i="21"/>
  <c r="Q2964" i="21"/>
  <c r="N2964" i="21"/>
  <c r="P2965" i="21"/>
  <c r="O2965" i="21"/>
  <c r="Q2965" i="21"/>
  <c r="N2965" i="21"/>
  <c r="J2966" i="21"/>
  <c r="M2966" i="21"/>
  <c r="I2966" i="21"/>
  <c r="K2966" i="21"/>
  <c r="H2967" i="21"/>
  <c r="L2966" i="21"/>
  <c r="P2966" i="21"/>
  <c r="O2966" i="21"/>
  <c r="Q2966" i="21"/>
  <c r="N2966" i="21"/>
  <c r="K2967" i="21"/>
  <c r="H2968" i="21"/>
  <c r="I2967" i="21"/>
  <c r="J2967" i="21"/>
  <c r="L2967" i="21"/>
  <c r="M2967" i="21"/>
  <c r="H2969" i="21"/>
  <c r="L2968" i="21"/>
  <c r="M2968" i="21"/>
  <c r="J2968" i="21"/>
  <c r="I2968" i="21"/>
  <c r="K2968" i="21"/>
  <c r="P2967" i="21"/>
  <c r="O2967" i="21"/>
  <c r="Q2967" i="21"/>
  <c r="N2967" i="21"/>
  <c r="K2969" i="21"/>
  <c r="M2969" i="21"/>
  <c r="J2969" i="21"/>
  <c r="I2969" i="21"/>
  <c r="H2970" i="21"/>
  <c r="L2969" i="21"/>
  <c r="P2968" i="21"/>
  <c r="O2968" i="21"/>
  <c r="Q2968" i="21"/>
  <c r="N2968" i="21"/>
  <c r="P2969" i="21"/>
  <c r="O2969" i="21"/>
  <c r="Q2969" i="21"/>
  <c r="N2969" i="21"/>
  <c r="K2970" i="21"/>
  <c r="I2970" i="21"/>
  <c r="M2970" i="21"/>
  <c r="L2970" i="21"/>
  <c r="H2971" i="21"/>
  <c r="J2970" i="21"/>
  <c r="P2970" i="21"/>
  <c r="O2970" i="21"/>
  <c r="N2970" i="21"/>
  <c r="Q2970" i="21"/>
  <c r="H2972" i="21"/>
  <c r="L2971" i="21"/>
  <c r="J2971" i="21"/>
  <c r="I2971" i="21"/>
  <c r="K2971" i="21"/>
  <c r="M2971" i="21"/>
  <c r="J2972" i="21"/>
  <c r="M2972" i="21"/>
  <c r="L2972" i="21"/>
  <c r="H2973" i="21"/>
  <c r="K2972" i="21"/>
  <c r="I2972" i="21"/>
  <c r="P2971" i="21"/>
  <c r="O2971" i="21"/>
  <c r="Q2971" i="21"/>
  <c r="N2971" i="21"/>
  <c r="M2973" i="21"/>
  <c r="L2973" i="21"/>
  <c r="K2973" i="21"/>
  <c r="J2973" i="21"/>
  <c r="H2974" i="21"/>
  <c r="I2973" i="21"/>
  <c r="P2972" i="21"/>
  <c r="O2972" i="21"/>
  <c r="Q2972" i="21"/>
  <c r="N2972" i="21"/>
  <c r="M2974" i="21"/>
  <c r="H2975" i="21"/>
  <c r="J2974" i="21"/>
  <c r="I2974" i="21"/>
  <c r="K2974" i="21"/>
  <c r="L2974" i="21"/>
  <c r="P2973" i="21"/>
  <c r="O2973" i="21"/>
  <c r="Q2973" i="21"/>
  <c r="N2973" i="21"/>
  <c r="L2975" i="21"/>
  <c r="J2975" i="21"/>
  <c r="K2975" i="21"/>
  <c r="H2976" i="21"/>
  <c r="I2975" i="21"/>
  <c r="M2975" i="21"/>
  <c r="P2974" i="21"/>
  <c r="O2974" i="21"/>
  <c r="Q2974" i="21"/>
  <c r="N2974" i="21"/>
  <c r="J2976" i="21"/>
  <c r="K2976" i="21"/>
  <c r="I2976" i="21"/>
  <c r="M2976" i="21"/>
  <c r="H2977" i="21"/>
  <c r="L2976" i="21"/>
  <c r="P2975" i="21"/>
  <c r="O2975" i="21"/>
  <c r="N2975" i="21"/>
  <c r="Q2975" i="21"/>
  <c r="P2976" i="21"/>
  <c r="O2976" i="21"/>
  <c r="N2976" i="21"/>
  <c r="Q2976" i="21"/>
  <c r="J2977" i="21"/>
  <c r="H2978" i="21"/>
  <c r="M2977" i="21"/>
  <c r="I2977" i="21"/>
  <c r="L2977" i="21"/>
  <c r="K2977" i="21"/>
  <c r="I2978" i="21"/>
  <c r="J2978" i="21"/>
  <c r="L2978" i="21"/>
  <c r="M2978" i="21"/>
  <c r="H2979" i="21"/>
  <c r="K2978" i="21"/>
  <c r="P2977" i="21"/>
  <c r="O2977" i="21"/>
  <c r="Q2977" i="21"/>
  <c r="N2977" i="21"/>
  <c r="P2978" i="21"/>
  <c r="O2978" i="21"/>
  <c r="Q2978" i="21"/>
  <c r="N2978" i="21"/>
  <c r="I2979" i="21"/>
  <c r="M2979" i="21"/>
  <c r="H2980" i="21"/>
  <c r="J2979" i="21"/>
  <c r="L2979" i="21"/>
  <c r="K2979" i="21"/>
  <c r="P2979" i="21"/>
  <c r="O2979" i="21"/>
  <c r="N2979" i="21"/>
  <c r="Q2979" i="21"/>
  <c r="J2980" i="21"/>
  <c r="H2981" i="21"/>
  <c r="I2980" i="21"/>
  <c r="M2980" i="21"/>
  <c r="K2980" i="21"/>
  <c r="L2980" i="21"/>
  <c r="I2981" i="21"/>
  <c r="K2981" i="21"/>
  <c r="J2981" i="21"/>
  <c r="M2981" i="21"/>
  <c r="L2981" i="21"/>
  <c r="H2982" i="21"/>
  <c r="P2980" i="21"/>
  <c r="O2980" i="21"/>
  <c r="N2980" i="21"/>
  <c r="Q2980" i="21"/>
  <c r="P2981" i="21"/>
  <c r="O2981" i="21"/>
  <c r="N2981" i="21"/>
  <c r="Q2981" i="21"/>
  <c r="M2982" i="21"/>
  <c r="J2982" i="21"/>
  <c r="I2982" i="21"/>
  <c r="H2983" i="21"/>
  <c r="K2982" i="21"/>
  <c r="L2982" i="21"/>
  <c r="P2982" i="21"/>
  <c r="O2982" i="21"/>
  <c r="N2982" i="21"/>
  <c r="Q2982" i="21"/>
  <c r="I2983" i="21"/>
  <c r="M2983" i="21"/>
  <c r="H2984" i="21"/>
  <c r="K2983" i="21"/>
  <c r="L2983" i="21"/>
  <c r="J2983" i="21"/>
  <c r="P2983" i="21"/>
  <c r="O2983" i="21"/>
  <c r="Q2983" i="21"/>
  <c r="N2983" i="21"/>
  <c r="J2984" i="21"/>
  <c r="I2984" i="21"/>
  <c r="K2984" i="21"/>
  <c r="H2985" i="21"/>
  <c r="M2984" i="21"/>
  <c r="L2984" i="21"/>
  <c r="P2984" i="21"/>
  <c r="O2984" i="21"/>
  <c r="N2984" i="21"/>
  <c r="Q2984" i="21"/>
  <c r="J2985" i="21"/>
  <c r="K2985" i="21"/>
  <c r="M2985" i="21"/>
  <c r="H2986" i="21"/>
  <c r="I2985" i="21"/>
  <c r="L2985" i="21"/>
  <c r="K2986" i="21"/>
  <c r="M2986" i="21"/>
  <c r="I2986" i="21"/>
  <c r="L2986" i="21"/>
  <c r="J2986" i="21"/>
  <c r="H2987" i="21"/>
  <c r="P2985" i="21"/>
  <c r="O2985" i="21"/>
  <c r="N2985" i="21"/>
  <c r="Q2985" i="21"/>
  <c r="P2986" i="21"/>
  <c r="O2986" i="21"/>
  <c r="Q2986" i="21"/>
  <c r="N2986" i="21"/>
  <c r="J2987" i="21"/>
  <c r="L2987" i="21"/>
  <c r="H2988" i="21"/>
  <c r="K2987" i="21"/>
  <c r="I2987" i="21"/>
  <c r="M2987" i="21"/>
  <c r="M2988" i="21"/>
  <c r="J2988" i="21"/>
  <c r="K2988" i="21"/>
  <c r="H2989" i="21"/>
  <c r="L2988" i="21"/>
  <c r="I2988" i="21"/>
  <c r="P2987" i="21"/>
  <c r="O2987" i="21"/>
  <c r="N2987" i="21"/>
  <c r="Q2987" i="21"/>
  <c r="M2989" i="21"/>
  <c r="J2989" i="21"/>
  <c r="I2989" i="21"/>
  <c r="L2989" i="21"/>
  <c r="K2989" i="21"/>
  <c r="H2990" i="21"/>
  <c r="P2988" i="21"/>
  <c r="O2988" i="21"/>
  <c r="Q2988" i="21"/>
  <c r="N2988" i="21"/>
  <c r="P2989" i="21"/>
  <c r="O2989" i="21"/>
  <c r="Q2989" i="21"/>
  <c r="N2989" i="21"/>
  <c r="L2990" i="21"/>
  <c r="K2990" i="21"/>
  <c r="H2991" i="21"/>
  <c r="I2990" i="21"/>
  <c r="M2990" i="21"/>
  <c r="J2990" i="21"/>
  <c r="M2991" i="21"/>
  <c r="K2991" i="21"/>
  <c r="H2992" i="21"/>
  <c r="L2991" i="21"/>
  <c r="I2991" i="21"/>
  <c r="J2991" i="21"/>
  <c r="P2990" i="21"/>
  <c r="O2990" i="21"/>
  <c r="Q2990" i="21"/>
  <c r="N2990" i="21"/>
  <c r="L2992" i="21"/>
  <c r="M2992" i="21"/>
  <c r="I2992" i="21"/>
  <c r="H2993" i="21"/>
  <c r="K2992" i="21"/>
  <c r="J2992" i="21"/>
  <c r="P2991" i="21"/>
  <c r="O2991" i="21"/>
  <c r="Q2991" i="21"/>
  <c r="N2991" i="21"/>
  <c r="P2992" i="21"/>
  <c r="O2992" i="21"/>
  <c r="Q2992" i="21"/>
  <c r="N2992" i="21"/>
  <c r="J2993" i="21"/>
  <c r="K2993" i="21"/>
  <c r="I2993" i="21"/>
  <c r="H2994" i="21"/>
  <c r="M2993" i="21"/>
  <c r="L2993" i="21"/>
  <c r="P2993" i="21"/>
  <c r="O2993" i="21"/>
  <c r="N2993" i="21"/>
  <c r="Q2993" i="21"/>
  <c r="L2994" i="21"/>
  <c r="J2994" i="21"/>
  <c r="K2994" i="21"/>
  <c r="H2995" i="21"/>
  <c r="I2994" i="21"/>
  <c r="M2994" i="21"/>
  <c r="J2995" i="21"/>
  <c r="L2995" i="21"/>
  <c r="I2995" i="21"/>
  <c r="M2995" i="21"/>
  <c r="K2995" i="21"/>
  <c r="H2996" i="21"/>
  <c r="P2994" i="21"/>
  <c r="O2994" i="21"/>
  <c r="N2994" i="21"/>
  <c r="Q2994" i="21"/>
  <c r="P2995" i="21"/>
  <c r="O2995" i="21"/>
  <c r="N2995" i="21"/>
  <c r="Q2995" i="21"/>
  <c r="K2996" i="21"/>
  <c r="J2996" i="21"/>
  <c r="M2996" i="21"/>
  <c r="I2996" i="21"/>
  <c r="H2997" i="21"/>
  <c r="L2996" i="21"/>
  <c r="P2996" i="21"/>
  <c r="O2996" i="21"/>
  <c r="N2996" i="21"/>
  <c r="Q2996" i="21"/>
  <c r="M2997" i="21"/>
  <c r="H2998" i="21"/>
  <c r="I2997" i="21"/>
  <c r="L2997" i="21"/>
  <c r="J2997" i="21"/>
  <c r="K2997" i="21"/>
  <c r="I2998" i="21"/>
  <c r="L2998" i="21"/>
  <c r="H2999" i="21"/>
  <c r="J2998" i="21"/>
  <c r="M2998" i="21"/>
  <c r="K2998" i="21"/>
  <c r="P2997" i="21"/>
  <c r="O2997" i="21"/>
  <c r="Q2997" i="21"/>
  <c r="N2997" i="21"/>
  <c r="P2998" i="21"/>
  <c r="O2998" i="21"/>
  <c r="Q2998" i="21"/>
  <c r="N2998" i="21"/>
  <c r="K2999" i="21"/>
  <c r="M2999" i="21"/>
  <c r="L2999" i="21"/>
  <c r="H3000" i="21"/>
  <c r="I2999" i="21"/>
  <c r="J2999" i="21"/>
  <c r="L3000" i="21"/>
  <c r="I3000" i="21"/>
  <c r="M3000" i="21"/>
  <c r="H3001" i="21"/>
  <c r="K3000" i="21"/>
  <c r="J3000" i="21"/>
  <c r="P2999" i="21"/>
  <c r="O2999" i="21"/>
  <c r="N2999" i="21"/>
  <c r="Q2999" i="21"/>
  <c r="P3000" i="21"/>
  <c r="O3000" i="21"/>
  <c r="Q3000" i="21"/>
  <c r="N3000" i="21"/>
  <c r="J3001" i="21"/>
  <c r="I3001" i="21"/>
  <c r="M3001" i="21"/>
  <c r="K3001" i="21"/>
  <c r="L3001" i="21"/>
  <c r="H3002" i="21"/>
  <c r="P3001" i="21"/>
  <c r="O3001" i="21"/>
  <c r="Q3001" i="21"/>
  <c r="N3001" i="21"/>
  <c r="H3003" i="21"/>
  <c r="J3002" i="21"/>
  <c r="L3002" i="21"/>
  <c r="M3002" i="21"/>
  <c r="I3002" i="21"/>
  <c r="K3002" i="21"/>
  <c r="M3003" i="21"/>
  <c r="J3003" i="21"/>
  <c r="I3003" i="21"/>
  <c r="K3003" i="21"/>
  <c r="H3004" i="21"/>
  <c r="L3003" i="21"/>
  <c r="P3002" i="21"/>
  <c r="O3002" i="21"/>
  <c r="Q3002" i="21"/>
  <c r="N3002" i="21"/>
  <c r="P3003" i="21"/>
  <c r="O3003" i="21"/>
  <c r="Q3003" i="21"/>
  <c r="N3003" i="21"/>
  <c r="M3004" i="21"/>
  <c r="J3004" i="21"/>
  <c r="K3004" i="21"/>
  <c r="H3005" i="21"/>
  <c r="I3004" i="21"/>
  <c r="L3004" i="21"/>
  <c r="K3005" i="21"/>
  <c r="M3005" i="21"/>
  <c r="H3006" i="21"/>
  <c r="L3005" i="21"/>
  <c r="I3005" i="21"/>
  <c r="J3005" i="21"/>
  <c r="P3004" i="21"/>
  <c r="O3004" i="21"/>
  <c r="Q3004" i="21"/>
  <c r="N3004" i="21"/>
  <c r="H3007" i="21"/>
  <c r="K3006" i="21"/>
  <c r="J3006" i="21"/>
  <c r="I3006" i="21"/>
  <c r="L3006" i="21"/>
  <c r="M3006" i="21"/>
  <c r="P3005" i="21"/>
  <c r="O3005" i="21"/>
  <c r="Q3005" i="21"/>
  <c r="N3005" i="21"/>
  <c r="M3007" i="21"/>
  <c r="J3007" i="21"/>
  <c r="H3008" i="21"/>
  <c r="I3007" i="21"/>
  <c r="L3007" i="21"/>
  <c r="K3007" i="21"/>
  <c r="P3006" i="21"/>
  <c r="O3006" i="21"/>
  <c r="Q3006" i="21"/>
  <c r="N3006" i="21"/>
  <c r="I3008" i="21"/>
  <c r="J3008" i="21"/>
  <c r="L3008" i="21"/>
  <c r="M3008" i="21"/>
  <c r="H3009" i="21"/>
  <c r="K3008" i="21"/>
  <c r="P3007" i="21"/>
  <c r="O3007" i="21"/>
  <c r="N3007" i="21"/>
  <c r="Q3007" i="21"/>
  <c r="P3008" i="21"/>
  <c r="O3008" i="21"/>
  <c r="Q3008" i="21"/>
  <c r="N3008" i="21"/>
  <c r="I3009" i="21"/>
  <c r="L3009" i="21"/>
  <c r="J3009" i="21"/>
  <c r="M3009" i="21"/>
  <c r="H3010" i="21"/>
  <c r="K3009" i="21"/>
  <c r="P3009" i="21"/>
  <c r="O3009" i="21"/>
  <c r="N3009" i="21"/>
  <c r="Q3009" i="21"/>
  <c r="H3011" i="21"/>
  <c r="J3010" i="21"/>
  <c r="L3010" i="21"/>
  <c r="M3010" i="21"/>
  <c r="K3010" i="21"/>
  <c r="I3010" i="21"/>
  <c r="I3011" i="21"/>
  <c r="M3011" i="21"/>
  <c r="K3011" i="21"/>
  <c r="J3011" i="21"/>
  <c r="H3012" i="21"/>
  <c r="L3011" i="21"/>
  <c r="P3010" i="21"/>
  <c r="O3010" i="21"/>
  <c r="Q3010" i="21"/>
  <c r="N3010" i="21"/>
  <c r="P3011" i="21"/>
  <c r="O3011" i="21"/>
  <c r="N3011" i="21"/>
  <c r="Q3011" i="21"/>
  <c r="J3012" i="21"/>
  <c r="L3012" i="21"/>
  <c r="K3012" i="21"/>
  <c r="M3012" i="21"/>
  <c r="I3012" i="21"/>
  <c r="H3013" i="21"/>
  <c r="P3012" i="21"/>
  <c r="O3012" i="21"/>
  <c r="N3012" i="21"/>
  <c r="Q3012" i="21"/>
  <c r="J3013" i="21"/>
  <c r="L3013" i="21"/>
  <c r="K3013" i="21"/>
  <c r="I3013" i="21"/>
  <c r="H3014" i="21"/>
  <c r="M3013" i="21"/>
  <c r="P3013" i="21"/>
  <c r="O3013" i="21"/>
  <c r="N3013" i="21"/>
  <c r="Q3013" i="21"/>
  <c r="M3014" i="21"/>
  <c r="H3015" i="21"/>
  <c r="I3014" i="21"/>
  <c r="K3014" i="21"/>
  <c r="L3014" i="21"/>
  <c r="J3014" i="21"/>
  <c r="J3015" i="21"/>
  <c r="M3015" i="21"/>
  <c r="L3015" i="21"/>
  <c r="I3015" i="21"/>
  <c r="K3015" i="21"/>
  <c r="H3016" i="21"/>
  <c r="P3014" i="21"/>
  <c r="O3014" i="21"/>
  <c r="Q3014" i="21"/>
  <c r="N3014" i="21"/>
  <c r="P3015" i="21"/>
  <c r="O3015" i="21"/>
  <c r="Q3015" i="21"/>
  <c r="N3015" i="21"/>
  <c r="K3016" i="21"/>
  <c r="H3017" i="21"/>
  <c r="L3016" i="21"/>
  <c r="M3016" i="21"/>
  <c r="J3016" i="21"/>
  <c r="I3016" i="21"/>
  <c r="J3017" i="21"/>
  <c r="L3017" i="21"/>
  <c r="K3017" i="21"/>
  <c r="M3017" i="21"/>
  <c r="I3017" i="21"/>
  <c r="H3018" i="21"/>
  <c r="P3016" i="21"/>
  <c r="O3016" i="21"/>
  <c r="N3016" i="21"/>
  <c r="Q3016" i="21"/>
  <c r="P3017" i="21"/>
  <c r="O3017" i="21"/>
  <c r="N3017" i="21"/>
  <c r="Q3017" i="21"/>
  <c r="L3018" i="21"/>
  <c r="M3018" i="21"/>
  <c r="J3018" i="21"/>
  <c r="I3018" i="21"/>
  <c r="K3018" i="21"/>
  <c r="H3019" i="21"/>
  <c r="P3018" i="21"/>
  <c r="O3018" i="21"/>
  <c r="Q3018" i="21"/>
  <c r="N3018" i="21"/>
  <c r="H3020" i="21"/>
  <c r="K3019" i="21"/>
  <c r="I3019" i="21"/>
  <c r="M3019" i="21"/>
  <c r="L3019" i="21"/>
  <c r="J3019" i="21"/>
  <c r="J3020" i="21"/>
  <c r="M3020" i="21"/>
  <c r="H3021" i="21"/>
  <c r="I3020" i="21"/>
  <c r="L3020" i="21"/>
  <c r="K3020" i="21"/>
  <c r="P3019" i="21"/>
  <c r="O3019" i="21"/>
  <c r="Q3019" i="21"/>
  <c r="N3019" i="21"/>
  <c r="L3021" i="21"/>
  <c r="M3021" i="21"/>
  <c r="K3021" i="21"/>
  <c r="J3021" i="21"/>
  <c r="I3021" i="21"/>
  <c r="H3022" i="21"/>
  <c r="P3020" i="21"/>
  <c r="O3020" i="21"/>
  <c r="Q3020" i="21"/>
  <c r="N3020" i="21"/>
  <c r="P3021" i="21"/>
  <c r="O3021" i="21"/>
  <c r="Q3021" i="21"/>
  <c r="N3021" i="21"/>
  <c r="M3022" i="21"/>
  <c r="J3022" i="21"/>
  <c r="H3023" i="21"/>
  <c r="K3022" i="21"/>
  <c r="I3022" i="21"/>
  <c r="L3022" i="21"/>
  <c r="H3024" i="21"/>
  <c r="L3023" i="21"/>
  <c r="M3023" i="21"/>
  <c r="I3023" i="21"/>
  <c r="K3023" i="21"/>
  <c r="J3023" i="21"/>
  <c r="P3022" i="21"/>
  <c r="O3022" i="21"/>
  <c r="N3022" i="21"/>
  <c r="Q3022" i="21"/>
  <c r="J3024" i="21"/>
  <c r="I3024" i="21"/>
  <c r="K3024" i="21"/>
  <c r="L3024" i="21"/>
  <c r="M3024" i="21"/>
  <c r="H3025" i="21"/>
  <c r="P3023" i="21"/>
  <c r="O3023" i="21"/>
  <c r="Q3023" i="21"/>
  <c r="N3023" i="21"/>
  <c r="P3024" i="21"/>
  <c r="O3024" i="21"/>
  <c r="Q3024" i="21"/>
  <c r="N3024" i="21"/>
  <c r="L3025" i="21"/>
  <c r="K3025" i="21"/>
  <c r="M3025" i="21"/>
  <c r="J3025" i="21"/>
  <c r="H3026" i="21"/>
  <c r="I3025" i="21"/>
  <c r="H3027" i="21"/>
  <c r="M3026" i="21"/>
  <c r="J3026" i="21"/>
  <c r="I3026" i="21"/>
  <c r="L3026" i="21"/>
  <c r="K3026" i="21"/>
  <c r="P3025" i="21"/>
  <c r="O3025" i="21"/>
  <c r="Q3025" i="21"/>
  <c r="N3025" i="21"/>
  <c r="M3027" i="21"/>
  <c r="H3028" i="21"/>
  <c r="K3027" i="21"/>
  <c r="I3027" i="21"/>
  <c r="J3027" i="21"/>
  <c r="L3027" i="21"/>
  <c r="P3026" i="21"/>
  <c r="O3026" i="21"/>
  <c r="N3026" i="21"/>
  <c r="Q3026" i="21"/>
  <c r="I3028" i="21"/>
  <c r="M3028" i="21"/>
  <c r="L3028" i="21"/>
  <c r="J3028" i="21"/>
  <c r="K3028" i="21"/>
  <c r="H3029" i="21"/>
  <c r="P3027" i="21"/>
  <c r="O3027" i="21"/>
  <c r="N3027" i="21"/>
  <c r="Q3027" i="21"/>
  <c r="P3028" i="21"/>
  <c r="O3028" i="21"/>
  <c r="Q3028" i="21"/>
  <c r="N3028" i="21"/>
  <c r="K3029" i="21"/>
  <c r="J3029" i="21"/>
  <c r="M3029" i="21"/>
  <c r="I3029" i="21"/>
  <c r="L3029" i="21"/>
  <c r="H3030" i="21"/>
  <c r="P3029" i="21"/>
  <c r="O3029" i="21"/>
  <c r="N3029" i="21"/>
  <c r="Q3029" i="21"/>
  <c r="L3030" i="21"/>
  <c r="K3030" i="21"/>
  <c r="M3030" i="21"/>
  <c r="H3031" i="21"/>
  <c r="J3030" i="21"/>
  <c r="I3030" i="21"/>
  <c r="J3031" i="21"/>
  <c r="H3032" i="21"/>
  <c r="K3031" i="21"/>
  <c r="I3031" i="21"/>
  <c r="L3031" i="21"/>
  <c r="M3031" i="21"/>
  <c r="P3030" i="21"/>
  <c r="O3030" i="21"/>
  <c r="Q3030" i="21"/>
  <c r="N3030" i="21"/>
  <c r="H3033" i="21"/>
  <c r="J3032" i="21"/>
  <c r="K3032" i="21"/>
  <c r="L3032" i="21"/>
  <c r="M3032" i="21"/>
  <c r="I3032" i="21"/>
  <c r="P3031" i="21"/>
  <c r="O3031" i="21"/>
  <c r="Q3031" i="21"/>
  <c r="N3031" i="21"/>
  <c r="H3034" i="21"/>
  <c r="K3033" i="21"/>
  <c r="J3033" i="21"/>
  <c r="M3033" i="21"/>
  <c r="L3033" i="21"/>
  <c r="I3033" i="21"/>
  <c r="P3032" i="21"/>
  <c r="O3032" i="21"/>
  <c r="N3032" i="21"/>
  <c r="Q3032" i="21"/>
  <c r="M3034" i="21"/>
  <c r="H3035" i="21"/>
  <c r="L3034" i="21"/>
  <c r="K3034" i="21"/>
  <c r="J3034" i="21"/>
  <c r="I3034" i="21"/>
  <c r="P3033" i="21"/>
  <c r="O3033" i="21"/>
  <c r="Q3033" i="21"/>
  <c r="N3033" i="21"/>
  <c r="J3035" i="21"/>
  <c r="I3035" i="21"/>
  <c r="K3035" i="21"/>
  <c r="M3035" i="21"/>
  <c r="H3036" i="21"/>
  <c r="L3035" i="21"/>
  <c r="P3034" i="21"/>
  <c r="O3034" i="21"/>
  <c r="Q3034" i="21"/>
  <c r="N3034" i="21"/>
  <c r="P3035" i="21"/>
  <c r="O3035" i="21"/>
  <c r="N3035" i="21"/>
  <c r="Q3035" i="21"/>
  <c r="M3036" i="21"/>
  <c r="H3037" i="21"/>
  <c r="J3036" i="21"/>
  <c r="I3036" i="21"/>
  <c r="L3036" i="21"/>
  <c r="K3036" i="21"/>
  <c r="I3037" i="21"/>
  <c r="J3037" i="21"/>
  <c r="L3037" i="21"/>
  <c r="H3038" i="21"/>
  <c r="M3037" i="21"/>
  <c r="K3037" i="21"/>
  <c r="P3036" i="21"/>
  <c r="O3036" i="21"/>
  <c r="Q3036" i="21"/>
  <c r="N3036" i="21"/>
  <c r="P3037" i="21"/>
  <c r="O3037" i="21"/>
  <c r="Q3037" i="21"/>
  <c r="N3037" i="21"/>
  <c r="M3038" i="21"/>
  <c r="K3038" i="21"/>
  <c r="L3038" i="21"/>
  <c r="I3038" i="21"/>
  <c r="J3038" i="21"/>
  <c r="H3039" i="21"/>
  <c r="P3038" i="21"/>
  <c r="O3038" i="21"/>
  <c r="N3038" i="21"/>
  <c r="Q3038" i="21"/>
  <c r="H3040" i="21"/>
  <c r="M3039" i="21"/>
  <c r="I3039" i="21"/>
  <c r="L3039" i="21"/>
  <c r="J3039" i="21"/>
  <c r="K3039" i="21"/>
  <c r="K3040" i="21"/>
  <c r="M3040" i="21"/>
  <c r="H3041" i="21"/>
  <c r="I3040" i="21"/>
  <c r="L3040" i="21"/>
  <c r="J3040" i="21"/>
  <c r="P3039" i="21"/>
  <c r="O3039" i="21"/>
  <c r="N3039" i="21"/>
  <c r="Q3039" i="21"/>
  <c r="I3041" i="21"/>
  <c r="H3042" i="21"/>
  <c r="K3041" i="21"/>
  <c r="M3041" i="21"/>
  <c r="J3041" i="21"/>
  <c r="L3041" i="21"/>
  <c r="P3040" i="21"/>
  <c r="O3040" i="21"/>
  <c r="Q3040" i="21"/>
  <c r="N3040" i="21"/>
  <c r="P3041" i="21"/>
  <c r="O3041" i="21"/>
  <c r="Q3041" i="21"/>
  <c r="N3041" i="21"/>
  <c r="K3042" i="21"/>
  <c r="L3042" i="21"/>
  <c r="I3042" i="21"/>
  <c r="H3043" i="21"/>
  <c r="J3042" i="21"/>
  <c r="M3042" i="21"/>
  <c r="P3042" i="21"/>
  <c r="O3042" i="21"/>
  <c r="Q3042" i="21"/>
  <c r="N3042" i="21"/>
  <c r="L3043" i="21"/>
  <c r="I3043" i="21"/>
  <c r="J3043" i="21"/>
  <c r="M3043" i="21"/>
  <c r="H3044" i="21"/>
  <c r="K3043" i="21"/>
  <c r="P3043" i="21"/>
  <c r="O3043" i="21"/>
  <c r="N3043" i="21"/>
  <c r="Q3043" i="21"/>
  <c r="I3044" i="21"/>
  <c r="M3044" i="21"/>
  <c r="K3044" i="21"/>
  <c r="L3044" i="21"/>
  <c r="H3045" i="21"/>
  <c r="J3044" i="21"/>
  <c r="P3044" i="21"/>
  <c r="O3044" i="21"/>
  <c r="N3044" i="21"/>
  <c r="Q3044" i="21"/>
  <c r="M3045" i="21"/>
  <c r="H3046" i="21"/>
  <c r="J3045" i="21"/>
  <c r="I3045" i="21"/>
  <c r="K3045" i="21"/>
  <c r="L3045" i="21"/>
  <c r="K3046" i="21"/>
  <c r="I3046" i="21"/>
  <c r="H3047" i="21"/>
  <c r="M3046" i="21"/>
  <c r="J3046" i="21"/>
  <c r="L3046" i="21"/>
  <c r="P3045" i="21"/>
  <c r="O3045" i="21"/>
  <c r="Q3045" i="21"/>
  <c r="N3045" i="21"/>
  <c r="P3046" i="21"/>
  <c r="O3046" i="21"/>
  <c r="N3046" i="21"/>
  <c r="Q3046" i="21"/>
  <c r="H3048" i="21"/>
  <c r="I3047" i="21"/>
  <c r="K3047" i="21"/>
  <c r="J3047" i="21"/>
  <c r="M3047" i="21"/>
  <c r="L3047" i="21"/>
  <c r="M3048" i="21"/>
  <c r="I3048" i="21"/>
  <c r="H3049" i="21"/>
  <c r="K3048" i="21"/>
  <c r="L3048" i="21"/>
  <c r="J3048" i="21"/>
  <c r="P3047" i="21"/>
  <c r="O3047" i="21"/>
  <c r="Q3047" i="21"/>
  <c r="N3047" i="21"/>
  <c r="P3048" i="21"/>
  <c r="O3048" i="21"/>
  <c r="Q3048" i="21"/>
  <c r="N3048" i="21"/>
  <c r="J3049" i="21"/>
  <c r="K3049" i="21"/>
  <c r="M3049" i="21"/>
  <c r="H3050" i="21"/>
  <c r="L3049" i="21"/>
  <c r="I3049" i="21"/>
  <c r="J3050" i="21"/>
  <c r="H3051" i="21"/>
  <c r="L3050" i="21"/>
  <c r="M3050" i="21"/>
  <c r="I3050" i="21"/>
  <c r="K3050" i="21"/>
  <c r="P3049" i="21"/>
  <c r="O3049" i="21"/>
  <c r="N3049" i="21"/>
  <c r="Q3049" i="21"/>
  <c r="I3051" i="21"/>
  <c r="M3051" i="21"/>
  <c r="K3051" i="21"/>
  <c r="H3052" i="21"/>
  <c r="L3051" i="21"/>
  <c r="J3051" i="21"/>
  <c r="P3050" i="21"/>
  <c r="O3050" i="21"/>
  <c r="N3050" i="21"/>
  <c r="Q3050" i="21"/>
  <c r="P3051" i="21"/>
  <c r="O3051" i="21"/>
  <c r="Q3051" i="21"/>
  <c r="N3051" i="21"/>
  <c r="K3052" i="21"/>
  <c r="M3052" i="21"/>
  <c r="I3052" i="21"/>
  <c r="L3052" i="21"/>
  <c r="J3052" i="21"/>
  <c r="H3053" i="21"/>
  <c r="P3052" i="21"/>
  <c r="O3052" i="21"/>
  <c r="Q3052" i="21"/>
  <c r="N3052" i="21"/>
  <c r="J3053" i="21"/>
  <c r="H3054" i="21"/>
  <c r="I3053" i="21"/>
  <c r="M3053" i="21"/>
  <c r="K3053" i="21"/>
  <c r="L3053" i="21"/>
  <c r="J3054" i="21"/>
  <c r="I3054" i="21"/>
  <c r="H3055" i="21"/>
  <c r="K3054" i="21"/>
  <c r="L3054" i="21"/>
  <c r="M3054" i="21"/>
  <c r="P3053" i="21"/>
  <c r="O3053" i="21"/>
  <c r="Q3053" i="21"/>
  <c r="N3053" i="21"/>
  <c r="P3054" i="21"/>
  <c r="O3054" i="21"/>
  <c r="Q3054" i="21"/>
  <c r="N3054" i="21"/>
  <c r="H3056" i="21"/>
  <c r="M3055" i="21"/>
  <c r="L3055" i="21"/>
  <c r="I3055" i="21"/>
  <c r="J3055" i="21"/>
  <c r="K3055" i="21"/>
  <c r="K3056" i="21"/>
  <c r="M3056" i="21"/>
  <c r="I3056" i="21"/>
  <c r="H3057" i="21"/>
  <c r="L3056" i="21"/>
  <c r="J3056" i="21"/>
  <c r="P3055" i="21"/>
  <c r="O3055" i="21"/>
  <c r="Q3055" i="21"/>
  <c r="N3055" i="21"/>
  <c r="P3056" i="21"/>
  <c r="O3056" i="21"/>
  <c r="N3056" i="21"/>
  <c r="Q3056" i="21"/>
  <c r="L3057" i="21"/>
  <c r="K3057" i="21"/>
  <c r="I3057" i="21"/>
  <c r="H3058" i="21"/>
  <c r="M3057" i="21"/>
  <c r="J3057" i="21"/>
  <c r="P3057" i="21"/>
  <c r="O3057" i="21"/>
  <c r="N3057" i="21"/>
  <c r="Q3057" i="21"/>
  <c r="L3058" i="21"/>
  <c r="H3059" i="21"/>
  <c r="M3058" i="21"/>
  <c r="K3058" i="21"/>
  <c r="I3058" i="21"/>
  <c r="J3058" i="21"/>
  <c r="L3059" i="21"/>
  <c r="H3060" i="21"/>
  <c r="M3059" i="21"/>
  <c r="K3059" i="21"/>
  <c r="J3059" i="21"/>
  <c r="I3059" i="21"/>
  <c r="P3058" i="21"/>
  <c r="O3058" i="21"/>
  <c r="Q3058" i="21"/>
  <c r="N3058" i="21"/>
  <c r="I3060" i="21"/>
  <c r="J3060" i="21"/>
  <c r="L3060" i="21"/>
  <c r="K3060" i="21"/>
  <c r="M3060" i="21"/>
  <c r="H3061" i="21"/>
  <c r="P3059" i="21"/>
  <c r="O3059" i="21"/>
  <c r="N3059" i="21"/>
  <c r="Q3059" i="21"/>
  <c r="P3060" i="21"/>
  <c r="O3060" i="21"/>
  <c r="Q3060" i="21"/>
  <c r="N3060" i="21"/>
  <c r="K3061" i="21"/>
  <c r="L3061" i="21"/>
  <c r="J3061" i="21"/>
  <c r="I3061" i="21"/>
  <c r="H3062" i="21"/>
  <c r="M3061" i="21"/>
  <c r="P3061" i="21"/>
  <c r="O3061" i="21"/>
  <c r="N3061" i="21"/>
  <c r="Q3061" i="21"/>
  <c r="J3062" i="21"/>
  <c r="M3062" i="21"/>
  <c r="L3062" i="21"/>
  <c r="H3063" i="21"/>
  <c r="I3062" i="21"/>
  <c r="K3062" i="21"/>
  <c r="J3063" i="21"/>
  <c r="L3063" i="21"/>
  <c r="M3063" i="21"/>
  <c r="I3063" i="21"/>
  <c r="K3063" i="21"/>
  <c r="H3064" i="21"/>
  <c r="P3062" i="21"/>
  <c r="O3062" i="21"/>
  <c r="N3062" i="21"/>
  <c r="Q3062" i="21"/>
  <c r="P3063" i="21"/>
  <c r="O3063" i="21"/>
  <c r="N3063" i="21"/>
  <c r="Q3063" i="21"/>
  <c r="L3064" i="21"/>
  <c r="J3064" i="21"/>
  <c r="M3064" i="21"/>
  <c r="K3064" i="21"/>
  <c r="I3064" i="21"/>
  <c r="H3065" i="21"/>
  <c r="P3064" i="21"/>
  <c r="O3064" i="21"/>
  <c r="N3064" i="21"/>
  <c r="Q3064" i="21"/>
  <c r="H3066" i="21"/>
  <c r="K3065" i="21"/>
  <c r="L3065" i="21"/>
  <c r="M3065" i="21"/>
  <c r="J3065" i="21"/>
  <c r="I3065" i="21"/>
  <c r="M3066" i="21"/>
  <c r="H3067" i="21"/>
  <c r="L3066" i="21"/>
  <c r="I3066" i="21"/>
  <c r="J3066" i="21"/>
  <c r="K3066" i="21"/>
  <c r="P3065" i="21"/>
  <c r="O3065" i="21"/>
  <c r="Q3065" i="21"/>
  <c r="N3065" i="21"/>
  <c r="I3067" i="21"/>
  <c r="M3067" i="21"/>
  <c r="J3067" i="21"/>
  <c r="K3067" i="21"/>
  <c r="L3067" i="21"/>
  <c r="H3068" i="21"/>
  <c r="P3066" i="21"/>
  <c r="O3066" i="21"/>
  <c r="N3066" i="21"/>
  <c r="Q3066" i="21"/>
  <c r="P3067" i="21"/>
  <c r="O3067" i="21"/>
  <c r="Q3067" i="21"/>
  <c r="N3067" i="21"/>
  <c r="M3068" i="21"/>
  <c r="H3069" i="21"/>
  <c r="L3068" i="21"/>
  <c r="I3068" i="21"/>
  <c r="J3068" i="21"/>
  <c r="K3068" i="21"/>
  <c r="K3069" i="21"/>
  <c r="M3069" i="21"/>
  <c r="H3070" i="21"/>
  <c r="J3069" i="21"/>
  <c r="I3069" i="21"/>
  <c r="L3069" i="21"/>
  <c r="P3068" i="21"/>
  <c r="O3068" i="21"/>
  <c r="Q3068" i="21"/>
  <c r="N3068" i="21"/>
  <c r="I3070" i="21"/>
  <c r="K3070" i="21"/>
  <c r="J3070" i="21"/>
  <c r="M3070" i="21"/>
  <c r="H3071" i="21"/>
  <c r="L3070" i="21"/>
  <c r="P3069" i="21"/>
  <c r="O3069" i="21"/>
  <c r="N3069" i="21"/>
  <c r="Q3069" i="21"/>
  <c r="P3070" i="21"/>
  <c r="O3070" i="21"/>
  <c r="N3070" i="21"/>
  <c r="Q3070" i="21"/>
  <c r="K3071" i="21"/>
  <c r="L3071" i="21"/>
  <c r="J3071" i="21"/>
  <c r="M3071" i="21"/>
  <c r="H3072" i="21"/>
  <c r="I3071" i="21"/>
  <c r="M3072" i="21"/>
  <c r="L3072" i="21"/>
  <c r="I3072" i="21"/>
  <c r="J3072" i="21"/>
  <c r="K3072" i="21"/>
  <c r="H3073" i="21"/>
  <c r="P3071" i="21"/>
  <c r="O3071" i="21"/>
  <c r="Q3071" i="21"/>
  <c r="N3071" i="21"/>
  <c r="P3072" i="21"/>
  <c r="O3072" i="21"/>
  <c r="Q3072" i="21"/>
  <c r="N3072" i="21"/>
  <c r="M3073" i="21"/>
  <c r="H3074" i="21"/>
  <c r="J3073" i="21"/>
  <c r="K3073" i="21"/>
  <c r="L3073" i="21"/>
  <c r="I3073" i="21"/>
  <c r="H3075" i="21"/>
  <c r="K3074" i="21"/>
  <c r="I3074" i="21"/>
  <c r="J3074" i="21"/>
  <c r="M3074" i="21"/>
  <c r="L3074" i="21"/>
  <c r="P3073" i="21"/>
  <c r="O3073" i="21"/>
  <c r="Q3073" i="21"/>
  <c r="N3073" i="21"/>
  <c r="K3075" i="21"/>
  <c r="I3075" i="21"/>
  <c r="J3075" i="21"/>
  <c r="L3075" i="21"/>
  <c r="M3075" i="21"/>
  <c r="H3076" i="21"/>
  <c r="P3074" i="21"/>
  <c r="O3074" i="21"/>
  <c r="Q3074" i="21"/>
  <c r="N3074" i="21"/>
  <c r="P3075" i="21"/>
  <c r="O3075" i="21"/>
  <c r="Q3075" i="21"/>
  <c r="N3075" i="21"/>
  <c r="H3077" i="21"/>
  <c r="K3076" i="21"/>
  <c r="I3076" i="21"/>
  <c r="M3076" i="21"/>
  <c r="J3076" i="21"/>
  <c r="L3076" i="21"/>
  <c r="H3078" i="21"/>
  <c r="L3077" i="21"/>
  <c r="M3077" i="21"/>
  <c r="I3077" i="21"/>
  <c r="J3077" i="21"/>
  <c r="K3077" i="21"/>
  <c r="P3076" i="21"/>
  <c r="O3076" i="21"/>
  <c r="N3076" i="21"/>
  <c r="Q3076" i="21"/>
  <c r="L3078" i="21"/>
  <c r="I3078" i="21"/>
  <c r="H3079" i="21"/>
  <c r="J3078" i="21"/>
  <c r="K3078" i="21"/>
  <c r="M3078" i="21"/>
  <c r="P3077" i="21"/>
  <c r="O3077" i="21"/>
  <c r="N3077" i="21"/>
  <c r="Q3077" i="21"/>
  <c r="P3078" i="21"/>
  <c r="O3078" i="21"/>
  <c r="Q3078" i="21"/>
  <c r="N3078" i="21"/>
  <c r="I3079" i="21"/>
  <c r="M3079" i="21"/>
  <c r="L3079" i="21"/>
  <c r="H3080" i="21"/>
  <c r="J3079" i="21"/>
  <c r="K3079" i="21"/>
  <c r="P3079" i="21"/>
  <c r="O3079" i="21"/>
  <c r="Q3079" i="21"/>
  <c r="N3079" i="21"/>
  <c r="K3080" i="21"/>
  <c r="M3080" i="21"/>
  <c r="I3080" i="21"/>
  <c r="L3080" i="21"/>
  <c r="J3080" i="21"/>
  <c r="H3081" i="21"/>
  <c r="P3080" i="21"/>
  <c r="O3080" i="21"/>
  <c r="N3080" i="21"/>
  <c r="Q3080" i="21"/>
  <c r="K3081" i="21"/>
  <c r="J3081" i="21"/>
  <c r="H3082" i="21"/>
  <c r="L3081" i="21"/>
  <c r="M3081" i="21"/>
  <c r="I3081" i="21"/>
  <c r="L3082" i="21"/>
  <c r="I3082" i="21"/>
  <c r="J3082" i="21"/>
  <c r="K3082" i="21"/>
  <c r="M3082" i="21"/>
  <c r="H3083" i="21"/>
  <c r="P3081" i="21"/>
  <c r="O3081" i="21"/>
  <c r="Q3081" i="21"/>
  <c r="N3081" i="21"/>
  <c r="P3082" i="21"/>
  <c r="O3082" i="21"/>
  <c r="N3082" i="21"/>
  <c r="Q3082" i="21"/>
  <c r="I3083" i="21"/>
  <c r="J3083" i="21"/>
  <c r="L3083" i="21"/>
  <c r="H3084" i="21"/>
  <c r="K3083" i="21"/>
  <c r="M3083" i="21"/>
  <c r="P3083" i="21"/>
  <c r="O3083" i="21"/>
  <c r="Q3083" i="21"/>
  <c r="N3083" i="21"/>
  <c r="J3084" i="21"/>
  <c r="I3084" i="21"/>
  <c r="L3084" i="21"/>
  <c r="K3084" i="21"/>
  <c r="H3085" i="21"/>
  <c r="M3084" i="21"/>
  <c r="P3084" i="21"/>
  <c r="O3084" i="21"/>
  <c r="Q3084" i="21"/>
  <c r="N3084" i="21"/>
  <c r="K3085" i="21"/>
  <c r="H3086" i="21"/>
  <c r="L3085" i="21"/>
  <c r="I3085" i="21"/>
  <c r="J3085" i="21"/>
  <c r="M3085" i="21"/>
  <c r="K3086" i="21"/>
  <c r="J3086" i="21"/>
  <c r="M3086" i="21"/>
  <c r="L3086" i="21"/>
  <c r="H3087" i="21"/>
  <c r="I3086" i="21"/>
  <c r="P3085" i="21"/>
  <c r="O3085" i="21"/>
  <c r="Q3085" i="21"/>
  <c r="N3085" i="21"/>
  <c r="K3087" i="21"/>
  <c r="M3087" i="21"/>
  <c r="L3087" i="21"/>
  <c r="J3087" i="21"/>
  <c r="H3088" i="21"/>
  <c r="I3087" i="21"/>
  <c r="P3086" i="21"/>
  <c r="O3086" i="21"/>
  <c r="Q3086" i="21"/>
  <c r="N3086" i="21"/>
  <c r="M3088" i="21"/>
  <c r="K3088" i="21"/>
  <c r="J3088" i="21"/>
  <c r="I3088" i="21"/>
  <c r="L3088" i="21"/>
  <c r="H3089" i="21"/>
  <c r="P3087" i="21"/>
  <c r="O3087" i="21"/>
  <c r="Q3087" i="21"/>
  <c r="N3087" i="21"/>
  <c r="P3088" i="21"/>
  <c r="O3088" i="21"/>
  <c r="N3088" i="21"/>
  <c r="Q3088" i="21"/>
  <c r="K3089" i="21"/>
  <c r="L3089" i="21"/>
  <c r="J3089" i="21"/>
  <c r="M3089" i="21"/>
  <c r="I3089" i="21"/>
  <c r="H3090" i="21"/>
  <c r="P3089" i="21"/>
  <c r="O3089" i="21"/>
  <c r="Q3089" i="21"/>
  <c r="N3089" i="21"/>
  <c r="K3090" i="21"/>
  <c r="J3090" i="21"/>
  <c r="M3090" i="21"/>
  <c r="L3090" i="21"/>
  <c r="H3091" i="21"/>
  <c r="I3090" i="21"/>
  <c r="M3091" i="21"/>
  <c r="H3092" i="21"/>
  <c r="I3091" i="21"/>
  <c r="J3091" i="21"/>
  <c r="K3091" i="21"/>
  <c r="L3091" i="21"/>
  <c r="P3090" i="21"/>
  <c r="O3090" i="21"/>
  <c r="Q3090" i="21"/>
  <c r="N3090" i="21"/>
  <c r="J3092" i="21"/>
  <c r="H3093" i="21"/>
  <c r="I3092" i="21"/>
  <c r="M3092" i="21"/>
  <c r="L3092" i="21"/>
  <c r="K3092" i="21"/>
  <c r="P3091" i="21"/>
  <c r="O3091" i="21"/>
  <c r="Q3091" i="21"/>
  <c r="N3091" i="21"/>
  <c r="K3093" i="21"/>
  <c r="J3093" i="21"/>
  <c r="M3093" i="21"/>
  <c r="I3093" i="21"/>
  <c r="H3094" i="21"/>
  <c r="L3093" i="21"/>
  <c r="P3092" i="21"/>
  <c r="O3092" i="21"/>
  <c r="N3092" i="21"/>
  <c r="Q3092" i="21"/>
  <c r="P3093" i="21"/>
  <c r="O3093" i="21"/>
  <c r="Q3093" i="21"/>
  <c r="N3093" i="21"/>
  <c r="J3094" i="21"/>
  <c r="I3094" i="21"/>
  <c r="L3094" i="21"/>
  <c r="H3095" i="21"/>
  <c r="M3094" i="21"/>
  <c r="K3094" i="21"/>
  <c r="P3094" i="21"/>
  <c r="O3094" i="21"/>
  <c r="N3094" i="21"/>
  <c r="Q3094" i="21"/>
  <c r="J3095" i="21"/>
  <c r="I3095" i="21"/>
  <c r="L3095" i="21"/>
  <c r="K3095" i="21"/>
  <c r="M3095" i="21"/>
  <c r="H3096" i="21"/>
  <c r="P3095" i="21"/>
  <c r="O3095" i="21"/>
  <c r="Q3095" i="21"/>
  <c r="N3095" i="21"/>
  <c r="I3096" i="21"/>
  <c r="M3096" i="21"/>
  <c r="K3096" i="21"/>
  <c r="L3096" i="21"/>
  <c r="H3097" i="21"/>
  <c r="J3096" i="21"/>
  <c r="P3096" i="21"/>
  <c r="O3096" i="21"/>
  <c r="N3096" i="21"/>
  <c r="Q3096" i="21"/>
  <c r="M3097" i="21"/>
  <c r="L3097" i="21"/>
  <c r="K3097" i="21"/>
  <c r="H3098" i="21"/>
  <c r="J3097" i="21"/>
  <c r="I3097" i="21"/>
  <c r="I3098" i="21"/>
  <c r="H3099" i="21"/>
  <c r="L3098" i="21"/>
  <c r="J3098" i="21"/>
  <c r="M3098" i="21"/>
  <c r="K3098" i="21"/>
  <c r="P3097" i="21"/>
  <c r="O3097" i="21"/>
  <c r="Q3097" i="21"/>
  <c r="N3097" i="21"/>
  <c r="P3098" i="21"/>
  <c r="O3098" i="21"/>
  <c r="Q3098" i="21"/>
  <c r="N3098" i="21"/>
  <c r="I3099" i="21"/>
  <c r="M3099" i="21"/>
  <c r="L3099" i="21"/>
  <c r="J3099" i="21"/>
  <c r="K3099" i="21"/>
  <c r="H3100" i="21"/>
  <c r="P3099" i="21"/>
  <c r="O3099" i="21"/>
  <c r="Q3099" i="21"/>
  <c r="N3099" i="21"/>
  <c r="K3100" i="21"/>
  <c r="H3101" i="21"/>
  <c r="L3100" i="21"/>
  <c r="J3100" i="21"/>
  <c r="M3100" i="21"/>
  <c r="I3100" i="21"/>
  <c r="L3101" i="21"/>
  <c r="K3101" i="21"/>
  <c r="J3101" i="21"/>
  <c r="M3101" i="21"/>
  <c r="I3101" i="21"/>
  <c r="H3102" i="21"/>
  <c r="P3100" i="21"/>
  <c r="O3100" i="21"/>
  <c r="Q3100" i="21"/>
  <c r="N3100" i="21"/>
  <c r="P3101" i="21"/>
  <c r="O3101" i="21"/>
  <c r="Q3101" i="21"/>
  <c r="N3101" i="21"/>
  <c r="H3103" i="21"/>
  <c r="J3102" i="21"/>
  <c r="L3102" i="21"/>
  <c r="M3102" i="21"/>
  <c r="K3102" i="21"/>
  <c r="I3102" i="21"/>
  <c r="L3103" i="21"/>
  <c r="H3104" i="21"/>
  <c r="J3103" i="21"/>
  <c r="M3103" i="21"/>
  <c r="I3103" i="21"/>
  <c r="K3103" i="21"/>
  <c r="P3102" i="21"/>
  <c r="O3102" i="21"/>
  <c r="Q3102" i="21"/>
  <c r="N3102" i="21"/>
  <c r="L3104" i="21"/>
  <c r="I3104" i="21"/>
  <c r="M3104" i="21"/>
  <c r="K3104" i="21"/>
  <c r="H3105" i="21"/>
  <c r="J3104" i="21"/>
  <c r="P3103" i="21"/>
  <c r="O3103" i="21"/>
  <c r="N3103" i="21"/>
  <c r="Q3103" i="21"/>
  <c r="P3104" i="21"/>
  <c r="O3104" i="21"/>
  <c r="Q3104" i="21"/>
  <c r="N3104" i="21"/>
  <c r="M3105" i="21"/>
  <c r="K3105" i="21"/>
  <c r="H3106" i="21"/>
  <c r="L3105" i="21"/>
  <c r="J3105" i="21"/>
  <c r="I3105" i="21"/>
  <c r="K3106" i="21"/>
  <c r="I3106" i="21"/>
  <c r="J3106" i="21"/>
  <c r="L3106" i="21"/>
  <c r="M3106" i="21"/>
  <c r="H3107" i="21"/>
  <c r="P3105" i="21"/>
  <c r="O3105" i="21"/>
  <c r="Q3105" i="21"/>
  <c r="N3105" i="21"/>
  <c r="P3106" i="21"/>
  <c r="O3106" i="21"/>
  <c r="Q3106" i="21"/>
  <c r="N3106" i="21"/>
  <c r="M3107" i="21"/>
  <c r="H3108" i="21"/>
  <c r="L3107" i="21"/>
  <c r="I3107" i="21"/>
  <c r="K3107" i="21"/>
  <c r="J3107" i="21"/>
  <c r="I3108" i="21"/>
  <c r="M3108" i="21"/>
  <c r="L3108" i="21"/>
  <c r="J3108" i="21"/>
  <c r="K3108" i="21"/>
  <c r="H3109" i="21"/>
  <c r="P3107" i="21"/>
  <c r="O3107" i="21"/>
  <c r="N3107" i="21"/>
  <c r="Q3107" i="21"/>
  <c r="P3108" i="21"/>
  <c r="O3108" i="21"/>
  <c r="N3108" i="21"/>
  <c r="Q3108" i="21"/>
  <c r="K3109" i="21"/>
  <c r="M3109" i="21"/>
  <c r="I3109" i="21"/>
  <c r="L3109" i="21"/>
  <c r="H3110" i="21"/>
  <c r="J3109" i="21"/>
  <c r="P3109" i="21"/>
  <c r="O3109" i="21"/>
  <c r="N3109" i="21"/>
  <c r="Q3109" i="21"/>
  <c r="L3110" i="21"/>
  <c r="H3111" i="21"/>
  <c r="K3110" i="21"/>
  <c r="I3110" i="21"/>
  <c r="J3110" i="21"/>
  <c r="M3110" i="21"/>
  <c r="I3111" i="21"/>
  <c r="K3111" i="21"/>
  <c r="H3112" i="21"/>
  <c r="L3111" i="21"/>
  <c r="M3111" i="21"/>
  <c r="J3111" i="21"/>
  <c r="P3110" i="21"/>
  <c r="O3110" i="21"/>
  <c r="N3110" i="21"/>
  <c r="Q3110" i="21"/>
  <c r="P3111" i="21"/>
  <c r="O3111" i="21"/>
  <c r="N3111" i="21"/>
  <c r="Q3111" i="21"/>
  <c r="M3112" i="21"/>
  <c r="I3112" i="21"/>
  <c r="H3113" i="21"/>
  <c r="J3112" i="21"/>
  <c r="K3112" i="21"/>
  <c r="L3112" i="21"/>
  <c r="P3112" i="21"/>
  <c r="O3112" i="21"/>
  <c r="Q3112" i="21"/>
  <c r="N3112" i="21"/>
  <c r="H3114" i="21"/>
  <c r="I3113" i="21"/>
  <c r="M3113" i="21"/>
  <c r="K3113" i="21"/>
  <c r="J3113" i="21"/>
  <c r="L3113" i="21"/>
  <c r="J3114" i="21"/>
  <c r="I3114" i="21"/>
  <c r="L3114" i="21"/>
  <c r="M3114" i="21"/>
  <c r="K3114" i="21"/>
  <c r="H3115" i="21"/>
  <c r="P3113" i="21"/>
  <c r="O3113" i="21"/>
  <c r="N3113" i="21"/>
  <c r="Q3113" i="21"/>
  <c r="P3114" i="21"/>
  <c r="O3114" i="21"/>
  <c r="Q3114" i="21"/>
  <c r="N3114" i="21"/>
  <c r="J3115" i="21"/>
  <c r="L3115" i="21"/>
  <c r="M3115" i="21"/>
  <c r="K3115" i="21"/>
  <c r="H3116" i="21"/>
  <c r="I3115" i="21"/>
  <c r="I3116" i="21"/>
  <c r="H3117" i="21"/>
  <c r="L3116" i="21"/>
  <c r="J3116" i="21"/>
  <c r="M3116" i="21"/>
  <c r="K3116" i="21"/>
  <c r="P3115" i="21"/>
  <c r="O3115" i="21"/>
  <c r="Q3115" i="21"/>
  <c r="N3115" i="21"/>
  <c r="P3116" i="21"/>
  <c r="O3116" i="21"/>
  <c r="N3116" i="21"/>
  <c r="Q3116" i="21"/>
  <c r="I3117" i="21"/>
  <c r="K3117" i="21"/>
  <c r="J3117" i="21"/>
  <c r="L3117" i="21"/>
  <c r="M3117" i="21"/>
  <c r="H3118" i="21"/>
  <c r="P3117" i="21"/>
  <c r="O3117" i="21"/>
  <c r="N3117" i="21"/>
  <c r="Q3117" i="21"/>
  <c r="H3119" i="21"/>
  <c r="K3118" i="21"/>
  <c r="I3118" i="21"/>
  <c r="J3118" i="21"/>
  <c r="M3118" i="21"/>
  <c r="L3118" i="21"/>
  <c r="I3119" i="21"/>
  <c r="L3119" i="21"/>
  <c r="J3119" i="21"/>
  <c r="M3119" i="21"/>
  <c r="K3119" i="21"/>
  <c r="H3120" i="21"/>
  <c r="P3118" i="21"/>
  <c r="O3118" i="21"/>
  <c r="N3118" i="21"/>
  <c r="Q3118" i="21"/>
  <c r="P3119" i="21"/>
  <c r="O3119" i="21"/>
  <c r="N3119" i="21"/>
  <c r="Q3119" i="21"/>
  <c r="H3121" i="21"/>
  <c r="J3120" i="21"/>
  <c r="I3120" i="21"/>
  <c r="L3120" i="21"/>
  <c r="K3120" i="21"/>
  <c r="M3120" i="21"/>
  <c r="J3121" i="21"/>
  <c r="K3121" i="21"/>
  <c r="I3121" i="21"/>
  <c r="H3122" i="21"/>
  <c r="M3121" i="21"/>
  <c r="L3121" i="21"/>
  <c r="P3120" i="21"/>
  <c r="O3120" i="21"/>
  <c r="Q3120" i="21"/>
  <c r="N3120" i="21"/>
  <c r="P3121" i="21"/>
  <c r="O3121" i="21"/>
  <c r="Q3121" i="21"/>
  <c r="N3121" i="21"/>
  <c r="L3122" i="21"/>
  <c r="J3122" i="21"/>
  <c r="M3122" i="21"/>
  <c r="H3123" i="21"/>
  <c r="I3122" i="21"/>
  <c r="K3122" i="21"/>
  <c r="I3123" i="21"/>
  <c r="H3124" i="21"/>
  <c r="J3123" i="21"/>
  <c r="M3123" i="21"/>
  <c r="K3123" i="21"/>
  <c r="L3123" i="21"/>
  <c r="P3122" i="21"/>
  <c r="O3122" i="21"/>
  <c r="N3122" i="21"/>
  <c r="Q3122" i="21"/>
  <c r="P3123" i="21"/>
  <c r="O3123" i="21"/>
  <c r="Q3123" i="21"/>
  <c r="N3123" i="21"/>
  <c r="L3124" i="21"/>
  <c r="M3124" i="21"/>
  <c r="K3124" i="21"/>
  <c r="H3125" i="21"/>
  <c r="I3124" i="21"/>
  <c r="J3124" i="21"/>
  <c r="M3125" i="21"/>
  <c r="I3125" i="21"/>
  <c r="K3125" i="21"/>
  <c r="J3125" i="21"/>
  <c r="H3126" i="21"/>
  <c r="L3125" i="21"/>
  <c r="P3124" i="21"/>
  <c r="O3124" i="21"/>
  <c r="Q3124" i="21"/>
  <c r="N3124" i="21"/>
  <c r="P3125" i="21"/>
  <c r="O3125" i="21"/>
  <c r="Q3125" i="21"/>
  <c r="N3125" i="21"/>
  <c r="I3126" i="21"/>
  <c r="K3126" i="21"/>
  <c r="L3126" i="21"/>
  <c r="H3127" i="21"/>
  <c r="J3126" i="21"/>
  <c r="M3126" i="21"/>
  <c r="P3126" i="21"/>
  <c r="O3126" i="21"/>
  <c r="Q3126" i="21"/>
  <c r="N3126" i="21"/>
  <c r="M3127" i="21"/>
  <c r="J3127" i="21"/>
  <c r="H3128" i="21"/>
  <c r="L3127" i="21"/>
  <c r="I3127" i="21"/>
  <c r="K3127" i="21"/>
  <c r="J3128" i="21"/>
  <c r="K3128" i="21"/>
  <c r="H3129" i="21"/>
  <c r="I3128" i="21"/>
  <c r="M3128" i="21"/>
  <c r="L3128" i="21"/>
  <c r="P3127" i="21"/>
  <c r="O3127" i="21"/>
  <c r="N3127" i="21"/>
  <c r="Q3127" i="21"/>
  <c r="K3129" i="21"/>
  <c r="H3130" i="21"/>
  <c r="I3129" i="21"/>
  <c r="J3129" i="21"/>
  <c r="M3129" i="21"/>
  <c r="L3129" i="21"/>
  <c r="P3128" i="21"/>
  <c r="O3128" i="21"/>
  <c r="Q3128" i="21"/>
  <c r="N3128" i="21"/>
  <c r="K3130" i="21"/>
  <c r="L3130" i="21"/>
  <c r="I3130" i="21"/>
  <c r="J3130" i="21"/>
  <c r="M3130" i="21"/>
  <c r="H3131" i="21"/>
  <c r="P3129" i="21"/>
  <c r="O3129" i="21"/>
  <c r="N3129" i="21"/>
  <c r="Q3129" i="21"/>
  <c r="P3130" i="21"/>
  <c r="O3130" i="21"/>
  <c r="N3130" i="21"/>
  <c r="Q3130" i="21"/>
  <c r="L3131" i="21"/>
  <c r="M3131" i="21"/>
  <c r="I3131" i="21"/>
  <c r="K3131" i="21"/>
  <c r="H3132" i="21"/>
  <c r="J3131" i="21"/>
  <c r="P3131" i="21"/>
  <c r="O3131" i="21"/>
  <c r="Q3131" i="21"/>
  <c r="N3131" i="21"/>
  <c r="H3133" i="21"/>
  <c r="L3132" i="21"/>
  <c r="M3132" i="21"/>
  <c r="K3132" i="21"/>
  <c r="J3132" i="21"/>
  <c r="I3132" i="21"/>
  <c r="M3133" i="21"/>
  <c r="J3133" i="21"/>
  <c r="H3134" i="21"/>
  <c r="I3133" i="21"/>
  <c r="K3133" i="21"/>
  <c r="L3133" i="21"/>
  <c r="P3132" i="21"/>
  <c r="O3132" i="21"/>
  <c r="N3132" i="21"/>
  <c r="Q3132" i="21"/>
  <c r="M3134" i="21"/>
  <c r="L3134" i="21"/>
  <c r="K3134" i="21"/>
  <c r="I3134" i="21"/>
  <c r="H3135" i="21"/>
  <c r="J3134" i="21"/>
  <c r="P3133" i="21"/>
  <c r="O3133" i="21"/>
  <c r="Q3133" i="21"/>
  <c r="N3133" i="21"/>
  <c r="P3134" i="21"/>
  <c r="O3134" i="21"/>
  <c r="N3134" i="21"/>
  <c r="Q3134" i="21"/>
  <c r="J3135" i="21"/>
  <c r="M3135" i="21"/>
  <c r="L3135" i="21"/>
  <c r="I3135" i="21"/>
  <c r="H3136" i="21"/>
  <c r="K3135" i="21"/>
  <c r="P3135" i="21"/>
  <c r="O3135" i="21"/>
  <c r="Q3135" i="21"/>
  <c r="N3135" i="21"/>
  <c r="I3136" i="21"/>
  <c r="H3137" i="21"/>
  <c r="M3136" i="21"/>
  <c r="L3136" i="21"/>
  <c r="J3136" i="21"/>
  <c r="K3136" i="21"/>
  <c r="P3136" i="21"/>
  <c r="O3136" i="21"/>
  <c r="N3136" i="21"/>
  <c r="Q3136" i="21"/>
  <c r="K3137" i="21"/>
  <c r="M3137" i="21"/>
  <c r="L3137" i="21"/>
  <c r="H3138" i="21"/>
  <c r="J3137" i="21"/>
  <c r="I3137" i="21"/>
  <c r="L3138" i="21"/>
  <c r="I3138" i="21"/>
  <c r="K3138" i="21"/>
  <c r="J3138" i="21"/>
  <c r="H3139" i="21"/>
  <c r="M3138" i="21"/>
  <c r="P3137" i="21"/>
  <c r="O3137" i="21"/>
  <c r="Q3137" i="21"/>
  <c r="N3137" i="21"/>
  <c r="P3138" i="21"/>
  <c r="O3138" i="21"/>
  <c r="N3138" i="21"/>
  <c r="Q3138" i="21"/>
  <c r="L3139" i="21"/>
  <c r="J3139" i="21"/>
  <c r="I3139" i="21"/>
  <c r="K3139" i="21"/>
  <c r="H3140" i="21"/>
  <c r="M3139" i="21"/>
  <c r="P3139" i="21"/>
  <c r="O3139" i="21"/>
  <c r="N3139" i="21"/>
  <c r="Q3139" i="21"/>
  <c r="H3141" i="21"/>
  <c r="I3140" i="21"/>
  <c r="K3140" i="21"/>
  <c r="J3140" i="21"/>
  <c r="M3140" i="21"/>
  <c r="L3140" i="21"/>
  <c r="M3141" i="21"/>
  <c r="I3141" i="21"/>
  <c r="H3142" i="21"/>
  <c r="L3141" i="21"/>
  <c r="J3141" i="21"/>
  <c r="K3141" i="21"/>
  <c r="P3140" i="21"/>
  <c r="O3140" i="21"/>
  <c r="N3140" i="21"/>
  <c r="Q3140" i="21"/>
  <c r="P3141" i="21"/>
  <c r="O3141" i="21"/>
  <c r="Q3141" i="21"/>
  <c r="N3141" i="21"/>
  <c r="K3142" i="21"/>
  <c r="M3142" i="21"/>
  <c r="L3142" i="21"/>
  <c r="H3143" i="21"/>
  <c r="I3142" i="21"/>
  <c r="J3142" i="21"/>
  <c r="I3143" i="21"/>
  <c r="M3143" i="21"/>
  <c r="K3143" i="21"/>
  <c r="H3144" i="21"/>
  <c r="L3143" i="21"/>
  <c r="J3143" i="21"/>
  <c r="P3142" i="21"/>
  <c r="O3142" i="21"/>
  <c r="N3142" i="21"/>
  <c r="Q3142" i="21"/>
  <c r="P3143" i="21"/>
  <c r="O3143" i="21"/>
  <c r="N3143" i="21"/>
  <c r="Q3143" i="21"/>
  <c r="K3144" i="21"/>
  <c r="M3144" i="21"/>
  <c r="L3144" i="21"/>
  <c r="J3144" i="21"/>
  <c r="H3145" i="21"/>
  <c r="I3144" i="21"/>
  <c r="H3146" i="21"/>
  <c r="I3145" i="21"/>
  <c r="L3145" i="21"/>
  <c r="K3145" i="21"/>
  <c r="J3145" i="21"/>
  <c r="M3145" i="21"/>
  <c r="P3144" i="21"/>
  <c r="O3144" i="21"/>
  <c r="N3144" i="21"/>
  <c r="Q3144" i="21"/>
  <c r="J3146" i="21"/>
  <c r="L3146" i="21"/>
  <c r="I3146" i="21"/>
  <c r="K3146" i="21"/>
  <c r="M3146" i="21"/>
  <c r="H3147" i="21"/>
  <c r="P3145" i="21"/>
  <c r="O3145" i="21"/>
  <c r="Q3145" i="21"/>
  <c r="N3145" i="21"/>
  <c r="P3146" i="21"/>
  <c r="O3146" i="21"/>
  <c r="N3146" i="21"/>
  <c r="Q3146" i="21"/>
  <c r="L3147" i="21"/>
  <c r="K3147" i="21"/>
  <c r="M3147" i="21"/>
  <c r="I3147" i="21"/>
  <c r="J3147" i="21"/>
  <c r="H3148" i="21"/>
  <c r="P3147" i="21"/>
  <c r="O3147" i="21"/>
  <c r="N3147" i="21"/>
  <c r="Q3147" i="21"/>
  <c r="K3148" i="21"/>
  <c r="L3148" i="21"/>
  <c r="I3148" i="21"/>
  <c r="J3148" i="21"/>
  <c r="H3149" i="21"/>
  <c r="M3148" i="21"/>
  <c r="P3148" i="21"/>
  <c r="O3148" i="21"/>
  <c r="Q3148" i="21"/>
  <c r="N3148" i="21"/>
  <c r="M3149" i="21"/>
  <c r="H3150" i="21"/>
  <c r="K3149" i="21"/>
  <c r="J3149" i="21"/>
  <c r="I3149" i="21"/>
  <c r="L3149" i="21"/>
  <c r="M3150" i="21"/>
  <c r="H3151" i="21"/>
  <c r="J3150" i="21"/>
  <c r="L3150" i="21"/>
  <c r="I3150" i="21"/>
  <c r="K3150" i="21"/>
  <c r="P3149" i="21"/>
  <c r="O3149" i="21"/>
  <c r="N3149" i="21"/>
  <c r="Q3149" i="21"/>
  <c r="H3152" i="21"/>
  <c r="M3151" i="21"/>
  <c r="J3151" i="21"/>
  <c r="K3151" i="21"/>
  <c r="L3151" i="21"/>
  <c r="I3151" i="21"/>
  <c r="P3150" i="21"/>
  <c r="O3150" i="21"/>
  <c r="Q3150" i="21"/>
  <c r="N3150" i="21"/>
  <c r="M3152" i="21"/>
  <c r="J3152" i="21"/>
  <c r="I3152" i="21"/>
  <c r="H3153" i="21"/>
  <c r="L3152" i="21"/>
  <c r="K3152" i="21"/>
  <c r="P3151" i="21"/>
  <c r="O3151" i="21"/>
  <c r="N3151" i="21"/>
  <c r="Q3151" i="21"/>
  <c r="P3152" i="21"/>
  <c r="O3152" i="21"/>
  <c r="Q3152" i="21"/>
  <c r="N3152" i="21"/>
  <c r="L3153" i="21"/>
  <c r="M3153" i="21"/>
  <c r="K3153" i="21"/>
  <c r="J3153" i="21"/>
  <c r="I3153" i="21"/>
  <c r="H3154" i="21"/>
  <c r="P3153" i="21"/>
  <c r="O3153" i="21"/>
  <c r="Q3153" i="21"/>
  <c r="N3153" i="21"/>
  <c r="H3155" i="21"/>
  <c r="M3154" i="21"/>
  <c r="I3154" i="21"/>
  <c r="K3154" i="21"/>
  <c r="J3154" i="21"/>
  <c r="L3154" i="21"/>
  <c r="I3155" i="21"/>
  <c r="L3155" i="21"/>
  <c r="K3155" i="21"/>
  <c r="H3156" i="21"/>
  <c r="J3155" i="21"/>
  <c r="M3155" i="21"/>
  <c r="P3154" i="21"/>
  <c r="O3154" i="21"/>
  <c r="N3154" i="21"/>
  <c r="Q3154" i="21"/>
  <c r="P3155" i="21"/>
  <c r="O3155" i="21"/>
  <c r="Q3155" i="21"/>
  <c r="N3155" i="21"/>
  <c r="M3156" i="21"/>
  <c r="K3156" i="21"/>
  <c r="I3156" i="21"/>
  <c r="J3156" i="21"/>
  <c r="H3157" i="21"/>
  <c r="L3156" i="21"/>
  <c r="P3156" i="21"/>
  <c r="O3156" i="21"/>
  <c r="N3156" i="21"/>
  <c r="Q3156" i="21"/>
  <c r="H3158" i="21"/>
  <c r="K3157" i="21"/>
  <c r="I3157" i="21"/>
  <c r="M3157" i="21"/>
  <c r="J3157" i="21"/>
  <c r="L3157" i="21"/>
  <c r="H3159" i="21"/>
  <c r="K3158" i="21"/>
  <c r="M3158" i="21"/>
  <c r="L3158" i="21"/>
  <c r="I3158" i="21"/>
  <c r="J3158" i="21"/>
  <c r="P3157" i="21"/>
  <c r="O3157" i="21"/>
  <c r="Q3157" i="21"/>
  <c r="N3157" i="21"/>
  <c r="K3159" i="21"/>
  <c r="L3159" i="21"/>
  <c r="M3159" i="21"/>
  <c r="I3159" i="21"/>
  <c r="H3160" i="21"/>
  <c r="J3159" i="21"/>
  <c r="P3158" i="21"/>
  <c r="O3158" i="21"/>
  <c r="N3158" i="21"/>
  <c r="Q3158" i="21"/>
  <c r="P3159" i="21"/>
  <c r="O3159" i="21"/>
  <c r="N3159" i="21"/>
  <c r="Q3159" i="21"/>
  <c r="J3160" i="21"/>
  <c r="M3160" i="21"/>
  <c r="H3161" i="21"/>
  <c r="L3160" i="21"/>
  <c r="K3160" i="21"/>
  <c r="I3160" i="21"/>
  <c r="J3161" i="21"/>
  <c r="I3161" i="21"/>
  <c r="K3161" i="21"/>
  <c r="M3161" i="21"/>
  <c r="H3162" i="21"/>
  <c r="L3161" i="21"/>
  <c r="P3160" i="21"/>
  <c r="O3160" i="21"/>
  <c r="N3160" i="21"/>
  <c r="Q3160" i="21"/>
  <c r="P3161" i="21"/>
  <c r="O3161" i="21"/>
  <c r="Q3161" i="21"/>
  <c r="N3161" i="21"/>
  <c r="H3163" i="21"/>
  <c r="M3162" i="21"/>
  <c r="I3162" i="21"/>
  <c r="K3162" i="21"/>
  <c r="J3162" i="21"/>
  <c r="L3162" i="21"/>
  <c r="K3163" i="21"/>
  <c r="J3163" i="21"/>
  <c r="H3164" i="21"/>
  <c r="M3163" i="21"/>
  <c r="I3163" i="21"/>
  <c r="L3163" i="21"/>
  <c r="P3162" i="21"/>
  <c r="O3162" i="21"/>
  <c r="N3162" i="21"/>
  <c r="Q3162" i="21"/>
  <c r="M3164" i="21"/>
  <c r="L3164" i="21"/>
  <c r="H3165" i="21"/>
  <c r="K3164" i="21"/>
  <c r="I3164" i="21"/>
  <c r="J3164" i="21"/>
  <c r="P3163" i="21"/>
  <c r="O3163" i="21"/>
  <c r="N3163" i="21"/>
  <c r="Q3163" i="21"/>
  <c r="K3165" i="21"/>
  <c r="H3166" i="21"/>
  <c r="L3165" i="21"/>
  <c r="J3165" i="21"/>
  <c r="M3165" i="21"/>
  <c r="I3165" i="21"/>
  <c r="P3164" i="21"/>
  <c r="O3164" i="21"/>
  <c r="Q3164" i="21"/>
  <c r="N3164" i="21"/>
  <c r="L3166" i="21"/>
  <c r="K3166" i="21"/>
  <c r="M3166" i="21"/>
  <c r="H3167" i="21"/>
  <c r="I3166" i="21"/>
  <c r="J3166" i="21"/>
  <c r="P3165" i="21"/>
  <c r="O3165" i="21"/>
  <c r="Q3165" i="21"/>
  <c r="N3165" i="21"/>
  <c r="J3167" i="21"/>
  <c r="H3168" i="21"/>
  <c r="L3167" i="21"/>
  <c r="K3167" i="21"/>
  <c r="I3167" i="21"/>
  <c r="M3167" i="21"/>
  <c r="P3166" i="21"/>
  <c r="O3166" i="21"/>
  <c r="Q3166" i="21"/>
  <c r="N3166" i="21"/>
  <c r="J3168" i="21"/>
  <c r="I3168" i="21"/>
  <c r="H3169" i="21"/>
  <c r="K3168" i="21"/>
  <c r="L3168" i="21"/>
  <c r="M3168" i="21"/>
  <c r="P3167" i="21"/>
  <c r="O3167" i="21"/>
  <c r="N3167" i="21"/>
  <c r="Q3167" i="21"/>
  <c r="P3168" i="21"/>
  <c r="O3168" i="21"/>
  <c r="Q3168" i="21"/>
  <c r="N3168" i="21"/>
  <c r="L3169" i="21"/>
  <c r="H3170" i="21"/>
  <c r="J3169" i="21"/>
  <c r="I3169" i="21"/>
  <c r="K3169" i="21"/>
  <c r="M3169" i="21"/>
  <c r="I3170" i="21"/>
  <c r="H3171" i="21"/>
  <c r="K3170" i="21"/>
  <c r="M3170" i="21"/>
  <c r="J3170" i="21"/>
  <c r="L3170" i="21"/>
  <c r="P3169" i="21"/>
  <c r="O3169" i="21"/>
  <c r="Q3169" i="21"/>
  <c r="N3169" i="21"/>
  <c r="P3170" i="21"/>
  <c r="O3170" i="21"/>
  <c r="Q3170" i="21"/>
  <c r="N3170" i="21"/>
  <c r="K3171" i="21"/>
  <c r="M3171" i="21"/>
  <c r="I3171" i="21"/>
  <c r="H3172" i="21"/>
  <c r="L3171" i="21"/>
  <c r="J3171" i="21"/>
  <c r="P3171" i="21"/>
  <c r="O3171" i="21"/>
  <c r="Q3171" i="21"/>
  <c r="N3171" i="21"/>
  <c r="H3173" i="21"/>
  <c r="M3172" i="21"/>
  <c r="K3172" i="21"/>
  <c r="L3172" i="21"/>
  <c r="J3172" i="21"/>
  <c r="I3172" i="21"/>
  <c r="I3173" i="21"/>
  <c r="L3173" i="21"/>
  <c r="M3173" i="21"/>
  <c r="J3173" i="21"/>
  <c r="H3174" i="21"/>
  <c r="K3173" i="21"/>
  <c r="P3172" i="21"/>
  <c r="O3172" i="21"/>
  <c r="Q3172" i="21"/>
  <c r="N3172" i="21"/>
  <c r="P3173" i="21"/>
  <c r="O3173" i="21"/>
  <c r="N3173" i="21"/>
  <c r="Q3173" i="21"/>
  <c r="K3174" i="21"/>
  <c r="L3174" i="21"/>
  <c r="M3174" i="21"/>
  <c r="J3174" i="21"/>
  <c r="H3175" i="21"/>
  <c r="I3174" i="21"/>
  <c r="H3176" i="21"/>
  <c r="L3175" i="21"/>
  <c r="M3175" i="21"/>
  <c r="I3175" i="21"/>
  <c r="J3175" i="21"/>
  <c r="K3175" i="21"/>
  <c r="P3174" i="21"/>
  <c r="O3174" i="21"/>
  <c r="Q3174" i="21"/>
  <c r="N3174" i="21"/>
  <c r="H3177" i="21"/>
  <c r="L3176" i="21"/>
  <c r="I3176" i="21"/>
  <c r="J3176" i="21"/>
  <c r="K3176" i="21"/>
  <c r="M3176" i="21"/>
  <c r="P3175" i="21"/>
  <c r="O3175" i="21"/>
  <c r="Q3175" i="21"/>
  <c r="N3175" i="21"/>
  <c r="K3177" i="21"/>
  <c r="I3177" i="21"/>
  <c r="J3177" i="21"/>
  <c r="L3177" i="21"/>
  <c r="H3178" i="21"/>
  <c r="M3177" i="21"/>
  <c r="P3176" i="21"/>
  <c r="O3176" i="21"/>
  <c r="N3176" i="21"/>
  <c r="Q3176" i="21"/>
  <c r="P3177" i="21"/>
  <c r="O3177" i="21"/>
  <c r="N3177" i="21"/>
  <c r="Q3177" i="21"/>
  <c r="K3178" i="21"/>
  <c r="M3178" i="21"/>
  <c r="I3178" i="21"/>
  <c r="J3178" i="21"/>
  <c r="H3179" i="21"/>
  <c r="L3178" i="21"/>
  <c r="P3178" i="21"/>
  <c r="O3178" i="21"/>
  <c r="N3178" i="21"/>
  <c r="Q3178" i="21"/>
  <c r="M3179" i="21"/>
  <c r="J3179" i="21"/>
  <c r="I3179" i="21"/>
  <c r="K3179" i="21"/>
  <c r="H3180" i="21"/>
  <c r="L3179" i="21"/>
  <c r="P3179" i="21"/>
  <c r="O3179" i="21"/>
  <c r="N3179" i="21"/>
  <c r="Q3179" i="21"/>
  <c r="K3180" i="21"/>
  <c r="I3180" i="21"/>
  <c r="M3180" i="21"/>
  <c r="H3181" i="21"/>
  <c r="J3180" i="21"/>
  <c r="L3180" i="21"/>
  <c r="P3180" i="21"/>
  <c r="O3180" i="21"/>
  <c r="N3180" i="21"/>
  <c r="Q3180" i="21"/>
  <c r="M3181" i="21"/>
  <c r="K3181" i="21"/>
  <c r="I3181" i="21"/>
  <c r="L3181" i="21"/>
  <c r="J3181" i="21"/>
  <c r="H3182" i="21"/>
  <c r="P3181" i="21"/>
  <c r="O3181" i="21"/>
  <c r="Q3181" i="21"/>
  <c r="N3181" i="21"/>
  <c r="K3182" i="21"/>
  <c r="L3182" i="21"/>
  <c r="I3182" i="21"/>
  <c r="M3182" i="21"/>
  <c r="J3182" i="21"/>
  <c r="H3183" i="21"/>
  <c r="P3182" i="21"/>
  <c r="O3182" i="21"/>
  <c r="Q3182" i="21"/>
  <c r="N3182" i="21"/>
  <c r="J3183" i="21"/>
  <c r="M3183" i="21"/>
  <c r="L3183" i="21"/>
  <c r="H3184" i="21"/>
  <c r="K3183" i="21"/>
  <c r="I3183" i="21"/>
  <c r="J3184" i="21"/>
  <c r="M3184" i="21"/>
  <c r="L3184" i="21"/>
  <c r="K3184" i="21"/>
  <c r="I3184" i="21"/>
  <c r="H3185" i="21"/>
  <c r="P3183" i="21"/>
  <c r="O3183" i="21"/>
  <c r="Q3183" i="21"/>
  <c r="N3183" i="21"/>
  <c r="P3184" i="21"/>
  <c r="O3184" i="21"/>
  <c r="Q3184" i="21"/>
  <c r="N3184" i="21"/>
  <c r="M3185" i="21"/>
  <c r="J3185" i="21"/>
  <c r="K3185" i="21"/>
  <c r="L3185" i="21"/>
  <c r="H3186" i="21"/>
  <c r="I3185" i="21"/>
  <c r="M3186" i="21"/>
  <c r="K3186" i="21"/>
  <c r="I3186" i="21"/>
  <c r="H3187" i="21"/>
  <c r="J3186" i="21"/>
  <c r="L3186" i="21"/>
  <c r="P3185" i="21"/>
  <c r="O3185" i="21"/>
  <c r="Q3185" i="21"/>
  <c r="N3185" i="21"/>
  <c r="P3186" i="21"/>
  <c r="O3186" i="21"/>
  <c r="N3186" i="21"/>
  <c r="Q3186" i="21"/>
  <c r="H3188" i="21"/>
  <c r="J3187" i="21"/>
  <c r="L3187" i="21"/>
  <c r="K3187" i="21"/>
  <c r="I3187" i="21"/>
  <c r="M3187" i="21"/>
  <c r="H3189" i="21"/>
  <c r="K3188" i="21"/>
  <c r="M3188" i="21"/>
  <c r="J3188" i="21"/>
  <c r="L3188" i="21"/>
  <c r="I3188" i="21"/>
  <c r="P3187" i="21"/>
  <c r="O3187" i="21"/>
  <c r="N3187" i="21"/>
  <c r="Q3187" i="21"/>
  <c r="J3189" i="21"/>
  <c r="I3189" i="21"/>
  <c r="H3190" i="21"/>
  <c r="L3189" i="21"/>
  <c r="K3189" i="21"/>
  <c r="M3189" i="21"/>
  <c r="P3188" i="21"/>
  <c r="O3188" i="21"/>
  <c r="Q3188" i="21"/>
  <c r="N3188" i="21"/>
  <c r="P3189" i="21"/>
  <c r="O3189" i="21"/>
  <c r="Q3189" i="21"/>
  <c r="N3189" i="21"/>
  <c r="H3191" i="21"/>
  <c r="J3190" i="21"/>
  <c r="L3190" i="21"/>
  <c r="K3190" i="21"/>
  <c r="I3190" i="21"/>
  <c r="M3190" i="21"/>
  <c r="H3192" i="21"/>
  <c r="I3191" i="21"/>
  <c r="K3191" i="21"/>
  <c r="J3191" i="21"/>
  <c r="M3191" i="21"/>
  <c r="L3191" i="21"/>
  <c r="P3190" i="21"/>
  <c r="O3190" i="21"/>
  <c r="Q3190" i="21"/>
  <c r="N3190" i="21"/>
  <c r="J3192" i="21"/>
  <c r="L3192" i="21"/>
  <c r="I3192" i="21"/>
  <c r="K3192" i="21"/>
  <c r="H3193" i="21"/>
  <c r="M3192" i="21"/>
  <c r="P3191" i="21"/>
  <c r="O3191" i="21"/>
  <c r="Q3191" i="21"/>
  <c r="N3191" i="21"/>
  <c r="P3192" i="21"/>
  <c r="O3192" i="21"/>
  <c r="Q3192" i="21"/>
  <c r="N3192" i="21"/>
  <c r="I3193" i="21"/>
  <c r="L3193" i="21"/>
  <c r="K3193" i="21"/>
  <c r="J3193" i="21"/>
  <c r="H3194" i="21"/>
  <c r="M3193" i="21"/>
  <c r="P3193" i="21"/>
  <c r="O3193" i="21"/>
  <c r="Q3193" i="21"/>
  <c r="N3193" i="21"/>
  <c r="I3194" i="21"/>
  <c r="M3194" i="21"/>
  <c r="H3195" i="21"/>
  <c r="K3194" i="21"/>
  <c r="L3194" i="21"/>
  <c r="J3194" i="21"/>
  <c r="P3194" i="21"/>
  <c r="O3194" i="21"/>
  <c r="Q3194" i="21"/>
  <c r="N3194" i="21"/>
  <c r="M3195" i="21"/>
  <c r="H3196" i="21"/>
  <c r="K3195" i="21"/>
  <c r="J3195" i="21"/>
  <c r="I3195" i="21"/>
  <c r="L3195" i="21"/>
  <c r="I3196" i="21"/>
  <c r="M3196" i="21"/>
  <c r="L3196" i="21"/>
  <c r="H3197" i="21"/>
  <c r="K3196" i="21"/>
  <c r="J3196" i="21"/>
  <c r="P3195" i="21"/>
  <c r="O3195" i="21"/>
  <c r="Q3195" i="21"/>
  <c r="N3195" i="21"/>
  <c r="P3196" i="21"/>
  <c r="O3196" i="21"/>
  <c r="Q3196" i="21"/>
  <c r="N3196" i="21"/>
  <c r="L3197" i="21"/>
  <c r="H3198" i="21"/>
  <c r="M3197" i="21"/>
  <c r="I3197" i="21"/>
  <c r="J3197" i="21"/>
  <c r="K3197" i="21"/>
  <c r="M3198" i="21"/>
  <c r="I3198" i="21"/>
  <c r="J3198" i="21"/>
  <c r="H3199" i="21"/>
  <c r="K3198" i="21"/>
  <c r="L3198" i="21"/>
  <c r="P3197" i="21"/>
  <c r="O3197" i="21"/>
  <c r="N3197" i="21"/>
  <c r="Q3197" i="21"/>
  <c r="P3198" i="21"/>
  <c r="O3198" i="21"/>
  <c r="Q3198" i="21"/>
  <c r="N3198" i="21"/>
  <c r="L3199" i="21"/>
  <c r="I3199" i="21"/>
  <c r="J3199" i="21"/>
  <c r="M3199" i="21"/>
  <c r="K3199" i="21"/>
  <c r="H3200" i="21"/>
  <c r="P3199" i="21"/>
  <c r="O3199" i="21"/>
  <c r="Q3199" i="21"/>
  <c r="N3199" i="21"/>
  <c r="H3201" i="21"/>
  <c r="I3200" i="21"/>
  <c r="J3200" i="21"/>
  <c r="K3200" i="21"/>
  <c r="L3200" i="21"/>
  <c r="M3200" i="21"/>
  <c r="J3201" i="21"/>
  <c r="H3202" i="21"/>
  <c r="L3201" i="21"/>
  <c r="K3201" i="21"/>
  <c r="I3201" i="21"/>
  <c r="M3201" i="21"/>
  <c r="P3200" i="21"/>
  <c r="O3200" i="21"/>
  <c r="N3200" i="21"/>
  <c r="Q3200" i="21"/>
  <c r="K3202" i="21"/>
  <c r="I3202" i="21"/>
  <c r="L3202" i="21"/>
  <c r="M3202" i="21"/>
  <c r="H3203" i="21"/>
  <c r="J3202" i="21"/>
  <c r="P3201" i="21"/>
  <c r="O3201" i="21"/>
  <c r="Q3201" i="21"/>
  <c r="N3201" i="21"/>
  <c r="P3202" i="21"/>
  <c r="O3202" i="21"/>
  <c r="Q3202" i="21"/>
  <c r="N3202" i="21"/>
  <c r="J3203" i="21"/>
  <c r="L3203" i="21"/>
  <c r="K3203" i="21"/>
  <c r="I3203" i="21"/>
  <c r="M3203" i="21"/>
  <c r="H3204" i="21"/>
  <c r="P3203" i="21"/>
  <c r="O3203" i="21"/>
  <c r="N3203" i="21"/>
  <c r="Q3203" i="21"/>
  <c r="H3205" i="21"/>
  <c r="L3204" i="21"/>
  <c r="K3204" i="21"/>
  <c r="J3204" i="21"/>
  <c r="I3204" i="21"/>
  <c r="M3204" i="21"/>
  <c r="H3206" i="21"/>
  <c r="J3205" i="21"/>
  <c r="M3205" i="21"/>
  <c r="L3205" i="21"/>
  <c r="I3205" i="21"/>
  <c r="K3205" i="21"/>
  <c r="P3204" i="21"/>
  <c r="O3204" i="21"/>
  <c r="N3204" i="21"/>
  <c r="Q3204" i="21"/>
  <c r="M3206" i="21"/>
  <c r="L3206" i="21"/>
  <c r="J3206" i="21"/>
  <c r="H3207" i="21"/>
  <c r="I3206" i="21"/>
  <c r="K3206" i="21"/>
  <c r="P3205" i="21"/>
  <c r="O3205" i="21"/>
  <c r="N3205" i="21"/>
  <c r="Q3205" i="21"/>
  <c r="K3207" i="21"/>
  <c r="I3207" i="21"/>
  <c r="H3208" i="21"/>
  <c r="J3207" i="21"/>
  <c r="M3207" i="21"/>
  <c r="L3207" i="21"/>
  <c r="P3206" i="21"/>
  <c r="O3206" i="21"/>
  <c r="Q3206" i="21"/>
  <c r="N3206" i="21"/>
  <c r="P3207" i="21"/>
  <c r="O3207" i="21"/>
  <c r="Q3207" i="21"/>
  <c r="N3207" i="21"/>
  <c r="H3209" i="21"/>
  <c r="L3208" i="21"/>
  <c r="I3208" i="21"/>
  <c r="J3208" i="21"/>
  <c r="M3208" i="21"/>
  <c r="K3208" i="21"/>
  <c r="H3210" i="21"/>
  <c r="K3209" i="21"/>
  <c r="L3209" i="21"/>
  <c r="I3209" i="21"/>
  <c r="J3209" i="21"/>
  <c r="M3209" i="21"/>
  <c r="P3208" i="21"/>
  <c r="O3208" i="21"/>
  <c r="Q3208" i="21"/>
  <c r="N3208" i="21"/>
  <c r="I3210" i="21"/>
  <c r="L3210" i="21"/>
  <c r="H3211" i="21"/>
  <c r="J3210" i="21"/>
  <c r="M3210" i="21"/>
  <c r="K3210" i="21"/>
  <c r="P3209" i="21"/>
  <c r="O3209" i="21"/>
  <c r="N3209" i="21"/>
  <c r="Q3209" i="21"/>
  <c r="P3210" i="21"/>
  <c r="O3210" i="21"/>
  <c r="Q3210" i="21"/>
  <c r="N3210" i="21"/>
  <c r="I3211" i="21"/>
  <c r="L3211" i="21"/>
  <c r="K3211" i="21"/>
  <c r="H3212" i="21"/>
  <c r="M3211" i="21"/>
  <c r="J3211" i="21"/>
  <c r="P3211" i="21"/>
  <c r="O3211" i="21"/>
  <c r="Q3211" i="21"/>
  <c r="N3211" i="21"/>
  <c r="H3213" i="21"/>
  <c r="M3212" i="21"/>
  <c r="L3212" i="21"/>
  <c r="J3212" i="21"/>
  <c r="I3212" i="21"/>
  <c r="K3212" i="21"/>
  <c r="K3213" i="21"/>
  <c r="H3214" i="21"/>
  <c r="L3213" i="21"/>
  <c r="I3213" i="21"/>
  <c r="J3213" i="21"/>
  <c r="M3213" i="21"/>
  <c r="P3212" i="21"/>
  <c r="O3212" i="21"/>
  <c r="N3212" i="21"/>
  <c r="Q3212" i="21"/>
  <c r="H3215" i="21"/>
  <c r="K3214" i="21"/>
  <c r="L3214" i="21"/>
  <c r="I3214" i="21"/>
  <c r="M3214" i="21"/>
  <c r="J3214" i="21"/>
  <c r="P3213" i="21"/>
  <c r="O3213" i="21"/>
  <c r="N3213" i="21"/>
  <c r="Q3213" i="21"/>
  <c r="K3215" i="21"/>
  <c r="H3216" i="21"/>
  <c r="M3215" i="21"/>
  <c r="J3215" i="21"/>
  <c r="L3215" i="21"/>
  <c r="I3215" i="21"/>
  <c r="P3214" i="21"/>
  <c r="O3214" i="21"/>
  <c r="N3214" i="21"/>
  <c r="Q3214" i="21"/>
  <c r="J3216" i="21"/>
  <c r="I3216" i="21"/>
  <c r="M3216" i="21"/>
  <c r="L3216" i="21"/>
  <c r="H3217" i="21"/>
  <c r="K3216" i="21"/>
  <c r="P3215" i="21"/>
  <c r="O3215" i="21"/>
  <c r="N3215" i="21"/>
  <c r="Q3215" i="21"/>
  <c r="P3216" i="21"/>
  <c r="O3216" i="21"/>
  <c r="N3216" i="21"/>
  <c r="Q3216" i="21"/>
  <c r="M3217" i="21"/>
  <c r="I3217" i="21"/>
  <c r="L3217" i="21"/>
  <c r="J3217" i="21"/>
  <c r="H3218" i="21"/>
  <c r="K3217" i="21"/>
  <c r="P3217" i="21"/>
  <c r="O3217" i="21"/>
  <c r="Q3217" i="21"/>
  <c r="N3217" i="21"/>
  <c r="M3218" i="21"/>
  <c r="J3218" i="21"/>
  <c r="I3218" i="21"/>
  <c r="K3218" i="21"/>
  <c r="H3219" i="21"/>
  <c r="L3218" i="21"/>
  <c r="P3218" i="21"/>
  <c r="O3218" i="21"/>
  <c r="Q3218" i="21"/>
  <c r="N3218" i="21"/>
  <c r="H3220" i="21"/>
  <c r="K3219" i="21"/>
  <c r="L3219" i="21"/>
  <c r="M3219" i="21"/>
  <c r="J3219" i="21"/>
  <c r="I3219" i="21"/>
  <c r="I3220" i="21"/>
  <c r="L3220" i="21"/>
  <c r="K3220" i="21"/>
  <c r="H3221" i="21"/>
  <c r="M3220" i="21"/>
  <c r="J3220" i="21"/>
  <c r="P3219" i="21"/>
  <c r="O3219" i="21"/>
  <c r="N3219" i="21"/>
  <c r="Q3219" i="21"/>
  <c r="P3220" i="21"/>
  <c r="O3220" i="21"/>
  <c r="N3220" i="21"/>
  <c r="Q3220" i="21"/>
  <c r="K3221" i="21"/>
  <c r="I3221" i="21"/>
  <c r="H3222" i="21"/>
  <c r="L3221" i="21"/>
  <c r="M3221" i="21"/>
  <c r="J3221" i="21"/>
  <c r="P3221" i="21"/>
  <c r="O3221" i="21"/>
  <c r="Q3221" i="21"/>
  <c r="N3221" i="21"/>
  <c r="I3222" i="21"/>
  <c r="J3222" i="21"/>
  <c r="M3222" i="21"/>
  <c r="L3222" i="21"/>
  <c r="K3222" i="21"/>
  <c r="H3223" i="21"/>
  <c r="P3222" i="21"/>
  <c r="O3222" i="21"/>
  <c r="N3222" i="21"/>
  <c r="Q3222" i="21"/>
  <c r="I3223" i="21"/>
  <c r="J3223" i="21"/>
  <c r="L3223" i="21"/>
  <c r="M3223" i="21"/>
  <c r="H3224" i="21"/>
  <c r="K3223" i="21"/>
  <c r="P3223" i="21"/>
  <c r="O3223" i="21"/>
  <c r="Q3223" i="21"/>
  <c r="N3223" i="21"/>
  <c r="J3224" i="21"/>
  <c r="L3224" i="21"/>
  <c r="M3224" i="21"/>
  <c r="I3224" i="21"/>
  <c r="H3225" i="21"/>
  <c r="K3224" i="21"/>
  <c r="P3224" i="21"/>
  <c r="O3224" i="21"/>
  <c r="N3224" i="21"/>
  <c r="Q3224" i="21"/>
  <c r="M3225" i="21"/>
  <c r="K3225" i="21"/>
  <c r="I3225" i="21"/>
  <c r="H3226" i="21"/>
  <c r="L3225" i="21"/>
  <c r="J3225" i="21"/>
  <c r="P3225" i="21"/>
  <c r="O3225" i="21"/>
  <c r="Q3225" i="21"/>
  <c r="N3225" i="21"/>
  <c r="L3226" i="21"/>
  <c r="H3227" i="21"/>
  <c r="J3226" i="21"/>
  <c r="M3226" i="21"/>
  <c r="I3226" i="21"/>
  <c r="K3226" i="21"/>
  <c r="I3227" i="21"/>
  <c r="H3228" i="21"/>
  <c r="L3227" i="21"/>
  <c r="M3227" i="21"/>
  <c r="J3227" i="21"/>
  <c r="K3227" i="21"/>
  <c r="P3226" i="21"/>
  <c r="O3226" i="21"/>
  <c r="Q3226" i="21"/>
  <c r="N3226" i="21"/>
  <c r="P3227" i="21"/>
  <c r="O3227" i="21"/>
  <c r="Q3227" i="21"/>
  <c r="N3227" i="21"/>
  <c r="I3228" i="21"/>
  <c r="H3229" i="21"/>
  <c r="M3228" i="21"/>
  <c r="J3228" i="21"/>
  <c r="K3228" i="21"/>
  <c r="L3228" i="21"/>
  <c r="P3228" i="21"/>
  <c r="O3228" i="21"/>
  <c r="Q3228" i="21"/>
  <c r="N3228" i="21"/>
  <c r="I3229" i="21"/>
  <c r="H3230" i="21"/>
  <c r="M3229" i="21"/>
  <c r="K3229" i="21"/>
  <c r="J3229" i="21"/>
  <c r="L3229" i="21"/>
  <c r="P3229" i="21"/>
  <c r="O3229" i="21"/>
  <c r="Q3229" i="21"/>
  <c r="N3229" i="21"/>
  <c r="M3230" i="21"/>
  <c r="L3230" i="21"/>
  <c r="K3230" i="21"/>
  <c r="I3230" i="21"/>
  <c r="H3231" i="21"/>
  <c r="J3230" i="21"/>
  <c r="P3230" i="21"/>
  <c r="O3230" i="21"/>
  <c r="Q3230" i="21"/>
  <c r="N3230" i="21"/>
  <c r="I3231" i="21"/>
  <c r="H3232" i="21"/>
  <c r="J3231" i="21"/>
  <c r="K3231" i="21"/>
  <c r="M3231" i="21"/>
  <c r="L3231" i="21"/>
  <c r="P3231" i="21"/>
  <c r="O3231" i="21"/>
  <c r="N3231" i="21"/>
  <c r="Q3231" i="21"/>
  <c r="K3232" i="21"/>
  <c r="H3233" i="21"/>
  <c r="M3232" i="21"/>
  <c r="J3232" i="21"/>
  <c r="I3232" i="21"/>
  <c r="L3232" i="21"/>
  <c r="I3233" i="21"/>
  <c r="H3234" i="21"/>
  <c r="L3233" i="21"/>
  <c r="J3233" i="21"/>
  <c r="K3233" i="21"/>
  <c r="M3233" i="21"/>
  <c r="P3232" i="21"/>
  <c r="O3232" i="21"/>
  <c r="Q3232" i="21"/>
  <c r="N3232" i="21"/>
  <c r="P3233" i="21"/>
  <c r="O3233" i="21"/>
  <c r="N3233" i="21"/>
  <c r="Q3233" i="21"/>
  <c r="I3234" i="21"/>
  <c r="K3234" i="21"/>
  <c r="L3234" i="21"/>
  <c r="M3234" i="21"/>
  <c r="J3234" i="21"/>
  <c r="H3235" i="21"/>
  <c r="P3234" i="21"/>
  <c r="O3234" i="21"/>
  <c r="Q3234" i="21"/>
  <c r="N3234" i="21"/>
  <c r="J3235" i="21"/>
  <c r="L3235" i="21"/>
  <c r="M3235" i="21"/>
  <c r="I3235" i="21"/>
  <c r="K3235" i="21"/>
  <c r="H3236" i="21"/>
  <c r="P3235" i="21"/>
  <c r="O3235" i="21"/>
  <c r="N3235" i="21"/>
  <c r="Q3235" i="21"/>
  <c r="L3236" i="21"/>
  <c r="M3236" i="21"/>
  <c r="H3237" i="21"/>
  <c r="K3236" i="21"/>
  <c r="I3236" i="21"/>
  <c r="J3236" i="21"/>
  <c r="K3237" i="21"/>
  <c r="I3237" i="21"/>
  <c r="M3237" i="21"/>
  <c r="H3238" i="21"/>
  <c r="L3237" i="21"/>
  <c r="J3237" i="21"/>
  <c r="P3236" i="21"/>
  <c r="O3236" i="21"/>
  <c r="N3236" i="21"/>
  <c r="Q3236" i="21"/>
  <c r="P3237" i="21"/>
  <c r="O3237" i="21"/>
  <c r="N3237" i="21"/>
  <c r="Q3237" i="21"/>
  <c r="H3239" i="21"/>
  <c r="J3238" i="21"/>
  <c r="I3238" i="21"/>
  <c r="K3238" i="21"/>
  <c r="M3238" i="21"/>
  <c r="L3238" i="21"/>
  <c r="J3239" i="21"/>
  <c r="H3240" i="21"/>
  <c r="L3239" i="21"/>
  <c r="M3239" i="21"/>
  <c r="K3239" i="21"/>
  <c r="I3239" i="21"/>
  <c r="P3238" i="21"/>
  <c r="O3238" i="21"/>
  <c r="N3238" i="21"/>
  <c r="Q3238" i="21"/>
  <c r="I3240" i="21"/>
  <c r="M3240" i="21"/>
  <c r="J3240" i="21"/>
  <c r="L3240" i="21"/>
  <c r="K3240" i="21"/>
  <c r="H3241" i="21"/>
  <c r="P3239" i="21"/>
  <c r="O3239" i="21"/>
  <c r="Q3239" i="21"/>
  <c r="N3239" i="21"/>
  <c r="P3240" i="21"/>
  <c r="O3240" i="21"/>
  <c r="N3240" i="21"/>
  <c r="Q3240" i="21"/>
  <c r="I3241" i="21"/>
  <c r="L3241" i="21"/>
  <c r="M3241" i="21"/>
  <c r="K3241" i="21"/>
  <c r="J3241" i="21"/>
  <c r="H3242" i="21"/>
  <c r="P3241" i="21"/>
  <c r="O3241" i="21"/>
  <c r="Q3241" i="21"/>
  <c r="N3241" i="21"/>
  <c r="I3242" i="21"/>
  <c r="M3242" i="21"/>
  <c r="H3243" i="21"/>
  <c r="J3242" i="21"/>
  <c r="K3242" i="21"/>
  <c r="L3242" i="21"/>
  <c r="P3242" i="21"/>
  <c r="O3242" i="21"/>
  <c r="N3242" i="21"/>
  <c r="Q3242" i="21"/>
  <c r="I3243" i="21"/>
  <c r="J3243" i="21"/>
  <c r="M3243" i="21"/>
  <c r="L3243" i="21"/>
  <c r="K3243" i="21"/>
  <c r="H3244" i="21"/>
  <c r="P3243" i="21"/>
  <c r="O3243" i="21"/>
  <c r="Q3243" i="21"/>
  <c r="N3243" i="21"/>
  <c r="I3244" i="21"/>
  <c r="J3244" i="21"/>
  <c r="H3245" i="21"/>
  <c r="L3244" i="21"/>
  <c r="M3244" i="21"/>
  <c r="K3244" i="21"/>
  <c r="P3244" i="21"/>
  <c r="O3244" i="21"/>
  <c r="Q3244" i="21"/>
  <c r="N3244" i="21"/>
  <c r="I3245" i="21"/>
  <c r="J3245" i="21"/>
  <c r="H3246" i="21"/>
  <c r="K3245" i="21"/>
  <c r="L3245" i="21"/>
  <c r="M3245" i="21"/>
  <c r="P3245" i="21"/>
  <c r="O3245" i="21"/>
  <c r="Q3245" i="21"/>
  <c r="N3245" i="21"/>
  <c r="L3246" i="21"/>
  <c r="K3246" i="21"/>
  <c r="H3247" i="21"/>
  <c r="M3246" i="21"/>
  <c r="J3246" i="21"/>
  <c r="I3246" i="21"/>
  <c r="K3247" i="21"/>
  <c r="J3247" i="21"/>
  <c r="H3248" i="21"/>
  <c r="L3247" i="21"/>
  <c r="I3247" i="21"/>
  <c r="M3247" i="21"/>
  <c r="P3246" i="21"/>
  <c r="O3246" i="21"/>
  <c r="N3246" i="21"/>
  <c r="Q3246" i="21"/>
  <c r="K3248" i="21"/>
  <c r="J3248" i="21"/>
  <c r="H3249" i="21"/>
  <c r="I3248" i="21"/>
  <c r="M3248" i="21"/>
  <c r="L3248" i="21"/>
  <c r="P3247" i="21"/>
  <c r="O3247" i="21"/>
  <c r="Q3247" i="21"/>
  <c r="N3247" i="21"/>
  <c r="M3249" i="21"/>
  <c r="L3249" i="21"/>
  <c r="K3249" i="21"/>
  <c r="J3249" i="21"/>
  <c r="H3250" i="21"/>
  <c r="I3249" i="21"/>
  <c r="P3248" i="21"/>
  <c r="O3248" i="21"/>
  <c r="N3248" i="21"/>
  <c r="Q3248" i="21"/>
  <c r="M3250" i="21"/>
  <c r="J3250" i="21"/>
  <c r="I3250" i="21"/>
  <c r="H3251" i="21"/>
  <c r="L3250" i="21"/>
  <c r="K3250" i="21"/>
  <c r="P3249" i="21"/>
  <c r="O3249" i="21"/>
  <c r="Q3249" i="21"/>
  <c r="N3249" i="21"/>
  <c r="P3250" i="21"/>
  <c r="O3250" i="21"/>
  <c r="Q3250" i="21"/>
  <c r="N3250" i="21"/>
  <c r="L3251" i="21"/>
  <c r="M3251" i="21"/>
  <c r="I3251" i="21"/>
  <c r="H3252" i="21"/>
  <c r="J3251" i="21"/>
  <c r="K3251" i="21"/>
  <c r="P3251" i="21"/>
  <c r="O3251" i="21"/>
  <c r="N3251" i="21"/>
  <c r="Q3251" i="21"/>
  <c r="J3252" i="21"/>
  <c r="L3252" i="21"/>
  <c r="I3252" i="21"/>
  <c r="M3252" i="21"/>
  <c r="K3252" i="21"/>
  <c r="H3253" i="21"/>
  <c r="P3252" i="21"/>
  <c r="O3252" i="21"/>
  <c r="N3252" i="21"/>
  <c r="Q3252" i="21"/>
  <c r="I3253" i="21"/>
  <c r="M3253" i="21"/>
  <c r="J3253" i="21"/>
  <c r="H3254" i="21"/>
  <c r="L3253" i="21"/>
  <c r="K3253" i="21"/>
  <c r="P3253" i="21"/>
  <c r="O3253" i="21"/>
  <c r="Q3253" i="21"/>
  <c r="N3253" i="21"/>
  <c r="J3254" i="21"/>
  <c r="M3254" i="21"/>
  <c r="K3254" i="21"/>
  <c r="L3254" i="21"/>
  <c r="I3254" i="21"/>
  <c r="H3255" i="21"/>
  <c r="P3254" i="21"/>
  <c r="O3254" i="21"/>
  <c r="N3254" i="21"/>
  <c r="Q3254" i="21"/>
  <c r="I3255" i="21"/>
  <c r="J3255" i="21"/>
  <c r="H3256" i="21"/>
  <c r="K3255" i="21"/>
  <c r="M3255" i="21"/>
  <c r="L3255" i="21"/>
  <c r="P3255" i="21"/>
  <c r="O3255" i="21"/>
  <c r="Q3255" i="21"/>
  <c r="N3255" i="21"/>
  <c r="L3256" i="21"/>
  <c r="K3256" i="21"/>
  <c r="I3256" i="21"/>
  <c r="J3256" i="21"/>
  <c r="M3256" i="21"/>
  <c r="H3257" i="21"/>
  <c r="P3256" i="21"/>
  <c r="O3256" i="21"/>
  <c r="N3256" i="21"/>
  <c r="Q3256" i="21"/>
  <c r="J3257" i="21"/>
  <c r="M3257" i="21"/>
  <c r="L3257" i="21"/>
  <c r="K3257" i="21"/>
  <c r="I3257" i="21"/>
  <c r="H3258" i="21"/>
  <c r="P3257" i="21"/>
  <c r="O3257" i="21"/>
  <c r="Q3257" i="21"/>
  <c r="N3257" i="21"/>
  <c r="K3258" i="21"/>
  <c r="H3259" i="21"/>
  <c r="J3258" i="21"/>
  <c r="L3258" i="21"/>
  <c r="I3258" i="21"/>
  <c r="M3258" i="21"/>
  <c r="I3259" i="21"/>
  <c r="L3259" i="21"/>
  <c r="H3260" i="21"/>
  <c r="J3259" i="21"/>
  <c r="K3259" i="21"/>
  <c r="M3259" i="21"/>
  <c r="P3258" i="21"/>
  <c r="O3258" i="21"/>
  <c r="Q3258" i="21"/>
  <c r="N3258" i="21"/>
  <c r="P3259" i="21"/>
  <c r="O3259" i="21"/>
  <c r="Q3259" i="21"/>
  <c r="N3259" i="21"/>
  <c r="L3260" i="21"/>
  <c r="M3260" i="21"/>
  <c r="H3261" i="21"/>
  <c r="K3260" i="21"/>
  <c r="J3260" i="21"/>
  <c r="I3260" i="21"/>
  <c r="H3262" i="21"/>
  <c r="I3261" i="21"/>
  <c r="M3261" i="21"/>
  <c r="K3261" i="21"/>
  <c r="L3261" i="21"/>
  <c r="J3261" i="21"/>
  <c r="P3260" i="21"/>
  <c r="O3260" i="21"/>
  <c r="Q3260" i="21"/>
  <c r="N3260" i="21"/>
  <c r="M3262" i="21"/>
  <c r="J3262" i="21"/>
  <c r="L3262" i="21"/>
  <c r="I3262" i="21"/>
  <c r="H3263" i="21"/>
  <c r="K3262" i="21"/>
  <c r="P3261" i="21"/>
  <c r="O3261" i="21"/>
  <c r="N3261" i="21"/>
  <c r="Q3261" i="21"/>
  <c r="P3262" i="21"/>
  <c r="O3262" i="21"/>
  <c r="N3262" i="21"/>
  <c r="Q3262" i="21"/>
  <c r="J3263" i="21"/>
  <c r="I3263" i="21"/>
  <c r="L3263" i="21"/>
  <c r="M3263" i="21"/>
  <c r="H3264" i="21"/>
  <c r="K3263" i="21"/>
  <c r="P3263" i="21"/>
  <c r="O3263" i="21"/>
  <c r="N3263" i="21"/>
  <c r="Q3263" i="21"/>
  <c r="H3265" i="21"/>
  <c r="L3264" i="21"/>
  <c r="M3264" i="21"/>
  <c r="K3264" i="21"/>
  <c r="J3264" i="21"/>
  <c r="I3264" i="21"/>
  <c r="I3265" i="21"/>
  <c r="H3266" i="21"/>
  <c r="M3265" i="21"/>
  <c r="K3265" i="21"/>
  <c r="J3265" i="21"/>
  <c r="L3265" i="21"/>
  <c r="P3264" i="21"/>
  <c r="O3264" i="21"/>
  <c r="N3264" i="21"/>
  <c r="Q3264" i="21"/>
  <c r="P3265" i="21"/>
  <c r="O3265" i="21"/>
  <c r="N3265" i="21"/>
  <c r="Q3265" i="21"/>
  <c r="H3267" i="21"/>
  <c r="M3266" i="21"/>
  <c r="J3266" i="21"/>
  <c r="K3266" i="21"/>
  <c r="L3266" i="21"/>
  <c r="I3266" i="21"/>
  <c r="I3267" i="21"/>
  <c r="J3267" i="21"/>
  <c r="L3267" i="21"/>
  <c r="H3268" i="21"/>
  <c r="M3267" i="21"/>
  <c r="K3267" i="21"/>
  <c r="P3266" i="21"/>
  <c r="O3266" i="21"/>
  <c r="N3266" i="21"/>
  <c r="Q3266" i="21"/>
  <c r="P3267" i="21"/>
  <c r="O3267" i="21"/>
  <c r="Q3267" i="21"/>
  <c r="N3267" i="21"/>
  <c r="J3268" i="21"/>
  <c r="I3268" i="21"/>
  <c r="K3268" i="21"/>
  <c r="H3269" i="21"/>
  <c r="M3268" i="21"/>
  <c r="L3268" i="21"/>
  <c r="P3268" i="21"/>
  <c r="O3268" i="21"/>
  <c r="Q3268" i="21"/>
  <c r="N3268" i="21"/>
  <c r="M3269" i="21"/>
  <c r="L3269" i="21"/>
  <c r="J3269" i="21"/>
  <c r="K3269" i="21"/>
  <c r="I3269" i="21"/>
  <c r="H3270" i="21"/>
  <c r="P3269" i="21"/>
  <c r="O3269" i="21"/>
  <c r="Q3269" i="21"/>
  <c r="N3269" i="21"/>
  <c r="H3271" i="21"/>
  <c r="L3270" i="21"/>
  <c r="J3270" i="21"/>
  <c r="I3270" i="21"/>
  <c r="M3270" i="21"/>
  <c r="K3270" i="21"/>
  <c r="K3271" i="21"/>
  <c r="J3271" i="21"/>
  <c r="I3271" i="21"/>
  <c r="L3271" i="21"/>
  <c r="M3271" i="21"/>
  <c r="H3272" i="21"/>
  <c r="P3270" i="21"/>
  <c r="O3270" i="21"/>
  <c r="N3270" i="21"/>
  <c r="Q3270" i="21"/>
  <c r="P3271" i="21"/>
  <c r="O3271" i="21"/>
  <c r="N3271" i="21"/>
  <c r="Q3271" i="21"/>
  <c r="K3272" i="21"/>
  <c r="H3273" i="21"/>
  <c r="I3272" i="21"/>
  <c r="J3272" i="21"/>
  <c r="M3272" i="21"/>
  <c r="L3272" i="21"/>
  <c r="L3273" i="21"/>
  <c r="M3273" i="21"/>
  <c r="H3274" i="21"/>
  <c r="I3273" i="21"/>
  <c r="J3273" i="21"/>
  <c r="K3273" i="21"/>
  <c r="P3272" i="21"/>
  <c r="O3272" i="21"/>
  <c r="N3272" i="21"/>
  <c r="Q3272" i="21"/>
  <c r="M3274" i="21"/>
  <c r="H3275" i="21"/>
  <c r="K3274" i="21"/>
  <c r="I3274" i="21"/>
  <c r="J3274" i="21"/>
  <c r="L3274" i="21"/>
  <c r="P3273" i="21"/>
  <c r="O3273" i="21"/>
  <c r="N3273" i="21"/>
  <c r="Q3273" i="21"/>
  <c r="I3275" i="21"/>
  <c r="L3275" i="21"/>
  <c r="J3275" i="21"/>
  <c r="M3275" i="21"/>
  <c r="H3276" i="21"/>
  <c r="K3275" i="21"/>
  <c r="P3274" i="21"/>
  <c r="O3274" i="21"/>
  <c r="N3274" i="21"/>
  <c r="Q3274" i="21"/>
  <c r="P3275" i="21"/>
  <c r="O3275" i="21"/>
  <c r="N3275" i="21"/>
  <c r="Q3275" i="21"/>
  <c r="I3276" i="21"/>
  <c r="J3276" i="21"/>
  <c r="K3276" i="21"/>
  <c r="H3277" i="21"/>
  <c r="M3276" i="21"/>
  <c r="L3276" i="21"/>
  <c r="P3276" i="21"/>
  <c r="O3276" i="21"/>
  <c r="N3276" i="21"/>
  <c r="Q3276" i="21"/>
  <c r="H3278" i="21"/>
  <c r="K3277" i="21"/>
  <c r="M3277" i="21"/>
  <c r="I3277" i="21"/>
  <c r="J3277" i="21"/>
  <c r="L3277" i="21"/>
  <c r="K3278" i="21"/>
  <c r="H3279" i="21"/>
  <c r="J3278" i="21"/>
  <c r="M3278" i="21"/>
  <c r="L3278" i="21"/>
  <c r="I3278" i="21"/>
  <c r="P3277" i="21"/>
  <c r="O3277" i="21"/>
  <c r="N3277" i="21"/>
  <c r="Q3277" i="21"/>
  <c r="J3279" i="21"/>
  <c r="H3280" i="21"/>
  <c r="I3279" i="21"/>
  <c r="M3279" i="21"/>
  <c r="K3279" i="21"/>
  <c r="L3279" i="21"/>
  <c r="P3278" i="21"/>
  <c r="O3278" i="21"/>
  <c r="Q3278" i="21"/>
  <c r="N3278" i="21"/>
  <c r="L3280" i="21"/>
  <c r="I3280" i="21"/>
  <c r="M3280" i="21"/>
  <c r="H3281" i="21"/>
  <c r="K3280" i="21"/>
  <c r="J3280" i="21"/>
  <c r="P3279" i="21"/>
  <c r="O3279" i="21"/>
  <c r="N3279" i="21"/>
  <c r="Q3279" i="21"/>
  <c r="P3280" i="21"/>
  <c r="O3280" i="21"/>
  <c r="Q3280" i="21"/>
  <c r="N3280" i="21"/>
  <c r="I3281" i="21"/>
  <c r="J3281" i="21"/>
  <c r="K3281" i="21"/>
  <c r="H3282" i="21"/>
  <c r="M3281" i="21"/>
  <c r="L3281" i="21"/>
  <c r="P3281" i="21"/>
  <c r="O3281" i="21"/>
  <c r="Q3281" i="21"/>
  <c r="N3281" i="21"/>
  <c r="J3282" i="21"/>
  <c r="M3282" i="21"/>
  <c r="L3282" i="21"/>
  <c r="K3282" i="21"/>
  <c r="H3283" i="21"/>
  <c r="I3282" i="21"/>
  <c r="K3283" i="21"/>
  <c r="H3284" i="21"/>
  <c r="I3283" i="21"/>
  <c r="L3283" i="21"/>
  <c r="J3283" i="21"/>
  <c r="M3283" i="21"/>
  <c r="P3282" i="21"/>
  <c r="O3282" i="21"/>
  <c r="Q3282" i="21"/>
  <c r="N3282" i="21"/>
  <c r="J3284" i="21"/>
  <c r="K3284" i="21"/>
  <c r="M3284" i="21"/>
  <c r="L3284" i="21"/>
  <c r="H3285" i="21"/>
  <c r="I3284" i="21"/>
  <c r="P3283" i="21"/>
  <c r="O3283" i="21"/>
  <c r="Q3283" i="21"/>
  <c r="N3283" i="21"/>
  <c r="J3285" i="21"/>
  <c r="M3285" i="21"/>
  <c r="I3285" i="21"/>
  <c r="H3286" i="21"/>
  <c r="K3285" i="21"/>
  <c r="L3285" i="21"/>
  <c r="P3284" i="21"/>
  <c r="O3284" i="21"/>
  <c r="N3284" i="21"/>
  <c r="Q3284" i="21"/>
  <c r="P3285" i="21"/>
  <c r="O3285" i="21"/>
  <c r="N3285" i="21"/>
  <c r="Q3285" i="21"/>
  <c r="K3286" i="21"/>
  <c r="L3286" i="21"/>
  <c r="M3286" i="21"/>
  <c r="J3286" i="21"/>
  <c r="I3286" i="21"/>
  <c r="H3287" i="21"/>
  <c r="P3286" i="21"/>
  <c r="O3286" i="21"/>
  <c r="Q3286" i="21"/>
  <c r="N3286" i="21"/>
  <c r="H3288" i="21"/>
  <c r="L3287" i="21"/>
  <c r="M3287" i="21"/>
  <c r="K3287" i="21"/>
  <c r="I3287" i="21"/>
  <c r="J3287" i="21"/>
  <c r="H3289" i="21"/>
  <c r="K3288" i="21"/>
  <c r="J3288" i="21"/>
  <c r="I3288" i="21"/>
  <c r="L3288" i="21"/>
  <c r="M3288" i="21"/>
  <c r="P3287" i="21"/>
  <c r="O3287" i="21"/>
  <c r="Q3287" i="21"/>
  <c r="N3287" i="21"/>
  <c r="K3289" i="21"/>
  <c r="L3289" i="21"/>
  <c r="I3289" i="21"/>
  <c r="J3289" i="21"/>
  <c r="H3290" i="21"/>
  <c r="M3289" i="21"/>
  <c r="P3288" i="21"/>
  <c r="O3288" i="21"/>
  <c r="N3288" i="21"/>
  <c r="Q3288" i="21"/>
  <c r="P3289" i="21"/>
  <c r="O3289" i="21"/>
  <c r="N3289" i="21"/>
  <c r="Q3289" i="21"/>
  <c r="K3290" i="21"/>
  <c r="J3290" i="21"/>
  <c r="H3291" i="21"/>
  <c r="L3290" i="21"/>
  <c r="M3290" i="21"/>
  <c r="I3290" i="21"/>
  <c r="J3291" i="21"/>
  <c r="L3291" i="21"/>
  <c r="K3291" i="21"/>
  <c r="H3292" i="21"/>
  <c r="I3291" i="21"/>
  <c r="M3291" i="21"/>
  <c r="P3290" i="21"/>
  <c r="O3290" i="21"/>
  <c r="N3290" i="21"/>
  <c r="Q3290" i="21"/>
  <c r="M3292" i="21"/>
  <c r="I3292" i="21"/>
  <c r="H3293" i="21"/>
  <c r="K3292" i="21"/>
  <c r="J3292" i="21"/>
  <c r="L3292" i="21"/>
  <c r="P3291" i="21"/>
  <c r="O3291" i="21"/>
  <c r="N3291" i="21"/>
  <c r="Q3291" i="21"/>
  <c r="P3292" i="21"/>
  <c r="O3292" i="21"/>
  <c r="Q3292" i="21"/>
  <c r="N3292" i="21"/>
  <c r="K3293" i="21"/>
  <c r="J3293" i="21"/>
  <c r="L3293" i="21"/>
  <c r="M3293" i="21"/>
  <c r="I3293" i="21"/>
  <c r="H3294" i="21"/>
  <c r="P3293" i="21"/>
  <c r="O3293" i="21"/>
  <c r="Q3293" i="21"/>
  <c r="N3293" i="21"/>
  <c r="M3294" i="21"/>
  <c r="L3294" i="21"/>
  <c r="I3294" i="21"/>
  <c r="K3294" i="21"/>
  <c r="J3294" i="21"/>
  <c r="H3295" i="21"/>
  <c r="P3294" i="21"/>
  <c r="O3294" i="21"/>
  <c r="Q3294" i="21"/>
  <c r="N3294" i="21"/>
  <c r="H3296" i="21"/>
  <c r="L3295" i="21"/>
  <c r="I3295" i="21"/>
  <c r="M3295" i="21"/>
  <c r="K3295" i="21"/>
  <c r="J3295" i="21"/>
  <c r="J3296" i="21"/>
  <c r="L3296" i="21"/>
  <c r="K3296" i="21"/>
  <c r="I3296" i="21"/>
  <c r="M3296" i="21"/>
  <c r="H3297" i="21"/>
  <c r="P3295" i="21"/>
  <c r="O3295" i="21"/>
  <c r="N3295" i="21"/>
  <c r="Q3295" i="21"/>
  <c r="P3296" i="21"/>
  <c r="O3296" i="21"/>
  <c r="N3296" i="21"/>
  <c r="Q3296" i="21"/>
  <c r="H3298" i="21"/>
  <c r="J3297" i="21"/>
  <c r="L3297" i="21"/>
  <c r="M3297" i="21"/>
  <c r="K3297" i="21"/>
  <c r="I3297" i="21"/>
  <c r="I3298" i="21"/>
  <c r="L3298" i="21"/>
  <c r="M3298" i="21"/>
  <c r="H3299" i="21"/>
  <c r="J3298" i="21"/>
  <c r="K3298" i="21"/>
  <c r="P3297" i="21"/>
  <c r="O3297" i="21"/>
  <c r="N3297" i="21"/>
  <c r="Q3297" i="21"/>
  <c r="P3298" i="21"/>
  <c r="O3298" i="21"/>
  <c r="Q3298" i="21"/>
  <c r="N3298" i="21"/>
  <c r="K3299" i="21"/>
  <c r="M3299" i="21"/>
  <c r="J3299" i="21"/>
  <c r="L3299" i="21"/>
  <c r="H3300" i="21"/>
  <c r="I3299" i="21"/>
  <c r="I3300" i="21"/>
  <c r="K3300" i="21"/>
  <c r="H3301" i="21"/>
  <c r="M3300" i="21"/>
  <c r="L3300" i="21"/>
  <c r="J3300" i="21"/>
  <c r="P3299" i="21"/>
  <c r="O3299" i="21"/>
  <c r="Q3299" i="21"/>
  <c r="N3299" i="21"/>
  <c r="P3300" i="21"/>
  <c r="O3300" i="21"/>
  <c r="N3300" i="21"/>
  <c r="Q3300" i="21"/>
  <c r="H3302" i="21"/>
  <c r="M3301" i="21"/>
  <c r="K3301" i="21"/>
  <c r="J3301" i="21"/>
  <c r="L3301" i="21"/>
  <c r="I3301" i="21"/>
  <c r="K3302" i="21"/>
  <c r="I3302" i="21"/>
  <c r="H3303" i="21"/>
  <c r="L3302" i="21"/>
  <c r="J3302" i="21"/>
  <c r="M3302" i="21"/>
  <c r="P3301" i="21"/>
  <c r="O3301" i="21"/>
  <c r="Q3301" i="21"/>
  <c r="N3301" i="21"/>
  <c r="P3302" i="21"/>
  <c r="O3302" i="21"/>
  <c r="Q3302" i="21"/>
  <c r="N3302" i="21"/>
  <c r="H3304" i="21"/>
  <c r="J3303" i="21"/>
  <c r="K3303" i="21"/>
  <c r="I3303" i="21"/>
  <c r="M3303" i="21"/>
  <c r="L3303" i="21"/>
  <c r="J3304" i="21"/>
  <c r="K3304" i="21"/>
  <c r="M3304" i="21"/>
  <c r="L3304" i="21"/>
  <c r="I3304" i="21"/>
  <c r="H3305" i="21"/>
  <c r="P3303" i="21"/>
  <c r="O3303" i="21"/>
  <c r="N3303" i="21"/>
  <c r="Q3303" i="21"/>
  <c r="P3304" i="21"/>
  <c r="O3304" i="21"/>
  <c r="N3304" i="21"/>
  <c r="Q3304" i="21"/>
  <c r="J3305" i="21"/>
  <c r="K3305" i="21"/>
  <c r="M3305" i="21"/>
  <c r="I3305" i="21"/>
  <c r="H3306" i="21"/>
  <c r="L3305" i="21"/>
  <c r="P3305" i="21"/>
  <c r="O3305" i="21"/>
  <c r="Q3305" i="21"/>
  <c r="N3305" i="21"/>
  <c r="I3306" i="21"/>
  <c r="K3306" i="21"/>
  <c r="M3306" i="21"/>
  <c r="L3306" i="21"/>
  <c r="J3306" i="21"/>
  <c r="H3307" i="21"/>
  <c r="P3306" i="21"/>
  <c r="O3306" i="21"/>
  <c r="Q3306" i="21"/>
  <c r="N3306" i="21"/>
  <c r="I3307" i="21"/>
  <c r="M3307" i="21"/>
  <c r="J3307" i="21"/>
  <c r="K3307" i="21"/>
  <c r="H3308" i="21"/>
  <c r="L3307" i="21"/>
  <c r="P3307" i="21"/>
  <c r="O3307" i="21"/>
  <c r="N3307" i="21"/>
  <c r="Q3307" i="21"/>
  <c r="M3308" i="21"/>
  <c r="J3308" i="21"/>
  <c r="H3309" i="21"/>
  <c r="L3308" i="21"/>
  <c r="I3308" i="21"/>
  <c r="K3308" i="21"/>
  <c r="L3309" i="21"/>
  <c r="H3310" i="21"/>
  <c r="K3309" i="21"/>
  <c r="I3309" i="21"/>
  <c r="M3309" i="21"/>
  <c r="J3309" i="21"/>
  <c r="P3308" i="21"/>
  <c r="O3308" i="21"/>
  <c r="N3308" i="21"/>
  <c r="Q3308" i="21"/>
  <c r="J3310" i="21"/>
  <c r="K3310" i="21"/>
  <c r="L3310" i="21"/>
  <c r="M3310" i="21"/>
  <c r="I3310" i="21"/>
  <c r="H3311" i="21"/>
  <c r="P3309" i="21"/>
  <c r="O3309" i="21"/>
  <c r="Q3309" i="21"/>
  <c r="N3309" i="21"/>
  <c r="P3310" i="21"/>
  <c r="O3310" i="21"/>
  <c r="Q3310" i="21"/>
  <c r="N3310" i="21"/>
  <c r="L3311" i="21"/>
  <c r="K3311" i="21"/>
  <c r="I3311" i="21"/>
  <c r="M3311" i="21"/>
  <c r="J3311" i="21"/>
  <c r="H3312" i="21"/>
  <c r="P3311" i="21"/>
  <c r="O3311" i="21"/>
  <c r="Q3311" i="21"/>
  <c r="N3311" i="21"/>
  <c r="I3312" i="21"/>
  <c r="J3312" i="21"/>
  <c r="H3313" i="21"/>
  <c r="L3312" i="21"/>
  <c r="M3312" i="21"/>
  <c r="K3312" i="21"/>
  <c r="P3312" i="21"/>
  <c r="O3312" i="21"/>
  <c r="Q3312" i="21"/>
  <c r="N3312" i="21"/>
  <c r="H3314" i="21"/>
  <c r="I3313" i="21"/>
  <c r="L3313" i="21"/>
  <c r="J3313" i="21"/>
  <c r="M3313" i="21"/>
  <c r="K3313" i="21"/>
  <c r="M3314" i="21"/>
  <c r="K3314" i="21"/>
  <c r="L3314" i="21"/>
  <c r="H3315" i="21"/>
  <c r="J3314" i="21"/>
  <c r="I3314" i="21"/>
  <c r="P3313" i="21"/>
  <c r="O3313" i="21"/>
  <c r="Q3313" i="21"/>
  <c r="N3313" i="21"/>
  <c r="M3315" i="21"/>
  <c r="H3316" i="21"/>
  <c r="I3315" i="21"/>
  <c r="J3315" i="21"/>
  <c r="L3315" i="21"/>
  <c r="K3315" i="21"/>
  <c r="P3314" i="21"/>
  <c r="O3314" i="21"/>
  <c r="Q3314" i="21"/>
  <c r="N3314" i="21"/>
  <c r="H3317" i="21"/>
  <c r="K3316" i="21"/>
  <c r="M3316" i="21"/>
  <c r="L3316" i="21"/>
  <c r="J3316" i="21"/>
  <c r="I3316" i="21"/>
  <c r="P3315" i="21"/>
  <c r="O3315" i="21"/>
  <c r="Q3315" i="21"/>
  <c r="N3315" i="21"/>
  <c r="I3317" i="21"/>
  <c r="J3317" i="21"/>
  <c r="H3318" i="21"/>
  <c r="M3317" i="21"/>
  <c r="K3317" i="21"/>
  <c r="L3317" i="21"/>
  <c r="P3316" i="21"/>
  <c r="O3316" i="21"/>
  <c r="N3316" i="21"/>
  <c r="Q3316" i="21"/>
  <c r="P3317" i="21"/>
  <c r="O3317" i="21"/>
  <c r="N3317" i="21"/>
  <c r="Q3317" i="21"/>
  <c r="K3318" i="21"/>
  <c r="H3319" i="21"/>
  <c r="I3318" i="21"/>
  <c r="L3318" i="21"/>
  <c r="J3318" i="21"/>
  <c r="M3318" i="21"/>
  <c r="L3319" i="21"/>
  <c r="K3319" i="21"/>
  <c r="H3320" i="21"/>
  <c r="M3319" i="21"/>
  <c r="I3319" i="21"/>
  <c r="J3319" i="21"/>
  <c r="P3318" i="21"/>
  <c r="O3318" i="21"/>
  <c r="N3318" i="21"/>
  <c r="Q3318" i="21"/>
  <c r="H3321" i="21"/>
  <c r="J3320" i="21"/>
  <c r="K3320" i="21"/>
  <c r="L3320" i="21"/>
  <c r="M3320" i="21"/>
  <c r="I3320" i="21"/>
  <c r="P3319" i="21"/>
  <c r="O3319" i="21"/>
  <c r="Q3319" i="21"/>
  <c r="N3319" i="21"/>
  <c r="L3321" i="21"/>
  <c r="H3322" i="21"/>
  <c r="I3321" i="21"/>
  <c r="K3321" i="21"/>
  <c r="J3321" i="21"/>
  <c r="M3321" i="21"/>
  <c r="P3320" i="21"/>
  <c r="O3320" i="21"/>
  <c r="Q3320" i="21"/>
  <c r="N3320" i="21"/>
  <c r="J3322" i="21"/>
  <c r="H3323" i="21"/>
  <c r="I3322" i="21"/>
  <c r="M3322" i="21"/>
  <c r="K3322" i="21"/>
  <c r="L3322" i="21"/>
  <c r="P3321" i="21"/>
  <c r="O3321" i="21"/>
  <c r="Q3321" i="21"/>
  <c r="N3321" i="21"/>
  <c r="L3323" i="21"/>
  <c r="I3323" i="21"/>
  <c r="J3323" i="21"/>
  <c r="H3324" i="21"/>
  <c r="K3323" i="21"/>
  <c r="M3323" i="21"/>
  <c r="P3322" i="21"/>
  <c r="O3322" i="21"/>
  <c r="N3322" i="21"/>
  <c r="Q3322" i="21"/>
  <c r="P3323" i="21"/>
  <c r="O3323" i="21"/>
  <c r="Q3323" i="21"/>
  <c r="N3323" i="21"/>
  <c r="I3324" i="21"/>
  <c r="J3324" i="21"/>
  <c r="L3324" i="21"/>
  <c r="H3325" i="21"/>
  <c r="M3324" i="21"/>
  <c r="K3324" i="21"/>
  <c r="P3324" i="21"/>
  <c r="O3324" i="21"/>
  <c r="N3324" i="21"/>
  <c r="Q3324" i="21"/>
  <c r="M3325" i="21"/>
  <c r="K3325" i="21"/>
  <c r="I3325" i="21"/>
  <c r="J3325" i="21"/>
  <c r="H3326" i="21"/>
  <c r="L3325" i="21"/>
  <c r="P3325" i="21"/>
  <c r="O3325" i="21"/>
  <c r="N3325" i="21"/>
  <c r="Q3325" i="21"/>
  <c r="M3326" i="21"/>
  <c r="L3326" i="21"/>
  <c r="H3327" i="21"/>
  <c r="K3326" i="21"/>
  <c r="I3326" i="21"/>
  <c r="J3326" i="21"/>
  <c r="I3327" i="21"/>
  <c r="M3327" i="21"/>
  <c r="J3327" i="21"/>
  <c r="K3327" i="21"/>
  <c r="H3328" i="21"/>
  <c r="L3327" i="21"/>
  <c r="P3326" i="21"/>
  <c r="O3326" i="21"/>
  <c r="N3326" i="21"/>
  <c r="Q3326" i="21"/>
  <c r="P3327" i="21"/>
  <c r="O3327" i="21"/>
  <c r="Q3327" i="21"/>
  <c r="N3327" i="21"/>
  <c r="J3328" i="21"/>
  <c r="I3328" i="21"/>
  <c r="K3328" i="21"/>
  <c r="H3329" i="21"/>
  <c r="L3328" i="21"/>
  <c r="M3328" i="21"/>
  <c r="P3328" i="21"/>
  <c r="O3328" i="21"/>
  <c r="Q3328" i="21"/>
  <c r="N3328" i="21"/>
  <c r="J3329" i="21"/>
  <c r="H3330" i="21"/>
  <c r="I3329" i="21"/>
  <c r="K3329" i="21"/>
  <c r="L3329" i="21"/>
  <c r="M3329" i="21"/>
  <c r="L3330" i="21"/>
  <c r="M3330" i="21"/>
  <c r="J3330" i="21"/>
  <c r="I3330" i="21"/>
  <c r="H3331" i="21"/>
  <c r="K3330" i="21"/>
  <c r="P3329" i="21"/>
  <c r="O3329" i="21"/>
  <c r="Q3329" i="21"/>
  <c r="N3329" i="21"/>
  <c r="P3330" i="21"/>
  <c r="O3330" i="21"/>
  <c r="Q3330" i="21"/>
  <c r="N3330" i="21"/>
  <c r="H3332" i="21"/>
  <c r="M3331" i="21"/>
  <c r="J3331" i="21"/>
  <c r="L3331" i="21"/>
  <c r="I3331" i="21"/>
  <c r="K3331" i="21"/>
  <c r="I3332" i="21"/>
  <c r="H3333" i="21"/>
  <c r="L3332" i="21"/>
  <c r="K3332" i="21"/>
  <c r="J3332" i="21"/>
  <c r="M3332" i="21"/>
  <c r="P3331" i="21"/>
  <c r="O3331" i="21"/>
  <c r="N3331" i="21"/>
  <c r="Q3331" i="21"/>
  <c r="P3332" i="21"/>
  <c r="O3332" i="21"/>
  <c r="Q3332" i="21"/>
  <c r="N3332" i="21"/>
  <c r="K3333" i="21"/>
  <c r="J3333" i="21"/>
  <c r="I3333" i="21"/>
  <c r="H3334" i="21"/>
  <c r="M3333" i="21"/>
  <c r="L3333" i="21"/>
  <c r="P3333" i="21"/>
  <c r="O3333" i="21"/>
  <c r="Q3333" i="21"/>
  <c r="N3333" i="21"/>
  <c r="I3334" i="21"/>
  <c r="J3334" i="21"/>
  <c r="K3334" i="21"/>
  <c r="L3334" i="21"/>
  <c r="M3334" i="21"/>
  <c r="H3335" i="21"/>
  <c r="P3334" i="21"/>
  <c r="O3334" i="21"/>
  <c r="Q3334" i="21"/>
  <c r="N3334" i="21"/>
  <c r="J3335" i="21"/>
  <c r="M3335" i="21"/>
  <c r="K3335" i="21"/>
  <c r="L3335" i="21"/>
  <c r="H3336" i="21"/>
  <c r="I3335" i="21"/>
  <c r="M3336" i="21"/>
  <c r="J3336" i="21"/>
  <c r="K3336" i="21"/>
  <c r="L3336" i="21"/>
  <c r="H3337" i="21"/>
  <c r="I3336" i="21"/>
  <c r="P3335" i="21"/>
  <c r="O3335" i="21"/>
  <c r="Q3335" i="21"/>
  <c r="N3335" i="21"/>
  <c r="J3337" i="21"/>
  <c r="L3337" i="21"/>
  <c r="I3337" i="21"/>
  <c r="M3337" i="21"/>
  <c r="K3337" i="21"/>
  <c r="H3338" i="21"/>
  <c r="P3336" i="21"/>
  <c r="O3336" i="21"/>
  <c r="N3336" i="21"/>
  <c r="Q3336" i="21"/>
  <c r="P3337" i="21"/>
  <c r="O3337" i="21"/>
  <c r="Q3337" i="21"/>
  <c r="N3337" i="21"/>
  <c r="M3338" i="21"/>
  <c r="L3338" i="21"/>
  <c r="K3338" i="21"/>
  <c r="I3338" i="21"/>
  <c r="H3339" i="21"/>
  <c r="J3338" i="21"/>
  <c r="P3338" i="21"/>
  <c r="O3338" i="21"/>
  <c r="N3338" i="21"/>
  <c r="Q3338" i="21"/>
  <c r="L3339" i="21"/>
  <c r="J3339" i="21"/>
  <c r="K3339" i="21"/>
  <c r="M3339" i="21"/>
  <c r="H3340" i="21"/>
  <c r="I3339" i="21"/>
  <c r="I3340" i="21"/>
  <c r="L3340" i="21"/>
  <c r="M3340" i="21"/>
  <c r="K3340" i="21"/>
  <c r="H3341" i="21"/>
  <c r="J3340" i="21"/>
  <c r="P3339" i="21"/>
  <c r="O3339" i="21"/>
  <c r="Q3339" i="21"/>
  <c r="N3339" i="21"/>
  <c r="P3340" i="21"/>
  <c r="O3340" i="21"/>
  <c r="Q3340" i="21"/>
  <c r="N3340" i="21"/>
  <c r="K3341" i="21"/>
  <c r="L3341" i="21"/>
  <c r="J3341" i="21"/>
  <c r="I3341" i="21"/>
  <c r="M3341" i="21"/>
  <c r="H3342" i="21"/>
  <c r="P3341" i="21"/>
  <c r="O3341" i="21"/>
  <c r="N3341" i="21"/>
  <c r="Q3341" i="21"/>
  <c r="L3342" i="21"/>
  <c r="J3342" i="21"/>
  <c r="K3342" i="21"/>
  <c r="H3343" i="21"/>
  <c r="M3342" i="21"/>
  <c r="I3342" i="21"/>
  <c r="M3343" i="21"/>
  <c r="H3344" i="21"/>
  <c r="L3343" i="21"/>
  <c r="K3343" i="21"/>
  <c r="I3343" i="21"/>
  <c r="J3343" i="21"/>
  <c r="P3342" i="21"/>
  <c r="O3342" i="21"/>
  <c r="Q3342" i="21"/>
  <c r="N3342" i="21"/>
  <c r="K3344" i="21"/>
  <c r="I3344" i="21"/>
  <c r="L3344" i="21"/>
  <c r="H3345" i="21"/>
  <c r="M3344" i="21"/>
  <c r="J3344" i="21"/>
  <c r="P3343" i="21"/>
  <c r="O3343" i="21"/>
  <c r="Q3343" i="21"/>
  <c r="N3343" i="21"/>
  <c r="P3344" i="21"/>
  <c r="O3344" i="21"/>
  <c r="N3344" i="21"/>
  <c r="Q3344" i="21"/>
  <c r="J3345" i="21"/>
  <c r="I3345" i="21"/>
  <c r="M3345" i="21"/>
  <c r="L3345" i="21"/>
  <c r="K3345" i="21"/>
  <c r="H3346" i="21"/>
  <c r="P3345" i="21"/>
  <c r="O3345" i="21"/>
  <c r="Q3345" i="21"/>
  <c r="N3345" i="21"/>
  <c r="M3346" i="21"/>
  <c r="J3346" i="21"/>
  <c r="L3346" i="21"/>
  <c r="I3346" i="21"/>
  <c r="K3346" i="21"/>
  <c r="H3347" i="21"/>
  <c r="P3346" i="21"/>
  <c r="O3346" i="21"/>
  <c r="N3346" i="21"/>
  <c r="Q3346" i="21"/>
  <c r="K3347" i="21"/>
  <c r="J3347" i="21"/>
  <c r="L3347" i="21"/>
  <c r="M3347" i="21"/>
  <c r="I3347" i="21"/>
  <c r="H3348" i="21"/>
  <c r="P3347" i="21"/>
  <c r="O3347" i="21"/>
  <c r="N3347" i="21"/>
  <c r="Q3347" i="21"/>
  <c r="H3349" i="21"/>
  <c r="I3348" i="21"/>
  <c r="K3348" i="21"/>
  <c r="L3348" i="21"/>
  <c r="M3348" i="21"/>
  <c r="J3348" i="21"/>
  <c r="K3349" i="21"/>
  <c r="J3349" i="21"/>
  <c r="I3349" i="21"/>
  <c r="M3349" i="21"/>
  <c r="H3350" i="21"/>
  <c r="L3349" i="21"/>
  <c r="P3348" i="21"/>
  <c r="O3348" i="21"/>
  <c r="Q3348" i="21"/>
  <c r="N3348" i="21"/>
  <c r="P3349" i="21"/>
  <c r="O3349" i="21"/>
  <c r="Q3349" i="21"/>
  <c r="N3349" i="21"/>
  <c r="M3350" i="21"/>
  <c r="L3350" i="21"/>
  <c r="I3350" i="21"/>
  <c r="H3351" i="21"/>
  <c r="J3350" i="21"/>
  <c r="K3350" i="21"/>
  <c r="P3350" i="21"/>
  <c r="O3350" i="21"/>
  <c r="Q3350" i="21"/>
  <c r="N3350" i="21"/>
  <c r="H3352" i="21"/>
  <c r="J3351" i="21"/>
  <c r="I3351" i="21"/>
  <c r="K3351" i="21"/>
  <c r="M3351" i="21"/>
  <c r="L3351" i="21"/>
  <c r="I3352" i="21"/>
  <c r="J3352" i="21"/>
  <c r="M3352" i="21"/>
  <c r="H3353" i="21"/>
  <c r="K3352" i="21"/>
  <c r="L3352" i="21"/>
  <c r="P3351" i="21"/>
  <c r="O3351" i="21"/>
  <c r="Q3351" i="21"/>
  <c r="N3351" i="21"/>
  <c r="P3352" i="21"/>
  <c r="O3352" i="21"/>
  <c r="N3352" i="21"/>
  <c r="Q3352" i="21"/>
  <c r="L3353" i="21"/>
  <c r="H3354" i="21"/>
  <c r="K3353" i="21"/>
  <c r="I3353" i="21"/>
  <c r="J3353" i="21"/>
  <c r="M3353" i="21"/>
  <c r="I3354" i="21"/>
  <c r="L3354" i="21"/>
  <c r="M3354" i="21"/>
  <c r="J3354" i="21"/>
  <c r="K3354" i="21"/>
  <c r="H3355" i="21"/>
  <c r="P3353" i="21"/>
  <c r="O3353" i="21"/>
  <c r="N3353" i="21"/>
  <c r="Q3353" i="21"/>
  <c r="P3354" i="21"/>
  <c r="O3354" i="21"/>
  <c r="Q3354" i="21"/>
  <c r="N3354" i="21"/>
  <c r="M3355" i="21"/>
  <c r="L3355" i="21"/>
  <c r="J3355" i="21"/>
  <c r="I3355" i="21"/>
  <c r="H3356" i="21"/>
  <c r="K3355" i="21"/>
  <c r="P3355" i="21"/>
  <c r="O3355" i="21"/>
  <c r="Q3355" i="21"/>
  <c r="N3355" i="21"/>
  <c r="L3356" i="21"/>
  <c r="J3356" i="21"/>
  <c r="I3356" i="21"/>
  <c r="K3356" i="21"/>
  <c r="H3357" i="21"/>
  <c r="M3356" i="21"/>
  <c r="P3356" i="21"/>
  <c r="O3356" i="21"/>
  <c r="Q3356" i="21"/>
  <c r="N3356" i="21"/>
  <c r="J3357" i="21"/>
  <c r="H3358" i="21"/>
  <c r="K3357" i="21"/>
  <c r="I3357" i="21"/>
  <c r="L3357" i="21"/>
  <c r="M3357" i="21"/>
  <c r="L3358" i="21"/>
  <c r="J3358" i="21"/>
  <c r="I3358" i="21"/>
  <c r="M3358" i="21"/>
  <c r="H3359" i="21"/>
  <c r="K3358" i="21"/>
  <c r="P3357" i="21"/>
  <c r="O3357" i="21"/>
  <c r="N3357" i="21"/>
  <c r="Q3357" i="21"/>
  <c r="P3358" i="21"/>
  <c r="O3358" i="21"/>
  <c r="N3358" i="21"/>
  <c r="Q3358" i="21"/>
  <c r="L3359" i="21"/>
  <c r="H3360" i="21"/>
  <c r="I3359" i="21"/>
  <c r="K3359" i="21"/>
  <c r="M3359" i="21"/>
  <c r="J3359" i="21"/>
  <c r="K3360" i="21"/>
  <c r="J3360" i="21"/>
  <c r="H3361" i="21"/>
  <c r="I3360" i="21"/>
  <c r="L3360" i="21"/>
  <c r="M3360" i="21"/>
  <c r="P3359" i="21"/>
  <c r="O3359" i="21"/>
  <c r="N3359" i="21"/>
  <c r="Q3359" i="21"/>
  <c r="H3362" i="21"/>
  <c r="I3361" i="21"/>
  <c r="M3361" i="21"/>
  <c r="K3361" i="21"/>
  <c r="L3361" i="21"/>
  <c r="J3361" i="21"/>
  <c r="P3360" i="21"/>
  <c r="O3360" i="21"/>
  <c r="N3360" i="21"/>
  <c r="Q3360" i="21"/>
  <c r="M3362" i="21"/>
  <c r="I3362" i="21"/>
  <c r="H3363" i="21"/>
  <c r="L3362" i="21"/>
  <c r="J3362" i="21"/>
  <c r="K3362" i="21"/>
  <c r="P3361" i="21"/>
  <c r="O3361" i="21"/>
  <c r="Q3361" i="21"/>
  <c r="N3361" i="21"/>
  <c r="P3362" i="21"/>
  <c r="O3362" i="21"/>
  <c r="N3362" i="21"/>
  <c r="Q3362" i="21"/>
  <c r="I3363" i="21"/>
  <c r="J3363" i="21"/>
  <c r="H3364" i="21"/>
  <c r="L3363" i="21"/>
  <c r="M3363" i="21"/>
  <c r="K3363" i="21"/>
  <c r="P3363" i="21"/>
  <c r="O3363" i="21"/>
  <c r="Q3363" i="21"/>
  <c r="N3363" i="21"/>
  <c r="H3365" i="21"/>
  <c r="I3364" i="21"/>
  <c r="J3364" i="21"/>
  <c r="K3364" i="21"/>
  <c r="L3364" i="21"/>
  <c r="M3364" i="21"/>
  <c r="K3365" i="21"/>
  <c r="M3365" i="21"/>
  <c r="J3365" i="21"/>
  <c r="L3365" i="21"/>
  <c r="I3365" i="21"/>
  <c r="H3366" i="21"/>
  <c r="P3364" i="21"/>
  <c r="O3364" i="21"/>
  <c r="Q3364" i="21"/>
  <c r="N3364" i="21"/>
  <c r="P3365" i="21"/>
  <c r="O3365" i="21"/>
  <c r="N3365" i="21"/>
  <c r="Q3365" i="21"/>
  <c r="H3367" i="21"/>
  <c r="M3366" i="21"/>
  <c r="I3366" i="21"/>
  <c r="L3366" i="21"/>
  <c r="J3366" i="21"/>
  <c r="K3366" i="21"/>
  <c r="K3367" i="21"/>
  <c r="J3367" i="21"/>
  <c r="L3367" i="21"/>
  <c r="I3367" i="21"/>
  <c r="H3368" i="21"/>
  <c r="M3367" i="21"/>
  <c r="P3366" i="21"/>
  <c r="O3366" i="21"/>
  <c r="N3366" i="21"/>
  <c r="Q3366" i="21"/>
  <c r="P3367" i="21"/>
  <c r="O3367" i="21"/>
  <c r="N3367" i="21"/>
  <c r="Q3367" i="21"/>
  <c r="M3368" i="21"/>
  <c r="K3368" i="21"/>
  <c r="J3368" i="21"/>
  <c r="L3368" i="21"/>
  <c r="I3368" i="21"/>
  <c r="H3369" i="21"/>
  <c r="P3368" i="21"/>
  <c r="O3368" i="21"/>
  <c r="N3368" i="21"/>
  <c r="Q3368" i="21"/>
  <c r="L3369" i="21"/>
  <c r="J3369" i="21"/>
  <c r="I3369" i="21"/>
  <c r="H3370" i="21"/>
  <c r="K3369" i="21"/>
  <c r="M3369" i="21"/>
  <c r="P3369" i="21"/>
  <c r="O3369" i="21"/>
  <c r="N3369" i="21"/>
  <c r="Q3369" i="21"/>
  <c r="L3370" i="21"/>
  <c r="H3371" i="21"/>
  <c r="I3370" i="21"/>
  <c r="J3370" i="21"/>
  <c r="K3370" i="21"/>
  <c r="M3370" i="21"/>
  <c r="J3371" i="21"/>
  <c r="H3372" i="21"/>
  <c r="M3371" i="21"/>
  <c r="I3371" i="21"/>
  <c r="K3371" i="21"/>
  <c r="L3371" i="21"/>
  <c r="P3370" i="21"/>
  <c r="O3370" i="21"/>
  <c r="N3370" i="21"/>
  <c r="Q3370" i="21"/>
  <c r="J3372" i="21"/>
  <c r="I3372" i="21"/>
  <c r="K3372" i="21"/>
  <c r="M3372" i="21"/>
  <c r="L3372" i="21"/>
  <c r="H3373" i="21"/>
  <c r="P3371" i="21"/>
  <c r="O3371" i="21"/>
  <c r="Q3371" i="21"/>
  <c r="N3371" i="21"/>
  <c r="P3372" i="21"/>
  <c r="O3372" i="21"/>
  <c r="Q3372" i="21"/>
  <c r="N3372" i="21"/>
  <c r="L3373" i="21"/>
  <c r="I3373" i="21"/>
  <c r="K3373" i="21"/>
  <c r="M3373" i="21"/>
  <c r="H3374" i="21"/>
  <c r="J3373" i="21"/>
  <c r="P3373" i="21"/>
  <c r="O3373" i="21"/>
  <c r="Q3373" i="21"/>
  <c r="N3373" i="21"/>
  <c r="K3374" i="21"/>
  <c r="I3374" i="21"/>
  <c r="J3374" i="21"/>
  <c r="L3374" i="21"/>
  <c r="H3375" i="21"/>
  <c r="M3374" i="21"/>
  <c r="P3374" i="21"/>
  <c r="O3374" i="21"/>
  <c r="N3374" i="21"/>
  <c r="Q3374" i="21"/>
  <c r="H3376" i="21"/>
  <c r="K3375" i="21"/>
  <c r="M3375" i="21"/>
  <c r="J3375" i="21"/>
  <c r="L3375" i="21"/>
  <c r="I3375" i="21"/>
  <c r="H3377" i="21"/>
  <c r="K3376" i="21"/>
  <c r="I3376" i="21"/>
  <c r="M3376" i="21"/>
  <c r="J3376" i="21"/>
  <c r="L3376" i="21"/>
  <c r="P3375" i="21"/>
  <c r="O3375" i="21"/>
  <c r="Q3375" i="21"/>
  <c r="N3375" i="21"/>
  <c r="I3377" i="21"/>
  <c r="H3378" i="21"/>
  <c r="L3377" i="21"/>
  <c r="J3377" i="21"/>
  <c r="M3377" i="21"/>
  <c r="K3377" i="21"/>
  <c r="P3376" i="21"/>
  <c r="O3376" i="21"/>
  <c r="N3376" i="21"/>
  <c r="Q3376" i="21"/>
  <c r="P3377" i="21"/>
  <c r="O3377" i="21"/>
  <c r="Q3377" i="21"/>
  <c r="N3377" i="21"/>
  <c r="I3378" i="21"/>
  <c r="H3379" i="21"/>
  <c r="K3378" i="21"/>
  <c r="J3378" i="21"/>
  <c r="M3378" i="21"/>
  <c r="L3378" i="21"/>
  <c r="P3378" i="21"/>
  <c r="O3378" i="21"/>
  <c r="Q3378" i="21"/>
  <c r="N3378" i="21"/>
  <c r="H3380" i="21"/>
  <c r="J3379" i="21"/>
  <c r="I3379" i="21"/>
  <c r="L3379" i="21"/>
  <c r="M3379" i="21"/>
  <c r="K3379" i="21"/>
  <c r="L3380" i="21"/>
  <c r="M3380" i="21"/>
  <c r="J3380" i="21"/>
  <c r="H3381" i="21"/>
  <c r="K3380" i="21"/>
  <c r="I3380" i="21"/>
  <c r="P3379" i="21"/>
  <c r="O3379" i="21"/>
  <c r="Q3379" i="21"/>
  <c r="N3379" i="21"/>
  <c r="J3381" i="21"/>
  <c r="I3381" i="21"/>
  <c r="K3381" i="21"/>
  <c r="L3381" i="21"/>
  <c r="M3381" i="21"/>
  <c r="H3382" i="21"/>
  <c r="P3380" i="21"/>
  <c r="O3380" i="21"/>
  <c r="N3380" i="21"/>
  <c r="Q3380" i="21"/>
  <c r="P3381" i="21"/>
  <c r="O3381" i="21"/>
  <c r="N3381" i="21"/>
  <c r="Q3381" i="21"/>
  <c r="I3382" i="21"/>
  <c r="L3382" i="21"/>
  <c r="H3383" i="21"/>
  <c r="J3382" i="21"/>
  <c r="K3382" i="21"/>
  <c r="M3382" i="21"/>
  <c r="P3382" i="21"/>
  <c r="O3382" i="21"/>
  <c r="Q3382" i="21"/>
  <c r="N3382" i="21"/>
  <c r="J3383" i="21"/>
  <c r="L3383" i="21"/>
  <c r="K3383" i="21"/>
  <c r="I3383" i="21"/>
  <c r="M3383" i="21"/>
  <c r="H3384" i="21"/>
  <c r="P3383" i="21"/>
  <c r="O3383" i="21"/>
  <c r="N3383" i="21"/>
  <c r="Q3383" i="21"/>
  <c r="K3384" i="21"/>
  <c r="I3384" i="21"/>
  <c r="M3384" i="21"/>
  <c r="H3385" i="21"/>
  <c r="L3384" i="21"/>
  <c r="J3384" i="21"/>
  <c r="P3384" i="21"/>
  <c r="O3384" i="21"/>
  <c r="N3384" i="21"/>
  <c r="Q3384" i="21"/>
  <c r="K3385" i="21"/>
  <c r="M3385" i="21"/>
  <c r="I3385" i="21"/>
  <c r="L3385" i="21"/>
  <c r="H3386" i="21"/>
  <c r="J3385" i="21"/>
  <c r="P3385" i="21"/>
  <c r="O3385" i="21"/>
  <c r="Q3385" i="21"/>
  <c r="N3385" i="21"/>
  <c r="M3386" i="21"/>
  <c r="J3386" i="21"/>
  <c r="L3386" i="21"/>
  <c r="H3387" i="21"/>
  <c r="K3386" i="21"/>
  <c r="I3386" i="21"/>
  <c r="I3387" i="21"/>
  <c r="M3387" i="21"/>
  <c r="L3387" i="21"/>
  <c r="J3387" i="21"/>
  <c r="K3387" i="21"/>
  <c r="H3388" i="21"/>
  <c r="P3386" i="21"/>
  <c r="O3386" i="21"/>
  <c r="N3386" i="21"/>
  <c r="Q3386" i="21"/>
  <c r="P3387" i="21"/>
  <c r="O3387" i="21"/>
  <c r="N3387" i="21"/>
  <c r="Q3387" i="21"/>
  <c r="K3388" i="21"/>
  <c r="H3389" i="21"/>
  <c r="M3388" i="21"/>
  <c r="J3388" i="21"/>
  <c r="L3388" i="21"/>
  <c r="I3388" i="21"/>
  <c r="I3389" i="21"/>
  <c r="H3390" i="21"/>
  <c r="J3389" i="21"/>
  <c r="M3389" i="21"/>
  <c r="L3389" i="21"/>
  <c r="K3389" i="21"/>
  <c r="P3388" i="21"/>
  <c r="O3388" i="21"/>
  <c r="Q3388" i="21"/>
  <c r="N3388" i="21"/>
  <c r="P3389" i="21"/>
  <c r="O3389" i="21"/>
  <c r="Q3389" i="21"/>
  <c r="N3389" i="21"/>
  <c r="L3390" i="21"/>
  <c r="I3390" i="21"/>
  <c r="K3390" i="21"/>
  <c r="M3390" i="21"/>
  <c r="J3390" i="21"/>
  <c r="H3391" i="21"/>
  <c r="P3390" i="21"/>
  <c r="O3390" i="21"/>
  <c r="Q3390" i="21"/>
  <c r="N3390" i="21"/>
  <c r="J3391" i="21"/>
  <c r="M3391" i="21"/>
  <c r="H3392" i="21"/>
  <c r="I3391" i="21"/>
  <c r="L3391" i="21"/>
  <c r="K3391" i="21"/>
  <c r="I3392" i="21"/>
  <c r="K3392" i="21"/>
  <c r="M3392" i="21"/>
  <c r="L3392" i="21"/>
  <c r="J3392" i="21"/>
  <c r="H3393" i="21"/>
  <c r="P3391" i="21"/>
  <c r="O3391" i="21"/>
  <c r="N3391" i="21"/>
  <c r="Q3391" i="21"/>
  <c r="P3392" i="21"/>
  <c r="O3392" i="21"/>
  <c r="Q3392" i="21"/>
  <c r="N3392" i="21"/>
  <c r="M3393" i="21"/>
  <c r="L3393" i="21"/>
  <c r="H3394" i="21"/>
  <c r="J3393" i="21"/>
  <c r="K3393" i="21"/>
  <c r="I3393" i="21"/>
  <c r="H3395" i="21"/>
  <c r="I3394" i="21"/>
  <c r="K3394" i="21"/>
  <c r="M3394" i="21"/>
  <c r="J3394" i="21"/>
  <c r="L3394" i="21"/>
  <c r="P3393" i="21"/>
  <c r="O3393" i="21"/>
  <c r="N3393" i="21"/>
  <c r="Q3393" i="21"/>
  <c r="M3395" i="21"/>
  <c r="H3396" i="21"/>
  <c r="J3395" i="21"/>
  <c r="I3395" i="21"/>
  <c r="K3395" i="21"/>
  <c r="L3395" i="21"/>
  <c r="P3394" i="21"/>
  <c r="O3394" i="21"/>
  <c r="Q3394" i="21"/>
  <c r="N3394" i="21"/>
  <c r="M3396" i="21"/>
  <c r="L3396" i="21"/>
  <c r="K3396" i="21"/>
  <c r="H3397" i="21"/>
  <c r="J3396" i="21"/>
  <c r="I3396" i="21"/>
  <c r="P3395" i="21"/>
  <c r="O3395" i="21"/>
  <c r="N3395" i="21"/>
  <c r="Q3395" i="21"/>
  <c r="I3397" i="21"/>
  <c r="J3397" i="21"/>
  <c r="L3397" i="21"/>
  <c r="K3397" i="21"/>
  <c r="H3398" i="21"/>
  <c r="M3397" i="21"/>
  <c r="P3396" i="21"/>
  <c r="O3396" i="21"/>
  <c r="N3396" i="21"/>
  <c r="Q3396" i="21"/>
  <c r="P3397" i="21"/>
  <c r="O3397" i="21"/>
  <c r="Q3397" i="21"/>
  <c r="N3397" i="21"/>
  <c r="J3398" i="21"/>
  <c r="H3399" i="21"/>
  <c r="K3398" i="21"/>
  <c r="M3398" i="21"/>
  <c r="I3398" i="21"/>
  <c r="L3398" i="21"/>
  <c r="H3400" i="21"/>
  <c r="K3399" i="21"/>
  <c r="L3399" i="21"/>
  <c r="I3399" i="21"/>
  <c r="M3399" i="21"/>
  <c r="J3399" i="21"/>
  <c r="P3398" i="21"/>
  <c r="O3398" i="21"/>
  <c r="N3398" i="21"/>
  <c r="Q3398" i="21"/>
  <c r="J3400" i="21"/>
  <c r="K3400" i="21"/>
  <c r="M3400" i="21"/>
  <c r="L3400" i="21"/>
  <c r="H3401" i="21"/>
  <c r="I3400" i="21"/>
  <c r="P3399" i="21"/>
  <c r="O3399" i="21"/>
  <c r="Q3399" i="21"/>
  <c r="N3399" i="21"/>
  <c r="M3401" i="21"/>
  <c r="J3401" i="21"/>
  <c r="I3401" i="21"/>
  <c r="H3402" i="21"/>
  <c r="K3401" i="21"/>
  <c r="L3401" i="21"/>
  <c r="P3400" i="21"/>
  <c r="O3400" i="21"/>
  <c r="Q3400" i="21"/>
  <c r="N3400" i="21"/>
  <c r="P3401" i="21"/>
  <c r="O3401" i="21"/>
  <c r="Q3401" i="21"/>
  <c r="N3401" i="21"/>
  <c r="M3402" i="21"/>
  <c r="J3402" i="21"/>
  <c r="I3402" i="21"/>
  <c r="H3403" i="21"/>
  <c r="L3402" i="21"/>
  <c r="K3402" i="21"/>
  <c r="P3402" i="21"/>
  <c r="O3402" i="21"/>
  <c r="N3402" i="21"/>
  <c r="Q3402" i="21"/>
  <c r="H3404" i="21"/>
  <c r="I3403" i="21"/>
  <c r="L3403" i="21"/>
  <c r="M3403" i="21"/>
  <c r="K3403" i="21"/>
  <c r="J3403" i="21"/>
  <c r="K3404" i="21"/>
  <c r="L3404" i="21"/>
  <c r="H3405" i="21"/>
  <c r="M3404" i="21"/>
  <c r="J3404" i="21"/>
  <c r="I3404" i="21"/>
  <c r="P3403" i="21"/>
  <c r="O3403" i="21"/>
  <c r="Q3403" i="21"/>
  <c r="N3403" i="21"/>
  <c r="H3406" i="21"/>
  <c r="K3405" i="21"/>
  <c r="I3405" i="21"/>
  <c r="J3405" i="21"/>
  <c r="L3405" i="21"/>
  <c r="M3405" i="21"/>
  <c r="P3404" i="21"/>
  <c r="O3404" i="21"/>
  <c r="Q3404" i="21"/>
  <c r="N3404" i="21"/>
  <c r="L3406" i="21"/>
  <c r="I3406" i="21"/>
  <c r="H3407" i="21"/>
  <c r="K3406" i="21"/>
  <c r="J3406" i="21"/>
  <c r="M3406" i="21"/>
  <c r="P3405" i="21"/>
  <c r="O3405" i="21"/>
  <c r="Q3405" i="21"/>
  <c r="N3405" i="21"/>
  <c r="P3406" i="21"/>
  <c r="O3406" i="21"/>
  <c r="Q3406" i="21"/>
  <c r="N3406" i="21"/>
  <c r="J3407" i="21"/>
  <c r="L3407" i="21"/>
  <c r="M3407" i="21"/>
  <c r="K3407" i="21"/>
  <c r="H3408" i="21"/>
  <c r="I3407" i="21"/>
  <c r="I3408" i="21"/>
  <c r="M3408" i="21"/>
  <c r="L3408" i="21"/>
  <c r="H3409" i="21"/>
  <c r="J3408" i="21"/>
  <c r="K3408" i="21"/>
  <c r="P3407" i="21"/>
  <c r="O3407" i="21"/>
  <c r="Q3407" i="21"/>
  <c r="N3407" i="21"/>
  <c r="P3408" i="21"/>
  <c r="O3408" i="21"/>
  <c r="N3408" i="21"/>
  <c r="Q3408" i="21"/>
  <c r="L3409" i="21"/>
  <c r="K3409" i="21"/>
  <c r="I3409" i="21"/>
  <c r="J3409" i="21"/>
  <c r="M3409" i="21"/>
  <c r="H3410" i="21"/>
  <c r="P3409" i="21"/>
  <c r="O3409" i="21"/>
  <c r="Q3409" i="21"/>
  <c r="N3409" i="21"/>
  <c r="L3410" i="21"/>
  <c r="J3410" i="21"/>
  <c r="I3410" i="21"/>
  <c r="H3411" i="21"/>
  <c r="M3410" i="21"/>
  <c r="K3410" i="21"/>
  <c r="P3410" i="21"/>
  <c r="O3410" i="21"/>
  <c r="Q3410" i="21"/>
  <c r="N3410" i="21"/>
  <c r="K3411" i="21"/>
  <c r="M3411" i="21"/>
  <c r="L3411" i="21"/>
  <c r="J3411" i="21"/>
  <c r="I3411" i="21"/>
  <c r="H3412" i="21"/>
  <c r="P3411" i="21"/>
  <c r="O3411" i="21"/>
  <c r="Q3411" i="21"/>
  <c r="N3411" i="21"/>
  <c r="K3412" i="21"/>
  <c r="I3412" i="21"/>
  <c r="L3412" i="21"/>
  <c r="M3412" i="21"/>
  <c r="H3413" i="21"/>
  <c r="J3412" i="21"/>
  <c r="P3412" i="21"/>
  <c r="O3412" i="21"/>
  <c r="N3412" i="21"/>
  <c r="Q3412" i="21"/>
  <c r="J3413" i="21"/>
  <c r="H3414" i="21"/>
  <c r="I3413" i="21"/>
  <c r="M3413" i="21"/>
  <c r="K3413" i="21"/>
  <c r="L3413" i="21"/>
  <c r="K3414" i="21"/>
  <c r="M3414" i="21"/>
  <c r="H3415" i="21"/>
  <c r="L3414" i="21"/>
  <c r="I3414" i="21"/>
  <c r="J3414" i="21"/>
  <c r="P3413" i="21"/>
  <c r="O3413" i="21"/>
  <c r="Q3413" i="21"/>
  <c r="N3413" i="21"/>
  <c r="L3415" i="21"/>
  <c r="M3415" i="21"/>
  <c r="K3415" i="21"/>
  <c r="I3415" i="21"/>
  <c r="J3415" i="21"/>
  <c r="H3416" i="21"/>
  <c r="P3414" i="21"/>
  <c r="O3414" i="21"/>
  <c r="Q3414" i="21"/>
  <c r="N3414" i="21"/>
  <c r="P3415" i="21"/>
  <c r="O3415" i="21"/>
  <c r="N3415" i="21"/>
  <c r="Q3415" i="21"/>
  <c r="K3416" i="21"/>
  <c r="M3416" i="21"/>
  <c r="L3416" i="21"/>
  <c r="I3416" i="21"/>
  <c r="J3416" i="21"/>
  <c r="H3417" i="21"/>
  <c r="P3416" i="21"/>
  <c r="O3416" i="21"/>
  <c r="N3416" i="21"/>
  <c r="Q3416" i="21"/>
  <c r="I3417" i="21"/>
  <c r="M3417" i="21"/>
  <c r="L3417" i="21"/>
  <c r="J3417" i="21"/>
  <c r="H3418" i="21"/>
  <c r="K3417" i="21"/>
  <c r="P3417" i="21"/>
  <c r="O3417" i="21"/>
  <c r="N3417" i="21"/>
  <c r="Q3417" i="21"/>
  <c r="I3418" i="21"/>
  <c r="L3418" i="21"/>
  <c r="K3418" i="21"/>
  <c r="M3418" i="21"/>
  <c r="J3418" i="21"/>
  <c r="H3419" i="21"/>
  <c r="P3418" i="21"/>
  <c r="O3418" i="21"/>
  <c r="Q3418" i="21"/>
  <c r="N3418" i="21"/>
  <c r="H3420" i="21"/>
  <c r="I3419" i="21"/>
  <c r="M3419" i="21"/>
  <c r="K3419" i="21"/>
  <c r="J3419" i="21"/>
  <c r="L3419" i="21"/>
  <c r="M3420" i="21"/>
  <c r="J3420" i="21"/>
  <c r="H3421" i="21"/>
  <c r="L3420" i="21"/>
  <c r="I3420" i="21"/>
  <c r="K3420" i="21"/>
  <c r="P3419" i="21"/>
  <c r="O3419" i="21"/>
  <c r="Q3419" i="21"/>
  <c r="N3419" i="21"/>
  <c r="I3421" i="21"/>
  <c r="M3421" i="21"/>
  <c r="J3421" i="21"/>
  <c r="K3421" i="21"/>
  <c r="H3422" i="21"/>
  <c r="L3421" i="21"/>
  <c r="P3420" i="21"/>
  <c r="O3420" i="21"/>
  <c r="Q3420" i="21"/>
  <c r="N3420" i="21"/>
  <c r="P3421" i="21"/>
  <c r="O3421" i="21"/>
  <c r="Q3421" i="21"/>
  <c r="N3421" i="21"/>
  <c r="L3422" i="21"/>
  <c r="K3422" i="21"/>
  <c r="I3422" i="21"/>
  <c r="H3423" i="21"/>
  <c r="J3422" i="21"/>
  <c r="M3422" i="21"/>
  <c r="P3422" i="21"/>
  <c r="O3422" i="21"/>
  <c r="N3422" i="21"/>
  <c r="Q3422" i="21"/>
  <c r="I3423" i="21"/>
  <c r="L3423" i="21"/>
  <c r="K3423" i="21"/>
  <c r="J3423" i="21"/>
  <c r="M3423" i="21"/>
  <c r="H3424" i="21"/>
  <c r="P3423" i="21"/>
  <c r="O3423" i="21"/>
  <c r="N3423" i="21"/>
  <c r="Q3423" i="21"/>
  <c r="J3424" i="21"/>
  <c r="K3424" i="21"/>
  <c r="H3425" i="21"/>
  <c r="L3424" i="21"/>
  <c r="M3424" i="21"/>
  <c r="I3424" i="21"/>
  <c r="L3425" i="21"/>
  <c r="H3426" i="21"/>
  <c r="J3425" i="21"/>
  <c r="K3425" i="21"/>
  <c r="I3425" i="21"/>
  <c r="M3425" i="21"/>
  <c r="P3424" i="21"/>
  <c r="O3424" i="21"/>
  <c r="N3424" i="21"/>
  <c r="Q3424" i="21"/>
  <c r="J3426" i="21"/>
  <c r="L3426" i="21"/>
  <c r="H3427" i="21"/>
  <c r="I3426" i="21"/>
  <c r="M3426" i="21"/>
  <c r="K3426" i="21"/>
  <c r="P3425" i="21"/>
  <c r="O3425" i="21"/>
  <c r="Q3425" i="21"/>
  <c r="N3425" i="21"/>
  <c r="J3427" i="21"/>
  <c r="K3427" i="21"/>
  <c r="I3427" i="21"/>
  <c r="L3427" i="21"/>
  <c r="H3428" i="21"/>
  <c r="M3427" i="21"/>
  <c r="P3426" i="21"/>
  <c r="O3426" i="21"/>
  <c r="Q3426" i="21"/>
  <c r="N3426" i="21"/>
  <c r="P3427" i="21"/>
  <c r="O3427" i="21"/>
  <c r="Q3427" i="21"/>
  <c r="N3427" i="21"/>
  <c r="H3429" i="21"/>
  <c r="M3428" i="21"/>
  <c r="K3428" i="21"/>
  <c r="I3428" i="21"/>
  <c r="J3428" i="21"/>
  <c r="L3428" i="21"/>
  <c r="J3429" i="21"/>
  <c r="H3430" i="21"/>
  <c r="L3429" i="21"/>
  <c r="I3429" i="21"/>
  <c r="M3429" i="21"/>
  <c r="K3429" i="21"/>
  <c r="P3428" i="21"/>
  <c r="O3428" i="21"/>
  <c r="N3428" i="21"/>
  <c r="Q3428" i="21"/>
  <c r="J3430" i="21"/>
  <c r="M3430" i="21"/>
  <c r="I3430" i="21"/>
  <c r="K3430" i="21"/>
  <c r="H3431" i="21"/>
  <c r="L3430" i="21"/>
  <c r="P3429" i="21"/>
  <c r="O3429" i="21"/>
  <c r="Q3429" i="21"/>
  <c r="N3429" i="21"/>
  <c r="P3430" i="21"/>
  <c r="O3430" i="21"/>
  <c r="N3430" i="21"/>
  <c r="Q3430" i="21"/>
  <c r="J3431" i="21"/>
  <c r="M3431" i="21"/>
  <c r="I3431" i="21"/>
  <c r="H3432" i="21"/>
  <c r="K3431" i="21"/>
  <c r="L3431" i="21"/>
  <c r="P3431" i="21"/>
  <c r="O3431" i="21"/>
  <c r="Q3431" i="21"/>
  <c r="N3431" i="21"/>
  <c r="K3432" i="21"/>
  <c r="I3432" i="21"/>
  <c r="J3432" i="21"/>
  <c r="M3432" i="21"/>
  <c r="L3432" i="21"/>
  <c r="H3433" i="21"/>
  <c r="P3432" i="21"/>
  <c r="O3432" i="21"/>
  <c r="Q3432" i="21"/>
  <c r="N3432" i="21"/>
  <c r="J3433" i="21"/>
  <c r="H3434" i="21"/>
  <c r="M3433" i="21"/>
  <c r="L3433" i="21"/>
  <c r="I3433" i="21"/>
  <c r="K3433" i="21"/>
  <c r="I3434" i="21"/>
  <c r="K3434" i="21"/>
  <c r="M3434" i="21"/>
  <c r="H3435" i="21"/>
  <c r="L3434" i="21"/>
  <c r="J3434" i="21"/>
  <c r="P3433" i="21"/>
  <c r="O3433" i="21"/>
  <c r="Q3433" i="21"/>
  <c r="N3433" i="21"/>
  <c r="P3434" i="21"/>
  <c r="O3434" i="21"/>
  <c r="Q3434" i="21"/>
  <c r="N3434" i="21"/>
  <c r="J3435" i="21"/>
  <c r="M3435" i="21"/>
  <c r="L3435" i="21"/>
  <c r="I3435" i="21"/>
  <c r="K3435" i="21"/>
  <c r="H3436" i="21"/>
  <c r="P3435" i="21"/>
  <c r="O3435" i="21"/>
  <c r="Q3435" i="21"/>
  <c r="N3435" i="21"/>
  <c r="K3436" i="21"/>
  <c r="L3436" i="21"/>
  <c r="M3436" i="21"/>
  <c r="J3436" i="21"/>
  <c r="H3437" i="21"/>
  <c r="I3436" i="21"/>
  <c r="I3437" i="21"/>
  <c r="H3438" i="21"/>
  <c r="L3437" i="21"/>
  <c r="K3437" i="21"/>
  <c r="M3437" i="21"/>
  <c r="J3437" i="21"/>
  <c r="P3436" i="21"/>
  <c r="O3436" i="21"/>
  <c r="N3436" i="21"/>
  <c r="Q3436" i="21"/>
  <c r="P3437" i="21"/>
  <c r="O3437" i="21"/>
  <c r="Q3437" i="21"/>
  <c r="N3437" i="21"/>
  <c r="J3438" i="21"/>
  <c r="M3438" i="21"/>
  <c r="I3438" i="21"/>
  <c r="L3438" i="21"/>
  <c r="K3438" i="21"/>
  <c r="H3439" i="21"/>
  <c r="P3438" i="21"/>
  <c r="O3438" i="21"/>
  <c r="N3438" i="21"/>
  <c r="Q3438" i="21"/>
  <c r="I3439" i="21"/>
  <c r="L3439" i="21"/>
  <c r="M3439" i="21"/>
  <c r="H3440" i="21"/>
  <c r="K3439" i="21"/>
  <c r="J3439" i="21"/>
  <c r="P3439" i="21"/>
  <c r="O3439" i="21"/>
  <c r="N3439" i="21"/>
  <c r="Q3439" i="21"/>
  <c r="H3441" i="21"/>
  <c r="M3440" i="21"/>
  <c r="K3440" i="21"/>
  <c r="J3440" i="21"/>
  <c r="L3440" i="21"/>
  <c r="I3440" i="21"/>
  <c r="M3441" i="21"/>
  <c r="H3442" i="21"/>
  <c r="K3441" i="21"/>
  <c r="J3441" i="21"/>
  <c r="L3441" i="21"/>
  <c r="I3441" i="21"/>
  <c r="P3440" i="21"/>
  <c r="O3440" i="21"/>
  <c r="N3440" i="21"/>
  <c r="Q3440" i="21"/>
  <c r="M3442" i="21"/>
  <c r="K3442" i="21"/>
  <c r="H3443" i="21"/>
  <c r="L3442" i="21"/>
  <c r="I3442" i="21"/>
  <c r="J3442" i="21"/>
  <c r="P3441" i="21"/>
  <c r="O3441" i="21"/>
  <c r="Q3441" i="21"/>
  <c r="N3441" i="21"/>
  <c r="H3444" i="21"/>
  <c r="J3443" i="21"/>
  <c r="L3443" i="21"/>
  <c r="M3443" i="21"/>
  <c r="K3443" i="21"/>
  <c r="I3443" i="21"/>
  <c r="P3442" i="21"/>
  <c r="O3442" i="21"/>
  <c r="Q3442" i="21"/>
  <c r="N3442" i="21"/>
  <c r="J3444" i="21"/>
  <c r="L3444" i="21"/>
  <c r="H3445" i="21"/>
  <c r="M3444" i="21"/>
  <c r="K3444" i="21"/>
  <c r="I3444" i="21"/>
  <c r="P3443" i="21"/>
  <c r="O3443" i="21"/>
  <c r="N3443" i="21"/>
  <c r="Q3443" i="21"/>
  <c r="I3445" i="21"/>
  <c r="M3445" i="21"/>
  <c r="J3445" i="21"/>
  <c r="K3445" i="21"/>
  <c r="H3446" i="21"/>
  <c r="L3445" i="21"/>
  <c r="P3444" i="21"/>
  <c r="O3444" i="21"/>
  <c r="Q3444" i="21"/>
  <c r="N3444" i="21"/>
  <c r="P3445" i="21"/>
  <c r="O3445" i="21"/>
  <c r="Q3445" i="21"/>
  <c r="N3445" i="21"/>
  <c r="L3446" i="21"/>
  <c r="J3446" i="21"/>
  <c r="H3447" i="21"/>
  <c r="K3446" i="21"/>
  <c r="I3446" i="21"/>
  <c r="M3446" i="21"/>
  <c r="L3447" i="21"/>
  <c r="J3447" i="21"/>
  <c r="I3447" i="21"/>
  <c r="K3447" i="21"/>
  <c r="M3447" i="21"/>
  <c r="H3448" i="21"/>
  <c r="P3446" i="21"/>
  <c r="O3446" i="21"/>
  <c r="Q3446" i="21"/>
  <c r="N3446" i="21"/>
  <c r="P3447" i="21"/>
  <c r="O3447" i="21"/>
  <c r="N3447" i="21"/>
  <c r="Q3447" i="21"/>
  <c r="I3448" i="21"/>
  <c r="H3449" i="21"/>
  <c r="J3448" i="21"/>
  <c r="M3448" i="21"/>
  <c r="K3448" i="21"/>
  <c r="L3448" i="21"/>
  <c r="P3448" i="21"/>
  <c r="O3448" i="21"/>
  <c r="Q3448" i="21"/>
  <c r="N3448" i="21"/>
  <c r="J3449" i="21"/>
  <c r="I3449" i="21"/>
  <c r="H3450" i="21"/>
  <c r="M3449" i="21"/>
  <c r="K3449" i="21"/>
  <c r="L3449" i="21"/>
  <c r="P3449" i="21"/>
  <c r="O3449" i="21"/>
  <c r="N3449" i="21"/>
  <c r="Q3449" i="21"/>
  <c r="K3450" i="21"/>
  <c r="H3451" i="21"/>
  <c r="I3450" i="21"/>
  <c r="J3450" i="21"/>
  <c r="M3450" i="21"/>
  <c r="L3450" i="21"/>
  <c r="H3452" i="21"/>
  <c r="J3451" i="21"/>
  <c r="M3451" i="21"/>
  <c r="I3451" i="21"/>
  <c r="K3451" i="21"/>
  <c r="L3451" i="21"/>
  <c r="P3450" i="21"/>
  <c r="O3450" i="21"/>
  <c r="N3450" i="21"/>
  <c r="Q3450" i="21"/>
  <c r="M3452" i="21"/>
  <c r="L3452" i="21"/>
  <c r="K3452" i="21"/>
  <c r="J3452" i="21"/>
  <c r="I3452" i="21"/>
  <c r="H3453" i="21"/>
  <c r="P3451" i="21"/>
  <c r="O3451" i="21"/>
  <c r="N3451" i="21"/>
  <c r="Q3451" i="21"/>
  <c r="P3452" i="21"/>
  <c r="O3452" i="21"/>
  <c r="N3452" i="21"/>
  <c r="Q3452" i="21"/>
  <c r="J3453" i="21"/>
  <c r="I3453" i="21"/>
  <c r="M3453" i="21"/>
  <c r="K3453" i="21"/>
  <c r="H3454" i="21"/>
  <c r="L3453" i="21"/>
  <c r="P3453" i="21"/>
  <c r="O3453" i="21"/>
  <c r="Q3453" i="21"/>
  <c r="N3453" i="21"/>
  <c r="H3455" i="21"/>
  <c r="L3454" i="21"/>
  <c r="K3454" i="21"/>
  <c r="M3454" i="21"/>
  <c r="J3454" i="21"/>
  <c r="I3454" i="21"/>
  <c r="H3456" i="21"/>
  <c r="M3455" i="21"/>
  <c r="K3455" i="21"/>
  <c r="J3455" i="21"/>
  <c r="I3455" i="21"/>
  <c r="L3455" i="21"/>
  <c r="P3454" i="21"/>
  <c r="O3454" i="21"/>
  <c r="N3454" i="21"/>
  <c r="Q3454" i="21"/>
  <c r="J3456" i="21"/>
  <c r="M3456" i="21"/>
  <c r="H3457" i="21"/>
  <c r="I3456" i="21"/>
  <c r="K3456" i="21"/>
  <c r="L3456" i="21"/>
  <c r="P3455" i="21"/>
  <c r="O3455" i="21"/>
  <c r="N3455" i="21"/>
  <c r="Q3455" i="21"/>
  <c r="H3458" i="21"/>
  <c r="M3457" i="21"/>
  <c r="K3457" i="21"/>
  <c r="L3457" i="21"/>
  <c r="I3457" i="21"/>
  <c r="J3457" i="21"/>
  <c r="P3456" i="21"/>
  <c r="O3456" i="21"/>
  <c r="N3456" i="21"/>
  <c r="Q3456" i="21"/>
  <c r="H3459" i="21"/>
  <c r="J3458" i="21"/>
  <c r="I3458" i="21"/>
  <c r="K3458" i="21"/>
  <c r="M3458" i="21"/>
  <c r="L3458" i="21"/>
  <c r="P3457" i="21"/>
  <c r="O3457" i="21"/>
  <c r="N3457" i="21"/>
  <c r="Q3457" i="21"/>
  <c r="J3459" i="21"/>
  <c r="I3459" i="21"/>
  <c r="M3459" i="21"/>
  <c r="L3459" i="21"/>
  <c r="H3460" i="21"/>
  <c r="K3459" i="21"/>
  <c r="P3458" i="21"/>
  <c r="O3458" i="21"/>
  <c r="Q3458" i="21"/>
  <c r="N3458" i="21"/>
  <c r="P3459" i="21"/>
  <c r="O3459" i="21"/>
  <c r="Q3459" i="21"/>
  <c r="N3459" i="21"/>
  <c r="L3460" i="21"/>
  <c r="J3460" i="21"/>
  <c r="H3461" i="21"/>
  <c r="M3460" i="21"/>
  <c r="I3460" i="21"/>
  <c r="K3460" i="21"/>
  <c r="J3461" i="21"/>
  <c r="H3462" i="21"/>
  <c r="M3461" i="21"/>
  <c r="I3461" i="21"/>
  <c r="K3461" i="21"/>
  <c r="L3461" i="21"/>
  <c r="P3460" i="21"/>
  <c r="O3460" i="21"/>
  <c r="Q3460" i="21"/>
  <c r="N3460" i="21"/>
  <c r="M3462" i="21"/>
  <c r="H3463" i="21"/>
  <c r="K3462" i="21"/>
  <c r="L3462" i="21"/>
  <c r="J3462" i="21"/>
  <c r="I3462" i="21"/>
  <c r="P3461" i="21"/>
  <c r="O3461" i="21"/>
  <c r="N3461" i="21"/>
  <c r="Q3461" i="21"/>
  <c r="I3463" i="21"/>
  <c r="H3464" i="21"/>
  <c r="L3463" i="21"/>
  <c r="K3463" i="21"/>
  <c r="J3463" i="21"/>
  <c r="M3463" i="21"/>
  <c r="P3462" i="21"/>
  <c r="O3462" i="21"/>
  <c r="N3462" i="21"/>
  <c r="Q3462" i="21"/>
  <c r="P3463" i="21"/>
  <c r="O3463" i="21"/>
  <c r="N3463" i="21"/>
  <c r="Q3463" i="21"/>
  <c r="I3464" i="21"/>
  <c r="J3464" i="21"/>
  <c r="L3464" i="21"/>
  <c r="M3464" i="21"/>
  <c r="H3465" i="21"/>
  <c r="K3464" i="21"/>
  <c r="P3464" i="21"/>
  <c r="O3464" i="21"/>
  <c r="N3464" i="21"/>
  <c r="Q3464" i="21"/>
  <c r="H3466" i="21"/>
  <c r="L3465" i="21"/>
  <c r="I3465" i="21"/>
  <c r="J3465" i="21"/>
  <c r="M3465" i="21"/>
  <c r="K3465" i="21"/>
  <c r="I3466" i="21"/>
  <c r="J3466" i="21"/>
  <c r="M3466" i="21"/>
  <c r="K3466" i="21"/>
  <c r="L3466" i="21"/>
  <c r="H3467" i="21"/>
  <c r="P3465" i="21"/>
  <c r="O3465" i="21"/>
  <c r="N3465" i="21"/>
  <c r="Q3465" i="21"/>
  <c r="P3466" i="21"/>
  <c r="O3466" i="21"/>
  <c r="N3466" i="21"/>
  <c r="Q3466" i="21"/>
  <c r="L3467" i="21"/>
  <c r="J3467" i="21"/>
  <c r="I3467" i="21"/>
  <c r="K3467" i="21"/>
  <c r="H3468" i="21"/>
  <c r="M3467" i="21"/>
  <c r="P3467" i="21"/>
  <c r="O3467" i="21"/>
  <c r="N3467" i="21"/>
  <c r="Q3467" i="21"/>
  <c r="L3468" i="21"/>
  <c r="M3468" i="21"/>
  <c r="H3469" i="21"/>
  <c r="K3468" i="21"/>
  <c r="J3468" i="21"/>
  <c r="I3468" i="21"/>
  <c r="M3469" i="21"/>
  <c r="L3469" i="21"/>
  <c r="K3469" i="21"/>
  <c r="J3469" i="21"/>
  <c r="H3470" i="21"/>
  <c r="I3469" i="21"/>
  <c r="P3468" i="21"/>
  <c r="O3468" i="21"/>
  <c r="N3468" i="21"/>
  <c r="Q3468" i="21"/>
  <c r="I3470" i="21"/>
  <c r="M3470" i="21"/>
  <c r="K3470" i="21"/>
  <c r="H3471" i="21"/>
  <c r="J3470" i="21"/>
  <c r="L3470" i="21"/>
  <c r="P3469" i="21"/>
  <c r="O3469" i="21"/>
  <c r="Q3469" i="21"/>
  <c r="N3469" i="21"/>
  <c r="P3470" i="21"/>
  <c r="O3470" i="21"/>
  <c r="N3470" i="21"/>
  <c r="Q3470" i="21"/>
  <c r="H3472" i="21"/>
  <c r="K3471" i="21"/>
  <c r="L3471" i="21"/>
  <c r="J3471" i="21"/>
  <c r="M3471" i="21"/>
  <c r="I3471" i="21"/>
  <c r="H3473" i="21"/>
  <c r="J3472" i="21"/>
  <c r="I3472" i="21"/>
  <c r="L3472" i="21"/>
  <c r="M3472" i="21"/>
  <c r="K3472" i="21"/>
  <c r="P3471" i="21"/>
  <c r="O3471" i="21"/>
  <c r="N3471" i="21"/>
  <c r="Q3471" i="21"/>
  <c r="H3474" i="21"/>
  <c r="L3473" i="21"/>
  <c r="I3473" i="21"/>
  <c r="M3473" i="21"/>
  <c r="K3473" i="21"/>
  <c r="J3473" i="21"/>
  <c r="P3472" i="21"/>
  <c r="O3472" i="21"/>
  <c r="Q3472" i="21"/>
  <c r="N3472" i="21"/>
  <c r="L3474" i="21"/>
  <c r="H3475" i="21"/>
  <c r="M3474" i="21"/>
  <c r="I3474" i="21"/>
  <c r="K3474" i="21"/>
  <c r="J3474" i="21"/>
  <c r="P3473" i="21"/>
  <c r="O3473" i="21"/>
  <c r="Q3473" i="21"/>
  <c r="N3473" i="21"/>
  <c r="L3475" i="21"/>
  <c r="K3475" i="21"/>
  <c r="H3476" i="21"/>
  <c r="I3475" i="21"/>
  <c r="M3475" i="21"/>
  <c r="J3475" i="21"/>
  <c r="P3474" i="21"/>
  <c r="O3474" i="21"/>
  <c r="Q3474" i="21"/>
  <c r="N3474" i="21"/>
  <c r="H3477" i="21"/>
  <c r="K3476" i="21"/>
  <c r="L3476" i="21"/>
  <c r="J3476" i="21"/>
  <c r="I3476" i="21"/>
  <c r="M3476" i="21"/>
  <c r="P3475" i="21"/>
  <c r="O3475" i="21"/>
  <c r="Q3475" i="21"/>
  <c r="N3475" i="21"/>
  <c r="I3477" i="21"/>
  <c r="K3477" i="21"/>
  <c r="J3477" i="21"/>
  <c r="L3477" i="21"/>
  <c r="M3477" i="21"/>
  <c r="H3478" i="21"/>
  <c r="P3476" i="21"/>
  <c r="O3476" i="21"/>
  <c r="Q3476" i="21"/>
  <c r="N3476" i="21"/>
  <c r="P3477" i="21"/>
  <c r="O3477" i="21"/>
  <c r="N3477" i="21"/>
  <c r="Q3477" i="21"/>
  <c r="K3478" i="21"/>
  <c r="M3478" i="21"/>
  <c r="L3478" i="21"/>
  <c r="I3478" i="21"/>
  <c r="H3479" i="21"/>
  <c r="J3478" i="21"/>
  <c r="P3478" i="21"/>
  <c r="O3478" i="21"/>
  <c r="N3478" i="21"/>
  <c r="Q3478" i="21"/>
  <c r="M3479" i="21"/>
  <c r="H3480" i="21"/>
  <c r="J3479" i="21"/>
  <c r="I3479" i="21"/>
  <c r="K3479" i="21"/>
  <c r="L3479" i="21"/>
  <c r="I3480" i="21"/>
  <c r="J3480" i="21"/>
  <c r="H3481" i="21"/>
  <c r="M3480" i="21"/>
  <c r="K3480" i="21"/>
  <c r="L3480" i="21"/>
  <c r="P3479" i="21"/>
  <c r="O3479" i="21"/>
  <c r="Q3479" i="21"/>
  <c r="N3479" i="21"/>
  <c r="P3480" i="21"/>
  <c r="O3480" i="21"/>
  <c r="Q3480" i="21"/>
  <c r="N3480" i="21"/>
  <c r="L3481" i="21"/>
  <c r="H3482" i="21"/>
  <c r="J3481" i="21"/>
  <c r="M3481" i="21"/>
  <c r="K3481" i="21"/>
  <c r="I3481" i="21"/>
  <c r="K3482" i="21"/>
  <c r="L3482" i="21"/>
  <c r="M3482" i="21"/>
  <c r="I3482" i="21"/>
  <c r="H3483" i="21"/>
  <c r="J3482" i="21"/>
  <c r="P3481" i="21"/>
  <c r="O3481" i="21"/>
  <c r="Q3481" i="21"/>
  <c r="N3481" i="21"/>
  <c r="P3482" i="21"/>
  <c r="O3482" i="21"/>
  <c r="N3482" i="21"/>
  <c r="Q3482" i="21"/>
  <c r="M3483" i="21"/>
  <c r="K3483" i="21"/>
  <c r="J3483" i="21"/>
  <c r="I3483" i="21"/>
  <c r="H3484" i="21"/>
  <c r="L3483" i="21"/>
  <c r="P3483" i="21"/>
  <c r="O3483" i="21"/>
  <c r="N3483" i="21"/>
  <c r="Q3483" i="21"/>
  <c r="I3484" i="21"/>
  <c r="H3485" i="21"/>
  <c r="K3484" i="21"/>
  <c r="M3484" i="21"/>
  <c r="L3484" i="21"/>
  <c r="J3484" i="21"/>
  <c r="P3484" i="21"/>
  <c r="O3484" i="21"/>
  <c r="N3484" i="21"/>
  <c r="Q3484" i="21"/>
  <c r="H3486" i="21"/>
  <c r="K3485" i="21"/>
  <c r="L3485" i="21"/>
  <c r="J3485" i="21"/>
  <c r="M3485" i="21"/>
  <c r="I3485" i="21"/>
  <c r="L3486" i="21"/>
  <c r="J3486" i="21"/>
  <c r="I3486" i="21"/>
  <c r="H3487" i="21"/>
  <c r="M3486" i="21"/>
  <c r="K3486" i="21"/>
  <c r="P3485" i="21"/>
  <c r="O3485" i="21"/>
  <c r="Q3485" i="21"/>
  <c r="N3485" i="21"/>
  <c r="P3486" i="21"/>
  <c r="O3486" i="21"/>
  <c r="N3486" i="21"/>
  <c r="Q3486" i="21"/>
  <c r="H3488" i="21"/>
  <c r="L3487" i="21"/>
  <c r="I3487" i="21"/>
  <c r="J3487" i="21"/>
  <c r="K3487" i="21"/>
  <c r="M3487" i="21"/>
  <c r="J3488" i="21"/>
  <c r="K3488" i="21"/>
  <c r="L3488" i="21"/>
  <c r="I3488" i="21"/>
  <c r="H3489" i="21"/>
  <c r="M3488" i="21"/>
  <c r="P3487" i="21"/>
  <c r="O3487" i="21"/>
  <c r="N3487" i="21"/>
  <c r="Q3487" i="21"/>
  <c r="P3488" i="21"/>
  <c r="O3488" i="21"/>
  <c r="Q3488" i="21"/>
  <c r="N3488" i="21"/>
  <c r="K3489" i="21"/>
  <c r="I3489" i="21"/>
  <c r="L3489" i="21"/>
  <c r="J3489" i="21"/>
  <c r="H3490" i="21"/>
  <c r="M3489" i="21"/>
  <c r="P3489" i="21"/>
  <c r="O3489" i="21"/>
  <c r="N3489" i="21"/>
  <c r="Q3489" i="21"/>
  <c r="I3490" i="21"/>
  <c r="J3490" i="21"/>
  <c r="M3490" i="21"/>
  <c r="K3490" i="21"/>
  <c r="L3490" i="21"/>
  <c r="H3491" i="21"/>
  <c r="P3490" i="21"/>
  <c r="O3490" i="21"/>
  <c r="Q3490" i="21"/>
  <c r="N3490" i="21"/>
  <c r="M3491" i="21"/>
  <c r="L3491" i="21"/>
  <c r="K3491" i="21"/>
  <c r="I3491" i="21"/>
  <c r="J3491" i="21"/>
  <c r="H3492" i="21"/>
  <c r="P3491" i="21"/>
  <c r="O3491" i="21"/>
  <c r="Q3491" i="21"/>
  <c r="N3491" i="21"/>
  <c r="L3492" i="21"/>
  <c r="K3492" i="21"/>
  <c r="J3492" i="21"/>
  <c r="I3492" i="21"/>
  <c r="H3493" i="21"/>
  <c r="M3492" i="21"/>
  <c r="P3492" i="21"/>
  <c r="O3492" i="21"/>
  <c r="N3492" i="21"/>
  <c r="Q3492" i="21"/>
  <c r="M3493" i="21"/>
  <c r="L3493" i="21"/>
  <c r="H3494" i="21"/>
  <c r="I3493" i="21"/>
  <c r="J3493" i="21"/>
  <c r="K3493" i="21"/>
  <c r="M3494" i="21"/>
  <c r="J3494" i="21"/>
  <c r="K3494" i="21"/>
  <c r="H3495" i="21"/>
  <c r="L3494" i="21"/>
  <c r="I3494" i="21"/>
  <c r="P3493" i="21"/>
  <c r="O3493" i="21"/>
  <c r="Q3493" i="21"/>
  <c r="N3493" i="21"/>
  <c r="I3495" i="21"/>
  <c r="J3495" i="21"/>
  <c r="L3495" i="21"/>
  <c r="H3496" i="21"/>
  <c r="M3495" i="21"/>
  <c r="K3495" i="21"/>
  <c r="P3494" i="21"/>
  <c r="O3494" i="21"/>
  <c r="N3494" i="21"/>
  <c r="Q3494" i="21"/>
  <c r="P3495" i="21"/>
  <c r="O3495" i="21"/>
  <c r="N3495" i="21"/>
  <c r="Q3495" i="21"/>
  <c r="I3496" i="21"/>
  <c r="K3496" i="21"/>
  <c r="L3496" i="21"/>
  <c r="M3496" i="21"/>
  <c r="H3497" i="21"/>
  <c r="J3496" i="21"/>
  <c r="P3496" i="21"/>
  <c r="O3496" i="21"/>
  <c r="Q3496" i="21"/>
  <c r="N3496" i="21"/>
  <c r="L3497" i="21"/>
  <c r="I3497" i="21"/>
  <c r="M3497" i="21"/>
  <c r="J3497" i="21"/>
  <c r="H3498" i="21"/>
  <c r="K3497" i="21"/>
  <c r="P3497" i="21"/>
  <c r="O3497" i="21"/>
  <c r="N3497" i="21"/>
  <c r="Q3497" i="21"/>
  <c r="J3498" i="21"/>
  <c r="K3498" i="21"/>
  <c r="H3499" i="21"/>
  <c r="L3498" i="21"/>
  <c r="M3498" i="21"/>
  <c r="I3498" i="21"/>
  <c r="M3499" i="21"/>
  <c r="H3500" i="21"/>
  <c r="J3499" i="21"/>
  <c r="K3499" i="21"/>
  <c r="L3499" i="21"/>
  <c r="I3499" i="21"/>
  <c r="P3498" i="21"/>
  <c r="O3498" i="21"/>
  <c r="N3498" i="21"/>
  <c r="Q3498" i="21"/>
  <c r="K3500" i="21"/>
  <c r="J3500" i="21"/>
  <c r="I3500" i="21"/>
  <c r="H3501" i="21"/>
  <c r="M3500" i="21"/>
  <c r="L3500" i="21"/>
  <c r="P3499" i="21"/>
  <c r="O3499" i="21"/>
  <c r="Q3499" i="21"/>
  <c r="N3499" i="21"/>
  <c r="P3500" i="21"/>
  <c r="O3500" i="21"/>
  <c r="Q3500" i="21"/>
  <c r="N3500" i="21"/>
  <c r="M3501" i="21"/>
  <c r="L3501" i="21"/>
  <c r="K3501" i="21"/>
  <c r="I3501" i="21"/>
  <c r="J3501" i="21"/>
  <c r="H3502" i="21"/>
  <c r="P3501" i="21"/>
  <c r="O3501" i="21"/>
  <c r="N3501" i="21"/>
  <c r="Q3501" i="21"/>
  <c r="K3502" i="21"/>
  <c r="H3503" i="21"/>
  <c r="L3502" i="21"/>
  <c r="I3502" i="21"/>
  <c r="J3502" i="21"/>
  <c r="M3502" i="21"/>
  <c r="I3503" i="21"/>
  <c r="K3503" i="21"/>
  <c r="M3503" i="21"/>
  <c r="H3504" i="21"/>
  <c r="J3503" i="21"/>
  <c r="L3503" i="21"/>
  <c r="P3502" i="21"/>
  <c r="O3502" i="21"/>
  <c r="N3502" i="21"/>
  <c r="Q3502" i="21"/>
  <c r="P3503" i="21"/>
  <c r="O3503" i="21"/>
  <c r="Q3503" i="21"/>
  <c r="N3503" i="21"/>
  <c r="I3504" i="21"/>
  <c r="H3505" i="21"/>
  <c r="K3504" i="21"/>
  <c r="L3504" i="21"/>
  <c r="J3504" i="21"/>
  <c r="M3504" i="21"/>
  <c r="P3504" i="21"/>
  <c r="O3504" i="21"/>
  <c r="N3504" i="21"/>
  <c r="Q3504" i="21"/>
  <c r="L3505" i="21"/>
  <c r="M3505" i="21"/>
  <c r="H3506" i="21"/>
  <c r="K3505" i="21"/>
  <c r="I3505" i="21"/>
  <c r="J3505" i="21"/>
  <c r="L3506" i="21"/>
  <c r="I3506" i="21"/>
  <c r="J3506" i="21"/>
  <c r="H3507" i="21"/>
  <c r="K3506" i="21"/>
  <c r="M3506" i="21"/>
  <c r="P3505" i="21"/>
  <c r="O3505" i="21"/>
  <c r="N3505" i="21"/>
  <c r="Q3505" i="21"/>
  <c r="P3506" i="21"/>
  <c r="O3506" i="21"/>
  <c r="N3506" i="21"/>
  <c r="Q3506" i="21"/>
  <c r="M3507" i="21"/>
  <c r="K3507" i="21"/>
  <c r="H3508" i="21"/>
  <c r="L3507" i="21"/>
  <c r="I3507" i="21"/>
  <c r="J3507" i="21"/>
  <c r="K3508" i="21"/>
  <c r="M3508" i="21"/>
  <c r="J3508" i="21"/>
  <c r="H3509" i="21"/>
  <c r="I3508" i="21"/>
  <c r="L3508" i="21"/>
  <c r="P3507" i="21"/>
  <c r="O3507" i="21"/>
  <c r="Q3507" i="21"/>
  <c r="N3507" i="21"/>
  <c r="M3509" i="21"/>
  <c r="L3509" i="21"/>
  <c r="I3509" i="21"/>
  <c r="J3509" i="21"/>
  <c r="H3510" i="21"/>
  <c r="K3509" i="21"/>
  <c r="P3508" i="21"/>
  <c r="O3508" i="21"/>
  <c r="N3508" i="21"/>
  <c r="Q3508" i="21"/>
  <c r="P3509" i="21"/>
  <c r="O3509" i="21"/>
  <c r="Q3509" i="21"/>
  <c r="N3509" i="21"/>
  <c r="K3510" i="21"/>
  <c r="M3510" i="21"/>
  <c r="H3511" i="21"/>
  <c r="L3510" i="21"/>
  <c r="J3510" i="21"/>
  <c r="I3510" i="21"/>
  <c r="K3511" i="21"/>
  <c r="L3511" i="21"/>
  <c r="M3511" i="21"/>
  <c r="J3511" i="21"/>
  <c r="H3512" i="21"/>
  <c r="I3511" i="21"/>
  <c r="P3510" i="21"/>
  <c r="O3510" i="21"/>
  <c r="Q3510" i="21"/>
  <c r="N3510" i="21"/>
  <c r="I3512" i="21"/>
  <c r="L3512" i="21"/>
  <c r="J3512" i="21"/>
  <c r="M3512" i="21"/>
  <c r="H3513" i="21"/>
  <c r="K3512" i="21"/>
  <c r="P3511" i="21"/>
  <c r="O3511" i="21"/>
  <c r="N3511" i="21"/>
  <c r="Q3511" i="21"/>
  <c r="P3512" i="21"/>
  <c r="O3512" i="21"/>
  <c r="Q3512" i="21"/>
  <c r="N3512" i="21"/>
  <c r="J3513" i="21"/>
  <c r="K3513" i="21"/>
  <c r="M3513" i="21"/>
  <c r="L3513" i="21"/>
  <c r="I3513" i="21"/>
  <c r="H3514" i="21"/>
  <c r="P3513" i="21"/>
  <c r="O3513" i="21"/>
  <c r="Q3513" i="21"/>
  <c r="N3513" i="21"/>
  <c r="J3514" i="21"/>
  <c r="I3514" i="21"/>
  <c r="L3514" i="21"/>
  <c r="K3514" i="21"/>
  <c r="H3515" i="21"/>
  <c r="M3514" i="21"/>
  <c r="P3514" i="21"/>
  <c r="O3514" i="21"/>
  <c r="N3514" i="21"/>
  <c r="Q3514" i="21"/>
  <c r="M3515" i="21"/>
  <c r="H3516" i="21"/>
  <c r="J3515" i="21"/>
  <c r="L3515" i="21"/>
  <c r="I3515" i="21"/>
  <c r="K3515" i="21"/>
  <c r="H3517" i="21"/>
  <c r="I3516" i="21"/>
  <c r="J3516" i="21"/>
  <c r="K3516" i="21"/>
  <c r="L3516" i="21"/>
  <c r="M3516" i="21"/>
  <c r="P3515" i="21"/>
  <c r="O3515" i="21"/>
  <c r="Q3515" i="21"/>
  <c r="N3515" i="21"/>
  <c r="L3517" i="21"/>
  <c r="J3517" i="21"/>
  <c r="K3517" i="21"/>
  <c r="I3517" i="21"/>
  <c r="M3517" i="21"/>
  <c r="H3518" i="21"/>
  <c r="P3516" i="21"/>
  <c r="O3516" i="21"/>
  <c r="N3516" i="21"/>
  <c r="Q3516" i="21"/>
  <c r="P3517" i="21"/>
  <c r="O3517" i="21"/>
  <c r="Q3517" i="21"/>
  <c r="N3517" i="21"/>
  <c r="J3518" i="21"/>
  <c r="I3518" i="21"/>
  <c r="K3518" i="21"/>
  <c r="H3519" i="21"/>
  <c r="M3518" i="21"/>
  <c r="L3518" i="21"/>
  <c r="P3518" i="21"/>
  <c r="O3518" i="21"/>
  <c r="Q3518" i="21"/>
  <c r="N3518" i="21"/>
  <c r="I3519" i="21"/>
  <c r="L3519" i="21"/>
  <c r="M3519" i="21"/>
  <c r="K3519" i="21"/>
  <c r="H3520" i="21"/>
  <c r="J3519" i="21"/>
  <c r="P3519" i="21"/>
  <c r="O3519" i="21"/>
  <c r="Q3519" i="21"/>
  <c r="N3519" i="21"/>
  <c r="H3521" i="21"/>
  <c r="I3520" i="21"/>
  <c r="L3520" i="21"/>
  <c r="K3520" i="21"/>
  <c r="J3520" i="21"/>
  <c r="M3520" i="21"/>
  <c r="I3521" i="21"/>
  <c r="L3521" i="21"/>
  <c r="H3522" i="21"/>
  <c r="K3521" i="21"/>
  <c r="M3521" i="21"/>
  <c r="J3521" i="21"/>
  <c r="P3520" i="21"/>
  <c r="O3520" i="21"/>
  <c r="Q3520" i="21"/>
  <c r="N3520" i="21"/>
  <c r="P3521" i="21"/>
  <c r="O3521" i="21"/>
  <c r="N3521" i="21"/>
  <c r="Q3521" i="21"/>
  <c r="M3522" i="21"/>
  <c r="H3523" i="21"/>
  <c r="J3522" i="21"/>
  <c r="L3522" i="21"/>
  <c r="K3522" i="21"/>
  <c r="I3522" i="21"/>
  <c r="K3523" i="21"/>
  <c r="L3523" i="21"/>
  <c r="I3523" i="21"/>
  <c r="M3523" i="21"/>
  <c r="J3523" i="21"/>
  <c r="H3524" i="21"/>
  <c r="P3522" i="21"/>
  <c r="O3522" i="21"/>
  <c r="N3522" i="21"/>
  <c r="Q3522" i="21"/>
  <c r="P3523" i="21"/>
  <c r="O3523" i="21"/>
  <c r="N3523" i="21"/>
  <c r="Q3523" i="21"/>
  <c r="H3525" i="21"/>
  <c r="I3524" i="21"/>
  <c r="J3524" i="21"/>
  <c r="M3524" i="21"/>
  <c r="L3524" i="21"/>
  <c r="K3524" i="21"/>
  <c r="I3525" i="21"/>
  <c r="K3525" i="21"/>
  <c r="L3525" i="21"/>
  <c r="M3525" i="21"/>
  <c r="J3525" i="21"/>
  <c r="H3526" i="21"/>
  <c r="P3524" i="21"/>
  <c r="O3524" i="21"/>
  <c r="N3524" i="21"/>
  <c r="Q3524" i="21"/>
  <c r="P3525" i="21"/>
  <c r="O3525" i="21"/>
  <c r="Q3525" i="21"/>
  <c r="N3525" i="21"/>
  <c r="H3527" i="21"/>
  <c r="L3526" i="21"/>
  <c r="I3526" i="21"/>
  <c r="M3526" i="21"/>
  <c r="K3526" i="21"/>
  <c r="J3526" i="21"/>
  <c r="M3527" i="21"/>
  <c r="J3527" i="21"/>
  <c r="L3527" i="21"/>
  <c r="I3527" i="21"/>
  <c r="K3527" i="21"/>
  <c r="H3528" i="21"/>
  <c r="P3526" i="21"/>
  <c r="O3526" i="21"/>
  <c r="N3526" i="21"/>
  <c r="Q3526" i="21"/>
  <c r="P3527" i="21"/>
  <c r="O3527" i="21"/>
  <c r="Q3527" i="21"/>
  <c r="N3527" i="21"/>
  <c r="M3528" i="21"/>
  <c r="J3528" i="21"/>
  <c r="I3528" i="21"/>
  <c r="L3528" i="21"/>
  <c r="H3529" i="21"/>
  <c r="K3528" i="21"/>
  <c r="P3528" i="21"/>
  <c r="O3528" i="21"/>
  <c r="Q3528" i="21"/>
  <c r="N3528" i="21"/>
  <c r="J3529" i="21"/>
  <c r="L3529" i="21"/>
  <c r="K3529" i="21"/>
  <c r="I3529" i="21"/>
  <c r="M3529" i="21"/>
  <c r="H3530" i="21"/>
  <c r="P3529" i="21"/>
  <c r="O3529" i="21"/>
  <c r="N3529" i="21"/>
  <c r="Q3529" i="21"/>
  <c r="I3530" i="21"/>
  <c r="J3530" i="21"/>
  <c r="K3530" i="21"/>
  <c r="M3530" i="21"/>
  <c r="H3531" i="21"/>
  <c r="L3530" i="21"/>
  <c r="P3530" i="21"/>
  <c r="O3530" i="21"/>
  <c r="N3530" i="21"/>
  <c r="Q3530" i="21"/>
  <c r="L3531" i="21"/>
  <c r="K3531" i="21"/>
  <c r="I3531" i="21"/>
  <c r="J3531" i="21"/>
  <c r="H3532" i="21"/>
  <c r="M3531" i="21"/>
  <c r="P3531" i="21"/>
  <c r="O3531" i="21"/>
  <c r="Q3531" i="21"/>
  <c r="N3531" i="21"/>
  <c r="M3532" i="21"/>
  <c r="L3532" i="21"/>
  <c r="J3532" i="21"/>
  <c r="H3533" i="21"/>
  <c r="I3532" i="21"/>
  <c r="K3532" i="21"/>
  <c r="H3534" i="21"/>
  <c r="M3533" i="21"/>
  <c r="L3533" i="21"/>
  <c r="I3533" i="21"/>
  <c r="J3533" i="21"/>
  <c r="K3533" i="21"/>
  <c r="P3532" i="21"/>
  <c r="O3532" i="21"/>
  <c r="N3532" i="21"/>
  <c r="Q3532" i="21"/>
  <c r="J3534" i="21"/>
  <c r="L3534" i="21"/>
  <c r="K3534" i="21"/>
  <c r="M3534" i="21"/>
  <c r="I3534" i="21"/>
  <c r="H3535" i="21"/>
  <c r="P3533" i="21"/>
  <c r="O3533" i="21"/>
  <c r="N3533" i="21"/>
  <c r="Q3533" i="21"/>
  <c r="P3534" i="21"/>
  <c r="O3534" i="21"/>
  <c r="N3534" i="21"/>
  <c r="Q3534" i="21"/>
  <c r="H3536" i="21"/>
  <c r="M3535" i="21"/>
  <c r="L3535" i="21"/>
  <c r="I3535" i="21"/>
  <c r="J3535" i="21"/>
  <c r="K3535" i="21"/>
  <c r="H3537" i="21"/>
  <c r="L3536" i="21"/>
  <c r="K3536" i="21"/>
  <c r="J3536" i="21"/>
  <c r="I3536" i="21"/>
  <c r="M3536" i="21"/>
  <c r="P3535" i="21"/>
  <c r="O3535" i="21"/>
  <c r="N3535" i="21"/>
  <c r="Q3535" i="21"/>
  <c r="K3537" i="21"/>
  <c r="I3537" i="21"/>
  <c r="L3537" i="21"/>
  <c r="M3537" i="21"/>
  <c r="J3537" i="21"/>
  <c r="P3536" i="21"/>
  <c r="O3536" i="21"/>
  <c r="Q3536" i="21"/>
  <c r="N3536" i="21"/>
  <c r="P3537" i="21"/>
  <c r="O3537" i="21"/>
  <c r="N3537" i="21"/>
  <c r="Q3537" i="21"/>
  <c r="Q58" i="13" l="1"/>
  <c r="P58" i="13"/>
  <c r="P57" i="13"/>
  <c r="Q57" i="13"/>
  <c r="P56" i="13"/>
  <c r="Q56" i="13"/>
  <c r="P33" i="29"/>
  <c r="Q55" i="13"/>
  <c r="P55" i="13"/>
  <c r="Q54" i="13"/>
  <c r="P54" i="13"/>
  <c r="P32" i="29"/>
  <c r="P53" i="13"/>
  <c r="Q53" i="13"/>
  <c r="P52" i="13"/>
  <c r="Q52" i="13"/>
  <c r="P31" i="29"/>
  <c r="P51" i="13"/>
  <c r="Q51" i="13"/>
  <c r="Q50" i="13"/>
  <c r="P50" i="13"/>
  <c r="P30" i="29"/>
  <c r="Q49" i="13"/>
  <c r="P49" i="13"/>
  <c r="P48" i="13"/>
  <c r="Q48" i="13"/>
  <c r="P29" i="29"/>
  <c r="P47" i="13"/>
  <c r="Q47" i="13"/>
  <c r="P46" i="13"/>
  <c r="Q46" i="13"/>
  <c r="P28" i="29"/>
  <c r="P45" i="13"/>
  <c r="Q45" i="13"/>
  <c r="Q44" i="13"/>
  <c r="P44" i="13"/>
  <c r="P27" i="29"/>
  <c r="P43" i="13"/>
  <c r="Q43" i="13"/>
  <c r="Q42" i="13"/>
  <c r="P42" i="13"/>
  <c r="P26" i="29"/>
  <c r="Q41" i="13"/>
  <c r="P41" i="13"/>
  <c r="Q40" i="13"/>
  <c r="P40" i="13"/>
  <c r="P25" i="29"/>
  <c r="Q39" i="13"/>
  <c r="P39" i="13"/>
  <c r="Q38" i="13"/>
  <c r="P38" i="13"/>
  <c r="P24" i="29"/>
  <c r="P37" i="13"/>
  <c r="Q37" i="13"/>
  <c r="P60" i="13"/>
  <c r="Q60" i="13"/>
  <c r="Q36" i="13"/>
  <c r="P36" i="13"/>
  <c r="P59" i="13"/>
  <c r="Q59" i="13"/>
  <c r="P23" i="29"/>
  <c r="D6" i="13"/>
  <c r="D12" i="13"/>
  <c r="D12" i="26"/>
  <c r="D6" i="26"/>
  <c r="D11" i="26"/>
  <c r="D10" i="26"/>
  <c r="Q35" i="13"/>
  <c r="P35" i="13"/>
  <c r="D10" i="13"/>
  <c r="E13" i="27"/>
  <c r="E3" i="27"/>
  <c r="E4" i="28"/>
  <c r="E11" i="26"/>
  <c r="E14" i="26"/>
  <c r="E10" i="26"/>
  <c r="E6" i="13"/>
  <c r="E15" i="26"/>
  <c r="E6" i="29"/>
  <c r="E8" i="26"/>
  <c r="E3" i="28"/>
  <c r="E8" i="27"/>
  <c r="E7" i="27"/>
  <c r="E15" i="27"/>
  <c r="E10" i="27"/>
  <c r="E10" i="13"/>
  <c r="E7" i="26"/>
  <c r="E4" i="13"/>
  <c r="E11" i="13"/>
  <c r="E8" i="28"/>
  <c r="E9" i="13"/>
  <c r="E15" i="28"/>
  <c r="E13" i="26"/>
  <c r="E12" i="13"/>
  <c r="E11" i="28"/>
  <c r="E4" i="26"/>
  <c r="E12" i="27"/>
  <c r="E9" i="28"/>
  <c r="E16" i="27"/>
  <c r="E16" i="28"/>
  <c r="E7" i="13"/>
  <c r="E7" i="28"/>
  <c r="E14" i="27"/>
  <c r="E3" i="26"/>
  <c r="E14" i="28"/>
  <c r="E7" i="29"/>
  <c r="E13" i="28"/>
  <c r="E8" i="29"/>
  <c r="E9" i="27"/>
  <c r="E16" i="13"/>
  <c r="E6" i="28"/>
  <c r="E13" i="13"/>
  <c r="E3" i="13"/>
  <c r="E5" i="28"/>
  <c r="E11" i="27"/>
  <c r="E5" i="29"/>
  <c r="E16" i="26"/>
  <c r="E10" i="28"/>
  <c r="E9" i="26"/>
  <c r="E9" i="29"/>
  <c r="E12" i="26"/>
  <c r="E15" i="13"/>
  <c r="E6" i="26"/>
  <c r="E5" i="27"/>
  <c r="E12" i="28"/>
  <c r="E3" i="29"/>
  <c r="E8" i="13"/>
  <c r="E4" i="29"/>
  <c r="E4" i="27"/>
  <c r="E5" i="13"/>
  <c r="E5" i="26"/>
  <c r="E14" i="13"/>
  <c r="E6" i="27"/>
  <c r="D11" i="13"/>
  <c r="D2653" i="21"/>
  <c r="AB343" i="26"/>
  <c r="AB256" i="26"/>
  <c r="AB400" i="26"/>
  <c r="AB136" i="26"/>
  <c r="AB249" i="26"/>
  <c r="AB340" i="26"/>
  <c r="AB383" i="26"/>
  <c r="AB320" i="26"/>
  <c r="AB336" i="26"/>
  <c r="AB223" i="26"/>
  <c r="AB106" i="26"/>
  <c r="AB176" i="26"/>
  <c r="AB365" i="26"/>
  <c r="AB272" i="26"/>
  <c r="AB125" i="26"/>
  <c r="AB172" i="26"/>
  <c r="AB322" i="26"/>
  <c r="AB138" i="26"/>
  <c r="AB361" i="26"/>
  <c r="AB165" i="26"/>
  <c r="AB370" i="26"/>
  <c r="AB277" i="26"/>
  <c r="AB150" i="26"/>
  <c r="AB287" i="26"/>
  <c r="AB187" i="26"/>
  <c r="AB385" i="26"/>
  <c r="AB208" i="26"/>
  <c r="AB285" i="26"/>
  <c r="AB248" i="26"/>
  <c r="AB195" i="26"/>
  <c r="AB321" i="26"/>
  <c r="AB346" i="26"/>
  <c r="AB392" i="26"/>
  <c r="AB124" i="26"/>
  <c r="AB350" i="26"/>
  <c r="AB163" i="26"/>
  <c r="AB162" i="26"/>
  <c r="AB305" i="26"/>
  <c r="R26" i="26"/>
  <c r="R27" i="26"/>
  <c r="R25" i="13"/>
  <c r="R27" i="13"/>
  <c r="R31" i="13"/>
  <c r="R24" i="26"/>
  <c r="T48" i="27"/>
  <c r="T77" i="13"/>
  <c r="T96" i="13"/>
  <c r="T62" i="13"/>
  <c r="T76" i="13"/>
  <c r="T24" i="27"/>
  <c r="T69" i="27"/>
  <c r="T51" i="27"/>
  <c r="T47" i="27"/>
  <c r="T71" i="13"/>
  <c r="I15" i="26"/>
  <c r="G15" i="26"/>
  <c r="G10" i="13"/>
  <c r="I10" i="13"/>
  <c r="G12" i="13"/>
  <c r="I12" i="13"/>
  <c r="G7" i="28"/>
  <c r="I7" i="28"/>
  <c r="I16" i="13"/>
  <c r="G16" i="13"/>
  <c r="G10" i="28"/>
  <c r="I10" i="28"/>
  <c r="I3" i="29"/>
  <c r="G3" i="29"/>
  <c r="T81" i="13"/>
  <c r="T83" i="13"/>
  <c r="T82" i="13"/>
  <c r="AB137" i="26"/>
  <c r="AB398" i="26"/>
  <c r="AB204" i="26"/>
  <c r="AB347" i="26"/>
  <c r="AB142" i="26"/>
  <c r="AB267" i="26"/>
  <c r="AB116" i="26"/>
  <c r="AB86" i="26"/>
  <c r="AB393" i="26"/>
  <c r="AB175" i="26"/>
  <c r="AB286" i="26"/>
  <c r="R32" i="28"/>
  <c r="R34" i="28"/>
  <c r="R31" i="28"/>
  <c r="R30" i="28"/>
  <c r="T39" i="27"/>
  <c r="T73" i="13"/>
  <c r="T41" i="26"/>
  <c r="T74" i="13"/>
  <c r="T85" i="13"/>
  <c r="T65" i="13"/>
  <c r="G6" i="29"/>
  <c r="I6" i="29"/>
  <c r="G7" i="26"/>
  <c r="I7" i="26"/>
  <c r="I11" i="28"/>
  <c r="G11" i="28"/>
  <c r="I14" i="27"/>
  <c r="G14" i="27"/>
  <c r="I9" i="26"/>
  <c r="G9" i="26"/>
  <c r="I8" i="13"/>
  <c r="G8" i="13"/>
  <c r="T25" i="27"/>
  <c r="T41" i="27"/>
  <c r="T98" i="13"/>
  <c r="AB318" i="26"/>
  <c r="AB242" i="26"/>
  <c r="AB330" i="26"/>
  <c r="AB236" i="26"/>
  <c r="AB240" i="26"/>
  <c r="AB110" i="26"/>
  <c r="AB396" i="26"/>
  <c r="AB132" i="26"/>
  <c r="AB82" i="26"/>
  <c r="AB93" i="26"/>
  <c r="AB161" i="26"/>
  <c r="AB122" i="26"/>
  <c r="AB220" i="26"/>
  <c r="AB263" i="26"/>
  <c r="AB294" i="26"/>
  <c r="AB298" i="26"/>
  <c r="AB237" i="26"/>
  <c r="AB81" i="26"/>
  <c r="AB339" i="26"/>
  <c r="AB119" i="26"/>
  <c r="AB219" i="26"/>
  <c r="R37" i="26"/>
  <c r="R25" i="26"/>
  <c r="R35" i="26"/>
  <c r="T47" i="26"/>
  <c r="T36" i="27"/>
  <c r="T68" i="13"/>
  <c r="T43" i="26"/>
  <c r="T68" i="27"/>
  <c r="G3" i="27"/>
  <c r="I3" i="27"/>
  <c r="I4" i="13"/>
  <c r="G4" i="13"/>
  <c r="G3" i="26"/>
  <c r="I3" i="26"/>
  <c r="G4" i="29"/>
  <c r="I4" i="29"/>
  <c r="T64" i="27"/>
  <c r="AB87" i="26"/>
  <c r="AB278" i="26"/>
  <c r="AB255" i="26"/>
  <c r="AB302" i="26"/>
  <c r="AB227" i="26"/>
  <c r="AB276" i="26"/>
  <c r="AB349" i="26"/>
  <c r="AB143" i="26"/>
  <c r="AB308" i="26"/>
  <c r="AB101" i="26"/>
  <c r="AB200" i="26"/>
  <c r="AB90" i="26"/>
  <c r="AB397" i="26"/>
  <c r="AB401" i="26"/>
  <c r="AB387" i="26"/>
  <c r="AB157" i="26"/>
  <c r="AB126" i="26"/>
  <c r="AB348" i="26"/>
  <c r="AB315" i="26"/>
  <c r="AB97" i="26"/>
  <c r="R24" i="13"/>
  <c r="R30" i="13"/>
  <c r="R33" i="28"/>
  <c r="T80" i="13"/>
  <c r="T63" i="27"/>
  <c r="T70" i="13"/>
  <c r="T67" i="27"/>
  <c r="T84" i="13"/>
  <c r="G4" i="28"/>
  <c r="I4" i="28"/>
  <c r="G11" i="13"/>
  <c r="I11" i="13"/>
  <c r="G3" i="13"/>
  <c r="I3" i="13"/>
  <c r="G12" i="26"/>
  <c r="I12" i="26"/>
  <c r="T45" i="27"/>
  <c r="T62" i="27"/>
  <c r="AB391" i="26"/>
  <c r="AB234" i="26"/>
  <c r="AB390" i="26"/>
  <c r="AB328" i="26"/>
  <c r="AB377" i="26"/>
  <c r="AB266" i="26"/>
  <c r="AB215" i="26"/>
  <c r="AB379" i="26"/>
  <c r="AB368" i="26"/>
  <c r="AB140" i="26"/>
  <c r="AB159" i="26"/>
  <c r="AB275" i="26"/>
  <c r="AB338" i="26"/>
  <c r="AB155" i="26"/>
  <c r="AB254" i="26"/>
  <c r="AB149" i="26"/>
  <c r="R38" i="26"/>
  <c r="T93" i="13"/>
  <c r="T76" i="26"/>
  <c r="T73" i="26"/>
  <c r="T87" i="13"/>
  <c r="T58" i="26"/>
  <c r="G8" i="27"/>
  <c r="I8" i="27"/>
  <c r="G9" i="28"/>
  <c r="I9" i="28"/>
  <c r="G15" i="13"/>
  <c r="I15" i="13"/>
  <c r="T29" i="27"/>
  <c r="S101" i="13"/>
  <c r="AB170" i="26"/>
  <c r="AB327" i="26"/>
  <c r="AB233" i="26"/>
  <c r="AB148" i="26"/>
  <c r="AB304" i="26"/>
  <c r="AB324" i="26"/>
  <c r="AB89" i="26"/>
  <c r="AB265" i="26"/>
  <c r="AB359" i="26"/>
  <c r="AB231" i="26"/>
  <c r="AB98" i="26"/>
  <c r="AB118" i="26"/>
  <c r="AB289" i="26"/>
  <c r="AB117" i="26"/>
  <c r="AB274" i="26"/>
  <c r="R27" i="28"/>
  <c r="R36" i="26"/>
  <c r="R39" i="26"/>
  <c r="T53" i="26"/>
  <c r="T55" i="27"/>
  <c r="T49" i="27"/>
  <c r="T66" i="27"/>
  <c r="T71" i="26"/>
  <c r="I14" i="26"/>
  <c r="G14" i="26"/>
  <c r="I16" i="27"/>
  <c r="G16" i="27"/>
  <c r="G6" i="26"/>
  <c r="I6" i="26"/>
  <c r="T57" i="27"/>
  <c r="AB202" i="26"/>
  <c r="AB371" i="26"/>
  <c r="AB147" i="26"/>
  <c r="AB182" i="26"/>
  <c r="AB226" i="26"/>
  <c r="AB100" i="26"/>
  <c r="AB128" i="26"/>
  <c r="AB389" i="26"/>
  <c r="AB160" i="26"/>
  <c r="AB372" i="26"/>
  <c r="R23" i="13"/>
  <c r="R35" i="28"/>
  <c r="T97" i="13"/>
  <c r="T64" i="13"/>
  <c r="G16" i="28"/>
  <c r="I16" i="28"/>
  <c r="T48" i="26"/>
  <c r="AB284" i="26"/>
  <c r="AB193" i="26"/>
  <c r="AB259" i="26"/>
  <c r="AB213" i="26"/>
  <c r="AB113" i="26"/>
  <c r="AB344" i="26"/>
  <c r="AB358" i="26"/>
  <c r="AB167" i="26"/>
  <c r="AB380" i="26"/>
  <c r="AB177" i="26"/>
  <c r="R29" i="28"/>
  <c r="S104" i="13"/>
  <c r="T70" i="27"/>
  <c r="T38" i="27"/>
  <c r="G6" i="13"/>
  <c r="I6" i="13"/>
  <c r="G6" i="27"/>
  <c r="I6" i="27"/>
  <c r="AB314" i="26"/>
  <c r="AB145" i="26"/>
  <c r="AB212" i="26"/>
  <c r="AB152" i="26"/>
  <c r="AB270" i="26"/>
  <c r="AB180" i="26"/>
  <c r="AB296" i="26"/>
  <c r="AB102" i="26"/>
  <c r="AB325" i="26"/>
  <c r="AB141" i="26"/>
  <c r="AB92" i="26"/>
  <c r="AB386" i="26"/>
  <c r="AB253" i="26"/>
  <c r="AB185" i="26"/>
  <c r="AB158" i="26"/>
  <c r="AB261" i="26"/>
  <c r="AB144" i="26"/>
  <c r="AB206" i="26"/>
  <c r="AB352" i="26"/>
  <c r="AB300" i="26"/>
  <c r="AB335" i="26"/>
  <c r="AB192" i="26"/>
  <c r="AB207" i="26"/>
  <c r="AB166" i="26"/>
  <c r="AB83" i="26"/>
  <c r="AB105" i="26"/>
  <c r="AB373" i="26"/>
  <c r="AB280" i="26"/>
  <c r="R28" i="28"/>
  <c r="R25" i="28"/>
  <c r="T64" i="26"/>
  <c r="T75" i="26"/>
  <c r="G13" i="27"/>
  <c r="I13" i="27"/>
  <c r="I6" i="28"/>
  <c r="G6" i="28"/>
  <c r="T27" i="27"/>
  <c r="T100" i="13"/>
  <c r="AB311" i="26"/>
  <c r="AB282" i="26"/>
  <c r="AB133" i="26"/>
  <c r="AB381" i="26"/>
  <c r="AB243" i="26"/>
  <c r="AB376" i="26"/>
  <c r="AB235" i="26"/>
  <c r="AB184" i="26"/>
  <c r="AB88" i="26"/>
  <c r="AB394" i="26"/>
  <c r="AB345" i="26"/>
  <c r="AB151" i="26"/>
  <c r="AB209" i="26"/>
  <c r="AB103" i="26"/>
  <c r="AB131" i="26"/>
  <c r="AB241" i="26"/>
  <c r="AB353" i="26"/>
  <c r="AB257" i="26"/>
  <c r="R28" i="26"/>
  <c r="R26" i="13"/>
  <c r="R34" i="13"/>
  <c r="T44" i="27"/>
  <c r="T26" i="27"/>
  <c r="G8" i="26"/>
  <c r="I8" i="26"/>
  <c r="I4" i="26"/>
  <c r="G4" i="26"/>
  <c r="G13" i="13"/>
  <c r="I13" i="13"/>
  <c r="T53" i="27"/>
  <c r="AB225" i="26"/>
  <c r="AB313" i="26"/>
  <c r="AB230" i="26"/>
  <c r="AB109" i="26"/>
  <c r="AB366" i="26"/>
  <c r="AB268" i="26"/>
  <c r="AB316" i="26"/>
  <c r="AB312" i="26"/>
  <c r="AB323" i="26"/>
  <c r="AB388" i="26"/>
  <c r="AB378" i="26"/>
  <c r="AB210" i="26"/>
  <c r="AB179" i="26"/>
  <c r="AB360" i="26"/>
  <c r="AB183" i="26"/>
  <c r="AB310" i="26"/>
  <c r="AB260" i="26"/>
  <c r="R33" i="13"/>
  <c r="T34" i="27"/>
  <c r="T37" i="27"/>
  <c r="T45" i="26"/>
  <c r="G3" i="28"/>
  <c r="I3" i="28"/>
  <c r="G14" i="28"/>
  <c r="I14" i="28"/>
  <c r="G4" i="27"/>
  <c r="I4" i="27"/>
  <c r="AB95" i="26"/>
  <c r="AB80" i="26"/>
  <c r="AB222" i="26"/>
  <c r="AB218" i="26"/>
  <c r="AB374" i="26"/>
  <c r="AB362" i="26"/>
  <c r="AB127" i="26"/>
  <c r="AB245" i="26"/>
  <c r="AB186" i="26"/>
  <c r="AB301" i="26"/>
  <c r="T102" i="13"/>
  <c r="R23" i="26"/>
  <c r="S103" i="13"/>
  <c r="T35" i="27"/>
  <c r="T61" i="27"/>
  <c r="G11" i="26"/>
  <c r="I11" i="26"/>
  <c r="I7" i="29"/>
  <c r="G7" i="29"/>
  <c r="G5" i="13"/>
  <c r="I5" i="13"/>
  <c r="AB331" i="26"/>
  <c r="AB205" i="26"/>
  <c r="AB290" i="26"/>
  <c r="AB114" i="26"/>
  <c r="AB239" i="26"/>
  <c r="AB229" i="26"/>
  <c r="AB252" i="26"/>
  <c r="AB329" i="26"/>
  <c r="AB264" i="26"/>
  <c r="AB288" i="26"/>
  <c r="AB292" i="26"/>
  <c r="R33" i="26"/>
  <c r="T60" i="27"/>
  <c r="I7" i="27"/>
  <c r="G7" i="27"/>
  <c r="I5" i="26"/>
  <c r="G5" i="26"/>
  <c r="T99" i="13"/>
  <c r="AB168" i="26"/>
  <c r="AB326" i="26"/>
  <c r="AB84" i="26"/>
  <c r="AB135" i="26"/>
  <c r="AB107" i="26"/>
  <c r="AB317" i="26"/>
  <c r="AB271" i="26"/>
  <c r="AB164" i="26"/>
  <c r="AB332" i="26"/>
  <c r="R31" i="26"/>
  <c r="T95" i="13"/>
  <c r="T61" i="13"/>
  <c r="G15" i="28"/>
  <c r="I15" i="28"/>
  <c r="I14" i="13"/>
  <c r="G14" i="13"/>
  <c r="AB297" i="26"/>
  <c r="AB293" i="26"/>
  <c r="AB369" i="26"/>
  <c r="AB112" i="26"/>
  <c r="AB181" i="26"/>
  <c r="AB211" i="26"/>
  <c r="AB238" i="26"/>
  <c r="R23" i="28"/>
  <c r="T72" i="26"/>
  <c r="T91" i="13"/>
  <c r="I10" i="27"/>
  <c r="G10" i="27"/>
  <c r="T94" i="13"/>
  <c r="T52" i="27"/>
  <c r="AB303" i="26"/>
  <c r="AB319" i="26"/>
  <c r="AB130" i="26"/>
  <c r="R28" i="13"/>
  <c r="T32" i="27"/>
  <c r="G12" i="27"/>
  <c r="I12" i="27"/>
  <c r="AB139" i="26"/>
  <c r="AB363" i="26"/>
  <c r="AB191" i="26"/>
  <c r="AB214" i="26"/>
  <c r="AB154" i="26"/>
  <c r="AB123" i="26"/>
  <c r="AB250" i="26"/>
  <c r="AB281" i="26"/>
  <c r="AB306" i="26"/>
  <c r="AB251" i="26"/>
  <c r="AB217" i="26"/>
  <c r="AB395" i="26"/>
  <c r="AB99" i="26"/>
  <c r="R40" i="26"/>
  <c r="R29" i="13"/>
  <c r="T43" i="27"/>
  <c r="T72" i="13"/>
  <c r="T69" i="13"/>
  <c r="I8" i="28"/>
  <c r="G8" i="28"/>
  <c r="I5" i="28"/>
  <c r="G5" i="28"/>
  <c r="T28" i="27"/>
  <c r="AB156" i="26"/>
  <c r="AB351" i="26"/>
  <c r="AB283" i="26"/>
  <c r="AB307" i="26"/>
  <c r="AB85" i="26"/>
  <c r="AB194" i="26"/>
  <c r="AB269" i="26"/>
  <c r="AB341" i="26"/>
  <c r="AB228" i="26"/>
  <c r="AB120" i="26"/>
  <c r="AB146" i="26"/>
  <c r="T54" i="27"/>
  <c r="T56" i="26"/>
  <c r="T50" i="27"/>
  <c r="T67" i="13"/>
  <c r="G9" i="13"/>
  <c r="I9" i="13"/>
  <c r="G11" i="27"/>
  <c r="I11" i="27"/>
  <c r="T40" i="27"/>
  <c r="AB108" i="26"/>
  <c r="AB279" i="26"/>
  <c r="AB375" i="26"/>
  <c r="AB199" i="26"/>
  <c r="AB129" i="26"/>
  <c r="AB104" i="26"/>
  <c r="AB173" i="26"/>
  <c r="AB355" i="26"/>
  <c r="T74" i="26"/>
  <c r="T57" i="26"/>
  <c r="T59" i="27"/>
  <c r="G10" i="26"/>
  <c r="I10" i="26"/>
  <c r="G8" i="29"/>
  <c r="I8" i="29"/>
  <c r="T67" i="26"/>
  <c r="AB337" i="26"/>
  <c r="AB342" i="26"/>
  <c r="AB96" i="26"/>
  <c r="AB178" i="26"/>
  <c r="AB262" i="26"/>
  <c r="AB356" i="26"/>
  <c r="AB224" i="26"/>
  <c r="AB203" i="26"/>
  <c r="R30" i="26"/>
  <c r="T33" i="27"/>
  <c r="I9" i="27"/>
  <c r="G9" i="27"/>
  <c r="I16" i="26"/>
  <c r="G16" i="26"/>
  <c r="I12" i="28"/>
  <c r="G12" i="28"/>
  <c r="AB221" i="26"/>
  <c r="AB382" i="26"/>
  <c r="T46" i="27"/>
  <c r="G13" i="28"/>
  <c r="I13" i="28"/>
  <c r="AB174" i="26"/>
  <c r="AB334" i="26"/>
  <c r="AB384" i="26"/>
  <c r="AB94" i="26"/>
  <c r="AB273" i="26"/>
  <c r="AB216" i="26"/>
  <c r="AB197" i="26"/>
  <c r="AB367" i="26"/>
  <c r="AB115" i="26"/>
  <c r="AB198" i="26"/>
  <c r="AB246" i="26"/>
  <c r="AB196" i="26"/>
  <c r="R32" i="13"/>
  <c r="R32" i="26"/>
  <c r="T65" i="27"/>
  <c r="T58" i="27"/>
  <c r="T88" i="13"/>
  <c r="G15" i="27"/>
  <c r="I15" i="27"/>
  <c r="I5" i="29"/>
  <c r="G5" i="29"/>
  <c r="AB333" i="26"/>
  <c r="AB299" i="26"/>
  <c r="AB232" i="26"/>
  <c r="AB309" i="26"/>
  <c r="AB357" i="26"/>
  <c r="AB244" i="26"/>
  <c r="AB91" i="26"/>
  <c r="AB169" i="26"/>
  <c r="AB364" i="26"/>
  <c r="AB121" i="26"/>
  <c r="AB153" i="26"/>
  <c r="R24" i="28"/>
  <c r="R34" i="26"/>
  <c r="R29" i="26"/>
  <c r="T63" i="26"/>
  <c r="T42" i="27"/>
  <c r="T23" i="27"/>
  <c r="I7" i="13"/>
  <c r="G7" i="13"/>
  <c r="T56" i="27"/>
  <c r="G5" i="27"/>
  <c r="I5" i="27"/>
  <c r="AB258" i="26"/>
  <c r="AB247" i="26"/>
  <c r="I13" i="26"/>
  <c r="G13" i="26"/>
  <c r="F2653" i="21"/>
  <c r="E2653" i="21"/>
  <c r="D2654" i="21"/>
  <c r="AA101" i="13"/>
  <c r="T101" i="13" s="1"/>
  <c r="R101" i="13"/>
  <c r="R104" i="13"/>
  <c r="AA104" i="13"/>
  <c r="AA103" i="13"/>
  <c r="R103" i="13"/>
  <c r="F2654" i="21"/>
  <c r="D2655" i="21"/>
  <c r="E2654" i="21"/>
  <c r="F2655" i="21"/>
  <c r="E2655" i="21"/>
  <c r="D2656" i="21"/>
  <c r="F2656" i="21"/>
  <c r="E2656" i="21"/>
  <c r="D2657" i="21"/>
  <c r="F2657" i="21"/>
  <c r="D2658" i="21"/>
  <c r="E2657" i="21"/>
  <c r="E2658" i="21"/>
  <c r="D2659" i="21"/>
  <c r="F2658" i="21"/>
  <c r="D2660" i="21"/>
  <c r="E2659" i="21"/>
  <c r="F2659" i="21"/>
  <c r="F2660" i="21"/>
  <c r="E2660" i="21"/>
  <c r="D2661" i="21"/>
  <c r="F2661" i="21"/>
  <c r="E2661" i="21"/>
  <c r="D2662" i="21"/>
  <c r="E2662" i="21"/>
  <c r="D2663" i="21"/>
  <c r="F2662" i="21"/>
  <c r="F2663" i="21"/>
  <c r="E2663" i="21"/>
  <c r="D2664" i="21"/>
  <c r="E2664" i="21"/>
  <c r="F2664" i="21"/>
  <c r="D2665" i="21"/>
  <c r="F2665" i="21"/>
  <c r="D2666" i="21"/>
  <c r="E2665" i="21"/>
  <c r="E2666" i="21"/>
  <c r="D2667" i="21"/>
  <c r="F2666" i="21"/>
  <c r="D2668" i="21"/>
  <c r="E2667" i="21"/>
  <c r="F2667" i="21"/>
  <c r="F2668" i="21"/>
  <c r="E2668" i="21"/>
  <c r="D2669" i="21"/>
  <c r="E2669" i="21"/>
  <c r="F2669" i="21"/>
  <c r="D2670" i="21"/>
  <c r="E2670" i="21"/>
  <c r="D2671" i="21"/>
  <c r="F2670" i="21"/>
  <c r="F2671" i="21"/>
  <c r="E2671" i="21"/>
  <c r="D2672" i="21"/>
  <c r="F2672" i="21"/>
  <c r="E2672" i="21"/>
  <c r="D2673" i="21"/>
  <c r="E2673" i="21"/>
  <c r="D2674" i="21"/>
  <c r="F2673" i="21"/>
  <c r="F2674" i="21"/>
  <c r="D2675" i="21"/>
  <c r="E2674" i="21"/>
  <c r="D2676" i="21"/>
  <c r="E2675" i="21"/>
  <c r="F2675" i="21"/>
  <c r="E2676" i="21"/>
  <c r="F2676" i="21"/>
  <c r="D2677" i="21"/>
  <c r="F2677" i="21"/>
  <c r="E2677" i="21"/>
  <c r="D2678" i="21"/>
  <c r="F2678" i="21"/>
  <c r="D2679" i="21"/>
  <c r="E2678" i="21"/>
  <c r="F2679" i="21"/>
  <c r="E2679" i="21"/>
  <c r="D2680" i="21"/>
  <c r="F2680" i="21"/>
  <c r="E2680" i="21"/>
  <c r="D2681" i="21"/>
  <c r="F2681" i="21"/>
  <c r="D2682" i="21"/>
  <c r="E2681" i="21"/>
  <c r="E2682" i="21"/>
  <c r="D2683" i="21"/>
  <c r="F2682" i="21"/>
  <c r="D2684" i="21"/>
  <c r="E2683" i="21"/>
  <c r="F2683" i="21"/>
  <c r="E2684" i="21"/>
  <c r="F2684" i="21"/>
  <c r="D2685" i="21"/>
  <c r="F2685" i="21"/>
  <c r="E2685" i="21"/>
  <c r="D2686" i="21"/>
  <c r="E2686" i="21"/>
  <c r="D2687" i="21"/>
  <c r="F2686" i="21"/>
  <c r="F2687" i="21"/>
  <c r="E2687" i="21"/>
  <c r="D2688" i="21"/>
  <c r="F2688" i="21"/>
  <c r="E2688" i="21"/>
  <c r="D2689" i="21"/>
  <c r="F2689" i="21"/>
  <c r="D2690" i="21"/>
  <c r="E2689" i="21"/>
  <c r="F2690" i="21"/>
  <c r="D2691" i="21"/>
  <c r="E2690" i="21"/>
  <c r="D2692" i="21"/>
  <c r="F2691" i="21"/>
  <c r="E2691" i="21"/>
  <c r="F2692" i="21"/>
  <c r="E2692" i="21"/>
  <c r="D2693" i="21"/>
  <c r="E2693" i="21"/>
  <c r="F2693" i="21"/>
  <c r="D2694" i="21"/>
  <c r="E2694" i="21"/>
  <c r="D2695" i="21"/>
  <c r="F2694" i="21"/>
  <c r="E2695" i="21"/>
  <c r="F2695" i="21"/>
  <c r="D2696" i="21"/>
  <c r="F2696" i="21"/>
  <c r="E2696" i="21"/>
  <c r="D2697" i="21"/>
  <c r="F2697" i="21"/>
  <c r="D2698" i="21"/>
  <c r="E2697" i="21"/>
  <c r="F2698" i="21"/>
  <c r="D2699" i="21"/>
  <c r="E2698" i="21"/>
  <c r="D2700" i="21"/>
  <c r="F2699" i="21"/>
  <c r="E2699" i="21"/>
  <c r="F2700" i="21"/>
  <c r="E2700" i="21"/>
  <c r="D2701" i="21"/>
  <c r="E2701" i="21"/>
  <c r="F2701" i="21"/>
  <c r="D2702" i="21"/>
  <c r="F2702" i="21"/>
  <c r="D2703" i="21"/>
  <c r="E2702" i="21"/>
  <c r="F2703" i="21"/>
  <c r="E2703" i="21"/>
  <c r="D2704" i="21"/>
  <c r="E2704" i="21"/>
  <c r="F2704" i="21"/>
  <c r="D2705" i="21"/>
  <c r="F2705" i="21"/>
  <c r="D2706" i="21"/>
  <c r="E2705" i="21"/>
  <c r="E2706" i="21"/>
  <c r="D2707" i="21"/>
  <c r="F2706" i="21"/>
  <c r="D2708" i="21"/>
  <c r="E2707" i="21"/>
  <c r="F2707" i="21"/>
  <c r="F2708" i="21"/>
  <c r="E2708" i="21"/>
  <c r="D2709" i="21"/>
  <c r="E2709" i="21"/>
  <c r="F2709" i="21"/>
  <c r="D2710" i="21"/>
  <c r="E2710" i="21"/>
  <c r="D2711" i="21"/>
  <c r="F2710" i="21"/>
  <c r="F2711" i="21"/>
  <c r="E2711" i="21"/>
  <c r="D2712" i="21"/>
  <c r="F2712" i="21"/>
  <c r="E2712" i="21"/>
  <c r="D2713" i="21"/>
  <c r="E2713" i="21"/>
  <c r="D2714" i="21"/>
  <c r="F2713" i="21"/>
  <c r="E2714" i="21"/>
  <c r="D2715" i="21"/>
  <c r="F2714" i="21"/>
  <c r="D2716" i="21"/>
  <c r="E2715" i="21"/>
  <c r="F2715" i="21"/>
  <c r="E2716" i="21"/>
  <c r="F2716" i="21"/>
  <c r="D2717" i="21"/>
  <c r="E2717" i="21"/>
  <c r="F2717" i="21"/>
  <c r="D2718" i="21"/>
  <c r="F2718" i="21"/>
  <c r="E2718" i="21"/>
  <c r="D2719" i="21"/>
  <c r="F2719" i="21"/>
  <c r="E2719" i="21"/>
  <c r="D2720" i="21"/>
  <c r="F2720" i="21"/>
  <c r="E2720" i="21"/>
  <c r="D2721" i="21"/>
  <c r="F2721" i="21"/>
  <c r="D2722" i="21"/>
  <c r="E2721" i="21"/>
  <c r="E2722" i="21"/>
  <c r="D2723" i="21"/>
  <c r="F2722" i="21"/>
  <c r="D2724" i="21"/>
  <c r="E2723" i="21"/>
  <c r="F2723" i="21"/>
  <c r="F2724" i="21"/>
  <c r="E2724" i="21"/>
  <c r="D2725" i="21"/>
  <c r="F2725" i="21"/>
  <c r="E2725" i="21"/>
  <c r="D2726" i="21"/>
  <c r="E2726" i="21"/>
  <c r="D2727" i="21"/>
  <c r="F2726" i="21"/>
  <c r="E2727" i="21"/>
  <c r="F2727" i="21"/>
  <c r="D2728" i="21"/>
  <c r="F2728" i="21"/>
  <c r="E2728" i="21"/>
  <c r="D2729" i="21"/>
  <c r="E2729" i="21"/>
  <c r="D2730" i="21"/>
  <c r="F2729" i="21"/>
  <c r="E2730" i="21"/>
  <c r="D2731" i="21"/>
  <c r="F2730" i="21"/>
  <c r="D2732" i="21"/>
  <c r="F2731" i="21"/>
  <c r="E2731" i="21"/>
  <c r="F2732" i="21"/>
  <c r="E2732" i="21"/>
  <c r="D2733" i="21"/>
  <c r="E2733" i="21"/>
  <c r="F2733" i="21"/>
  <c r="D2734" i="21"/>
  <c r="E2734" i="21"/>
  <c r="D2735" i="21"/>
  <c r="F2734" i="21"/>
  <c r="F2735" i="21"/>
  <c r="E2735" i="21"/>
  <c r="D2736" i="21"/>
  <c r="E2736" i="21"/>
  <c r="F2736" i="21"/>
  <c r="D2737" i="21"/>
  <c r="E2737" i="21"/>
  <c r="D2738" i="21"/>
  <c r="F2737" i="21"/>
  <c r="E2738" i="21"/>
  <c r="D2739" i="21"/>
  <c r="F2738" i="21"/>
  <c r="D2740" i="21"/>
  <c r="E2739" i="21"/>
  <c r="F2739" i="21"/>
  <c r="E2740" i="21"/>
  <c r="F2740" i="21"/>
  <c r="D2741" i="21"/>
  <c r="E2741" i="21"/>
  <c r="F2741" i="21"/>
  <c r="D2742" i="21"/>
  <c r="E2742" i="21"/>
  <c r="D2743" i="21"/>
  <c r="F2742" i="21"/>
  <c r="E2743" i="21"/>
  <c r="F2743" i="21"/>
  <c r="D2744" i="21"/>
  <c r="F2744" i="21"/>
  <c r="E2744" i="21"/>
  <c r="D2745" i="21"/>
  <c r="E2745" i="21"/>
  <c r="F2745" i="21"/>
  <c r="D2746" i="21"/>
  <c r="E2746" i="21"/>
  <c r="D2747" i="21"/>
  <c r="F2746" i="21"/>
  <c r="D2748" i="21"/>
  <c r="E2747" i="21"/>
  <c r="F2747" i="21"/>
  <c r="E2748" i="21"/>
  <c r="F2748" i="21"/>
  <c r="D2749" i="21"/>
  <c r="E2749" i="21"/>
  <c r="F2749" i="21"/>
  <c r="D2750" i="21"/>
  <c r="D2751" i="21"/>
  <c r="F2750" i="21"/>
  <c r="E2750" i="21"/>
  <c r="D2752" i="21"/>
  <c r="F2751" i="21"/>
  <c r="E2751" i="21"/>
  <c r="F2752" i="21"/>
  <c r="E2752" i="21"/>
  <c r="D2753" i="21"/>
  <c r="F2753" i="21"/>
  <c r="D2754" i="21"/>
  <c r="E2753" i="21"/>
  <c r="F2754" i="21"/>
  <c r="D2755" i="21"/>
  <c r="E2754" i="21"/>
  <c r="F2755" i="21"/>
  <c r="E2755" i="21"/>
  <c r="D2756" i="21"/>
  <c r="F2756" i="21"/>
  <c r="E2756" i="21"/>
  <c r="D2757" i="21"/>
  <c r="E2757" i="21"/>
  <c r="F2757" i="21"/>
  <c r="D2758" i="21"/>
  <c r="F2758" i="21"/>
  <c r="E2758" i="21"/>
  <c r="D2759" i="21"/>
  <c r="E2759" i="21"/>
  <c r="D2760" i="21"/>
  <c r="F2759" i="21"/>
  <c r="F2760" i="21"/>
  <c r="E2760" i="21"/>
  <c r="D2761" i="21"/>
  <c r="F2761" i="21"/>
  <c r="D2762" i="21"/>
  <c r="E2761" i="21"/>
  <c r="F2762" i="21"/>
  <c r="D2763" i="21"/>
  <c r="E2762" i="21"/>
  <c r="F2763" i="21"/>
  <c r="E2763" i="21"/>
  <c r="D2764" i="21"/>
  <c r="D2765" i="21"/>
  <c r="E2764" i="21"/>
  <c r="F2764" i="21"/>
  <c r="F2765" i="21"/>
  <c r="E2765" i="21"/>
  <c r="D2766" i="21"/>
  <c r="E2766" i="21"/>
  <c r="F2766" i="21"/>
  <c r="D2767" i="21"/>
  <c r="D2768" i="21"/>
  <c r="F2767" i="21"/>
  <c r="E2767" i="21"/>
  <c r="E2768" i="21"/>
  <c r="F2768" i="21"/>
  <c r="D2769" i="21"/>
  <c r="D2770" i="21"/>
  <c r="E2769" i="21"/>
  <c r="F2769" i="21"/>
  <c r="F2770" i="21"/>
  <c r="E2770" i="21"/>
  <c r="D2771" i="21"/>
  <c r="D2772" i="21"/>
  <c r="E2771" i="21"/>
  <c r="F2771" i="21"/>
  <c r="E2772" i="21"/>
  <c r="F2772" i="21"/>
  <c r="D2773" i="21"/>
  <c r="E2773" i="21"/>
  <c r="F2773" i="21"/>
  <c r="D2774" i="21"/>
  <c r="F2774" i="21"/>
  <c r="E2774" i="21"/>
  <c r="D2775" i="21"/>
  <c r="D2776" i="21"/>
  <c r="E2775" i="21"/>
  <c r="F2775" i="21"/>
  <c r="F2776" i="21"/>
  <c r="E2776" i="21"/>
  <c r="D2777" i="21"/>
  <c r="D2778" i="21"/>
  <c r="F2777" i="21"/>
  <c r="E2777" i="21"/>
  <c r="F2778" i="21"/>
  <c r="E2778" i="21"/>
  <c r="D2779" i="21"/>
  <c r="D2780" i="21"/>
  <c r="E2779" i="21"/>
  <c r="F2779" i="21"/>
  <c r="D2781" i="21"/>
  <c r="F2780" i="21"/>
  <c r="E2780" i="21"/>
  <c r="F2781" i="21"/>
  <c r="E2781" i="21"/>
  <c r="D2782" i="21"/>
  <c r="E2782" i="21"/>
  <c r="F2782" i="21"/>
  <c r="D2783" i="21"/>
  <c r="F2783" i="21"/>
  <c r="D2784" i="21"/>
  <c r="E2783" i="21"/>
  <c r="F2784" i="21"/>
  <c r="E2784" i="21"/>
  <c r="D2785" i="21"/>
  <c r="D2786" i="21"/>
  <c r="E2785" i="21"/>
  <c r="F2785" i="21"/>
  <c r="E2786" i="21"/>
  <c r="F2786" i="21"/>
  <c r="D2787" i="21"/>
  <c r="D2788" i="21"/>
  <c r="E2787" i="21"/>
  <c r="F2787" i="21"/>
  <c r="D2789" i="21"/>
  <c r="E2788" i="21"/>
  <c r="F2788" i="21"/>
  <c r="F2789" i="21"/>
  <c r="E2789" i="21"/>
  <c r="D2790" i="21"/>
  <c r="F2790" i="21"/>
  <c r="E2790" i="21"/>
  <c r="D2791" i="21"/>
  <c r="E2791" i="21"/>
  <c r="D2792" i="21"/>
  <c r="F2791" i="21"/>
  <c r="E2792" i="21"/>
  <c r="F2792" i="21"/>
  <c r="D2793" i="21"/>
  <c r="F2793" i="21"/>
  <c r="E2793" i="21"/>
  <c r="D2794" i="21"/>
  <c r="F2794" i="21"/>
  <c r="D2795" i="21"/>
  <c r="E2794" i="21"/>
  <c r="D2796" i="21"/>
  <c r="F2795" i="21"/>
  <c r="E2795" i="21"/>
  <c r="D2797" i="21"/>
  <c r="F2796" i="21"/>
  <c r="E2796" i="21"/>
  <c r="F2797" i="21"/>
  <c r="D2798" i="21"/>
  <c r="E2797" i="21"/>
  <c r="F2798" i="21"/>
  <c r="E2798" i="21"/>
  <c r="D2799" i="21"/>
  <c r="F2799" i="21"/>
  <c r="D2800" i="21"/>
  <c r="E2799" i="21"/>
  <c r="E2800" i="21"/>
  <c r="F2800" i="21"/>
  <c r="D2801" i="21"/>
  <c r="E2801" i="21"/>
  <c r="D2802" i="21"/>
  <c r="F2801" i="21"/>
  <c r="E2802" i="21"/>
  <c r="D2803" i="21"/>
  <c r="F2802" i="21"/>
  <c r="D2804" i="21"/>
  <c r="F2803" i="21"/>
  <c r="E2803" i="21"/>
  <c r="D2805" i="21"/>
  <c r="F2804" i="21"/>
  <c r="E2804" i="21"/>
  <c r="E2805" i="21"/>
  <c r="D2806" i="21"/>
  <c r="F2805" i="21"/>
  <c r="D2807" i="21"/>
  <c r="F2806" i="21"/>
  <c r="E2806" i="21"/>
  <c r="E2807" i="21"/>
  <c r="D2808" i="21"/>
  <c r="F2807" i="21"/>
  <c r="F2808" i="21"/>
  <c r="E2808" i="21"/>
  <c r="D2809" i="21"/>
  <c r="D2810" i="21"/>
  <c r="E2809" i="21"/>
  <c r="F2809" i="21"/>
  <c r="F2810" i="21"/>
  <c r="D2811" i="21"/>
  <c r="E2810" i="21"/>
  <c r="F2811" i="21"/>
  <c r="D2812" i="21"/>
  <c r="E2811" i="21"/>
  <c r="E2812" i="21"/>
  <c r="F2812" i="21"/>
  <c r="D2813" i="21"/>
  <c r="F2813" i="21"/>
  <c r="E2813" i="21"/>
  <c r="D2814" i="21"/>
  <c r="E2814" i="21"/>
  <c r="D2815" i="21"/>
  <c r="F2814" i="21"/>
  <c r="E2815" i="21"/>
  <c r="F2815" i="21"/>
  <c r="D2816" i="21"/>
  <c r="F2816" i="21"/>
  <c r="E2816" i="21"/>
  <c r="D2817" i="21"/>
  <c r="D2818" i="21"/>
  <c r="E2817" i="21"/>
  <c r="F2817" i="21"/>
  <c r="D2819" i="21"/>
  <c r="E2818" i="21"/>
  <c r="F2818" i="21"/>
  <c r="E2819" i="21"/>
  <c r="D2820" i="21"/>
  <c r="F2819" i="21"/>
  <c r="F2820" i="21"/>
  <c r="D2821" i="21"/>
  <c r="E2820" i="21"/>
  <c r="E2821" i="21"/>
  <c r="F2821" i="21"/>
  <c r="D2822" i="21"/>
  <c r="E2822" i="21"/>
  <c r="D2823" i="21"/>
  <c r="F2822" i="21"/>
  <c r="D2824" i="21"/>
  <c r="F2823" i="21"/>
  <c r="E2823" i="21"/>
  <c r="E2824" i="21"/>
  <c r="F2824" i="21"/>
  <c r="D2825" i="21"/>
  <c r="D2826" i="21"/>
  <c r="E2825" i="21"/>
  <c r="F2825" i="21"/>
  <c r="E2826" i="21"/>
  <c r="D2827" i="21"/>
  <c r="F2826" i="21"/>
  <c r="E2827" i="21"/>
  <c r="D2828" i="21"/>
  <c r="F2827" i="21"/>
  <c r="E2828" i="21"/>
  <c r="D2829" i="21"/>
  <c r="F2828" i="21"/>
  <c r="F2829" i="21"/>
  <c r="E2829" i="21"/>
  <c r="D2830" i="21"/>
  <c r="E2830" i="21"/>
  <c r="D2831" i="21"/>
  <c r="F2830" i="21"/>
  <c r="D2832" i="21"/>
  <c r="F2831" i="21"/>
  <c r="E2831" i="21"/>
  <c r="F2832" i="21"/>
  <c r="E2832" i="21"/>
  <c r="D2833" i="21"/>
  <c r="E2833" i="21"/>
  <c r="F2833" i="21"/>
  <c r="D2834" i="21"/>
  <c r="E2834" i="21"/>
  <c r="F2834" i="21"/>
  <c r="D2835" i="21"/>
  <c r="E2835" i="21"/>
  <c r="D2836" i="21"/>
  <c r="F2835" i="21"/>
  <c r="D2837" i="21"/>
  <c r="E2836" i="21"/>
  <c r="F2836" i="21"/>
  <c r="E2837" i="21"/>
  <c r="F2837" i="21"/>
  <c r="D2838" i="21"/>
  <c r="E2838" i="21"/>
  <c r="F2838" i="21"/>
  <c r="D2839" i="21"/>
  <c r="E2839" i="21"/>
  <c r="F2839" i="21"/>
  <c r="D2840" i="21"/>
  <c r="D2841" i="21"/>
  <c r="E2840" i="21"/>
  <c r="F2840" i="21"/>
  <c r="F2841" i="21"/>
  <c r="E2841" i="21"/>
  <c r="D2842" i="21"/>
  <c r="E2842" i="21"/>
  <c r="D2843" i="21"/>
  <c r="F2842" i="21"/>
  <c r="E2843" i="21"/>
  <c r="F2843" i="21"/>
  <c r="D2844" i="21"/>
  <c r="D2845" i="21"/>
  <c r="E2844" i="21"/>
  <c r="F2844" i="21"/>
  <c r="F2845" i="21"/>
  <c r="D2846" i="21"/>
  <c r="E2845" i="21"/>
  <c r="D2847" i="21"/>
  <c r="F2846" i="21"/>
  <c r="E2846" i="21"/>
  <c r="E2847" i="21"/>
  <c r="D2848" i="21"/>
  <c r="F2847" i="21"/>
  <c r="F2848" i="21"/>
  <c r="E2848" i="21"/>
  <c r="D2849" i="21"/>
  <c r="F2849" i="21"/>
  <c r="D2850" i="21"/>
  <c r="E2849" i="21"/>
  <c r="F2850" i="21"/>
  <c r="E2850" i="21"/>
  <c r="D2851" i="21"/>
  <c r="D2852" i="21"/>
  <c r="E2851" i="21"/>
  <c r="F2851" i="21"/>
  <c r="D2853" i="21"/>
  <c r="F2852" i="21"/>
  <c r="E2852" i="21"/>
  <c r="E2853" i="21"/>
  <c r="D2854" i="21"/>
  <c r="F2853" i="21"/>
  <c r="F2854" i="21"/>
  <c r="E2854" i="21"/>
  <c r="D2855" i="21"/>
  <c r="F2855" i="21"/>
  <c r="E2855" i="21"/>
  <c r="D2856" i="21"/>
  <c r="E2856" i="21"/>
  <c r="F2856" i="21"/>
  <c r="D2857" i="21"/>
  <c r="E2857" i="21"/>
  <c r="D2858" i="21"/>
  <c r="F2857" i="21"/>
  <c r="E2858" i="21"/>
  <c r="D2859" i="21"/>
  <c r="F2858" i="21"/>
  <c r="D2860" i="21"/>
  <c r="E2859" i="21"/>
  <c r="F2859" i="21"/>
  <c r="F2860" i="21"/>
  <c r="D2861" i="21"/>
  <c r="E2860" i="21"/>
  <c r="F2861" i="21"/>
  <c r="D2862" i="21"/>
  <c r="E2861" i="21"/>
  <c r="F2862" i="21"/>
  <c r="D2863" i="21"/>
  <c r="E2862" i="21"/>
  <c r="E2863" i="21"/>
  <c r="D2864" i="21"/>
  <c r="F2863" i="21"/>
  <c r="E2864" i="21"/>
  <c r="F2864" i="21"/>
  <c r="D2865" i="21"/>
  <c r="F2865" i="21"/>
  <c r="D2866" i="21"/>
  <c r="E2865" i="21"/>
  <c r="F2866" i="21"/>
  <c r="D2867" i="21"/>
  <c r="E2866" i="21"/>
  <c r="D2868" i="21"/>
  <c r="E2867" i="21"/>
  <c r="F2867" i="21"/>
  <c r="D2869" i="21"/>
  <c r="F2868" i="21"/>
  <c r="E2868" i="21"/>
  <c r="F2869" i="21"/>
  <c r="E2869" i="21"/>
  <c r="D2870" i="21"/>
  <c r="D2871" i="21"/>
  <c r="F2870" i="21"/>
  <c r="E2870" i="21"/>
  <c r="F2871" i="21"/>
  <c r="E2871" i="21"/>
  <c r="D2872" i="21"/>
  <c r="F2872" i="21"/>
  <c r="E2872" i="21"/>
  <c r="D2873" i="21"/>
  <c r="E2873" i="21"/>
  <c r="F2873" i="21"/>
  <c r="D2874" i="21"/>
  <c r="E2874" i="21"/>
  <c r="F2874" i="21"/>
  <c r="D2875" i="21"/>
  <c r="F2875" i="21"/>
  <c r="D2876" i="21"/>
  <c r="E2875" i="21"/>
  <c r="F2876" i="21"/>
  <c r="D2877" i="21"/>
  <c r="E2876" i="21"/>
  <c r="E2877" i="21"/>
  <c r="D2878" i="21"/>
  <c r="F2877" i="21"/>
  <c r="F2878" i="21"/>
  <c r="D2879" i="21"/>
  <c r="E2878" i="21"/>
  <c r="F2879" i="21"/>
  <c r="D2880" i="21"/>
  <c r="E2879" i="21"/>
  <c r="D2881" i="21"/>
  <c r="F2880" i="21"/>
  <c r="E2880" i="21"/>
  <c r="D2882" i="21"/>
  <c r="F2881" i="21"/>
  <c r="E2881" i="21"/>
  <c r="E2882" i="21"/>
  <c r="F2882" i="21"/>
  <c r="D2883" i="21"/>
  <c r="D2884" i="21"/>
  <c r="F2883" i="21"/>
  <c r="E2883" i="21"/>
  <c r="E2884" i="21"/>
  <c r="D2885" i="21"/>
  <c r="F2884" i="21"/>
  <c r="F2885" i="21"/>
  <c r="E2885" i="21"/>
  <c r="D2886" i="21"/>
  <c r="F2886" i="21"/>
  <c r="E2886" i="21"/>
  <c r="D2887" i="21"/>
  <c r="E2887" i="21"/>
  <c r="D2888" i="21"/>
  <c r="F2887" i="21"/>
  <c r="F2888" i="21"/>
  <c r="E2888" i="21"/>
  <c r="D2889" i="21"/>
  <c r="D2890" i="21"/>
  <c r="F2889" i="21"/>
  <c r="E2889" i="21"/>
  <c r="D2891" i="21"/>
  <c r="E2890" i="21"/>
  <c r="F2890" i="21"/>
  <c r="D2892" i="21"/>
  <c r="F2891" i="21"/>
  <c r="E2891" i="21"/>
  <c r="F2892" i="21"/>
  <c r="E2892" i="21"/>
  <c r="D2893" i="21"/>
  <c r="F2893" i="21"/>
  <c r="D2894" i="21"/>
  <c r="E2893" i="21"/>
  <c r="F2894" i="21"/>
  <c r="E2894" i="21"/>
  <c r="D2895" i="21"/>
  <c r="D2896" i="21"/>
  <c r="E2895" i="21"/>
  <c r="F2895" i="21"/>
  <c r="D2897" i="21"/>
  <c r="E2896" i="21"/>
  <c r="F2896" i="21"/>
  <c r="D2898" i="21"/>
  <c r="E2897" i="21"/>
  <c r="F2897" i="21"/>
  <c r="F2898" i="21"/>
  <c r="E2898" i="21"/>
  <c r="D2899" i="21"/>
  <c r="E2899" i="21"/>
  <c r="F2899" i="21"/>
  <c r="D2900" i="21"/>
  <c r="F2900" i="21"/>
  <c r="D2901" i="21"/>
  <c r="E2900" i="21"/>
  <c r="E2901" i="21"/>
  <c r="D2902" i="21"/>
  <c r="F2901" i="21"/>
  <c r="F2902" i="21"/>
  <c r="D2903" i="21"/>
  <c r="E2902" i="21"/>
  <c r="E2903" i="21"/>
  <c r="D2904" i="21"/>
  <c r="F2903" i="21"/>
  <c r="F2904" i="21"/>
  <c r="E2904" i="21"/>
  <c r="D2905" i="21"/>
  <c r="F2905" i="21"/>
  <c r="D2906" i="21"/>
  <c r="E2905" i="21"/>
  <c r="F2906" i="21"/>
  <c r="D2907" i="21"/>
  <c r="E2906" i="21"/>
  <c r="E2907" i="21"/>
  <c r="D2908" i="21"/>
  <c r="F2907" i="21"/>
  <c r="E2908" i="21"/>
  <c r="F2908" i="21"/>
  <c r="D2909" i="21"/>
  <c r="F2909" i="21"/>
  <c r="D2910" i="21"/>
  <c r="E2909" i="21"/>
  <c r="E2910" i="21"/>
  <c r="F2910" i="21"/>
  <c r="D2911" i="21"/>
  <c r="F2911" i="21"/>
  <c r="E2911" i="21"/>
  <c r="D2912" i="21"/>
  <c r="E2912" i="21"/>
  <c r="D2913" i="21"/>
  <c r="F2912" i="21"/>
  <c r="D2914" i="21"/>
  <c r="F2913" i="21"/>
  <c r="E2913" i="21"/>
  <c r="F2914" i="21"/>
  <c r="D2915" i="21"/>
  <c r="E2914" i="21"/>
  <c r="E2915" i="21"/>
  <c r="D2916" i="21"/>
  <c r="F2915" i="21"/>
  <c r="F2916" i="21"/>
  <c r="D2917" i="21"/>
  <c r="E2916" i="21"/>
  <c r="E2917" i="21"/>
  <c r="F2917" i="21"/>
  <c r="D2918" i="21"/>
  <c r="E2918" i="21"/>
  <c r="D2919" i="21"/>
  <c r="F2918" i="21"/>
  <c r="D2920" i="21"/>
  <c r="E2919" i="21"/>
  <c r="F2919" i="21"/>
  <c r="E2920" i="21"/>
  <c r="F2920" i="21"/>
  <c r="D2921" i="21"/>
  <c r="F2921" i="21"/>
  <c r="D2922" i="21"/>
  <c r="E2921" i="21"/>
  <c r="F2922" i="21"/>
  <c r="E2922" i="21"/>
  <c r="D2923" i="21"/>
  <c r="D2924" i="21"/>
  <c r="F2923" i="21"/>
  <c r="E2923" i="21"/>
  <c r="D2925" i="21"/>
  <c r="F2924" i="21"/>
  <c r="E2924" i="21"/>
  <c r="F2925" i="21"/>
  <c r="E2925" i="21"/>
  <c r="D2926" i="21"/>
  <c r="E2926" i="21"/>
  <c r="D2927" i="21"/>
  <c r="F2926" i="21"/>
  <c r="F2927" i="21"/>
  <c r="E2927" i="21"/>
  <c r="D2928" i="21"/>
  <c r="E2928" i="21"/>
  <c r="F2928" i="21"/>
  <c r="D2929" i="21"/>
  <c r="E2929" i="21"/>
  <c r="F2929" i="21"/>
  <c r="D2930" i="21"/>
  <c r="E2930" i="21"/>
  <c r="D2931" i="21"/>
  <c r="F2930" i="21"/>
  <c r="F2931" i="21"/>
  <c r="D2932" i="21"/>
  <c r="E2931" i="21"/>
  <c r="F2932" i="21"/>
  <c r="D2933" i="21"/>
  <c r="E2932" i="21"/>
  <c r="F2933" i="21"/>
  <c r="E2933" i="21"/>
  <c r="D2934" i="21"/>
  <c r="D2935" i="21"/>
  <c r="F2934" i="21"/>
  <c r="E2934" i="21"/>
  <c r="E2935" i="21"/>
  <c r="D2936" i="21"/>
  <c r="F2935" i="21"/>
  <c r="E2936" i="21"/>
  <c r="D2937" i="21"/>
  <c r="F2936" i="21"/>
  <c r="E2937" i="21"/>
  <c r="D2938" i="21"/>
  <c r="F2937" i="21"/>
  <c r="E2938" i="21"/>
  <c r="F2938" i="21"/>
  <c r="D2939" i="21"/>
  <c r="F2939" i="21"/>
  <c r="D2940" i="21"/>
  <c r="E2939" i="21"/>
  <c r="F2940" i="21"/>
  <c r="D2941" i="21"/>
  <c r="E2940" i="21"/>
  <c r="F2941" i="21"/>
  <c r="E2941" i="21"/>
  <c r="D2942" i="21"/>
  <c r="D2943" i="21"/>
  <c r="E2942" i="21"/>
  <c r="F2942" i="21"/>
  <c r="D2944" i="21"/>
  <c r="E2943" i="21"/>
  <c r="F2943" i="21"/>
  <c r="D2945" i="21"/>
  <c r="F2944" i="21"/>
  <c r="E2944" i="21"/>
  <c r="F2945" i="21"/>
  <c r="D2946" i="21"/>
  <c r="E2945" i="21"/>
  <c r="E2946" i="21"/>
  <c r="F2946" i="21"/>
  <c r="D2947" i="21"/>
  <c r="E2947" i="21"/>
  <c r="D2948" i="21"/>
  <c r="F2947" i="21"/>
  <c r="D2949" i="21"/>
  <c r="F2948" i="21"/>
  <c r="E2948" i="21"/>
  <c r="F2949" i="21"/>
  <c r="D2950" i="21"/>
  <c r="E2949" i="21"/>
  <c r="E2950" i="21"/>
  <c r="F2950" i="21"/>
  <c r="D2951" i="21"/>
  <c r="E2951" i="21"/>
  <c r="D2952" i="21"/>
  <c r="F2951" i="21"/>
  <c r="F2952" i="21"/>
  <c r="D2953" i="21"/>
  <c r="E2952" i="21"/>
  <c r="F2953" i="21"/>
  <c r="D2954" i="21"/>
  <c r="E2953" i="21"/>
  <c r="D2955" i="21"/>
  <c r="F2954" i="21"/>
  <c r="E2954" i="21"/>
  <c r="D2956" i="21"/>
  <c r="F2955" i="21"/>
  <c r="E2955" i="21"/>
  <c r="D2957" i="21"/>
  <c r="F2956" i="21"/>
  <c r="E2956" i="21"/>
  <c r="E2957" i="21"/>
  <c r="D2958" i="21"/>
  <c r="F2957" i="21"/>
  <c r="E2958" i="21"/>
  <c r="D2959" i="21"/>
  <c r="F2958" i="21"/>
  <c r="D2960" i="21"/>
  <c r="E2959" i="21"/>
  <c r="F2959" i="21"/>
  <c r="D2961" i="21"/>
  <c r="F2960" i="21"/>
  <c r="E2960" i="21"/>
  <c r="D2962" i="21"/>
  <c r="F2961" i="21"/>
  <c r="E2961" i="21"/>
  <c r="E2962" i="21"/>
  <c r="D2963" i="21"/>
  <c r="F2962" i="21"/>
  <c r="E2963" i="21"/>
  <c r="F2963" i="21"/>
  <c r="D2964" i="21"/>
  <c r="E2964" i="21"/>
  <c r="F2964" i="21"/>
  <c r="D2965" i="21"/>
  <c r="D2966" i="21"/>
  <c r="E2965" i="21"/>
  <c r="F2965" i="21"/>
  <c r="D2967" i="21"/>
  <c r="F2966" i="21"/>
  <c r="E2966" i="21"/>
  <c r="D2968" i="21"/>
  <c r="E2967" i="21"/>
  <c r="F2967" i="21"/>
  <c r="D2969" i="21"/>
  <c r="E2968" i="21"/>
  <c r="F2968" i="21"/>
  <c r="D2970" i="21"/>
  <c r="F2969" i="21"/>
  <c r="E2969" i="21"/>
  <c r="E2970" i="21"/>
  <c r="D2971" i="21"/>
  <c r="F2970" i="21"/>
  <c r="D2972" i="21"/>
  <c r="E2971" i="21"/>
  <c r="F2971" i="21"/>
  <c r="F2972" i="21"/>
  <c r="D2973" i="21"/>
  <c r="E2972" i="21"/>
  <c r="D2974" i="21"/>
  <c r="E2973" i="21"/>
  <c r="F2973" i="21"/>
  <c r="D2975" i="21"/>
  <c r="F2974" i="21"/>
  <c r="E2974" i="21"/>
  <c r="D2976" i="21"/>
  <c r="F2975" i="21"/>
  <c r="E2975" i="21"/>
  <c r="D2977" i="21"/>
  <c r="E2976" i="21"/>
  <c r="F2976" i="21"/>
  <c r="E2977" i="21"/>
  <c r="F2977" i="21"/>
  <c r="D2978" i="21"/>
  <c r="E2978" i="21"/>
  <c r="D2979" i="21"/>
  <c r="F2978" i="21"/>
  <c r="D2980" i="21"/>
  <c r="F2979" i="21"/>
  <c r="E2979" i="21"/>
  <c r="E2980" i="21"/>
  <c r="D2981" i="21"/>
  <c r="F2980" i="21"/>
  <c r="F2981" i="21"/>
  <c r="D2982" i="21"/>
  <c r="E2981" i="21"/>
  <c r="D2983" i="21"/>
  <c r="E2982" i="21"/>
  <c r="F2982" i="21"/>
  <c r="F2983" i="21"/>
  <c r="E2983" i="21"/>
  <c r="D2984" i="21"/>
  <c r="D2985" i="21"/>
  <c r="F2984" i="21"/>
  <c r="E2984" i="21"/>
  <c r="D2986" i="21"/>
  <c r="F2985" i="21"/>
  <c r="E2985" i="21"/>
  <c r="E2986" i="21"/>
  <c r="D2987" i="21"/>
  <c r="F2986" i="21"/>
  <c r="E2987" i="21"/>
  <c r="F2987" i="21"/>
  <c r="D2988" i="21"/>
  <c r="F2988" i="21"/>
  <c r="D2989" i="21"/>
  <c r="E2988" i="21"/>
  <c r="D2990" i="21"/>
  <c r="E2989" i="21"/>
  <c r="F2989" i="21"/>
  <c r="E2990" i="21"/>
  <c r="D2991" i="21"/>
  <c r="F2990" i="21"/>
  <c r="E2991" i="21"/>
  <c r="F2991" i="21"/>
  <c r="D2992" i="21"/>
  <c r="E2992" i="21"/>
  <c r="D2993" i="21"/>
  <c r="F2992" i="21"/>
  <c r="E2993" i="21"/>
  <c r="D2994" i="21"/>
  <c r="F2993" i="21"/>
  <c r="E2994" i="21"/>
  <c r="D2995" i="21"/>
  <c r="F2994" i="21"/>
  <c r="E2995" i="21"/>
  <c r="F2995" i="21"/>
  <c r="D2996" i="21"/>
  <c r="F2996" i="21"/>
  <c r="D2997" i="21"/>
  <c r="E2996" i="21"/>
  <c r="E2997" i="21"/>
  <c r="D2998" i="21"/>
  <c r="F2997" i="21"/>
  <c r="D2999" i="21"/>
  <c r="E2998" i="21"/>
  <c r="F2998" i="21"/>
  <c r="F2999" i="21"/>
  <c r="E2999" i="21"/>
  <c r="D3000" i="21"/>
  <c r="D3001" i="21"/>
  <c r="F3000" i="21"/>
  <c r="E3000" i="21"/>
  <c r="D3002" i="21"/>
  <c r="E3001" i="21"/>
  <c r="F3001" i="21"/>
  <c r="F3002" i="21"/>
  <c r="D3003" i="21"/>
  <c r="E3002" i="21"/>
  <c r="D3004" i="21"/>
  <c r="E3003" i="21"/>
  <c r="F3003" i="21"/>
  <c r="E3004" i="21"/>
  <c r="D3005" i="21"/>
  <c r="F3004" i="21"/>
  <c r="D3006" i="21"/>
  <c r="E3005" i="21"/>
  <c r="F3005" i="21"/>
  <c r="E3006" i="21"/>
  <c r="D3007" i="21"/>
  <c r="F3006" i="21"/>
  <c r="E3007" i="21"/>
  <c r="D3008" i="21"/>
  <c r="F3007" i="21"/>
  <c r="F3008" i="21"/>
  <c r="D3009" i="21"/>
  <c r="E3008" i="21"/>
  <c r="F3009" i="21"/>
  <c r="D3010" i="21"/>
  <c r="E3009" i="21"/>
  <c r="E3010" i="21"/>
  <c r="F3010" i="21"/>
  <c r="D3011" i="21"/>
  <c r="F3011" i="21"/>
  <c r="D3012" i="21"/>
  <c r="E3011" i="21"/>
  <c r="F3012" i="21"/>
  <c r="D3013" i="21"/>
  <c r="E3012" i="21"/>
  <c r="E3013" i="21"/>
  <c r="D3014" i="21"/>
  <c r="F3013" i="21"/>
  <c r="D3015" i="21"/>
  <c r="F3014" i="21"/>
  <c r="E3014" i="21"/>
  <c r="F3015" i="21"/>
  <c r="D3016" i="21"/>
  <c r="E3015" i="21"/>
  <c r="E3016" i="21"/>
  <c r="D3017" i="21"/>
  <c r="F3016" i="21"/>
  <c r="D3018" i="21"/>
  <c r="E3017" i="21"/>
  <c r="F3017" i="21"/>
  <c r="D3019" i="21"/>
  <c r="F3018" i="21"/>
  <c r="E3018" i="21"/>
  <c r="D3020" i="21"/>
  <c r="E3019" i="21"/>
  <c r="F3019" i="21"/>
  <c r="F3020" i="21"/>
  <c r="E3020" i="21"/>
  <c r="D3021" i="21"/>
  <c r="F3021" i="21"/>
  <c r="E3021" i="21"/>
  <c r="D3022" i="21"/>
  <c r="D3023" i="21"/>
  <c r="F3022" i="21"/>
  <c r="E3022" i="21"/>
  <c r="E3023" i="21"/>
  <c r="F3023" i="21"/>
  <c r="D3024" i="21"/>
  <c r="E3024" i="21"/>
  <c r="F3024" i="21"/>
  <c r="D3025" i="21"/>
  <c r="F3025" i="21"/>
  <c r="E3025" i="21"/>
  <c r="D3026" i="21"/>
  <c r="D3027" i="21"/>
  <c r="E3026" i="21"/>
  <c r="F3026" i="21"/>
  <c r="F3027" i="21"/>
  <c r="D3028" i="21"/>
  <c r="E3027" i="21"/>
  <c r="E3028" i="21"/>
  <c r="F3028" i="21"/>
  <c r="D3029" i="21"/>
  <c r="D3030" i="21"/>
  <c r="E3029" i="21"/>
  <c r="F3029" i="21"/>
  <c r="D3031" i="21"/>
  <c r="F3030" i="21"/>
  <c r="E3030" i="21"/>
  <c r="E3031" i="21"/>
  <c r="F3031" i="21"/>
  <c r="D3032" i="21"/>
  <c r="D3033" i="21"/>
  <c r="E3032" i="21"/>
  <c r="F3032" i="21"/>
  <c r="F3033" i="21"/>
  <c r="E3033" i="21"/>
  <c r="D3034" i="21"/>
  <c r="D3035" i="21"/>
  <c r="F3034" i="21"/>
  <c r="E3034" i="21"/>
  <c r="F3035" i="21"/>
  <c r="D3036" i="21"/>
  <c r="E3035" i="21"/>
  <c r="F3036" i="21"/>
  <c r="D3037" i="21"/>
  <c r="E3036" i="21"/>
  <c r="D3038" i="21"/>
  <c r="F3037" i="21"/>
  <c r="E3037" i="21"/>
  <c r="D3039" i="21"/>
  <c r="F3038" i="21"/>
  <c r="E3038" i="21"/>
  <c r="F3039" i="21"/>
  <c r="E3039" i="21"/>
  <c r="D3040" i="21"/>
  <c r="D3041" i="21"/>
  <c r="F3040" i="21"/>
  <c r="E3040" i="21"/>
  <c r="D3042" i="21"/>
  <c r="E3041" i="21"/>
  <c r="F3041" i="21"/>
  <c r="E3042" i="21"/>
  <c r="F3042" i="21"/>
  <c r="D3043" i="21"/>
  <c r="E3043" i="21"/>
  <c r="D3044" i="21"/>
  <c r="F3043" i="21"/>
  <c r="E3044" i="21"/>
  <c r="D3045" i="21"/>
  <c r="F3044" i="21"/>
  <c r="D3046" i="21"/>
  <c r="E3045" i="21"/>
  <c r="F3045" i="21"/>
  <c r="D3047" i="21"/>
  <c r="F3046" i="21"/>
  <c r="E3046" i="21"/>
  <c r="E3047" i="21"/>
  <c r="F3047" i="21"/>
  <c r="D3048" i="21"/>
  <c r="D3049" i="21"/>
  <c r="E3048" i="21"/>
  <c r="F3048" i="21"/>
  <c r="E3049" i="21"/>
  <c r="D3050" i="21"/>
  <c r="F3049" i="21"/>
  <c r="E3050" i="21"/>
  <c r="D3051" i="21"/>
  <c r="F3050" i="21"/>
  <c r="F3051" i="21"/>
  <c r="E3051" i="21"/>
  <c r="D3052" i="21"/>
  <c r="F3052" i="21"/>
  <c r="D3053" i="21"/>
  <c r="E3052" i="21"/>
  <c r="F3053" i="21"/>
  <c r="E3053" i="21"/>
  <c r="D3054" i="21"/>
  <c r="F3054" i="21"/>
  <c r="D3055" i="21"/>
  <c r="E3054" i="21"/>
  <c r="E3055" i="21"/>
  <c r="F3055" i="21"/>
  <c r="D3056" i="21"/>
  <c r="F3056" i="21"/>
  <c r="E3056" i="21"/>
  <c r="D3057" i="21"/>
  <c r="E3057" i="21"/>
  <c r="F3057" i="21"/>
  <c r="D3058" i="21"/>
  <c r="E3058" i="21"/>
  <c r="D3059" i="21"/>
  <c r="F3058" i="21"/>
  <c r="E3059" i="21"/>
  <c r="D3060" i="21"/>
  <c r="F3059" i="21"/>
  <c r="F3060" i="21"/>
  <c r="D3061" i="21"/>
  <c r="E3060" i="21"/>
  <c r="F3061" i="21"/>
  <c r="E3061" i="21"/>
  <c r="D3062" i="21"/>
  <c r="D3063" i="21"/>
  <c r="E3062" i="21"/>
  <c r="F3062" i="21"/>
  <c r="F3063" i="21"/>
  <c r="E3063" i="21"/>
  <c r="D3064" i="21"/>
  <c r="D3065" i="21"/>
  <c r="E3064" i="21"/>
  <c r="F3064" i="21"/>
  <c r="E3065" i="21"/>
  <c r="F3065" i="21"/>
  <c r="D3066" i="21"/>
  <c r="E3066" i="21"/>
  <c r="D3067" i="21"/>
  <c r="F3066" i="21"/>
  <c r="D3068" i="21"/>
  <c r="E3067" i="21"/>
  <c r="F3067" i="21"/>
  <c r="E3068" i="21"/>
  <c r="F3068" i="21"/>
  <c r="D3069" i="21"/>
  <c r="E3069" i="21"/>
  <c r="F3069" i="21"/>
  <c r="D3070" i="21"/>
  <c r="D3071" i="21"/>
  <c r="F3070" i="21"/>
  <c r="E3070" i="21"/>
  <c r="F3071" i="21"/>
  <c r="E3071" i="21"/>
  <c r="D3072" i="21"/>
  <c r="E3072" i="21"/>
  <c r="F3072" i="21"/>
  <c r="D3073" i="21"/>
  <c r="D3074" i="21"/>
  <c r="F3073" i="21"/>
  <c r="E3073" i="21"/>
  <c r="D3075" i="21"/>
  <c r="F3074" i="21"/>
  <c r="E3074" i="21"/>
  <c r="F3075" i="21"/>
  <c r="D3076" i="21"/>
  <c r="E3075" i="21"/>
  <c r="D3077" i="21"/>
  <c r="E3076" i="21"/>
  <c r="F3076" i="21"/>
  <c r="F3077" i="21"/>
  <c r="D3078" i="21"/>
  <c r="E3077" i="21"/>
  <c r="D3079" i="21"/>
  <c r="E3078" i="21"/>
  <c r="F3078" i="21"/>
  <c r="D3080" i="21"/>
  <c r="E3079" i="21"/>
  <c r="F3079" i="21"/>
  <c r="D3081" i="21"/>
  <c r="F3080" i="21"/>
  <c r="E3080" i="21"/>
  <c r="F3081" i="21"/>
  <c r="E3081" i="21"/>
  <c r="D3082" i="21"/>
  <c r="F3082" i="21"/>
  <c r="E3082" i="21"/>
  <c r="D3083" i="21"/>
  <c r="E3083" i="21"/>
  <c r="D3084" i="21"/>
  <c r="F3083" i="21"/>
  <c r="D3085" i="21"/>
  <c r="E3084" i="21"/>
  <c r="F3084" i="21"/>
  <c r="F3085" i="21"/>
  <c r="E3085" i="21"/>
  <c r="D3086" i="21"/>
  <c r="D3087" i="21"/>
  <c r="F3086" i="21"/>
  <c r="E3086" i="21"/>
  <c r="D3088" i="21"/>
  <c r="E3087" i="21"/>
  <c r="F3087" i="21"/>
  <c r="E3088" i="21"/>
  <c r="D3089" i="21"/>
  <c r="F3088" i="21"/>
  <c r="E3089" i="21"/>
  <c r="F3089" i="21"/>
  <c r="D3090" i="21"/>
  <c r="D3091" i="21"/>
  <c r="F3090" i="21"/>
  <c r="E3090" i="21"/>
  <c r="F3091" i="21"/>
  <c r="D3092" i="21"/>
  <c r="E3091" i="21"/>
  <c r="F3092" i="21"/>
  <c r="E3092" i="21"/>
  <c r="D3093" i="21"/>
  <c r="E3093" i="21"/>
  <c r="D3094" i="21"/>
  <c r="F3093" i="21"/>
  <c r="D3095" i="21"/>
  <c r="F3094" i="21"/>
  <c r="E3094" i="21"/>
  <c r="F3095" i="21"/>
  <c r="D3096" i="21"/>
  <c r="E3095" i="21"/>
  <c r="D3097" i="21"/>
  <c r="E3096" i="21"/>
  <c r="F3096" i="21"/>
  <c r="F3097" i="21"/>
  <c r="D3098" i="21"/>
  <c r="E3097" i="21"/>
  <c r="E3098" i="21"/>
  <c r="F3098" i="21"/>
  <c r="D3099" i="21"/>
  <c r="F3099" i="21"/>
  <c r="D3100" i="21"/>
  <c r="E3099" i="21"/>
  <c r="D3101" i="21"/>
  <c r="E3100" i="21"/>
  <c r="F3100" i="21"/>
  <c r="D3102" i="21"/>
  <c r="E3101" i="21"/>
  <c r="F3101" i="21"/>
  <c r="E3102" i="21"/>
  <c r="F3102" i="21"/>
  <c r="D3103" i="21"/>
  <c r="D3104" i="21"/>
  <c r="E3103" i="21"/>
  <c r="F3103" i="21"/>
  <c r="E3104" i="21"/>
  <c r="D3105" i="21"/>
  <c r="F3104" i="21"/>
  <c r="D3106" i="21"/>
  <c r="F3105" i="21"/>
  <c r="E3105" i="21"/>
  <c r="D3107" i="21"/>
  <c r="E3106" i="21"/>
  <c r="F3106" i="21"/>
  <c r="F3107" i="21"/>
  <c r="E3107" i="21"/>
  <c r="D3108" i="21"/>
  <c r="E3108" i="21"/>
  <c r="F3108" i="21"/>
  <c r="D3109" i="21"/>
  <c r="E3109" i="21"/>
  <c r="D3110" i="21"/>
  <c r="F3109" i="21"/>
  <c r="F3110" i="21"/>
  <c r="E3110" i="21"/>
  <c r="D3111" i="21"/>
  <c r="F3111" i="21"/>
  <c r="E3111" i="21"/>
  <c r="D3112" i="21"/>
  <c r="E3112" i="21"/>
  <c r="F3112" i="21"/>
  <c r="D3113" i="21"/>
  <c r="D3114" i="21"/>
  <c r="E3113" i="21"/>
  <c r="F3113" i="21"/>
  <c r="F3114" i="21"/>
  <c r="E3114" i="21"/>
  <c r="D3115" i="21"/>
  <c r="E3115" i="21"/>
  <c r="F3115" i="21"/>
  <c r="D3116" i="21"/>
  <c r="F3116" i="21"/>
  <c r="E3116" i="21"/>
  <c r="D3117" i="21"/>
  <c r="F3117" i="21"/>
  <c r="D3118" i="21"/>
  <c r="E3117" i="21"/>
  <c r="E3118" i="21"/>
  <c r="F3118" i="21"/>
  <c r="D3119" i="21"/>
  <c r="E3119" i="21"/>
  <c r="F3119" i="21"/>
  <c r="D3120" i="21"/>
  <c r="E3120" i="21"/>
  <c r="D3121" i="21"/>
  <c r="F3120" i="21"/>
  <c r="D3122" i="21"/>
  <c r="E3121" i="21"/>
  <c r="F3121" i="21"/>
  <c r="F3122" i="21"/>
  <c r="D3123" i="21"/>
  <c r="E3122" i="21"/>
  <c r="F3123" i="21"/>
  <c r="E3123" i="21"/>
  <c r="D3124" i="21"/>
  <c r="E3124" i="21"/>
  <c r="D3125" i="21"/>
  <c r="F3124" i="21"/>
  <c r="D3126" i="21"/>
  <c r="F3125" i="21"/>
  <c r="E3125" i="21"/>
  <c r="F3126" i="21"/>
  <c r="D3127" i="21"/>
  <c r="E3126" i="21"/>
  <c r="F3127" i="21"/>
  <c r="E3127" i="21"/>
  <c r="D3128" i="21"/>
  <c r="D3129" i="21"/>
  <c r="E3128" i="21"/>
  <c r="F3128" i="21"/>
  <c r="D3130" i="21"/>
  <c r="F3129" i="21"/>
  <c r="E3129" i="21"/>
  <c r="F3130" i="21"/>
  <c r="E3130" i="21"/>
  <c r="D3131" i="21"/>
  <c r="E3131" i="21"/>
  <c r="F3131" i="21"/>
  <c r="D3132" i="21"/>
  <c r="F3132" i="21"/>
  <c r="E3132" i="21"/>
  <c r="D3133" i="21"/>
  <c r="F3133" i="21"/>
  <c r="E3133" i="21"/>
  <c r="D3134" i="21"/>
  <c r="D3135" i="21"/>
  <c r="F3134" i="21"/>
  <c r="E3134" i="21"/>
  <c r="D3136" i="21"/>
  <c r="E3135" i="21"/>
  <c r="F3135" i="21"/>
  <c r="F3136" i="21"/>
  <c r="E3136" i="21"/>
  <c r="D3137" i="21"/>
  <c r="D3138" i="21"/>
  <c r="F3137" i="21"/>
  <c r="E3137" i="21"/>
  <c r="F3138" i="21"/>
  <c r="E3138" i="21"/>
  <c r="D3139" i="21"/>
  <c r="E3139" i="21"/>
  <c r="F3139" i="21"/>
  <c r="D3140" i="21"/>
  <c r="F3140" i="21"/>
  <c r="E3140" i="21"/>
  <c r="D3141" i="21"/>
  <c r="F3141" i="21"/>
  <c r="E3141" i="21"/>
  <c r="D3142" i="21"/>
  <c r="F3142" i="21"/>
  <c r="D3143" i="21"/>
  <c r="E3142" i="21"/>
  <c r="D3144" i="21"/>
  <c r="E3143" i="21"/>
  <c r="F3143" i="21"/>
  <c r="E3144" i="21"/>
  <c r="F3144" i="21"/>
  <c r="D3145" i="21"/>
  <c r="D3146" i="21"/>
  <c r="F3145" i="21"/>
  <c r="E3145" i="21"/>
  <c r="D3147" i="21"/>
  <c r="E3146" i="21"/>
  <c r="F3146" i="21"/>
  <c r="E3147" i="21"/>
  <c r="D3148" i="21"/>
  <c r="F3147" i="21"/>
  <c r="D3149" i="21"/>
  <c r="F3148" i="21"/>
  <c r="E3148" i="21"/>
  <c r="E3149" i="21"/>
  <c r="F3149" i="21"/>
  <c r="D3150" i="21"/>
  <c r="F3150" i="21"/>
  <c r="E3150" i="21"/>
  <c r="D3151" i="21"/>
  <c r="E3151" i="21"/>
  <c r="D3152" i="21"/>
  <c r="F3151" i="21"/>
  <c r="D3153" i="21"/>
  <c r="E3152" i="21"/>
  <c r="F3152" i="21"/>
  <c r="D3154" i="21"/>
  <c r="E3153" i="21"/>
  <c r="F3153" i="21"/>
  <c r="F3154" i="21"/>
  <c r="D3155" i="21"/>
  <c r="E3154" i="21"/>
  <c r="E3155" i="21"/>
  <c r="D3156" i="21"/>
  <c r="F3155" i="21"/>
  <c r="D3157" i="21"/>
  <c r="F3156" i="21"/>
  <c r="E3156" i="21"/>
  <c r="F3157" i="21"/>
  <c r="D3158" i="21"/>
  <c r="E3157" i="21"/>
  <c r="F3158" i="21"/>
  <c r="D3159" i="21"/>
  <c r="E3158" i="21"/>
  <c r="F3159" i="21"/>
  <c r="D3160" i="21"/>
  <c r="E3159" i="21"/>
  <c r="F3160" i="21"/>
  <c r="E3160" i="21"/>
  <c r="D3161" i="21"/>
  <c r="D3162" i="21"/>
  <c r="E3161" i="21"/>
  <c r="F3161" i="21"/>
  <c r="F3162" i="21"/>
  <c r="D3163" i="21"/>
  <c r="E3162" i="21"/>
  <c r="E3163" i="21"/>
  <c r="D3164" i="21"/>
  <c r="F3163" i="21"/>
  <c r="F3164" i="21"/>
  <c r="D3165" i="21"/>
  <c r="E3164" i="21"/>
  <c r="D3166" i="21"/>
  <c r="F3165" i="21"/>
  <c r="E3165" i="21"/>
  <c r="F3166" i="21"/>
  <c r="D3167" i="21"/>
  <c r="E3166" i="21"/>
  <c r="F3167" i="21"/>
  <c r="D3168" i="21"/>
  <c r="E3167" i="21"/>
  <c r="E3168" i="21"/>
  <c r="D3169" i="21"/>
  <c r="F3168" i="21"/>
  <c r="D3170" i="21"/>
  <c r="E3169" i="21"/>
  <c r="F3169" i="21"/>
  <c r="F3170" i="21"/>
  <c r="D3171" i="21"/>
  <c r="E3170" i="21"/>
  <c r="D3172" i="21"/>
  <c r="F3171" i="21"/>
  <c r="E3171" i="21"/>
  <c r="E3172" i="21"/>
  <c r="F3172" i="21"/>
  <c r="D3173" i="21"/>
  <c r="F3173" i="21"/>
  <c r="D3174" i="21"/>
  <c r="E3173" i="21"/>
  <c r="F3174" i="21"/>
  <c r="D3175" i="21"/>
  <c r="E3174" i="21"/>
  <c r="F3175" i="21"/>
  <c r="D3176" i="21"/>
  <c r="E3175" i="21"/>
  <c r="D3177" i="21"/>
  <c r="E3176" i="21"/>
  <c r="F3176" i="21"/>
  <c r="D3178" i="21"/>
  <c r="F3177" i="21"/>
  <c r="E3177" i="21"/>
  <c r="E3178" i="21"/>
  <c r="D3179" i="21"/>
  <c r="F3178" i="21"/>
  <c r="D3180" i="21"/>
  <c r="E3179" i="21"/>
  <c r="F3179" i="21"/>
  <c r="E3180" i="21"/>
  <c r="D3181" i="21"/>
  <c r="F3180" i="21"/>
  <c r="E3181" i="21"/>
  <c r="F3181" i="21"/>
  <c r="D3182" i="21"/>
  <c r="E3182" i="21"/>
  <c r="D3183" i="21"/>
  <c r="F3182" i="21"/>
  <c r="D3184" i="21"/>
  <c r="E3183" i="21"/>
  <c r="F3183" i="21"/>
  <c r="E3184" i="21"/>
  <c r="F3184" i="21"/>
  <c r="D3185" i="21"/>
  <c r="D3186" i="21"/>
  <c r="E3185" i="21"/>
  <c r="F3185" i="21"/>
  <c r="E3186" i="21"/>
  <c r="F3186" i="21"/>
  <c r="D3187" i="21"/>
  <c r="F3187" i="21"/>
  <c r="E3187" i="21"/>
  <c r="D3188" i="21"/>
  <c r="E3188" i="21"/>
  <c r="D3189" i="21"/>
  <c r="F3188" i="21"/>
  <c r="D3190" i="21"/>
  <c r="F3189" i="21"/>
  <c r="E3189" i="21"/>
  <c r="E3190" i="21"/>
  <c r="F3190" i="21"/>
  <c r="D3191" i="21"/>
  <c r="F3191" i="21"/>
  <c r="D3192" i="21"/>
  <c r="E3191" i="21"/>
  <c r="E3192" i="21"/>
  <c r="D3193" i="21"/>
  <c r="F3192" i="21"/>
  <c r="F3193" i="21"/>
  <c r="D3194" i="21"/>
  <c r="E3193" i="21"/>
  <c r="D3195" i="21"/>
  <c r="E3194" i="21"/>
  <c r="F3194" i="21"/>
  <c r="D3196" i="21"/>
  <c r="F3195" i="21"/>
  <c r="E3195" i="21"/>
  <c r="F3196" i="21"/>
  <c r="D3197" i="21"/>
  <c r="E3196" i="21"/>
  <c r="F3197" i="21"/>
  <c r="E3197" i="21"/>
  <c r="D3198" i="21"/>
  <c r="E3198" i="21"/>
  <c r="F3198" i="21"/>
  <c r="D3199" i="21"/>
  <c r="D3200" i="21"/>
  <c r="E3199" i="21"/>
  <c r="F3199" i="21"/>
  <c r="D3201" i="21"/>
  <c r="E3200" i="21"/>
  <c r="F3200" i="21"/>
  <c r="F3201" i="21"/>
  <c r="D3202" i="21"/>
  <c r="E3201" i="21"/>
  <c r="D3203" i="21"/>
  <c r="E3202" i="21"/>
  <c r="F3202" i="21"/>
  <c r="E3203" i="21"/>
  <c r="F3203" i="21"/>
  <c r="D3204" i="21"/>
  <c r="F3204" i="21"/>
  <c r="E3204" i="21"/>
  <c r="D3205" i="21"/>
  <c r="E3205" i="21"/>
  <c r="F3205" i="21"/>
  <c r="D3206" i="21"/>
  <c r="E3206" i="21"/>
  <c r="D3207" i="21"/>
  <c r="F3206" i="21"/>
  <c r="E3207" i="21"/>
  <c r="D3208" i="21"/>
  <c r="F3207" i="21"/>
  <c r="E3208" i="21"/>
  <c r="D3209" i="21"/>
  <c r="F3208" i="21"/>
  <c r="F3209" i="21"/>
  <c r="D3210" i="21"/>
  <c r="E3209" i="21"/>
  <c r="F3210" i="21"/>
  <c r="D3211" i="21"/>
  <c r="E3210" i="21"/>
  <c r="D3212" i="21"/>
  <c r="F3211" i="21"/>
  <c r="E3211" i="21"/>
  <c r="D3213" i="21"/>
  <c r="F3212" i="21"/>
  <c r="E3212" i="21"/>
  <c r="D3214" i="21"/>
  <c r="F3213" i="21"/>
  <c r="E3213" i="21"/>
  <c r="F3214" i="21"/>
  <c r="D3215" i="21"/>
  <c r="E3214" i="21"/>
  <c r="E3215" i="21"/>
  <c r="D3216" i="21"/>
  <c r="F3215" i="21"/>
  <c r="D3217" i="21"/>
  <c r="E3216" i="21"/>
  <c r="F3216" i="21"/>
  <c r="D3218" i="21"/>
  <c r="F3217" i="21"/>
  <c r="E3217" i="21"/>
  <c r="D3219" i="21"/>
  <c r="F3218" i="21"/>
  <c r="E3218" i="21"/>
  <c r="E3219" i="21"/>
  <c r="F3219" i="21"/>
  <c r="D3220" i="21"/>
  <c r="D3221" i="21"/>
  <c r="E3220" i="21"/>
  <c r="F3220" i="21"/>
  <c r="F3221" i="21"/>
  <c r="D3222" i="21"/>
  <c r="E3221" i="21"/>
  <c r="F3222" i="21"/>
  <c r="D3223" i="21"/>
  <c r="E3222" i="21"/>
  <c r="D3224" i="21"/>
  <c r="E3223" i="21"/>
  <c r="F3223" i="21"/>
  <c r="D3225" i="21"/>
  <c r="F3224" i="21"/>
  <c r="E3224" i="21"/>
  <c r="D3226" i="21"/>
  <c r="E3225" i="21"/>
  <c r="F3225" i="21"/>
  <c r="F3226" i="21"/>
  <c r="E3226" i="21"/>
  <c r="D3227" i="21"/>
  <c r="E3227" i="21"/>
  <c r="D3228" i="21"/>
  <c r="F3227" i="21"/>
  <c r="D3229" i="21"/>
  <c r="F3228" i="21"/>
  <c r="E3228" i="21"/>
  <c r="F3229" i="21"/>
  <c r="E3229" i="21"/>
  <c r="D3230" i="21"/>
  <c r="E3230" i="21"/>
  <c r="F3230" i="21"/>
  <c r="D3231" i="21"/>
  <c r="F3231" i="21"/>
  <c r="E3231" i="21"/>
  <c r="D3232" i="21"/>
  <c r="E3232" i="21"/>
  <c r="D3233" i="21"/>
  <c r="F3232" i="21"/>
  <c r="D3234" i="21"/>
  <c r="F3233" i="21"/>
  <c r="E3233" i="21"/>
  <c r="D3235" i="21"/>
  <c r="F3234" i="21"/>
  <c r="E3234" i="21"/>
  <c r="E3235" i="21"/>
  <c r="D3236" i="21"/>
  <c r="F3235" i="21"/>
  <c r="D3237" i="21"/>
  <c r="F3236" i="21"/>
  <c r="E3236" i="21"/>
  <c r="F3237" i="21"/>
  <c r="E3237" i="21"/>
  <c r="D3238" i="21"/>
  <c r="E3238" i="21"/>
  <c r="F3238" i="21"/>
  <c r="D3239" i="21"/>
  <c r="D3240" i="21"/>
  <c r="E3239" i="21"/>
  <c r="F3239" i="21"/>
  <c r="D3241" i="21"/>
  <c r="F3240" i="21"/>
  <c r="E3240" i="21"/>
  <c r="F3241" i="21"/>
  <c r="E3241" i="21"/>
  <c r="D3242" i="21"/>
  <c r="E3242" i="21"/>
  <c r="D3243" i="21"/>
  <c r="F3242" i="21"/>
  <c r="D3244" i="21"/>
  <c r="F3243" i="21"/>
  <c r="E3243" i="21"/>
  <c r="F3244" i="21"/>
  <c r="E3244" i="21"/>
  <c r="D3245" i="21"/>
  <c r="D3246" i="21"/>
  <c r="E3245" i="21"/>
  <c r="F3245" i="21"/>
  <c r="D3247" i="21"/>
  <c r="F3246" i="21"/>
  <c r="E3246" i="21"/>
  <c r="F3247" i="21"/>
  <c r="E3247" i="21"/>
  <c r="D3248" i="21"/>
  <c r="D3249" i="21"/>
  <c r="E3248" i="21"/>
  <c r="F3248" i="21"/>
  <c r="E3249" i="21"/>
  <c r="F3249" i="21"/>
  <c r="D3250" i="21"/>
  <c r="D3251" i="21"/>
  <c r="E3250" i="21"/>
  <c r="F3250" i="21"/>
  <c r="F3251" i="21"/>
  <c r="E3251" i="21"/>
  <c r="D3252" i="21"/>
  <c r="D3253" i="21"/>
  <c r="F3252" i="21"/>
  <c r="E3252" i="21"/>
  <c r="F3253" i="21"/>
  <c r="E3253" i="21"/>
  <c r="D3254" i="21"/>
  <c r="E3254" i="21"/>
  <c r="F3254" i="21"/>
  <c r="D3255" i="21"/>
  <c r="D3256" i="21"/>
  <c r="F3255" i="21"/>
  <c r="E3255" i="21"/>
  <c r="D3257" i="21"/>
  <c r="F3256" i="21"/>
  <c r="E3256" i="21"/>
  <c r="E3257" i="21"/>
  <c r="F3257" i="21"/>
  <c r="D3258" i="21"/>
  <c r="F3258" i="21"/>
  <c r="D3259" i="21"/>
  <c r="E3258" i="21"/>
  <c r="F3259" i="21"/>
  <c r="D3260" i="21"/>
  <c r="E3259" i="21"/>
  <c r="F3260" i="21"/>
  <c r="D3261" i="21"/>
  <c r="E3260" i="21"/>
  <c r="F3261" i="21"/>
  <c r="E3261" i="21"/>
  <c r="D3262" i="21"/>
  <c r="F3262" i="21"/>
  <c r="D3263" i="21"/>
  <c r="E3262" i="21"/>
  <c r="F3263" i="21"/>
  <c r="D3264" i="21"/>
  <c r="E3263" i="21"/>
  <c r="E3264" i="21"/>
  <c r="F3264" i="21"/>
  <c r="D3265" i="21"/>
  <c r="D3266" i="21"/>
  <c r="E3265" i="21"/>
  <c r="F3265" i="21"/>
  <c r="E3266" i="21"/>
  <c r="D3267" i="21"/>
  <c r="F3266" i="21"/>
  <c r="D3268" i="21"/>
  <c r="F3267" i="21"/>
  <c r="E3267" i="21"/>
  <c r="E3268" i="21"/>
  <c r="D3269" i="21"/>
  <c r="F3268" i="21"/>
  <c r="D3270" i="21"/>
  <c r="E3269" i="21"/>
  <c r="F3269" i="21"/>
  <c r="D3271" i="21"/>
  <c r="E3270" i="21"/>
  <c r="F3270" i="21"/>
  <c r="D3272" i="21"/>
  <c r="F3271" i="21"/>
  <c r="E3271" i="21"/>
  <c r="E3272" i="21"/>
  <c r="F3272" i="21"/>
  <c r="D3273" i="21"/>
  <c r="D3274" i="21"/>
  <c r="F3273" i="21"/>
  <c r="E3273" i="21"/>
  <c r="D3275" i="21"/>
  <c r="E3274" i="21"/>
  <c r="F3274" i="21"/>
  <c r="F3275" i="21"/>
  <c r="D3276" i="21"/>
  <c r="E3275" i="21"/>
  <c r="F3276" i="21"/>
  <c r="E3276" i="21"/>
  <c r="D3277" i="21"/>
  <c r="D3278" i="21"/>
  <c r="E3277" i="21"/>
  <c r="F3277" i="21"/>
  <c r="E3278" i="21"/>
  <c r="F3278" i="21"/>
  <c r="D3279" i="21"/>
  <c r="D3280" i="21"/>
  <c r="F3279" i="21"/>
  <c r="E3279" i="21"/>
  <c r="E3280" i="21"/>
  <c r="F3280" i="21"/>
  <c r="D3281" i="21"/>
  <c r="D3282" i="21"/>
  <c r="F3281" i="21"/>
  <c r="E3281" i="21"/>
  <c r="F3282" i="21"/>
  <c r="E3282" i="21"/>
  <c r="D3283" i="21"/>
  <c r="F3283" i="21"/>
  <c r="E3283" i="21"/>
  <c r="D3284" i="21"/>
  <c r="F3284" i="21"/>
  <c r="E3284" i="21"/>
  <c r="D3285" i="21"/>
  <c r="D3286" i="21"/>
  <c r="F3285" i="21"/>
  <c r="E3285" i="21"/>
  <c r="E3286" i="21"/>
  <c r="D3287" i="21"/>
  <c r="F3286" i="21"/>
  <c r="D3288" i="21"/>
  <c r="E3287" i="21"/>
  <c r="F3287" i="21"/>
  <c r="E3288" i="21"/>
  <c r="D3289" i="21"/>
  <c r="F3288" i="21"/>
  <c r="D3290" i="21"/>
  <c r="E3289" i="21"/>
  <c r="F3289" i="21"/>
  <c r="F3290" i="21"/>
  <c r="D3291" i="21"/>
  <c r="E3290" i="21"/>
  <c r="F3291" i="21"/>
  <c r="D3292" i="21"/>
  <c r="E3291" i="21"/>
  <c r="E3292" i="21"/>
  <c r="F3292" i="21"/>
  <c r="D3293" i="21"/>
  <c r="D3294" i="21"/>
  <c r="F3293" i="21"/>
  <c r="E3293" i="21"/>
  <c r="F3294" i="21"/>
  <c r="E3294" i="21"/>
  <c r="D3295" i="21"/>
  <c r="D3296" i="21"/>
  <c r="E3295" i="21"/>
  <c r="F3295" i="21"/>
  <c r="E3296" i="21"/>
  <c r="F3296" i="21"/>
  <c r="D3297" i="21"/>
  <c r="D3298" i="21"/>
  <c r="F3297" i="21"/>
  <c r="E3297" i="21"/>
  <c r="E3298" i="21"/>
  <c r="F3298" i="21"/>
  <c r="D3299" i="21"/>
  <c r="E3299" i="21"/>
  <c r="F3299" i="21"/>
  <c r="D3300" i="21"/>
  <c r="E3300" i="21"/>
  <c r="F3300" i="21"/>
  <c r="D3301" i="21"/>
  <c r="D3302" i="21"/>
  <c r="F3301" i="21"/>
  <c r="E3301" i="21"/>
  <c r="E3302" i="21"/>
  <c r="D3303" i="21"/>
  <c r="F3302" i="21"/>
  <c r="E3303" i="21"/>
  <c r="F3303" i="21"/>
  <c r="D3304" i="21"/>
  <c r="E3304" i="21"/>
  <c r="D3305" i="21"/>
  <c r="F3304" i="21"/>
  <c r="E3305" i="21"/>
  <c r="D3306" i="21"/>
  <c r="F3305" i="21"/>
  <c r="F3306" i="21"/>
  <c r="E3306" i="21"/>
  <c r="D3307" i="21"/>
  <c r="E3307" i="21"/>
  <c r="F3307" i="21"/>
  <c r="D3308" i="21"/>
  <c r="D3309" i="21"/>
  <c r="F3308" i="21"/>
  <c r="E3308" i="21"/>
  <c r="E3309" i="21"/>
  <c r="F3309" i="21"/>
  <c r="D3310" i="21"/>
  <c r="D3311" i="21"/>
  <c r="F3310" i="21"/>
  <c r="E3310" i="21"/>
  <c r="E3311" i="21"/>
  <c r="D3312" i="21"/>
  <c r="F3311" i="21"/>
  <c r="F3312" i="21"/>
  <c r="D3313" i="21"/>
  <c r="E3312" i="21"/>
  <c r="D3314" i="21"/>
  <c r="E3313" i="21"/>
  <c r="F3313" i="21"/>
  <c r="E3314" i="21"/>
  <c r="F3314" i="21"/>
  <c r="D3315" i="21"/>
  <c r="E3315" i="21"/>
  <c r="D3316" i="21"/>
  <c r="F3315" i="21"/>
  <c r="F3316" i="21"/>
  <c r="D3317" i="21"/>
  <c r="E3316" i="21"/>
  <c r="F3317" i="21"/>
  <c r="E3317" i="21"/>
  <c r="D3318" i="21"/>
  <c r="F3318" i="21"/>
  <c r="E3318" i="21"/>
  <c r="D3319" i="21"/>
  <c r="E3319" i="21"/>
  <c r="F3319" i="21"/>
  <c r="D3320" i="21"/>
  <c r="E3320" i="21"/>
  <c r="F3320" i="21"/>
  <c r="D3321" i="21"/>
  <c r="E3321" i="21"/>
  <c r="F3321" i="21"/>
  <c r="D3322" i="21"/>
  <c r="E3322" i="21"/>
  <c r="F3322" i="21"/>
  <c r="D3323" i="21"/>
  <c r="E3323" i="21"/>
  <c r="D3324" i="21"/>
  <c r="F3323" i="21"/>
  <c r="E3324" i="21"/>
  <c r="F3324" i="21"/>
  <c r="D3325" i="21"/>
  <c r="D3326" i="21"/>
  <c r="E3325" i="21"/>
  <c r="F3325" i="21"/>
  <c r="D3327" i="21"/>
  <c r="E3326" i="21"/>
  <c r="F3326" i="21"/>
  <c r="E3327" i="21"/>
  <c r="F3327" i="21"/>
  <c r="D3328" i="21"/>
  <c r="E3328" i="21"/>
  <c r="F3328" i="21"/>
  <c r="D3329" i="21"/>
  <c r="E3329" i="21"/>
  <c r="D3330" i="21"/>
  <c r="F3329" i="21"/>
  <c r="F3330" i="21"/>
  <c r="D3331" i="21"/>
  <c r="E3330" i="21"/>
  <c r="D3332" i="21"/>
  <c r="E3331" i="21"/>
  <c r="F3331" i="21"/>
  <c r="E3332" i="21"/>
  <c r="D3333" i="21"/>
  <c r="F3332" i="21"/>
  <c r="E3333" i="21"/>
  <c r="F3333" i="21"/>
  <c r="D3334" i="21"/>
  <c r="F3334" i="21"/>
  <c r="E3334" i="21"/>
  <c r="D3335" i="21"/>
  <c r="F3335" i="21"/>
  <c r="E3335" i="21"/>
  <c r="D3336" i="21"/>
  <c r="D3337" i="21"/>
  <c r="F3336" i="21"/>
  <c r="E3336" i="21"/>
  <c r="F3337" i="21"/>
  <c r="E3337" i="21"/>
  <c r="D3338" i="21"/>
  <c r="F3338" i="21"/>
  <c r="E3338" i="21"/>
  <c r="D3339" i="21"/>
  <c r="D3340" i="21"/>
  <c r="F3339" i="21"/>
  <c r="E3339" i="21"/>
  <c r="E3340" i="21"/>
  <c r="F3340" i="21"/>
  <c r="D3341" i="21"/>
  <c r="E3341" i="21"/>
  <c r="F3341" i="21"/>
  <c r="D3342" i="21"/>
  <c r="E3342" i="21"/>
  <c r="D3343" i="21"/>
  <c r="F3342" i="21"/>
  <c r="E3343" i="21"/>
  <c r="D3344" i="21"/>
  <c r="F3343" i="21"/>
  <c r="F3344" i="21"/>
  <c r="E3344" i="21"/>
  <c r="D3345" i="21"/>
  <c r="F3345" i="21"/>
  <c r="D3346" i="21"/>
  <c r="E3345" i="21"/>
  <c r="F3346" i="21"/>
  <c r="E3346" i="21"/>
  <c r="D3347" i="21"/>
  <c r="D3348" i="21"/>
  <c r="F3347" i="21"/>
  <c r="E3347" i="21"/>
  <c r="E3348" i="21"/>
  <c r="F3348" i="21"/>
  <c r="D3349" i="21"/>
  <c r="D3350" i="21"/>
  <c r="E3349" i="21"/>
  <c r="F3349" i="21"/>
  <c r="D3351" i="21"/>
  <c r="E3350" i="21"/>
  <c r="F3350" i="21"/>
  <c r="E3351" i="21"/>
  <c r="D3352" i="21"/>
  <c r="F3351" i="21"/>
  <c r="D3353" i="21"/>
  <c r="F3352" i="21"/>
  <c r="E3352" i="21"/>
  <c r="F3353" i="21"/>
  <c r="E3353" i="21"/>
  <c r="D3354" i="21"/>
  <c r="E3354" i="21"/>
  <c r="F3354" i="21"/>
  <c r="D3355" i="21"/>
  <c r="D3356" i="21"/>
  <c r="F3355" i="21"/>
  <c r="E3355" i="21"/>
  <c r="F3356" i="21"/>
  <c r="E3356" i="21"/>
  <c r="D3357" i="21"/>
  <c r="E3357" i="21"/>
  <c r="D3358" i="21"/>
  <c r="F3357" i="21"/>
  <c r="D3359" i="21"/>
  <c r="E3358" i="21"/>
  <c r="F3358" i="21"/>
  <c r="E3359" i="21"/>
  <c r="F3359" i="21"/>
  <c r="D3360" i="21"/>
  <c r="E3360" i="21"/>
  <c r="F3360" i="21"/>
  <c r="D3361" i="21"/>
  <c r="F3361" i="21"/>
  <c r="D3362" i="21"/>
  <c r="E3361" i="21"/>
  <c r="D3363" i="21"/>
  <c r="E3362" i="21"/>
  <c r="F3362" i="21"/>
  <c r="D3364" i="21"/>
  <c r="E3363" i="21"/>
  <c r="F3363" i="21"/>
  <c r="E3364" i="21"/>
  <c r="F3364" i="21"/>
  <c r="D3365" i="21"/>
  <c r="D3366" i="21"/>
  <c r="F3365" i="21"/>
  <c r="E3365" i="21"/>
  <c r="F3366" i="21"/>
  <c r="D3367" i="21"/>
  <c r="E3366" i="21"/>
  <c r="E3367" i="21"/>
  <c r="D3368" i="21"/>
  <c r="F3367" i="21"/>
  <c r="F3368" i="21"/>
  <c r="D3369" i="21"/>
  <c r="E3368" i="21"/>
  <c r="D3370" i="21"/>
  <c r="E3369" i="21"/>
  <c r="F3369" i="21"/>
  <c r="E3370" i="21"/>
  <c r="F3370" i="21"/>
  <c r="D3371" i="21"/>
  <c r="E3371" i="21"/>
  <c r="F3371" i="21"/>
  <c r="D3372" i="21"/>
  <c r="D3373" i="21"/>
  <c r="E3372" i="21"/>
  <c r="F3372" i="21"/>
  <c r="D3374" i="21"/>
  <c r="F3373" i="21"/>
  <c r="E3373" i="21"/>
  <c r="D3375" i="21"/>
  <c r="E3374" i="21"/>
  <c r="F3374" i="21"/>
  <c r="F3375" i="21"/>
  <c r="D3376" i="21"/>
  <c r="E3375" i="21"/>
  <c r="F3376" i="21"/>
  <c r="D3377" i="21"/>
  <c r="E3376" i="21"/>
  <c r="D3378" i="21"/>
  <c r="F3377" i="21"/>
  <c r="E3377" i="21"/>
  <c r="F3378" i="21"/>
  <c r="D3379" i="21"/>
  <c r="E3378" i="21"/>
  <c r="E3379" i="21"/>
  <c r="F3379" i="21"/>
  <c r="D3380" i="21"/>
  <c r="F3380" i="21"/>
  <c r="D3381" i="21"/>
  <c r="E3380" i="21"/>
  <c r="D3382" i="21"/>
  <c r="F3381" i="21"/>
  <c r="E3381" i="21"/>
  <c r="D3383" i="21"/>
  <c r="E3382" i="21"/>
  <c r="F3382" i="21"/>
  <c r="E3383" i="21"/>
  <c r="F3383" i="21"/>
  <c r="D3384" i="21"/>
  <c r="D3385" i="21"/>
  <c r="E3384" i="21"/>
  <c r="F3384" i="21"/>
  <c r="E3385" i="21"/>
  <c r="F3385" i="21"/>
  <c r="D3386" i="21"/>
  <c r="F3386" i="21"/>
  <c r="E3386" i="21"/>
  <c r="D3387" i="21"/>
  <c r="E3387" i="21"/>
  <c r="F3387" i="21"/>
  <c r="D3388" i="21"/>
  <c r="E3388" i="21"/>
  <c r="F3388" i="21"/>
  <c r="D3389" i="21"/>
  <c r="E3389" i="21"/>
  <c r="D3390" i="21"/>
  <c r="F3389" i="21"/>
  <c r="D3391" i="21"/>
  <c r="F3390" i="21"/>
  <c r="E3390" i="21"/>
  <c r="E3391" i="21"/>
  <c r="F3391" i="21"/>
  <c r="D3392" i="21"/>
  <c r="F3392" i="21"/>
  <c r="E3392" i="21"/>
  <c r="D3393" i="21"/>
  <c r="E3393" i="21"/>
  <c r="F3393" i="21"/>
  <c r="D3394" i="21"/>
  <c r="F3394" i="21"/>
  <c r="D3395" i="21"/>
  <c r="E3394" i="21"/>
  <c r="F3395" i="21"/>
  <c r="E3395" i="21"/>
  <c r="D3396" i="21"/>
  <c r="D3397" i="21"/>
  <c r="F3396" i="21"/>
  <c r="E3396" i="21"/>
  <c r="E3397" i="21"/>
  <c r="D3398" i="21"/>
  <c r="F3397" i="21"/>
  <c r="F3398" i="21"/>
  <c r="E3398" i="21"/>
  <c r="D3399" i="21"/>
  <c r="F3399" i="21"/>
  <c r="D3400" i="21"/>
  <c r="E3399" i="21"/>
  <c r="D3401" i="21"/>
  <c r="F3400" i="21"/>
  <c r="E3400" i="21"/>
  <c r="F3401" i="21"/>
  <c r="E3401" i="21"/>
  <c r="D3402" i="21"/>
  <c r="D3403" i="21"/>
  <c r="E3402" i="21"/>
  <c r="F3402" i="21"/>
  <c r="D3404" i="21"/>
  <c r="E3403" i="21"/>
  <c r="F3403" i="21"/>
  <c r="E3404" i="21"/>
  <c r="D3405" i="21"/>
  <c r="F3404" i="21"/>
  <c r="F3405" i="21"/>
  <c r="E3405" i="21"/>
  <c r="D3406" i="21"/>
  <c r="F3406" i="21"/>
  <c r="E3406" i="21"/>
  <c r="D3407" i="21"/>
  <c r="D3408" i="21"/>
  <c r="E3407" i="21"/>
  <c r="F3407" i="21"/>
  <c r="F3408" i="21"/>
  <c r="E3408" i="21"/>
  <c r="D3409" i="21"/>
  <c r="F3409" i="21"/>
  <c r="E3409" i="21"/>
  <c r="D3410" i="21"/>
  <c r="F3410" i="21"/>
  <c r="E3410" i="21"/>
  <c r="D3411" i="21"/>
  <c r="D3412" i="21"/>
  <c r="E3411" i="21"/>
  <c r="F3411" i="21"/>
  <c r="F3412" i="21"/>
  <c r="D3413" i="21"/>
  <c r="E3412" i="21"/>
  <c r="D3414" i="21"/>
  <c r="F3413" i="21"/>
  <c r="E3413" i="21"/>
  <c r="D3415" i="21"/>
  <c r="E3414" i="21"/>
  <c r="F3414" i="21"/>
  <c r="E3415" i="21"/>
  <c r="F3415" i="21"/>
  <c r="D3416" i="21"/>
  <c r="E3416" i="21"/>
  <c r="F3416" i="21"/>
  <c r="D3417" i="21"/>
  <c r="E3417" i="21"/>
  <c r="D3418" i="21"/>
  <c r="F3417" i="21"/>
  <c r="F3418" i="21"/>
  <c r="E3418" i="21"/>
  <c r="D3419" i="21"/>
  <c r="F3419" i="21"/>
  <c r="D3420" i="21"/>
  <c r="E3419" i="21"/>
  <c r="F3420" i="21"/>
  <c r="D3421" i="21"/>
  <c r="E3420" i="21"/>
  <c r="D3422" i="21"/>
  <c r="E3421" i="21"/>
  <c r="F3421" i="21"/>
  <c r="D3423" i="21"/>
  <c r="F3422" i="21"/>
  <c r="E3422" i="21"/>
  <c r="D3424" i="21"/>
  <c r="E3423" i="21"/>
  <c r="F3423" i="21"/>
  <c r="E3424" i="21"/>
  <c r="F3424" i="21"/>
  <c r="D3425" i="21"/>
  <c r="D3426" i="21"/>
  <c r="E3425" i="21"/>
  <c r="F3425" i="21"/>
  <c r="F3426" i="21"/>
  <c r="D3427" i="21"/>
  <c r="E3426" i="21"/>
  <c r="E3427" i="21"/>
  <c r="F3427" i="21"/>
  <c r="D3428" i="21"/>
  <c r="F3428" i="21"/>
  <c r="E3428" i="21"/>
  <c r="D3429" i="21"/>
  <c r="E3429" i="21"/>
  <c r="D3430" i="21"/>
  <c r="F3429" i="21"/>
  <c r="D3431" i="21"/>
  <c r="F3430" i="21"/>
  <c r="E3430" i="21"/>
  <c r="E3431" i="21"/>
  <c r="F3431" i="21"/>
  <c r="D3432" i="21"/>
  <c r="E3432" i="21"/>
  <c r="F3432" i="21"/>
  <c r="D3433" i="21"/>
  <c r="D3434" i="21"/>
  <c r="F3433" i="21"/>
  <c r="E3433" i="21"/>
  <c r="F3434" i="21"/>
  <c r="E3434" i="21"/>
  <c r="D3435" i="21"/>
  <c r="F3435" i="21"/>
  <c r="E3435" i="21"/>
  <c r="D3436" i="21"/>
  <c r="F3436" i="21"/>
  <c r="D3437" i="21"/>
  <c r="E3436" i="21"/>
  <c r="D3438" i="21"/>
  <c r="F3437" i="21"/>
  <c r="E3437" i="21"/>
  <c r="D3439" i="21"/>
  <c r="F3438" i="21"/>
  <c r="E3438" i="21"/>
  <c r="D3440" i="21"/>
  <c r="F3439" i="21"/>
  <c r="E3439" i="21"/>
  <c r="F3440" i="21"/>
  <c r="D3441" i="21"/>
  <c r="E3440" i="21"/>
  <c r="D3442" i="21"/>
  <c r="E3441" i="21"/>
  <c r="F3441" i="21"/>
  <c r="D3443" i="21"/>
  <c r="F3442" i="21"/>
  <c r="E3442" i="21"/>
  <c r="D3444" i="21"/>
  <c r="F3443" i="21"/>
  <c r="E3443" i="21"/>
  <c r="E3444" i="21"/>
  <c r="F3444" i="21"/>
  <c r="D3445" i="21"/>
  <c r="F3445" i="21"/>
  <c r="D3446" i="21"/>
  <c r="E3445" i="21"/>
  <c r="F3446" i="21"/>
  <c r="D3447" i="21"/>
  <c r="E3446" i="21"/>
  <c r="E3447" i="21"/>
  <c r="F3447" i="21"/>
  <c r="D3448" i="21"/>
  <c r="F3448" i="21"/>
  <c r="D3449" i="21"/>
  <c r="E3448" i="21"/>
  <c r="D3450" i="21"/>
  <c r="E3449" i="21"/>
  <c r="F3449" i="21"/>
  <c r="E3450" i="21"/>
  <c r="D3451" i="21"/>
  <c r="F3450" i="21"/>
  <c r="D3452" i="21"/>
  <c r="F3451" i="21"/>
  <c r="E3451" i="21"/>
  <c r="F3452" i="21"/>
  <c r="E3452" i="21"/>
  <c r="D3453" i="21"/>
  <c r="D3454" i="21"/>
  <c r="E3453" i="21"/>
  <c r="F3453" i="21"/>
  <c r="D3455" i="21"/>
  <c r="E3454" i="21"/>
  <c r="F3454" i="21"/>
  <c r="D3456" i="21"/>
  <c r="E3455" i="21"/>
  <c r="F3455" i="21"/>
  <c r="D3457" i="21"/>
  <c r="F3456" i="21"/>
  <c r="E3456" i="21"/>
  <c r="D3458" i="21"/>
  <c r="F3457" i="21"/>
  <c r="E3457" i="21"/>
  <c r="F3458" i="21"/>
  <c r="E3458" i="21"/>
  <c r="D3459" i="21"/>
  <c r="E3459" i="21"/>
  <c r="D3460" i="21"/>
  <c r="F3459" i="21"/>
  <c r="E3460" i="21"/>
  <c r="D3461" i="21"/>
  <c r="F3460" i="21"/>
  <c r="D3462" i="21"/>
  <c r="E3461" i="21"/>
  <c r="F3461" i="21"/>
  <c r="D3463" i="21"/>
  <c r="E3462" i="21"/>
  <c r="F3462" i="21"/>
  <c r="E3463" i="21"/>
  <c r="F3463" i="21"/>
  <c r="D3464" i="21"/>
  <c r="D3465" i="21"/>
  <c r="E3464" i="21"/>
  <c r="F3464" i="21"/>
  <c r="E3465" i="21"/>
  <c r="F3465" i="21"/>
  <c r="D3466" i="21"/>
  <c r="F3466" i="21"/>
  <c r="D3467" i="21"/>
  <c r="E3466" i="21"/>
  <c r="E3467" i="21"/>
  <c r="F3467" i="21"/>
  <c r="D3468" i="21"/>
  <c r="F3468" i="21"/>
  <c r="E3468" i="21"/>
  <c r="D3469" i="21"/>
  <c r="E3469" i="21"/>
  <c r="F3469" i="21"/>
  <c r="D3470" i="21"/>
  <c r="D3471" i="21"/>
  <c r="E3470" i="21"/>
  <c r="F3470" i="21"/>
  <c r="F3471" i="21"/>
  <c r="E3471" i="21"/>
  <c r="D3472" i="21"/>
  <c r="D3473" i="21"/>
  <c r="F3472" i="21"/>
  <c r="E3472" i="21"/>
  <c r="E3473" i="21"/>
  <c r="F3473" i="21"/>
  <c r="D3474" i="21"/>
  <c r="E3474" i="21"/>
  <c r="D3475" i="21"/>
  <c r="F3474" i="21"/>
  <c r="E3475" i="21"/>
  <c r="D3476" i="21"/>
  <c r="F3475" i="21"/>
  <c r="E3476" i="21"/>
  <c r="F3476" i="21"/>
  <c r="D3477" i="21"/>
  <c r="F3477" i="21"/>
  <c r="D3478" i="21"/>
  <c r="E3477" i="21"/>
  <c r="F3478" i="21"/>
  <c r="D3479" i="21"/>
  <c r="E3478" i="21"/>
  <c r="E3479" i="21"/>
  <c r="D3480" i="21"/>
  <c r="F3479" i="21"/>
  <c r="F3480" i="21"/>
  <c r="D3481" i="21"/>
  <c r="E3480" i="21"/>
  <c r="D3482" i="21"/>
  <c r="F3481" i="21"/>
  <c r="E3481" i="21"/>
  <c r="D3483" i="21"/>
  <c r="F3482" i="21"/>
  <c r="E3482" i="21"/>
  <c r="E3483" i="21"/>
  <c r="D3484" i="21"/>
  <c r="F3483" i="21"/>
  <c r="F3484" i="21"/>
  <c r="E3484" i="21"/>
  <c r="D3485" i="21"/>
  <c r="E3485" i="21"/>
  <c r="D3486" i="21"/>
  <c r="F3485" i="21"/>
  <c r="E3486" i="21"/>
  <c r="F3486" i="21"/>
  <c r="D3487" i="21"/>
  <c r="D3488" i="21"/>
  <c r="F3487" i="21"/>
  <c r="E3487" i="21"/>
  <c r="E3488" i="21"/>
  <c r="D3489" i="21"/>
  <c r="F3488" i="21"/>
  <c r="E3489" i="21"/>
  <c r="F3489" i="21"/>
  <c r="D3490" i="21"/>
  <c r="D3491" i="21"/>
  <c r="F3490" i="21"/>
  <c r="E3490" i="21"/>
  <c r="F3491" i="21"/>
  <c r="D3492" i="21"/>
  <c r="E3491" i="21"/>
  <c r="F3492" i="21"/>
  <c r="D3493" i="21"/>
  <c r="E3492" i="21"/>
  <c r="D3494" i="21"/>
  <c r="E3493" i="21"/>
  <c r="F3493" i="21"/>
  <c r="E3494" i="21"/>
  <c r="F3494" i="21"/>
  <c r="D3495" i="21"/>
  <c r="D3496" i="21"/>
  <c r="E3495" i="21"/>
  <c r="F3495" i="21"/>
  <c r="F3496" i="21"/>
  <c r="D3497" i="21"/>
  <c r="E3496" i="21"/>
  <c r="F3497" i="21"/>
  <c r="D3498" i="21"/>
  <c r="E3497" i="21"/>
  <c r="D3499" i="21"/>
  <c r="F3498" i="21"/>
  <c r="E3498" i="21"/>
  <c r="D3500" i="21"/>
  <c r="F3499" i="21"/>
  <c r="E3499" i="21"/>
  <c r="D3501" i="21"/>
  <c r="E3500" i="21"/>
  <c r="F3500" i="21"/>
  <c r="F3501" i="21"/>
  <c r="E3501" i="21"/>
  <c r="D3502" i="21"/>
  <c r="F3502" i="21"/>
  <c r="E3502" i="21"/>
  <c r="D3503" i="21"/>
  <c r="E3503" i="21"/>
  <c r="F3503" i="21"/>
  <c r="D3504" i="21"/>
  <c r="F3504" i="21"/>
  <c r="D3505" i="21"/>
  <c r="E3504" i="21"/>
  <c r="F3505" i="21"/>
  <c r="E3505" i="21"/>
  <c r="D3506" i="21"/>
  <c r="E3506" i="21"/>
  <c r="F3506" i="21"/>
  <c r="D3507" i="21"/>
  <c r="E3507" i="21"/>
  <c r="F3507" i="21"/>
  <c r="D3508" i="21"/>
  <c r="F3508" i="21"/>
  <c r="E3508" i="21"/>
  <c r="D3509" i="21"/>
  <c r="D3510" i="21"/>
  <c r="E3509" i="21"/>
  <c r="F3509" i="21"/>
  <c r="F3510" i="21"/>
  <c r="E3510" i="21"/>
  <c r="D3511" i="21"/>
  <c r="F3511" i="21"/>
  <c r="D3512" i="21"/>
  <c r="E3511" i="21"/>
  <c r="F3512" i="21"/>
  <c r="E3512" i="21"/>
  <c r="D3513" i="21"/>
  <c r="E3513" i="21"/>
  <c r="F3513" i="21"/>
  <c r="D3514" i="21"/>
  <c r="F3514" i="21"/>
  <c r="E3514" i="21"/>
  <c r="D3515" i="21"/>
  <c r="D3516" i="21"/>
  <c r="E3515" i="21"/>
  <c r="F3515" i="21"/>
  <c r="F3516" i="21"/>
  <c r="E3516" i="21"/>
  <c r="D3517" i="21"/>
  <c r="E3517" i="21"/>
  <c r="D3518" i="21"/>
  <c r="F3517" i="21"/>
  <c r="E3518" i="21"/>
  <c r="F3518" i="21"/>
  <c r="D3519" i="21"/>
  <c r="F3519" i="21"/>
  <c r="D3520" i="21"/>
  <c r="E3519" i="21"/>
  <c r="F3520" i="21"/>
  <c r="E3520" i="21"/>
  <c r="D3521" i="21"/>
  <c r="F3521" i="21"/>
  <c r="E3521" i="21"/>
  <c r="D3522" i="21"/>
  <c r="D3523" i="21"/>
  <c r="F3522" i="21"/>
  <c r="E3522" i="21"/>
  <c r="D3524" i="21"/>
  <c r="F3523" i="21"/>
  <c r="E3523" i="21"/>
  <c r="D3525" i="21"/>
  <c r="E3524" i="21"/>
  <c r="F3524" i="21"/>
  <c r="F3525" i="21"/>
  <c r="D3526" i="21"/>
  <c r="E3525" i="21"/>
  <c r="F3526" i="21"/>
  <c r="D3527" i="21"/>
  <c r="E3526" i="21"/>
  <c r="D3528" i="21"/>
  <c r="F3527" i="21"/>
  <c r="E3527" i="21"/>
  <c r="E3528" i="21"/>
  <c r="F3528" i="21"/>
  <c r="D3529" i="21"/>
  <c r="F3529" i="21"/>
  <c r="E3529" i="21"/>
  <c r="D3530" i="21"/>
  <c r="E3530" i="21"/>
  <c r="D3531" i="21"/>
  <c r="F3530" i="21"/>
  <c r="D3532" i="21"/>
  <c r="E3531" i="21"/>
  <c r="F3531" i="21"/>
  <c r="D3533" i="21"/>
  <c r="E3532" i="21"/>
  <c r="F3532" i="21"/>
  <c r="F3533" i="21"/>
  <c r="D3534" i="21"/>
  <c r="E3533" i="21"/>
  <c r="F3534" i="21"/>
  <c r="E3534" i="21"/>
  <c r="D3535" i="21"/>
  <c r="F3535" i="21"/>
  <c r="D3536" i="21"/>
  <c r="E3535" i="21"/>
  <c r="F3536" i="21"/>
  <c r="E3536" i="21"/>
  <c r="I9" i="29"/>
  <c r="G9" i="29"/>
  <c r="H13" i="26" l="1"/>
  <c r="J13" i="26"/>
  <c r="K13" i="26" s="1"/>
  <c r="J5" i="27"/>
  <c r="H5" i="27"/>
  <c r="H7" i="13"/>
  <c r="J7" i="13"/>
  <c r="H5" i="29"/>
  <c r="J5" i="29"/>
  <c r="J15" i="27"/>
  <c r="H15" i="27"/>
  <c r="J13" i="28"/>
  <c r="H13" i="28"/>
  <c r="H12" i="28"/>
  <c r="J12" i="28"/>
  <c r="H16" i="26"/>
  <c r="J16" i="26"/>
  <c r="H9" i="27"/>
  <c r="J9" i="27"/>
  <c r="K9" i="27" s="1"/>
  <c r="J8" i="29"/>
  <c r="H8" i="29"/>
  <c r="J10" i="26"/>
  <c r="H10" i="26"/>
  <c r="J11" i="27"/>
  <c r="H11" i="27"/>
  <c r="J9" i="13"/>
  <c r="H9" i="13"/>
  <c r="H5" i="28"/>
  <c r="J5" i="28"/>
  <c r="K5" i="28" s="1"/>
  <c r="H8" i="28"/>
  <c r="J8" i="28"/>
  <c r="J12" i="27"/>
  <c r="H12" i="27"/>
  <c r="H10" i="27"/>
  <c r="J10" i="27"/>
  <c r="K10" i="27" s="1"/>
  <c r="H14" i="13"/>
  <c r="J14" i="13"/>
  <c r="K14" i="13" s="1"/>
  <c r="J15" i="28"/>
  <c r="H15" i="28"/>
  <c r="H5" i="26"/>
  <c r="J5" i="26"/>
  <c r="H7" i="27"/>
  <c r="J7" i="27"/>
  <c r="K7" i="27" s="1"/>
  <c r="J5" i="13"/>
  <c r="H5" i="13"/>
  <c r="H7" i="29"/>
  <c r="J7" i="29"/>
  <c r="J11" i="26"/>
  <c r="H11" i="26"/>
  <c r="J4" i="27"/>
  <c r="H4" i="27"/>
  <c r="J14" i="28"/>
  <c r="H14" i="28"/>
  <c r="J3" i="28"/>
  <c r="H3" i="28"/>
  <c r="J13" i="13"/>
  <c r="H13" i="13"/>
  <c r="H4" i="26"/>
  <c r="J4" i="26"/>
  <c r="K4" i="26" s="1"/>
  <c r="J8" i="26"/>
  <c r="H8" i="26"/>
  <c r="H6" i="28"/>
  <c r="J6" i="28"/>
  <c r="J13" i="27"/>
  <c r="H13" i="27"/>
  <c r="J6" i="27"/>
  <c r="H6" i="27"/>
  <c r="J6" i="13"/>
  <c r="H6" i="13"/>
  <c r="J16" i="28"/>
  <c r="H16" i="28"/>
  <c r="J6" i="26"/>
  <c r="H6" i="26"/>
  <c r="H16" i="27"/>
  <c r="J16" i="27"/>
  <c r="K16" i="27" s="1"/>
  <c r="H14" i="26"/>
  <c r="J14" i="26"/>
  <c r="J15" i="13"/>
  <c r="H15" i="13"/>
  <c r="J9" i="28"/>
  <c r="H9" i="28"/>
  <c r="J8" i="27"/>
  <c r="H8" i="27"/>
  <c r="J12" i="26"/>
  <c r="H12" i="26"/>
  <c r="J3" i="13"/>
  <c r="H3" i="13"/>
  <c r="J11" i="13"/>
  <c r="H11" i="13"/>
  <c r="J4" i="28"/>
  <c r="H4" i="28"/>
  <c r="J4" i="29"/>
  <c r="H4" i="29"/>
  <c r="J3" i="26"/>
  <c r="H3" i="26"/>
  <c r="H4" i="13"/>
  <c r="J4" i="13"/>
  <c r="K4" i="13" s="1"/>
  <c r="J3" i="27"/>
  <c r="H3" i="27"/>
  <c r="H8" i="13"/>
  <c r="J8" i="13"/>
  <c r="K8" i="13" s="1"/>
  <c r="H9" i="26"/>
  <c r="J9" i="26"/>
  <c r="H14" i="27"/>
  <c r="J14" i="27"/>
  <c r="K14" i="27" s="1"/>
  <c r="H11" i="28"/>
  <c r="J11" i="28"/>
  <c r="K11" i="28" s="1"/>
  <c r="J7" i="26"/>
  <c r="H7" i="26"/>
  <c r="J6" i="29"/>
  <c r="H6" i="29"/>
  <c r="H3" i="29"/>
  <c r="J3" i="29"/>
  <c r="K3" i="29" s="1"/>
  <c r="J10" i="28"/>
  <c r="H10" i="28"/>
  <c r="H16" i="13"/>
  <c r="J16" i="13"/>
  <c r="K16" i="13" s="1"/>
  <c r="J7" i="28"/>
  <c r="H7" i="28"/>
  <c r="J12" i="13"/>
  <c r="H12" i="13"/>
  <c r="J10" i="13"/>
  <c r="H10" i="13"/>
  <c r="H15" i="26"/>
  <c r="J15" i="26"/>
  <c r="K15" i="26" s="1"/>
  <c r="D7" i="13"/>
  <c r="D13" i="13"/>
  <c r="D13" i="26"/>
  <c r="D7" i="26"/>
  <c r="J9" i="29"/>
  <c r="H9" i="29"/>
  <c r="T103" i="13"/>
  <c r="D3537" i="21"/>
  <c r="F3537" i="21"/>
  <c r="T104" i="13"/>
  <c r="E3537" i="21"/>
  <c r="K16" i="26" l="1"/>
  <c r="K5" i="29"/>
  <c r="K9" i="26"/>
  <c r="K6" i="28"/>
  <c r="K7" i="29"/>
  <c r="K8" i="28"/>
  <c r="K12" i="28"/>
  <c r="K7" i="13"/>
  <c r="K5" i="26"/>
  <c r="K7" i="28"/>
  <c r="K3" i="26"/>
  <c r="K10" i="26"/>
  <c r="K6" i="29"/>
  <c r="K3" i="13"/>
  <c r="K16" i="28"/>
  <c r="K12" i="26"/>
  <c r="K6" i="13"/>
  <c r="K14" i="28"/>
  <c r="K5" i="27"/>
  <c r="K10" i="28"/>
  <c r="K4" i="28"/>
  <c r="D14" i="13"/>
  <c r="D8" i="13"/>
  <c r="K15" i="13"/>
  <c r="K3" i="28"/>
  <c r="K15" i="28"/>
  <c r="K7" i="26"/>
  <c r="K4" i="29"/>
  <c r="K14" i="26"/>
  <c r="K8" i="26"/>
  <c r="K5" i="13"/>
  <c r="K8" i="29"/>
  <c r="K13" i="28"/>
  <c r="K10" i="13"/>
  <c r="K3" i="27"/>
  <c r="K8" i="27"/>
  <c r="K6" i="27"/>
  <c r="K4" i="27"/>
  <c r="K9" i="13"/>
  <c r="K15" i="27"/>
  <c r="D14" i="26"/>
  <c r="D8" i="26"/>
  <c r="K12" i="13"/>
  <c r="K11" i="13"/>
  <c r="K9" i="28"/>
  <c r="K6" i="26"/>
  <c r="K13" i="27"/>
  <c r="K13" i="13"/>
  <c r="K11" i="26"/>
  <c r="K12" i="27"/>
  <c r="K11" i="27"/>
  <c r="K9" i="29"/>
  <c r="D15" i="13" l="1"/>
  <c r="D9" i="13"/>
  <c r="D16" i="13" s="1"/>
  <c r="D9" i="26"/>
  <c r="D16" i="26" s="1"/>
  <c r="D15" i="26"/>
  <c r="D7" i="22" l="1"/>
  <c r="V86" i="13"/>
  <c r="U59" i="27"/>
  <c r="V95" i="26"/>
  <c r="V394" i="26"/>
  <c r="U30" i="13"/>
  <c r="V51" i="27"/>
  <c r="V386" i="26"/>
  <c r="U75" i="13"/>
  <c r="U25" i="26"/>
  <c r="V399" i="26"/>
  <c r="V51" i="26"/>
  <c r="V91" i="13"/>
  <c r="U54" i="27"/>
  <c r="U48" i="26"/>
  <c r="V42" i="29"/>
  <c r="V328" i="26"/>
  <c r="U310" i="26"/>
  <c r="U89" i="13"/>
  <c r="U263" i="26"/>
  <c r="U102" i="26"/>
  <c r="U96" i="13"/>
  <c r="V32" i="29"/>
  <c r="U273" i="26"/>
  <c r="V178" i="26"/>
  <c r="V268" i="26"/>
  <c r="V49" i="26"/>
  <c r="V224" i="26"/>
  <c r="U245" i="26"/>
  <c r="V141" i="26"/>
  <c r="V284" i="26"/>
  <c r="U33" i="28"/>
  <c r="V249" i="26"/>
  <c r="U31" i="13"/>
  <c r="U41" i="27"/>
  <c r="V370" i="26"/>
  <c r="V49" i="29"/>
  <c r="U204" i="26"/>
  <c r="U94" i="26"/>
  <c r="V253" i="26"/>
  <c r="U100" i="26"/>
  <c r="U325" i="26"/>
  <c r="V197" i="26"/>
  <c r="V172" i="26"/>
  <c r="V274" i="26"/>
  <c r="V89" i="26"/>
  <c r="U78" i="13"/>
  <c r="V114" i="26"/>
  <c r="V208" i="26"/>
  <c r="U233" i="26"/>
  <c r="U26" i="26"/>
  <c r="V183" i="26"/>
  <c r="V272" i="26"/>
  <c r="V314" i="26"/>
  <c r="V103" i="26"/>
  <c r="V71" i="26"/>
  <c r="V175" i="26"/>
  <c r="U271" i="26"/>
  <c r="U105" i="26"/>
  <c r="U40" i="27"/>
  <c r="V45" i="29"/>
  <c r="V73" i="26"/>
  <c r="V149" i="26"/>
  <c r="U210" i="26"/>
  <c r="V362" i="26"/>
  <c r="V102" i="26"/>
  <c r="U69" i="29"/>
  <c r="V48" i="27"/>
  <c r="V24" i="13"/>
  <c r="V39" i="27"/>
  <c r="U223" i="26"/>
  <c r="V84" i="26"/>
  <c r="U28" i="27"/>
  <c r="V351" i="26"/>
  <c r="U286" i="26"/>
  <c r="V192" i="26"/>
  <c r="U343" i="26"/>
  <c r="V367" i="26"/>
  <c r="V87" i="13"/>
  <c r="U197" i="26"/>
  <c r="V235" i="26"/>
  <c r="V58" i="27"/>
  <c r="U36" i="27"/>
  <c r="V40" i="29"/>
  <c r="V350" i="26"/>
  <c r="V59" i="27"/>
  <c r="U397" i="26"/>
  <c r="U63" i="13"/>
  <c r="U146" i="26"/>
  <c r="U328" i="26"/>
  <c r="U358" i="26"/>
  <c r="V396" i="26"/>
  <c r="V375" i="26"/>
  <c r="V347" i="26"/>
  <c r="V93" i="26"/>
  <c r="V32" i="26"/>
  <c r="V391" i="26"/>
  <c r="U132" i="26"/>
  <c r="U372" i="26"/>
  <c r="V36" i="26"/>
  <c r="U33" i="29"/>
  <c r="U278" i="26"/>
  <c r="U41" i="29"/>
  <c r="U66" i="13"/>
  <c r="V77" i="26"/>
  <c r="U188" i="26"/>
  <c r="U316" i="26"/>
  <c r="V122" i="26"/>
  <c r="V25" i="29"/>
  <c r="U130" i="26"/>
  <c r="V28" i="27"/>
  <c r="U72" i="26"/>
  <c r="U46" i="29"/>
  <c r="V55" i="29"/>
  <c r="U54" i="13"/>
  <c r="V36" i="27"/>
  <c r="U353" i="26"/>
  <c r="U234" i="26"/>
  <c r="V219" i="26"/>
  <c r="U309" i="26"/>
  <c r="U97" i="26"/>
  <c r="V349" i="26"/>
  <c r="U107" i="26"/>
  <c r="V33" i="27"/>
  <c r="V83" i="13"/>
  <c r="U346" i="26"/>
  <c r="U79" i="26"/>
  <c r="U66" i="29"/>
  <c r="U24" i="29"/>
  <c r="U85" i="26"/>
  <c r="V76" i="13"/>
  <c r="U235" i="26"/>
  <c r="U290" i="26"/>
  <c r="V338" i="26"/>
  <c r="V259" i="26"/>
  <c r="U61" i="26"/>
  <c r="U43" i="13"/>
  <c r="V378" i="26"/>
  <c r="U116" i="26"/>
  <c r="U366" i="26"/>
  <c r="U393" i="26"/>
  <c r="V60" i="26"/>
  <c r="V134" i="26"/>
  <c r="V176" i="26"/>
  <c r="U216" i="26"/>
  <c r="V242" i="26"/>
  <c r="U88" i="13"/>
  <c r="U349" i="26"/>
  <c r="U27" i="29"/>
  <c r="U225" i="26"/>
  <c r="V309" i="26"/>
  <c r="V111" i="26"/>
  <c r="U51" i="13"/>
  <c r="U64" i="26"/>
  <c r="V217" i="26"/>
  <c r="V75" i="26"/>
  <c r="U54" i="29"/>
  <c r="V78" i="13"/>
  <c r="V387" i="26"/>
  <c r="U307" i="26"/>
  <c r="V73" i="13"/>
  <c r="V72" i="26"/>
  <c r="U61" i="27"/>
  <c r="U59" i="13"/>
  <c r="U314" i="26"/>
  <c r="U209" i="26"/>
  <c r="V374" i="26"/>
  <c r="V63" i="29"/>
  <c r="U322" i="26"/>
  <c r="U260" i="26"/>
  <c r="V398" i="26"/>
  <c r="V185" i="26"/>
  <c r="V194" i="26"/>
  <c r="U369" i="26"/>
  <c r="U256" i="26"/>
  <c r="U104" i="26"/>
  <c r="V380" i="26"/>
  <c r="V81" i="26"/>
  <c r="V55" i="27"/>
  <c r="V104" i="13"/>
  <c r="U224" i="26"/>
  <c r="U32" i="29"/>
  <c r="V234" i="26"/>
  <c r="U44" i="13"/>
  <c r="V31" i="29"/>
  <c r="U68" i="27"/>
  <c r="U35" i="29"/>
  <c r="V99" i="13"/>
  <c r="U41" i="13"/>
  <c r="U36" i="29"/>
  <c r="V294" i="26"/>
  <c r="V81" i="13"/>
  <c r="U55" i="26"/>
  <c r="V143" i="26"/>
  <c r="V258" i="26"/>
  <c r="U176" i="26"/>
  <c r="U365" i="26"/>
  <c r="U64" i="29"/>
  <c r="U285" i="26"/>
  <c r="V286" i="26"/>
  <c r="V316" i="26"/>
  <c r="V297" i="26"/>
  <c r="U67" i="27"/>
  <c r="V41" i="26"/>
  <c r="V312" i="26"/>
  <c r="V357" i="26"/>
  <c r="V133" i="26"/>
  <c r="U153" i="26"/>
  <c r="V153" i="26"/>
  <c r="U47" i="13"/>
  <c r="V369" i="26"/>
  <c r="V49" i="13"/>
  <c r="V336" i="26"/>
  <c r="V68" i="27"/>
  <c r="V237" i="26"/>
  <c r="U66" i="26"/>
  <c r="U367" i="26"/>
  <c r="U30" i="28"/>
  <c r="U53" i="13"/>
  <c r="U124" i="26"/>
  <c r="V385" i="26"/>
  <c r="U45" i="13"/>
  <c r="V318" i="26"/>
  <c r="V26" i="27"/>
  <c r="U348" i="26"/>
  <c r="V343" i="26"/>
  <c r="U300" i="26"/>
  <c r="U236" i="26"/>
  <c r="V202" i="26"/>
  <c r="U36" i="26"/>
  <c r="U179" i="26"/>
  <c r="U67" i="26"/>
  <c r="V43" i="29"/>
  <c r="V32" i="27"/>
  <c r="V267" i="26"/>
  <c r="U336" i="26"/>
  <c r="V26" i="29"/>
  <c r="U162" i="26"/>
  <c r="U378" i="26"/>
  <c r="V359" i="26"/>
  <c r="V119" i="26"/>
  <c r="U332" i="26"/>
  <c r="U301" i="26"/>
  <c r="V228" i="26"/>
  <c r="V84" i="13"/>
  <c r="V109" i="26"/>
  <c r="U57" i="13"/>
  <c r="V57" i="29"/>
  <c r="V57" i="26"/>
  <c r="V89" i="13"/>
  <c r="V128" i="26"/>
  <c r="U338" i="26"/>
  <c r="U304" i="26"/>
  <c r="V244" i="26"/>
  <c r="U136" i="26"/>
  <c r="V92" i="13"/>
  <c r="U53" i="27"/>
  <c r="V23" i="26"/>
  <c r="V65" i="26"/>
  <c r="U319" i="26"/>
  <c r="V33" i="29"/>
  <c r="U241" i="26"/>
  <c r="U56" i="27"/>
  <c r="V161" i="26"/>
  <c r="U123" i="26"/>
  <c r="V90" i="13"/>
  <c r="U62" i="26"/>
  <c r="U126" i="26"/>
  <c r="V159" i="26"/>
  <c r="U363" i="26"/>
  <c r="U66" i="27"/>
  <c r="V315" i="26"/>
  <c r="U55" i="13"/>
  <c r="U78" i="26"/>
  <c r="U62" i="29"/>
  <c r="V58" i="29"/>
  <c r="V257" i="26"/>
  <c r="V82" i="13"/>
  <c r="V50" i="29"/>
  <c r="U360" i="26"/>
  <c r="U70" i="27"/>
  <c r="V393" i="26"/>
  <c r="U145" i="26"/>
  <c r="V368" i="26"/>
  <c r="U83" i="13"/>
  <c r="U324" i="26"/>
  <c r="U362" i="26"/>
  <c r="V80" i="26"/>
  <c r="U330" i="26"/>
  <c r="U23" i="29"/>
  <c r="V256" i="26"/>
  <c r="V211" i="26"/>
  <c r="V345" i="26"/>
  <c r="U134" i="26"/>
  <c r="U170" i="26"/>
  <c r="U268" i="26"/>
  <c r="U243" i="26"/>
  <c r="V38" i="27"/>
  <c r="V232" i="26"/>
  <c r="V334" i="26"/>
  <c r="U295" i="26"/>
  <c r="V325" i="26"/>
  <c r="V148" i="26"/>
  <c r="U33" i="26"/>
  <c r="U40" i="13"/>
  <c r="U199" i="26"/>
  <c r="V118" i="26"/>
  <c r="V66" i="26"/>
  <c r="U82" i="26"/>
  <c r="U155" i="26"/>
  <c r="U91" i="13"/>
  <c r="U186" i="26"/>
  <c r="V51" i="29"/>
  <c r="U101" i="13"/>
  <c r="V53" i="26"/>
  <c r="U180" i="26"/>
  <c r="V276" i="26"/>
  <c r="U127" i="26"/>
  <c r="U65" i="29"/>
  <c r="U335" i="26"/>
  <c r="V360" i="26"/>
  <c r="U164" i="26"/>
  <c r="V130" i="26"/>
  <c r="U157" i="26"/>
  <c r="U154" i="26"/>
  <c r="V238" i="26"/>
  <c r="U250" i="26"/>
  <c r="U43" i="26"/>
  <c r="V116" i="26"/>
  <c r="V62" i="27"/>
  <c r="U24" i="13"/>
  <c r="V53" i="29"/>
  <c r="V37" i="27"/>
  <c r="U206" i="26"/>
  <c r="V67" i="29"/>
  <c r="U377" i="26"/>
  <c r="U71" i="13"/>
  <c r="U69" i="27"/>
  <c r="V58" i="26"/>
  <c r="V47" i="27"/>
  <c r="U49" i="13"/>
  <c r="U112" i="26"/>
  <c r="V69" i="29"/>
  <c r="V88" i="13"/>
  <c r="U166" i="26"/>
  <c r="V342" i="26"/>
  <c r="U388" i="26"/>
  <c r="U183" i="26"/>
  <c r="V136" i="26"/>
  <c r="V146" i="26"/>
  <c r="U169" i="26"/>
  <c r="V170" i="26"/>
  <c r="U318" i="26"/>
  <c r="V64" i="29"/>
  <c r="V106" i="26"/>
  <c r="V65" i="29"/>
  <c r="U68" i="26"/>
  <c r="U177" i="26"/>
  <c r="V245" i="26"/>
  <c r="U219" i="26"/>
  <c r="U252" i="26"/>
  <c r="U396" i="26"/>
  <c r="U58" i="29"/>
  <c r="V295" i="26"/>
  <c r="U36" i="13"/>
  <c r="V198" i="26"/>
  <c r="U26" i="13"/>
  <c r="U339" i="26"/>
  <c r="U229" i="26"/>
  <c r="U287" i="26"/>
  <c r="V199" i="26"/>
  <c r="V291" i="26"/>
  <c r="U381" i="26"/>
  <c r="U125" i="26"/>
  <c r="V103" i="13"/>
  <c r="U87" i="13"/>
  <c r="U355" i="26"/>
  <c r="U35" i="13"/>
  <c r="U131" i="26"/>
  <c r="U207" i="26"/>
  <c r="U65" i="26"/>
  <c r="U32" i="27"/>
  <c r="U238" i="26"/>
  <c r="V34" i="27"/>
  <c r="V203" i="26"/>
  <c r="U65" i="27"/>
  <c r="U182" i="26"/>
  <c r="V166" i="26"/>
  <c r="U115" i="26"/>
  <c r="V70" i="26"/>
  <c r="U279" i="26"/>
  <c r="V164" i="26"/>
  <c r="U29" i="29"/>
  <c r="V67" i="26"/>
  <c r="U190" i="26"/>
  <c r="V23" i="29"/>
  <c r="V254" i="26"/>
  <c r="V388" i="26"/>
  <c r="U117" i="26"/>
  <c r="U121" i="26"/>
  <c r="V344" i="26"/>
  <c r="V241" i="26"/>
  <c r="V50" i="26"/>
  <c r="U211" i="26"/>
  <c r="V100" i="26"/>
  <c r="U56" i="13"/>
  <c r="U383" i="26"/>
  <c r="U294" i="26"/>
  <c r="U160" i="26"/>
  <c r="U50" i="27"/>
  <c r="U193" i="26"/>
  <c r="V31" i="27"/>
  <c r="V173" i="26"/>
  <c r="U39" i="13"/>
  <c r="U375" i="26"/>
  <c r="U334" i="26"/>
  <c r="V37" i="29"/>
  <c r="V278" i="26"/>
  <c r="U43" i="27"/>
  <c r="V48" i="29"/>
  <c r="V184" i="26"/>
  <c r="U196" i="26"/>
  <c r="V54" i="13"/>
  <c r="U129" i="26"/>
  <c r="U24" i="26"/>
  <c r="U60" i="29"/>
  <c r="U399" i="26"/>
  <c r="V30" i="29"/>
  <c r="U46" i="26"/>
  <c r="U120" i="26"/>
  <c r="U35" i="28"/>
  <c r="U35" i="26"/>
  <c r="V104" i="26"/>
  <c r="U54" i="26"/>
  <c r="V229" i="26"/>
  <c r="U382" i="26"/>
  <c r="V78" i="26"/>
  <c r="U257" i="26"/>
  <c r="V181" i="26"/>
  <c r="U149" i="26"/>
  <c r="U385" i="26"/>
  <c r="U73" i="13"/>
  <c r="V138" i="26"/>
  <c r="U28" i="13"/>
  <c r="V158" i="26"/>
  <c r="U189" i="26"/>
  <c r="U200" i="26"/>
  <c r="U28" i="26"/>
  <c r="V45" i="26"/>
  <c r="V127" i="26"/>
  <c r="V94" i="26"/>
  <c r="V93" i="13"/>
  <c r="V137" i="26"/>
  <c r="U63" i="27"/>
  <c r="U28" i="29"/>
  <c r="V337" i="26"/>
  <c r="V60" i="27"/>
  <c r="U141" i="26"/>
  <c r="V62" i="26"/>
  <c r="U259" i="26"/>
  <c r="V80" i="13"/>
  <c r="U64" i="27"/>
  <c r="V83" i="26"/>
  <c r="U340" i="26"/>
  <c r="U61" i="29"/>
  <c r="U50" i="29"/>
  <c r="V188" i="26"/>
  <c r="V131" i="26"/>
  <c r="V167" i="26"/>
  <c r="V87" i="26"/>
  <c r="U281" i="26"/>
  <c r="V35" i="29"/>
  <c r="V251" i="26"/>
  <c r="V355" i="26"/>
  <c r="V193" i="26"/>
  <c r="V290" i="26"/>
  <c r="V61" i="13"/>
  <c r="U52" i="27"/>
  <c r="U218" i="26"/>
  <c r="V313" i="26"/>
  <c r="V35" i="27"/>
  <c r="U50" i="26"/>
  <c r="U364" i="26"/>
  <c r="V69" i="13"/>
  <c r="V46" i="27"/>
  <c r="V126" i="26"/>
  <c r="U29" i="28"/>
  <c r="V91" i="26"/>
  <c r="V222" i="26"/>
  <c r="V190" i="26"/>
  <c r="U75" i="26"/>
  <c r="V348" i="26"/>
  <c r="U39" i="27"/>
  <c r="V44" i="13"/>
  <c r="V49" i="27"/>
  <c r="V322" i="26"/>
  <c r="V54" i="27"/>
  <c r="V168" i="26"/>
  <c r="U289" i="26"/>
  <c r="U139" i="26"/>
  <c r="U51" i="27"/>
  <c r="V240" i="26"/>
  <c r="U38" i="26"/>
  <c r="V135" i="26"/>
  <c r="U47" i="29"/>
  <c r="U137" i="26"/>
  <c r="V85" i="13"/>
  <c r="V285" i="26"/>
  <c r="V261" i="26"/>
  <c r="U265" i="26"/>
  <c r="V63" i="13"/>
  <c r="U174" i="26"/>
  <c r="V79" i="26"/>
  <c r="V44" i="26"/>
  <c r="V69" i="26"/>
  <c r="V383" i="26"/>
  <c r="V56" i="26"/>
  <c r="U371" i="26"/>
  <c r="V169" i="26"/>
  <c r="V92" i="26"/>
  <c r="V120" i="26"/>
  <c r="U266" i="26"/>
  <c r="V48" i="26"/>
  <c r="U62" i="27"/>
  <c r="U57" i="27"/>
  <c r="U283" i="26"/>
  <c r="V144" i="26"/>
  <c r="U23" i="26"/>
  <c r="U34" i="28"/>
  <c r="U37" i="27"/>
  <c r="U29" i="27"/>
  <c r="V231" i="26"/>
  <c r="U253" i="26"/>
  <c r="V50" i="27"/>
  <c r="U387" i="26"/>
  <c r="U165" i="26"/>
  <c r="U76" i="13"/>
  <c r="U178" i="26"/>
  <c r="V66" i="29"/>
  <c r="U171" i="26"/>
  <c r="U201" i="26"/>
  <c r="U32" i="13"/>
  <c r="V62" i="29"/>
  <c r="V145" i="26"/>
  <c r="V56" i="29"/>
  <c r="U384" i="26"/>
  <c r="V200" i="26"/>
  <c r="U35" i="27"/>
  <c r="V264" i="26"/>
  <c r="V101" i="13"/>
  <c r="U168" i="26"/>
  <c r="U274" i="26"/>
  <c r="V361" i="26"/>
  <c r="U97" i="13"/>
  <c r="U374" i="26"/>
  <c r="V64" i="27"/>
  <c r="V177" i="26"/>
  <c r="V227" i="26"/>
  <c r="U292" i="26"/>
  <c r="U57" i="29"/>
  <c r="V282" i="26"/>
  <c r="V281" i="26"/>
  <c r="V155" i="26"/>
  <c r="V292" i="26"/>
  <c r="V28" i="28"/>
  <c r="V63" i="27"/>
  <c r="U380" i="26"/>
  <c r="U390" i="26"/>
  <c r="U184" i="26"/>
  <c r="U108" i="26"/>
  <c r="V277" i="26"/>
  <c r="U79" i="13"/>
  <c r="V100" i="13"/>
  <c r="V304" i="26"/>
  <c r="U80" i="26"/>
  <c r="V36" i="29"/>
  <c r="V384" i="26"/>
  <c r="V214" i="26"/>
  <c r="U58" i="26"/>
  <c r="U227" i="26"/>
  <c r="U352" i="26"/>
  <c r="V156" i="26"/>
  <c r="V298" i="26"/>
  <c r="V341" i="26"/>
  <c r="U58" i="13"/>
  <c r="V69" i="27"/>
  <c r="U359" i="26"/>
  <c r="U128" i="26"/>
  <c r="V300" i="26"/>
  <c r="V124" i="26"/>
  <c r="V34" i="29"/>
  <c r="U26" i="29"/>
  <c r="U291" i="26"/>
  <c r="V372" i="26"/>
  <c r="U220" i="26"/>
  <c r="V45" i="27"/>
  <c r="U83" i="26"/>
  <c r="U84" i="13"/>
  <c r="U40" i="26"/>
  <c r="V262" i="26"/>
  <c r="V115" i="26"/>
  <c r="U195" i="26"/>
  <c r="U98" i="26"/>
  <c r="V389" i="26"/>
  <c r="U53" i="26"/>
  <c r="V271" i="26"/>
  <c r="U142" i="26"/>
  <c r="U356" i="26"/>
  <c r="U312" i="26"/>
  <c r="V218" i="26"/>
  <c r="U60" i="13"/>
  <c r="U58" i="27"/>
  <c r="U81" i="13"/>
  <c r="V346" i="26"/>
  <c r="V327" i="26"/>
  <c r="V221" i="26"/>
  <c r="U370" i="26"/>
  <c r="U303" i="26"/>
  <c r="U275" i="26"/>
  <c r="U47" i="26"/>
  <c r="U258" i="26"/>
  <c r="U72" i="13"/>
  <c r="V29" i="29"/>
  <c r="U38" i="29"/>
  <c r="V377" i="26"/>
  <c r="U40" i="29"/>
  <c r="V182" i="26"/>
  <c r="V65" i="27"/>
  <c r="U135" i="26"/>
  <c r="V373" i="26"/>
  <c r="U29" i="26"/>
  <c r="U395" i="26"/>
  <c r="U400" i="26"/>
  <c r="V392" i="26"/>
  <c r="V85" i="26"/>
  <c r="U222" i="26"/>
  <c r="U113" i="26"/>
  <c r="U267" i="26"/>
  <c r="V174" i="26"/>
  <c r="U151" i="26"/>
  <c r="U62" i="13"/>
  <c r="U48" i="27"/>
  <c r="V308" i="26"/>
  <c r="V310" i="26"/>
  <c r="V165" i="26"/>
  <c r="U34" i="27"/>
  <c r="V54" i="29"/>
  <c r="U23" i="28"/>
  <c r="U226" i="26"/>
  <c r="V331" i="26"/>
  <c r="V332" i="26"/>
  <c r="U91" i="26"/>
  <c r="V371" i="26"/>
  <c r="V220" i="26"/>
  <c r="U244" i="26"/>
  <c r="V38" i="29"/>
  <c r="U277" i="26"/>
  <c r="V260" i="26"/>
  <c r="U23" i="13"/>
  <c r="V252" i="26"/>
  <c r="U297" i="26"/>
  <c r="V125" i="26"/>
  <c r="V305" i="26"/>
  <c r="U86" i="26"/>
  <c r="V275" i="26"/>
  <c r="V42" i="26"/>
  <c r="U302" i="26"/>
  <c r="U237" i="26"/>
  <c r="V31" i="13"/>
  <c r="V24" i="26"/>
  <c r="V28" i="26"/>
  <c r="V59" i="13"/>
  <c r="V41" i="13"/>
  <c r="V46" i="13"/>
  <c r="V36" i="13"/>
  <c r="V34" i="28"/>
  <c r="V330" i="26"/>
  <c r="V47" i="26"/>
  <c r="U158" i="26"/>
  <c r="V59" i="26"/>
  <c r="U109" i="26"/>
  <c r="V96" i="26"/>
  <c r="U228" i="26"/>
  <c r="U191" i="26"/>
  <c r="U368" i="26"/>
  <c r="V191" i="26"/>
  <c r="U344" i="26"/>
  <c r="U41" i="26"/>
  <c r="V46" i="26"/>
  <c r="V358" i="26"/>
  <c r="U99" i="26"/>
  <c r="V41" i="29"/>
  <c r="U28" i="28"/>
  <c r="U61" i="13"/>
  <c r="V43" i="27"/>
  <c r="U48" i="13"/>
  <c r="U208" i="26"/>
  <c r="V108" i="26"/>
  <c r="U92" i="26"/>
  <c r="U60" i="26"/>
  <c r="V64" i="13"/>
  <c r="U34" i="29"/>
  <c r="U24" i="27"/>
  <c r="V246" i="26"/>
  <c r="V70" i="13"/>
  <c r="U27" i="26"/>
  <c r="U42" i="13"/>
  <c r="V147" i="26"/>
  <c r="U110" i="26"/>
  <c r="U143" i="26"/>
  <c r="U280" i="26"/>
  <c r="U230" i="26"/>
  <c r="U25" i="28"/>
  <c r="U37" i="13"/>
  <c r="U242" i="26"/>
  <c r="U49" i="27"/>
  <c r="U45" i="29"/>
  <c r="U44" i="27"/>
  <c r="U95" i="13"/>
  <c r="V186" i="26"/>
  <c r="V101" i="26"/>
  <c r="U31" i="28"/>
  <c r="U320" i="26"/>
  <c r="U50" i="13"/>
  <c r="U217" i="26"/>
  <c r="U68" i="29"/>
  <c r="U311" i="26"/>
  <c r="V270" i="26"/>
  <c r="U298" i="26"/>
  <c r="V35" i="13"/>
  <c r="V30" i="13"/>
  <c r="V39" i="26"/>
  <c r="V35" i="26"/>
  <c r="V51" i="13"/>
  <c r="V56" i="13"/>
  <c r="V38" i="13"/>
  <c r="V23" i="28"/>
  <c r="V26" i="28"/>
  <c r="U90" i="26"/>
  <c r="V86" i="26"/>
  <c r="V333" i="26"/>
  <c r="U326" i="26"/>
  <c r="U39" i="26"/>
  <c r="U69" i="26"/>
  <c r="U103" i="13"/>
  <c r="V43" i="26"/>
  <c r="V215" i="26"/>
  <c r="V296" i="26"/>
  <c r="U67" i="29"/>
  <c r="U69" i="13"/>
  <c r="U53" i="29"/>
  <c r="V366" i="26"/>
  <c r="U81" i="26"/>
  <c r="U329" i="26"/>
  <c r="V41" i="27"/>
  <c r="V243" i="26"/>
  <c r="U92" i="13"/>
  <c r="V206" i="26"/>
  <c r="U187" i="26"/>
  <c r="U215" i="26"/>
  <c r="V47" i="29"/>
  <c r="U93" i="26"/>
  <c r="V379" i="26"/>
  <c r="V56" i="27"/>
  <c r="V401" i="26"/>
  <c r="U269" i="26"/>
  <c r="V24" i="27"/>
  <c r="V301" i="26"/>
  <c r="V110" i="26"/>
  <c r="V356" i="26"/>
  <c r="U251" i="26"/>
  <c r="V140" i="26"/>
  <c r="V201" i="26"/>
  <c r="U106" i="26"/>
  <c r="V382" i="26"/>
  <c r="U39" i="29"/>
  <c r="U221" i="26"/>
  <c r="V139" i="26"/>
  <c r="U46" i="27"/>
  <c r="V52" i="27"/>
  <c r="V102" i="13"/>
  <c r="U172" i="26"/>
  <c r="U44" i="26"/>
  <c r="V68" i="13"/>
  <c r="V27" i="29"/>
  <c r="U341" i="26"/>
  <c r="U212" i="26"/>
  <c r="U27" i="28"/>
  <c r="V34" i="13"/>
  <c r="V29" i="13"/>
  <c r="V31" i="26"/>
  <c r="V27" i="26"/>
  <c r="V43" i="13"/>
  <c r="V48" i="13"/>
  <c r="V53" i="13"/>
  <c r="V35" i="28"/>
  <c r="V25" i="28"/>
  <c r="V195" i="26"/>
  <c r="V99" i="26"/>
  <c r="V269" i="26"/>
  <c r="U88" i="26"/>
  <c r="U181" i="26"/>
  <c r="V82" i="26"/>
  <c r="V205" i="26"/>
  <c r="V62" i="13"/>
  <c r="U133" i="26"/>
  <c r="V273" i="26"/>
  <c r="U313" i="26"/>
  <c r="U394" i="26"/>
  <c r="U51" i="26"/>
  <c r="U45" i="27"/>
  <c r="V44" i="29"/>
  <c r="V72" i="13"/>
  <c r="U337" i="26"/>
  <c r="U203" i="26"/>
  <c r="U282" i="26"/>
  <c r="U104" i="13"/>
  <c r="V340" i="26"/>
  <c r="U33" i="13"/>
  <c r="U232" i="26"/>
  <c r="U373" i="26"/>
  <c r="U357" i="26"/>
  <c r="U94" i="13"/>
  <c r="V66" i="13"/>
  <c r="U25" i="27"/>
  <c r="U55" i="27"/>
  <c r="V53" i="27"/>
  <c r="V44" i="27"/>
  <c r="U33" i="27"/>
  <c r="U76" i="26"/>
  <c r="V61" i="26"/>
  <c r="V364" i="26"/>
  <c r="V26" i="13"/>
  <c r="V28" i="13"/>
  <c r="V38" i="26"/>
  <c r="V34" i="26"/>
  <c r="V58" i="13"/>
  <c r="V40" i="13"/>
  <c r="V45" i="13"/>
  <c r="V27" i="28"/>
  <c r="V32" i="28"/>
  <c r="V94" i="13"/>
  <c r="U44" i="29"/>
  <c r="U67" i="13"/>
  <c r="V75" i="13"/>
  <c r="V283" i="26"/>
  <c r="U43" i="29"/>
  <c r="V180" i="26"/>
  <c r="U84" i="26"/>
  <c r="V187" i="26"/>
  <c r="U48" i="29"/>
  <c r="U185" i="26"/>
  <c r="U30" i="27"/>
  <c r="U45" i="26"/>
  <c r="U175" i="26"/>
  <c r="V354" i="26"/>
  <c r="V329" i="26"/>
  <c r="U63" i="29"/>
  <c r="V323" i="26"/>
  <c r="U315" i="26"/>
  <c r="V213" i="26"/>
  <c r="U95" i="26"/>
  <c r="U262" i="26"/>
  <c r="U74" i="13"/>
  <c r="U85" i="13"/>
  <c r="U202" i="26"/>
  <c r="V142" i="26"/>
  <c r="U70" i="26"/>
  <c r="U47" i="27"/>
  <c r="U194" i="26"/>
  <c r="U37" i="26"/>
  <c r="V52" i="26"/>
  <c r="V162" i="26"/>
  <c r="V311" i="26"/>
  <c r="U25" i="29"/>
  <c r="U27" i="27"/>
  <c r="U376" i="26"/>
  <c r="U74" i="26"/>
  <c r="U270" i="26"/>
  <c r="V65" i="13"/>
  <c r="V212" i="26"/>
  <c r="U29" i="13"/>
  <c r="U249" i="26"/>
  <c r="U255" i="26"/>
  <c r="U82" i="13"/>
  <c r="V189" i="26"/>
  <c r="V171" i="26"/>
  <c r="V40" i="27"/>
  <c r="U350" i="26"/>
  <c r="V61" i="29"/>
  <c r="V68" i="29"/>
  <c r="V33" i="13"/>
  <c r="V27" i="13"/>
  <c r="V30" i="26"/>
  <c r="V26" i="26"/>
  <c r="V50" i="13"/>
  <c r="V55" i="13"/>
  <c r="V37" i="13"/>
  <c r="V33" i="28"/>
  <c r="V31" i="28"/>
  <c r="V210" i="26"/>
  <c r="U401" i="26"/>
  <c r="V293" i="26"/>
  <c r="U98" i="13"/>
  <c r="V157" i="26"/>
  <c r="U51" i="29"/>
  <c r="V95" i="13"/>
  <c r="V70" i="27"/>
  <c r="V287" i="26"/>
  <c r="V248" i="26"/>
  <c r="U119" i="26"/>
  <c r="U114" i="26"/>
  <c r="U272" i="26"/>
  <c r="U231" i="26"/>
  <c r="U140" i="26"/>
  <c r="V27" i="27"/>
  <c r="U103" i="26"/>
  <c r="V226" i="26"/>
  <c r="V376" i="26"/>
  <c r="V57" i="27"/>
  <c r="V365" i="26"/>
  <c r="V54" i="26"/>
  <c r="U305" i="26"/>
  <c r="U323" i="26"/>
  <c r="U80" i="13"/>
  <c r="V29" i="27"/>
  <c r="V66" i="27"/>
  <c r="U70" i="13"/>
  <c r="U42" i="27"/>
  <c r="V381" i="26"/>
  <c r="V247" i="26"/>
  <c r="V279" i="26"/>
  <c r="U24" i="28"/>
  <c r="U351" i="26"/>
  <c r="V105" i="26"/>
  <c r="V123" i="26"/>
  <c r="V23" i="27"/>
  <c r="V397" i="26"/>
  <c r="U347" i="26"/>
  <c r="U150" i="26"/>
  <c r="U26" i="27"/>
  <c r="U276" i="26"/>
  <c r="U288" i="26"/>
  <c r="U52" i="13"/>
  <c r="V88" i="26"/>
  <c r="U59" i="26"/>
  <c r="V225" i="26"/>
  <c r="U213" i="26"/>
  <c r="U56" i="26"/>
  <c r="V319" i="26"/>
  <c r="U379" i="26"/>
  <c r="U239" i="26"/>
  <c r="V79" i="13"/>
  <c r="U77" i="13"/>
  <c r="U342" i="26"/>
  <c r="U31" i="26"/>
  <c r="U87" i="26"/>
  <c r="U86" i="13"/>
  <c r="U398" i="26"/>
  <c r="U71" i="26"/>
  <c r="V207" i="26"/>
  <c r="U345" i="26"/>
  <c r="U246" i="26"/>
  <c r="V339" i="26"/>
  <c r="V154" i="26"/>
  <c r="U264" i="26"/>
  <c r="U361" i="26"/>
  <c r="U49" i="29"/>
  <c r="U68" i="13"/>
  <c r="U198" i="26"/>
  <c r="U56" i="29"/>
  <c r="V28" i="29"/>
  <c r="V352" i="26"/>
  <c r="U389" i="26"/>
  <c r="V307" i="26"/>
  <c r="U37" i="29"/>
  <c r="V302" i="26"/>
  <c r="U34" i="13"/>
  <c r="U26" i="28"/>
  <c r="U293" i="26"/>
  <c r="U46" i="13"/>
  <c r="V400" i="26"/>
  <c r="U89" i="26"/>
  <c r="U214" i="26"/>
  <c r="V98" i="26"/>
  <c r="V64" i="26"/>
  <c r="U284" i="26"/>
  <c r="V150" i="26"/>
  <c r="V209" i="26"/>
  <c r="U161" i="26"/>
  <c r="V353" i="26"/>
  <c r="V303" i="26"/>
  <c r="V97" i="26"/>
  <c r="U73" i="26"/>
  <c r="V132" i="26"/>
  <c r="U327" i="26"/>
  <c r="V236" i="26"/>
  <c r="V151" i="26"/>
  <c r="U42" i="29"/>
  <c r="U163" i="26"/>
  <c r="V67" i="13"/>
  <c r="V90" i="26"/>
  <c r="U52" i="29"/>
  <c r="V25" i="13"/>
  <c r="V23" i="13"/>
  <c r="V37" i="26"/>
  <c r="V33" i="26"/>
  <c r="V42" i="13"/>
  <c r="V47" i="13"/>
  <c r="V60" i="13"/>
  <c r="V24" i="28"/>
  <c r="V29" i="28"/>
  <c r="U30" i="29"/>
  <c r="V265" i="26"/>
  <c r="V74" i="13"/>
  <c r="V55" i="26"/>
  <c r="U247" i="26"/>
  <c r="U333" i="26"/>
  <c r="U49" i="26"/>
  <c r="U60" i="27"/>
  <c r="U118" i="26"/>
  <c r="V324" i="26"/>
  <c r="U167" i="26"/>
  <c r="U392" i="26"/>
  <c r="V321" i="26"/>
  <c r="V24" i="29"/>
  <c r="U23" i="27"/>
  <c r="V39" i="29"/>
  <c r="V112" i="26"/>
  <c r="U254" i="26"/>
  <c r="V223" i="26"/>
  <c r="U122" i="26"/>
  <c r="U102" i="13"/>
  <c r="V160" i="26"/>
  <c r="V67" i="27"/>
  <c r="U299" i="26"/>
  <c r="U32" i="28"/>
  <c r="U101" i="26"/>
  <c r="U152" i="26"/>
  <c r="U147" i="26"/>
  <c r="V59" i="29"/>
  <c r="U261" i="26"/>
  <c r="V77" i="13"/>
  <c r="U32" i="26"/>
  <c r="V63" i="26"/>
  <c r="V239" i="26"/>
  <c r="U34" i="26"/>
  <c r="V30" i="27"/>
  <c r="U354" i="26"/>
  <c r="U38" i="27"/>
  <c r="V288" i="26"/>
  <c r="V306" i="26"/>
  <c r="V113" i="26"/>
  <c r="U248" i="26"/>
  <c r="V121" i="26"/>
  <c r="U331" i="26"/>
  <c r="V25" i="27"/>
  <c r="U306" i="26"/>
  <c r="V255" i="26"/>
  <c r="V263" i="26"/>
  <c r="V68" i="26"/>
  <c r="U148" i="26"/>
  <c r="U156" i="26"/>
  <c r="U144" i="26"/>
  <c r="V163" i="26"/>
  <c r="U77" i="26"/>
  <c r="V280" i="26"/>
  <c r="U99" i="13"/>
  <c r="U138" i="26"/>
  <c r="V71" i="13"/>
  <c r="U240" i="26"/>
  <c r="V266" i="26"/>
  <c r="V98" i="13"/>
  <c r="U192" i="26"/>
  <c r="V390" i="26"/>
  <c r="V216" i="26"/>
  <c r="U391" i="26"/>
  <c r="V335" i="26"/>
  <c r="V46" i="29"/>
  <c r="V52" i="29"/>
  <c r="V107" i="26"/>
  <c r="U100" i="13"/>
  <c r="U90" i="13"/>
  <c r="U317" i="26"/>
  <c r="V61" i="27"/>
  <c r="V320" i="26"/>
  <c r="U59" i="29"/>
  <c r="V395" i="26"/>
  <c r="V42" i="27"/>
  <c r="V97" i="13"/>
  <c r="U93" i="13"/>
  <c r="U386" i="26"/>
  <c r="V326" i="26"/>
  <c r="V179" i="26"/>
  <c r="U57" i="26"/>
  <c r="U27" i="13"/>
  <c r="U65" i="13"/>
  <c r="U308" i="26"/>
  <c r="U64" i="13"/>
  <c r="U205" i="26"/>
  <c r="U296" i="26"/>
  <c r="V233" i="26"/>
  <c r="V289" i="26"/>
  <c r="V152" i="26"/>
  <c r="V204" i="26"/>
  <c r="U30" i="26"/>
  <c r="V76" i="26"/>
  <c r="U173" i="26"/>
  <c r="U42" i="26"/>
  <c r="V299" i="26"/>
  <c r="U55" i="29"/>
  <c r="V96" i="13"/>
  <c r="U52" i="26"/>
  <c r="U96" i="26"/>
  <c r="V317" i="26"/>
  <c r="V117" i="26"/>
  <c r="V196" i="26"/>
  <c r="U31" i="29"/>
  <c r="V129" i="26"/>
  <c r="V250" i="26"/>
  <c r="U159" i="26"/>
  <c r="V363" i="26"/>
  <c r="U111" i="26"/>
  <c r="V230" i="26"/>
  <c r="U25" i="13"/>
  <c r="V74" i="26"/>
  <c r="U31" i="27"/>
  <c r="U38" i="13"/>
  <c r="V60" i="29"/>
  <c r="U321" i="26"/>
  <c r="U63" i="26"/>
  <c r="V32" i="13"/>
  <c r="V40" i="26"/>
  <c r="V29" i="26"/>
  <c r="V25" i="26"/>
  <c r="V57" i="13"/>
  <c r="V39" i="13"/>
  <c r="V52" i="13"/>
  <c r="V30" i="28"/>
  <c r="W30" i="28" l="1"/>
  <c r="W52" i="13"/>
  <c r="W39" i="13"/>
  <c r="W57" i="13"/>
  <c r="W25" i="26"/>
  <c r="W29" i="26"/>
  <c r="W40" i="26"/>
  <c r="W32" i="13"/>
  <c r="X63" i="26"/>
  <c r="Y63" i="26" s="1"/>
  <c r="X321" i="26"/>
  <c r="Y321" i="26" s="1"/>
  <c r="W60" i="29"/>
  <c r="X38" i="13"/>
  <c r="Y38" i="13" s="1"/>
  <c r="X31" i="27"/>
  <c r="Y31" i="27" s="1"/>
  <c r="W74" i="26"/>
  <c r="X25" i="13"/>
  <c r="Y25" i="13" s="1"/>
  <c r="W230" i="26"/>
  <c r="X111" i="26"/>
  <c r="Y111" i="26" s="1"/>
  <c r="W363" i="26"/>
  <c r="X159" i="26"/>
  <c r="Y159" i="26" s="1"/>
  <c r="W250" i="26"/>
  <c r="W129" i="26"/>
  <c r="X31" i="29"/>
  <c r="Y31" i="29" s="1"/>
  <c r="W196" i="26"/>
  <c r="W117" i="26"/>
  <c r="W317" i="26"/>
  <c r="X96" i="26"/>
  <c r="Y96" i="26" s="1"/>
  <c r="X52" i="26"/>
  <c r="Y52" i="26" s="1"/>
  <c r="W96" i="13"/>
  <c r="X55" i="29"/>
  <c r="Y55" i="29" s="1"/>
  <c r="W299" i="26"/>
  <c r="X42" i="26"/>
  <c r="Y42" i="26" s="1"/>
  <c r="X173" i="26"/>
  <c r="Y173" i="26" s="1"/>
  <c r="W76" i="26"/>
  <c r="X30" i="26"/>
  <c r="Y30" i="26" s="1"/>
  <c r="W204" i="26"/>
  <c r="W152" i="26"/>
  <c r="W289" i="26"/>
  <c r="W233" i="26"/>
  <c r="X296" i="26"/>
  <c r="Y296" i="26" s="1"/>
  <c r="X205" i="26"/>
  <c r="Y205" i="26" s="1"/>
  <c r="X64" i="13"/>
  <c r="Y64" i="13" s="1"/>
  <c r="X308" i="26"/>
  <c r="Y308" i="26" s="1"/>
  <c r="X65" i="13"/>
  <c r="Y65" i="13" s="1"/>
  <c r="X27" i="13"/>
  <c r="Y27" i="13" s="1"/>
  <c r="X57" i="26"/>
  <c r="Y57" i="26" s="1"/>
  <c r="W179" i="26"/>
  <c r="W326" i="26"/>
  <c r="X386" i="26"/>
  <c r="Y386" i="26" s="1"/>
  <c r="X93" i="13"/>
  <c r="Y93" i="13" s="1"/>
  <c r="W97" i="13"/>
  <c r="W42" i="27"/>
  <c r="W395" i="26"/>
  <c r="X59" i="29"/>
  <c r="Y59" i="29" s="1"/>
  <c r="W320" i="26"/>
  <c r="W61" i="27"/>
  <c r="X317" i="26"/>
  <c r="Y317" i="26" s="1"/>
  <c r="X90" i="13"/>
  <c r="Y90" i="13" s="1"/>
  <c r="X100" i="13"/>
  <c r="Y100" i="13" s="1"/>
  <c r="W107" i="26"/>
  <c r="W52" i="29"/>
  <c r="W46" i="29"/>
  <c r="W335" i="26"/>
  <c r="X391" i="26"/>
  <c r="Y391" i="26" s="1"/>
  <c r="W216" i="26"/>
  <c r="W390" i="26"/>
  <c r="X192" i="26"/>
  <c r="Y192" i="26" s="1"/>
  <c r="W98" i="13"/>
  <c r="W266" i="26"/>
  <c r="X240" i="26"/>
  <c r="Y240" i="26" s="1"/>
  <c r="W71" i="13"/>
  <c r="X138" i="26"/>
  <c r="Y138" i="26" s="1"/>
  <c r="X99" i="13"/>
  <c r="Y99" i="13" s="1"/>
  <c r="W280" i="26"/>
  <c r="X77" i="26"/>
  <c r="Y77" i="26" s="1"/>
  <c r="W163" i="26"/>
  <c r="X144" i="26"/>
  <c r="Y144" i="26" s="1"/>
  <c r="X156" i="26"/>
  <c r="Y156" i="26" s="1"/>
  <c r="X148" i="26"/>
  <c r="Y148" i="26" s="1"/>
  <c r="W68" i="26"/>
  <c r="W263" i="26"/>
  <c r="W255" i="26"/>
  <c r="X306" i="26"/>
  <c r="Y306" i="26" s="1"/>
  <c r="W25" i="27"/>
  <c r="X331" i="26"/>
  <c r="Y331" i="26" s="1"/>
  <c r="W121" i="26"/>
  <c r="X248" i="26"/>
  <c r="Y248" i="26" s="1"/>
  <c r="W113" i="26"/>
  <c r="W306" i="26"/>
  <c r="W288" i="26"/>
  <c r="X38" i="27"/>
  <c r="Y38" i="27" s="1"/>
  <c r="X354" i="26"/>
  <c r="Y354" i="26" s="1"/>
  <c r="W30" i="27"/>
  <c r="X34" i="26"/>
  <c r="Y34" i="26" s="1"/>
  <c r="W239" i="26"/>
  <c r="W63" i="26"/>
  <c r="X32" i="26"/>
  <c r="Y32" i="26" s="1"/>
  <c r="W77" i="13"/>
  <c r="X261" i="26"/>
  <c r="Y261" i="26" s="1"/>
  <c r="W59" i="29"/>
  <c r="X147" i="26"/>
  <c r="Y147" i="26" s="1"/>
  <c r="X152" i="26"/>
  <c r="Y152" i="26" s="1"/>
  <c r="X101" i="26"/>
  <c r="Y101" i="26" s="1"/>
  <c r="X32" i="28"/>
  <c r="Y32" i="28" s="1"/>
  <c r="X299" i="26"/>
  <c r="Y299" i="26" s="1"/>
  <c r="W67" i="27"/>
  <c r="W160" i="26"/>
  <c r="X102" i="13"/>
  <c r="Y102" i="13" s="1"/>
  <c r="X122" i="26"/>
  <c r="Y122" i="26" s="1"/>
  <c r="W223" i="26"/>
  <c r="X254" i="26"/>
  <c r="Y254" i="26" s="1"/>
  <c r="W112" i="26"/>
  <c r="W39" i="29"/>
  <c r="X23" i="27"/>
  <c r="Y23" i="27" s="1"/>
  <c r="W24" i="29"/>
  <c r="W321" i="26"/>
  <c r="X392" i="26"/>
  <c r="Y392" i="26" s="1"/>
  <c r="X167" i="26"/>
  <c r="Y167" i="26" s="1"/>
  <c r="W324" i="26"/>
  <c r="X118" i="26"/>
  <c r="Y118" i="26" s="1"/>
  <c r="X60" i="27"/>
  <c r="Y60" i="27" s="1"/>
  <c r="X49" i="26"/>
  <c r="Y49" i="26" s="1"/>
  <c r="X333" i="26"/>
  <c r="Y333" i="26" s="1"/>
  <c r="X247" i="26"/>
  <c r="Y247" i="26" s="1"/>
  <c r="W55" i="26"/>
  <c r="W74" i="13"/>
  <c r="W265" i="26"/>
  <c r="X30" i="29"/>
  <c r="Y30" i="29" s="1"/>
  <c r="W29" i="28"/>
  <c r="W24" i="28"/>
  <c r="W60" i="13"/>
  <c r="W47" i="13"/>
  <c r="W42" i="13"/>
  <c r="W33" i="26"/>
  <c r="W37" i="26"/>
  <c r="W23" i="13"/>
  <c r="W25" i="13"/>
  <c r="X52" i="29"/>
  <c r="Y52" i="29" s="1"/>
  <c r="W90" i="26"/>
  <c r="W67" i="13"/>
  <c r="X163" i="26"/>
  <c r="Y163" i="26" s="1"/>
  <c r="X42" i="29"/>
  <c r="Y42" i="29" s="1"/>
  <c r="W151" i="26"/>
  <c r="W236" i="26"/>
  <c r="X327" i="26"/>
  <c r="Y327" i="26" s="1"/>
  <c r="W132" i="26"/>
  <c r="X73" i="26"/>
  <c r="Y73" i="26" s="1"/>
  <c r="W97" i="26"/>
  <c r="W303" i="26"/>
  <c r="W353" i="26"/>
  <c r="X161" i="26"/>
  <c r="Y161" i="26" s="1"/>
  <c r="W209" i="26"/>
  <c r="W150" i="26"/>
  <c r="X284" i="26"/>
  <c r="Y284" i="26" s="1"/>
  <c r="W64" i="26"/>
  <c r="W98" i="26"/>
  <c r="X214" i="26"/>
  <c r="Y214" i="26" s="1"/>
  <c r="X89" i="26"/>
  <c r="Y89" i="26" s="1"/>
  <c r="W400" i="26"/>
  <c r="X46" i="13"/>
  <c r="Y46" i="13" s="1"/>
  <c r="X293" i="26"/>
  <c r="Y293" i="26" s="1"/>
  <c r="X26" i="28"/>
  <c r="Y26" i="28" s="1"/>
  <c r="X34" i="13"/>
  <c r="Y34" i="13" s="1"/>
  <c r="W302" i="26"/>
  <c r="X37" i="29"/>
  <c r="Y37" i="29" s="1"/>
  <c r="W307" i="26"/>
  <c r="X389" i="26"/>
  <c r="Y389" i="26" s="1"/>
  <c r="W352" i="26"/>
  <c r="W28" i="29"/>
  <c r="X56" i="29"/>
  <c r="Y56" i="29" s="1"/>
  <c r="X198" i="26"/>
  <c r="Y198" i="26" s="1"/>
  <c r="X68" i="13"/>
  <c r="Y68" i="13" s="1"/>
  <c r="X49" i="29"/>
  <c r="Y49" i="29" s="1"/>
  <c r="X361" i="26"/>
  <c r="Y361" i="26" s="1"/>
  <c r="X264" i="26"/>
  <c r="Y264" i="26" s="1"/>
  <c r="W154" i="26"/>
  <c r="W339" i="26"/>
  <c r="X246" i="26"/>
  <c r="Y246" i="26" s="1"/>
  <c r="X345" i="26"/>
  <c r="Y345" i="26" s="1"/>
  <c r="W207" i="26"/>
  <c r="X71" i="26"/>
  <c r="Y71" i="26" s="1"/>
  <c r="X398" i="26"/>
  <c r="Y398" i="26" s="1"/>
  <c r="X86" i="13"/>
  <c r="Y86" i="13" s="1"/>
  <c r="X87" i="26"/>
  <c r="Y87" i="26" s="1"/>
  <c r="X31" i="26"/>
  <c r="Y31" i="26" s="1"/>
  <c r="X342" i="26"/>
  <c r="Y342" i="26" s="1"/>
  <c r="X77" i="13"/>
  <c r="Y77" i="13" s="1"/>
  <c r="W79" i="13"/>
  <c r="X239" i="26"/>
  <c r="Y239" i="26" s="1"/>
  <c r="X379" i="26"/>
  <c r="Y379" i="26" s="1"/>
  <c r="W319" i="26"/>
  <c r="X56" i="26"/>
  <c r="Y56" i="26" s="1"/>
  <c r="X213" i="26"/>
  <c r="Y213" i="26" s="1"/>
  <c r="W225" i="26"/>
  <c r="X59" i="26"/>
  <c r="Y59" i="26" s="1"/>
  <c r="W88" i="26"/>
  <c r="X52" i="13"/>
  <c r="Y52" i="13" s="1"/>
  <c r="X288" i="26"/>
  <c r="Y288" i="26" s="1"/>
  <c r="X276" i="26"/>
  <c r="Y276" i="26" s="1"/>
  <c r="X26" i="27"/>
  <c r="Y26" i="27" s="1"/>
  <c r="X150" i="26"/>
  <c r="Y150" i="26" s="1"/>
  <c r="X347" i="26"/>
  <c r="Y347" i="26" s="1"/>
  <c r="W397" i="26"/>
  <c r="W23" i="27"/>
  <c r="W123" i="26"/>
  <c r="W105" i="26"/>
  <c r="X351" i="26"/>
  <c r="Y351" i="26" s="1"/>
  <c r="X24" i="28"/>
  <c r="Y24" i="28" s="1"/>
  <c r="W279" i="26"/>
  <c r="W247" i="26"/>
  <c r="W381" i="26"/>
  <c r="X42" i="27"/>
  <c r="Y42" i="27" s="1"/>
  <c r="X70" i="13"/>
  <c r="Y70" i="13" s="1"/>
  <c r="W66" i="27"/>
  <c r="W29" i="27"/>
  <c r="X80" i="13"/>
  <c r="Y80" i="13" s="1"/>
  <c r="X323" i="26"/>
  <c r="Y323" i="26" s="1"/>
  <c r="X305" i="26"/>
  <c r="Y305" i="26" s="1"/>
  <c r="W54" i="26"/>
  <c r="W365" i="26"/>
  <c r="W57" i="27"/>
  <c r="W376" i="26"/>
  <c r="W226" i="26"/>
  <c r="X103" i="26"/>
  <c r="Y103" i="26" s="1"/>
  <c r="W27" i="27"/>
  <c r="X140" i="26"/>
  <c r="Y140" i="26" s="1"/>
  <c r="X231" i="26"/>
  <c r="Y231" i="26" s="1"/>
  <c r="X272" i="26"/>
  <c r="Y272" i="26" s="1"/>
  <c r="X114" i="26"/>
  <c r="Y114" i="26" s="1"/>
  <c r="X119" i="26"/>
  <c r="Y119" i="26" s="1"/>
  <c r="W248" i="26"/>
  <c r="W287" i="26"/>
  <c r="W70" i="27"/>
  <c r="W95" i="13"/>
  <c r="X51" i="29"/>
  <c r="Y51" i="29" s="1"/>
  <c r="W157" i="26"/>
  <c r="X98" i="13"/>
  <c r="Y98" i="13" s="1"/>
  <c r="W293" i="26"/>
  <c r="X401" i="26"/>
  <c r="Y401" i="26" s="1"/>
  <c r="W210" i="26"/>
  <c r="W31" i="28"/>
  <c r="W33" i="28"/>
  <c r="W37" i="13"/>
  <c r="W55" i="13"/>
  <c r="W50" i="13"/>
  <c r="W26" i="26"/>
  <c r="W30" i="26"/>
  <c r="W27" i="13"/>
  <c r="W33" i="13"/>
  <c r="W68" i="29"/>
  <c r="W61" i="29"/>
  <c r="X350" i="26"/>
  <c r="Y350" i="26" s="1"/>
  <c r="W40" i="27"/>
  <c r="W171" i="26"/>
  <c r="W189" i="26"/>
  <c r="X82" i="13"/>
  <c r="Y82" i="13" s="1"/>
  <c r="X255" i="26"/>
  <c r="Y255" i="26" s="1"/>
  <c r="X249" i="26"/>
  <c r="Y249" i="26" s="1"/>
  <c r="X29" i="13"/>
  <c r="Y29" i="13" s="1"/>
  <c r="W212" i="26"/>
  <c r="W65" i="13"/>
  <c r="X270" i="26"/>
  <c r="Y270" i="26" s="1"/>
  <c r="X74" i="26"/>
  <c r="Y74" i="26" s="1"/>
  <c r="X376" i="26"/>
  <c r="Y376" i="26" s="1"/>
  <c r="X27" i="27"/>
  <c r="Y27" i="27" s="1"/>
  <c r="X25" i="29"/>
  <c r="Y25" i="29" s="1"/>
  <c r="W311" i="26"/>
  <c r="W162" i="26"/>
  <c r="W52" i="26"/>
  <c r="X37" i="26"/>
  <c r="Y37" i="26" s="1"/>
  <c r="X194" i="26"/>
  <c r="Y194" i="26" s="1"/>
  <c r="X47" i="27"/>
  <c r="Y47" i="27" s="1"/>
  <c r="X70" i="26"/>
  <c r="Y70" i="26" s="1"/>
  <c r="W142" i="26"/>
  <c r="X202" i="26"/>
  <c r="Y202" i="26" s="1"/>
  <c r="X85" i="13"/>
  <c r="Y85" i="13" s="1"/>
  <c r="X74" i="13"/>
  <c r="Y74" i="13" s="1"/>
  <c r="X262" i="26"/>
  <c r="Y262" i="26" s="1"/>
  <c r="X95" i="26"/>
  <c r="Y95" i="26" s="1"/>
  <c r="W213" i="26"/>
  <c r="X315" i="26"/>
  <c r="Y315" i="26" s="1"/>
  <c r="W323" i="26"/>
  <c r="X63" i="29"/>
  <c r="Y63" i="29" s="1"/>
  <c r="W329" i="26"/>
  <c r="W354" i="26"/>
  <c r="X175" i="26"/>
  <c r="Y175" i="26" s="1"/>
  <c r="X45" i="26"/>
  <c r="Y45" i="26" s="1"/>
  <c r="X30" i="27"/>
  <c r="Y30" i="27" s="1"/>
  <c r="X185" i="26"/>
  <c r="Y185" i="26" s="1"/>
  <c r="X48" i="29"/>
  <c r="Y48" i="29" s="1"/>
  <c r="W187" i="26"/>
  <c r="X84" i="26"/>
  <c r="Y84" i="26" s="1"/>
  <c r="W180" i="26"/>
  <c r="X43" i="29"/>
  <c r="Y43" i="29" s="1"/>
  <c r="W283" i="26"/>
  <c r="W75" i="13"/>
  <c r="X67" i="13"/>
  <c r="Y67" i="13" s="1"/>
  <c r="X44" i="29"/>
  <c r="Y44" i="29" s="1"/>
  <c r="W94" i="13"/>
  <c r="W32" i="28"/>
  <c r="W27" i="28"/>
  <c r="W45" i="13"/>
  <c r="W40" i="13"/>
  <c r="W58" i="13"/>
  <c r="W34" i="26"/>
  <c r="W38" i="26"/>
  <c r="W28" i="13"/>
  <c r="W26" i="13"/>
  <c r="W364" i="26"/>
  <c r="W61" i="26"/>
  <c r="X76" i="26"/>
  <c r="Y76" i="26" s="1"/>
  <c r="X33" i="27"/>
  <c r="Y33" i="27" s="1"/>
  <c r="W44" i="27"/>
  <c r="W53" i="27"/>
  <c r="X55" i="27"/>
  <c r="Y55" i="27" s="1"/>
  <c r="X25" i="27"/>
  <c r="Y25" i="27" s="1"/>
  <c r="W66" i="13"/>
  <c r="X94" i="13"/>
  <c r="Y94" i="13" s="1"/>
  <c r="X357" i="26"/>
  <c r="Y357" i="26" s="1"/>
  <c r="X373" i="26"/>
  <c r="Y373" i="26" s="1"/>
  <c r="X232" i="26"/>
  <c r="Y232" i="26" s="1"/>
  <c r="X33" i="13"/>
  <c r="Y33" i="13" s="1"/>
  <c r="W340" i="26"/>
  <c r="X104" i="13"/>
  <c r="Y104" i="13" s="1"/>
  <c r="X282" i="26"/>
  <c r="Y282" i="26" s="1"/>
  <c r="X203" i="26"/>
  <c r="Y203" i="26" s="1"/>
  <c r="X337" i="26"/>
  <c r="Y337" i="26" s="1"/>
  <c r="W72" i="13"/>
  <c r="W44" i="29"/>
  <c r="X45" i="27"/>
  <c r="Y45" i="27" s="1"/>
  <c r="X51" i="26"/>
  <c r="Y51" i="26" s="1"/>
  <c r="X394" i="26"/>
  <c r="Y394" i="26" s="1"/>
  <c r="X313" i="26"/>
  <c r="Y313" i="26" s="1"/>
  <c r="W273" i="26"/>
  <c r="X133" i="26"/>
  <c r="Y133" i="26" s="1"/>
  <c r="W62" i="13"/>
  <c r="W205" i="26"/>
  <c r="W82" i="26"/>
  <c r="X181" i="26"/>
  <c r="Y181" i="26" s="1"/>
  <c r="X88" i="26"/>
  <c r="Y88" i="26" s="1"/>
  <c r="W269" i="26"/>
  <c r="W99" i="26"/>
  <c r="W195" i="26"/>
  <c r="W25" i="28"/>
  <c r="W35" i="28"/>
  <c r="W53" i="13"/>
  <c r="W48" i="13"/>
  <c r="W43" i="13"/>
  <c r="W27" i="26"/>
  <c r="W31" i="26"/>
  <c r="W29" i="13"/>
  <c r="W34" i="13"/>
  <c r="X27" i="28"/>
  <c r="Y27" i="28" s="1"/>
  <c r="X212" i="26"/>
  <c r="Y212" i="26" s="1"/>
  <c r="X341" i="26"/>
  <c r="Y341" i="26" s="1"/>
  <c r="W27" i="29"/>
  <c r="W68" i="13"/>
  <c r="X44" i="26"/>
  <c r="Y44" i="26" s="1"/>
  <c r="X172" i="26"/>
  <c r="Y172" i="26" s="1"/>
  <c r="W102" i="13"/>
  <c r="W52" i="27"/>
  <c r="X46" i="27"/>
  <c r="Y46" i="27" s="1"/>
  <c r="W139" i="26"/>
  <c r="X221" i="26"/>
  <c r="Y221" i="26" s="1"/>
  <c r="X39" i="29"/>
  <c r="Y39" i="29" s="1"/>
  <c r="W382" i="26"/>
  <c r="X106" i="26"/>
  <c r="Y106" i="26" s="1"/>
  <c r="W201" i="26"/>
  <c r="W140" i="26"/>
  <c r="X251" i="26"/>
  <c r="Y251" i="26" s="1"/>
  <c r="W356" i="26"/>
  <c r="W110" i="26"/>
  <c r="W301" i="26"/>
  <c r="W24" i="27"/>
  <c r="X269" i="26"/>
  <c r="Y269" i="26" s="1"/>
  <c r="W401" i="26"/>
  <c r="W56" i="27"/>
  <c r="W379" i="26"/>
  <c r="X93" i="26"/>
  <c r="Y93" i="26" s="1"/>
  <c r="W47" i="29"/>
  <c r="X215" i="26"/>
  <c r="Y215" i="26" s="1"/>
  <c r="X187" i="26"/>
  <c r="Y187" i="26" s="1"/>
  <c r="W206" i="26"/>
  <c r="X92" i="13"/>
  <c r="Y92" i="13" s="1"/>
  <c r="W243" i="26"/>
  <c r="W41" i="27"/>
  <c r="X329" i="26"/>
  <c r="Y329" i="26" s="1"/>
  <c r="X81" i="26"/>
  <c r="Y81" i="26" s="1"/>
  <c r="W366" i="26"/>
  <c r="X53" i="29"/>
  <c r="Y53" i="29" s="1"/>
  <c r="X69" i="13"/>
  <c r="Y69" i="13" s="1"/>
  <c r="X67" i="29"/>
  <c r="Y67" i="29" s="1"/>
  <c r="W296" i="26"/>
  <c r="W215" i="26"/>
  <c r="W43" i="26"/>
  <c r="X103" i="13"/>
  <c r="Y103" i="13" s="1"/>
  <c r="X69" i="26"/>
  <c r="Y69" i="26" s="1"/>
  <c r="X39" i="26"/>
  <c r="Y39" i="26" s="1"/>
  <c r="X326" i="26"/>
  <c r="Y326" i="26" s="1"/>
  <c r="W333" i="26"/>
  <c r="W86" i="26"/>
  <c r="X90" i="26"/>
  <c r="Y90" i="26" s="1"/>
  <c r="W26" i="28"/>
  <c r="W23" i="28"/>
  <c r="W38" i="13"/>
  <c r="W56" i="13"/>
  <c r="W51" i="13"/>
  <c r="W35" i="26"/>
  <c r="W39" i="26"/>
  <c r="W30" i="13"/>
  <c r="W35" i="13"/>
  <c r="X298" i="26"/>
  <c r="Y298" i="26" s="1"/>
  <c r="W270" i="26"/>
  <c r="X311" i="26"/>
  <c r="Y311" i="26" s="1"/>
  <c r="X68" i="29"/>
  <c r="Y68" i="29" s="1"/>
  <c r="X217" i="26"/>
  <c r="Y217" i="26" s="1"/>
  <c r="X50" i="13"/>
  <c r="Y50" i="13" s="1"/>
  <c r="X320" i="26"/>
  <c r="Y320" i="26" s="1"/>
  <c r="X31" i="28"/>
  <c r="Y31" i="28" s="1"/>
  <c r="W101" i="26"/>
  <c r="W186" i="26"/>
  <c r="X95" i="13"/>
  <c r="Y95" i="13" s="1"/>
  <c r="X44" i="27"/>
  <c r="Y44" i="27" s="1"/>
  <c r="X45" i="29"/>
  <c r="Y45" i="29" s="1"/>
  <c r="X49" i="27"/>
  <c r="Y49" i="27" s="1"/>
  <c r="X242" i="26"/>
  <c r="Y242" i="26" s="1"/>
  <c r="X37" i="13"/>
  <c r="Y37" i="13" s="1"/>
  <c r="X25" i="28"/>
  <c r="Y25" i="28" s="1"/>
  <c r="X230" i="26"/>
  <c r="Y230" i="26" s="1"/>
  <c r="X280" i="26"/>
  <c r="Y280" i="26" s="1"/>
  <c r="X143" i="26"/>
  <c r="Y143" i="26" s="1"/>
  <c r="X110" i="26"/>
  <c r="Y110" i="26" s="1"/>
  <c r="W147" i="26"/>
  <c r="X42" i="13"/>
  <c r="Y42" i="13" s="1"/>
  <c r="X27" i="26"/>
  <c r="Y27" i="26" s="1"/>
  <c r="W70" i="13"/>
  <c r="W246" i="26"/>
  <c r="X24" i="27"/>
  <c r="Y24" i="27" s="1"/>
  <c r="X34" i="29"/>
  <c r="Y34" i="29" s="1"/>
  <c r="W64" i="13"/>
  <c r="X60" i="26"/>
  <c r="Y60" i="26" s="1"/>
  <c r="X92" i="26"/>
  <c r="Y92" i="26" s="1"/>
  <c r="W108" i="26"/>
  <c r="X208" i="26"/>
  <c r="Y208" i="26" s="1"/>
  <c r="X48" i="13"/>
  <c r="Y48" i="13" s="1"/>
  <c r="W43" i="27"/>
  <c r="X61" i="13"/>
  <c r="Y61" i="13" s="1"/>
  <c r="X28" i="28"/>
  <c r="Y28" i="28" s="1"/>
  <c r="W41" i="29"/>
  <c r="X99" i="26"/>
  <c r="Y99" i="26" s="1"/>
  <c r="W358" i="26"/>
  <c r="W46" i="26"/>
  <c r="X41" i="26"/>
  <c r="Y41" i="26" s="1"/>
  <c r="X344" i="26"/>
  <c r="Y344" i="26" s="1"/>
  <c r="W191" i="26"/>
  <c r="X368" i="26"/>
  <c r="Y368" i="26" s="1"/>
  <c r="X191" i="26"/>
  <c r="Y191" i="26" s="1"/>
  <c r="X228" i="26"/>
  <c r="Y228" i="26" s="1"/>
  <c r="W96" i="26"/>
  <c r="X109" i="26"/>
  <c r="Y109" i="26" s="1"/>
  <c r="W59" i="26"/>
  <c r="X158" i="26"/>
  <c r="Y158" i="26" s="1"/>
  <c r="W47" i="26"/>
  <c r="W330" i="26"/>
  <c r="W34" i="28"/>
  <c r="W36" i="13"/>
  <c r="W46" i="13"/>
  <c r="W41" i="13"/>
  <c r="W59" i="13"/>
  <c r="W28" i="26"/>
  <c r="W24" i="26"/>
  <c r="W31" i="13"/>
  <c r="X237" i="26"/>
  <c r="Y237" i="26" s="1"/>
  <c r="X302" i="26"/>
  <c r="Y302" i="26" s="1"/>
  <c r="W42" i="26"/>
  <c r="W275" i="26"/>
  <c r="X86" i="26"/>
  <c r="Y86" i="26" s="1"/>
  <c r="W305" i="26"/>
  <c r="W125" i="26"/>
  <c r="X297" i="26"/>
  <c r="Y297" i="26" s="1"/>
  <c r="W252" i="26"/>
  <c r="X23" i="13"/>
  <c r="Y23" i="13" s="1"/>
  <c r="W260" i="26"/>
  <c r="X277" i="26"/>
  <c r="Y277" i="26" s="1"/>
  <c r="W38" i="29"/>
  <c r="X244" i="26"/>
  <c r="Y244" i="26" s="1"/>
  <c r="W220" i="26"/>
  <c r="W371" i="26"/>
  <c r="X91" i="26"/>
  <c r="Y91" i="26" s="1"/>
  <c r="W332" i="26"/>
  <c r="W331" i="26"/>
  <c r="X226" i="26"/>
  <c r="Y226" i="26" s="1"/>
  <c r="X23" i="28"/>
  <c r="Y23" i="28" s="1"/>
  <c r="W54" i="29"/>
  <c r="X34" i="27"/>
  <c r="Y34" i="27" s="1"/>
  <c r="W165" i="26"/>
  <c r="W310" i="26"/>
  <c r="W308" i="26"/>
  <c r="X48" i="27"/>
  <c r="Y48" i="27" s="1"/>
  <c r="X62" i="13"/>
  <c r="Y62" i="13" s="1"/>
  <c r="X151" i="26"/>
  <c r="Y151" i="26" s="1"/>
  <c r="W174" i="26"/>
  <c r="X267" i="26"/>
  <c r="Y267" i="26" s="1"/>
  <c r="X113" i="26"/>
  <c r="Y113" i="26" s="1"/>
  <c r="X222" i="26"/>
  <c r="Y222" i="26" s="1"/>
  <c r="W85" i="26"/>
  <c r="W392" i="26"/>
  <c r="X400" i="26"/>
  <c r="Y400" i="26" s="1"/>
  <c r="X395" i="26"/>
  <c r="Y395" i="26" s="1"/>
  <c r="X29" i="26"/>
  <c r="Y29" i="26" s="1"/>
  <c r="W373" i="26"/>
  <c r="X135" i="26"/>
  <c r="Y135" i="26" s="1"/>
  <c r="W65" i="27"/>
  <c r="W182" i="26"/>
  <c r="X40" i="29"/>
  <c r="Y40" i="29" s="1"/>
  <c r="W377" i="26"/>
  <c r="X38" i="29"/>
  <c r="Y38" i="29" s="1"/>
  <c r="W29" i="29"/>
  <c r="X72" i="13"/>
  <c r="Y72" i="13" s="1"/>
  <c r="X258" i="26"/>
  <c r="Y258" i="26" s="1"/>
  <c r="X47" i="26"/>
  <c r="Y47" i="26" s="1"/>
  <c r="X275" i="26"/>
  <c r="Y275" i="26" s="1"/>
  <c r="X303" i="26"/>
  <c r="Y303" i="26" s="1"/>
  <c r="X370" i="26"/>
  <c r="Y370" i="26" s="1"/>
  <c r="W221" i="26"/>
  <c r="W327" i="26"/>
  <c r="W346" i="26"/>
  <c r="X81" i="13"/>
  <c r="Y81" i="13" s="1"/>
  <c r="X58" i="27"/>
  <c r="Y58" i="27" s="1"/>
  <c r="X60" i="13"/>
  <c r="Y60" i="13" s="1"/>
  <c r="W218" i="26"/>
  <c r="X312" i="26"/>
  <c r="Y312" i="26" s="1"/>
  <c r="X356" i="26"/>
  <c r="Y356" i="26" s="1"/>
  <c r="X142" i="26"/>
  <c r="Y142" i="26" s="1"/>
  <c r="W271" i="26"/>
  <c r="X53" i="26"/>
  <c r="Y53" i="26" s="1"/>
  <c r="W389" i="26"/>
  <c r="X98" i="26"/>
  <c r="Y98" i="26" s="1"/>
  <c r="X195" i="26"/>
  <c r="Y195" i="26" s="1"/>
  <c r="W115" i="26"/>
  <c r="W262" i="26"/>
  <c r="X40" i="26"/>
  <c r="Y40" i="26" s="1"/>
  <c r="X84" i="13"/>
  <c r="Y84" i="13" s="1"/>
  <c r="X83" i="26"/>
  <c r="Y83" i="26" s="1"/>
  <c r="W45" i="27"/>
  <c r="X220" i="26"/>
  <c r="Y220" i="26" s="1"/>
  <c r="W372" i="26"/>
  <c r="X291" i="26"/>
  <c r="Y291" i="26" s="1"/>
  <c r="X26" i="29"/>
  <c r="Y26" i="29" s="1"/>
  <c r="W34" i="29"/>
  <c r="W124" i="26"/>
  <c r="W300" i="26"/>
  <c r="X128" i="26"/>
  <c r="Y128" i="26" s="1"/>
  <c r="X359" i="26"/>
  <c r="Y359" i="26" s="1"/>
  <c r="W69" i="27"/>
  <c r="X58" i="13"/>
  <c r="Y58" i="13" s="1"/>
  <c r="W341" i="26"/>
  <c r="W298" i="26"/>
  <c r="W156" i="26"/>
  <c r="X352" i="26"/>
  <c r="Y352" i="26" s="1"/>
  <c r="X227" i="26"/>
  <c r="Y227" i="26" s="1"/>
  <c r="X58" i="26"/>
  <c r="Y58" i="26" s="1"/>
  <c r="W214" i="26"/>
  <c r="W384" i="26"/>
  <c r="W36" i="29"/>
  <c r="X80" i="26"/>
  <c r="Y80" i="26" s="1"/>
  <c r="W304" i="26"/>
  <c r="W100" i="13"/>
  <c r="X79" i="13"/>
  <c r="Y79" i="13" s="1"/>
  <c r="W277" i="26"/>
  <c r="X108" i="26"/>
  <c r="Y108" i="26" s="1"/>
  <c r="X184" i="26"/>
  <c r="Y184" i="26" s="1"/>
  <c r="X390" i="26"/>
  <c r="Y390" i="26" s="1"/>
  <c r="X380" i="26"/>
  <c r="Y380" i="26" s="1"/>
  <c r="W63" i="27"/>
  <c r="W28" i="28"/>
  <c r="W292" i="26"/>
  <c r="W155" i="26"/>
  <c r="W281" i="26"/>
  <c r="W282" i="26"/>
  <c r="X57" i="29"/>
  <c r="Y57" i="29" s="1"/>
  <c r="X292" i="26"/>
  <c r="Y292" i="26" s="1"/>
  <c r="W227" i="26"/>
  <c r="W177" i="26"/>
  <c r="W64" i="27"/>
  <c r="X374" i="26"/>
  <c r="Y374" i="26" s="1"/>
  <c r="X97" i="13"/>
  <c r="Y97" i="13" s="1"/>
  <c r="W361" i="26"/>
  <c r="X274" i="26"/>
  <c r="Y274" i="26" s="1"/>
  <c r="X168" i="26"/>
  <c r="Y168" i="26" s="1"/>
  <c r="W101" i="13"/>
  <c r="W264" i="26"/>
  <c r="X35" i="27"/>
  <c r="Y35" i="27" s="1"/>
  <c r="W200" i="26"/>
  <c r="X384" i="26"/>
  <c r="Y384" i="26" s="1"/>
  <c r="W56" i="29"/>
  <c r="W145" i="26"/>
  <c r="W62" i="29"/>
  <c r="X32" i="13"/>
  <c r="Y32" i="13" s="1"/>
  <c r="X201" i="26"/>
  <c r="Y201" i="26" s="1"/>
  <c r="X171" i="26"/>
  <c r="Y171" i="26" s="1"/>
  <c r="W66" i="29"/>
  <c r="X178" i="26"/>
  <c r="Y178" i="26" s="1"/>
  <c r="X76" i="13"/>
  <c r="Y76" i="13" s="1"/>
  <c r="X165" i="26"/>
  <c r="Y165" i="26" s="1"/>
  <c r="X387" i="26"/>
  <c r="Y387" i="26" s="1"/>
  <c r="W50" i="27"/>
  <c r="X253" i="26"/>
  <c r="Y253" i="26" s="1"/>
  <c r="W231" i="26"/>
  <c r="X29" i="27"/>
  <c r="Y29" i="27" s="1"/>
  <c r="X37" i="27"/>
  <c r="Y37" i="27" s="1"/>
  <c r="X34" i="28"/>
  <c r="Y34" i="28" s="1"/>
  <c r="X23" i="26"/>
  <c r="Y23" i="26" s="1"/>
  <c r="W144" i="26"/>
  <c r="X283" i="26"/>
  <c r="Y283" i="26" s="1"/>
  <c r="X57" i="27"/>
  <c r="Y57" i="27" s="1"/>
  <c r="X62" i="27"/>
  <c r="Y62" i="27" s="1"/>
  <c r="W48" i="26"/>
  <c r="X266" i="26"/>
  <c r="Y266" i="26" s="1"/>
  <c r="W120" i="26"/>
  <c r="W92" i="26"/>
  <c r="W169" i="26"/>
  <c r="X371" i="26"/>
  <c r="Y371" i="26" s="1"/>
  <c r="W56" i="26"/>
  <c r="W383" i="26"/>
  <c r="W69" i="26"/>
  <c r="W44" i="26"/>
  <c r="W79" i="26"/>
  <c r="X174" i="26"/>
  <c r="Y174" i="26" s="1"/>
  <c r="W63" i="13"/>
  <c r="X265" i="26"/>
  <c r="Y265" i="26" s="1"/>
  <c r="W261" i="26"/>
  <c r="W285" i="26"/>
  <c r="W85" i="13"/>
  <c r="X137" i="26"/>
  <c r="Y137" i="26" s="1"/>
  <c r="X47" i="29"/>
  <c r="Y47" i="29" s="1"/>
  <c r="W135" i="26"/>
  <c r="X38" i="26"/>
  <c r="Y38" i="26" s="1"/>
  <c r="W240" i="26"/>
  <c r="X51" i="27"/>
  <c r="Y51" i="27" s="1"/>
  <c r="X139" i="26"/>
  <c r="Y139" i="26" s="1"/>
  <c r="X289" i="26"/>
  <c r="Y289" i="26" s="1"/>
  <c r="W168" i="26"/>
  <c r="W54" i="27"/>
  <c r="W322" i="26"/>
  <c r="W49" i="27"/>
  <c r="W44" i="13"/>
  <c r="X39" i="27"/>
  <c r="Y39" i="27" s="1"/>
  <c r="W348" i="26"/>
  <c r="X75" i="26"/>
  <c r="Y75" i="26" s="1"/>
  <c r="W190" i="26"/>
  <c r="W222" i="26"/>
  <c r="W91" i="26"/>
  <c r="X29" i="28"/>
  <c r="Y29" i="28" s="1"/>
  <c r="W126" i="26"/>
  <c r="W46" i="27"/>
  <c r="W69" i="13"/>
  <c r="X364" i="26"/>
  <c r="Y364" i="26" s="1"/>
  <c r="X50" i="26"/>
  <c r="Y50" i="26" s="1"/>
  <c r="W35" i="27"/>
  <c r="W313" i="26"/>
  <c r="X218" i="26"/>
  <c r="Y218" i="26" s="1"/>
  <c r="X52" i="27"/>
  <c r="Y52" i="27" s="1"/>
  <c r="W61" i="13"/>
  <c r="W290" i="26"/>
  <c r="W193" i="26"/>
  <c r="W355" i="26"/>
  <c r="W251" i="26"/>
  <c r="W35" i="29"/>
  <c r="X281" i="26"/>
  <c r="Y281" i="26" s="1"/>
  <c r="W87" i="26"/>
  <c r="W167" i="26"/>
  <c r="W131" i="26"/>
  <c r="W188" i="26"/>
  <c r="X50" i="29"/>
  <c r="Y50" i="29" s="1"/>
  <c r="X61" i="29"/>
  <c r="Y61" i="29" s="1"/>
  <c r="X340" i="26"/>
  <c r="Y340" i="26" s="1"/>
  <c r="W83" i="26"/>
  <c r="X64" i="27"/>
  <c r="Y64" i="27" s="1"/>
  <c r="W80" i="13"/>
  <c r="X259" i="26"/>
  <c r="Y259" i="26" s="1"/>
  <c r="W62" i="26"/>
  <c r="X141" i="26"/>
  <c r="Y141" i="26" s="1"/>
  <c r="W60" i="27"/>
  <c r="W337" i="26"/>
  <c r="X28" i="29"/>
  <c r="Y28" i="29" s="1"/>
  <c r="X63" i="27"/>
  <c r="Y63" i="27" s="1"/>
  <c r="W137" i="26"/>
  <c r="W93" i="13"/>
  <c r="W94" i="26"/>
  <c r="W127" i="26"/>
  <c r="W45" i="26"/>
  <c r="X28" i="26"/>
  <c r="Y28" i="26" s="1"/>
  <c r="X200" i="26"/>
  <c r="Y200" i="26" s="1"/>
  <c r="X189" i="26"/>
  <c r="Y189" i="26" s="1"/>
  <c r="W158" i="26"/>
  <c r="X28" i="13"/>
  <c r="Y28" i="13" s="1"/>
  <c r="W138" i="26"/>
  <c r="X73" i="13"/>
  <c r="Y73" i="13" s="1"/>
  <c r="X385" i="26"/>
  <c r="Y385" i="26" s="1"/>
  <c r="X149" i="26"/>
  <c r="Y149" i="26" s="1"/>
  <c r="W181" i="26"/>
  <c r="X257" i="26"/>
  <c r="Y257" i="26" s="1"/>
  <c r="W78" i="26"/>
  <c r="X382" i="26"/>
  <c r="Y382" i="26" s="1"/>
  <c r="W229" i="26"/>
  <c r="X54" i="26"/>
  <c r="Y54" i="26" s="1"/>
  <c r="W104" i="26"/>
  <c r="X35" i="26"/>
  <c r="Y35" i="26" s="1"/>
  <c r="X35" i="28"/>
  <c r="Y35" i="28" s="1"/>
  <c r="X120" i="26"/>
  <c r="Y120" i="26" s="1"/>
  <c r="X46" i="26"/>
  <c r="Y46" i="26" s="1"/>
  <c r="W30" i="29"/>
  <c r="X399" i="26"/>
  <c r="Y399" i="26" s="1"/>
  <c r="X60" i="29"/>
  <c r="Y60" i="29" s="1"/>
  <c r="X24" i="26"/>
  <c r="Y24" i="26" s="1"/>
  <c r="X129" i="26"/>
  <c r="Y129" i="26" s="1"/>
  <c r="W54" i="13"/>
  <c r="X196" i="26"/>
  <c r="Y196" i="26" s="1"/>
  <c r="W184" i="26"/>
  <c r="W48" i="29"/>
  <c r="X43" i="27"/>
  <c r="Y43" i="27" s="1"/>
  <c r="W278" i="26"/>
  <c r="W37" i="29"/>
  <c r="X334" i="26"/>
  <c r="Y334" i="26" s="1"/>
  <c r="X375" i="26"/>
  <c r="Y375" i="26" s="1"/>
  <c r="X39" i="13"/>
  <c r="Y39" i="13" s="1"/>
  <c r="W173" i="26"/>
  <c r="W31" i="27"/>
  <c r="X193" i="26"/>
  <c r="Y193" i="26" s="1"/>
  <c r="X50" i="27"/>
  <c r="Y50" i="27" s="1"/>
  <c r="X160" i="26"/>
  <c r="Y160" i="26" s="1"/>
  <c r="X294" i="26"/>
  <c r="Y294" i="26" s="1"/>
  <c r="X383" i="26"/>
  <c r="Y383" i="26" s="1"/>
  <c r="X56" i="13"/>
  <c r="Y56" i="13" s="1"/>
  <c r="W100" i="26"/>
  <c r="X211" i="26"/>
  <c r="Y211" i="26" s="1"/>
  <c r="W50" i="26"/>
  <c r="W241" i="26"/>
  <c r="W344" i="26"/>
  <c r="X121" i="26"/>
  <c r="Y121" i="26" s="1"/>
  <c r="X117" i="26"/>
  <c r="Y117" i="26" s="1"/>
  <c r="W388" i="26"/>
  <c r="W254" i="26"/>
  <c r="W23" i="29"/>
  <c r="X190" i="26"/>
  <c r="Y190" i="26" s="1"/>
  <c r="W67" i="26"/>
  <c r="X29" i="29"/>
  <c r="Y29" i="29" s="1"/>
  <c r="W164" i="26"/>
  <c r="X279" i="26"/>
  <c r="Y279" i="26" s="1"/>
  <c r="W70" i="26"/>
  <c r="X115" i="26"/>
  <c r="Y115" i="26" s="1"/>
  <c r="W166" i="26"/>
  <c r="X182" i="26"/>
  <c r="Y182" i="26" s="1"/>
  <c r="X65" i="27"/>
  <c r="Y65" i="27" s="1"/>
  <c r="W203" i="26"/>
  <c r="W34" i="27"/>
  <c r="X238" i="26"/>
  <c r="Y238" i="26" s="1"/>
  <c r="X32" i="27"/>
  <c r="Y32" i="27" s="1"/>
  <c r="X65" i="26"/>
  <c r="Y65" i="26" s="1"/>
  <c r="X207" i="26"/>
  <c r="Y207" i="26" s="1"/>
  <c r="X131" i="26"/>
  <c r="Y131" i="26" s="1"/>
  <c r="X35" i="13"/>
  <c r="Y35" i="13" s="1"/>
  <c r="X355" i="26"/>
  <c r="Y355" i="26" s="1"/>
  <c r="X87" i="13"/>
  <c r="Y87" i="13" s="1"/>
  <c r="W103" i="13"/>
  <c r="X125" i="26"/>
  <c r="Y125" i="26" s="1"/>
  <c r="X381" i="26"/>
  <c r="Y381" i="26" s="1"/>
  <c r="W291" i="26"/>
  <c r="W199" i="26"/>
  <c r="X287" i="26"/>
  <c r="Y287" i="26" s="1"/>
  <c r="X229" i="26"/>
  <c r="Y229" i="26" s="1"/>
  <c r="X339" i="26"/>
  <c r="Y339" i="26" s="1"/>
  <c r="X26" i="13"/>
  <c r="Y26" i="13" s="1"/>
  <c r="W198" i="26"/>
  <c r="X36" i="13"/>
  <c r="Y36" i="13" s="1"/>
  <c r="W295" i="26"/>
  <c r="X58" i="29"/>
  <c r="Y58" i="29" s="1"/>
  <c r="X396" i="26"/>
  <c r="Y396" i="26" s="1"/>
  <c r="X252" i="26"/>
  <c r="Y252" i="26" s="1"/>
  <c r="X219" i="26"/>
  <c r="Y219" i="26" s="1"/>
  <c r="W245" i="26"/>
  <c r="X177" i="26"/>
  <c r="Y177" i="26" s="1"/>
  <c r="X68" i="26"/>
  <c r="Y68" i="26" s="1"/>
  <c r="W65" i="29"/>
  <c r="W106" i="26"/>
  <c r="W64" i="29"/>
  <c r="X318" i="26"/>
  <c r="Y318" i="26" s="1"/>
  <c r="W170" i="26"/>
  <c r="X169" i="26"/>
  <c r="Y169" i="26" s="1"/>
  <c r="W146" i="26"/>
  <c r="W136" i="26"/>
  <c r="X183" i="26"/>
  <c r="Y183" i="26" s="1"/>
  <c r="X388" i="26"/>
  <c r="Y388" i="26" s="1"/>
  <c r="W342" i="26"/>
  <c r="X166" i="26"/>
  <c r="Y166" i="26" s="1"/>
  <c r="W88" i="13"/>
  <c r="W69" i="29"/>
  <c r="X112" i="26"/>
  <c r="Y112" i="26" s="1"/>
  <c r="X49" i="13"/>
  <c r="Y49" i="13" s="1"/>
  <c r="W47" i="27"/>
  <c r="W58" i="26"/>
  <c r="X69" i="27"/>
  <c r="Y69" i="27" s="1"/>
  <c r="X71" i="13"/>
  <c r="Y71" i="13" s="1"/>
  <c r="X377" i="26"/>
  <c r="Y377" i="26" s="1"/>
  <c r="W67" i="29"/>
  <c r="X206" i="26"/>
  <c r="Y206" i="26" s="1"/>
  <c r="W37" i="27"/>
  <c r="W53" i="29"/>
  <c r="X24" i="13"/>
  <c r="Y24" i="13" s="1"/>
  <c r="W62" i="27"/>
  <c r="W116" i="26"/>
  <c r="X43" i="26"/>
  <c r="Y43" i="26" s="1"/>
  <c r="X250" i="26"/>
  <c r="Y250" i="26" s="1"/>
  <c r="W238" i="26"/>
  <c r="X154" i="26"/>
  <c r="Y154" i="26" s="1"/>
  <c r="X157" i="26"/>
  <c r="Y157" i="26" s="1"/>
  <c r="W130" i="26"/>
  <c r="X164" i="26"/>
  <c r="Y164" i="26" s="1"/>
  <c r="W360" i="26"/>
  <c r="X335" i="26"/>
  <c r="Y335" i="26" s="1"/>
  <c r="X65" i="29"/>
  <c r="Y65" i="29" s="1"/>
  <c r="X127" i="26"/>
  <c r="Y127" i="26" s="1"/>
  <c r="W276" i="26"/>
  <c r="X180" i="26"/>
  <c r="Y180" i="26" s="1"/>
  <c r="W53" i="26"/>
  <c r="X101" i="13"/>
  <c r="Y101" i="13" s="1"/>
  <c r="W51" i="29"/>
  <c r="X186" i="26"/>
  <c r="Y186" i="26" s="1"/>
  <c r="X91" i="13"/>
  <c r="Y91" i="13" s="1"/>
  <c r="X155" i="26"/>
  <c r="Y155" i="26" s="1"/>
  <c r="X82" i="26"/>
  <c r="Y82" i="26" s="1"/>
  <c r="W66" i="26"/>
  <c r="W118" i="26"/>
  <c r="X199" i="26"/>
  <c r="Y199" i="26" s="1"/>
  <c r="X40" i="13"/>
  <c r="Y40" i="13" s="1"/>
  <c r="X33" i="26"/>
  <c r="Y33" i="26" s="1"/>
  <c r="W148" i="26"/>
  <c r="W325" i="26"/>
  <c r="X295" i="26"/>
  <c r="Y295" i="26" s="1"/>
  <c r="W334" i="26"/>
  <c r="W232" i="26"/>
  <c r="W38" i="27"/>
  <c r="X243" i="26"/>
  <c r="Y243" i="26" s="1"/>
  <c r="X268" i="26"/>
  <c r="Y268" i="26" s="1"/>
  <c r="X170" i="26"/>
  <c r="Y170" i="26" s="1"/>
  <c r="X134" i="26"/>
  <c r="Y134" i="26" s="1"/>
  <c r="W345" i="26"/>
  <c r="W211" i="26"/>
  <c r="W256" i="26"/>
  <c r="X23" i="29"/>
  <c r="Y23" i="29" s="1"/>
  <c r="X330" i="26"/>
  <c r="Y330" i="26" s="1"/>
  <c r="W80" i="26"/>
  <c r="X362" i="26"/>
  <c r="Y362" i="26" s="1"/>
  <c r="X324" i="26"/>
  <c r="Y324" i="26" s="1"/>
  <c r="X83" i="13"/>
  <c r="Y83" i="13" s="1"/>
  <c r="W368" i="26"/>
  <c r="X145" i="26"/>
  <c r="Y145" i="26" s="1"/>
  <c r="W393" i="26"/>
  <c r="X70" i="27"/>
  <c r="Y70" i="27" s="1"/>
  <c r="X360" i="26"/>
  <c r="Y360" i="26" s="1"/>
  <c r="W50" i="29"/>
  <c r="W82" i="13"/>
  <c r="W257" i="26"/>
  <c r="W58" i="29"/>
  <c r="X62" i="29"/>
  <c r="Y62" i="29" s="1"/>
  <c r="X78" i="26"/>
  <c r="Y78" i="26" s="1"/>
  <c r="X55" i="13"/>
  <c r="Y55" i="13" s="1"/>
  <c r="W315" i="26"/>
  <c r="X66" i="27"/>
  <c r="Y66" i="27" s="1"/>
  <c r="X363" i="26"/>
  <c r="Y363" i="26" s="1"/>
  <c r="W159" i="26"/>
  <c r="X126" i="26"/>
  <c r="Y126" i="26" s="1"/>
  <c r="X62" i="26"/>
  <c r="Y62" i="26" s="1"/>
  <c r="W90" i="13"/>
  <c r="X123" i="26"/>
  <c r="Y123" i="26" s="1"/>
  <c r="W161" i="26"/>
  <c r="X56" i="27"/>
  <c r="Y56" i="27" s="1"/>
  <c r="X241" i="26"/>
  <c r="Y241" i="26" s="1"/>
  <c r="W33" i="29"/>
  <c r="X319" i="26"/>
  <c r="Y319" i="26" s="1"/>
  <c r="W65" i="26"/>
  <c r="W23" i="26"/>
  <c r="X53" i="27"/>
  <c r="Y53" i="27" s="1"/>
  <c r="W92" i="13"/>
  <c r="X136" i="26"/>
  <c r="Y136" i="26" s="1"/>
  <c r="W244" i="26"/>
  <c r="X304" i="26"/>
  <c r="Y304" i="26" s="1"/>
  <c r="X338" i="26"/>
  <c r="Y338" i="26" s="1"/>
  <c r="W128" i="26"/>
  <c r="W89" i="13"/>
  <c r="W57" i="26"/>
  <c r="W57" i="29"/>
  <c r="X57" i="13"/>
  <c r="Y57" i="13" s="1"/>
  <c r="W109" i="26"/>
  <c r="W84" i="13"/>
  <c r="W228" i="26"/>
  <c r="X301" i="26"/>
  <c r="Y301" i="26" s="1"/>
  <c r="X332" i="26"/>
  <c r="Y332" i="26" s="1"/>
  <c r="W119" i="26"/>
  <c r="W359" i="26"/>
  <c r="X378" i="26"/>
  <c r="Y378" i="26" s="1"/>
  <c r="X162" i="26"/>
  <c r="Y162" i="26" s="1"/>
  <c r="W26" i="29"/>
  <c r="X336" i="26"/>
  <c r="Y336" i="26" s="1"/>
  <c r="W267" i="26"/>
  <c r="W32" i="27"/>
  <c r="W43" i="29"/>
  <c r="X67" i="26"/>
  <c r="Y67" i="26" s="1"/>
  <c r="X179" i="26"/>
  <c r="Y179" i="26" s="1"/>
  <c r="X36" i="26"/>
  <c r="Y36" i="26" s="1"/>
  <c r="W202" i="26"/>
  <c r="X236" i="26"/>
  <c r="Y236" i="26" s="1"/>
  <c r="X300" i="26"/>
  <c r="Y300" i="26" s="1"/>
  <c r="W343" i="26"/>
  <c r="X348" i="26"/>
  <c r="Y348" i="26" s="1"/>
  <c r="W26" i="27"/>
  <c r="W318" i="26"/>
  <c r="X45" i="13"/>
  <c r="Y45" i="13" s="1"/>
  <c r="W385" i="26"/>
  <c r="X124" i="26"/>
  <c r="Y124" i="26" s="1"/>
  <c r="X53" i="13"/>
  <c r="Y53" i="13" s="1"/>
  <c r="X30" i="28"/>
  <c r="Y30" i="28" s="1"/>
  <c r="X367" i="26"/>
  <c r="Y367" i="26" s="1"/>
  <c r="X66" i="26"/>
  <c r="Y66" i="26" s="1"/>
  <c r="W237" i="26"/>
  <c r="W68" i="27"/>
  <c r="W336" i="26"/>
  <c r="W49" i="13"/>
  <c r="W369" i="26"/>
  <c r="X47" i="13"/>
  <c r="Y47" i="13" s="1"/>
  <c r="W153" i="26"/>
  <c r="X153" i="26"/>
  <c r="Y153" i="26" s="1"/>
  <c r="W133" i="26"/>
  <c r="W357" i="26"/>
  <c r="W312" i="26"/>
  <c r="W41" i="26"/>
  <c r="X67" i="27"/>
  <c r="Y67" i="27" s="1"/>
  <c r="W297" i="26"/>
  <c r="W316" i="26"/>
  <c r="W286" i="26"/>
  <c r="X285" i="26"/>
  <c r="Y285" i="26" s="1"/>
  <c r="X64" i="29"/>
  <c r="Y64" i="29" s="1"/>
  <c r="X365" i="26"/>
  <c r="Y365" i="26" s="1"/>
  <c r="X176" i="26"/>
  <c r="Y176" i="26" s="1"/>
  <c r="W258" i="26"/>
  <c r="W143" i="26"/>
  <c r="X55" i="26"/>
  <c r="Y55" i="26" s="1"/>
  <c r="W81" i="13"/>
  <c r="W294" i="26"/>
  <c r="X36" i="29"/>
  <c r="Y36" i="29" s="1"/>
  <c r="X41" i="13"/>
  <c r="Y41" i="13" s="1"/>
  <c r="W99" i="13"/>
  <c r="X35" i="29"/>
  <c r="Y35" i="29" s="1"/>
  <c r="X68" i="27"/>
  <c r="Y68" i="27" s="1"/>
  <c r="W31" i="29"/>
  <c r="X44" i="13"/>
  <c r="Y44" i="13" s="1"/>
  <c r="W234" i="26"/>
  <c r="X32" i="29"/>
  <c r="Y32" i="29" s="1"/>
  <c r="X224" i="26"/>
  <c r="Y224" i="26" s="1"/>
  <c r="W104" i="13"/>
  <c r="W55" i="27"/>
  <c r="W81" i="26"/>
  <c r="W380" i="26"/>
  <c r="X104" i="26"/>
  <c r="Y104" i="26" s="1"/>
  <c r="X256" i="26"/>
  <c r="Y256" i="26" s="1"/>
  <c r="X369" i="26"/>
  <c r="Y369" i="26" s="1"/>
  <c r="W194" i="26"/>
  <c r="W185" i="26"/>
  <c r="W398" i="26"/>
  <c r="X260" i="26"/>
  <c r="Y260" i="26" s="1"/>
  <c r="X322" i="26"/>
  <c r="Y322" i="26" s="1"/>
  <c r="W63" i="29"/>
  <c r="W374" i="26"/>
  <c r="X209" i="26"/>
  <c r="Y209" i="26" s="1"/>
  <c r="X314" i="26"/>
  <c r="Y314" i="26" s="1"/>
  <c r="X59" i="13"/>
  <c r="Y59" i="13" s="1"/>
  <c r="X61" i="27"/>
  <c r="Y61" i="27" s="1"/>
  <c r="W72" i="26"/>
  <c r="W73" i="13"/>
  <c r="X307" i="26"/>
  <c r="Y307" i="26" s="1"/>
  <c r="W387" i="26"/>
  <c r="W78" i="13"/>
  <c r="X54" i="29"/>
  <c r="Y54" i="29" s="1"/>
  <c r="W75" i="26"/>
  <c r="W217" i="26"/>
  <c r="X64" i="26"/>
  <c r="Y64" i="26" s="1"/>
  <c r="X51" i="13"/>
  <c r="Y51" i="13" s="1"/>
  <c r="W111" i="26"/>
  <c r="W309" i="26"/>
  <c r="X225" i="26"/>
  <c r="Y225" i="26" s="1"/>
  <c r="X27" i="29"/>
  <c r="Y27" i="29" s="1"/>
  <c r="X349" i="26"/>
  <c r="Y349" i="26" s="1"/>
  <c r="X88" i="13"/>
  <c r="Y88" i="13" s="1"/>
  <c r="W242" i="26"/>
  <c r="X216" i="26"/>
  <c r="Y216" i="26" s="1"/>
  <c r="W176" i="26"/>
  <c r="W134" i="26"/>
  <c r="W60" i="26"/>
  <c r="X393" i="26"/>
  <c r="Y393" i="26" s="1"/>
  <c r="X366" i="26"/>
  <c r="Y366" i="26" s="1"/>
  <c r="X116" i="26"/>
  <c r="Y116" i="26" s="1"/>
  <c r="W378" i="26"/>
  <c r="X43" i="13"/>
  <c r="Y43" i="13" s="1"/>
  <c r="X61" i="26"/>
  <c r="Y61" i="26" s="1"/>
  <c r="W259" i="26"/>
  <c r="W338" i="26"/>
  <c r="X290" i="26"/>
  <c r="Y290" i="26" s="1"/>
  <c r="X235" i="26"/>
  <c r="Y235" i="26" s="1"/>
  <c r="W76" i="13"/>
  <c r="X85" i="26"/>
  <c r="Y85" i="26" s="1"/>
  <c r="X24" i="29"/>
  <c r="Y24" i="29" s="1"/>
  <c r="X66" i="29"/>
  <c r="Y66" i="29" s="1"/>
  <c r="X79" i="26"/>
  <c r="Y79" i="26" s="1"/>
  <c r="X346" i="26"/>
  <c r="Y346" i="26" s="1"/>
  <c r="W83" i="13"/>
  <c r="W33" i="27"/>
  <c r="X107" i="26"/>
  <c r="Y107" i="26" s="1"/>
  <c r="W349" i="26"/>
  <c r="X97" i="26"/>
  <c r="Y97" i="26" s="1"/>
  <c r="X309" i="26"/>
  <c r="Y309" i="26" s="1"/>
  <c r="W219" i="26"/>
  <c r="X234" i="26"/>
  <c r="Y234" i="26" s="1"/>
  <c r="X353" i="26"/>
  <c r="Y353" i="26" s="1"/>
  <c r="W36" i="27"/>
  <c r="X54" i="13"/>
  <c r="Y54" i="13" s="1"/>
  <c r="W55" i="29"/>
  <c r="X46" i="29"/>
  <c r="Y46" i="29" s="1"/>
  <c r="X72" i="26"/>
  <c r="Y72" i="26" s="1"/>
  <c r="W28" i="27"/>
  <c r="X130" i="26"/>
  <c r="Y130" i="26" s="1"/>
  <c r="W25" i="29"/>
  <c r="W122" i="26"/>
  <c r="X316" i="26"/>
  <c r="Y316" i="26" s="1"/>
  <c r="X188" i="26"/>
  <c r="Y188" i="26" s="1"/>
  <c r="W77" i="26"/>
  <c r="X66" i="13"/>
  <c r="Y66" i="13" s="1"/>
  <c r="X41" i="29"/>
  <c r="Y41" i="29" s="1"/>
  <c r="X278" i="26"/>
  <c r="Y278" i="26" s="1"/>
  <c r="X33" i="29"/>
  <c r="Y33" i="29" s="1"/>
  <c r="W36" i="26"/>
  <c r="X372" i="26"/>
  <c r="Y372" i="26" s="1"/>
  <c r="X132" i="26"/>
  <c r="Y132" i="26" s="1"/>
  <c r="W391" i="26"/>
  <c r="W32" i="26"/>
  <c r="W93" i="26"/>
  <c r="W347" i="26"/>
  <c r="W375" i="26"/>
  <c r="W396" i="26"/>
  <c r="X358" i="26"/>
  <c r="Y358" i="26" s="1"/>
  <c r="X328" i="26"/>
  <c r="Y328" i="26" s="1"/>
  <c r="X146" i="26"/>
  <c r="Y146" i="26" s="1"/>
  <c r="X63" i="13"/>
  <c r="Y63" i="13" s="1"/>
  <c r="X397" i="26"/>
  <c r="Y397" i="26" s="1"/>
  <c r="W59" i="27"/>
  <c r="W350" i="26"/>
  <c r="W40" i="29"/>
  <c r="X36" i="27"/>
  <c r="Y36" i="27" s="1"/>
  <c r="W58" i="27"/>
  <c r="W235" i="26"/>
  <c r="X197" i="26"/>
  <c r="Y197" i="26" s="1"/>
  <c r="W87" i="13"/>
  <c r="W367" i="26"/>
  <c r="X343" i="26"/>
  <c r="Y343" i="26" s="1"/>
  <c r="W192" i="26"/>
  <c r="X286" i="26"/>
  <c r="Y286" i="26" s="1"/>
  <c r="W351" i="26"/>
  <c r="X28" i="27"/>
  <c r="Y28" i="27" s="1"/>
  <c r="W84" i="26"/>
  <c r="X223" i="26"/>
  <c r="Y223" i="26" s="1"/>
  <c r="W39" i="27"/>
  <c r="W24" i="13"/>
  <c r="W48" i="27"/>
  <c r="X69" i="29"/>
  <c r="Y69" i="29" s="1"/>
  <c r="W102" i="26"/>
  <c r="W362" i="26"/>
  <c r="X210" i="26"/>
  <c r="Y210" i="26" s="1"/>
  <c r="W149" i="26"/>
  <c r="W73" i="26"/>
  <c r="W45" i="29"/>
  <c r="X40" i="27"/>
  <c r="Y40" i="27" s="1"/>
  <c r="X105" i="26"/>
  <c r="Y105" i="26" s="1"/>
  <c r="X271" i="26"/>
  <c r="Y271" i="26" s="1"/>
  <c r="W175" i="26"/>
  <c r="W71" i="26"/>
  <c r="W103" i="26"/>
  <c r="W314" i="26"/>
  <c r="W272" i="26"/>
  <c r="W183" i="26"/>
  <c r="X26" i="26"/>
  <c r="Y26" i="26" s="1"/>
  <c r="X233" i="26"/>
  <c r="Y233" i="26" s="1"/>
  <c r="W208" i="26"/>
  <c r="W114" i="26"/>
  <c r="X78" i="13"/>
  <c r="Y78" i="13" s="1"/>
  <c r="W89" i="26"/>
  <c r="W274" i="26"/>
  <c r="W172" i="26"/>
  <c r="W197" i="26"/>
  <c r="X325" i="26"/>
  <c r="Y325" i="26" s="1"/>
  <c r="X100" i="26"/>
  <c r="Y100" i="26" s="1"/>
  <c r="W253" i="26"/>
  <c r="X94" i="26"/>
  <c r="Y94" i="26" s="1"/>
  <c r="X204" i="26"/>
  <c r="Y204" i="26" s="1"/>
  <c r="W49" i="29"/>
  <c r="W370" i="26"/>
  <c r="X41" i="27"/>
  <c r="Y41" i="27" s="1"/>
  <c r="X31" i="13"/>
  <c r="Y31" i="13" s="1"/>
  <c r="W249" i="26"/>
  <c r="X33" i="28"/>
  <c r="Y33" i="28" s="1"/>
  <c r="W284" i="26"/>
  <c r="W141" i="26"/>
  <c r="X245" i="26"/>
  <c r="Y245" i="26" s="1"/>
  <c r="W224" i="26"/>
  <c r="W49" i="26"/>
  <c r="W268" i="26"/>
  <c r="W178" i="26"/>
  <c r="X273" i="26"/>
  <c r="Y273" i="26" s="1"/>
  <c r="W32" i="29"/>
  <c r="X96" i="13"/>
  <c r="Y96" i="13" s="1"/>
  <c r="X102" i="26"/>
  <c r="Y102" i="26" s="1"/>
  <c r="X263" i="26"/>
  <c r="Y263" i="26" s="1"/>
  <c r="X89" i="13"/>
  <c r="Y89" i="13" s="1"/>
  <c r="X310" i="26"/>
  <c r="Y310" i="26" s="1"/>
  <c r="W328" i="26"/>
  <c r="W42" i="29"/>
  <c r="X48" i="26"/>
  <c r="Y48" i="26" s="1"/>
  <c r="X54" i="27"/>
  <c r="Y54" i="27" s="1"/>
  <c r="W91" i="13"/>
  <c r="W51" i="26"/>
  <c r="W399" i="26"/>
  <c r="X25" i="26"/>
  <c r="Y25" i="26" s="1"/>
  <c r="X75" i="13"/>
  <c r="Y75" i="13" s="1"/>
  <c r="W386" i="26"/>
  <c r="W51" i="27"/>
  <c r="X30" i="13"/>
  <c r="Y30" i="13" s="1"/>
  <c r="W394" i="26"/>
  <c r="W95" i="26"/>
  <c r="X59" i="27"/>
  <c r="Y59" i="27" s="1"/>
  <c r="W86" i="13"/>
  <c r="L6" i="22" l="1"/>
  <c r="M6" i="22"/>
  <c r="I6" i="22"/>
  <c r="K6" i="22"/>
  <c r="J6" i="22"/>
  <c r="J5" i="22" l="1"/>
  <c r="J7" i="22"/>
  <c r="K5" i="22"/>
  <c r="K7" i="22"/>
  <c r="I5" i="22"/>
  <c r="I7" i="22"/>
  <c r="L5" i="22"/>
  <c r="L7" i="22"/>
  <c r="M5" i="22"/>
  <c r="M7" i="22"/>
</calcChain>
</file>

<file path=xl/sharedStrings.xml><?xml version="1.0" encoding="utf-8"?>
<sst xmlns="http://schemas.openxmlformats.org/spreadsheetml/2006/main" count="5220" uniqueCount="159">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</sst>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23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0" fontId="9" fillId="8" borderId="38" xfId="1" applyFont="1" applyFill="1" applyBorder="1"/>
    <xf numFmtId="169" fontId="9" fillId="8" borderId="38" xfId="1" applyNumberFormat="1" applyFont="1" applyFill="1" applyBorder="1"/>
    <xf numFmtId="166" fontId="9" fillId="8" borderId="38" xfId="1" applyNumberFormat="1" applyFont="1" applyFill="1" applyBorder="1"/>
    <xf numFmtId="2" fontId="9" fillId="8" borderId="38" xfId="1" applyNumberFormat="1" applyFont="1" applyFill="1" applyBorder="1" applyAlignment="1">
      <alignment horizontal="right"/>
    </xf>
    <xf numFmtId="0" fontId="9" fillId="0" borderId="38" xfId="1" applyFont="1" applyFill="1" applyBorder="1"/>
    <xf numFmtId="0" fontId="9" fillId="8" borderId="22" xfId="1" applyFont="1" applyFill="1" applyBorder="1"/>
    <xf numFmtId="169" fontId="9" fillId="8" borderId="22" xfId="1" applyNumberFormat="1" applyFont="1" applyFill="1" applyBorder="1"/>
    <xf numFmtId="166" fontId="9" fillId="8" borderId="22" xfId="1" applyNumberFormat="1" applyFont="1" applyFill="1" applyBorder="1"/>
    <xf numFmtId="2" fontId="9" fillId="8" borderId="22" xfId="1" applyNumberFormat="1" applyFont="1" applyFill="1" applyBorder="1" applyAlignment="1">
      <alignment horizontal="right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-3.399999999942338E-3</c:v>
                </c:pt>
                <c:pt idx="1">
                  <c:v>-3.4000000003020503E-3</c:v>
                </c:pt>
                <c:pt idx="2">
                  <c:v>-3.3827409530973185E-3</c:v>
                </c:pt>
                <c:pt idx="3">
                  <c:v>-3.3537886774537284E-3</c:v>
                </c:pt>
                <c:pt idx="4">
                  <c:v>-3.3419758671238142E-3</c:v>
                </c:pt>
                <c:pt idx="5">
                  <c:v>-3.3364061005558554E-3</c:v>
                </c:pt>
                <c:pt idx="6">
                  <c:v>-3.3401697189328061E-3</c:v>
                </c:pt>
                <c:pt idx="7">
                  <c:v>-3.3699852222524029E-3</c:v>
                </c:pt>
                <c:pt idx="8">
                  <c:v>-3.4039329465906931E-3</c:v>
                </c:pt>
                <c:pt idx="9">
                  <c:v>-3.4190623399688036E-3</c:v>
                </c:pt>
                <c:pt idx="10">
                  <c:v>-3.4309644925523131E-3</c:v>
                </c:pt>
                <c:pt idx="11">
                  <c:v>-3.4382193889559431E-3</c:v>
                </c:pt>
                <c:pt idx="12">
                  <c:v>-3.4409812993896338E-3</c:v>
                </c:pt>
                <c:pt idx="13">
                  <c:v>-3.4411488252095168E-3</c:v>
                </c:pt>
                <c:pt idx="14">
                  <c:v>-3.4406291550226342E-3</c:v>
                </c:pt>
                <c:pt idx="15">
                  <c:v>-3.4399169400156637E-3</c:v>
                </c:pt>
                <c:pt idx="16">
                  <c:v>-3.439118612171832E-3</c:v>
                </c:pt>
                <c:pt idx="17">
                  <c:v>-3.4380169773617908E-3</c:v>
                </c:pt>
                <c:pt idx="18">
                  <c:v>-3.4360052005233399E-3</c:v>
                </c:pt>
                <c:pt idx="19">
                  <c:v>-3.4342625065342247E-3</c:v>
                </c:pt>
                <c:pt idx="20">
                  <c:v>-3.4320884497596182E-3</c:v>
                </c:pt>
                <c:pt idx="21">
                  <c:v>-3.429483610575268E-3</c:v>
                </c:pt>
                <c:pt idx="22">
                  <c:v>-3.4228083481924187E-3</c:v>
                </c:pt>
                <c:pt idx="23">
                  <c:v>-3.4147680348173282E-3</c:v>
                </c:pt>
                <c:pt idx="24">
                  <c:v>-3.4123669888153074E-3</c:v>
                </c:pt>
                <c:pt idx="25">
                  <c:v>-3.4121688145782869E-3</c:v>
                </c:pt>
                <c:pt idx="26">
                  <c:v>-3.4119672662402678E-3</c:v>
                </c:pt>
                <c:pt idx="27">
                  <c:v>-3.4115340890261692E-3</c:v>
                </c:pt>
                <c:pt idx="28">
                  <c:v>-3.4111813174542149E-3</c:v>
                </c:pt>
                <c:pt idx="29">
                  <c:v>-3.4110033881429302E-3</c:v>
                </c:pt>
                <c:pt idx="30">
                  <c:v>-3.4108382803754722E-3</c:v>
                </c:pt>
                <c:pt idx="31">
                  <c:v>-3.4106886936724479E-3</c:v>
                </c:pt>
                <c:pt idx="32">
                  <c:v>-3.4104224448094911E-3</c:v>
                </c:pt>
                <c:pt idx="33">
                  <c:v>-3.4102995433604733E-3</c:v>
                </c:pt>
                <c:pt idx="34">
                  <c:v>-3.4102680513914407E-3</c:v>
                </c:pt>
                <c:pt idx="35">
                  <c:v>-3.4102682763714753E-3</c:v>
                </c:pt>
                <c:pt idx="36">
                  <c:v>-3.4103029174614718E-3</c:v>
                </c:pt>
                <c:pt idx="37">
                  <c:v>-3.4104681072566478E-3</c:v>
                </c:pt>
                <c:pt idx="38">
                  <c:v>-3.4108396300158716E-3</c:v>
                </c:pt>
                <c:pt idx="39">
                  <c:v>-3.4110868416670215E-3</c:v>
                </c:pt>
                <c:pt idx="40">
                  <c:v>-3.4113846654326707E-3</c:v>
                </c:pt>
                <c:pt idx="41">
                  <c:v>-3.4117358005136822E-3</c:v>
                </c:pt>
                <c:pt idx="42">
                  <c:v>-3.4125969216347585E-3</c:v>
                </c:pt>
                <c:pt idx="43">
                  <c:v>-3.4137274403667206E-3</c:v>
                </c:pt>
                <c:pt idx="44">
                  <c:v>-3.4143856217960789E-3</c:v>
                </c:pt>
                <c:pt idx="45">
                  <c:v>-3.4151133104254328E-3</c:v>
                </c:pt>
                <c:pt idx="46">
                  <c:v>-3.4219351599906744E-3</c:v>
                </c:pt>
                <c:pt idx="47">
                  <c:v>-3.44715053725686E-3</c:v>
                </c:pt>
                <c:pt idx="48">
                  <c:v>-3.4716328780515227E-3</c:v>
                </c:pt>
                <c:pt idx="49">
                  <c:v>-3.4833447806192908E-3</c:v>
                </c:pt>
                <c:pt idx="50">
                  <c:v>-3.4946810831559816E-3</c:v>
                </c:pt>
                <c:pt idx="51">
                  <c:v>-3.5055964905739145E-3</c:v>
                </c:pt>
                <c:pt idx="52">
                  <c:v>-3.525763317102637E-3</c:v>
                </c:pt>
                <c:pt idx="53">
                  <c:v>-3.5441432747385093E-3</c:v>
                </c:pt>
                <c:pt idx="54">
                  <c:v>-3.5522747857230641E-3</c:v>
                </c:pt>
                <c:pt idx="55">
                  <c:v>-3.5597136330611789E-3</c:v>
                </c:pt>
                <c:pt idx="56">
                  <c:v>-3.5664145221847576E-3</c:v>
                </c:pt>
                <c:pt idx="57">
                  <c:v>-3.5770944217095035E-3</c:v>
                </c:pt>
                <c:pt idx="58">
                  <c:v>-3.5849326005354953E-3</c:v>
                </c:pt>
                <c:pt idx="59">
                  <c:v>-3.5872642768275398E-3</c:v>
                </c:pt>
                <c:pt idx="60">
                  <c:v>-3.5885862262574619E-3</c:v>
                </c:pt>
                <c:pt idx="61">
                  <c:v>-3.5888531541372615E-3</c:v>
                </c:pt>
                <c:pt idx="62">
                  <c:v>-3.5856080836582649E-3</c:v>
                </c:pt>
                <c:pt idx="63">
                  <c:v>-3.5784647531178493E-3</c:v>
                </c:pt>
                <c:pt idx="64">
                  <c:v>-3.5727771508087258E-3</c:v>
                </c:pt>
                <c:pt idx="65">
                  <c:v>-3.5681140296395242E-3</c:v>
                </c:pt>
                <c:pt idx="66">
                  <c:v>-3.5653794291334862E-3</c:v>
                </c:pt>
                <c:pt idx="67">
                  <c:v>-3.5600493169551939E-3</c:v>
                </c:pt>
                <c:pt idx="68">
                  <c:v>-3.5550106972603857E-3</c:v>
                </c:pt>
                <c:pt idx="69">
                  <c:v>-3.5526077175651594E-3</c:v>
                </c:pt>
                <c:pt idx="70">
                  <c:v>-3.5502991333613565E-3</c:v>
                </c:pt>
                <c:pt idx="71">
                  <c:v>-3.5480943019239319E-3</c:v>
                </c:pt>
                <c:pt idx="72">
                  <c:v>-3.5440423767951756E-3</c:v>
                </c:pt>
                <c:pt idx="73">
                  <c:v>-3.5404996454602156E-3</c:v>
                </c:pt>
                <c:pt idx="74">
                  <c:v>-3.538953934580924E-3</c:v>
                </c:pt>
                <c:pt idx="75">
                  <c:v>-3.5375681189186992E-3</c:v>
                </c:pt>
                <c:pt idx="76">
                  <c:v>-3.5363515560682401E-3</c:v>
                </c:pt>
                <c:pt idx="77">
                  <c:v>-3.5344946888482554E-3</c:v>
                </c:pt>
                <c:pt idx="78">
                  <c:v>-3.5333649732072203E-3</c:v>
                </c:pt>
                <c:pt idx="79">
                  <c:v>-3.5331350303424713E-3</c:v>
                </c:pt>
                <c:pt idx="80">
                  <c:v>-3.5331304829000487E-3</c:v>
                </c:pt>
                <c:pt idx="81">
                  <c:v>-3.5333606879550672E-3</c:v>
                </c:pt>
                <c:pt idx="82">
                  <c:v>-3.534615687619258E-3</c:v>
                </c:pt>
                <c:pt idx="83">
                  <c:v>-3.5368161764903761E-3</c:v>
                </c:pt>
                <c:pt idx="84">
                  <c:v>-3.5383605012384578E-3</c:v>
                </c:pt>
                <c:pt idx="85">
                  <c:v>-3.5401957213743174E-3</c:v>
                </c:pt>
                <c:pt idx="86">
                  <c:v>-3.5423311939331015E-3</c:v>
                </c:pt>
                <c:pt idx="87">
                  <c:v>-3.5476148055746393E-3</c:v>
                </c:pt>
                <c:pt idx="88">
                  <c:v>-3.5540627509389466E-3</c:v>
                </c:pt>
                <c:pt idx="89">
                  <c:v>-3.557839842498467E-3</c:v>
                </c:pt>
                <c:pt idx="90">
                  <c:v>-3.5619733294112166E-3</c:v>
                </c:pt>
                <c:pt idx="91">
                  <c:v>-3.5664725683526299E-3</c:v>
                </c:pt>
                <c:pt idx="92">
                  <c:v>-3.5767014703447231E-3</c:v>
                </c:pt>
                <c:pt idx="93">
                  <c:v>-3.5883141899439863E-3</c:v>
                </c:pt>
                <c:pt idx="94">
                  <c:v>-3.5947825472737449E-3</c:v>
                </c:pt>
                <c:pt idx="95">
                  <c:v>-3.6016727993626318E-3</c:v>
                </c:pt>
                <c:pt idx="96">
                  <c:v>-3.6089943037653782E-3</c:v>
                </c:pt>
                <c:pt idx="97">
                  <c:v>-3.6250851007135765E-3</c:v>
                </c:pt>
                <c:pt idx="98">
                  <c:v>-3.642779983659139E-3</c:v>
                </c:pt>
                <c:pt idx="99">
                  <c:v>-3.6523981047587029E-3</c:v>
                </c:pt>
                <c:pt idx="100">
                  <c:v>-3.6624015989517034E-3</c:v>
                </c:pt>
                <c:pt idx="101">
                  <c:v>-3.6723859490184196E-3</c:v>
                </c:pt>
                <c:pt idx="102">
                  <c:v>-3.6918776841110557E-3</c:v>
                </c:pt>
                <c:pt idx="103">
                  <c:v>-3.7109659978140641E-3</c:v>
                </c:pt>
                <c:pt idx="104">
                  <c:v>-3.7202316311946149E-3</c:v>
                </c:pt>
                <c:pt idx="105">
                  <c:v>-3.7293294964557688E-3</c:v>
                </c:pt>
                <c:pt idx="106">
                  <c:v>-3.7382515854433862E-3</c:v>
                </c:pt>
                <c:pt idx="107">
                  <c:v>-3.7554306253939629E-3</c:v>
                </c:pt>
                <c:pt idx="108">
                  <c:v>-3.772022014976173E-3</c:v>
                </c:pt>
                <c:pt idx="109">
                  <c:v>-3.7799450996045536E-3</c:v>
                </c:pt>
                <c:pt idx="110">
                  <c:v>-3.7876443585949104E-3</c:v>
                </c:pt>
                <c:pt idx="111">
                  <c:v>-3.7951117839130077E-3</c:v>
                </c:pt>
                <c:pt idx="112">
                  <c:v>-3.809193507953168E-3</c:v>
                </c:pt>
                <c:pt idx="113">
                  <c:v>-3.8225029827820833E-3</c:v>
                </c:pt>
                <c:pt idx="114">
                  <c:v>-3.8286911159080006E-3</c:v>
                </c:pt>
                <c:pt idx="115">
                  <c:v>-3.8345993659971711E-3</c:v>
                </c:pt>
                <c:pt idx="116">
                  <c:v>-3.8402197246556469E-3</c:v>
                </c:pt>
                <c:pt idx="117">
                  <c:v>-3.8504195801358776E-3</c:v>
                </c:pt>
                <c:pt idx="118">
                  <c:v>-3.8596620822595185E-3</c:v>
                </c:pt>
                <c:pt idx="119">
                  <c:v>-3.8637228612525831E-3</c:v>
                </c:pt>
                <c:pt idx="120">
                  <c:v>-3.8674476994904339E-3</c:v>
                </c:pt>
                <c:pt idx="121">
                  <c:v>-3.870828588978803E-3</c:v>
                </c:pt>
                <c:pt idx="122">
                  <c:v>-3.8763620905957197E-3</c:v>
                </c:pt>
                <c:pt idx="123">
                  <c:v>-3.8807524941164573E-3</c:v>
                </c:pt>
                <c:pt idx="124">
                  <c:v>-3.8822935160265359E-3</c:v>
                </c:pt>
                <c:pt idx="125">
                  <c:v>-3.8834425398226458E-3</c:v>
                </c:pt>
                <c:pt idx="126">
                  <c:v>-3.8841915571108387E-3</c:v>
                </c:pt>
                <c:pt idx="127">
                  <c:v>-3.8842742852551737E-3</c:v>
                </c:pt>
                <c:pt idx="128">
                  <c:v>-3.8830273978218699E-3</c:v>
                </c:pt>
                <c:pt idx="129">
                  <c:v>-3.8816562596588611E-3</c:v>
                </c:pt>
                <c:pt idx="130">
                  <c:v>-3.8799244664300403E-3</c:v>
                </c:pt>
                <c:pt idx="131">
                  <c:v>-3.8781774343110698E-3</c:v>
                </c:pt>
                <c:pt idx="132">
                  <c:v>-3.8748962873036419E-3</c:v>
                </c:pt>
                <c:pt idx="133">
                  <c:v>-3.8719704545009392E-3</c:v>
                </c:pt>
                <c:pt idx="134">
                  <c:v>-3.8706312676195509E-3</c:v>
                </c:pt>
                <c:pt idx="135">
                  <c:v>-3.8693840125203494E-3</c:v>
                </c:pt>
                <c:pt idx="136">
                  <c:v>-3.8682321430005828E-3</c:v>
                </c:pt>
                <c:pt idx="137">
                  <c:v>-3.8662221056373625E-3</c:v>
                </c:pt>
                <c:pt idx="138">
                  <c:v>-3.8646476066528379E-3</c:v>
                </c:pt>
                <c:pt idx="139">
                  <c:v>-3.8640244787035982E-3</c:v>
                </c:pt>
                <c:pt idx="140">
                  <c:v>-3.8635174616352685E-3</c:v>
                </c:pt>
                <c:pt idx="141">
                  <c:v>-3.8631300095648413E-3</c:v>
                </c:pt>
                <c:pt idx="142">
                  <c:v>-3.8627294791560018E-3</c:v>
                </c:pt>
                <c:pt idx="143">
                  <c:v>-3.8628449346012061E-3</c:v>
                </c:pt>
                <c:pt idx="144">
                  <c:v>-3.8631071200345701E-3</c:v>
                </c:pt>
                <c:pt idx="145">
                  <c:v>-3.8635095956474075E-3</c:v>
                </c:pt>
                <c:pt idx="146">
                  <c:v>-3.8640558153568705E-3</c:v>
                </c:pt>
                <c:pt idx="147">
                  <c:v>-3.8656031642991806E-3</c:v>
                </c:pt>
                <c:pt idx="148">
                  <c:v>-3.8677472198189733E-3</c:v>
                </c:pt>
                <c:pt idx="149">
                  <c:v>-3.8690639732053E-3</c:v>
                </c:pt>
                <c:pt idx="150">
                  <c:v>-3.8705451957099513E-3</c:v>
                </c:pt>
                <c:pt idx="151">
                  <c:v>-3.8721943417696636E-3</c:v>
                </c:pt>
                <c:pt idx="152">
                  <c:v>-3.8760279164140599E-3</c:v>
                </c:pt>
                <c:pt idx="153">
                  <c:v>-3.8805392433793884E-3</c:v>
                </c:pt>
                <c:pt idx="154">
                  <c:v>-3.8830798189293247E-3</c:v>
                </c:pt>
                <c:pt idx="155">
                  <c:v>-3.885809043016053E-3</c:v>
                </c:pt>
                <c:pt idx="156">
                  <c:v>-3.8887303696766296E-3</c:v>
                </c:pt>
                <c:pt idx="157">
                  <c:v>-3.8951884892091115E-3</c:v>
                </c:pt>
                <c:pt idx="158">
                  <c:v>-3.9024057855163719E-3</c:v>
                </c:pt>
                <c:pt idx="159">
                  <c:v>-3.9063394377603089E-3</c:v>
                </c:pt>
                <c:pt idx="160">
                  <c:v>-3.910485917519857E-3</c:v>
                </c:pt>
                <c:pt idx="161">
                  <c:v>-3.9148486789919446E-3</c:v>
                </c:pt>
                <c:pt idx="162">
                  <c:v>-3.9242696338614991E-3</c:v>
                </c:pt>
                <c:pt idx="163">
                  <c:v>-3.9345316259842278E-3</c:v>
                </c:pt>
                <c:pt idx="164">
                  <c:v>-3.9400276088530362E-3</c:v>
                </c:pt>
                <c:pt idx="165">
                  <c:v>-3.9457108994911394E-3</c:v>
                </c:pt>
                <c:pt idx="166">
                  <c:v>-3.9513844426064537E-3</c:v>
                </c:pt>
                <c:pt idx="167">
                  <c:v>-3.9624827514117555E-3</c:v>
                </c:pt>
                <c:pt idx="168">
                  <c:v>-3.9734546934333537E-3</c:v>
                </c:pt>
                <c:pt idx="169">
                  <c:v>-3.9788078402791527E-3</c:v>
                </c:pt>
                <c:pt idx="170">
                  <c:v>-3.984091846511717E-3</c:v>
                </c:pt>
                <c:pt idx="171">
                  <c:v>-3.9893050251205153E-3</c:v>
                </c:pt>
                <c:pt idx="172">
                  <c:v>-4.0019023396919984E-3</c:v>
                </c:pt>
                <c:pt idx="173">
                  <c:v>-4.0142494555217567E-3</c:v>
                </c:pt>
                <c:pt idx="174">
                  <c:v>-4.0190022393282732E-3</c:v>
                </c:pt>
                <c:pt idx="175">
                  <c:v>-4.0236723859177204E-3</c:v>
                </c:pt>
                <c:pt idx="176">
                  <c:v>-4.0326836114301656E-3</c:v>
                </c:pt>
                <c:pt idx="177">
                  <c:v>-4.0414928575360776E-3</c:v>
                </c:pt>
                <c:pt idx="178">
                  <c:v>-4.0457245112435203E-3</c:v>
                </c:pt>
                <c:pt idx="179">
                  <c:v>-4.0498634051511218E-3</c:v>
                </c:pt>
                <c:pt idx="180">
                  <c:v>-4.0539078520884786E-3</c:v>
                </c:pt>
                <c:pt idx="181">
                  <c:v>-4.0616276621463498E-3</c:v>
                </c:pt>
                <c:pt idx="182">
                  <c:v>-4.0691074288057294E-3</c:v>
                </c:pt>
                <c:pt idx="183">
                  <c:v>-4.0726543347346933E-3</c:v>
                </c:pt>
                <c:pt idx="184">
                  <c:v>-4.0760966711106406E-3</c:v>
                </c:pt>
                <c:pt idx="185">
                  <c:v>-4.0794327509230399E-3</c:v>
                </c:pt>
                <c:pt idx="186">
                  <c:v>-4.0856959165092022E-3</c:v>
                </c:pt>
                <c:pt idx="187">
                  <c:v>-4.0916807626478757E-3</c:v>
                </c:pt>
                <c:pt idx="188">
                  <c:v>-4.0944602531656216E-3</c:v>
                </c:pt>
                <c:pt idx="189">
                  <c:v>-4.0971233645370475E-3</c:v>
                </c:pt>
                <c:pt idx="190">
                  <c:v>-4.0996684097116542E-3</c:v>
                </c:pt>
                <c:pt idx="191">
                  <c:v>-4.104309716890242E-3</c:v>
                </c:pt>
                <c:pt idx="192">
                  <c:v>-4.1086341861529263E-3</c:v>
                </c:pt>
                <c:pt idx="193">
                  <c:v>-4.110563593786587E-3</c:v>
                </c:pt>
                <c:pt idx="194">
                  <c:v>-4.1123838879419949E-3</c:v>
                </c:pt>
                <c:pt idx="195">
                  <c:v>-4.1141702402880398E-3</c:v>
                </c:pt>
                <c:pt idx="196">
                  <c:v>-4.1176457461444826E-3</c:v>
                </c:pt>
                <c:pt idx="197">
                  <c:v>-4.1211652665662513E-3</c:v>
                </c:pt>
                <c:pt idx="198">
                  <c:v>-4.1228763461642615E-3</c:v>
                </c:pt>
                <c:pt idx="199">
                  <c:v>-4.1245723224836439E-3</c:v>
                </c:pt>
                <c:pt idx="200">
                  <c:v>-4.1262531792174428E-3</c:v>
                </c:pt>
                <c:pt idx="201">
                  <c:v>-4.1295170427302352E-3</c:v>
                </c:pt>
                <c:pt idx="202">
                  <c:v>-4.1328250852767923E-3</c:v>
                </c:pt>
                <c:pt idx="203">
                  <c:v>-4.1344301004375694E-3</c:v>
                </c:pt>
                <c:pt idx="204">
                  <c:v>-4.1360198982909324E-3</c:v>
                </c:pt>
                <c:pt idx="205">
                  <c:v>-4.1375944628896377E-3</c:v>
                </c:pt>
                <c:pt idx="206">
                  <c:v>-4.1406451071734907E-3</c:v>
                </c:pt>
                <c:pt idx="207">
                  <c:v>-4.1437400624388943E-3</c:v>
                </c:pt>
                <c:pt idx="208">
                  <c:v>-4.1452382163997825E-3</c:v>
                </c:pt>
                <c:pt idx="209">
                  <c:v>-4.1467210393442144E-3</c:v>
                </c:pt>
                <c:pt idx="210">
                  <c:v>-4.1481885152050424E-3</c:v>
                </c:pt>
                <c:pt idx="211">
                  <c:v>-4.1510243635611843E-3</c:v>
                </c:pt>
                <c:pt idx="212">
                  <c:v>-4.153904621713167E-3</c:v>
                </c:pt>
                <c:pt idx="213">
                  <c:v>-4.1552951178713826E-3</c:v>
                </c:pt>
                <c:pt idx="214">
                  <c:v>-4.1566701693440677E-3</c:v>
                </c:pt>
                <c:pt idx="215">
                  <c:v>-4.1580297598242666E-3</c:v>
                </c:pt>
                <c:pt idx="216">
                  <c:v>-4.1606492359269609E-3</c:v>
                </c:pt>
                <c:pt idx="217">
                  <c:v>-4.1633131869600604E-3</c:v>
                </c:pt>
                <c:pt idx="218">
                  <c:v>-4.1645952287927557E-3</c:v>
                </c:pt>
                <c:pt idx="219">
                  <c:v>-4.1658617120710062E-3</c:v>
                </c:pt>
                <c:pt idx="220">
                  <c:v>-4.1671126205677922E-3</c:v>
                </c:pt>
                <c:pt idx="221">
                  <c:v>-4.1695141483311104E-3</c:v>
                </c:pt>
                <c:pt idx="222">
                  <c:v>-4.1719601819600882E-3</c:v>
                </c:pt>
                <c:pt idx="223">
                  <c:v>-4.1731329727845434E-3</c:v>
                </c:pt>
                <c:pt idx="224">
                  <c:v>-4.1742900913055436E-3</c:v>
                </c:pt>
                <c:pt idx="225">
                  <c:v>-4.1754315213360371E-3</c:v>
                </c:pt>
                <c:pt idx="226">
                  <c:v>-4.1776135248206003E-3</c:v>
                </c:pt>
                <c:pt idx="227">
                  <c:v>-4.1798400304138283E-3</c:v>
                </c:pt>
                <c:pt idx="228">
                  <c:v>-4.1809027737471638E-3</c:v>
                </c:pt>
                <c:pt idx="229">
                  <c:v>-4.181949730948098E-3</c:v>
                </c:pt>
                <c:pt idx="230">
                  <c:v>-4.1829808858295792E-3</c:v>
                </c:pt>
                <c:pt idx="231">
                  <c:v>-4.1849417893757845E-3</c:v>
                </c:pt>
                <c:pt idx="232">
                  <c:v>-4.1869471563016347E-3</c:v>
                </c:pt>
                <c:pt idx="233">
                  <c:v>-4.1878990554211626E-3</c:v>
                </c:pt>
                <c:pt idx="234">
                  <c:v>-4.1888350546193109E-3</c:v>
                </c:pt>
                <c:pt idx="235">
                  <c:v>-4.1897551377090281E-3</c:v>
                </c:pt>
                <c:pt idx="236">
                  <c:v>-4.1914933660569531E-3</c:v>
                </c:pt>
                <c:pt idx="237">
                  <c:v>-4.193275983164213E-3</c:v>
                </c:pt>
                <c:pt idx="238">
                  <c:v>-4.1941162416270217E-3</c:v>
                </c:pt>
                <c:pt idx="239">
                  <c:v>-4.1949404862196005E-3</c:v>
                </c:pt>
                <c:pt idx="240">
                  <c:v>-4.1957487009547378E-3</c:v>
                </c:pt>
                <c:pt idx="241">
                  <c:v>-4.197262678804492E-3</c:v>
                </c:pt>
                <c:pt idx="242">
                  <c:v>-4.1988209349419492E-3</c:v>
                </c:pt>
                <c:pt idx="243">
                  <c:v>-4.1995487560653189E-3</c:v>
                </c:pt>
                <c:pt idx="244">
                  <c:v>-4.2002604495294804E-3</c:v>
                </c:pt>
                <c:pt idx="245">
                  <c:v>-4.2009559992273182E-3</c:v>
                </c:pt>
                <c:pt idx="246">
                  <c:v>-4.2022441515721098E-3</c:v>
                </c:pt>
                <c:pt idx="247">
                  <c:v>-4.2035764354153571E-3</c:v>
                </c:pt>
                <c:pt idx="248">
                  <c:v>-4.2041910224765999E-3</c:v>
                </c:pt>
                <c:pt idx="249">
                  <c:v>-4.2047893681296244E-3</c:v>
                </c:pt>
                <c:pt idx="250">
                  <c:v>-4.2063721876131055E-3</c:v>
                </c:pt>
                <c:pt idx="251">
                  <c:v>-4.2080374647612828E-3</c:v>
                </c:pt>
                <c:pt idx="252">
                  <c:v>-4.2085216660803226E-3</c:v>
                </c:pt>
                <c:pt idx="253">
                  <c:v>-4.2089894960550822E-3</c:v>
                </c:pt>
                <c:pt idx="254">
                  <c:v>-4.209821273142289E-3</c:v>
                </c:pt>
                <c:pt idx="255">
                  <c:v>-4.2106967772115311E-3</c:v>
                </c:pt>
                <c:pt idx="256">
                  <c:v>-4.2110825065799773E-3</c:v>
                </c:pt>
                <c:pt idx="257">
                  <c:v>-4.2114517668823126E-3</c:v>
                </c:pt>
                <c:pt idx="258">
                  <c:v>-4.2118045420513894E-3</c:v>
                </c:pt>
                <c:pt idx="259">
                  <c:v>-4.2125299708384301E-3</c:v>
                </c:pt>
                <c:pt idx="260">
                  <c:v>-4.2133205716332611E-3</c:v>
                </c:pt>
                <c:pt idx="261">
                  <c:v>-4.2135740943960442E-3</c:v>
                </c:pt>
                <c:pt idx="262">
                  <c:v>-4.2138110182765587E-3</c:v>
                </c:pt>
                <c:pt idx="263">
                  <c:v>-4.2141801223172237E-3</c:v>
                </c:pt>
                <c:pt idx="264">
                  <c:v>-4.2145923986769418E-3</c:v>
                </c:pt>
                <c:pt idx="265">
                  <c:v>-4.2147460837416162E-3</c:v>
                </c:pt>
                <c:pt idx="266">
                  <c:v>-4.2148830724020314E-3</c:v>
                </c:pt>
                <c:pt idx="267">
                  <c:v>-4.2150033482712956E-3</c:v>
                </c:pt>
                <c:pt idx="268">
                  <c:v>-4.2151387545041885E-3</c:v>
                </c:pt>
                <c:pt idx="269">
                  <c:v>-4.2153169986169914E-3</c:v>
                </c:pt>
                <c:pt idx="270">
                  <c:v>-4.2153534667654924E-3</c:v>
                </c:pt>
                <c:pt idx="271">
                  <c:v>-4.2153731245608839E-3</c:v>
                </c:pt>
                <c:pt idx="272">
                  <c:v>-4.2153759557761461E-3</c:v>
                </c:pt>
                <c:pt idx="273">
                  <c:v>-4.2152760902736119E-3</c:v>
                </c:pt>
                <c:pt idx="274">
                  <c:v>-4.2152186897759236E-3</c:v>
                </c:pt>
                <c:pt idx="275">
                  <c:v>-4.2151371442855634E-3</c:v>
                </c:pt>
                <c:pt idx="276">
                  <c:v>-4.2150386746131474E-3</c:v>
                </c:pt>
                <c:pt idx="277">
                  <c:v>-4.2149232646115919E-3</c:v>
                </c:pt>
                <c:pt idx="278">
                  <c:v>-4.2145865535392346E-3</c:v>
                </c:pt>
                <c:pt idx="279">
                  <c:v>-4.2142918957743802E-3</c:v>
                </c:pt>
                <c:pt idx="280">
                  <c:v>-4.214091540002407E-3</c:v>
                </c:pt>
                <c:pt idx="281">
                  <c:v>-4.2138741463793039E-3</c:v>
                </c:pt>
                <c:pt idx="282">
                  <c:v>-4.213639698598115E-3</c:v>
                </c:pt>
                <c:pt idx="283">
                  <c:v>-4.2130645680815704E-3</c:v>
                </c:pt>
                <c:pt idx="284">
                  <c:v>-4.212531040312939E-3</c:v>
                </c:pt>
                <c:pt idx="285">
                  <c:v>-4.2122110777764732E-3</c:v>
                </c:pt>
                <c:pt idx="286">
                  <c:v>-4.2118739635599312E-3</c:v>
                </c:pt>
                <c:pt idx="287">
                  <c:v>-4.211519681196485E-3</c:v>
                </c:pt>
                <c:pt idx="288">
                  <c:v>-4.2107045577877145E-3</c:v>
                </c:pt>
                <c:pt idx="289">
                  <c:v>-4.2099305472920179E-3</c:v>
                </c:pt>
                <c:pt idx="290">
                  <c:v>-4.2094901812284036E-3</c:v>
                </c:pt>
                <c:pt idx="291">
                  <c:v>-4.2090325496957348E-3</c:v>
                </c:pt>
                <c:pt idx="292">
                  <c:v>-4.2085576363870558E-3</c:v>
                </c:pt>
                <c:pt idx="293">
                  <c:v>-4.2075009464515034E-3</c:v>
                </c:pt>
                <c:pt idx="294">
                  <c:v>-4.2064848402123545E-3</c:v>
                </c:pt>
                <c:pt idx="295">
                  <c:v>-4.205923274098744E-3</c:v>
                </c:pt>
                <c:pt idx="296">
                  <c:v>-4.2053443287271008E-3</c:v>
                </c:pt>
                <c:pt idx="297">
                  <c:v>-4.2047479877505012E-3</c:v>
                </c:pt>
                <c:pt idx="298">
                  <c:v>-4.203448157813483E-3</c:v>
                </c:pt>
                <c:pt idx="299">
                  <c:v>-4.2021883429343987E-3</c:v>
                </c:pt>
                <c:pt idx="300">
                  <c:v>-4.2015047801280403E-3</c:v>
                </c:pt>
                <c:pt idx="301">
                  <c:v>-4.200803724354607E-3</c:v>
                </c:pt>
                <c:pt idx="302">
                  <c:v>-4.2000851590273669E-3</c:v>
                </c:pt>
                <c:pt idx="303">
                  <c:v>-4.1985406157474259E-3</c:v>
                </c:pt>
                <c:pt idx="304">
                  <c:v>-4.1970354790388242E-3</c:v>
                </c:pt>
                <c:pt idx="305">
                  <c:v>-4.1962291230568383E-3</c:v>
                </c:pt>
                <c:pt idx="306">
                  <c:v>-4.195405160078991E-3</c:v>
                </c:pt>
                <c:pt idx="307">
                  <c:v>-4.1945635738782627E-3</c:v>
                </c:pt>
                <c:pt idx="308">
                  <c:v>-4.1927727439672324E-3</c:v>
                </c:pt>
                <c:pt idx="309">
                  <c:v>-4.1910206723061449E-3</c:v>
                </c:pt>
                <c:pt idx="310">
                  <c:v>-4.1900907263858755E-3</c:v>
                </c:pt>
                <c:pt idx="311">
                  <c:v>-4.1891430598406387E-3</c:v>
                </c:pt>
                <c:pt idx="312">
                  <c:v>-4.1881776560837025E-3</c:v>
                </c:pt>
                <c:pt idx="313">
                  <c:v>-4.1861389661734805E-3</c:v>
                </c:pt>
                <c:pt idx="314">
                  <c:v>-4.1841383464769066E-3</c:v>
                </c:pt>
                <c:pt idx="315">
                  <c:v>-4.1830840140555381E-3</c:v>
                </c:pt>
                <c:pt idx="316">
                  <c:v>-4.1820118470203838E-3</c:v>
                </c:pt>
                <c:pt idx="317">
                  <c:v>-4.180921829304296E-3</c:v>
                </c:pt>
                <c:pt idx="318">
                  <c:v>-4.1786337061466838E-3</c:v>
                </c:pt>
                <c:pt idx="319">
                  <c:v>-4.176382925131783E-3</c:v>
                </c:pt>
                <c:pt idx="320">
                  <c:v>-4.1752034095265955E-3</c:v>
                </c:pt>
                <c:pt idx="321">
                  <c:v>-4.1740059456385481E-3</c:v>
                </c:pt>
                <c:pt idx="322">
                  <c:v>-4.1727905171207169E-3</c:v>
                </c:pt>
                <c:pt idx="323">
                  <c:v>-4.1702513875474523E-3</c:v>
                </c:pt>
                <c:pt idx="324">
                  <c:v>-4.1677538898055033E-3</c:v>
                </c:pt>
                <c:pt idx="325">
                  <c:v>-4.1664788294681898E-3</c:v>
                </c:pt>
                <c:pt idx="326">
                  <c:v>-4.165216383200665E-3</c:v>
                </c:pt>
                <c:pt idx="327">
                  <c:v>-4.1639667981652195E-3</c:v>
                </c:pt>
                <c:pt idx="328">
                  <c:v>-4.1614636284403872E-3</c:v>
                </c:pt>
                <c:pt idx="329">
                  <c:v>-4.1591020117515143E-3</c:v>
                </c:pt>
                <c:pt idx="330">
                  <c:v>-4.1579204387920399E-3</c:v>
                </c:pt>
                <c:pt idx="331">
                  <c:v>-4.1567532093989001E-3</c:v>
                </c:pt>
                <c:pt idx="332">
                  <c:v>-4.1556005707343857E-3</c:v>
                </c:pt>
                <c:pt idx="333">
                  <c:v>-4.1532972468560914E-3</c:v>
                </c:pt>
                <c:pt idx="334">
                  <c:v>-4.1511408634908875E-3</c:v>
                </c:pt>
                <c:pt idx="335">
                  <c:v>-4.1500648839454257E-3</c:v>
                </c:pt>
                <c:pt idx="336">
                  <c:v>-4.1490049773029725E-3</c:v>
                </c:pt>
                <c:pt idx="337">
                  <c:v>-4.1479613908057544E-3</c:v>
                </c:pt>
                <c:pt idx="338">
                  <c:v>-4.1458821068340868E-3</c:v>
                </c:pt>
                <c:pt idx="339">
                  <c:v>-4.143955186357573E-3</c:v>
                </c:pt>
                <c:pt idx="340">
                  <c:v>-4.142996905862617E-3</c:v>
                </c:pt>
                <c:pt idx="341">
                  <c:v>-4.1420564279670558E-3</c:v>
                </c:pt>
                <c:pt idx="342">
                  <c:v>-4.1411339994734675E-3</c:v>
                </c:pt>
                <c:pt idx="343">
                  <c:v>-4.1393029477498899E-3</c:v>
                </c:pt>
                <c:pt idx="344">
                  <c:v>-4.1376297213258084E-3</c:v>
                </c:pt>
                <c:pt idx="345">
                  <c:v>-4.136801246077404E-3</c:v>
                </c:pt>
                <c:pt idx="346">
                  <c:v>-4.1359923025652279E-3</c:v>
                </c:pt>
                <c:pt idx="347">
                  <c:v>-4.1352031379915388E-3</c:v>
                </c:pt>
                <c:pt idx="348">
                  <c:v>-4.1336445088990814E-3</c:v>
                </c:pt>
                <c:pt idx="349">
                  <c:v>-4.1322492096496077E-3</c:v>
                </c:pt>
                <c:pt idx="350">
                  <c:v>-4.1315626454041521E-3</c:v>
                </c:pt>
                <c:pt idx="351">
                  <c:v>-4.1308973423115347E-3</c:v>
                </c:pt>
                <c:pt idx="352">
                  <c:v>-4.1302535475340463E-3</c:v>
                </c:pt>
                <c:pt idx="353">
                  <c:v>-4.1289915295505963E-3</c:v>
                </c:pt>
                <c:pt idx="354">
                  <c:v>-4.1278983925430168E-3</c:v>
                </c:pt>
                <c:pt idx="355">
                  <c:v>-4.1273658450968753E-3</c:v>
                </c:pt>
                <c:pt idx="356">
                  <c:v>-4.1268562883800541E-3</c:v>
                </c:pt>
                <c:pt idx="357">
                  <c:v>-4.1263699691951317E-3</c:v>
                </c:pt>
                <c:pt idx="358">
                  <c:v>-4.1254287490533059E-3</c:v>
                </c:pt>
                <c:pt idx="359">
                  <c:v>-4.1246620111401455E-3</c:v>
                </c:pt>
                <c:pt idx="360">
                  <c:v>-4.1242955864495556E-3</c:v>
                </c:pt>
                <c:pt idx="361">
                  <c:v>-4.1239538818249599E-3</c:v>
                </c:pt>
                <c:pt idx="362">
                  <c:v>-4.1236371442288089E-3</c:v>
                </c:pt>
                <c:pt idx="363">
                  <c:v>-4.1230409066361773E-3</c:v>
                </c:pt>
                <c:pt idx="364">
                  <c:v>-4.1226248065351356E-3</c:v>
                </c:pt>
                <c:pt idx="365">
                  <c:v>-4.1224366105163668E-3</c:v>
                </c:pt>
                <c:pt idx="366">
                  <c:v>-4.122274863940234E-3</c:v>
                </c:pt>
                <c:pt idx="367">
                  <c:v>-4.1221398138091558E-3</c:v>
                </c:pt>
                <c:pt idx="368">
                  <c:v>-4.1219127415947909E-3</c:v>
                </c:pt>
                <c:pt idx="369">
                  <c:v>-4.1218715199820011E-3</c:v>
                </c:pt>
                <c:pt idx="370">
                  <c:v>-4.1218736584314186E-3</c:v>
                </c:pt>
                <c:pt idx="371">
                  <c:v>-4.1219039757001141E-3</c:v>
                </c:pt>
                <c:pt idx="372">
                  <c:v>-4.1219627189503782E-3</c:v>
                </c:pt>
                <c:pt idx="373">
                  <c:v>-4.1221289931714367E-3</c:v>
                </c:pt>
                <c:pt idx="374">
                  <c:v>-4.1224868925349156E-3</c:v>
                </c:pt>
                <c:pt idx="375">
                  <c:v>-4.1226914712888529E-3</c:v>
                </c:pt>
                <c:pt idx="376">
                  <c:v>-4.1229259584785183E-3</c:v>
                </c:pt>
                <c:pt idx="377">
                  <c:v>-4.12319060090649E-3</c:v>
                </c:pt>
                <c:pt idx="378">
                  <c:v>-4.1237744004751775E-3</c:v>
                </c:pt>
                <c:pt idx="379">
                  <c:v>-4.1245556653679571E-3</c:v>
                </c:pt>
                <c:pt idx="380">
                  <c:v>-4.1249747903826517E-3</c:v>
                </c:pt>
                <c:pt idx="381">
                  <c:v>-4.1254255531297801E-3</c:v>
                </c:pt>
                <c:pt idx="382">
                  <c:v>-4.1259082006916969E-3</c:v>
                </c:pt>
                <c:pt idx="383">
                  <c:v>-4.1269337026683672E-3</c:v>
                </c:pt>
                <c:pt idx="384">
                  <c:v>-4.1281625794953314E-3</c:v>
                </c:pt>
                <c:pt idx="385">
                  <c:v>-4.1288083566470846E-3</c:v>
                </c:pt>
                <c:pt idx="386">
                  <c:v>-4.1294875009878496E-3</c:v>
                </c:pt>
                <c:pt idx="387">
                  <c:v>-4.1302002594800769E-3</c:v>
                </c:pt>
                <c:pt idx="388">
                  <c:v>-4.1316916388067781E-3</c:v>
                </c:pt>
                <c:pt idx="389">
                  <c:v>-4.1333923760911162E-3</c:v>
                </c:pt>
                <c:pt idx="390">
                  <c:v>-4.1342649502640327E-3</c:v>
                </c:pt>
                <c:pt idx="391">
                  <c:v>-4.1351126432198626E-3</c:v>
                </c:pt>
                <c:pt idx="392">
                  <c:v>-4.1359232651894118E-3</c:v>
                </c:pt>
                <c:pt idx="393">
                  <c:v>-4.1373720282189552E-3</c:v>
                </c:pt>
                <c:pt idx="394">
                  <c:v>-4.1387896018374448E-3</c:v>
                </c:pt>
                <c:pt idx="395">
                  <c:v>-4.1394107880199371E-3</c:v>
                </c:pt>
                <c:pt idx="396">
                  <c:v>-4.139993270961817E-3</c:v>
                </c:pt>
                <c:pt idx="397">
                  <c:v>-4.1405367785607439E-3</c:v>
                </c:pt>
                <c:pt idx="398">
                  <c:v>-4.1414448718279928E-3</c:v>
                </c:pt>
                <c:pt idx="399">
                  <c:v>-4.1423156151587648E-3</c:v>
                </c:pt>
                <c:pt idx="400">
                  <c:v>-4.1426601657068574E-3</c:v>
                </c:pt>
                <c:pt idx="401">
                  <c:v>-4.1429641085377611E-3</c:v>
                </c:pt>
                <c:pt idx="402">
                  <c:v>-4.1432271717889435E-3</c:v>
                </c:pt>
                <c:pt idx="403">
                  <c:v>-4.1435679798240699E-3</c:v>
                </c:pt>
                <c:pt idx="404">
                  <c:v>-4.1438651880687516E-3</c:v>
                </c:pt>
                <c:pt idx="405">
                  <c:v>-4.1439197727255461E-3</c:v>
                </c:pt>
                <c:pt idx="406">
                  <c:v>-4.1439318453884155E-3</c:v>
                </c:pt>
                <c:pt idx="407">
                  <c:v>-4.1439011343147314E-3</c:v>
                </c:pt>
                <c:pt idx="408">
                  <c:v>-4.1436480439926981E-3</c:v>
                </c:pt>
                <c:pt idx="409">
                  <c:v>-4.1433450099281899E-3</c:v>
                </c:pt>
                <c:pt idx="410">
                  <c:v>-4.1430962986366282E-3</c:v>
                </c:pt>
                <c:pt idx="411">
                  <c:v>-4.1428031711943092E-3</c:v>
                </c:pt>
                <c:pt idx="412">
                  <c:v>-4.1424653555388602E-3</c:v>
                </c:pt>
                <c:pt idx="413">
                  <c:v>-4.1415917559062265E-3</c:v>
                </c:pt>
                <c:pt idx="414">
                  <c:v>-4.1406617702577364E-3</c:v>
                </c:pt>
                <c:pt idx="415">
                  <c:v>-4.1400964329607604E-3</c:v>
                </c:pt>
                <c:pt idx="416">
                  <c:v>-4.1394847751963226E-3</c:v>
                </c:pt>
                <c:pt idx="417">
                  <c:v>-4.1388265250619227E-3</c:v>
                </c:pt>
                <c:pt idx="418">
                  <c:v>-4.1373058071370039E-3</c:v>
                </c:pt>
                <c:pt idx="419">
                  <c:v>-4.1357221583782078E-3</c:v>
                </c:pt>
                <c:pt idx="420">
                  <c:v>-4.1348268651386633E-3</c:v>
                </c:pt>
                <c:pt idx="421">
                  <c:v>-4.1338833469950487E-3</c:v>
                </c:pt>
                <c:pt idx="422">
                  <c:v>-4.1328913321247995E-3</c:v>
                </c:pt>
                <c:pt idx="423">
                  <c:v>-4.1306968890042484E-3</c:v>
                </c:pt>
                <c:pt idx="424">
                  <c:v>-4.1284328638102608E-3</c:v>
                </c:pt>
                <c:pt idx="425">
                  <c:v>-4.1271942844112175E-3</c:v>
                </c:pt>
                <c:pt idx="426">
                  <c:v>-4.1259055757913998E-3</c:v>
                </c:pt>
                <c:pt idx="427">
                  <c:v>-4.1245664662481474E-3</c:v>
                </c:pt>
                <c:pt idx="428">
                  <c:v>-4.1200982110982665E-3</c:v>
                </c:pt>
                <c:pt idx="429">
                  <c:v>-4.1154581510660648E-3</c:v>
                </c:pt>
                <c:pt idx="430">
                  <c:v>-4.1137586165529427E-3</c:v>
                </c:pt>
                <c:pt idx="431">
                  <c:v>-3.3082049586141693E-3</c:v>
                </c:pt>
                <c:pt idx="432">
                  <c:v>-4.1044668416034824E-3</c:v>
                </c:pt>
                <c:pt idx="433">
                  <c:v>-4.1024477619799882E-3</c:v>
                </c:pt>
                <c:pt idx="434">
                  <c:v>-4.1003744724799063E-3</c:v>
                </c:pt>
                <c:pt idx="435">
                  <c:v>-4.0959992300582115E-3</c:v>
                </c:pt>
                <c:pt idx="436">
                  <c:v>-4.0915337767843951E-3</c:v>
                </c:pt>
                <c:pt idx="437">
                  <c:v>-4.0891853581648263E-3</c:v>
                </c:pt>
                <c:pt idx="438">
                  <c:v>-4.0867810975342422E-3</c:v>
                </c:pt>
                <c:pt idx="439">
                  <c:v>-4.0843207230301104E-3</c:v>
                </c:pt>
                <c:pt idx="440">
                  <c:v>-4.0791653451188736E-3</c:v>
                </c:pt>
                <c:pt idx="441">
                  <c:v>-4.0739126439515161E-3</c:v>
                </c:pt>
                <c:pt idx="442">
                  <c:v>-4.0711676186644397E-3</c:v>
                </c:pt>
                <c:pt idx="443">
                  <c:v>-4.0683648472095157E-3</c:v>
                </c:pt>
                <c:pt idx="444">
                  <c:v>-4.0655040574844037E-3</c:v>
                </c:pt>
                <c:pt idx="445">
                  <c:v>-4.059541944987366E-3</c:v>
                </c:pt>
                <c:pt idx="446">
                  <c:v>-4.0534752742749092E-3</c:v>
                </c:pt>
                <c:pt idx="447">
                  <c:v>-4.0503203124631071E-3</c:v>
                </c:pt>
                <c:pt idx="448">
                  <c:v>-4.0471056997670729E-3</c:v>
                </c:pt>
                <c:pt idx="449">
                  <c:v>-4.0438311646440184E-3</c:v>
                </c:pt>
                <c:pt idx="450">
                  <c:v>-4.0370357199837059E-3</c:v>
                </c:pt>
                <c:pt idx="451">
                  <c:v>-4.0301283569954549E-3</c:v>
                </c:pt>
                <c:pt idx="452">
                  <c:v>-4.0265501281622207E-3</c:v>
                </c:pt>
                <c:pt idx="453">
                  <c:v>-4.0229223880139386E-3</c:v>
                </c:pt>
                <c:pt idx="454">
                  <c:v>-4.0192931891924744E-3</c:v>
                </c:pt>
                <c:pt idx="455">
                  <c:v>-4.0120261172749139E-3</c:v>
                </c:pt>
                <c:pt idx="456">
                  <c:v>-4.0048853905583215E-3</c:v>
                </c:pt>
                <c:pt idx="457">
                  <c:v>-4.0013115706782898E-3</c:v>
                </c:pt>
                <c:pt idx="458">
                  <c:v>-3.9977493547960208E-3</c:v>
                </c:pt>
                <c:pt idx="459">
                  <c:v>-3.9941989191705218E-3</c:v>
                </c:pt>
                <c:pt idx="460">
                  <c:v>-3.987094036848049E-3</c:v>
                </c:pt>
                <c:pt idx="461">
                  <c:v>-3.9801185005394757E-3</c:v>
                </c:pt>
                <c:pt idx="462">
                  <c:v>-3.976629607365112E-3</c:v>
                </c:pt>
                <c:pt idx="463">
                  <c:v>-3.9731535509224258E-3</c:v>
                </c:pt>
                <c:pt idx="464">
                  <c:v>-3.9696905072306166E-3</c:v>
                </c:pt>
                <c:pt idx="465">
                  <c:v>-3.9627650551654625E-3</c:v>
                </c:pt>
                <c:pt idx="466">
                  <c:v>-3.9559719835535745E-3</c:v>
                </c:pt>
                <c:pt idx="467">
                  <c:v>-3.952576645702699E-3</c:v>
                </c:pt>
                <c:pt idx="468">
                  <c:v>-3.949195377397352E-3</c:v>
                </c:pt>
                <c:pt idx="469">
                  <c:v>-3.945828354616765E-3</c:v>
                </c:pt>
                <c:pt idx="470">
                  <c:v>-3.9390995724453148E-3</c:v>
                </c:pt>
                <c:pt idx="471">
                  <c:v>-3.9325062407646882E-3</c:v>
                </c:pt>
                <c:pt idx="472">
                  <c:v>-3.9292130871748654E-3</c:v>
                </c:pt>
                <c:pt idx="473">
                  <c:v>-3.9259352355847099E-3</c:v>
                </c:pt>
                <c:pt idx="474">
                  <c:v>-3.9226728623731333E-3</c:v>
                </c:pt>
                <c:pt idx="475">
                  <c:v>-3.9161579888125075E-3</c:v>
                </c:pt>
                <c:pt idx="476">
                  <c:v>-3.9097816734567914E-3</c:v>
                </c:pt>
                <c:pt idx="477">
                  <c:v>-3.9065993327458415E-3</c:v>
                </c:pt>
                <c:pt idx="478">
                  <c:v>-3.903433526888378E-3</c:v>
                </c:pt>
                <c:pt idx="479">
                  <c:v>-3.9002844318636321E-3</c:v>
                </c:pt>
                <c:pt idx="480">
                  <c:v>-3.894000704525169E-3</c:v>
                </c:pt>
                <c:pt idx="481">
                  <c:v>-3.8878586829138584E-3</c:v>
                </c:pt>
                <c:pt idx="482">
                  <c:v>-3.8847957838594738E-3</c:v>
                </c:pt>
                <c:pt idx="483">
                  <c:v>-3.8817506523125545E-3</c:v>
                </c:pt>
                <c:pt idx="484">
                  <c:v>-3.8787234642922996E-3</c:v>
                </c:pt>
                <c:pt idx="485">
                  <c:v>-3.8726881198414276E-3</c:v>
                </c:pt>
                <c:pt idx="486">
                  <c:v>-3.8667976702999596E-3</c:v>
                </c:pt>
                <c:pt idx="487">
                  <c:v>-3.8638628417198007E-3</c:v>
                </c:pt>
                <c:pt idx="488">
                  <c:v>-3.860947013381022E-3</c:v>
                </c:pt>
                <c:pt idx="489">
                  <c:v>-3.8580503610630146E-3</c:v>
                </c:pt>
                <c:pt idx="490">
                  <c:v>-3.852280635006089E-3</c:v>
                </c:pt>
                <c:pt idx="491">
                  <c:v>-3.8466590370189735E-3</c:v>
                </c:pt>
                <c:pt idx="492">
                  <c:v>-3.8438609075308605E-3</c:v>
                </c:pt>
                <c:pt idx="493">
                  <c:v>-3.8410830110180427E-3</c:v>
                </c:pt>
                <c:pt idx="494">
                  <c:v>-3.8328118003976286E-3</c:v>
                </c:pt>
                <c:pt idx="495">
                  <c:v>-3.8248503827764679E-3</c:v>
                </c:pt>
                <c:pt idx="496">
                  <c:v>-3.8222190467873673E-3</c:v>
                </c:pt>
                <c:pt idx="497">
                  <c:v>-3.8196093525266761E-3</c:v>
                </c:pt>
                <c:pt idx="498">
                  <c:v>-3.8144225661662645E-3</c:v>
                </c:pt>
                <c:pt idx="499">
                  <c:v>-3.8093905133118611E-3</c:v>
                </c:pt>
                <c:pt idx="500">
                  <c:v>-3.8068916685007892E-3</c:v>
                </c:pt>
                <c:pt idx="501">
                  <c:v>-3.8044155218930342E-3</c:v>
                </c:pt>
                <c:pt idx="502">
                  <c:v>-3.8019622497076355E-3</c:v>
                </c:pt>
                <c:pt idx="503">
                  <c:v>-3.7970927828245848E-3</c:v>
                </c:pt>
                <c:pt idx="504">
                  <c:v>-3.7923814254936516E-3</c:v>
                </c:pt>
                <c:pt idx="505">
                  <c:v>-3.7900451662276069E-3</c:v>
                </c:pt>
                <c:pt idx="506">
                  <c:v>-3.7877328376989539E-3</c:v>
                </c:pt>
                <c:pt idx="507">
                  <c:v>-3.785444616246636E-3</c:v>
                </c:pt>
                <c:pt idx="508">
                  <c:v>-3.7809097006169523E-3</c:v>
                </c:pt>
                <c:pt idx="509">
                  <c:v>-3.7765363221042847E-3</c:v>
                </c:pt>
                <c:pt idx="510">
                  <c:v>-3.7743712769211513E-3</c:v>
                </c:pt>
                <c:pt idx="511">
                  <c:v>-3.7722313954491327E-3</c:v>
                </c:pt>
                <c:pt idx="512">
                  <c:v>-3.770116853547556E-3</c:v>
                </c:pt>
                <c:pt idx="513">
                  <c:v>-3.7659337198814313E-3</c:v>
                </c:pt>
                <c:pt idx="514">
                  <c:v>-3.7608799283628258E-3</c:v>
                </c:pt>
                <c:pt idx="515">
                  <c:v>-3.7578600885845859E-3</c:v>
                </c:pt>
                <c:pt idx="516">
                  <c:v>-3.7558218302624624E-3</c:v>
                </c:pt>
                <c:pt idx="517">
                  <c:v>-3.7516762888722965E-3</c:v>
                </c:pt>
                <c:pt idx="518">
                  <c:v>-3.7370301884998014E-3</c:v>
                </c:pt>
                <c:pt idx="519">
                  <c:v>-3.7219378580610751E-3</c:v>
                </c:pt>
                <c:pt idx="520">
                  <c:v>-3.7063940945847307E-3</c:v>
                </c:pt>
                <c:pt idx="521">
                  <c:v>-3.6903936950460903E-3</c:v>
                </c:pt>
                <c:pt idx="522">
                  <c:v>-3.6739314566069936E-3</c:v>
                </c:pt>
                <c:pt idx="523">
                  <c:v>-3.6570021761761495E-3</c:v>
                </c:pt>
                <c:pt idx="524">
                  <c:v>-3.6396006508354617E-3</c:v>
                </c:pt>
                <c:pt idx="525">
                  <c:v>-3.6217216775469296E-3</c:v>
                </c:pt>
                <c:pt idx="526">
                  <c:v>-3.6033600533258436E-3</c:v>
                </c:pt>
                <c:pt idx="527">
                  <c:v>-3.5845105751342032E-3</c:v>
                </c:pt>
                <c:pt idx="528">
                  <c:v>-3.565168039973976E-3</c:v>
                </c:pt>
                <c:pt idx="529">
                  <c:v>-3.5453272447805162E-3</c:v>
                </c:pt>
                <c:pt idx="530">
                  <c:v>-3.5249829865957594E-3</c:v>
                </c:pt>
                <c:pt idx="531">
                  <c:v>-3.5041300622484783E-3</c:v>
                </c:pt>
                <c:pt idx="532">
                  <c:v>-3.4827632688072541E-3</c:v>
                </c:pt>
                <c:pt idx="533">
                  <c:v>-3.460877403114182E-3</c:v>
                </c:pt>
                <c:pt idx="534">
                  <c:v>-3.4384672620912937E-3</c:v>
                </c:pt>
                <c:pt idx="535">
                  <c:v>-3.4155276426339753E-3</c:v>
                </c:pt>
                <c:pt idx="536">
                  <c:v>-3.3920533417175491E-3</c:v>
                </c:pt>
                <c:pt idx="537">
                  <c:v>-3.3680391561308198E-3</c:v>
                </c:pt>
                <c:pt idx="538">
                  <c:v>-3.3434798828491097E-3</c:v>
                </c:pt>
                <c:pt idx="539">
                  <c:v>-3.3183703186479008E-3</c:v>
                </c:pt>
                <c:pt idx="540">
                  <c:v>-3.2927052603959339E-3</c:v>
                </c:pt>
                <c:pt idx="541">
                  <c:v>-3.2664795049353046E-3</c:v>
                </c:pt>
                <c:pt idx="542">
                  <c:v>-3.2396878491214309E-3</c:v>
                </c:pt>
                <c:pt idx="543">
                  <c:v>-3.212325089729795E-3</c:v>
                </c:pt>
                <c:pt idx="544">
                  <c:v>-3.184386023615815E-3</c:v>
                </c:pt>
                <c:pt idx="545">
                  <c:v>-3.1558654474750369E-3</c:v>
                </c:pt>
                <c:pt idx="546">
                  <c:v>-3.1267581581229109E-3</c:v>
                </c:pt>
                <c:pt idx="547">
                  <c:v>-3.0970589523615644E-3</c:v>
                </c:pt>
                <c:pt idx="548">
                  <c:v>-3.0667626269131887E-3</c:v>
                </c:pt>
                <c:pt idx="549">
                  <c:v>-3.0358639784866526E-3</c:v>
                </c:pt>
                <c:pt idx="550">
                  <c:v>-3.0043578037908247E-3</c:v>
                </c:pt>
                <c:pt idx="551">
                  <c:v>-2.9722388996011873E-3</c:v>
                </c:pt>
                <c:pt idx="552">
                  <c:v>-2.9395020625200274E-3</c:v>
                </c:pt>
                <c:pt idx="553">
                  <c:v>-2.9061420892695367E-3</c:v>
                </c:pt>
                <c:pt idx="554">
                  <c:v>-2.8721537764786476E-3</c:v>
                </c:pt>
                <c:pt idx="555">
                  <c:v>-2.8375319208295835E-3</c:v>
                </c:pt>
                <c:pt idx="556">
                  <c:v>-2.8022713189379544E-3</c:v>
                </c:pt>
                <c:pt idx="557">
                  <c:v>-2.7663667673660797E-3</c:v>
                </c:pt>
                <c:pt idx="558">
                  <c:v>-2.7298130627428918E-3</c:v>
                </c:pt>
                <c:pt idx="559">
                  <c:v>-2.6926050016706782E-3</c:v>
                </c:pt>
                <c:pt idx="560">
                  <c:v>-2.6547373806451446E-3</c:v>
                </c:pt>
                <c:pt idx="561">
                  <c:v>-2.6162049963218692E-3</c:v>
                </c:pt>
                <c:pt idx="562">
                  <c:v>-2.5770026450899763E-3</c:v>
                </c:pt>
                <c:pt idx="563">
                  <c:v>-2.537125123525108E-3</c:v>
                </c:pt>
                <c:pt idx="564">
                  <c:v>-2.496567228083002E-3</c:v>
                </c:pt>
                <c:pt idx="565">
                  <c:v>-2.4553237552593643E-3</c:v>
                </c:pt>
                <c:pt idx="566">
                  <c:v>-2.4133895015632234E-3</c:v>
                </c:pt>
                <c:pt idx="567">
                  <c:v>-2.3522949704091189E-3</c:v>
                </c:pt>
                <c:pt idx="568">
                  <c:v>-2.3055143133210443E-3</c:v>
                </c:pt>
                <c:pt idx="569">
                  <c:v>-2.2645890953265635E-3</c:v>
                </c:pt>
                <c:pt idx="570">
                  <c:v>-2.2202815601257697E-3</c:v>
                </c:pt>
                <c:pt idx="571">
                  <c:v>-2.1757466006055992E-3</c:v>
                </c:pt>
                <c:pt idx="572">
                  <c:v>-2.1309909214028977E-3</c:v>
                </c:pt>
                <c:pt idx="573">
                  <c:v>-2.0860212264350864E-3</c:v>
                </c:pt>
                <c:pt idx="574">
                  <c:v>-2.040844220458915E-3</c:v>
                </c:pt>
                <c:pt idx="575">
                  <c:v>-1.9954666075117089E-3</c:v>
                </c:pt>
                <c:pt idx="576">
                  <c:v>-1.9498950920304736E-3</c:v>
                </c:pt>
                <c:pt idx="577">
                  <c:v>-1.9041363783722787E-3</c:v>
                </c:pt>
                <c:pt idx="578">
                  <c:v>-1.8581971707343214E-3</c:v>
                </c:pt>
                <c:pt idx="579">
                  <c:v>-1.8120841736335436E-3</c:v>
                </c:pt>
                <c:pt idx="580">
                  <c:v>-1.7658040913870465E-3</c:v>
                </c:pt>
                <c:pt idx="581">
                  <c:v>-1.7193636282719638E-3</c:v>
                </c:pt>
                <c:pt idx="582">
                  <c:v>-1.6727694886053968E-3</c:v>
                </c:pt>
                <c:pt idx="583">
                  <c:v>-1.626028376704447E-3</c:v>
                </c:pt>
                <c:pt idx="584">
                  <c:v>-1.5791469970860561E-3</c:v>
                </c:pt>
                <c:pt idx="585">
                  <c:v>-1.5321320541072936E-3</c:v>
                </c:pt>
                <c:pt idx="586">
                  <c:v>-1.4849902520452929E-3</c:v>
                </c:pt>
                <c:pt idx="587">
                  <c:v>-1.4377282954169956E-3</c:v>
                </c:pt>
                <c:pt idx="588">
                  <c:v>-1.3903528882996952E-3</c:v>
                </c:pt>
                <c:pt idx="589">
                  <c:v>-1.342870735130397E-3</c:v>
                </c:pt>
                <c:pt idx="590">
                  <c:v>-1.2952885405859149E-3</c:v>
                </c:pt>
                <c:pt idx="591">
                  <c:v>-1.2476130087835102E-3</c:v>
                </c:pt>
                <c:pt idx="592">
                  <c:v>-1.1998508441601885E-3</c:v>
                </c:pt>
                <c:pt idx="593">
                  <c:v>-1.1520087511529553E-3</c:v>
                </c:pt>
                <c:pt idx="594">
                  <c:v>-1.1040934341588482E-3</c:v>
                </c:pt>
                <c:pt idx="595">
                  <c:v>-1.0561115973350965E-3</c:v>
                </c:pt>
                <c:pt idx="596">
                  <c:v>-1.0080699455183861E-3</c:v>
                </c:pt>
                <c:pt idx="597">
                  <c:v>-9.5997518262613823E-4</c:v>
                </c:pt>
                <c:pt idx="598">
                  <c:v>-9.118340135350067E-4</c:v>
                </c:pt>
                <c:pt idx="599">
                  <c:v>-8.6365314224234879E-4</c:v>
                </c:pt>
                <c:pt idx="600">
                  <c:v>-8.1543927342497824E-4</c:v>
                </c:pt>
                <c:pt idx="601">
                  <c:v>-7.6719911128009244E-4</c:v>
                </c:pt>
                <c:pt idx="602">
                  <c:v>-7.1204241285816039E-4</c:v>
                </c:pt>
                <c:pt idx="603">
                  <c:v>-6.6721773130495876E-4</c:v>
                </c:pt>
                <c:pt idx="604">
                  <c:v>-6.22387910329536E-4</c:v>
                </c:pt>
                <c:pt idx="605">
                  <c:v>-5.7410961968429319E-4</c:v>
                </c:pt>
                <c:pt idx="606">
                  <c:v>-5.2583855809640312E-4</c:v>
                </c:pt>
                <c:pt idx="607">
                  <c:v>-4.7758142988296726E-4</c:v>
                </c:pt>
                <c:pt idx="608">
                  <c:v>-4.2934493944102314E-4</c:v>
                </c:pt>
                <c:pt idx="609">
                  <c:v>-3.8113579132748043E-4</c:v>
                </c:pt>
                <c:pt idx="610">
                  <c:v>-3.3296068985944061E-4</c:v>
                </c:pt>
                <c:pt idx="611">
                  <c:v>-2.8482633955384529E-4</c:v>
                </c:pt>
                <c:pt idx="612">
                  <c:v>-2.3673944480773201E-4</c:v>
                </c:pt>
                <c:pt idx="613">
                  <c:v>-1.8870671017801044E-4</c:v>
                </c:pt>
                <c:pt idx="614">
                  <c:v>-1.4073484010168613E-4</c:v>
                </c:pt>
                <c:pt idx="615">
                  <c:v>-9.2830539055732686E-5</c:v>
                </c:pt>
                <c:pt idx="616">
                  <c:v>-4.5000511597059756E-5</c:v>
                </c:pt>
                <c:pt idx="617">
                  <c:v>2.7485381970393519E-6</c:v>
                </c:pt>
                <c:pt idx="618">
                  <c:v>5.0409905369974695E-5</c:v>
                </c:pt>
                <c:pt idx="619">
                  <c:v>9.7976885644612821E-5</c:v>
                </c:pt>
                <c:pt idx="620">
                  <c:v>1.4544277462391619E-4</c:v>
                </c:pt>
                <c:pt idx="621">
                  <c:v>1.9294640749123459E-4</c:v>
                </c:pt>
                <c:pt idx="622">
                  <c:v>2.4079929714204695E-4</c:v>
                </c:pt>
                <c:pt idx="623">
                  <c:v>2.8901481016418984E-4</c:v>
                </c:pt>
                <c:pt idx="624">
                  <c:v>3.3759519028286888E-4</c:v>
                </c:pt>
                <c:pt idx="625">
                  <c:v>3.8654268082360943E-4</c:v>
                </c:pt>
                <c:pt idx="626">
                  <c:v>4.3585952583136134E-4</c:v>
                </c:pt>
                <c:pt idx="627">
                  <c:v>4.8554796871158601E-4</c:v>
                </c:pt>
                <c:pt idx="628">
                  <c:v>5.3561025318948907E-4</c:v>
                </c:pt>
                <c:pt idx="629">
                  <c:v>5.8604862283040404E-4</c:v>
                </c:pt>
                <c:pt idx="630">
                  <c:v>6.3686532127960049E-4</c:v>
                </c:pt>
                <c:pt idx="631">
                  <c:v>6.8806259226228406E-4</c:v>
                </c:pt>
                <c:pt idx="632">
                  <c:v>7.396426794237243E-4</c:v>
                </c:pt>
                <c:pt idx="633">
                  <c:v>7.9160782664899898E-4</c:v>
                </c:pt>
                <c:pt idx="634">
                  <c:v>8.4396027726363343E-4</c:v>
                </c:pt>
                <c:pt idx="635">
                  <c:v>8.9670227499283328E-4</c:v>
                </c:pt>
                <c:pt idx="636">
                  <c:v>9.4983606372167628E-4</c:v>
                </c:pt>
                <c:pt idx="637">
                  <c:v>1.0033638869355599E-3</c:v>
                </c:pt>
                <c:pt idx="638">
                  <c:v>1.0572879882797537E-3</c:v>
                </c:pt>
                <c:pt idx="639">
                  <c:v>1.1116106115593993E-3</c:v>
                </c:pt>
                <c:pt idx="640">
                  <c:v>1.1663340004197664E-3</c:v>
                </c:pt>
                <c:pt idx="641">
                  <c:v>1.2214603984261885E-3</c:v>
                </c:pt>
                <c:pt idx="642">
                  <c:v>1.2769920494637432E-3</c:v>
                </c:pt>
                <c:pt idx="643">
                  <c:v>1.3329311970178281E-3</c:v>
                </c:pt>
                <c:pt idx="644">
                  <c:v>1.3892800848935849E-3</c:v>
                </c:pt>
                <c:pt idx="645">
                  <c:v>1.446040956656347E-3</c:v>
                </c:pt>
                <c:pt idx="646">
                  <c:v>1.5032160564310004E-3</c:v>
                </c:pt>
                <c:pt idx="647">
                  <c:v>1.5608076273831983E-3</c:v>
                </c:pt>
                <c:pt idx="648">
                  <c:v>1.6188179133980185E-3</c:v>
                </c:pt>
                <c:pt idx="649">
                  <c:v>1.6772491582806026E-3</c:v>
                </c:pt>
                <c:pt idx="650">
                  <c:v>1.7361036056762202E-3</c:v>
                </c:pt>
                <c:pt idx="651">
                  <c:v>1.795383499230141E-3</c:v>
                </c:pt>
                <c:pt idx="652">
                  <c:v>1.8550910827475064E-3</c:v>
                </c:pt>
                <c:pt idx="653">
                  <c:v>1.9152285999535223E-3</c:v>
                </c:pt>
                <c:pt idx="654">
                  <c:v>1.9757982945733943E-3</c:v>
                </c:pt>
                <c:pt idx="655">
                  <c:v>2.0368024100925197E-3</c:v>
                </c:pt>
                <c:pt idx="656">
                  <c:v>2.0982431905558485E-3</c:v>
                </c:pt>
                <c:pt idx="657">
                  <c:v>2.1601228796885863E-3</c:v>
                </c:pt>
                <c:pt idx="658">
                  <c:v>2.2224437208961945E-3</c:v>
                </c:pt>
                <c:pt idx="659">
                  <c:v>2.2852079582236229E-3</c:v>
                </c:pt>
                <c:pt idx="660">
                  <c:v>2.3484178353161411E-3</c:v>
                </c:pt>
                <c:pt idx="661">
                  <c:v>2.4120755958190188E-3</c:v>
                </c:pt>
                <c:pt idx="662">
                  <c:v>2.4761834836173335E-3</c:v>
                </c:pt>
                <c:pt idx="663">
                  <c:v>2.540743742356355E-3</c:v>
                </c:pt>
                <c:pt idx="664">
                  <c:v>2.605758615921161E-3</c:v>
                </c:pt>
                <c:pt idx="665">
                  <c:v>2.6712303478770849E-3</c:v>
                </c:pt>
                <c:pt idx="666">
                  <c:v>2.7371611821891406E-3</c:v>
                </c:pt>
                <c:pt idx="667">
                  <c:v>2.8035533624226616E-3</c:v>
                </c:pt>
                <c:pt idx="668">
                  <c:v>2.8704091324627257E-3</c:v>
                </c:pt>
                <c:pt idx="669">
                  <c:v>2.9377307361144744E-3</c:v>
                </c:pt>
                <c:pt idx="670">
                  <c:v>3.0055204170231775E-3</c:v>
                </c:pt>
                <c:pt idx="671">
                  <c:v>3.0737804190739126E-3</c:v>
                </c:pt>
                <c:pt idx="672">
                  <c:v>3.1425129859918854E-3</c:v>
                </c:pt>
                <c:pt idx="673">
                  <c:v>3.2116234471057936E-3</c:v>
                </c:pt>
                <c:pt idx="674">
                  <c:v>3.2807708533066915E-3</c:v>
                </c:pt>
                <c:pt idx="675">
                  <c:v>3.349920290123265E-3</c:v>
                </c:pt>
                <c:pt idx="676">
                  <c:v>3.4190668741018726E-3</c:v>
                </c:pt>
                <c:pt idx="677">
                  <c:v>3.4882057216290008E-3</c:v>
                </c:pt>
                <c:pt idx="678">
                  <c:v>3.5573319487713917E-3</c:v>
                </c:pt>
                <c:pt idx="679">
                  <c:v>3.6264406721553399E-3</c:v>
                </c:pt>
                <c:pt idx="680">
                  <c:v>3.6955270079275238E-3</c:v>
                </c:pt>
                <c:pt idx="681">
                  <c:v>3.7645860724744296E-3</c:v>
                </c:pt>
                <c:pt idx="682">
                  <c:v>3.8336129822624798E-3</c:v>
                </c:pt>
                <c:pt idx="683">
                  <c:v>3.9026028533584167E-3</c:v>
                </c:pt>
                <c:pt idx="684">
                  <c:v>3.9715508023885349E-3</c:v>
                </c:pt>
                <c:pt idx="685">
                  <c:v>4.0404519454195764E-3</c:v>
                </c:pt>
                <c:pt idx="686">
                  <c:v>4.1093013987580918E-3</c:v>
                </c:pt>
                <c:pt idx="687">
                  <c:v>4.1780942789504394E-3</c:v>
                </c:pt>
                <c:pt idx="688">
                  <c:v>4.2468257021432976E-3</c:v>
                </c:pt>
                <c:pt idx="689">
                  <c:v>4.3154907845632806E-3</c:v>
                </c:pt>
                <c:pt idx="690">
                  <c:v>4.384084642676811E-3</c:v>
                </c:pt>
                <c:pt idx="691">
                  <c:v>4.452602392710503E-3</c:v>
                </c:pt>
                <c:pt idx="692">
                  <c:v>4.5210391509709069E-3</c:v>
                </c:pt>
                <c:pt idx="693">
                  <c:v>4.5893900336047011E-3</c:v>
                </c:pt>
                <c:pt idx="694">
                  <c:v>4.657650157158244E-3</c:v>
                </c:pt>
                <c:pt idx="695">
                  <c:v>4.7258146376183419E-3</c:v>
                </c:pt>
                <c:pt idx="696">
                  <c:v>4.7938785915313531E-3</c:v>
                </c:pt>
                <c:pt idx="697">
                  <c:v>4.861837135123892E-3</c:v>
                </c:pt>
                <c:pt idx="698">
                  <c:v>4.9296853845426369E-3</c:v>
                </c:pt>
                <c:pt idx="699">
                  <c:v>4.9974184560142021E-3</c:v>
                </c:pt>
                <c:pt idx="700">
                  <c:v>5.065031466084946E-3</c:v>
                </c:pt>
                <c:pt idx="701">
                  <c:v>5.1325195307416749E-3</c:v>
                </c:pt>
                <c:pt idx="702">
                  <c:v>5.199877766290939E-3</c:v>
                </c:pt>
                <c:pt idx="703">
                  <c:v>5.2671012890392888E-3</c:v>
                </c:pt>
                <c:pt idx="704">
                  <c:v>5.3341852151334024E-3</c:v>
                </c:pt>
                <c:pt idx="705">
                  <c:v>5.4011246611196384E-3</c:v>
                </c:pt>
                <c:pt idx="706">
                  <c:v>5.4679147428249308E-3</c:v>
                </c:pt>
                <c:pt idx="707">
                  <c:v>5.5345505767157022E-3</c:v>
                </c:pt>
                <c:pt idx="708">
                  <c:v>5.6010272789386306E-3</c:v>
                </c:pt>
                <c:pt idx="709">
                  <c:v>5.6673399660400747E-3</c:v>
                </c:pt>
                <c:pt idx="710">
                  <c:v>5.7334837538469685E-3</c:v>
                </c:pt>
                <c:pt idx="711">
                  <c:v>5.7994537586658623E-3</c:v>
                </c:pt>
                <c:pt idx="712">
                  <c:v>5.8652450968033065E-3</c:v>
                </c:pt>
                <c:pt idx="713">
                  <c:v>5.9308528845658515E-3</c:v>
                </c:pt>
                <c:pt idx="714">
                  <c:v>5.9962722379403033E-3</c:v>
                </c:pt>
                <c:pt idx="715">
                  <c:v>6.0614982733131484E-3</c:v>
                </c:pt>
                <c:pt idx="716">
                  <c:v>6.126526106831065E-3</c:v>
                </c:pt>
                <c:pt idx="717">
                  <c:v>6.1913508547206675E-3</c:v>
                </c:pt>
                <c:pt idx="718">
                  <c:v>6.255967633128634E-3</c:v>
                </c:pt>
                <c:pt idx="719">
                  <c:v>6.320371558361515E-3</c:v>
                </c:pt>
                <c:pt idx="720">
                  <c:v>6.3845577466459247E-3</c:v>
                </c:pt>
                <c:pt idx="721">
                  <c:v>6.4485213138887332E-3</c:v>
                </c:pt>
                <c:pt idx="722">
                  <c:v>6.5122573764764269E-3</c:v>
                </c:pt>
                <c:pt idx="723">
                  <c:v>6.5757610506356201E-3</c:v>
                </c:pt>
                <c:pt idx="724">
                  <c:v>6.6390274526728632E-3</c:v>
                </c:pt>
                <c:pt idx="725">
                  <c:v>6.7020820192009722E-3</c:v>
                </c:pt>
                <c:pt idx="726">
                  <c:v>6.7650270735697404E-3</c:v>
                </c:pt>
                <c:pt idx="727">
                  <c:v>6.8278689961154271E-3</c:v>
                </c:pt>
                <c:pt idx="728">
                  <c:v>6.8906047637362633E-3</c:v>
                </c:pt>
                <c:pt idx="729">
                  <c:v>6.9532313535702883E-3</c:v>
                </c:pt>
                <c:pt idx="730">
                  <c:v>7.0157457424357972E-3</c:v>
                </c:pt>
                <c:pt idx="731">
                  <c:v>7.078144907310957E-3</c:v>
                </c:pt>
                <c:pt idx="732">
                  <c:v>7.1404258254137432E-3</c:v>
                </c:pt>
                <c:pt idx="733">
                  <c:v>7.2025854733226424E-3</c:v>
                </c:pt>
                <c:pt idx="734">
                  <c:v>7.2646208284155023E-3</c:v>
                </c:pt>
                <c:pt idx="735">
                  <c:v>7.3265288674306817E-3</c:v>
                </c:pt>
                <c:pt idx="736">
                  <c:v>7.3883065671864756E-3</c:v>
                </c:pt>
                <c:pt idx="737">
                  <c:v>7.4499509048209234E-3</c:v>
                </c:pt>
                <c:pt idx="738">
                  <c:v>7.5114588573921282E-3</c:v>
                </c:pt>
                <c:pt idx="739">
                  <c:v>7.572827401798321E-3</c:v>
                </c:pt>
                <c:pt idx="740">
                  <c:v>7.634053514857797E-3</c:v>
                </c:pt>
                <c:pt idx="741">
                  <c:v>7.6951341736286594E-3</c:v>
                </c:pt>
                <c:pt idx="742">
                  <c:v>7.7560663550091391E-3</c:v>
                </c:pt>
                <c:pt idx="743">
                  <c:v>7.8168470360573394E-3</c:v>
                </c:pt>
                <c:pt idx="744">
                  <c:v>7.8774731936714915E-3</c:v>
                </c:pt>
                <c:pt idx="745">
                  <c:v>7.9379418045899541E-3</c:v>
                </c:pt>
                <c:pt idx="746">
                  <c:v>7.9982498460307028E-3</c:v>
                </c:pt>
                <c:pt idx="747">
                  <c:v>8.0583942949719045E-3</c:v>
                </c:pt>
                <c:pt idx="748">
                  <c:v>8.1183721282318544E-3</c:v>
                </c:pt>
                <c:pt idx="749">
                  <c:v>8.1781803225489114E-3</c:v>
                </c:pt>
                <c:pt idx="750">
                  <c:v>8.2378158549811786E-3</c:v>
                </c:pt>
                <c:pt idx="751">
                  <c:v>8.2972757028265676E-3</c:v>
                </c:pt>
                <c:pt idx="752">
                  <c:v>8.356556842583629E-3</c:v>
                </c:pt>
                <c:pt idx="753">
                  <c:v>8.4156562513904021E-3</c:v>
                </c:pt>
                <c:pt idx="754">
                  <c:v>8.4745709060651819E-3</c:v>
                </c:pt>
                <c:pt idx="755">
                  <c:v>8.5332977836660717E-3</c:v>
                </c:pt>
                <c:pt idx="756">
                  <c:v>8.5918338609314304E-3</c:v>
                </c:pt>
                <c:pt idx="757">
                  <c:v>8.6501761149193612E-3</c:v>
                </c:pt>
                <c:pt idx="758">
                  <c:v>8.7083215226080313E-3</c:v>
                </c:pt>
                <c:pt idx="759">
                  <c:v>8.7662670607357995E-3</c:v>
                </c:pt>
                <c:pt idx="760">
                  <c:v>8.8240097064407053E-3</c:v>
                </c:pt>
                <c:pt idx="761">
                  <c:v>8.8815464364611074E-3</c:v>
                </c:pt>
                <c:pt idx="762">
                  <c:v>8.9388742277751732E-3</c:v>
                </c:pt>
                <c:pt idx="763">
                  <c:v>8.9959900573610696E-3</c:v>
                </c:pt>
                <c:pt idx="764">
                  <c:v>9.0528909019571557E-3</c:v>
                </c:pt>
                <c:pt idx="765">
                  <c:v>9.1095737387814069E-3</c:v>
                </c:pt>
                <c:pt idx="766">
                  <c:v>9.1660355444123098E-3</c:v>
                </c:pt>
                <c:pt idx="767">
                  <c:v>9.2222732959079678E-3</c:v>
                </c:pt>
                <c:pt idx="768">
                  <c:v>9.2782839702465481E-3</c:v>
                </c:pt>
                <c:pt idx="769">
                  <c:v>9.3340645442463455E-3</c:v>
                </c:pt>
                <c:pt idx="770">
                  <c:v>9.3896119948055912E-3</c:v>
                </c:pt>
                <c:pt idx="771">
                  <c:v>9.4449232987425802E-3</c:v>
                </c:pt>
                <c:pt idx="772">
                  <c:v>9.4999954331953518E-3</c:v>
                </c:pt>
                <c:pt idx="773">
                  <c:v>9.5548253749022649E-3</c:v>
                </c:pt>
                <c:pt idx="774">
                  <c:v>9.6094101007615507E-3</c:v>
                </c:pt>
                <c:pt idx="775">
                  <c:v>9.6637465877513762E-3</c:v>
                </c:pt>
                <c:pt idx="776">
                  <c:v>9.7178318127699725E-3</c:v>
                </c:pt>
                <c:pt idx="777">
                  <c:v>9.7716785240198334E-3</c:v>
                </c:pt>
                <c:pt idx="778">
                  <c:v>9.8253394006420081E-3</c:v>
                </c:pt>
                <c:pt idx="779">
                  <c:v>9.8788171442354411E-3</c:v>
                </c:pt>
                <c:pt idx="780">
                  <c:v>9.9321095622340039E-3</c:v>
                </c:pt>
                <c:pt idx="781">
                  <c:v>9.9852144617518235E-3</c:v>
                </c:pt>
                <c:pt idx="782">
                  <c:v>1.0038129650302707E-2</c:v>
                </c:pt>
                <c:pt idx="783">
                  <c:v>1.0090852935000783E-2</c:v>
                </c:pt>
                <c:pt idx="784">
                  <c:v>1.0143382123439793E-2</c:v>
                </c:pt>
                <c:pt idx="785">
                  <c:v>1.0195715022733864E-2</c:v>
                </c:pt>
                <c:pt idx="786">
                  <c:v>1.024784944031687E-2</c:v>
                </c:pt>
                <c:pt idx="787">
                  <c:v>1.0299783183542743E-2</c:v>
                </c:pt>
                <c:pt idx="788">
                  <c:v>1.0351514059765421E-2</c:v>
                </c:pt>
                <c:pt idx="789">
                  <c:v>1.0403039876099029E-2</c:v>
                </c:pt>
                <c:pt idx="790">
                  <c:v>1.0454358440057376E-2</c:v>
                </c:pt>
                <c:pt idx="791">
                  <c:v>1.0505467558914461E-2</c:v>
                </c:pt>
                <c:pt idx="792">
                  <c:v>1.0556365040024218E-2</c:v>
                </c:pt>
                <c:pt idx="793">
                  <c:v>1.0607048690580712E-2</c:v>
                </c:pt>
                <c:pt idx="794">
                  <c:v>1.0657516318097748E-2</c:v>
                </c:pt>
                <c:pt idx="795">
                  <c:v>1.0707765729769392E-2</c:v>
                </c:pt>
                <c:pt idx="796">
                  <c:v>1.0757794732869641E-2</c:v>
                </c:pt>
                <c:pt idx="797">
                  <c:v>1.0807601134912304E-2</c:v>
                </c:pt>
                <c:pt idx="798">
                  <c:v>1.0857182743011506E-2</c:v>
                </c:pt>
                <c:pt idx="799">
                  <c:v>1.0906537364601121E-2</c:v>
                </c:pt>
                <c:pt idx="800">
                  <c:v>1.095566280687521E-2</c:v>
                </c:pt>
                <c:pt idx="801">
                  <c:v>1.1004556877267646E-2</c:v>
                </c:pt>
                <c:pt idx="802">
                  <c:v>1.1053217383132363E-2</c:v>
                </c:pt>
                <c:pt idx="803">
                  <c:v>1.1101642131583489E-2</c:v>
                </c:pt>
                <c:pt idx="804">
                  <c:v>1.1149828930134831E-2</c:v>
                </c:pt>
                <c:pt idx="805">
                  <c:v>1.1197775585980452E-2</c:v>
                </c:pt>
                <c:pt idx="806">
                  <c:v>1.1245479906474287E-2</c:v>
                </c:pt>
                <c:pt idx="807">
                  <c:v>1.1292939698970272E-2</c:v>
                </c:pt>
                <c:pt idx="808">
                  <c:v>1.1340152770742407E-2</c:v>
                </c:pt>
                <c:pt idx="809">
                  <c:v>1.1387116928984753E-2</c:v>
                </c:pt>
                <c:pt idx="810">
                  <c:v>1.1433829981211119E-2</c:v>
                </c:pt>
                <c:pt idx="811">
                  <c:v>1.148690603684166E-2</c:v>
                </c:pt>
                <c:pt idx="812">
                  <c:v>1.1533073620997314E-2</c:v>
                </c:pt>
                <c:pt idx="813">
                  <c:v>1.1578983207609639E-2</c:v>
                </c:pt>
                <c:pt idx="814">
                  <c:v>1.1624632604112506E-2</c:v>
                </c:pt>
                <c:pt idx="815">
                  <c:v>1.167001961785985E-2</c:v>
                </c:pt>
                <c:pt idx="816">
                  <c:v>1.1715142055965799E-2</c:v>
                </c:pt>
                <c:pt idx="817">
                  <c:v>1.1759997726024096E-2</c:v>
                </c:pt>
                <c:pt idx="818">
                  <c:v>1.1804584434988996E-2</c:v>
                </c:pt>
                <c:pt idx="819">
                  <c:v>1.1848899990454242E-2</c:v>
                </c:pt>
                <c:pt idx="820">
                  <c:v>1.1892942199613898E-2</c:v>
                </c:pt>
                <c:pt idx="821">
                  <c:v>1.1936708869662027E-2</c:v>
                </c:pt>
                <c:pt idx="822">
                  <c:v>1.1980197808192372E-2</c:v>
                </c:pt>
                <c:pt idx="823">
                  <c:v>1.2023406822159188E-2</c:v>
                </c:pt>
                <c:pt idx="824">
                  <c:v>1.2066333719076283E-2</c:v>
                </c:pt>
                <c:pt idx="825">
                  <c:v>1.2108976306217656E-2</c:v>
                </c:pt>
                <c:pt idx="826">
                  <c:v>1.2151332390857306E-2</c:v>
                </c:pt>
                <c:pt idx="827">
                  <c:v>1.2193399780269232E-2</c:v>
                </c:pt>
                <c:pt idx="828">
                  <c:v>1.2235176281807369E-2</c:v>
                </c:pt>
                <c:pt idx="829">
                  <c:v>1.2282571534250053E-2</c:v>
                </c:pt>
                <c:pt idx="830">
                  <c:v>1.2323846162365371E-2</c:v>
                </c:pt>
                <c:pt idx="831">
                  <c:v>1.2364974585192812E-2</c:v>
                </c:pt>
                <c:pt idx="832">
                  <c:v>1.2405956042380595E-2</c:v>
                </c:pt>
                <c:pt idx="833">
                  <c:v>1.2446789773736811E-2</c:v>
                </c:pt>
                <c:pt idx="834">
                  <c:v>1.2487475018829741E-2</c:v>
                </c:pt>
                <c:pt idx="835">
                  <c:v>1.252801101762735E-2</c:v>
                </c:pt>
                <c:pt idx="836">
                  <c:v>1.2568397009617982E-2</c:v>
                </c:pt>
                <c:pt idx="837">
                  <c:v>1.2608632234449857E-2</c:v>
                </c:pt>
                <c:pt idx="838">
                  <c:v>1.2648715931931065E-2</c:v>
                </c:pt>
                <c:pt idx="839">
                  <c:v>1.2688647341869697E-2</c:v>
                </c:pt>
                <c:pt idx="840">
                  <c:v>1.2728425703834034E-2</c:v>
                </c:pt>
                <c:pt idx="841">
                  <c:v>1.2768050257552233E-2</c:v>
                </c:pt>
                <c:pt idx="842">
                  <c:v>1.280752024267251E-2</c:v>
                </c:pt>
                <c:pt idx="843">
                  <c:v>1.2846834899002957E-2</c:v>
                </c:pt>
                <c:pt idx="844">
                  <c:v>1.2885993466111856E-2</c:v>
                </c:pt>
                <c:pt idx="845">
                  <c:v>1.2924995183887233E-2</c:v>
                </c:pt>
                <c:pt idx="846">
                  <c:v>1.2963839291977308E-2</c:v>
                </c:pt>
                <c:pt idx="847">
                  <c:v>1.3002525030030299E-2</c:v>
                </c:pt>
                <c:pt idx="848">
                  <c:v>1.3041051637694423E-2</c:v>
                </c:pt>
                <c:pt idx="849">
                  <c:v>1.3079418354857708E-2</c:v>
                </c:pt>
                <c:pt idx="850">
                  <c:v>1.3117624421088436E-2</c:v>
                </c:pt>
                <c:pt idx="851">
                  <c:v>1.3155669076034826E-2</c:v>
                </c:pt>
                <c:pt idx="852">
                  <c:v>1.3193551559584904E-2</c:v>
                </c:pt>
                <c:pt idx="853">
                  <c:v>1.3231271111227016E-2</c:v>
                </c:pt>
                <c:pt idx="854">
                  <c:v>1.326882697084919E-2</c:v>
                </c:pt>
                <c:pt idx="855">
                  <c:v>1.3306218378019707E-2</c:v>
                </c:pt>
                <c:pt idx="856">
                  <c:v>1.3343444572626595E-2</c:v>
                </c:pt>
                <c:pt idx="857">
                  <c:v>1.3380504794078263E-2</c:v>
                </c:pt>
                <c:pt idx="858">
                  <c:v>1.341739828242261E-2</c:v>
                </c:pt>
                <c:pt idx="859">
                  <c:v>1.3454124277068047E-2</c:v>
                </c:pt>
                <c:pt idx="860">
                  <c:v>1.3490682017822664E-2</c:v>
                </c:pt>
                <c:pt idx="861">
                  <c:v>1.3527070744414615E-2</c:v>
                </c:pt>
                <c:pt idx="862">
                  <c:v>1.3563289696572056E-2</c:v>
                </c:pt>
                <c:pt idx="863">
                  <c:v>1.3610119576092927E-2</c:v>
                </c:pt>
                <c:pt idx="864">
                  <c:v>1.3645950324674416E-2</c:v>
                </c:pt>
                <c:pt idx="865">
                  <c:v>1.3681608794664513E-2</c:v>
                </c:pt>
                <c:pt idx="866">
                  <c:v>1.3717094225631499E-2</c:v>
                </c:pt>
                <c:pt idx="867">
                  <c:v>1.3752405857143657E-2</c:v>
                </c:pt>
                <c:pt idx="868">
                  <c:v>1.3787542928715979E-2</c:v>
                </c:pt>
                <c:pt idx="869">
                  <c:v>1.3822504679916747E-2</c:v>
                </c:pt>
                <c:pt idx="870">
                  <c:v>1.3857290350234308E-2</c:v>
                </c:pt>
                <c:pt idx="871">
                  <c:v>1.3891899179236944E-2</c:v>
                </c:pt>
                <c:pt idx="872">
                  <c:v>1.3926330406492937E-2</c:v>
                </c:pt>
                <c:pt idx="873">
                  <c:v>1.3960583271490634E-2</c:v>
                </c:pt>
                <c:pt idx="874">
                  <c:v>1.3994657013824963E-2</c:v>
                </c:pt>
                <c:pt idx="875">
                  <c:v>1.4028550873010914E-2</c:v>
                </c:pt>
                <c:pt idx="876">
                  <c:v>1.4062264088563481E-2</c:v>
                </c:pt>
                <c:pt idx="877">
                  <c:v>1.4095795900050945E-2</c:v>
                </c:pt>
                <c:pt idx="878">
                  <c:v>1.4129145547041588E-2</c:v>
                </c:pt>
                <c:pt idx="879">
                  <c:v>1.4175913424478992E-2</c:v>
                </c:pt>
                <c:pt idx="880">
                  <c:v>1.4208814916889523E-2</c:v>
                </c:pt>
                <c:pt idx="881">
                  <c:v>1.4241473573388674E-2</c:v>
                </c:pt>
                <c:pt idx="882">
                  <c:v>1.4273812021627919E-2</c:v>
                </c:pt>
                <c:pt idx="883">
                  <c:v>1.4305827904053103E-2</c:v>
                </c:pt>
                <c:pt idx="884">
                  <c:v>1.4337519319305159E-2</c:v>
                </c:pt>
                <c:pt idx="885">
                  <c:v>1.4368884365865142E-2</c:v>
                </c:pt>
                <c:pt idx="886">
                  <c:v>1.4399921142373984E-2</c:v>
                </c:pt>
                <c:pt idx="887">
                  <c:v>1.4430627747312741E-2</c:v>
                </c:pt>
                <c:pt idx="888">
                  <c:v>1.4461002279242408E-2</c:v>
                </c:pt>
                <c:pt idx="889">
                  <c:v>1.4491042836723977E-2</c:v>
                </c:pt>
                <c:pt idx="890">
                  <c:v>1.4520747518318444E-2</c:v>
                </c:pt>
                <c:pt idx="891">
                  <c:v>1.4550114422586802E-2</c:v>
                </c:pt>
                <c:pt idx="892">
                  <c:v>1.4579141647930172E-2</c:v>
                </c:pt>
                <c:pt idx="893">
                  <c:v>1.4607827293229292E-2</c:v>
                </c:pt>
                <c:pt idx="894">
                  <c:v>1.4636169456725412E-2</c:v>
                </c:pt>
                <c:pt idx="895">
                  <c:v>1.4664166237059462E-2</c:v>
                </c:pt>
                <c:pt idx="896">
                  <c:v>1.4691815732872371E-2</c:v>
                </c:pt>
                <c:pt idx="897">
                  <c:v>1.4719116042565261E-2</c:v>
                </c:pt>
                <c:pt idx="898">
                  <c:v>1.4746065264858998E-2</c:v>
                </c:pt>
                <c:pt idx="899">
                  <c:v>1.4772661498154704E-2</c:v>
                </c:pt>
                <c:pt idx="900">
                  <c:v>1.4798902841173245E-2</c:v>
                </c:pt>
                <c:pt idx="901">
                  <c:v>1.4824787392315741E-2</c:v>
                </c:pt>
                <c:pt idx="902">
                  <c:v>1.4850313250143188E-2</c:v>
                </c:pt>
                <c:pt idx="903">
                  <c:v>1.487547851337645E-2</c:v>
                </c:pt>
                <c:pt idx="904">
                  <c:v>1.490028128041665E-2</c:v>
                </c:pt>
                <c:pt idx="905">
                  <c:v>1.4924719649904716E-2</c:v>
                </c:pt>
                <c:pt idx="906">
                  <c:v>1.4948791720241772E-2</c:v>
                </c:pt>
                <c:pt idx="907">
                  <c:v>1.4972495590148682E-2</c:v>
                </c:pt>
                <c:pt idx="908">
                  <c:v>1.4995829358186441E-2</c:v>
                </c:pt>
                <c:pt idx="909">
                  <c:v>1.5018791122836106E-2</c:v>
                </c:pt>
                <c:pt idx="910">
                  <c:v>1.5041378982738607E-2</c:v>
                </c:pt>
                <c:pt idx="911">
                  <c:v>1.5063591036295065E-2</c:v>
                </c:pt>
                <c:pt idx="912">
                  <c:v>1.5085425382306283E-2</c:v>
                </c:pt>
                <c:pt idx="913">
                  <c:v>1.5106880119173383E-2</c:v>
                </c:pt>
                <c:pt idx="914">
                  <c:v>1.5127953345457357E-2</c:v>
                </c:pt>
                <c:pt idx="915">
                  <c:v>1.51486431597192E-2</c:v>
                </c:pt>
                <c:pt idx="916">
                  <c:v>1.5168947660599841E-2</c:v>
                </c:pt>
                <c:pt idx="917">
                  <c:v>1.518886494674021E-2</c:v>
                </c:pt>
                <c:pt idx="918">
                  <c:v>1.5208393116461494E-2</c:v>
                </c:pt>
                <c:pt idx="919">
                  <c:v>1.5227530268404621E-2</c:v>
                </c:pt>
                <c:pt idx="920">
                  <c:v>1.5246274501290458E-2</c:v>
                </c:pt>
                <c:pt idx="921">
                  <c:v>1.5264623913600062E-2</c:v>
                </c:pt>
                <c:pt idx="922">
                  <c:v>1.5282576603894427E-2</c:v>
                </c:pt>
                <c:pt idx="923">
                  <c:v>1.5300130670814482E-2</c:v>
                </c:pt>
                <c:pt idx="924">
                  <c:v>1.5317284212761351E-2</c:v>
                </c:pt>
                <c:pt idx="925">
                  <c:v>1.5334035328455897E-2</c:v>
                </c:pt>
                <c:pt idx="926">
                  <c:v>1.535038211637918E-2</c:v>
                </c:pt>
                <c:pt idx="927">
                  <c:v>1.5366322675252064E-2</c:v>
                </c:pt>
                <c:pt idx="928">
                  <c:v>1.5381855103395736E-2</c:v>
                </c:pt>
                <c:pt idx="929">
                  <c:v>1.5396977499690934E-2</c:v>
                </c:pt>
                <c:pt idx="930">
                  <c:v>1.5411687962538778E-2</c:v>
                </c:pt>
                <c:pt idx="931">
                  <c:v>1.5425984590500263E-2</c:v>
                </c:pt>
                <c:pt idx="932">
                  <c:v>1.5439865482216319E-2</c:v>
                </c:pt>
                <c:pt idx="933">
                  <c:v>1.5453521528590031E-2</c:v>
                </c:pt>
                <c:pt idx="934">
                  <c:v>1.5467368599439979E-2</c:v>
                </c:pt>
                <c:pt idx="935">
                  <c:v>1.5481424347045802E-2</c:v>
                </c:pt>
                <c:pt idx="936">
                  <c:v>1.5495691631999264E-2</c:v>
                </c:pt>
                <c:pt idx="937">
                  <c:v>1.5510173315131937E-2</c:v>
                </c:pt>
                <c:pt idx="938">
                  <c:v>1.5524872257035582E-2</c:v>
                </c:pt>
                <c:pt idx="939">
                  <c:v>1.5539791318381901E-2</c:v>
                </c:pt>
                <c:pt idx="940">
                  <c:v>1.5554933359842593E-2</c:v>
                </c:pt>
                <c:pt idx="941">
                  <c:v>1.5570301242089357E-2</c:v>
                </c:pt>
                <c:pt idx="942">
                  <c:v>1.5585897825793893E-2</c:v>
                </c:pt>
                <c:pt idx="943">
                  <c:v>1.5601725971707836E-2</c:v>
                </c:pt>
                <c:pt idx="944">
                  <c:v>1.5617788540502886E-2</c:v>
                </c:pt>
                <c:pt idx="945">
                  <c:v>1.5634088392770806E-2</c:v>
                </c:pt>
                <c:pt idx="946">
                  <c:v>1.5650628389183296E-2</c:v>
                </c:pt>
                <c:pt idx="947">
                  <c:v>1.5667411390491992E-2</c:v>
                </c:pt>
                <c:pt idx="948">
                  <c:v>1.5684440257448529E-2</c:v>
                </c:pt>
                <c:pt idx="949">
                  <c:v>1.570171785064467E-2</c:v>
                </c:pt>
                <c:pt idx="950">
                  <c:v>1.5719247030752115E-2</c:v>
                </c:pt>
                <c:pt idx="951">
                  <c:v>1.5737030658442563E-2</c:v>
                </c:pt>
                <c:pt idx="952">
                  <c:v>1.5755071594547587E-2</c:v>
                </c:pt>
                <c:pt idx="953">
                  <c:v>1.577337269965895E-2</c:v>
                </c:pt>
                <c:pt idx="954">
                  <c:v>1.579193683444835E-2</c:v>
                </c:pt>
                <c:pt idx="955">
                  <c:v>1.5810766859587488E-2</c:v>
                </c:pt>
                <c:pt idx="956">
                  <c:v>1.5829865635828E-2</c:v>
                </c:pt>
                <c:pt idx="957">
                  <c:v>1.584923602392152E-2</c:v>
                </c:pt>
                <c:pt idx="958">
                  <c:v>1.5868880884379877E-2</c:v>
                </c:pt>
                <c:pt idx="959">
                  <c:v>1.5888803078114577E-2</c:v>
                </c:pt>
                <c:pt idx="960">
                  <c:v>1.5909005465557513E-2</c:v>
                </c:pt>
                <c:pt idx="961">
                  <c:v>1.5929490907700128E-2</c:v>
                </c:pt>
                <c:pt idx="962">
                  <c:v>1.5950262265134185E-2</c:v>
                </c:pt>
                <c:pt idx="963">
                  <c:v>1.5971322398451449E-2</c:v>
                </c:pt>
                <c:pt idx="964">
                  <c:v>1.5992674168483489E-2</c:v>
                </c:pt>
                <c:pt idx="965">
                  <c:v>1.6014320435902007E-2</c:v>
                </c:pt>
                <c:pt idx="966">
                  <c:v>1.6036264061378702E-2</c:v>
                </c:pt>
                <c:pt idx="967">
                  <c:v>1.6058507905665209E-2</c:v>
                </c:pt>
                <c:pt idx="968">
                  <c:v>1.6081054829433228E-2</c:v>
                </c:pt>
                <c:pt idx="969">
                  <c:v>1.6103907693434394E-2</c:v>
                </c:pt>
                <c:pt idx="970">
                  <c:v>1.6127069358340407E-2</c:v>
                </c:pt>
                <c:pt idx="971">
                  <c:v>1.6150542684902902E-2</c:v>
                </c:pt>
                <c:pt idx="972">
                  <c:v>1.6174330533793579E-2</c:v>
                </c:pt>
                <c:pt idx="973">
                  <c:v>1.6198435765764074E-2</c:v>
                </c:pt>
                <c:pt idx="974">
                  <c:v>1.6222861241486086E-2</c:v>
                </c:pt>
                <c:pt idx="975">
                  <c:v>1.6247609821871123E-2</c:v>
                </c:pt>
                <c:pt idx="976">
                  <c:v>1.627268436727114E-2</c:v>
                </c:pt>
                <c:pt idx="977">
                  <c:v>1.6298087738757516E-2</c:v>
                </c:pt>
                <c:pt idx="978">
                  <c:v>1.632382279684208E-2</c:v>
                </c:pt>
                <c:pt idx="979">
                  <c:v>1.6349892402436339E-2</c:v>
                </c:pt>
                <c:pt idx="980">
                  <c:v>1.6376299416132056E-2</c:v>
                </c:pt>
                <c:pt idx="981">
                  <c:v>1.6403046698600932E-2</c:v>
                </c:pt>
                <c:pt idx="982">
                  <c:v>1.6430137110674536E-2</c:v>
                </c:pt>
                <c:pt idx="983">
                  <c:v>1.6457573513104506E-2</c:v>
                </c:pt>
                <c:pt idx="984">
                  <c:v>1.6485358766722413E-2</c:v>
                </c:pt>
                <c:pt idx="985">
                  <c:v>1.6513340855528469E-2</c:v>
                </c:pt>
                <c:pt idx="986">
                  <c:v>1.6540976974201982E-2</c:v>
                </c:pt>
                <c:pt idx="987">
                  <c:v>1.6568216664945012E-2</c:v>
                </c:pt>
                <c:pt idx="988">
                  <c:v>1.6595057597221796E-2</c:v>
                </c:pt>
                <c:pt idx="989">
                  <c:v>1.6621497440016952E-2</c:v>
                </c:pt>
                <c:pt idx="990">
                  <c:v>1.6647533862634845E-2</c:v>
                </c:pt>
                <c:pt idx="991">
                  <c:v>1.6673164534379836E-2</c:v>
                </c:pt>
                <c:pt idx="992">
                  <c:v>1.6698387124236547E-2</c:v>
                </c:pt>
                <c:pt idx="993">
                  <c:v>1.6723199301589275E-2</c:v>
                </c:pt>
                <c:pt idx="994">
                  <c:v>1.6747598735502578E-2</c:v>
                </c:pt>
                <c:pt idx="995">
                  <c:v>1.6771583095200882E-2</c:v>
                </c:pt>
                <c:pt idx="996">
                  <c:v>1.679515004998855E-2</c:v>
                </c:pt>
                <c:pt idx="997">
                  <c:v>1.6818297269010074E-2</c:v>
                </c:pt>
                <c:pt idx="998">
                  <c:v>1.6841022421409946E-2</c:v>
                </c:pt>
                <c:pt idx="999">
                  <c:v>1.6863323176412592E-2</c:v>
                </c:pt>
                <c:pt idx="1000">
                  <c:v>1.6885197203322377E-2</c:v>
                </c:pt>
                <c:pt idx="1001">
                  <c:v>1.6906642171203856E-2</c:v>
                </c:pt>
                <c:pt idx="1002">
                  <c:v>1.6927655749521264E-2</c:v>
                </c:pt>
                <c:pt idx="1003">
                  <c:v>1.6948235607259221E-2</c:v>
                </c:pt>
                <c:pt idx="1004">
                  <c:v>1.6968379413642154E-2</c:v>
                </c:pt>
                <c:pt idx="1005">
                  <c:v>1.698808483789449E-2</c:v>
                </c:pt>
                <c:pt idx="1006">
                  <c:v>1.7007349549320594E-2</c:v>
                </c:pt>
                <c:pt idx="1007">
                  <c:v>1.7026171217064956E-2</c:v>
                </c:pt>
                <c:pt idx="1008">
                  <c:v>1.7044547510272068E-2</c:v>
                </c:pt>
                <c:pt idx="1009">
                  <c:v>1.7062476098326229E-2</c:v>
                </c:pt>
                <c:pt idx="1010">
                  <c:v>1.7079954650371931E-2</c:v>
                </c:pt>
                <c:pt idx="1011">
                  <c:v>1.7096980835553666E-2</c:v>
                </c:pt>
                <c:pt idx="1012">
                  <c:v>1.7113552323175796E-2</c:v>
                </c:pt>
                <c:pt idx="1013">
                  <c:v>1.7129666782382813E-2</c:v>
                </c:pt>
                <c:pt idx="1014">
                  <c:v>1.7145321882638953E-2</c:v>
                </c:pt>
                <c:pt idx="1015">
                  <c:v>1.7160515292768963E-2</c:v>
                </c:pt>
                <c:pt idx="1016">
                  <c:v>1.7175244682396951E-2</c:v>
                </c:pt>
                <c:pt idx="1017">
                  <c:v>1.7189507720427599E-2</c:v>
                </c:pt>
                <c:pt idx="1018">
                  <c:v>1.7203302076245208E-2</c:v>
                </c:pt>
                <c:pt idx="1019">
                  <c:v>1.7216625419074205E-2</c:v>
                </c:pt>
                <c:pt idx="1020">
                  <c:v>1.7229475418139018E-2</c:v>
                </c:pt>
                <c:pt idx="1021">
                  <c:v>1.7241849742584137E-2</c:v>
                </c:pt>
                <c:pt idx="1022">
                  <c:v>1.7253746061953734E-2</c:v>
                </c:pt>
                <c:pt idx="1023">
                  <c:v>1.7265162044992621E-2</c:v>
                </c:pt>
                <c:pt idx="1024">
                  <c:v>1.7276095361484778E-2</c:v>
                </c:pt>
                <c:pt idx="1025">
                  <c:v>1.7286543680095079E-2</c:v>
                </c:pt>
                <c:pt idx="1026">
                  <c:v>1.7296504670607504E-2</c:v>
                </c:pt>
                <c:pt idx="1027">
                  <c:v>1.7305976001926737E-2</c:v>
                </c:pt>
                <c:pt idx="1028">
                  <c:v>1.7314955343357141E-2</c:v>
                </c:pt>
                <c:pt idx="1029">
                  <c:v>1.732344036420308E-2</c:v>
                </c:pt>
                <c:pt idx="1030">
                  <c:v>1.7331428733688981E-2</c:v>
                </c:pt>
                <c:pt idx="1031">
                  <c:v>1.7338918121039271E-2</c:v>
                </c:pt>
                <c:pt idx="1032">
                  <c:v>1.7345906195478378E-2</c:v>
                </c:pt>
                <c:pt idx="1033">
                  <c:v>1.7352390626470537E-2</c:v>
                </c:pt>
                <c:pt idx="1034">
                  <c:v>1.7358369083000369E-2</c:v>
                </c:pt>
                <c:pt idx="1035">
                  <c:v>1.7363839234452172E-2</c:v>
                </c:pt>
                <c:pt idx="1036">
                  <c:v>1.7368798750050374E-2</c:v>
                </c:pt>
                <c:pt idx="1037">
                  <c:v>1.737333408359909E-2</c:v>
                </c:pt>
                <c:pt idx="1038">
                  <c:v>1.737775560195054E-2</c:v>
                </c:pt>
                <c:pt idx="1039">
                  <c:v>1.7382091298472346E-2</c:v>
                </c:pt>
                <c:pt idx="1040">
                  <c:v>1.7386341571326014E-2</c:v>
                </c:pt>
                <c:pt idx="1041">
                  <c:v>1.7390506819312535E-2</c:v>
                </c:pt>
                <c:pt idx="1042">
                  <c:v>1.7394587440753284E-2</c:v>
                </c:pt>
                <c:pt idx="1043">
                  <c:v>1.7398583834449255E-2</c:v>
                </c:pt>
                <c:pt idx="1044">
                  <c:v>1.7402496398641887E-2</c:v>
                </c:pt>
                <c:pt idx="1045">
                  <c:v>1.7406325532052236E-2</c:v>
                </c:pt>
                <c:pt idx="1046">
                  <c:v>1.7410071633081614E-2</c:v>
                </c:pt>
                <c:pt idx="1047">
                  <c:v>1.7413735100291206E-2</c:v>
                </c:pt>
                <c:pt idx="1048">
                  <c:v>1.741731633232213E-2</c:v>
                </c:pt>
                <c:pt idx="1049">
                  <c:v>1.74208157275757E-2</c:v>
                </c:pt>
                <c:pt idx="1050">
                  <c:v>1.74242336846131E-2</c:v>
                </c:pt>
                <c:pt idx="1051">
                  <c:v>1.742757060183564E-2</c:v>
                </c:pt>
                <c:pt idx="1052">
                  <c:v>1.743082687812425E-2</c:v>
                </c:pt>
                <c:pt idx="1053">
                  <c:v>1.743400291172037E-2</c:v>
                </c:pt>
                <c:pt idx="1054">
                  <c:v>1.7437099101185183E-2</c:v>
                </c:pt>
                <c:pt idx="1055">
                  <c:v>1.7440115845159809E-2</c:v>
                </c:pt>
                <c:pt idx="1056">
                  <c:v>1.7443053541965625E-2</c:v>
                </c:pt>
                <c:pt idx="1057">
                  <c:v>1.7445912590403623E-2</c:v>
                </c:pt>
                <c:pt idx="1058">
                  <c:v>1.7448693388715242E-2</c:v>
                </c:pt>
                <c:pt idx="1059">
                  <c:v>1.7451396335701475E-2</c:v>
                </c:pt>
                <c:pt idx="1060">
                  <c:v>1.7454021829683697E-2</c:v>
                </c:pt>
                <c:pt idx="1061">
                  <c:v>1.7456570269223093E-2</c:v>
                </c:pt>
                <c:pt idx="1062">
                  <c:v>1.7459042053120655E-2</c:v>
                </c:pt>
                <c:pt idx="1063">
                  <c:v>1.7461437579537886E-2</c:v>
                </c:pt>
                <c:pt idx="1064">
                  <c:v>1.7463757247115907E-2</c:v>
                </c:pt>
                <c:pt idx="1065">
                  <c:v>1.7466001454495839E-2</c:v>
                </c:pt>
                <c:pt idx="1066">
                  <c:v>1.7468170600078992E-2</c:v>
                </c:pt>
                <c:pt idx="1067">
                  <c:v>1.7470265082506486E-2</c:v>
                </c:pt>
                <c:pt idx="1068">
                  <c:v>1.7472285300179635E-2</c:v>
                </c:pt>
                <c:pt idx="1069">
                  <c:v>1.7474231651739558E-2</c:v>
                </c:pt>
                <c:pt idx="1070">
                  <c:v>1.7476104535667503E-2</c:v>
                </c:pt>
                <c:pt idx="1071">
                  <c:v>1.747815552536558E-2</c:v>
                </c:pt>
                <c:pt idx="1072">
                  <c:v>1.7479872320631529E-2</c:v>
                </c:pt>
                <c:pt idx="1073">
                  <c:v>1.7481516900783589E-2</c:v>
                </c:pt>
                <c:pt idx="1074">
                  <c:v>1.7483089664462881E-2</c:v>
                </c:pt>
                <c:pt idx="1075">
                  <c:v>1.748459100999078E-2</c:v>
                </c:pt>
                <c:pt idx="1076">
                  <c:v>1.7486021336088342E-2</c:v>
                </c:pt>
                <c:pt idx="1077">
                  <c:v>1.748738104115688E-2</c:v>
                </c:pt>
                <c:pt idx="1078">
                  <c:v>1.7488670523837513E-2</c:v>
                </c:pt>
                <c:pt idx="1079">
                  <c:v>1.7489890182531553E-2</c:v>
                </c:pt>
                <c:pt idx="1080">
                  <c:v>1.7491040415800185E-2</c:v>
                </c:pt>
                <c:pt idx="1081">
                  <c:v>1.7492121622284529E-2</c:v>
                </c:pt>
                <c:pt idx="1082">
                  <c:v>1.7493134200385896E-2</c:v>
                </c:pt>
                <c:pt idx="1083">
                  <c:v>1.7494078548745406E-2</c:v>
                </c:pt>
                <c:pt idx="1084">
                  <c:v>1.7494955065764373E-2</c:v>
                </c:pt>
                <c:pt idx="1085">
                  <c:v>1.7495764150163851E-2</c:v>
                </c:pt>
                <c:pt idx="1086">
                  <c:v>1.7496506200265216E-2</c:v>
                </c:pt>
                <c:pt idx="1087">
                  <c:v>1.7497181614709589E-2</c:v>
                </c:pt>
                <c:pt idx="1088">
                  <c:v>1.7497790791978218E-2</c:v>
                </c:pt>
                <c:pt idx="1089">
                  <c:v>1.7498334130632287E-2</c:v>
                </c:pt>
                <c:pt idx="1090">
                  <c:v>1.749881202923298E-2</c:v>
                </c:pt>
                <c:pt idx="1091">
                  <c:v>1.7499224886261544E-2</c:v>
                </c:pt>
                <c:pt idx="1092">
                  <c:v>1.7499573100279164E-2</c:v>
                </c:pt>
                <c:pt idx="1093">
                  <c:v>1.7499857069847025E-2</c:v>
                </c:pt>
                <c:pt idx="1094">
                  <c:v>1.7500077193446373E-2</c:v>
                </c:pt>
                <c:pt idx="1095">
                  <c:v>1.7500233869478521E-2</c:v>
                </c:pt>
                <c:pt idx="1096">
                  <c:v>1.7500327496824397E-2</c:v>
                </c:pt>
                <c:pt idx="1097">
                  <c:v>1.7500358473645505E-2</c:v>
                </c:pt>
                <c:pt idx="1098">
                  <c:v>1.7500327198662902E-2</c:v>
                </c:pt>
                <c:pt idx="1099">
                  <c:v>1.7500234070357834E-2</c:v>
                </c:pt>
                <c:pt idx="1100">
                  <c:v>1.7500079487371423E-2</c:v>
                </c:pt>
                <c:pt idx="1101">
                  <c:v>1.749986384810498E-2</c:v>
                </c:pt>
                <c:pt idx="1102">
                  <c:v>1.7499587551039752E-2</c:v>
                </c:pt>
                <c:pt idx="1103">
                  <c:v>1.7499250994896798E-2</c:v>
                </c:pt>
                <c:pt idx="1104">
                  <c:v>1.7498854577997491E-2</c:v>
                </c:pt>
                <c:pt idx="1105">
                  <c:v>1.7498398699062889E-2</c:v>
                </c:pt>
                <c:pt idx="1106">
                  <c:v>1.749788375657424E-2</c:v>
                </c:pt>
                <c:pt idx="1107">
                  <c:v>1.7497310148932854E-2</c:v>
                </c:pt>
                <c:pt idx="1108">
                  <c:v>1.7496678274779853E-2</c:v>
                </c:pt>
                <c:pt idx="1109">
                  <c:v>1.7495988532676421E-2</c:v>
                </c:pt>
                <c:pt idx="1110">
                  <c:v>1.7495241321103805E-2</c:v>
                </c:pt>
                <c:pt idx="1111">
                  <c:v>1.749443703862319E-2</c:v>
                </c:pt>
                <c:pt idx="1112">
                  <c:v>1.7493576083715823E-2</c:v>
                </c:pt>
                <c:pt idx="1113">
                  <c:v>1.7492658854862952E-2</c:v>
                </c:pt>
                <c:pt idx="1114">
                  <c:v>1.7491685750785635E-2</c:v>
                </c:pt>
                <c:pt idx="1115">
                  <c:v>1.7490657169885182E-2</c:v>
                </c:pt>
                <c:pt idx="1116">
                  <c:v>1.7489573510642842E-2</c:v>
                </c:pt>
                <c:pt idx="1117">
                  <c:v>1.7488435171699734E-2</c:v>
                </c:pt>
                <c:pt idx="1118">
                  <c:v>1.7487242551617044E-2</c:v>
                </c:pt>
                <c:pt idx="1119">
                  <c:v>1.7485996048716146E-2</c:v>
                </c:pt>
                <c:pt idx="1120">
                  <c:v>1.7484696061798033E-2</c:v>
                </c:pt>
                <c:pt idx="1121">
                  <c:v>1.7483342989184081E-2</c:v>
                </c:pt>
                <c:pt idx="1122">
                  <c:v>1.748193722951541E-2</c:v>
                </c:pt>
                <c:pt idx="1123">
                  <c:v>1.748026664344593E-2</c:v>
                </c:pt>
                <c:pt idx="1124">
                  <c:v>1.7478749324935094E-2</c:v>
                </c:pt>
                <c:pt idx="1125">
                  <c:v>1.7477180571807693E-2</c:v>
                </c:pt>
                <c:pt idx="1126">
                  <c:v>1.747556078262491E-2</c:v>
                </c:pt>
                <c:pt idx="1127">
                  <c:v>1.747389035594793E-2</c:v>
                </c:pt>
                <c:pt idx="1128">
                  <c:v>1.7472169690417871E-2</c:v>
                </c:pt>
                <c:pt idx="1129">
                  <c:v>1.7470399184356111E-2</c:v>
                </c:pt>
                <c:pt idx="1130">
                  <c:v>1.7468579236483706E-2</c:v>
                </c:pt>
                <c:pt idx="1131">
                  <c:v>1.7466710245201966E-2</c:v>
                </c:pt>
                <c:pt idx="1132">
                  <c:v>1.7464792609072077E-2</c:v>
                </c:pt>
                <c:pt idx="1133">
                  <c:v>1.7462826726655223E-2</c:v>
                </c:pt>
                <c:pt idx="1134">
                  <c:v>1.7460812996432651E-2</c:v>
                </c:pt>
                <c:pt idx="1135">
                  <c:v>1.7458751817045481E-2</c:v>
                </c:pt>
                <c:pt idx="1136">
                  <c:v>1.745664358681509E-2</c:v>
                </c:pt>
                <c:pt idx="1137">
                  <c:v>1.745448870454247E-2</c:v>
                </c:pt>
                <c:pt idx="1138">
                  <c:v>1.7452287568628932E-2</c:v>
                </c:pt>
                <c:pt idx="1139">
                  <c:v>1.7451080932334051E-2</c:v>
                </c:pt>
                <c:pt idx="1140">
                  <c:v>1.7447748129963969E-2</c:v>
                </c:pt>
                <c:pt idx="1141">
                  <c:v>1.7445410624254976E-2</c:v>
                </c:pt>
                <c:pt idx="1142">
                  <c:v>1.7443028459069865E-2</c:v>
                </c:pt>
                <c:pt idx="1143">
                  <c:v>1.7440602032889885E-2</c:v>
                </c:pt>
                <c:pt idx="1144">
                  <c:v>1.7438131744196284E-2</c:v>
                </c:pt>
                <c:pt idx="1145">
                  <c:v>1.7435617991710117E-2</c:v>
                </c:pt>
                <c:pt idx="1146">
                  <c:v>1.7433061173752762E-2</c:v>
                </c:pt>
                <c:pt idx="1147">
                  <c:v>1.7430461688965337E-2</c:v>
                </c:pt>
                <c:pt idx="1148">
                  <c:v>1.7427819935829092E-2</c:v>
                </c:pt>
                <c:pt idx="1149">
                  <c:v>1.7425136312985146E-2</c:v>
                </c:pt>
                <c:pt idx="1150">
                  <c:v>1.742241121883481E-2</c:v>
                </c:pt>
                <c:pt idx="1151">
                  <c:v>1.741964505193927E-2</c:v>
                </c:pt>
                <c:pt idx="1152">
                  <c:v>1.7416838210859709E-2</c:v>
                </c:pt>
                <c:pt idx="1153">
                  <c:v>1.7413991094077375E-2</c:v>
                </c:pt>
                <c:pt idx="1154">
                  <c:v>1.7411104100233388E-2</c:v>
                </c:pt>
                <c:pt idx="1155">
                  <c:v>1.740817762772906E-2</c:v>
                </c:pt>
                <c:pt idx="1156">
                  <c:v>1.7405212075205512E-2</c:v>
                </c:pt>
                <c:pt idx="1157">
                  <c:v>1.7402207841143991E-2</c:v>
                </c:pt>
                <c:pt idx="1158">
                  <c:v>1.7399165324025745E-2</c:v>
                </c:pt>
                <c:pt idx="1159">
                  <c:v>1.7396084922491895E-2</c:v>
                </c:pt>
                <c:pt idx="1160">
                  <c:v>1.7392967035023688E-2</c:v>
                </c:pt>
                <c:pt idx="1161">
                  <c:v>1.7389812060022436E-2</c:v>
                </c:pt>
                <c:pt idx="1162">
                  <c:v>1.7386620396289132E-2</c:v>
                </c:pt>
                <c:pt idx="1163">
                  <c:v>1.7383392442145151E-2</c:v>
                </c:pt>
                <c:pt idx="1164">
                  <c:v>1.7380128596231614E-2</c:v>
                </c:pt>
                <c:pt idx="1165">
                  <c:v>1.7376829257029769E-2</c:v>
                </c:pt>
                <c:pt idx="1166">
                  <c:v>1.7373494823020863E-2</c:v>
                </c:pt>
                <c:pt idx="1167">
                  <c:v>1.7370125692925953E-2</c:v>
                </c:pt>
                <c:pt idx="1168">
                  <c:v>1.7366722264986478E-2</c:v>
                </c:pt>
                <c:pt idx="1169">
                  <c:v>1.7363284938003432E-2</c:v>
                </c:pt>
                <c:pt idx="1170">
                  <c:v>1.7359814110378124E-2</c:v>
                </c:pt>
                <c:pt idx="1171">
                  <c:v>1.7356310180591805E-2</c:v>
                </c:pt>
                <c:pt idx="1172">
                  <c:v>1.735277354736553E-2</c:v>
                </c:pt>
                <c:pt idx="1173">
                  <c:v>1.7349204609020674E-2</c:v>
                </c:pt>
                <c:pt idx="1174">
                  <c:v>1.7345603764278295E-2</c:v>
                </c:pt>
                <c:pt idx="1175">
                  <c:v>1.7341762966918139E-2</c:v>
                </c:pt>
                <c:pt idx="1176">
                  <c:v>1.733809033850342E-2</c:v>
                </c:pt>
                <c:pt idx="1177">
                  <c:v>1.733438711013946E-2</c:v>
                </c:pt>
                <c:pt idx="1178">
                  <c:v>1.7330653680467378E-2</c:v>
                </c:pt>
                <c:pt idx="1179">
                  <c:v>1.732689044804836E-2</c:v>
                </c:pt>
                <c:pt idx="1180">
                  <c:v>1.7323097811416943E-2</c:v>
                </c:pt>
                <c:pt idx="1181">
                  <c:v>1.7319276169187603E-2</c:v>
                </c:pt>
                <c:pt idx="1182">
                  <c:v>1.7315425919921523E-2</c:v>
                </c:pt>
                <c:pt idx="1183">
                  <c:v>1.7311547462179888E-2</c:v>
                </c:pt>
                <c:pt idx="1184">
                  <c:v>1.7307641194523882E-2</c:v>
                </c:pt>
                <c:pt idx="1185">
                  <c:v>1.7303707515567979E-2</c:v>
                </c:pt>
                <c:pt idx="1186">
                  <c:v>1.7299746823846718E-2</c:v>
                </c:pt>
                <c:pt idx="1187">
                  <c:v>1.7295759517947928E-2</c:v>
                </c:pt>
                <c:pt idx="1188">
                  <c:v>1.7291745996406149E-2</c:v>
                </c:pt>
                <c:pt idx="1189">
                  <c:v>1.7287706657835855E-2</c:v>
                </c:pt>
                <c:pt idx="1190">
                  <c:v>1.7281062793470525E-2</c:v>
                </c:pt>
                <c:pt idx="1191">
                  <c:v>1.7276962806560547E-2</c:v>
                </c:pt>
                <c:pt idx="1192">
                  <c:v>1.7272838371447108E-2</c:v>
                </c:pt>
                <c:pt idx="1193">
                  <c:v>1.7268676595803001E-2</c:v>
                </c:pt>
                <c:pt idx="1194">
                  <c:v>1.7264460408403792E-2</c:v>
                </c:pt>
                <c:pt idx="1195">
                  <c:v>1.7260189946499693E-2</c:v>
                </c:pt>
                <c:pt idx="1196">
                  <c:v>1.7255865451817343E-2</c:v>
                </c:pt>
                <c:pt idx="1197">
                  <c:v>1.7251487165843571E-2</c:v>
                </c:pt>
                <c:pt idx="1198">
                  <c:v>1.7247055330145145E-2</c:v>
                </c:pt>
                <c:pt idx="1199">
                  <c:v>1.7242570186368766E-2</c:v>
                </c:pt>
                <c:pt idx="1200">
                  <c:v>1.7238031976161139E-2</c:v>
                </c:pt>
                <c:pt idx="1201">
                  <c:v>1.7233440941009093E-2</c:v>
                </c:pt>
                <c:pt idx="1202">
                  <c:v>1.7228797322719203E-2</c:v>
                </c:pt>
                <c:pt idx="1203">
                  <c:v>1.7224101362618427E-2</c:v>
                </c:pt>
                <c:pt idx="1204">
                  <c:v>1.7219353302513341E-2</c:v>
                </c:pt>
                <c:pt idx="1205">
                  <c:v>1.721455338397071E-2</c:v>
                </c:pt>
                <c:pt idx="1206">
                  <c:v>1.7209701848557302E-2</c:v>
                </c:pt>
                <c:pt idx="1207">
                  <c:v>1.7204798937839882E-2</c:v>
                </c:pt>
                <c:pt idx="1208">
                  <c:v>1.7199844893545091E-2</c:v>
                </c:pt>
                <c:pt idx="1209">
                  <c:v>1.7194839957159758E-2</c:v>
                </c:pt>
                <c:pt idx="1210">
                  <c:v>1.7189784370330585E-2</c:v>
                </c:pt>
                <c:pt idx="1211">
                  <c:v>1.718467837462434E-2</c:v>
                </c:pt>
                <c:pt idx="1212">
                  <c:v>1.7179522211687726E-2</c:v>
                </c:pt>
                <c:pt idx="1213">
                  <c:v>1.7174316123087507E-2</c:v>
                </c:pt>
                <c:pt idx="1214">
                  <c:v>1.7169060350470389E-2</c:v>
                </c:pt>
                <c:pt idx="1215">
                  <c:v>1.7163755135403136E-2</c:v>
                </c:pt>
                <c:pt idx="1216">
                  <c:v>1.7158400719452516E-2</c:v>
                </c:pt>
                <c:pt idx="1217">
                  <c:v>1.7152997344345167E-2</c:v>
                </c:pt>
                <c:pt idx="1218">
                  <c:v>1.7147545251567919E-2</c:v>
                </c:pt>
                <c:pt idx="1219">
                  <c:v>1.7142044682767477E-2</c:v>
                </c:pt>
                <c:pt idx="1220">
                  <c:v>1.7136495879590541E-2</c:v>
                </c:pt>
                <c:pt idx="1221">
                  <c:v>1.7130899083523943E-2</c:v>
                </c:pt>
                <c:pt idx="1222">
                  <c:v>1.7125254536294321E-2</c:v>
                </c:pt>
                <c:pt idx="1223">
                  <c:v>1.711956247930857E-2</c:v>
                </c:pt>
                <c:pt idx="1224">
                  <c:v>1.71138231544532E-2</c:v>
                </c:pt>
                <c:pt idx="1225">
                  <c:v>1.7108036803055171E-2</c:v>
                </c:pt>
                <c:pt idx="1226">
                  <c:v>1.710220366684112E-2</c:v>
                </c:pt>
                <c:pt idx="1227">
                  <c:v>1.7096323987537687E-2</c:v>
                </c:pt>
                <c:pt idx="1228">
                  <c:v>1.7090398006631702E-2</c:v>
                </c:pt>
                <c:pt idx="1229">
                  <c:v>1.7084425965609995E-2</c:v>
                </c:pt>
                <c:pt idx="1230">
                  <c:v>1.7078408106279142E-2</c:v>
                </c:pt>
                <c:pt idx="1231">
                  <c:v>1.7072344670046036E-2</c:v>
                </c:pt>
                <c:pt idx="1232">
                  <c:v>1.7066235898637316E-2</c:v>
                </c:pt>
                <c:pt idx="1233">
                  <c:v>1.7060082033699686E-2</c:v>
                </c:pt>
                <c:pt idx="1234">
                  <c:v>1.7053883316719975E-2</c:v>
                </c:pt>
                <c:pt idx="1235">
                  <c:v>1.7047639989344887E-2</c:v>
                </c:pt>
                <c:pt idx="1236">
                  <c:v>1.7041352293141188E-2</c:v>
                </c:pt>
                <c:pt idx="1237">
                  <c:v>1.7035020469835516E-2</c:v>
                </c:pt>
                <c:pt idx="1238">
                  <c:v>1.7028644760914702E-2</c:v>
                </c:pt>
                <c:pt idx="1239">
                  <c:v>1.7022225407945513E-2</c:v>
                </c:pt>
                <c:pt idx="1240">
                  <c:v>1.7015762652574651E-2</c:v>
                </c:pt>
                <c:pt idx="1241">
                  <c:v>1.7009256736608691E-2</c:v>
                </c:pt>
                <c:pt idx="1242">
                  <c:v>1.7002707901374592E-2</c:v>
                </c:pt>
                <c:pt idx="1243">
                  <c:v>1.6996116388519056E-2</c:v>
                </c:pt>
                <c:pt idx="1244">
                  <c:v>1.6989482439688786E-2</c:v>
                </c:pt>
                <c:pt idx="1245">
                  <c:v>1.6982806296530484E-2</c:v>
                </c:pt>
                <c:pt idx="1246">
                  <c:v>1.6976088200610917E-2</c:v>
                </c:pt>
                <c:pt idx="1247">
                  <c:v>1.6969328393496852E-2</c:v>
                </c:pt>
                <c:pt idx="1248">
                  <c:v>1.6962527116834991E-2</c:v>
                </c:pt>
                <c:pt idx="1249">
                  <c:v>1.6955684612192101E-2</c:v>
                </c:pt>
                <c:pt idx="1250">
                  <c:v>1.6948801121134949E-2</c:v>
                </c:pt>
                <c:pt idx="1251">
                  <c:v>1.6941876885470109E-2</c:v>
                </c:pt>
                <c:pt idx="1252">
                  <c:v>1.6934912146524539E-2</c:v>
                </c:pt>
                <c:pt idx="1253">
                  <c:v>1.6927907146024879E-2</c:v>
                </c:pt>
                <c:pt idx="1254">
                  <c:v>1.6920862125697766E-2</c:v>
                </c:pt>
                <c:pt idx="1255">
                  <c:v>1.6913777327030033E-2</c:v>
                </c:pt>
                <c:pt idx="1256">
                  <c:v>1.6906652991428572E-2</c:v>
                </c:pt>
                <c:pt idx="1257">
                  <c:v>1.6899489360859832E-2</c:v>
                </c:pt>
                <c:pt idx="1258">
                  <c:v>1.689228667665077E-2</c:v>
                </c:pt>
                <c:pt idx="1259">
                  <c:v>1.6885045180528024E-2</c:v>
                </c:pt>
                <c:pt idx="1260">
                  <c:v>1.6877765114138299E-2</c:v>
                </c:pt>
                <c:pt idx="1261">
                  <c:v>1.6870446718888488E-2</c:v>
                </c:pt>
                <c:pt idx="1262">
                  <c:v>1.6863090236665101E-2</c:v>
                </c:pt>
                <c:pt idx="1263">
                  <c:v>1.6855695908795099E-2</c:v>
                </c:pt>
                <c:pt idx="1264">
                  <c:v>1.6848263977005118E-2</c:v>
                </c:pt>
                <c:pt idx="1265">
                  <c:v>1.6840794683021798E-2</c:v>
                </c:pt>
                <c:pt idx="1266">
                  <c:v>1.6833288268172097E-2</c:v>
                </c:pt>
                <c:pt idx="1267">
                  <c:v>1.6825744974182655E-2</c:v>
                </c:pt>
                <c:pt idx="1268">
                  <c:v>1.6818165042780109E-2</c:v>
                </c:pt>
                <c:pt idx="1269">
                  <c:v>1.681054871545129E-2</c:v>
                </c:pt>
                <c:pt idx="1270">
                  <c:v>1.6802896233762965E-2</c:v>
                </c:pt>
                <c:pt idx="1271">
                  <c:v>1.6795207839361836E-2</c:v>
                </c:pt>
                <c:pt idx="1272">
                  <c:v>1.6787483773894607E-2</c:v>
                </c:pt>
                <c:pt idx="1273">
                  <c:v>1.6779724278928043E-2</c:v>
                </c:pt>
                <c:pt idx="1274">
                  <c:v>1.6771929596028912E-2</c:v>
                </c:pt>
                <c:pt idx="1275">
                  <c:v>1.6764099966763979E-2</c:v>
                </c:pt>
                <c:pt idx="1276">
                  <c:v>1.6756235632859884E-2</c:v>
                </c:pt>
                <c:pt idx="1277">
                  <c:v>1.6748336835803457E-2</c:v>
                </c:pt>
                <c:pt idx="1278">
                  <c:v>1.6740403817401273E-2</c:v>
                </c:pt>
                <c:pt idx="1279">
                  <c:v>1.673243681898029E-2</c:v>
                </c:pt>
                <c:pt idx="1280">
                  <c:v>1.6724436082187211E-2</c:v>
                </c:pt>
                <c:pt idx="1281">
                  <c:v>1.6716401848908546E-2</c:v>
                </c:pt>
                <c:pt idx="1282">
                  <c:v>1.6708334360471255E-2</c:v>
                </c:pt>
                <c:pt idx="1283">
                  <c:v>1.670023385852204E-2</c:v>
                </c:pt>
                <c:pt idx="1284">
                  <c:v>1.6692100584707603E-2</c:v>
                </c:pt>
                <c:pt idx="1285">
                  <c:v>1.6683934780594711E-2</c:v>
                </c:pt>
                <c:pt idx="1286">
                  <c:v>1.6675736687830067E-2</c:v>
                </c:pt>
                <c:pt idx="1287">
                  <c:v>1.6667506547980437E-2</c:v>
                </c:pt>
                <c:pt idx="1288">
                  <c:v>1.6659244602612588E-2</c:v>
                </c:pt>
                <c:pt idx="1289">
                  <c:v>1.6650951093293287E-2</c:v>
                </c:pt>
                <c:pt idx="1290">
                  <c:v>1.6642626261829108E-2</c:v>
                </c:pt>
                <c:pt idx="1291">
                  <c:v>1.6634270349706881E-2</c:v>
                </c:pt>
                <c:pt idx="1292">
                  <c:v>1.6625883598493374E-2</c:v>
                </c:pt>
                <c:pt idx="1293">
                  <c:v>1.6617466249835289E-2</c:v>
                </c:pt>
                <c:pt idx="1294">
                  <c:v>1.6609018545219456E-2</c:v>
                </c:pt>
                <c:pt idx="1295">
                  <c:v>1.6600540726372515E-2</c:v>
                </c:pt>
                <c:pt idx="1296">
                  <c:v>1.6592033034861231E-2</c:v>
                </c:pt>
                <c:pt idx="1297">
                  <c:v>1.6583495712332308E-2</c:v>
                </c:pt>
                <c:pt idx="1298">
                  <c:v>1.6574929000352512E-2</c:v>
                </c:pt>
                <c:pt idx="1299">
                  <c:v>1.6566333140488609E-2</c:v>
                </c:pt>
                <c:pt idx="1300">
                  <c:v>1.6557708374307367E-2</c:v>
                </c:pt>
                <c:pt idx="1301">
                  <c:v>1.654905494361536E-2</c:v>
                </c:pt>
                <c:pt idx="1302">
                  <c:v>1.6540373089899418E-2</c:v>
                </c:pt>
                <c:pt idx="1303">
                  <c:v>1.6531663054566437E-2</c:v>
                </c:pt>
                <c:pt idx="1304">
                  <c:v>1.6522925079502926E-2</c:v>
                </c:pt>
                <c:pt idx="1305">
                  <c:v>1.651415940611578E-2</c:v>
                </c:pt>
                <c:pt idx="1306">
                  <c:v>1.6505366276211575E-2</c:v>
                </c:pt>
                <c:pt idx="1307">
                  <c:v>1.6496545931197204E-2</c:v>
                </c:pt>
                <c:pt idx="1308">
                  <c:v>1.648769861271937E-2</c:v>
                </c:pt>
                <c:pt idx="1309">
                  <c:v>1.647882456234484E-2</c:v>
                </c:pt>
                <c:pt idx="1310">
                  <c:v>1.6469924021880189E-2</c:v>
                </c:pt>
                <c:pt idx="1311">
                  <c:v>1.6460997232652375E-2</c:v>
                </c:pt>
                <c:pt idx="1312">
                  <c:v>1.6452044436467972E-2</c:v>
                </c:pt>
                <c:pt idx="1313">
                  <c:v>1.6443065874813811E-2</c:v>
                </c:pt>
                <c:pt idx="1314">
                  <c:v>1.6434061789336596E-2</c:v>
                </c:pt>
                <c:pt idx="1315">
                  <c:v>1.6425032421603092E-2</c:v>
                </c:pt>
                <c:pt idx="1316">
                  <c:v>1.6415978013260002E-2</c:v>
                </c:pt>
                <c:pt idx="1317">
                  <c:v>1.6406898805954029E-2</c:v>
                </c:pt>
                <c:pt idx="1318">
                  <c:v>1.6397795041172003E-2</c:v>
                </c:pt>
                <c:pt idx="1319">
                  <c:v>1.6388666960640563E-2</c:v>
                </c:pt>
                <c:pt idx="1320">
                  <c:v>1.6379514805766604E-2</c:v>
                </c:pt>
                <c:pt idx="1321">
                  <c:v>1.6370338818276764E-2</c:v>
                </c:pt>
                <c:pt idx="1322">
                  <c:v>1.6361139239897682E-2</c:v>
                </c:pt>
                <c:pt idx="1323">
                  <c:v>1.6351916312036252E-2</c:v>
                </c:pt>
                <c:pt idx="1324">
                  <c:v>1.6342670276339177E-2</c:v>
                </c:pt>
                <c:pt idx="1325">
                  <c:v>1.6333401374373224E-2</c:v>
                </c:pt>
                <c:pt idx="1326">
                  <c:v>1.6324109847865031E-2</c:v>
                </c:pt>
                <c:pt idx="1327">
                  <c:v>1.6314795938381366E-2</c:v>
                </c:pt>
                <c:pt idx="1328">
                  <c:v>1.6305459887409057E-2</c:v>
                </c:pt>
                <c:pt idx="1329">
                  <c:v>1.6296101936754681E-2</c:v>
                </c:pt>
                <c:pt idx="1330">
                  <c:v>1.6286722327745196E-2</c:v>
                </c:pt>
                <c:pt idx="1331">
                  <c:v>1.6277321302187175E-2</c:v>
                </c:pt>
                <c:pt idx="1332">
                  <c:v>1.6267899101567451E-2</c:v>
                </c:pt>
                <c:pt idx="1333">
                  <c:v>1.6258455967532726E-2</c:v>
                </c:pt>
                <c:pt idx="1334">
                  <c:v>1.6248992141809637E-2</c:v>
                </c:pt>
                <c:pt idx="1335">
                  <c:v>1.6239507865805081E-2</c:v>
                </c:pt>
                <c:pt idx="1336">
                  <c:v>1.6230003381325631E-2</c:v>
                </c:pt>
                <c:pt idx="1337">
                  <c:v>1.6220478929698245E-2</c:v>
                </c:pt>
                <c:pt idx="1338">
                  <c:v>1.62109347527295E-2</c:v>
                </c:pt>
                <c:pt idx="1339">
                  <c:v>1.6201371091986161E-2</c:v>
                </c:pt>
                <c:pt idx="1340">
                  <c:v>1.6191788189034995E-2</c:v>
                </c:pt>
                <c:pt idx="1341">
                  <c:v>1.6182186285442768E-2</c:v>
                </c:pt>
                <c:pt idx="1342">
                  <c:v>1.6172565622856183E-2</c:v>
                </c:pt>
                <c:pt idx="1343">
                  <c:v>1.6162926442921943E-2</c:v>
                </c:pt>
                <c:pt idx="1344">
                  <c:v>1.6153268987206815E-2</c:v>
                </c:pt>
                <c:pt idx="1345">
                  <c:v>1.6143593497277564E-2</c:v>
                </c:pt>
                <c:pt idx="1346">
                  <c:v>1.6133900214700958E-2</c:v>
                </c:pt>
                <c:pt idx="1347">
                  <c:v>1.6124189381203635E-2</c:v>
                </c:pt>
                <c:pt idx="1348">
                  <c:v>1.6114461238272426E-2</c:v>
                </c:pt>
                <c:pt idx="1349">
                  <c:v>1.6104716027554034E-2</c:v>
                </c:pt>
                <c:pt idx="1350">
                  <c:v>1.6094953990775096E-2</c:v>
                </c:pt>
                <c:pt idx="1351">
                  <c:v>1.6085175369262572E-2</c:v>
                </c:pt>
                <c:pt idx="1352">
                  <c:v>1.6075380404823036E-2</c:v>
                </c:pt>
                <c:pt idx="1353">
                  <c:v>1.606556933894332E-2</c:v>
                </c:pt>
                <c:pt idx="1354">
                  <c:v>1.605574241335006E-2</c:v>
                </c:pt>
                <c:pt idx="1355">
                  <c:v>1.6045899869450153E-2</c:v>
                </c:pt>
                <c:pt idx="1356">
                  <c:v>1.6036041949050173E-2</c:v>
                </c:pt>
                <c:pt idx="1357">
                  <c:v>1.6026168893796822E-2</c:v>
                </c:pt>
                <c:pt idx="1358">
                  <c:v>1.6016280944937122E-2</c:v>
                </c:pt>
                <c:pt idx="1359">
                  <c:v>1.6006378344357586E-2</c:v>
                </c:pt>
                <c:pt idx="1360">
                  <c:v>1.5996461333624978E-2</c:v>
                </c:pt>
                <c:pt idx="1361">
                  <c:v>1.5986530154386003E-2</c:v>
                </c:pt>
                <c:pt idx="1362">
                  <c:v>1.597658504812749E-2</c:v>
                </c:pt>
                <c:pt idx="1363">
                  <c:v>1.5966626256416205E-2</c:v>
                </c:pt>
                <c:pt idx="1364">
                  <c:v>1.5956654020978789E-2</c:v>
                </c:pt>
                <c:pt idx="1365">
                  <c:v>1.5946668583382007E-2</c:v>
                </c:pt>
                <c:pt idx="1366">
                  <c:v>1.5936670185112689E-2</c:v>
                </c:pt>
                <c:pt idx="1367">
                  <c:v>1.5926659067977411E-2</c:v>
                </c:pt>
                <c:pt idx="1368">
                  <c:v>1.5916635473383067E-2</c:v>
                </c:pt>
                <c:pt idx="1369">
                  <c:v>1.5906599643056296E-2</c:v>
                </c:pt>
                <c:pt idx="1370">
                  <c:v>1.5896551818563864E-2</c:v>
                </c:pt>
                <c:pt idx="1371">
                  <c:v>1.5886492241472538E-2</c:v>
                </c:pt>
                <c:pt idx="1372">
                  <c:v>1.5876421153429021E-2</c:v>
                </c:pt>
                <c:pt idx="1373">
                  <c:v>1.5866338796000079E-2</c:v>
                </c:pt>
                <c:pt idx="1374">
                  <c:v>1.5856245410752479E-2</c:v>
                </c:pt>
                <c:pt idx="1375">
                  <c:v>1.5846141239332923E-2</c:v>
                </c:pt>
                <c:pt idx="1376">
                  <c:v>1.5836026523308178E-2</c:v>
                </c:pt>
                <c:pt idx="1377">
                  <c:v>1.5825901504404882E-2</c:v>
                </c:pt>
                <c:pt idx="1378">
                  <c:v>1.5815766424109867E-2</c:v>
                </c:pt>
                <c:pt idx="1379">
                  <c:v>1.5805621523989899E-2</c:v>
                </c:pt>
                <c:pt idx="1380">
                  <c:v>1.5795467045771616E-2</c:v>
                </c:pt>
                <c:pt idx="1381">
                  <c:v>1.5785303230861913E-2</c:v>
                </c:pt>
                <c:pt idx="1382">
                  <c:v>1.5775130320987429E-2</c:v>
                </c:pt>
                <c:pt idx="1383">
                  <c:v>1.5763493311551358E-2</c:v>
                </c:pt>
                <c:pt idx="1384">
                  <c:v>1.5753301726055824E-2</c:v>
                </c:pt>
                <c:pt idx="1385">
                  <c:v>1.5743101804908122E-2</c:v>
                </c:pt>
                <c:pt idx="1386">
                  <c:v>1.5732893789675018E-2</c:v>
                </c:pt>
                <c:pt idx="1387">
                  <c:v>1.5722677922003214E-2</c:v>
                </c:pt>
                <c:pt idx="1388">
                  <c:v>1.5712454443379542E-2</c:v>
                </c:pt>
                <c:pt idx="1389">
                  <c:v>1.5702223595610576E-2</c:v>
                </c:pt>
                <c:pt idx="1390">
                  <c:v>1.5691985620023274E-2</c:v>
                </c:pt>
                <c:pt idx="1391">
                  <c:v>1.5681740758584084E-2</c:v>
                </c:pt>
                <c:pt idx="1392">
                  <c:v>1.5671489252540027E-2</c:v>
                </c:pt>
                <c:pt idx="1393">
                  <c:v>1.5661231343537807E-2</c:v>
                </c:pt>
                <c:pt idx="1394">
                  <c:v>1.5650967273463934E-2</c:v>
                </c:pt>
                <c:pt idx="1395">
                  <c:v>1.5640697283725302E-2</c:v>
                </c:pt>
                <c:pt idx="1396">
                  <c:v>1.5630421615808743E-2</c:v>
                </c:pt>
                <c:pt idx="1397">
                  <c:v>1.5620140511440894E-2</c:v>
                </c:pt>
                <c:pt idx="1398">
                  <c:v>1.5609854212348395E-2</c:v>
                </c:pt>
                <c:pt idx="1399">
                  <c:v>1.5599562959778268E-2</c:v>
                </c:pt>
                <c:pt idx="1400">
                  <c:v>1.558926699569696E-2</c:v>
                </c:pt>
                <c:pt idx="1401">
                  <c:v>1.5578966561431429E-2</c:v>
                </c:pt>
                <c:pt idx="1402">
                  <c:v>1.5568661898868186E-2</c:v>
                </c:pt>
                <c:pt idx="1403">
                  <c:v>1.5558353249254253E-2</c:v>
                </c:pt>
                <c:pt idx="1404">
                  <c:v>1.5548040854476142E-2</c:v>
                </c:pt>
                <c:pt idx="1405">
                  <c:v>1.5537724955940746E-2</c:v>
                </c:pt>
                <c:pt idx="1406">
                  <c:v>1.5527405795374705E-2</c:v>
                </c:pt>
                <c:pt idx="1407">
                  <c:v>1.551708361442472E-2</c:v>
                </c:pt>
                <c:pt idx="1408">
                  <c:v>1.5506758654417752E-2</c:v>
                </c:pt>
                <c:pt idx="1409">
                  <c:v>1.5496431157320245E-2</c:v>
                </c:pt>
                <c:pt idx="1410">
                  <c:v>1.5486101364459159E-2</c:v>
                </c:pt>
                <c:pt idx="1411">
                  <c:v>1.5475769517561133E-2</c:v>
                </c:pt>
                <c:pt idx="1412">
                  <c:v>1.5465435858192933E-2</c:v>
                </c:pt>
                <c:pt idx="1413">
                  <c:v>1.5455100627841389E-2</c:v>
                </c:pt>
                <c:pt idx="1414">
                  <c:v>1.5444764068313077E-2</c:v>
                </c:pt>
                <c:pt idx="1415">
                  <c:v>1.5434426421174763E-2</c:v>
                </c:pt>
                <c:pt idx="1416">
                  <c:v>1.5424087927833341E-2</c:v>
                </c:pt>
                <c:pt idx="1417">
                  <c:v>1.5413748830095386E-2</c:v>
                </c:pt>
                <c:pt idx="1418">
                  <c:v>1.5403409369367793E-2</c:v>
                </c:pt>
                <c:pt idx="1419">
                  <c:v>1.5393069787457136E-2</c:v>
                </c:pt>
                <c:pt idx="1420">
                  <c:v>1.5382730325850247E-2</c:v>
                </c:pt>
                <c:pt idx="1421">
                  <c:v>1.5372391226113891E-2</c:v>
                </c:pt>
                <c:pt idx="1422">
                  <c:v>1.5362052729894771E-2</c:v>
                </c:pt>
                <c:pt idx="1423">
                  <c:v>1.535171507883959E-2</c:v>
                </c:pt>
                <c:pt idx="1424">
                  <c:v>1.5341378514355242E-2</c:v>
                </c:pt>
                <c:pt idx="1425">
                  <c:v>1.5331043278408174E-2</c:v>
                </c:pt>
                <c:pt idx="1426">
                  <c:v>1.5320709612245409E-2</c:v>
                </c:pt>
                <c:pt idx="1427">
                  <c:v>1.5310377757593585E-2</c:v>
                </c:pt>
                <c:pt idx="1428">
                  <c:v>1.5300047956099405E-2</c:v>
                </c:pt>
                <c:pt idx="1429">
                  <c:v>1.52897204492497E-2</c:v>
                </c:pt>
                <c:pt idx="1430">
                  <c:v>1.5279395478771107E-2</c:v>
                </c:pt>
                <c:pt idx="1431">
                  <c:v>1.5269073286070522E-2</c:v>
                </c:pt>
                <c:pt idx="1432">
                  <c:v>1.525875411295452E-2</c:v>
                </c:pt>
                <c:pt idx="1433">
                  <c:v>1.5248438200989867E-2</c:v>
                </c:pt>
                <c:pt idx="1434">
                  <c:v>1.5238125791663393E-2</c:v>
                </c:pt>
                <c:pt idx="1435">
                  <c:v>1.5226344779897261E-2</c:v>
                </c:pt>
                <c:pt idx="1436">
                  <c:v>1.5216040689915999E-2</c:v>
                </c:pt>
                <c:pt idx="1437">
                  <c:v>1.5205740861965467E-2</c:v>
                </c:pt>
                <c:pt idx="1438">
                  <c:v>1.5195445537612429E-2</c:v>
                </c:pt>
                <c:pt idx="1439">
                  <c:v>1.5185154958343716E-2</c:v>
                </c:pt>
                <c:pt idx="1440">
                  <c:v>1.517486936604584E-2</c:v>
                </c:pt>
                <c:pt idx="1441">
                  <c:v>1.5164589002045759E-2</c:v>
                </c:pt>
                <c:pt idx="1442">
                  <c:v>1.5154314108150047E-2</c:v>
                </c:pt>
                <c:pt idx="1443">
                  <c:v>1.5144044925765598E-2</c:v>
                </c:pt>
                <c:pt idx="1444">
                  <c:v>1.5133781696539117E-2</c:v>
                </c:pt>
                <c:pt idx="1445">
                  <c:v>1.5123524662197241E-2</c:v>
                </c:pt>
                <c:pt idx="1446">
                  <c:v>1.51132740642268E-2</c:v>
                </c:pt>
                <c:pt idx="1447">
                  <c:v>1.5103030144274499E-2</c:v>
                </c:pt>
                <c:pt idx="1448">
                  <c:v>1.5092793143827166E-2</c:v>
                </c:pt>
                <c:pt idx="1449">
                  <c:v>1.508256330461144E-2</c:v>
                </c:pt>
                <c:pt idx="1450">
                  <c:v>1.5070683372869098E-2</c:v>
                </c:pt>
                <c:pt idx="1451">
                  <c:v>1.5062126076221816E-2</c:v>
                </c:pt>
                <c:pt idx="1452">
                  <c:v>1.5051919170101513E-2</c:v>
                </c:pt>
                <c:pt idx="1453">
                  <c:v>1.5039434937493823E-2</c:v>
                </c:pt>
                <c:pt idx="1454">
                  <c:v>1.5029235935530849E-2</c:v>
                </c:pt>
                <c:pt idx="1455">
                  <c:v>1.501903539871563E-2</c:v>
                </c:pt>
                <c:pt idx="1456">
                  <c:v>1.5008833529819299E-2</c:v>
                </c:pt>
                <c:pt idx="1457">
                  <c:v>1.4998630531426471E-2</c:v>
                </c:pt>
                <c:pt idx="1458">
                  <c:v>1.4988426606334926E-2</c:v>
                </c:pt>
                <c:pt idx="1459">
                  <c:v>1.4978221957155924E-2</c:v>
                </c:pt>
                <c:pt idx="1460">
                  <c:v>1.4968016786687244E-2</c:v>
                </c:pt>
                <c:pt idx="1461">
                  <c:v>1.4957811297566792E-2</c:v>
                </c:pt>
                <c:pt idx="1462">
                  <c:v>1.4947605692512411E-2</c:v>
                </c:pt>
                <c:pt idx="1463">
                  <c:v>1.4937400174241944E-2</c:v>
                </c:pt>
                <c:pt idx="1464">
                  <c:v>1.4927194945446587E-2</c:v>
                </c:pt>
                <c:pt idx="1465">
                  <c:v>1.4916990208817538E-2</c:v>
                </c:pt>
                <c:pt idx="1466">
                  <c:v>1.4906786167072639E-2</c:v>
                </c:pt>
                <c:pt idx="1467">
                  <c:v>1.4896583022876442E-2</c:v>
                </c:pt>
                <c:pt idx="1468">
                  <c:v>1.4886380978946789E-2</c:v>
                </c:pt>
                <c:pt idx="1469">
                  <c:v>1.4876180238001524E-2</c:v>
                </c:pt>
                <c:pt idx="1470">
                  <c:v>1.4865981002705198E-2</c:v>
                </c:pt>
                <c:pt idx="1471">
                  <c:v>1.4855783475828943E-2</c:v>
                </c:pt>
                <c:pt idx="1472">
                  <c:v>1.4845587859984022E-2</c:v>
                </c:pt>
                <c:pt idx="1473">
                  <c:v>1.4835394357968212E-2</c:v>
                </c:pt>
                <c:pt idx="1474">
                  <c:v>1.482520317236613E-2</c:v>
                </c:pt>
                <c:pt idx="1475">
                  <c:v>1.4815014505975554E-2</c:v>
                </c:pt>
                <c:pt idx="1476">
                  <c:v>1.4804828561434391E-2</c:v>
                </c:pt>
                <c:pt idx="1477">
                  <c:v>1.4794645541487128E-2</c:v>
                </c:pt>
                <c:pt idx="1478">
                  <c:v>1.4784465648771672E-2</c:v>
                </c:pt>
                <c:pt idx="1479">
                  <c:v>1.4774289086059156E-2</c:v>
                </c:pt>
                <c:pt idx="1480">
                  <c:v>1.4764116056040777E-2</c:v>
                </c:pt>
                <c:pt idx="1481">
                  <c:v>1.4753946761381087E-2</c:v>
                </c:pt>
                <c:pt idx="1482">
                  <c:v>1.4743781404771283E-2</c:v>
                </c:pt>
                <c:pt idx="1483">
                  <c:v>1.4733620188955854E-2</c:v>
                </c:pt>
                <c:pt idx="1484">
                  <c:v>1.472346331659935E-2</c:v>
                </c:pt>
                <c:pt idx="1485">
                  <c:v>1.4713310990419615E-2</c:v>
                </c:pt>
                <c:pt idx="1486">
                  <c:v>1.4703163413107845E-2</c:v>
                </c:pt>
                <c:pt idx="1487">
                  <c:v>1.4689524393753928E-2</c:v>
                </c:pt>
                <c:pt idx="1488">
                  <c:v>1.4679389257583608E-2</c:v>
                </c:pt>
                <c:pt idx="1489">
                  <c:v>1.466925953532261E-2</c:v>
                </c:pt>
                <c:pt idx="1490">
                  <c:v>1.4659135429688774E-2</c:v>
                </c:pt>
                <c:pt idx="1491">
                  <c:v>1.4649017143160137E-2</c:v>
                </c:pt>
                <c:pt idx="1492">
                  <c:v>1.4638904878614412E-2</c:v>
                </c:pt>
                <c:pt idx="1493">
                  <c:v>1.4628798838689505E-2</c:v>
                </c:pt>
                <c:pt idx="1494">
                  <c:v>1.4618699225943388E-2</c:v>
                </c:pt>
                <c:pt idx="1495">
                  <c:v>1.4608606243253774E-2</c:v>
                </c:pt>
                <c:pt idx="1496">
                  <c:v>1.4598520093178635E-2</c:v>
                </c:pt>
                <c:pt idx="1497">
                  <c:v>1.4588440978515749E-2</c:v>
                </c:pt>
                <c:pt idx="1498">
                  <c:v>1.4578369101823085E-2</c:v>
                </c:pt>
                <c:pt idx="1499">
                  <c:v>1.4568304665818488E-2</c:v>
                </c:pt>
                <c:pt idx="1500">
                  <c:v>1.4558247873219798E-2</c:v>
                </c:pt>
                <c:pt idx="1501">
                  <c:v>1.4546764015195279E-2</c:v>
                </c:pt>
                <c:pt idx="1502">
                  <c:v>1.4536724283749081E-2</c:v>
                </c:pt>
                <c:pt idx="1503">
                  <c:v>1.4526692832799171E-2</c:v>
                </c:pt>
                <c:pt idx="1504">
                  <c:v>1.4516669864743648E-2</c:v>
                </c:pt>
                <c:pt idx="1505">
                  <c:v>1.4506655582540162E-2</c:v>
                </c:pt>
                <c:pt idx="1506">
                  <c:v>1.4496650188826621E-2</c:v>
                </c:pt>
                <c:pt idx="1507">
                  <c:v>1.4486653886160994E-2</c:v>
                </c:pt>
                <c:pt idx="1508">
                  <c:v>1.4476666877261124E-2</c:v>
                </c:pt>
                <c:pt idx="1509">
                  <c:v>1.446668936492479E-2</c:v>
                </c:pt>
                <c:pt idx="1510">
                  <c:v>1.4456721551709961E-2</c:v>
                </c:pt>
                <c:pt idx="1511">
                  <c:v>1.4446763640334481E-2</c:v>
                </c:pt>
                <c:pt idx="1512">
                  <c:v>1.4436815833596128E-2</c:v>
                </c:pt>
                <c:pt idx="1513">
                  <c:v>1.4426878333972937E-2</c:v>
                </c:pt>
                <c:pt idx="1514">
                  <c:v>1.4416951344262685E-2</c:v>
                </c:pt>
                <c:pt idx="1515">
                  <c:v>1.4407035067183216E-2</c:v>
                </c:pt>
                <c:pt idx="1516">
                  <c:v>1.4397129705372436E-2</c:v>
                </c:pt>
                <c:pt idx="1517">
                  <c:v>1.4387235461468251E-2</c:v>
                </c:pt>
                <c:pt idx="1518">
                  <c:v>1.4377352538188504E-2</c:v>
                </c:pt>
                <c:pt idx="1519">
                  <c:v>1.4367481138251037E-2</c:v>
                </c:pt>
                <c:pt idx="1520">
                  <c:v>1.4357621464373693E-2</c:v>
                </c:pt>
                <c:pt idx="1521">
                  <c:v>1.4347773719034507E-2</c:v>
                </c:pt>
                <c:pt idx="1522">
                  <c:v>1.4337938105191128E-2</c:v>
                </c:pt>
                <c:pt idx="1523">
                  <c:v>1.4328114825401528E-2</c:v>
                </c:pt>
                <c:pt idx="1524">
                  <c:v>1.4318304082223676E-2</c:v>
                </c:pt>
                <c:pt idx="1525">
                  <c:v>1.4308506078535288E-2</c:v>
                </c:pt>
                <c:pt idx="1526">
                  <c:v>1.4298721016894334E-2</c:v>
                </c:pt>
                <c:pt idx="1527">
                  <c:v>1.4288949100098591E-2</c:v>
                </c:pt>
                <c:pt idx="1528">
                  <c:v>1.4279190530626096E-2</c:v>
                </c:pt>
                <c:pt idx="1529">
                  <c:v>1.4269445511514434E-2</c:v>
                </c:pt>
                <c:pt idx="1530">
                  <c:v>1.4259714245001831E-2</c:v>
                </c:pt>
                <c:pt idx="1531">
                  <c:v>1.4249996934125875E-2</c:v>
                </c:pt>
                <c:pt idx="1532">
                  <c:v>1.4240293781284663E-2</c:v>
                </c:pt>
                <c:pt idx="1533">
                  <c:v>1.4230604989515783E-2</c:v>
                </c:pt>
                <c:pt idx="1534">
                  <c:v>1.4220930761217332E-2</c:v>
                </c:pt>
                <c:pt idx="1535">
                  <c:v>1.4211271299107153E-2</c:v>
                </c:pt>
                <c:pt idx="1536">
                  <c:v>1.4201626806062961E-2</c:v>
                </c:pt>
                <c:pt idx="1537">
                  <c:v>1.4191997484402918E-2</c:v>
                </c:pt>
                <c:pt idx="1538">
                  <c:v>1.4182383537244547E-2</c:v>
                </c:pt>
                <c:pt idx="1539">
                  <c:v>1.417278516690601E-2</c:v>
                </c:pt>
                <c:pt idx="1540">
                  <c:v>1.4163202576185085E-2</c:v>
                </c:pt>
                <c:pt idx="1541">
                  <c:v>1.4153635967879552E-2</c:v>
                </c:pt>
                <c:pt idx="1542">
                  <c:v>1.4144085544627316E-2</c:v>
                </c:pt>
                <c:pt idx="1543">
                  <c:v>1.4134551508986348E-2</c:v>
                </c:pt>
                <c:pt idx="1544">
                  <c:v>1.4125034063754427E-2</c:v>
                </c:pt>
                <c:pt idx="1545">
                  <c:v>1.4115533411489523E-2</c:v>
                </c:pt>
                <c:pt idx="1546">
                  <c:v>1.4106049755149286E-2</c:v>
                </c:pt>
                <c:pt idx="1547">
                  <c:v>1.4096583297131815E-2</c:v>
                </c:pt>
                <c:pt idx="1548">
                  <c:v>1.4087134240154953E-2</c:v>
                </c:pt>
                <c:pt idx="1549">
                  <c:v>1.4077702787096413E-2</c:v>
                </c:pt>
                <c:pt idx="1550">
                  <c:v>1.4068289140354295E-2</c:v>
                </c:pt>
                <c:pt idx="1551">
                  <c:v>1.4058893502966185E-2</c:v>
                </c:pt>
                <c:pt idx="1552">
                  <c:v>1.4049516077250246E-2</c:v>
                </c:pt>
                <c:pt idx="1553">
                  <c:v>1.4040157066084191E-2</c:v>
                </c:pt>
                <c:pt idx="1554">
                  <c:v>1.4030816672105928E-2</c:v>
                </c:pt>
                <c:pt idx="1555">
                  <c:v>1.4021495098113235E-2</c:v>
                </c:pt>
                <c:pt idx="1556">
                  <c:v>1.4012192546584146E-2</c:v>
                </c:pt>
                <c:pt idx="1557">
                  <c:v>1.4002909220236504E-2</c:v>
                </c:pt>
                <c:pt idx="1558">
                  <c:v>1.3993645321948023E-2</c:v>
                </c:pt>
                <c:pt idx="1559">
                  <c:v>1.3984401054196738E-2</c:v>
                </c:pt>
                <c:pt idx="1560">
                  <c:v>1.3975176619780427E-2</c:v>
                </c:pt>
                <c:pt idx="1561">
                  <c:v>1.3965972221257061E-2</c:v>
                </c:pt>
                <c:pt idx="1562">
                  <c:v>1.3956788061424419E-2</c:v>
                </c:pt>
                <c:pt idx="1563">
                  <c:v>1.3947624342920406E-2</c:v>
                </c:pt>
                <c:pt idx="1564">
                  <c:v>1.3938481268462866E-2</c:v>
                </c:pt>
                <c:pt idx="1565">
                  <c:v>1.3929359040689704E-2</c:v>
                </c:pt>
                <c:pt idx="1566">
                  <c:v>1.3920257862318763E-2</c:v>
                </c:pt>
                <c:pt idx="1567">
                  <c:v>1.3911177935987951E-2</c:v>
                </c:pt>
                <c:pt idx="1568">
                  <c:v>1.3902119464495044E-2</c:v>
                </c:pt>
                <c:pt idx="1569">
                  <c:v>1.3893082650238142E-2</c:v>
                </c:pt>
                <c:pt idx="1570">
                  <c:v>1.3884067696174895E-2</c:v>
                </c:pt>
                <c:pt idx="1571">
                  <c:v>1.387507480494321E-2</c:v>
                </c:pt>
                <c:pt idx="1572">
                  <c:v>1.3866104179180994E-2</c:v>
                </c:pt>
                <c:pt idx="1573">
                  <c:v>1.3857156021526151E-2</c:v>
                </c:pt>
                <c:pt idx="1574">
                  <c:v>1.3848230534696526E-2</c:v>
                </c:pt>
                <c:pt idx="1575">
                  <c:v>1.3839327921409961E-2</c:v>
                </c:pt>
                <c:pt idx="1576">
                  <c:v>1.3830448384384297E-2</c:v>
                </c:pt>
                <c:pt idx="1577">
                  <c:v>1.3821592126177507E-2</c:v>
                </c:pt>
                <c:pt idx="1578">
                  <c:v>1.3812759349507431E-2</c:v>
                </c:pt>
                <c:pt idx="1579">
                  <c:v>1.3803950257011977E-2</c:v>
                </c:pt>
                <c:pt idx="1580">
                  <c:v>1.3795165051648794E-2</c:v>
                </c:pt>
                <c:pt idx="1581">
                  <c:v>1.3786403935736047E-2</c:v>
                </c:pt>
                <c:pt idx="1582">
                  <c:v>1.3777667112151448E-2</c:v>
                </c:pt>
                <c:pt idx="1583">
                  <c:v>1.3768954783532905E-2</c:v>
                </c:pt>
                <c:pt idx="1584">
                  <c:v>1.376026715259826E-2</c:v>
                </c:pt>
                <c:pt idx="1585">
                  <c:v>1.3751604421905483E-2</c:v>
                </c:pt>
                <c:pt idx="1586">
                  <c:v>1.3742966794252354E-2</c:v>
                </c:pt>
                <c:pt idx="1587">
                  <c:v>1.3734354472356713E-2</c:v>
                </c:pt>
                <c:pt idx="1588">
                  <c:v>1.3725767658776533E-2</c:v>
                </c:pt>
                <c:pt idx="1589">
                  <c:v>1.3717206556309591E-2</c:v>
                </c:pt>
                <c:pt idx="1590">
                  <c:v>1.3708671367593794E-2</c:v>
                </c:pt>
                <c:pt idx="1591">
                  <c:v>1.3700162295267049E-2</c:v>
                </c:pt>
                <c:pt idx="1592">
                  <c:v>1.3691679542047197E-2</c:v>
                </c:pt>
                <c:pt idx="1593">
                  <c:v>1.3683223310572146E-2</c:v>
                </c:pt>
                <c:pt idx="1594">
                  <c:v>1.3674793803639673E-2</c:v>
                </c:pt>
                <c:pt idx="1595">
                  <c:v>1.366639122380775E-2</c:v>
                </c:pt>
                <c:pt idx="1596">
                  <c:v>1.3658015773794219E-2</c:v>
                </c:pt>
                <c:pt idx="1597">
                  <c:v>1.3649667656316922E-2</c:v>
                </c:pt>
                <c:pt idx="1598">
                  <c:v>1.3641347073933829E-2</c:v>
                </c:pt>
                <c:pt idx="1599">
                  <c:v>1.3633054229522656E-2</c:v>
                </c:pt>
                <c:pt idx="1600">
                  <c:v>1.3624789325641373E-2</c:v>
                </c:pt>
                <c:pt idx="1601">
                  <c:v>1.3616552565007822E-2</c:v>
                </c:pt>
                <c:pt idx="1602">
                  <c:v>1.360834415025991E-2</c:v>
                </c:pt>
                <c:pt idx="1603">
                  <c:v>1.3600164284195415E-2</c:v>
                </c:pt>
                <c:pt idx="1604">
                  <c:v>1.3592013169372308E-2</c:v>
                </c:pt>
                <c:pt idx="1605">
                  <c:v>1.3583891008428495E-2</c:v>
                </c:pt>
                <c:pt idx="1606">
                  <c:v>1.357579800424169E-2</c:v>
                </c:pt>
                <c:pt idx="1607">
                  <c:v>1.3567734359289929E-2</c:v>
                </c:pt>
                <c:pt idx="1608">
                  <c:v>1.3559700276291053E-2</c:v>
                </c:pt>
                <c:pt idx="1609">
                  <c:v>1.3551695958202714E-2</c:v>
                </c:pt>
                <c:pt idx="1610">
                  <c:v>1.3543721607263137E-2</c:v>
                </c:pt>
                <c:pt idx="1611">
                  <c:v>1.3535777426429974E-2</c:v>
                </c:pt>
                <c:pt idx="1612">
                  <c:v>1.3527863618341129E-2</c:v>
                </c:pt>
                <c:pt idx="1613">
                  <c:v>1.3519980385634511E-2</c:v>
                </c:pt>
                <c:pt idx="1614">
                  <c:v>1.3512127931107898E-2</c:v>
                </c:pt>
                <c:pt idx="1615">
                  <c:v>1.3504306457239323E-2</c:v>
                </c:pt>
                <c:pt idx="1616">
                  <c:v>1.3496516166906503E-2</c:v>
                </c:pt>
                <c:pt idx="1617">
                  <c:v>1.3488757262667406E-2</c:v>
                </c:pt>
                <c:pt idx="1618">
                  <c:v>1.3481029947239875E-2</c:v>
                </c:pt>
                <c:pt idx="1619">
                  <c:v>1.3473334423341754E-2</c:v>
                </c:pt>
                <c:pt idx="1620">
                  <c:v>1.3465670893531012E-2</c:v>
                </c:pt>
                <c:pt idx="1621">
                  <c:v>1.3458039560685364E-2</c:v>
                </c:pt>
                <c:pt idx="1622">
                  <c:v>1.3450440627362781E-2</c:v>
                </c:pt>
                <c:pt idx="1623">
                  <c:v>1.3442874296201168E-2</c:v>
                </c:pt>
                <c:pt idx="1624">
                  <c:v>1.3435340770078241E-2</c:v>
                </c:pt>
                <c:pt idx="1625">
                  <c:v>1.3427840251392098E-2</c:v>
                </c:pt>
                <c:pt idx="1626">
                  <c:v>1.3420372943020453E-2</c:v>
                </c:pt>
                <c:pt idx="1627">
                  <c:v>1.3412939047601213E-2</c:v>
                </c:pt>
                <c:pt idx="1628">
                  <c:v>1.3405538767852221E-2</c:v>
                </c:pt>
                <c:pt idx="1629">
                  <c:v>1.339817230625151E-2</c:v>
                </c:pt>
                <c:pt idx="1630">
                  <c:v>1.3390839865836668E-2</c:v>
                </c:pt>
                <c:pt idx="1631">
                  <c:v>1.3383541648925856E-2</c:v>
                </c:pt>
                <c:pt idx="1632">
                  <c:v>1.337627785839679E-2</c:v>
                </c:pt>
                <c:pt idx="1633">
                  <c:v>1.3369048697047248E-2</c:v>
                </c:pt>
                <c:pt idx="1634">
                  <c:v>1.3361854367275328E-2</c:v>
                </c:pt>
                <c:pt idx="1635">
                  <c:v>1.3354695071958744E-2</c:v>
                </c:pt>
                <c:pt idx="1636">
                  <c:v>1.3347571013655468E-2</c:v>
                </c:pt>
                <c:pt idx="1637">
                  <c:v>1.3340482395083342E-2</c:v>
                </c:pt>
                <c:pt idx="1638">
                  <c:v>1.3333429419040144E-2</c:v>
                </c:pt>
                <c:pt idx="1639">
                  <c:v>1.3326412288083844E-2</c:v>
                </c:pt>
                <c:pt idx="1640">
                  <c:v>1.3319431204932286E-2</c:v>
                </c:pt>
                <c:pt idx="1641">
                  <c:v>1.3312486372303312E-2</c:v>
                </c:pt>
                <c:pt idx="1642">
                  <c:v>1.3305577992754891E-2</c:v>
                </c:pt>
                <c:pt idx="1643">
                  <c:v>1.329870626916474E-2</c:v>
                </c:pt>
                <c:pt idx="1644">
                  <c:v>1.3291871403851019E-2</c:v>
                </c:pt>
                <c:pt idx="1645">
                  <c:v>1.3285073599931252E-2</c:v>
                </c:pt>
                <c:pt idx="1646">
                  <c:v>1.3278313059803537E-2</c:v>
                </c:pt>
                <c:pt idx="1647">
                  <c:v>1.3271589986425525E-2</c:v>
                </c:pt>
                <c:pt idx="1648">
                  <c:v>1.3264904582035442E-2</c:v>
                </c:pt>
                <c:pt idx="1649">
                  <c:v>1.325825704975081E-2</c:v>
                </c:pt>
                <c:pt idx="1650">
                  <c:v>1.3251647592049665E-2</c:v>
                </c:pt>
                <c:pt idx="1651">
                  <c:v>1.3245076411569912E-2</c:v>
                </c:pt>
                <c:pt idx="1652">
                  <c:v>1.323854371110933E-2</c:v>
                </c:pt>
                <c:pt idx="1653">
                  <c:v>1.3232049693305825E-2</c:v>
                </c:pt>
                <c:pt idx="1654">
                  <c:v>1.3225594560877241E-2</c:v>
                </c:pt>
                <c:pt idx="1655">
                  <c:v>1.3219178516381547E-2</c:v>
                </c:pt>
                <c:pt idx="1656">
                  <c:v>1.3212801762616522E-2</c:v>
                </c:pt>
                <c:pt idx="1657">
                  <c:v>1.3206464502220072E-2</c:v>
                </c:pt>
                <c:pt idx="1658">
                  <c:v>1.3200166937830105E-2</c:v>
                </c:pt>
                <c:pt idx="1659">
                  <c:v>1.3193909272244397E-2</c:v>
                </c:pt>
                <c:pt idx="1660">
                  <c:v>1.3187691708100857E-2</c:v>
                </c:pt>
                <c:pt idx="1661">
                  <c:v>1.3180635284175679E-2</c:v>
                </c:pt>
                <c:pt idx="1662">
                  <c:v>1.317450433410805E-2</c:v>
                </c:pt>
                <c:pt idx="1663">
                  <c:v>1.3168414122413097E-2</c:v>
                </c:pt>
                <c:pt idx="1664">
                  <c:v>1.3162364851808661E-2</c:v>
                </c:pt>
                <c:pt idx="1665">
                  <c:v>1.3156356725092522E-2</c:v>
                </c:pt>
                <c:pt idx="1666">
                  <c:v>1.3150389944662777E-2</c:v>
                </c:pt>
                <c:pt idx="1667">
                  <c:v>1.3144464713477078E-2</c:v>
                </c:pt>
                <c:pt idx="1668">
                  <c:v>1.3138581234093394E-2</c:v>
                </c:pt>
                <c:pt idx="1669">
                  <c:v>1.3132739709149632E-2</c:v>
                </c:pt>
                <c:pt idx="1670">
                  <c:v>1.3126940341443571E-2</c:v>
                </c:pt>
                <c:pt idx="1671">
                  <c:v>1.3121183333613118E-2</c:v>
                </c:pt>
                <c:pt idx="1672">
                  <c:v>1.3115468888296178E-2</c:v>
                </c:pt>
                <c:pt idx="1673">
                  <c:v>1.310979720829053E-2</c:v>
                </c:pt>
                <c:pt idx="1674">
                  <c:v>1.3104168496074209E-2</c:v>
                </c:pt>
                <c:pt idx="1675">
                  <c:v>1.3098582954444993E-2</c:v>
                </c:pt>
                <c:pt idx="1676">
                  <c:v>1.309304078620066E-2</c:v>
                </c:pt>
                <c:pt idx="1677">
                  <c:v>1.3087542193819246E-2</c:v>
                </c:pt>
                <c:pt idx="1678">
                  <c:v>1.3082087380098528E-2</c:v>
                </c:pt>
                <c:pt idx="1679">
                  <c:v>1.3076676547676414E-2</c:v>
                </c:pt>
                <c:pt idx="1680">
                  <c:v>1.3071309899190808E-2</c:v>
                </c:pt>
                <c:pt idx="1681">
                  <c:v>1.3065987637439491E-2</c:v>
                </c:pt>
                <c:pt idx="1682">
                  <c:v>1.3060709964980433E-2</c:v>
                </c:pt>
                <c:pt idx="1683">
                  <c:v>1.3055477084611411E-2</c:v>
                </c:pt>
                <c:pt idx="1684">
                  <c:v>1.3050289198970333E-2</c:v>
                </c:pt>
                <c:pt idx="1685">
                  <c:v>1.3045146510615169E-2</c:v>
                </c:pt>
                <c:pt idx="1686">
                  <c:v>1.3040049222423633E-2</c:v>
                </c:pt>
                <c:pt idx="1687">
                  <c:v>1.3034997536953696E-2</c:v>
                </c:pt>
                <c:pt idx="1688">
                  <c:v>1.3029991656923201E-2</c:v>
                </c:pt>
                <c:pt idx="1689">
                  <c:v>1.3025031785129926E-2</c:v>
                </c:pt>
                <c:pt idx="1690">
                  <c:v>1.3020118123971969E-2</c:v>
                </c:pt>
                <c:pt idx="1691">
                  <c:v>1.3015250876327045E-2</c:v>
                </c:pt>
                <c:pt idx="1692">
                  <c:v>1.3010430244912996E-2</c:v>
                </c:pt>
                <c:pt idx="1693">
                  <c:v>1.3005656432367729E-2</c:v>
                </c:pt>
                <c:pt idx="1694">
                  <c:v>1.3000929641329151E-2</c:v>
                </c:pt>
                <c:pt idx="1695">
                  <c:v>1.2995585431694323E-2</c:v>
                </c:pt>
                <c:pt idx="1696">
                  <c:v>1.2990960083589798E-2</c:v>
                </c:pt>
                <c:pt idx="1697">
                  <c:v>1.2986382393922469E-2</c:v>
                </c:pt>
                <c:pt idx="1698">
                  <c:v>1.2981852565410179E-2</c:v>
                </c:pt>
                <c:pt idx="1699">
                  <c:v>1.2977370800850707E-2</c:v>
                </c:pt>
                <c:pt idx="1700">
                  <c:v>1.2972937302802023E-2</c:v>
                </c:pt>
                <c:pt idx="1701">
                  <c:v>1.2968552274061906E-2</c:v>
                </c:pt>
                <c:pt idx="1702">
                  <c:v>1.2964215917188326E-2</c:v>
                </c:pt>
                <c:pt idx="1703">
                  <c:v>1.2959928435138934E-2</c:v>
                </c:pt>
                <c:pt idx="1704">
                  <c:v>1.2955690030151956E-2</c:v>
                </c:pt>
                <c:pt idx="1705">
                  <c:v>1.2951500905185043E-2</c:v>
                </c:pt>
                <c:pt idx="1706">
                  <c:v>1.29473612628761E-2</c:v>
                </c:pt>
                <c:pt idx="1707">
                  <c:v>1.2943271305863036E-2</c:v>
                </c:pt>
                <c:pt idx="1708">
                  <c:v>1.2939231236943627E-2</c:v>
                </c:pt>
                <c:pt idx="1709">
                  <c:v>1.2935241258595909E-2</c:v>
                </c:pt>
                <c:pt idx="1710">
                  <c:v>1.2931301573777532E-2</c:v>
                </c:pt>
                <c:pt idx="1711">
                  <c:v>1.2927239835599735E-2</c:v>
                </c:pt>
                <c:pt idx="1712">
                  <c:v>1.2923573894800811E-2</c:v>
                </c:pt>
                <c:pt idx="1713">
                  <c:v>1.2919782908076272E-2</c:v>
                </c:pt>
                <c:pt idx="1714">
                  <c:v>1.2916001305365299E-2</c:v>
                </c:pt>
                <c:pt idx="1715">
                  <c:v>1.2912218229912398E-2</c:v>
                </c:pt>
                <c:pt idx="1716">
                  <c:v>1.2908433723364254E-2</c:v>
                </c:pt>
                <c:pt idx="1717">
                  <c:v>1.2904647827207683E-2</c:v>
                </c:pt>
                <c:pt idx="1718">
                  <c:v>1.2900860583009433E-2</c:v>
                </c:pt>
                <c:pt idx="1719">
                  <c:v>1.289707203241619E-2</c:v>
                </c:pt>
                <c:pt idx="1720">
                  <c:v>1.289328221691477E-2</c:v>
                </c:pt>
                <c:pt idx="1721">
                  <c:v>1.2889491177991985E-2</c:v>
                </c:pt>
                <c:pt idx="1722">
                  <c:v>1.2885698957454395E-2</c:v>
                </c:pt>
                <c:pt idx="1723">
                  <c:v>1.2881905596469068E-2</c:v>
                </c:pt>
                <c:pt idx="1724">
                  <c:v>1.2878111137002435E-2</c:v>
                </c:pt>
                <c:pt idx="1725">
                  <c:v>1.2874315620381438E-2</c:v>
                </c:pt>
                <c:pt idx="1726">
                  <c:v>1.2870519088252763E-2</c:v>
                </c:pt>
                <c:pt idx="1727">
                  <c:v>1.2866721582023288E-2</c:v>
                </c:pt>
                <c:pt idx="1728">
                  <c:v>1.2862923143579508E-2</c:v>
                </c:pt>
                <c:pt idx="1729">
                  <c:v>1.2859123814088491E-2</c:v>
                </c:pt>
                <c:pt idx="1730">
                  <c:v>1.2855323635356797E-2</c:v>
                </c:pt>
                <c:pt idx="1731">
                  <c:v>1.2851522648871239E-2</c:v>
                </c:pt>
                <c:pt idx="1732">
                  <c:v>1.2847720896198567E-2</c:v>
                </c:pt>
                <c:pt idx="1733">
                  <c:v>1.2843918418825595E-2</c:v>
                </c:pt>
                <c:pt idx="1734">
                  <c:v>1.2840115258478946E-2</c:v>
                </c:pt>
                <c:pt idx="1735">
                  <c:v>1.2836311456565497E-2</c:v>
                </c:pt>
                <c:pt idx="1736">
                  <c:v>1.2832507054731934E-2</c:v>
                </c:pt>
                <c:pt idx="1737">
                  <c:v>1.2828702094545008E-2</c:v>
                </c:pt>
                <c:pt idx="1738">
                  <c:v>1.2824896617491532E-2</c:v>
                </c:pt>
                <c:pt idx="1739">
                  <c:v>1.2821090665138257E-2</c:v>
                </c:pt>
                <c:pt idx="1740">
                  <c:v>1.2817284279211805E-2</c:v>
                </c:pt>
                <c:pt idx="1741">
                  <c:v>1.2813477500879245E-2</c:v>
                </c:pt>
                <c:pt idx="1742">
                  <c:v>1.2809670372107007E-2</c:v>
                </c:pt>
                <c:pt idx="1743">
                  <c:v>1.280586293430197E-2</c:v>
                </c:pt>
                <c:pt idx="1744">
                  <c:v>1.2802055229030884E-2</c:v>
                </c:pt>
                <c:pt idx="1745">
                  <c:v>1.2798247297860499E-2</c:v>
                </c:pt>
                <c:pt idx="1746">
                  <c:v>1.2794439182197692E-2</c:v>
                </c:pt>
                <c:pt idx="1747">
                  <c:v>1.2789997202187209E-2</c:v>
                </c:pt>
                <c:pt idx="1748">
                  <c:v>1.2786188551006106E-2</c:v>
                </c:pt>
                <c:pt idx="1749">
                  <c:v>1.2782379852103176E-2</c:v>
                </c:pt>
                <c:pt idx="1750">
                  <c:v>1.277857114704517E-2</c:v>
                </c:pt>
                <c:pt idx="1751">
                  <c:v>1.2774762477318902E-2</c:v>
                </c:pt>
                <c:pt idx="1752">
                  <c:v>1.2770953884597702E-2</c:v>
                </c:pt>
                <c:pt idx="1753">
                  <c:v>1.2767145410421676E-2</c:v>
                </c:pt>
                <c:pt idx="1754">
                  <c:v>1.2763337096304284E-2</c:v>
                </c:pt>
                <c:pt idx="1755">
                  <c:v>1.2759528983838919E-2</c:v>
                </c:pt>
                <c:pt idx="1756">
                  <c:v>1.2755721114539043E-2</c:v>
                </c:pt>
                <c:pt idx="1757">
                  <c:v>1.2751913530024694E-2</c:v>
                </c:pt>
                <c:pt idx="1758">
                  <c:v>1.274810627188927E-2</c:v>
                </c:pt>
                <c:pt idx="1759">
                  <c:v>1.2744299381619584E-2</c:v>
                </c:pt>
                <c:pt idx="1760">
                  <c:v>1.2740492900782385E-2</c:v>
                </c:pt>
                <c:pt idx="1761">
                  <c:v>1.2734605382203057E-2</c:v>
                </c:pt>
                <c:pt idx="1762">
                  <c:v>1.2730800337763526E-2</c:v>
                </c:pt>
                <c:pt idx="1763">
                  <c:v>1.2726995845042666E-2</c:v>
                </c:pt>
                <c:pt idx="1764">
                  <c:v>1.2723191945767098E-2</c:v>
                </c:pt>
                <c:pt idx="1765">
                  <c:v>1.2719388681423638E-2</c:v>
                </c:pt>
                <c:pt idx="1766">
                  <c:v>1.271558609365897E-2</c:v>
                </c:pt>
                <c:pt idx="1767">
                  <c:v>1.271178422395991E-2</c:v>
                </c:pt>
                <c:pt idx="1768">
                  <c:v>1.270798311381327E-2</c:v>
                </c:pt>
                <c:pt idx="1769">
                  <c:v>1.2704182804785802E-2</c:v>
                </c:pt>
                <c:pt idx="1770">
                  <c:v>1.2700383338763999E-2</c:v>
                </c:pt>
                <c:pt idx="1771">
                  <c:v>1.269658475691493E-2</c:v>
                </c:pt>
                <c:pt idx="1772">
                  <c:v>1.2692787100885283E-2</c:v>
                </c:pt>
                <c:pt idx="1773">
                  <c:v>1.2688990412241807E-2</c:v>
                </c:pt>
                <c:pt idx="1774">
                  <c:v>1.2685194732711125E-2</c:v>
                </c:pt>
                <c:pt idx="1775">
                  <c:v>1.2681400103700113E-2</c:v>
                </c:pt>
                <c:pt idx="1776">
                  <c:v>1.2677606566695587E-2</c:v>
                </c:pt>
                <c:pt idx="1777">
                  <c:v>1.2673814163504105E-2</c:v>
                </c:pt>
                <c:pt idx="1778">
                  <c:v>1.2670022935372671E-2</c:v>
                </c:pt>
                <c:pt idx="1779">
                  <c:v>1.2666232924187781E-2</c:v>
                </c:pt>
                <c:pt idx="1780">
                  <c:v>1.2662444171196441E-2</c:v>
                </c:pt>
                <c:pt idx="1781">
                  <c:v>1.2658656718205208E-2</c:v>
                </c:pt>
                <c:pt idx="1782">
                  <c:v>1.2654870606700896E-2</c:v>
                </c:pt>
                <c:pt idx="1783">
                  <c:v>1.2651085878170321E-2</c:v>
                </c:pt>
                <c:pt idx="1784">
                  <c:v>1.264730257418023E-2</c:v>
                </c:pt>
                <c:pt idx="1785">
                  <c:v>1.2643520736377312E-2</c:v>
                </c:pt>
                <c:pt idx="1786">
                  <c:v>1.2639740406328315E-2</c:v>
                </c:pt>
                <c:pt idx="1787">
                  <c:v>1.2635961625280245E-2</c:v>
                </c:pt>
                <c:pt idx="1788">
                  <c:v>1.263218443527947E-2</c:v>
                </c:pt>
                <c:pt idx="1789">
                  <c:v>1.262840887765293E-2</c:v>
                </c:pt>
                <c:pt idx="1790">
                  <c:v>1.262463499388744E-2</c:v>
                </c:pt>
                <c:pt idx="1791">
                  <c:v>1.2620862825709622E-2</c:v>
                </c:pt>
                <c:pt idx="1792">
                  <c:v>1.2617092414446418E-2</c:v>
                </c:pt>
                <c:pt idx="1793">
                  <c:v>1.261332380182445E-2</c:v>
                </c:pt>
                <c:pt idx="1794">
                  <c:v>1.2609557029490404E-2</c:v>
                </c:pt>
                <c:pt idx="1795">
                  <c:v>1.2605792138851157E-2</c:v>
                </c:pt>
                <c:pt idx="1796">
                  <c:v>1.2602029171393525E-2</c:v>
                </c:pt>
                <c:pt idx="1797">
                  <c:v>1.2598268168844129E-2</c:v>
                </c:pt>
                <c:pt idx="1798">
                  <c:v>1.2594509172689783E-2</c:v>
                </c:pt>
                <c:pt idx="1799">
                  <c:v>1.2590752224497237E-2</c:v>
                </c:pt>
                <c:pt idx="1800">
                  <c:v>1.2586997365833241E-2</c:v>
                </c:pt>
                <c:pt idx="1801">
                  <c:v>1.2583244638264546E-2</c:v>
                </c:pt>
                <c:pt idx="1802">
                  <c:v>1.2579494083357901E-2</c:v>
                </c:pt>
                <c:pt idx="1803">
                  <c:v>1.2575745742680056E-2</c:v>
                </c:pt>
                <c:pt idx="1804">
                  <c:v>1.2571999657637889E-2</c:v>
                </c:pt>
                <c:pt idx="1805">
                  <c:v>1.2568255870037959E-2</c:v>
                </c:pt>
                <c:pt idx="1806">
                  <c:v>1.2564514421287143E-2</c:v>
                </c:pt>
                <c:pt idx="1807">
                  <c:v>1.2560775352952191E-2</c:v>
                </c:pt>
                <c:pt idx="1808">
                  <c:v>1.2557038706679791E-2</c:v>
                </c:pt>
                <c:pt idx="1809">
                  <c:v>1.2553304523876818E-2</c:v>
                </c:pt>
                <c:pt idx="1810">
                  <c:v>1.2549572846269896E-2</c:v>
                </c:pt>
                <c:pt idx="1811">
                  <c:v>1.2545843715265903E-2</c:v>
                </c:pt>
                <c:pt idx="1812">
                  <c:v>1.254211717259146E-2</c:v>
                </c:pt>
                <c:pt idx="1813">
                  <c:v>1.2538393259653446E-2</c:v>
                </c:pt>
                <c:pt idx="1814">
                  <c:v>1.2534672018018611E-2</c:v>
                </c:pt>
                <c:pt idx="1815">
                  <c:v>1.2530953489333641E-2</c:v>
                </c:pt>
                <c:pt idx="1816">
                  <c:v>1.2527237715165285E-2</c:v>
                </c:pt>
                <c:pt idx="1817">
                  <c:v>1.2523524736920422E-2</c:v>
                </c:pt>
                <c:pt idx="1818">
                  <c:v>1.251981459640561E-2</c:v>
                </c:pt>
                <c:pt idx="1819">
                  <c:v>1.251610733494779E-2</c:v>
                </c:pt>
                <c:pt idx="1820">
                  <c:v>1.2512402994353522E-2</c:v>
                </c:pt>
                <c:pt idx="1821">
                  <c:v>1.2508701615869811E-2</c:v>
                </c:pt>
                <c:pt idx="1822">
                  <c:v>1.2505003241223278E-2</c:v>
                </c:pt>
                <c:pt idx="1823">
                  <c:v>1.2501307911980675E-2</c:v>
                </c:pt>
                <c:pt idx="1824">
                  <c:v>1.2497615669628814E-2</c:v>
                </c:pt>
                <c:pt idx="1825">
                  <c:v>1.2493926555894319E-2</c:v>
                </c:pt>
                <c:pt idx="1826">
                  <c:v>1.2490240612184067E-2</c:v>
                </c:pt>
                <c:pt idx="1827">
                  <c:v>1.2486557880064808E-2</c:v>
                </c:pt>
                <c:pt idx="1828">
                  <c:v>1.2482878401183228E-2</c:v>
                </c:pt>
                <c:pt idx="1829">
                  <c:v>1.2479202216946206E-2</c:v>
                </c:pt>
                <c:pt idx="1830">
                  <c:v>1.2475529369160299E-2</c:v>
                </c:pt>
                <c:pt idx="1831">
                  <c:v>1.2471859899072513E-2</c:v>
                </c:pt>
                <c:pt idx="1832">
                  <c:v>1.2468193848489406E-2</c:v>
                </c:pt>
                <c:pt idx="1833">
                  <c:v>1.2464531258737921E-2</c:v>
                </c:pt>
                <c:pt idx="1834">
                  <c:v>1.2460872171704551E-2</c:v>
                </c:pt>
                <c:pt idx="1835">
                  <c:v>1.2457216628716239E-2</c:v>
                </c:pt>
                <c:pt idx="1836">
                  <c:v>1.245356467141967E-2</c:v>
                </c:pt>
                <c:pt idx="1837">
                  <c:v>1.2449916341221723E-2</c:v>
                </c:pt>
                <c:pt idx="1838">
                  <c:v>1.2446271679849019E-2</c:v>
                </c:pt>
                <c:pt idx="1839">
                  <c:v>1.2442630728868309E-2</c:v>
                </c:pt>
                <c:pt idx="1840">
                  <c:v>1.2438993529766407E-2</c:v>
                </c:pt>
                <c:pt idx="1841">
                  <c:v>1.2435360124110062E-2</c:v>
                </c:pt>
                <c:pt idx="1842">
                  <c:v>1.2431730553466025E-2</c:v>
                </c:pt>
                <c:pt idx="1843">
                  <c:v>1.242810485932111E-2</c:v>
                </c:pt>
                <c:pt idx="1844">
                  <c:v>1.2424483083322002E-2</c:v>
                </c:pt>
                <c:pt idx="1845">
                  <c:v>1.2420865267035452E-2</c:v>
                </c:pt>
                <c:pt idx="1846">
                  <c:v>1.2417251451948275E-2</c:v>
                </c:pt>
                <c:pt idx="1847">
                  <c:v>1.2413641679707155E-2</c:v>
                </c:pt>
                <c:pt idx="1848">
                  <c:v>1.2410035991878843E-2</c:v>
                </c:pt>
                <c:pt idx="1849">
                  <c:v>1.2406434429790281E-2</c:v>
                </c:pt>
                <c:pt idx="1850">
                  <c:v>1.2402837035407899E-2</c:v>
                </c:pt>
                <c:pt idx="1851">
                  <c:v>1.2399243850058639E-2</c:v>
                </c:pt>
                <c:pt idx="1852">
                  <c:v>1.2395654915229315E-2</c:v>
                </c:pt>
                <c:pt idx="1853">
                  <c:v>1.2392070272486677E-2</c:v>
                </c:pt>
                <c:pt idx="1854">
                  <c:v>1.2388489963557348E-2</c:v>
                </c:pt>
                <c:pt idx="1855">
                  <c:v>1.2384914029848204E-2</c:v>
                </c:pt>
                <c:pt idx="1856">
                  <c:v>1.2381342513005933E-2</c:v>
                </c:pt>
                <c:pt idx="1857">
                  <c:v>1.2377775454517348E-2</c:v>
                </c:pt>
                <c:pt idx="1858">
                  <c:v>1.2374212896029135E-2</c:v>
                </c:pt>
                <c:pt idx="1859">
                  <c:v>1.2370654879108045E-2</c:v>
                </c:pt>
                <c:pt idx="1860">
                  <c:v>1.2367101445160955E-2</c:v>
                </c:pt>
                <c:pt idx="1861">
                  <c:v>1.2363552635994424E-2</c:v>
                </c:pt>
                <c:pt idx="1862">
                  <c:v>1.2360008492855457E-2</c:v>
                </c:pt>
                <c:pt idx="1863">
                  <c:v>1.2356469057550612E-2</c:v>
                </c:pt>
                <c:pt idx="1864">
                  <c:v>1.2352934371486768E-2</c:v>
                </c:pt>
                <c:pt idx="1865">
                  <c:v>1.2349404476390546E-2</c:v>
                </c:pt>
                <c:pt idx="1866">
                  <c:v>1.2345879413588889E-2</c:v>
                </c:pt>
                <c:pt idx="1867">
                  <c:v>1.2342359224888355E-2</c:v>
                </c:pt>
                <c:pt idx="1868">
                  <c:v>1.2338843951695821E-2</c:v>
                </c:pt>
                <c:pt idx="1869">
                  <c:v>1.2335333635578039E-2</c:v>
                </c:pt>
                <c:pt idx="1870">
                  <c:v>1.2331828318181692E-2</c:v>
                </c:pt>
                <c:pt idx="1871">
                  <c:v>1.2328328040913661E-2</c:v>
                </c:pt>
                <c:pt idx="1872">
                  <c:v>1.2324832845500566E-2</c:v>
                </c:pt>
                <c:pt idx="1873">
                  <c:v>1.2321342773349286E-2</c:v>
                </c:pt>
                <c:pt idx="1874">
                  <c:v>1.231785786626638E-2</c:v>
                </c:pt>
                <c:pt idx="1875">
                  <c:v>1.2314378165498852E-2</c:v>
                </c:pt>
                <c:pt idx="1876">
                  <c:v>1.2310903712773325E-2</c:v>
                </c:pt>
                <c:pt idx="1877">
                  <c:v>1.2307434549656548E-2</c:v>
                </c:pt>
                <c:pt idx="1878">
                  <c:v>1.2303970717635337E-2</c:v>
                </c:pt>
                <c:pt idx="1879">
                  <c:v>1.2300512258356378E-2</c:v>
                </c:pt>
                <c:pt idx="1880">
                  <c:v>1.2297059213306483E-2</c:v>
                </c:pt>
                <c:pt idx="1881">
                  <c:v>1.2293611624052403E-2</c:v>
                </c:pt>
                <c:pt idx="1882">
                  <c:v>1.2290169532240824E-2</c:v>
                </c:pt>
                <c:pt idx="1883">
                  <c:v>1.2286732979278625E-2</c:v>
                </c:pt>
                <c:pt idx="1884">
                  <c:v>1.2283302006812491E-2</c:v>
                </c:pt>
                <c:pt idx="1885">
                  <c:v>1.2279876656489108E-2</c:v>
                </c:pt>
                <c:pt idx="1886">
                  <c:v>1.2276456969635419E-2</c:v>
                </c:pt>
                <c:pt idx="1887">
                  <c:v>1.2273042988057981E-2</c:v>
                </c:pt>
                <c:pt idx="1888">
                  <c:v>1.2269634753163672E-2</c:v>
                </c:pt>
                <c:pt idx="1889">
                  <c:v>1.2266232306519242E-2</c:v>
                </c:pt>
                <c:pt idx="1890">
                  <c:v>1.2262835689771379E-2</c:v>
                </c:pt>
                <c:pt idx="1891">
                  <c:v>1.2259444944406894E-2</c:v>
                </c:pt>
                <c:pt idx="1892">
                  <c:v>1.2256060111992539E-2</c:v>
                </c:pt>
                <c:pt idx="1893">
                  <c:v>1.2252681234095064E-2</c:v>
                </c:pt>
                <c:pt idx="1894">
                  <c:v>1.2249308352281219E-2</c:v>
                </c:pt>
                <c:pt idx="1895">
                  <c:v>1.2245941508197689E-2</c:v>
                </c:pt>
                <c:pt idx="1896">
                  <c:v>1.2242580743171416E-2</c:v>
                </c:pt>
                <c:pt idx="1897">
                  <c:v>1.223922609900896E-2</c:v>
                </c:pt>
                <c:pt idx="1898">
                  <c:v>1.2235877617117197E-2</c:v>
                </c:pt>
                <c:pt idx="1899">
                  <c:v>1.2232535339142814E-2</c:v>
                </c:pt>
                <c:pt idx="1900">
                  <c:v>1.2229199306492688E-2</c:v>
                </c:pt>
                <c:pt idx="1901">
                  <c:v>1.2225869560973379E-2</c:v>
                </c:pt>
                <c:pt idx="1902">
                  <c:v>1.2222546143911828E-2</c:v>
                </c:pt>
                <c:pt idx="1903">
                  <c:v>1.2219229097034656E-2</c:v>
                </c:pt>
                <c:pt idx="1904">
                  <c:v>1.2215918461748743E-2</c:v>
                </c:pt>
                <c:pt idx="1905">
                  <c:v>1.2212614279780709E-2</c:v>
                </c:pt>
                <c:pt idx="1906">
                  <c:v>1.2209316592537434E-2</c:v>
                </c:pt>
                <c:pt idx="1907">
                  <c:v>1.2206025441585666E-2</c:v>
                </c:pt>
                <c:pt idx="1908">
                  <c:v>1.2202740868731965E-2</c:v>
                </c:pt>
                <c:pt idx="1909">
                  <c:v>1.2199462915063464E-2</c:v>
                </c:pt>
                <c:pt idx="1910">
                  <c:v>1.2196191622626529E-2</c:v>
                </c:pt>
                <c:pt idx="1911">
                  <c:v>1.2192927032748102E-2</c:v>
                </c:pt>
                <c:pt idx="1912">
                  <c:v>1.2189669186994934E-2</c:v>
                </c:pt>
                <c:pt idx="1913">
                  <c:v>1.218641812701371E-2</c:v>
                </c:pt>
                <c:pt idx="1914">
                  <c:v>1.2183173894211308E-2</c:v>
                </c:pt>
                <c:pt idx="1915">
                  <c:v>1.2179936530234414E-2</c:v>
                </c:pt>
                <c:pt idx="1916">
                  <c:v>1.2176706076569843E-2</c:v>
                </c:pt>
                <c:pt idx="1917">
                  <c:v>1.2173482574944217E-2</c:v>
                </c:pt>
                <c:pt idx="1918">
                  <c:v>1.2170266066764412E-2</c:v>
                </c:pt>
                <c:pt idx="1919">
                  <c:v>1.2167056593677117E-2</c:v>
                </c:pt>
                <c:pt idx="1920">
                  <c:v>1.2163854197169144E-2</c:v>
                </c:pt>
                <c:pt idx="1921">
                  <c:v>1.2160658918807243E-2</c:v>
                </c:pt>
                <c:pt idx="1922">
                  <c:v>1.2157470800158166E-2</c:v>
                </c:pt>
                <c:pt idx="1923">
                  <c:v>1.2154289882948532E-2</c:v>
                </c:pt>
                <c:pt idx="1924">
                  <c:v>1.2151116208505286E-2</c:v>
                </c:pt>
                <c:pt idx="1925">
                  <c:v>1.2147949818475112E-2</c:v>
                </c:pt>
                <c:pt idx="1926">
                  <c:v>1.2144790754424761E-2</c:v>
                </c:pt>
                <c:pt idx="1927">
                  <c:v>1.2141639057841047E-2</c:v>
                </c:pt>
                <c:pt idx="1928">
                  <c:v>1.2138494770370656E-2</c:v>
                </c:pt>
                <c:pt idx="1929">
                  <c:v>1.2135357933500401E-2</c:v>
                </c:pt>
                <c:pt idx="1930">
                  <c:v>1.2132228588956906E-2</c:v>
                </c:pt>
                <c:pt idx="1931">
                  <c:v>1.2129106778147047E-2</c:v>
                </c:pt>
                <c:pt idx="1932">
                  <c:v>1.2125992542637576E-2</c:v>
                </c:pt>
                <c:pt idx="1933">
                  <c:v>1.2122885923995241E-2</c:v>
                </c:pt>
                <c:pt idx="1934">
                  <c:v>1.2119786963786794E-2</c:v>
                </c:pt>
                <c:pt idx="1935">
                  <c:v>1.2116695703578984E-2</c:v>
                </c:pt>
                <c:pt idx="1936">
                  <c:v>1.211361218493856E-2</c:v>
                </c:pt>
                <c:pt idx="1937">
                  <c:v>1.2110536449432274E-2</c:v>
                </c:pt>
                <c:pt idx="1938">
                  <c:v>1.2107468538546939E-2</c:v>
                </c:pt>
                <c:pt idx="1939">
                  <c:v>1.2104408494009178E-2</c:v>
                </c:pt>
                <c:pt idx="1940">
                  <c:v>1.2101356357225868E-2</c:v>
                </c:pt>
                <c:pt idx="1941">
                  <c:v>1.2098312169763759E-2</c:v>
                </c:pt>
                <c:pt idx="1942">
                  <c:v>1.2095275973189601E-2</c:v>
                </c:pt>
                <c:pt idx="1943">
                  <c:v>1.2092247809070145E-2</c:v>
                </c:pt>
                <c:pt idx="1944">
                  <c:v>1.2089227719132012E-2</c:v>
                </c:pt>
                <c:pt idx="1945">
                  <c:v>1.2086215744542272E-2</c:v>
                </c:pt>
                <c:pt idx="1946">
                  <c:v>1.2083211927347293E-2</c:v>
                </c:pt>
                <c:pt idx="1947">
                  <c:v>1.2080216308634206E-2</c:v>
                </c:pt>
                <c:pt idx="1948">
                  <c:v>1.2077228930289508E-2</c:v>
                </c:pt>
                <c:pt idx="1949">
                  <c:v>1.2074249833879946E-2</c:v>
                </c:pt>
                <c:pt idx="1950">
                  <c:v>1.2071279060652529E-2</c:v>
                </c:pt>
                <c:pt idx="1951">
                  <c:v>1.2068316652493749E-2</c:v>
                </c:pt>
                <c:pt idx="1952">
                  <c:v>1.2065362650810485E-2</c:v>
                </c:pt>
                <c:pt idx="1953">
                  <c:v>1.2062417097249423E-2</c:v>
                </c:pt>
                <c:pt idx="1954">
                  <c:v>1.2059480033137504E-2</c:v>
                </c:pt>
                <c:pt idx="1955">
                  <c:v>1.2056133837416994E-2</c:v>
                </c:pt>
                <c:pt idx="1956">
                  <c:v>1.2053215105360948E-2</c:v>
                </c:pt>
                <c:pt idx="1957">
                  <c:v>1.2050304993529437E-2</c:v>
                </c:pt>
                <c:pt idx="1958">
                  <c:v>1.2047403543649082E-2</c:v>
                </c:pt>
                <c:pt idx="1959">
                  <c:v>1.204451079696689E-2</c:v>
                </c:pt>
                <c:pt idx="1960">
                  <c:v>1.2041626795289417E-2</c:v>
                </c:pt>
                <c:pt idx="1961">
                  <c:v>1.2038751579943607E-2</c:v>
                </c:pt>
                <c:pt idx="1962">
                  <c:v>1.2035885192736018E-2</c:v>
                </c:pt>
                <c:pt idx="1963">
                  <c:v>1.2033027675073527E-2</c:v>
                </c:pt>
                <c:pt idx="1964">
                  <c:v>1.203017906860282E-2</c:v>
                </c:pt>
                <c:pt idx="1965">
                  <c:v>1.2027339414810712E-2</c:v>
                </c:pt>
                <c:pt idx="1966">
                  <c:v>1.2024508755263952E-2</c:v>
                </c:pt>
                <c:pt idx="1967">
                  <c:v>1.2021687131689163E-2</c:v>
                </c:pt>
                <c:pt idx="1968">
                  <c:v>1.2018874585253414E-2</c:v>
                </c:pt>
                <c:pt idx="1969">
                  <c:v>1.2016071157923136E-2</c:v>
                </c:pt>
                <c:pt idx="1970">
                  <c:v>1.2013276890945335E-2</c:v>
                </c:pt>
                <c:pt idx="1971">
                  <c:v>1.2010491826126568E-2</c:v>
                </c:pt>
                <c:pt idx="1972">
                  <c:v>1.2007716005033586E-2</c:v>
                </c:pt>
                <c:pt idx="1973">
                  <c:v>1.2004948166595142E-2</c:v>
                </c:pt>
                <c:pt idx="1974">
                  <c:v>1.2002173667724492E-2</c:v>
                </c:pt>
                <c:pt idx="1975">
                  <c:v>1.1999388320731441E-2</c:v>
                </c:pt>
                <c:pt idx="1976">
                  <c:v>1.1996592115703919E-2</c:v>
                </c:pt>
                <c:pt idx="1977">
                  <c:v>1.1993785042729854E-2</c:v>
                </c:pt>
                <c:pt idx="1978">
                  <c:v>1.1990967091977112E-2</c:v>
                </c:pt>
                <c:pt idx="1979">
                  <c:v>1.1988138253293812E-2</c:v>
                </c:pt>
                <c:pt idx="1980">
                  <c:v>1.1985298517087628E-2</c:v>
                </c:pt>
                <c:pt idx="1981">
                  <c:v>1.1982447873286617E-2</c:v>
                </c:pt>
                <c:pt idx="1982">
                  <c:v>1.1979586311898771E-2</c:v>
                </c:pt>
                <c:pt idx="1983">
                  <c:v>1.1976713823171892E-2</c:v>
                </c:pt>
                <c:pt idx="1984">
                  <c:v>1.1973830397273844E-2</c:v>
                </c:pt>
                <c:pt idx="1985">
                  <c:v>1.1970936023892875E-2</c:v>
                </c:pt>
                <c:pt idx="1986">
                  <c:v>1.1968030693516596E-2</c:v>
                </c:pt>
                <c:pt idx="1987">
                  <c:v>1.1965114395993126E-2</c:v>
                </c:pt>
                <c:pt idx="1988">
                  <c:v>1.1962187121650203E-2</c:v>
                </c:pt>
                <c:pt idx="1989">
                  <c:v>1.1959248860415883E-2</c:v>
                </c:pt>
                <c:pt idx="1990">
                  <c:v>1.1956299602298159E-2</c:v>
                </c:pt>
                <c:pt idx="1991">
                  <c:v>1.1953339337624769E-2</c:v>
                </c:pt>
                <c:pt idx="1992">
                  <c:v>1.1950368056403704E-2</c:v>
                </c:pt>
                <c:pt idx="1993">
                  <c:v>1.1947385748563022E-2</c:v>
                </c:pt>
                <c:pt idx="1994">
                  <c:v>1.1944392404350523E-2</c:v>
                </c:pt>
                <c:pt idx="1995">
                  <c:v>1.1941388013774201E-2</c:v>
                </c:pt>
                <c:pt idx="1996">
                  <c:v>1.1938372567161792E-2</c:v>
                </c:pt>
                <c:pt idx="1997">
                  <c:v>1.1935346054121609E-2</c:v>
                </c:pt>
                <c:pt idx="1998">
                  <c:v>1.1932308465301134E-2</c:v>
                </c:pt>
                <c:pt idx="1999">
                  <c:v>1.1929259790308677E-2</c:v>
                </c:pt>
                <c:pt idx="2000">
                  <c:v>1.1926200019551914E-2</c:v>
                </c:pt>
                <c:pt idx="2001">
                  <c:v>1.1923129143038835E-2</c:v>
                </c:pt>
                <c:pt idx="2002">
                  <c:v>1.1920047150697499E-2</c:v>
                </c:pt>
                <c:pt idx="2003">
                  <c:v>1.1916954032855642E-2</c:v>
                </c:pt>
                <c:pt idx="2004">
                  <c:v>1.1913849779601193E-2</c:v>
                </c:pt>
                <c:pt idx="2005">
                  <c:v>1.1910734380782273E-2</c:v>
                </c:pt>
                <c:pt idx="2006">
                  <c:v>1.1907607826646682E-2</c:v>
                </c:pt>
                <c:pt idx="2007">
                  <c:v>1.190402094969123E-2</c:v>
                </c:pt>
                <c:pt idx="2008">
                  <c:v>1.1900870457903778E-2</c:v>
                </c:pt>
                <c:pt idx="2009">
                  <c:v>1.189770877970453E-2</c:v>
                </c:pt>
                <c:pt idx="2010">
                  <c:v>1.1894535905101478E-2</c:v>
                </c:pt>
                <c:pt idx="2011">
                  <c:v>1.189135182418255E-2</c:v>
                </c:pt>
                <c:pt idx="2012">
                  <c:v>1.1888156527035676E-2</c:v>
                </c:pt>
                <c:pt idx="2013">
                  <c:v>1.188495000382872E-2</c:v>
                </c:pt>
                <c:pt idx="2014">
                  <c:v>1.188173224448974E-2</c:v>
                </c:pt>
                <c:pt idx="2015">
                  <c:v>1.1878503239346472E-2</c:v>
                </c:pt>
                <c:pt idx="2016">
                  <c:v>1.1875262978406909E-2</c:v>
                </c:pt>
                <c:pt idx="2017">
                  <c:v>1.1872011451519171E-2</c:v>
                </c:pt>
                <c:pt idx="2018">
                  <c:v>1.1868748649090932E-2</c:v>
                </c:pt>
                <c:pt idx="2019">
                  <c:v>1.1865474561050249E-2</c:v>
                </c:pt>
                <c:pt idx="2020">
                  <c:v>1.1862189177564986E-2</c:v>
                </c:pt>
                <c:pt idx="2021">
                  <c:v>1.1858892488723072E-2</c:v>
                </c:pt>
                <c:pt idx="2022">
                  <c:v>1.1855417790929579E-2</c:v>
                </c:pt>
                <c:pt idx="2023">
                  <c:v>1.1852265155001263E-2</c:v>
                </c:pt>
                <c:pt idx="2024">
                  <c:v>1.1848934490537033E-2</c:v>
                </c:pt>
                <c:pt idx="2025">
                  <c:v>1.1845592480987932E-2</c:v>
                </c:pt>
                <c:pt idx="2026">
                  <c:v>1.1842239116521824E-2</c:v>
                </c:pt>
                <c:pt idx="2027">
                  <c:v>1.1838874387146703E-2</c:v>
                </c:pt>
                <c:pt idx="2028">
                  <c:v>1.1835498283030432E-2</c:v>
                </c:pt>
                <c:pt idx="2029">
                  <c:v>1.1832110794260942E-2</c:v>
                </c:pt>
                <c:pt idx="2030">
                  <c:v>1.1828711910846224E-2</c:v>
                </c:pt>
                <c:pt idx="2031">
                  <c:v>1.1825301622954143E-2</c:v>
                </c:pt>
                <c:pt idx="2032">
                  <c:v>1.1821879920752565E-2</c:v>
                </c:pt>
                <c:pt idx="2033">
                  <c:v>1.181844679408961E-2</c:v>
                </c:pt>
                <c:pt idx="2034">
                  <c:v>1.1815002233372951E-2</c:v>
                </c:pt>
                <c:pt idx="2035">
                  <c:v>1.1811546228450709E-2</c:v>
                </c:pt>
                <c:pt idx="2036">
                  <c:v>1.1808078769410812E-2</c:v>
                </c:pt>
                <c:pt idx="2037">
                  <c:v>1.1804599846501063E-2</c:v>
                </c:pt>
                <c:pt idx="2038">
                  <c:v>1.1801109449729452E-2</c:v>
                </c:pt>
                <c:pt idx="2039">
                  <c:v>1.1797607569103974E-2</c:v>
                </c:pt>
                <c:pt idx="2040">
                  <c:v>1.1794094194872429E-2</c:v>
                </c:pt>
                <c:pt idx="2041">
                  <c:v>1.1790569317122745E-2</c:v>
                </c:pt>
                <c:pt idx="2042">
                  <c:v>1.1787032925782981E-2</c:v>
                </c:pt>
                <c:pt idx="2043">
                  <c:v>1.1783485011100936E-2</c:v>
                </c:pt>
                <c:pt idx="2044">
                  <c:v>1.1779925562924731E-2</c:v>
                </c:pt>
                <c:pt idx="2045">
                  <c:v>1.177635457166204E-2</c:v>
                </c:pt>
                <c:pt idx="2046">
                  <c:v>1.1772772027240919E-2</c:v>
                </c:pt>
                <c:pt idx="2047">
                  <c:v>1.1769177919829232E-2</c:v>
                </c:pt>
                <c:pt idx="2048">
                  <c:v>1.1765572239355038E-2</c:v>
                </c:pt>
                <c:pt idx="2049">
                  <c:v>1.1761954976066136E-2</c:v>
                </c:pt>
                <c:pt idx="2050">
                  <c:v>1.1758326120050455E-2</c:v>
                </c:pt>
                <c:pt idx="2051">
                  <c:v>1.1754685661236053E-2</c:v>
                </c:pt>
                <c:pt idx="2052">
                  <c:v>1.1751033589950666E-2</c:v>
                </c:pt>
                <c:pt idx="2053">
                  <c:v>1.1747369896042414E-2</c:v>
                </c:pt>
                <c:pt idx="2054">
                  <c:v>1.1743694569679164E-2</c:v>
                </c:pt>
                <c:pt idx="2055">
                  <c:v>1.1740007601108715E-2</c:v>
                </c:pt>
                <c:pt idx="2056">
                  <c:v>1.1736308980259125E-2</c:v>
                </c:pt>
                <c:pt idx="2057">
                  <c:v>1.1732598697298258E-2</c:v>
                </c:pt>
                <c:pt idx="2058">
                  <c:v>1.1728876742154171E-2</c:v>
                </c:pt>
                <c:pt idx="2059">
                  <c:v>1.1724455945731904E-2</c:v>
                </c:pt>
                <c:pt idx="2060">
                  <c:v>1.1720707030260513E-2</c:v>
                </c:pt>
                <c:pt idx="2061">
                  <c:v>1.1716946409512374E-2</c:v>
                </c:pt>
                <c:pt idx="2062">
                  <c:v>1.1713174073548771E-2</c:v>
                </c:pt>
                <c:pt idx="2063">
                  <c:v>1.1709390012510923E-2</c:v>
                </c:pt>
                <c:pt idx="2064">
                  <c:v>1.1705594216380177E-2</c:v>
                </c:pt>
                <c:pt idx="2065">
                  <c:v>1.1701786675351045E-2</c:v>
                </c:pt>
                <c:pt idx="2066">
                  <c:v>1.1697967379404872E-2</c:v>
                </c:pt>
                <c:pt idx="2067">
                  <c:v>1.1694136318762816E-2</c:v>
                </c:pt>
                <c:pt idx="2068">
                  <c:v>1.1690293483432868E-2</c:v>
                </c:pt>
                <c:pt idx="2069">
                  <c:v>1.1686438863529602E-2</c:v>
                </c:pt>
                <c:pt idx="2070">
                  <c:v>1.1682572449140949E-2</c:v>
                </c:pt>
                <c:pt idx="2071">
                  <c:v>1.1678694230354836E-2</c:v>
                </c:pt>
                <c:pt idx="2072">
                  <c:v>1.1674804197259192E-2</c:v>
                </c:pt>
                <c:pt idx="2073">
                  <c:v>1.1668848341903626E-2</c:v>
                </c:pt>
                <c:pt idx="2074">
                  <c:v>1.1664929829668935E-2</c:v>
                </c:pt>
                <c:pt idx="2075">
                  <c:v>1.1660999469871314E-2</c:v>
                </c:pt>
                <c:pt idx="2076">
                  <c:v>1.165705725259869E-2</c:v>
                </c:pt>
                <c:pt idx="2077">
                  <c:v>1.1653103167859058E-2</c:v>
                </c:pt>
                <c:pt idx="2078">
                  <c:v>1.1649137205820281E-2</c:v>
                </c:pt>
                <c:pt idx="2079">
                  <c:v>1.1645159356490353E-2</c:v>
                </c:pt>
                <c:pt idx="2080">
                  <c:v>1.1641169610037139E-2</c:v>
                </c:pt>
                <c:pt idx="2081">
                  <c:v>1.163716795646863E-2</c:v>
                </c:pt>
                <c:pt idx="2082">
                  <c:v>1.1633154386032629E-2</c:v>
                </c:pt>
                <c:pt idx="2083">
                  <c:v>1.1629128888737128E-2</c:v>
                </c:pt>
                <c:pt idx="2084">
                  <c:v>1.1625091454510184E-2</c:v>
                </c:pt>
                <c:pt idx="2085">
                  <c:v>1.1621042073679533E-2</c:v>
                </c:pt>
                <c:pt idx="2086">
                  <c:v>1.1616980736253169E-2</c:v>
                </c:pt>
                <c:pt idx="2087">
                  <c:v>1.1612907432239084E-2</c:v>
                </c:pt>
                <c:pt idx="2088">
                  <c:v>1.1608822151805143E-2</c:v>
                </c:pt>
                <c:pt idx="2089">
                  <c:v>1.1604724885119211E-2</c:v>
                </c:pt>
                <c:pt idx="2090">
                  <c:v>1.1600615622109345E-2</c:v>
                </c:pt>
                <c:pt idx="2091">
                  <c:v>1.1596494353023346E-2</c:v>
                </c:pt>
                <c:pt idx="2092">
                  <c:v>1.1592361067709334E-2</c:v>
                </c:pt>
                <c:pt idx="2093">
                  <c:v>1.1588215756574982E-2</c:v>
                </c:pt>
                <c:pt idx="2094">
                  <c:v>1.1584058409468412E-2</c:v>
                </c:pt>
                <c:pt idx="2095">
                  <c:v>1.1579889016557487E-2</c:v>
                </c:pt>
                <c:pt idx="2096">
                  <c:v>1.157570756809001E-2</c:v>
                </c:pt>
                <c:pt idx="2097">
                  <c:v>1.15715140539141E-2</c:v>
                </c:pt>
                <c:pt idx="2098">
                  <c:v>1.1567308464037751E-2</c:v>
                </c:pt>
                <c:pt idx="2099">
                  <c:v>1.1563090788948571E-2</c:v>
                </c:pt>
                <c:pt idx="2100">
                  <c:v>1.1558861018494682E-2</c:v>
                </c:pt>
                <c:pt idx="2101">
                  <c:v>1.1554619142764011E-2</c:v>
                </c:pt>
                <c:pt idx="2102">
                  <c:v>1.1550365151764552E-2</c:v>
                </c:pt>
                <c:pt idx="2103">
                  <c:v>1.1546099035824042E-2</c:v>
                </c:pt>
                <c:pt idx="2104">
                  <c:v>1.1541820784870538E-2</c:v>
                </c:pt>
                <c:pt idx="2105">
                  <c:v>1.1537530388991968E-2</c:v>
                </c:pt>
                <c:pt idx="2106">
                  <c:v>1.1533227838356197E-2</c:v>
                </c:pt>
                <c:pt idx="2107">
                  <c:v>1.1528913122971218E-2</c:v>
                </c:pt>
                <c:pt idx="2108">
                  <c:v>1.152458623292496E-2</c:v>
                </c:pt>
                <c:pt idx="2109">
                  <c:v>1.1520247158385288E-2</c:v>
                </c:pt>
                <c:pt idx="2110">
                  <c:v>1.1515895889440131E-2</c:v>
                </c:pt>
                <c:pt idx="2111">
                  <c:v>1.1511532416097481E-2</c:v>
                </c:pt>
                <c:pt idx="2112">
                  <c:v>1.1507156728445267E-2</c:v>
                </c:pt>
                <c:pt idx="2113">
                  <c:v>1.1502768816651354E-2</c:v>
                </c:pt>
                <c:pt idx="2114">
                  <c:v>1.1498368670883607E-2</c:v>
                </c:pt>
                <c:pt idx="2115">
                  <c:v>1.1493956281070083E-2</c:v>
                </c:pt>
                <c:pt idx="2116">
                  <c:v>1.1489531637218775E-2</c:v>
                </c:pt>
                <c:pt idx="2117">
                  <c:v>1.1485094729737355E-2</c:v>
                </c:pt>
                <c:pt idx="2118">
                  <c:v>1.1480645548553881E-2</c:v>
                </c:pt>
                <c:pt idx="2119">
                  <c:v>1.1476184083516472E-2</c:v>
                </c:pt>
                <c:pt idx="2120">
                  <c:v>1.1471710325112738E-2</c:v>
                </c:pt>
                <c:pt idx="2121">
                  <c:v>1.1467224263190801E-2</c:v>
                </c:pt>
                <c:pt idx="2122">
                  <c:v>1.1462725887998459E-2</c:v>
                </c:pt>
                <c:pt idx="2123">
                  <c:v>1.1458215189543708E-2</c:v>
                </c:pt>
                <c:pt idx="2124">
                  <c:v>1.1453692157674666E-2</c:v>
                </c:pt>
                <c:pt idx="2125">
                  <c:v>1.1449156783038816E-2</c:v>
                </c:pt>
                <c:pt idx="2126">
                  <c:v>1.1444609055164534E-2</c:v>
                </c:pt>
                <c:pt idx="2127">
                  <c:v>1.1440048964379557E-2</c:v>
                </c:pt>
                <c:pt idx="2128">
                  <c:v>1.1435476501011621E-2</c:v>
                </c:pt>
                <c:pt idx="2129">
                  <c:v>1.1430891654828912E-2</c:v>
                </c:pt>
                <c:pt idx="2130">
                  <c:v>1.1426294415919358E-2</c:v>
                </c:pt>
                <c:pt idx="2131">
                  <c:v>1.142168477453076E-2</c:v>
                </c:pt>
                <c:pt idx="2132">
                  <c:v>1.1417062720671112E-2</c:v>
                </c:pt>
                <c:pt idx="2133">
                  <c:v>1.1412428244508277E-2</c:v>
                </c:pt>
                <c:pt idx="2134">
                  <c:v>1.1407781335970313E-2</c:v>
                </c:pt>
                <c:pt idx="2135">
                  <c:v>1.1403121985225084E-2</c:v>
                </c:pt>
                <c:pt idx="2136">
                  <c:v>1.1398450182520392E-2</c:v>
                </c:pt>
                <c:pt idx="2137">
                  <c:v>1.1393765917624421E-2</c:v>
                </c:pt>
                <c:pt idx="2138">
                  <c:v>1.1389069180944844E-2</c:v>
                </c:pt>
                <c:pt idx="2139">
                  <c:v>1.1384359962409718E-2</c:v>
                </c:pt>
                <c:pt idx="2140">
                  <c:v>1.1379638252106972E-2</c:v>
                </c:pt>
                <c:pt idx="2141">
                  <c:v>1.137490404020447E-2</c:v>
                </c:pt>
                <c:pt idx="2142">
                  <c:v>1.1370157316790142E-2</c:v>
                </c:pt>
                <c:pt idx="2143">
                  <c:v>1.1365398071951915E-2</c:v>
                </c:pt>
                <c:pt idx="2144">
                  <c:v>1.1360626295617848E-2</c:v>
                </c:pt>
                <c:pt idx="2145">
                  <c:v>1.1355841978035741E-2</c:v>
                </c:pt>
                <c:pt idx="2146">
                  <c:v>1.1351045109213587E-2</c:v>
                </c:pt>
                <c:pt idx="2147">
                  <c:v>1.1346235679479122E-2</c:v>
                </c:pt>
                <c:pt idx="2148">
                  <c:v>1.1341413678600532E-2</c:v>
                </c:pt>
                <c:pt idx="2149">
                  <c:v>1.1336579096825616E-2</c:v>
                </c:pt>
                <c:pt idx="2150">
                  <c:v>1.1331731924242305E-2</c:v>
                </c:pt>
                <c:pt idx="2151">
                  <c:v>1.1326872150938527E-2</c:v>
                </c:pt>
                <c:pt idx="2152">
                  <c:v>1.1321999766842339E-2</c:v>
                </c:pt>
                <c:pt idx="2153">
                  <c:v>1.1317114762201541E-2</c:v>
                </c:pt>
                <c:pt idx="2154">
                  <c:v>1.1312217127263935E-2</c:v>
                </c:pt>
                <c:pt idx="2155">
                  <c:v>1.1307306851797705E-2</c:v>
                </c:pt>
                <c:pt idx="2156">
                  <c:v>1.1302383926130588E-2</c:v>
                </c:pt>
                <c:pt idx="2157">
                  <c:v>1.1297448340270577E-2</c:v>
                </c:pt>
                <c:pt idx="2158">
                  <c:v>1.1292500084305601E-2</c:v>
                </c:pt>
                <c:pt idx="2159">
                  <c:v>1.1287539148163717E-2</c:v>
                </c:pt>
                <c:pt idx="2160">
                  <c:v>1.1282565522332533E-2</c:v>
                </c:pt>
                <c:pt idx="2161">
                  <c:v>1.1277579196500298E-2</c:v>
                </c:pt>
                <c:pt idx="2162">
                  <c:v>1.1272580161074686E-2</c:v>
                </c:pt>
                <c:pt idx="2163">
                  <c:v>1.1267568405743944E-2</c:v>
                </c:pt>
                <c:pt idx="2164">
                  <c:v>1.1262543921075618E-2</c:v>
                </c:pt>
                <c:pt idx="2165">
                  <c:v>1.1257506696917829E-2</c:v>
                </c:pt>
                <c:pt idx="2166">
                  <c:v>1.125245672327857E-2</c:v>
                </c:pt>
                <c:pt idx="2167">
                  <c:v>1.1247393990325705E-2</c:v>
                </c:pt>
                <c:pt idx="2168">
                  <c:v>1.1242318488307035E-2</c:v>
                </c:pt>
                <c:pt idx="2169">
                  <c:v>1.1237230207150617E-2</c:v>
                </c:pt>
                <c:pt idx="2170">
                  <c:v>1.123212913694438E-2</c:v>
                </c:pt>
                <c:pt idx="2171">
                  <c:v>1.1227015267696316E-2</c:v>
                </c:pt>
                <c:pt idx="2172">
                  <c:v>1.1221888589734164E-2</c:v>
                </c:pt>
                <c:pt idx="2173">
                  <c:v>1.1216749093065914E-2</c:v>
                </c:pt>
                <c:pt idx="2174">
                  <c:v>1.1211596767619625E-2</c:v>
                </c:pt>
                <c:pt idx="2175">
                  <c:v>1.1206431603643097E-2</c:v>
                </c:pt>
                <c:pt idx="2176">
                  <c:v>1.1201253591224258E-2</c:v>
                </c:pt>
                <c:pt idx="2177">
                  <c:v>1.1196062720371103E-2</c:v>
                </c:pt>
                <c:pt idx="2178">
                  <c:v>1.1190858981171559E-2</c:v>
                </c:pt>
                <c:pt idx="2179">
                  <c:v>1.1185642363873427E-2</c:v>
                </c:pt>
                <c:pt idx="2180">
                  <c:v>1.1180412858404765E-2</c:v>
                </c:pt>
                <c:pt idx="2181">
                  <c:v>1.11751704548535E-2</c:v>
                </c:pt>
                <c:pt idx="2182">
                  <c:v>1.1169915143467435E-2</c:v>
                </c:pt>
                <c:pt idx="2183">
                  <c:v>1.1164646914174625E-2</c:v>
                </c:pt>
                <c:pt idx="2184">
                  <c:v>1.1159365757063E-2</c:v>
                </c:pt>
                <c:pt idx="2185">
                  <c:v>1.115407166238036E-2</c:v>
                </c:pt>
                <c:pt idx="2186">
                  <c:v>1.1148764620214635E-2</c:v>
                </c:pt>
                <c:pt idx="2187">
                  <c:v>1.1143444620413945E-2</c:v>
                </c:pt>
                <c:pt idx="2188">
                  <c:v>1.1138111653306026E-2</c:v>
                </c:pt>
                <c:pt idx="2189">
                  <c:v>1.1132765708818937E-2</c:v>
                </c:pt>
                <c:pt idx="2190">
                  <c:v>1.1127406777120541E-2</c:v>
                </c:pt>
                <c:pt idx="2191">
                  <c:v>1.1122034848378703E-2</c:v>
                </c:pt>
                <c:pt idx="2192">
                  <c:v>1.1116649912601417E-2</c:v>
                </c:pt>
                <c:pt idx="2193">
                  <c:v>1.1111251959796675E-2</c:v>
                </c:pt>
                <c:pt idx="2194">
                  <c:v>1.1105840980132342E-2</c:v>
                </c:pt>
                <c:pt idx="2195">
                  <c:v>1.1100416963776283E-2</c:v>
                </c:pt>
                <c:pt idx="2196">
                  <c:v>1.109497990073649E-2</c:v>
                </c:pt>
                <c:pt idx="2197">
                  <c:v>1.1089529781020957E-2</c:v>
                </c:pt>
                <c:pt idx="2198">
                  <c:v>1.108406659495742E-2</c:v>
                </c:pt>
                <c:pt idx="2199">
                  <c:v>1.1078590332473937E-2</c:v>
                </c:pt>
                <c:pt idx="2200">
                  <c:v>1.1073100983578499E-2</c:v>
                </c:pt>
                <c:pt idx="2201">
                  <c:v>1.1067598538598844E-2</c:v>
                </c:pt>
                <c:pt idx="2202">
                  <c:v>1.1062082987383093E-2</c:v>
                </c:pt>
                <c:pt idx="2203">
                  <c:v>1.1056554320179046E-2</c:v>
                </c:pt>
                <c:pt idx="2204">
                  <c:v>1.1051012527074633E-2</c:v>
                </c:pt>
                <c:pt idx="2205">
                  <c:v>1.1045457598077846E-2</c:v>
                </c:pt>
                <c:pt idx="2206">
                  <c:v>1.1039889523276614E-2</c:v>
                </c:pt>
                <c:pt idx="2207">
                  <c:v>1.1034308292678929E-2</c:v>
                </c:pt>
                <c:pt idx="2208">
                  <c:v>1.1028713896772402E-2</c:v>
                </c:pt>
                <c:pt idx="2209">
                  <c:v>1.102310632524528E-2</c:v>
                </c:pt>
                <c:pt idx="2210">
                  <c:v>1.1017485568345364E-2</c:v>
                </c:pt>
                <c:pt idx="2211">
                  <c:v>1.1011851616080648E-2</c:v>
                </c:pt>
                <c:pt idx="2212">
                  <c:v>1.1006204458618996E-2</c:v>
                </c:pt>
                <c:pt idx="2213">
                  <c:v>1.10005440859684E-2</c:v>
                </c:pt>
                <c:pt idx="2214">
                  <c:v>1.099487048821679E-2</c:v>
                </c:pt>
                <c:pt idx="2215">
                  <c:v>1.0989183655691903E-2</c:v>
                </c:pt>
                <c:pt idx="2216">
                  <c:v>1.0983483578241859E-2</c:v>
                </c:pt>
                <c:pt idx="2217">
                  <c:v>1.0977770245954588E-2</c:v>
                </c:pt>
                <c:pt idx="2218">
                  <c:v>1.0972043649157825E-2</c:v>
                </c:pt>
                <c:pt idx="2219">
                  <c:v>1.0966303777619757E-2</c:v>
                </c:pt>
                <c:pt idx="2220">
                  <c:v>1.0960550621668119E-2</c:v>
                </c:pt>
                <c:pt idx="2221">
                  <c:v>1.0954784171151033E-2</c:v>
                </c:pt>
                <c:pt idx="2222">
                  <c:v>1.0949004416476171E-2</c:v>
                </c:pt>
                <c:pt idx="2223">
                  <c:v>1.0943211347491655E-2</c:v>
                </c:pt>
                <c:pt idx="2224">
                  <c:v>1.0937404954445284E-2</c:v>
                </c:pt>
                <c:pt idx="2225">
                  <c:v>1.0931585227265117E-2</c:v>
                </c:pt>
                <c:pt idx="2226">
                  <c:v>1.0925752156119017E-2</c:v>
                </c:pt>
                <c:pt idx="2227">
                  <c:v>1.0919905731094914E-2</c:v>
                </c:pt>
                <c:pt idx="2228">
                  <c:v>1.0914045942440609E-2</c:v>
                </c:pt>
                <c:pt idx="2229">
                  <c:v>1.0908172780004222E-2</c:v>
                </c:pt>
                <c:pt idx="2230">
                  <c:v>1.0902286234033554E-2</c:v>
                </c:pt>
                <c:pt idx="2231">
                  <c:v>1.0896386294536597E-2</c:v>
                </c:pt>
                <c:pt idx="2232">
                  <c:v>1.0890472951601282E-2</c:v>
                </c:pt>
                <c:pt idx="2233">
                  <c:v>1.0884546195315536E-2</c:v>
                </c:pt>
                <c:pt idx="2234">
                  <c:v>1.0878606015847225E-2</c:v>
                </c:pt>
                <c:pt idx="2235">
                  <c:v>1.0872652403204341E-2</c:v>
                </c:pt>
                <c:pt idx="2236">
                  <c:v>1.0866685347474814E-2</c:v>
                </c:pt>
                <c:pt idx="2237">
                  <c:v>1.0860704838826507E-2</c:v>
                </c:pt>
                <c:pt idx="2238">
                  <c:v>1.085471086734735E-2</c:v>
                </c:pt>
                <c:pt idx="2239">
                  <c:v>1.08487034229654E-2</c:v>
                </c:pt>
                <c:pt idx="2240">
                  <c:v>1.0842682496088329E-2</c:v>
                </c:pt>
                <c:pt idx="2241">
                  <c:v>1.0836648076484323E-2</c:v>
                </c:pt>
                <c:pt idx="2242">
                  <c:v>1.0830600154321246E-2</c:v>
                </c:pt>
                <c:pt idx="2243">
                  <c:v>1.0824538719846899E-2</c:v>
                </c:pt>
                <c:pt idx="2244">
                  <c:v>1.0818463763069275E-2</c:v>
                </c:pt>
                <c:pt idx="2245">
                  <c:v>1.081237527391643E-2</c:v>
                </c:pt>
                <c:pt idx="2246">
                  <c:v>1.0806273242716102E-2</c:v>
                </c:pt>
                <c:pt idx="2247">
                  <c:v>1.0800157659476284E-2</c:v>
                </c:pt>
                <c:pt idx="2248">
                  <c:v>1.0794028514284904E-2</c:v>
                </c:pt>
                <c:pt idx="2249">
                  <c:v>1.078788579722989E-2</c:v>
                </c:pt>
                <c:pt idx="2250">
                  <c:v>1.0781729498319237E-2</c:v>
                </c:pt>
                <c:pt idx="2251">
                  <c:v>1.0775559607720808E-2</c:v>
                </c:pt>
                <c:pt idx="2252">
                  <c:v>1.0769376115442597E-2</c:v>
                </c:pt>
                <c:pt idx="2253">
                  <c:v>1.0763179011892277E-2</c:v>
                </c:pt>
                <c:pt idx="2254">
                  <c:v>1.0756968286678159E-2</c:v>
                </c:pt>
                <c:pt idx="2255">
                  <c:v>1.0750743930207918E-2</c:v>
                </c:pt>
                <c:pt idx="2256">
                  <c:v>1.0744505932649417E-2</c:v>
                </c:pt>
                <c:pt idx="2257">
                  <c:v>1.0738254283690907E-2</c:v>
                </c:pt>
                <c:pt idx="2258">
                  <c:v>1.0731988973819995E-2</c:v>
                </c:pt>
                <c:pt idx="2259">
                  <c:v>1.0725709993044674E-2</c:v>
                </c:pt>
                <c:pt idx="2260">
                  <c:v>1.0719417331293002E-2</c:v>
                </c:pt>
                <c:pt idx="2261">
                  <c:v>1.0713110978732843E-2</c:v>
                </c:pt>
                <c:pt idx="2262">
                  <c:v>1.0706790925452125E-2</c:v>
                </c:pt>
                <c:pt idx="2263">
                  <c:v>1.0700457161698651E-2</c:v>
                </c:pt>
                <c:pt idx="2264">
                  <c:v>1.0694109677240604E-2</c:v>
                </c:pt>
                <c:pt idx="2265">
                  <c:v>1.0687748462565594E-2</c:v>
                </c:pt>
                <c:pt idx="2266">
                  <c:v>1.0681373507441805E-2</c:v>
                </c:pt>
                <c:pt idx="2267">
                  <c:v>1.0674071006917529E-2</c:v>
                </c:pt>
                <c:pt idx="2268">
                  <c:v>1.066766657489282E-2</c:v>
                </c:pt>
                <c:pt idx="2269">
                  <c:v>1.066124837124427E-2</c:v>
                </c:pt>
                <c:pt idx="2270">
                  <c:v>1.0654816386379551E-2</c:v>
                </c:pt>
                <c:pt idx="2271">
                  <c:v>1.0648370610146785E-2</c:v>
                </c:pt>
                <c:pt idx="2272">
                  <c:v>1.0641911032713836E-2</c:v>
                </c:pt>
                <c:pt idx="2273">
                  <c:v>1.0635437644248569E-2</c:v>
                </c:pt>
                <c:pt idx="2274">
                  <c:v>1.0628950434679041E-2</c:v>
                </c:pt>
                <c:pt idx="2275">
                  <c:v>1.0622449394173117E-2</c:v>
                </c:pt>
                <c:pt idx="2276">
                  <c:v>1.0615934512898662E-2</c:v>
                </c:pt>
                <c:pt idx="2277">
                  <c:v>1.0609405780783732E-2</c:v>
                </c:pt>
                <c:pt idx="2278">
                  <c:v>1.0602863188076128E-2</c:v>
                </c:pt>
                <c:pt idx="2279">
                  <c:v>1.0596306724703908E-2</c:v>
                </c:pt>
                <c:pt idx="2280">
                  <c:v>1.0589736380914871E-2</c:v>
                </c:pt>
                <c:pt idx="2281">
                  <c:v>1.0583152146717012E-2</c:v>
                </c:pt>
                <c:pt idx="2282">
                  <c:v>1.0576554012278194E-2</c:v>
                </c:pt>
                <c:pt idx="2283">
                  <c:v>1.0569941967526475E-2</c:v>
                </c:pt>
                <c:pt idx="2284">
                  <c:v>1.0563316002709655E-2</c:v>
                </c:pt>
                <c:pt idx="2285">
                  <c:v>1.0555726413752353E-2</c:v>
                </c:pt>
                <c:pt idx="2286">
                  <c:v>1.0549070586742815E-2</c:v>
                </c:pt>
                <c:pt idx="2287">
                  <c:v>1.0542400808493113E-2</c:v>
                </c:pt>
                <c:pt idx="2288">
                  <c:v>1.0535717068931305E-2</c:v>
                </c:pt>
                <c:pt idx="2289">
                  <c:v>1.0529019358545E-2</c:v>
                </c:pt>
                <c:pt idx="2290">
                  <c:v>1.0522307667022446E-2</c:v>
                </c:pt>
                <c:pt idx="2291">
                  <c:v>1.0515581984611444E-2</c:v>
                </c:pt>
                <c:pt idx="2292">
                  <c:v>1.0508842301399923E-2</c:v>
                </c:pt>
                <c:pt idx="2293">
                  <c:v>1.0502088607475812E-2</c:v>
                </c:pt>
                <c:pt idx="2294">
                  <c:v>1.049532089292704E-2</c:v>
                </c:pt>
                <c:pt idx="2295">
                  <c:v>1.0488539147841536E-2</c:v>
                </c:pt>
                <c:pt idx="2296">
                  <c:v>1.0481743362147355E-2</c:v>
                </c:pt>
                <c:pt idx="2297">
                  <c:v>1.0474933526252173E-2</c:v>
                </c:pt>
                <c:pt idx="2298">
                  <c:v>1.0468109630084044E-2</c:v>
                </c:pt>
                <c:pt idx="2299">
                  <c:v>1.0461271663810834E-2</c:v>
                </c:pt>
                <c:pt idx="2300">
                  <c:v>1.0454419617280664E-2</c:v>
                </c:pt>
                <c:pt idx="2301">
                  <c:v>1.0447553480981142E-2</c:v>
                </c:pt>
                <c:pt idx="2302">
                  <c:v>1.0440673244600518E-2</c:v>
                </c:pt>
                <c:pt idx="2303">
                  <c:v>1.0433778898386592E-2</c:v>
                </c:pt>
                <c:pt idx="2304">
                  <c:v>1.0426870432587165E-2</c:v>
                </c:pt>
                <c:pt idx="2305">
                  <c:v>1.0419947837130294E-2</c:v>
                </c:pt>
                <c:pt idx="2306">
                  <c:v>1.0413011102103908E-2</c:v>
                </c:pt>
                <c:pt idx="2307">
                  <c:v>1.0406060217516E-2</c:v>
                </c:pt>
                <c:pt idx="2308">
                  <c:v>1.0399095173854178E-2</c:v>
                </c:pt>
                <c:pt idx="2309">
                  <c:v>1.0392115960646819E-2</c:v>
                </c:pt>
                <c:pt idx="2310">
                  <c:v>1.0385122568381533E-2</c:v>
                </c:pt>
                <c:pt idx="2311">
                  <c:v>1.0378114986986375E-2</c:v>
                </c:pt>
                <c:pt idx="2312">
                  <c:v>1.0371093206709148E-2</c:v>
                </c:pt>
                <c:pt idx="2313">
                  <c:v>1.0364057217477907E-2</c:v>
                </c:pt>
                <c:pt idx="2314">
                  <c:v>1.0357007009380581E-2</c:v>
                </c:pt>
                <c:pt idx="2315">
                  <c:v>1.03499425725051E-2</c:v>
                </c:pt>
                <c:pt idx="2316">
                  <c:v>1.0342863897099264E-2</c:v>
                </c:pt>
                <c:pt idx="2317">
                  <c:v>1.0335770973171066E-2</c:v>
                </c:pt>
                <c:pt idx="2318">
                  <c:v>1.0328663790728498E-2</c:v>
                </c:pt>
                <c:pt idx="2319">
                  <c:v>1.0319800734865936E-2</c:v>
                </c:pt>
                <c:pt idx="2320">
                  <c:v>1.0312660515223726E-2</c:v>
                </c:pt>
                <c:pt idx="2321">
                  <c:v>1.0305506004053555E-2</c:v>
                </c:pt>
                <c:pt idx="2322">
                  <c:v>1.0298337191416707E-2</c:v>
                </c:pt>
                <c:pt idx="2323">
                  <c:v>1.0291154067427755E-2</c:v>
                </c:pt>
                <c:pt idx="2324">
                  <c:v>1.0283956622147983E-2</c:v>
                </c:pt>
                <c:pt idx="2325">
                  <c:v>1.0276744845691965E-2</c:v>
                </c:pt>
                <c:pt idx="2326">
                  <c:v>1.0269518728174276E-2</c:v>
                </c:pt>
                <c:pt idx="2327">
                  <c:v>1.0262278259629554E-2</c:v>
                </c:pt>
                <c:pt idx="2328">
                  <c:v>1.0255023430225663E-2</c:v>
                </c:pt>
                <c:pt idx="2329">
                  <c:v>1.0247754229997241E-2</c:v>
                </c:pt>
                <c:pt idx="2330">
                  <c:v>1.0240470649032218E-2</c:v>
                </c:pt>
                <c:pt idx="2331">
                  <c:v>1.0233172677445168E-2</c:v>
                </c:pt>
                <c:pt idx="2332">
                  <c:v>1.0225860305324019E-2</c:v>
                </c:pt>
                <c:pt idx="2333">
                  <c:v>1.0215099298438446E-2</c:v>
                </c:pt>
                <c:pt idx="2334">
                  <c:v>1.0207752329245423E-2</c:v>
                </c:pt>
                <c:pt idx="2335">
                  <c:v>1.0200390925998448E-2</c:v>
                </c:pt>
                <c:pt idx="2336">
                  <c:v>1.0193015078865386E-2</c:v>
                </c:pt>
                <c:pt idx="2337">
                  <c:v>1.0185624778014102E-2</c:v>
                </c:pt>
                <c:pt idx="2338">
                  <c:v>1.0178220013372652E-2</c:v>
                </c:pt>
                <c:pt idx="2339">
                  <c:v>1.0170800775108901E-2</c:v>
                </c:pt>
                <c:pt idx="2340">
                  <c:v>1.0163367053390715E-2</c:v>
                </c:pt>
                <c:pt idx="2341">
                  <c:v>1.015591883814615E-2</c:v>
                </c:pt>
                <c:pt idx="2342">
                  <c:v>1.014845611954307E-2</c:v>
                </c:pt>
                <c:pt idx="2343">
                  <c:v>1.0140978887749341E-2</c:v>
                </c:pt>
                <c:pt idx="2344">
                  <c:v>1.013348713269302E-2</c:v>
                </c:pt>
                <c:pt idx="2345">
                  <c:v>1.0125980844701843E-2</c:v>
                </c:pt>
                <c:pt idx="2346">
                  <c:v>1.0118460013623931E-2</c:v>
                </c:pt>
                <c:pt idx="2347">
                  <c:v>1.0110924629627149E-2</c:v>
                </c:pt>
                <c:pt idx="2348">
                  <c:v>1.0103374682879362E-2</c:v>
                </c:pt>
                <c:pt idx="2349">
                  <c:v>1.0095810163388563E-2</c:v>
                </c:pt>
                <c:pt idx="2350">
                  <c:v>1.0088231061242681E-2</c:v>
                </c:pt>
                <c:pt idx="2351">
                  <c:v>1.0080637366609579E-2</c:v>
                </c:pt>
                <c:pt idx="2352">
                  <c:v>1.0073029069577188E-2</c:v>
                </c:pt>
                <c:pt idx="2353">
                  <c:v>1.0065406160073564E-2</c:v>
                </c:pt>
                <c:pt idx="2354">
                  <c:v>1.0057768628426444E-2</c:v>
                </c:pt>
                <c:pt idx="2355">
                  <c:v>1.0050116464563885E-2</c:v>
                </c:pt>
                <c:pt idx="2356">
                  <c:v>1.0042449658653751E-2</c:v>
                </c:pt>
                <c:pt idx="2357">
                  <c:v>1.0034768200704036E-2</c:v>
                </c:pt>
                <c:pt idx="2358">
                  <c:v>1.0027072080802668E-2</c:v>
                </c:pt>
                <c:pt idx="2359">
                  <c:v>1.0019361289197448E-2</c:v>
                </c:pt>
                <c:pt idx="2360">
                  <c:v>1.0011635815816433E-2</c:v>
                </c:pt>
                <c:pt idx="2361">
                  <c:v>1.0003895650747552E-2</c:v>
                </c:pt>
                <c:pt idx="2362">
                  <c:v>9.9961407843185413E-3</c:v>
                </c:pt>
                <c:pt idx="2363">
                  <c:v>9.9883712064574581E-3</c:v>
                </c:pt>
                <c:pt idx="2364">
                  <c:v>9.9805869070923592E-3</c:v>
                </c:pt>
                <c:pt idx="2365">
                  <c:v>9.9727878764710454E-3</c:v>
                </c:pt>
                <c:pt idx="2366">
                  <c:v>9.9649741047613816E-3</c:v>
                </c:pt>
                <c:pt idx="2367">
                  <c:v>9.9571455819713606E-3</c:v>
                </c:pt>
                <c:pt idx="2368">
                  <c:v>9.9493022981889112E-3</c:v>
                </c:pt>
                <c:pt idx="2369">
                  <c:v>9.9414442434220263E-3</c:v>
                </c:pt>
                <c:pt idx="2370">
                  <c:v>9.9335714079185067E-3</c:v>
                </c:pt>
                <c:pt idx="2371">
                  <c:v>9.9256837816064092E-3</c:v>
                </c:pt>
                <c:pt idx="2372">
                  <c:v>9.9177813548134708E-3</c:v>
                </c:pt>
                <c:pt idx="2373">
                  <c:v>9.9098641174677482E-3</c:v>
                </c:pt>
                <c:pt idx="2374">
                  <c:v>9.9019320594972982E-3</c:v>
                </c:pt>
                <c:pt idx="2375">
                  <c:v>9.8939851713097937E-3</c:v>
                </c:pt>
                <c:pt idx="2376">
                  <c:v>9.8860234428332916E-3</c:v>
                </c:pt>
                <c:pt idx="2377">
                  <c:v>9.8780468642356567E-3</c:v>
                </c:pt>
                <c:pt idx="2378">
                  <c:v>9.8700554256048179E-3</c:v>
                </c:pt>
                <c:pt idx="2379">
                  <c:v>9.8620491167888957E-3</c:v>
                </c:pt>
                <c:pt idx="2380">
                  <c:v>9.8540279281955634E-3</c:v>
                </c:pt>
                <c:pt idx="2381">
                  <c:v>9.8459918498328136E-3</c:v>
                </c:pt>
                <c:pt idx="2382">
                  <c:v>9.8379408716287031E-3</c:v>
                </c:pt>
                <c:pt idx="2383">
                  <c:v>9.8298749838310329E-3</c:v>
                </c:pt>
                <c:pt idx="2384">
                  <c:v>9.8217941766876038E-3</c:v>
                </c:pt>
                <c:pt idx="2385">
                  <c:v>9.8136984399666005E-3</c:v>
                </c:pt>
                <c:pt idx="2386">
                  <c:v>9.8055877637559519E-3</c:v>
                </c:pt>
                <c:pt idx="2387">
                  <c:v>9.7974621383833949E-3</c:v>
                </c:pt>
                <c:pt idx="2388">
                  <c:v>9.7893215540167944E-3</c:v>
                </c:pt>
                <c:pt idx="2389">
                  <c:v>9.781166000424335E-3</c:v>
                </c:pt>
                <c:pt idx="2390">
                  <c:v>9.7729954677738817E-3</c:v>
                </c:pt>
                <c:pt idx="2391">
                  <c:v>9.7648099463132354E-3</c:v>
                </c:pt>
                <c:pt idx="2392">
                  <c:v>9.7566094259704528E-3</c:v>
                </c:pt>
                <c:pt idx="2393">
                  <c:v>9.7483938969933348E-3</c:v>
                </c:pt>
                <c:pt idx="2394">
                  <c:v>9.7401633493099382E-3</c:v>
                </c:pt>
                <c:pt idx="2395">
                  <c:v>9.7319177731680639E-3</c:v>
                </c:pt>
                <c:pt idx="2396">
                  <c:v>9.7236571585757048E-3</c:v>
                </c:pt>
                <c:pt idx="2397">
                  <c:v>9.7153814955408535E-3</c:v>
                </c:pt>
                <c:pt idx="2398">
                  <c:v>9.7070907743113111E-3</c:v>
                </c:pt>
                <c:pt idx="2399">
                  <c:v>9.6987849848950702E-3</c:v>
                </c:pt>
                <c:pt idx="2400">
                  <c:v>9.6904641174599959E-3</c:v>
                </c:pt>
                <c:pt idx="2401">
                  <c:v>9.6821281618542088E-3</c:v>
                </c:pt>
                <c:pt idx="2402">
                  <c:v>9.6737771084853819E-3</c:v>
                </c:pt>
                <c:pt idx="2403">
                  <c:v>9.6654109472815719E-3</c:v>
                </c:pt>
                <c:pt idx="2404">
                  <c:v>9.6570296684106438E-3</c:v>
                </c:pt>
                <c:pt idx="2405">
                  <c:v>9.6486332618805903E-3</c:v>
                </c:pt>
                <c:pt idx="2406">
                  <c:v>9.6402217178592764E-3</c:v>
                </c:pt>
                <c:pt idx="2407">
                  <c:v>9.6317950263546948E-3</c:v>
                </c:pt>
                <c:pt idx="2408">
                  <c:v>9.6233531774547743E-3</c:v>
                </c:pt>
                <c:pt idx="2409">
                  <c:v>9.6148961614073158E-3</c:v>
                </c:pt>
                <c:pt idx="2410">
                  <c:v>9.6064239681403762E-3</c:v>
                </c:pt>
                <c:pt idx="2411">
                  <c:v>9.5979365876619482E-3</c:v>
                </c:pt>
                <c:pt idx="2412">
                  <c:v>9.5894340102198328E-3</c:v>
                </c:pt>
                <c:pt idx="2413">
                  <c:v>9.5809162260618308E-3</c:v>
                </c:pt>
                <c:pt idx="2414">
                  <c:v>9.5723832249561269E-3</c:v>
                </c:pt>
                <c:pt idx="2415">
                  <c:v>9.5638349972304582E-3</c:v>
                </c:pt>
                <c:pt idx="2416">
                  <c:v>9.5552715327329452E-3</c:v>
                </c:pt>
                <c:pt idx="2417">
                  <c:v>9.5466928217913249E-3</c:v>
                </c:pt>
                <c:pt idx="2418">
                  <c:v>9.5380988544135903E-3</c:v>
                </c:pt>
                <c:pt idx="2419">
                  <c:v>9.52948962068767E-3</c:v>
                </c:pt>
                <c:pt idx="2420">
                  <c:v>9.520865110701493E-3</c:v>
                </c:pt>
                <c:pt idx="2421">
                  <c:v>9.512225314542988E-3</c:v>
                </c:pt>
                <c:pt idx="2422">
                  <c:v>9.5035702222201479E-3</c:v>
                </c:pt>
                <c:pt idx="2423">
                  <c:v>9.4948998239008375E-3</c:v>
                </c:pt>
                <c:pt idx="2424">
                  <c:v>9.4862141098328578E-3</c:v>
                </c:pt>
                <c:pt idx="2425">
                  <c:v>9.4775130699442656E-3</c:v>
                </c:pt>
                <c:pt idx="2426">
                  <c:v>9.4687966943229895E-3</c:v>
                </c:pt>
                <c:pt idx="2427">
                  <c:v>9.4600649729770225E-3</c:v>
                </c:pt>
                <c:pt idx="2428">
                  <c:v>9.4513178960742295E-3</c:v>
                </c:pt>
                <c:pt idx="2429">
                  <c:v>9.4425554539423473E-3</c:v>
                </c:pt>
                <c:pt idx="2430">
                  <c:v>9.4337776362696246E-3</c:v>
                </c:pt>
                <c:pt idx="2431">
                  <c:v>9.4249844334637345E-3</c:v>
                </c:pt>
                <c:pt idx="2432">
                  <c:v>9.4161758354527336E-3</c:v>
                </c:pt>
                <c:pt idx="2433">
                  <c:v>9.4073518322446148E-3</c:v>
                </c:pt>
                <c:pt idx="2434">
                  <c:v>9.398512414087179E-3</c:v>
                </c:pt>
                <c:pt idx="2435">
                  <c:v>9.389657571148291E-3</c:v>
                </c:pt>
                <c:pt idx="2436">
                  <c:v>9.3807872933560077E-3</c:v>
                </c:pt>
                <c:pt idx="2437">
                  <c:v>9.3719015707183218E-3</c:v>
                </c:pt>
                <c:pt idx="2438">
                  <c:v>9.3630003936429063E-3</c:v>
                </c:pt>
                <c:pt idx="2439">
                  <c:v>9.3540837519778819E-3</c:v>
                </c:pt>
                <c:pt idx="2440">
                  <c:v>9.3451516358911135E-3</c:v>
                </c:pt>
                <c:pt idx="2441">
                  <c:v>9.33620403547053E-3</c:v>
                </c:pt>
                <c:pt idx="2442">
                  <c:v>9.3272409406441881E-3</c:v>
                </c:pt>
                <c:pt idx="2443">
                  <c:v>9.3182623418197608E-3</c:v>
                </c:pt>
                <c:pt idx="2444">
                  <c:v>9.3092682288453688E-3</c:v>
                </c:pt>
                <c:pt idx="2445">
                  <c:v>9.3002585918888769E-3</c:v>
                </c:pt>
                <c:pt idx="2446">
                  <c:v>9.2912334210382141E-3</c:v>
                </c:pt>
                <c:pt idx="2447">
                  <c:v>9.2821927064612453E-3</c:v>
                </c:pt>
                <c:pt idx="2448">
                  <c:v>9.273136438006091E-3</c:v>
                </c:pt>
                <c:pt idx="2449">
                  <c:v>9.2640646060004883E-3</c:v>
                </c:pt>
                <c:pt idx="2450">
                  <c:v>9.2549772005323661E-3</c:v>
                </c:pt>
                <c:pt idx="2451">
                  <c:v>9.245874211609717E-3</c:v>
                </c:pt>
                <c:pt idx="2452">
                  <c:v>9.2367556292405339E-3</c:v>
                </c:pt>
                <c:pt idx="2453">
                  <c:v>9.2276214437525539E-3</c:v>
                </c:pt>
                <c:pt idx="2454">
                  <c:v>9.2184716449938975E-3</c:v>
                </c:pt>
                <c:pt idx="2455">
                  <c:v>9.2093062232123657E-3</c:v>
                </c:pt>
                <c:pt idx="2456">
                  <c:v>9.2001251684159513E-3</c:v>
                </c:pt>
                <c:pt idx="2457">
                  <c:v>9.1909284707725192E-3</c:v>
                </c:pt>
                <c:pt idx="2458">
                  <c:v>9.1817161202900621E-3</c:v>
                </c:pt>
                <c:pt idx="2459">
                  <c:v>9.172488107056509E-3</c:v>
                </c:pt>
                <c:pt idx="2460">
                  <c:v>9.1632444212397246E-3</c:v>
                </c:pt>
                <c:pt idx="2461">
                  <c:v>9.1539850529276379E-3</c:v>
                </c:pt>
                <c:pt idx="2462">
                  <c:v>9.1447099922081776E-3</c:v>
                </c:pt>
                <c:pt idx="2463">
                  <c:v>9.1354192290893366E-3</c:v>
                </c:pt>
                <c:pt idx="2464">
                  <c:v>9.1261127536590436E-3</c:v>
                </c:pt>
                <c:pt idx="2465">
                  <c:v>9.1167905561650997E-3</c:v>
                </c:pt>
                <c:pt idx="2466">
                  <c:v>9.1074526265355615E-3</c:v>
                </c:pt>
                <c:pt idx="2467">
                  <c:v>9.0980989550182301E-3</c:v>
                </c:pt>
                <c:pt idx="2468">
                  <c:v>9.088729531461226E-3</c:v>
                </c:pt>
                <c:pt idx="2469">
                  <c:v>9.0793443461922863E-3</c:v>
                </c:pt>
                <c:pt idx="2470">
                  <c:v>9.0699433891394676E-3</c:v>
                </c:pt>
                <c:pt idx="2471">
                  <c:v>9.0605266507104432E-3</c:v>
                </c:pt>
                <c:pt idx="2472">
                  <c:v>9.0510941204335893E-3</c:v>
                </c:pt>
                <c:pt idx="2473">
                  <c:v>9.0416457889563873E-3</c:v>
                </c:pt>
                <c:pt idx="2474">
                  <c:v>9.0321816460470217E-3</c:v>
                </c:pt>
                <c:pt idx="2475">
                  <c:v>9.0227016818733574E-3</c:v>
                </c:pt>
                <c:pt idx="2476">
                  <c:v>9.0132058866032594E-3</c:v>
                </c:pt>
                <c:pt idx="2477">
                  <c:v>9.0036942500848482E-3</c:v>
                </c:pt>
                <c:pt idx="2478">
                  <c:v>8.9941667628057331E-3</c:v>
                </c:pt>
                <c:pt idx="2479">
                  <c:v>8.9846234146140347E-3</c:v>
                </c:pt>
                <c:pt idx="2480">
                  <c:v>8.9750641954378096E-3</c:v>
                </c:pt>
                <c:pt idx="2481">
                  <c:v>8.9654890956847311E-3</c:v>
                </c:pt>
                <c:pt idx="2482">
                  <c:v>8.9558981054427278E-3</c:v>
                </c:pt>
                <c:pt idx="2483">
                  <c:v>8.9462912145599205E-3</c:v>
                </c:pt>
                <c:pt idx="2484">
                  <c:v>8.936668413124238E-3</c:v>
                </c:pt>
                <c:pt idx="2485">
                  <c:v>8.9270296915433534E-3</c:v>
                </c:pt>
                <c:pt idx="2486">
                  <c:v>8.9173750397453233E-3</c:v>
                </c:pt>
                <c:pt idx="2487">
                  <c:v>8.9077044474983325E-3</c:v>
                </c:pt>
                <c:pt idx="2488">
                  <c:v>8.898017905449862E-3</c:v>
                </c:pt>
                <c:pt idx="2489">
                  <c:v>8.8883154033680967E-3</c:v>
                </c:pt>
                <c:pt idx="2490">
                  <c:v>8.8785969313409652E-3</c:v>
                </c:pt>
                <c:pt idx="2491">
                  <c:v>8.8688624796162685E-3</c:v>
                </c:pt>
                <c:pt idx="2492">
                  <c:v>8.8591120381220634E-3</c:v>
                </c:pt>
                <c:pt idx="2493">
                  <c:v>8.8493528755240192E-3</c:v>
                </c:pt>
                <c:pt idx="2494">
                  <c:v>8.8396105463406371E-3</c:v>
                </c:pt>
                <c:pt idx="2495">
                  <c:v>8.8298873734338201E-3</c:v>
                </c:pt>
                <c:pt idx="2496">
                  <c:v>8.8201834142775937E-3</c:v>
                </c:pt>
                <c:pt idx="2497">
                  <c:v>8.8104987260262391E-3</c:v>
                </c:pt>
                <c:pt idx="2498">
                  <c:v>8.8008333658340376E-3</c:v>
                </c:pt>
                <c:pt idx="2499">
                  <c:v>8.791187391254951E-3</c:v>
                </c:pt>
                <c:pt idx="2500">
                  <c:v>8.7815608594432604E-3</c:v>
                </c:pt>
                <c:pt idx="2501">
                  <c:v>8.7719538274733111E-3</c:v>
                </c:pt>
                <c:pt idx="2502">
                  <c:v>8.7623663531388729E-3</c:v>
                </c:pt>
                <c:pt idx="2503">
                  <c:v>8.7527984931945468E-3</c:v>
                </c:pt>
                <c:pt idx="2504">
                  <c:v>8.7432503053541666E-3</c:v>
                </c:pt>
                <c:pt idx="2505">
                  <c:v>8.7337218466121413E-3</c:v>
                </c:pt>
                <c:pt idx="2506">
                  <c:v>8.7242131742826245E-3</c:v>
                </c:pt>
                <c:pt idx="2507">
                  <c:v>8.7147243458396417E-3</c:v>
                </c:pt>
                <c:pt idx="2508">
                  <c:v>8.7052554183575381E-3</c:v>
                </c:pt>
                <c:pt idx="2509">
                  <c:v>8.6958064493103393E-3</c:v>
                </c:pt>
                <c:pt idx="2510">
                  <c:v>8.6863774958523265E-3</c:v>
                </c:pt>
                <c:pt idx="2511">
                  <c:v>8.6769686153775893E-3</c:v>
                </c:pt>
                <c:pt idx="2512">
                  <c:v>8.667579865040409E-3</c:v>
                </c:pt>
                <c:pt idx="2513">
                  <c:v>8.658211302234875E-3</c:v>
                </c:pt>
                <c:pt idx="2514">
                  <c:v>8.6488629841152687E-3</c:v>
                </c:pt>
                <c:pt idx="2515">
                  <c:v>8.6395349680756794E-3</c:v>
                </c:pt>
                <c:pt idx="2516">
                  <c:v>8.6302273114302608E-3</c:v>
                </c:pt>
                <c:pt idx="2517">
                  <c:v>8.62094007141323E-3</c:v>
                </c:pt>
                <c:pt idx="2518">
                  <c:v>8.6116733053387406E-3</c:v>
                </c:pt>
                <c:pt idx="2519">
                  <c:v>8.60242707044101E-3</c:v>
                </c:pt>
                <c:pt idx="2520">
                  <c:v>8.5932014239542553E-3</c:v>
                </c:pt>
                <c:pt idx="2521">
                  <c:v>8.5839964234324384E-3</c:v>
                </c:pt>
                <c:pt idx="2522">
                  <c:v>8.5748121258699683E-3</c:v>
                </c:pt>
                <c:pt idx="2523">
                  <c:v>8.5656485886609346E-3</c:v>
                </c:pt>
                <c:pt idx="2524">
                  <c:v>8.5565058689596185E-3</c:v>
                </c:pt>
                <c:pt idx="2525">
                  <c:v>8.5473840244798538E-3</c:v>
                </c:pt>
                <c:pt idx="2526">
                  <c:v>8.5382831119762415E-3</c:v>
                </c:pt>
                <c:pt idx="2527">
                  <c:v>8.5279077739475184E-3</c:v>
                </c:pt>
                <c:pt idx="2528">
                  <c:v>8.5188519091694559E-3</c:v>
                </c:pt>
                <c:pt idx="2529">
                  <c:v>8.509817156623356E-3</c:v>
                </c:pt>
                <c:pt idx="2530">
                  <c:v>8.5008035735434362E-3</c:v>
                </c:pt>
                <c:pt idx="2531">
                  <c:v>8.4918112174037219E-3</c:v>
                </c:pt>
                <c:pt idx="2532">
                  <c:v>8.4828401453584945E-3</c:v>
                </c:pt>
                <c:pt idx="2533">
                  <c:v>8.4738904147219074E-3</c:v>
                </c:pt>
                <c:pt idx="2534">
                  <c:v>8.464962082728178E-3</c:v>
                </c:pt>
                <c:pt idx="2535">
                  <c:v>8.4560552067713957E-3</c:v>
                </c:pt>
                <c:pt idx="2536">
                  <c:v>8.4471698440058418E-3</c:v>
                </c:pt>
                <c:pt idx="2537">
                  <c:v>8.4383060518256059E-3</c:v>
                </c:pt>
                <c:pt idx="2538">
                  <c:v>8.4294638874649053E-3</c:v>
                </c:pt>
                <c:pt idx="2539">
                  <c:v>8.4206434081579573E-3</c:v>
                </c:pt>
                <c:pt idx="2540">
                  <c:v>8.4118446713787876E-3</c:v>
                </c:pt>
                <c:pt idx="2541">
                  <c:v>8.4030677342017412E-3</c:v>
                </c:pt>
                <c:pt idx="2542">
                  <c:v>8.3943126539409718E-3</c:v>
                </c:pt>
                <c:pt idx="2543">
                  <c:v>8.3855794880705048E-3</c:v>
                </c:pt>
                <c:pt idx="2544">
                  <c:v>8.3768682936646854E-3</c:v>
                </c:pt>
                <c:pt idx="2545">
                  <c:v>8.3681791281975393E-3</c:v>
                </c:pt>
                <c:pt idx="2546">
                  <c:v>8.3595120486634755E-3</c:v>
                </c:pt>
                <c:pt idx="2547">
                  <c:v>8.3508671126164558E-3</c:v>
                </c:pt>
                <c:pt idx="2548">
                  <c:v>8.3422443773706334E-3</c:v>
                </c:pt>
                <c:pt idx="2549">
                  <c:v>8.3336439000003537E-3</c:v>
                </c:pt>
                <c:pt idx="2550">
                  <c:v>8.3250657379796422E-3</c:v>
                </c:pt>
                <c:pt idx="2551">
                  <c:v>8.3165099484627802E-3</c:v>
                </c:pt>
                <c:pt idx="2552">
                  <c:v>8.3079765887639212E-3</c:v>
                </c:pt>
                <c:pt idx="2553">
                  <c:v>8.2994657161972185E-3</c:v>
                </c:pt>
                <c:pt idx="2554">
                  <c:v>8.2909773879968895E-3</c:v>
                </c:pt>
                <c:pt idx="2555">
                  <c:v>8.2825116616369598E-3</c:v>
                </c:pt>
                <c:pt idx="2556">
                  <c:v>8.2740685941917747E-3</c:v>
                </c:pt>
                <c:pt idx="2557">
                  <c:v>8.2656482428955513E-3</c:v>
                </c:pt>
                <c:pt idx="2558">
                  <c:v>8.2572506653821875E-3</c:v>
                </c:pt>
                <c:pt idx="2559">
                  <c:v>8.2488759184862204E-3</c:v>
                </c:pt>
                <c:pt idx="2560">
                  <c:v>8.2405240598415475E-3</c:v>
                </c:pt>
                <c:pt idx="2561">
                  <c:v>8.2321951465225141E-3</c:v>
                </c:pt>
                <c:pt idx="2562">
                  <c:v>8.2238892359232096E-3</c:v>
                </c:pt>
                <c:pt idx="2563">
                  <c:v>8.2156063854377237E-3</c:v>
                </c:pt>
                <c:pt idx="2564">
                  <c:v>8.2073466521404015E-3</c:v>
                </c:pt>
                <c:pt idx="2565">
                  <c:v>8.1991100933453964E-3</c:v>
                </c:pt>
                <c:pt idx="2566">
                  <c:v>8.190896766526734E-3</c:v>
                </c:pt>
                <c:pt idx="2567">
                  <c:v>8.1827067287587596E-3</c:v>
                </c:pt>
                <c:pt idx="2568">
                  <c:v>8.1745400372756905E-3</c:v>
                </c:pt>
                <c:pt idx="2569">
                  <c:v>8.1663967497114243E-3</c:v>
                </c:pt>
                <c:pt idx="2570">
                  <c:v>8.1582769230603702E-3</c:v>
                </c:pt>
                <c:pt idx="2571">
                  <c:v>8.1501806146366818E-3</c:v>
                </c:pt>
                <c:pt idx="2572">
                  <c:v>8.1421078818344483E-3</c:v>
                </c:pt>
                <c:pt idx="2573">
                  <c:v>8.1340587819678234E-3</c:v>
                </c:pt>
                <c:pt idx="2574">
                  <c:v>8.1260333721111522E-3</c:v>
                </c:pt>
                <c:pt idx="2575">
                  <c:v>8.1180317096585242E-3</c:v>
                </c:pt>
                <c:pt idx="2576">
                  <c:v>8.1100538520040288E-3</c:v>
                </c:pt>
                <c:pt idx="2577">
                  <c:v>8.1020998563818836E-3</c:v>
                </c:pt>
                <c:pt idx="2578">
                  <c:v>8.0941697799463697E-3</c:v>
                </c:pt>
                <c:pt idx="2579">
                  <c:v>8.0851361979039638E-3</c:v>
                </c:pt>
                <c:pt idx="2580">
                  <c:v>8.0772575699938898E-3</c:v>
                </c:pt>
                <c:pt idx="2581">
                  <c:v>8.0694030412864493E-3</c:v>
                </c:pt>
                <c:pt idx="2582">
                  <c:v>8.0615726694155398E-3</c:v>
                </c:pt>
                <c:pt idx="2583">
                  <c:v>8.0537665112156986E-3</c:v>
                </c:pt>
                <c:pt idx="2584">
                  <c:v>8.0459846243208233E-3</c:v>
                </c:pt>
                <c:pt idx="2585">
                  <c:v>8.0382270659651311E-3</c:v>
                </c:pt>
                <c:pt idx="2586">
                  <c:v>8.0304938933029035E-3</c:v>
                </c:pt>
                <c:pt idx="2587">
                  <c:v>8.0227851636482939E-3</c:v>
                </c:pt>
                <c:pt idx="2588">
                  <c:v>8.0151009343154556E-3</c:v>
                </c:pt>
                <c:pt idx="2589">
                  <c:v>8.0074412626984781E-3</c:v>
                </c:pt>
                <c:pt idx="2590">
                  <c:v>7.9998062057917707E-3</c:v>
                </c:pt>
                <c:pt idx="2591">
                  <c:v>7.992195821229231E-3</c:v>
                </c:pt>
                <c:pt idx="2592">
                  <c:v>7.9846101660052682E-3</c:v>
                </c:pt>
                <c:pt idx="2593">
                  <c:v>7.9770492976738439E-3</c:v>
                </c:pt>
                <c:pt idx="2594">
                  <c:v>7.9677178716579533E-3</c:v>
                </c:pt>
                <c:pt idx="2595">
                  <c:v>7.9620021503856719E-3</c:v>
                </c:pt>
                <c:pt idx="2596">
                  <c:v>7.9545159858973591E-3</c:v>
                </c:pt>
                <c:pt idx="2597">
                  <c:v>7.9470548374782624E-3</c:v>
                </c:pt>
                <c:pt idx="2598">
                  <c:v>7.939618762202727E-3</c:v>
                </c:pt>
                <c:pt idx="2599">
                  <c:v>7.9322078173049704E-3</c:v>
                </c:pt>
                <c:pt idx="2600">
                  <c:v>7.9248220603389541E-3</c:v>
                </c:pt>
                <c:pt idx="2601">
                  <c:v>7.9174615482990873E-3</c:v>
                </c:pt>
                <c:pt idx="2602">
                  <c:v>7.9101263385794596E-3</c:v>
                </c:pt>
                <c:pt idx="2603">
                  <c:v>7.9028164884942242E-3</c:v>
                </c:pt>
                <c:pt idx="2604">
                  <c:v>7.8955320553575348E-3</c:v>
                </c:pt>
                <c:pt idx="2605">
                  <c:v>7.8882730965634806E-3</c:v>
                </c:pt>
                <c:pt idx="2606">
                  <c:v>7.881039669026535E-3</c:v>
                </c:pt>
                <c:pt idx="2607">
                  <c:v>7.8738318303006594E-3</c:v>
                </c:pt>
                <c:pt idx="2608">
                  <c:v>7.8666496376200712E-3</c:v>
                </c:pt>
                <c:pt idx="2609">
                  <c:v>7.8594931482989239E-3</c:v>
                </c:pt>
                <c:pt idx="2610">
                  <c:v>7.8523624194914987E-3</c:v>
                </c:pt>
                <c:pt idx="2611">
                  <c:v>7.8452575087517573E-3</c:v>
                </c:pt>
                <c:pt idx="2612">
                  <c:v>7.8381784730741089E-3</c:v>
                </c:pt>
                <c:pt idx="2613">
                  <c:v>7.831125370092451E-3</c:v>
                </c:pt>
                <c:pt idx="2614">
                  <c:v>7.8240982567212569E-3</c:v>
                </c:pt>
                <c:pt idx="2615">
                  <c:v>7.8170971904345521E-3</c:v>
                </c:pt>
                <c:pt idx="2616">
                  <c:v>7.81012222854649E-3</c:v>
                </c:pt>
                <c:pt idx="2617">
                  <c:v>7.8031734282113518E-3</c:v>
                </c:pt>
                <c:pt idx="2618">
                  <c:v>7.7962508469031633E-3</c:v>
                </c:pt>
                <c:pt idx="2619">
                  <c:v>7.7893545416163334E-3</c:v>
                </c:pt>
                <c:pt idx="2620">
                  <c:v>7.7824845698248879E-3</c:v>
                </c:pt>
                <c:pt idx="2621">
                  <c:v>7.7756409890028522E-3</c:v>
                </c:pt>
                <c:pt idx="2622">
                  <c:v>7.7688238561446354E-3</c:v>
                </c:pt>
                <c:pt idx="2623">
                  <c:v>7.7620332285643912E-3</c:v>
                </c:pt>
                <c:pt idx="2624">
                  <c:v>7.7552691636562088E-3</c:v>
                </c:pt>
                <c:pt idx="2625">
                  <c:v>7.7485317186543057E-3</c:v>
                </c:pt>
                <c:pt idx="2626">
                  <c:v>7.7418209509527713E-3</c:v>
                </c:pt>
                <c:pt idx="2627">
                  <c:v>7.7351369177058871E-3</c:v>
                </c:pt>
                <c:pt idx="2628">
                  <c:v>7.7284796761478702E-3</c:v>
                </c:pt>
                <c:pt idx="2629">
                  <c:v>7.7218492836728103E-3</c:v>
                </c:pt>
                <c:pt idx="2630">
                  <c:v>7.7152457975948607E-3</c:v>
                </c:pt>
                <c:pt idx="2631">
                  <c:v>7.7069603996005043E-3</c:v>
                </c:pt>
                <c:pt idx="2632">
                  <c:v>7.7004183492856981E-3</c:v>
                </c:pt>
                <c:pt idx="2633">
                  <c:v>7.6939033948963953E-3</c:v>
                </c:pt>
                <c:pt idx="2634">
                  <c:v>7.6874155938266853E-3</c:v>
                </c:pt>
                <c:pt idx="2635">
                  <c:v>7.6809550032574947E-3</c:v>
                </c:pt>
                <c:pt idx="2636">
                  <c:v>7.6745216805296224E-3</c:v>
                </c:pt>
                <c:pt idx="2637">
                  <c:v>7.668115682903931E-3</c:v>
                </c:pt>
                <c:pt idx="2638">
                  <c:v>7.661737067694574E-3</c:v>
                </c:pt>
                <c:pt idx="2639">
                  <c:v>7.6553858921624141E-3</c:v>
                </c:pt>
                <c:pt idx="2640">
                  <c:v>7.6490622136216047E-3</c:v>
                </c:pt>
                <c:pt idx="2641">
                  <c:v>7.6427660893330085E-3</c:v>
                </c:pt>
                <c:pt idx="2642">
                  <c:v>7.6364975765841336E-3</c:v>
                </c:pt>
                <c:pt idx="2643">
                  <c:v>7.6302567326358428E-3</c:v>
                </c:pt>
                <c:pt idx="2644">
                  <c:v>7.62122781955199E-3</c:v>
                </c:pt>
                <c:pt idx="2645">
                  <c:v>7.6150546707598465E-3</c:v>
                </c:pt>
                <c:pt idx="2646">
                  <c:v>7.6089093857589774E-3</c:v>
                </c:pt>
                <c:pt idx="2647">
                  <c:v>7.6027920219434719E-3</c:v>
                </c:pt>
                <c:pt idx="2648">
                  <c:v>7.5967026365475476E-3</c:v>
                </c:pt>
                <c:pt idx="2649">
                  <c:v>7.5906412868853579E-3</c:v>
                </c:pt>
                <c:pt idx="2650">
                  <c:v>7.584608030111184E-3</c:v>
                </c:pt>
                <c:pt idx="2651">
                  <c:v>7.5786029236990515E-3</c:v>
                </c:pt>
                <c:pt idx="2652">
                  <c:v>7.5726260248831778E-3</c:v>
                </c:pt>
                <c:pt idx="2653">
                  <c:v>7.5666773908178442E-3</c:v>
                </c:pt>
                <c:pt idx="2654">
                  <c:v>7.5607570789770762E-3</c:v>
                </c:pt>
                <c:pt idx="2655">
                  <c:v>7.5548651465950911E-3</c:v>
                </c:pt>
                <c:pt idx="2656">
                  <c:v>7.5490016509061064E-3</c:v>
                </c:pt>
                <c:pt idx="2657">
                  <c:v>7.5431666490644034E-3</c:v>
                </c:pt>
                <c:pt idx="2658">
                  <c:v>7.5373601986239436E-3</c:v>
                </c:pt>
                <c:pt idx="2659">
                  <c:v>7.5315823567390083E-3</c:v>
                </c:pt>
                <c:pt idx="2660">
                  <c:v>7.5258331808036871E-3</c:v>
                </c:pt>
                <c:pt idx="2661">
                  <c:v>7.5201127278923252E-3</c:v>
                </c:pt>
                <c:pt idx="2662">
                  <c:v>7.5144210555588842E-3</c:v>
                </c:pt>
                <c:pt idx="2663">
                  <c:v>7.5087582207977732E-3</c:v>
                </c:pt>
                <c:pt idx="2664">
                  <c:v>7.5031242810830179E-3</c:v>
                </c:pt>
                <c:pt idx="2665">
                  <c:v>7.4975192936488355E-3</c:v>
                </c:pt>
                <c:pt idx="2666">
                  <c:v>7.4919433158893156E-3</c:v>
                </c:pt>
                <c:pt idx="2667">
                  <c:v>7.4863964048788034E-3</c:v>
                </c:pt>
                <c:pt idx="2668">
                  <c:v>7.4808786180113884E-3</c:v>
                </c:pt>
                <c:pt idx="2669">
                  <c:v>7.475390012601224E-3</c:v>
                </c:pt>
                <c:pt idx="2670">
                  <c:v>7.4699306459624637E-3</c:v>
                </c:pt>
                <c:pt idx="2671">
                  <c:v>7.4645005752493887E-3</c:v>
                </c:pt>
                <c:pt idx="2672">
                  <c:v>7.4590998578560885E-3</c:v>
                </c:pt>
                <c:pt idx="2673">
                  <c:v>7.4537285510967166E-3</c:v>
                </c:pt>
                <c:pt idx="2674">
                  <c:v>7.4483867121255543E-3</c:v>
                </c:pt>
                <c:pt idx="2675">
                  <c:v>7.443074398416627E-3</c:v>
                </c:pt>
                <c:pt idx="2676">
                  <c:v>7.4377916671242161E-3</c:v>
                </c:pt>
                <c:pt idx="2677">
                  <c:v>7.432538575482539E-3</c:v>
                </c:pt>
                <c:pt idx="2678">
                  <c:v>7.4273151808057492E-3</c:v>
                </c:pt>
                <c:pt idx="2679">
                  <c:v>7.422121540647808E-3</c:v>
                </c:pt>
                <c:pt idx="2680">
                  <c:v>7.4169577118432528E-3</c:v>
                </c:pt>
                <c:pt idx="2681">
                  <c:v>7.4118237520259811E-3</c:v>
                </c:pt>
                <c:pt idx="2682">
                  <c:v>7.4067197183502742E-3</c:v>
                </c:pt>
                <c:pt idx="2683">
                  <c:v>7.4016456681302856E-3</c:v>
                </c:pt>
                <c:pt idx="2684">
                  <c:v>7.3966016586002326E-3</c:v>
                </c:pt>
                <c:pt idx="2685">
                  <c:v>7.3915877471542046E-3</c:v>
                </c:pt>
                <c:pt idx="2686">
                  <c:v>7.3866039910264192E-3</c:v>
                </c:pt>
                <c:pt idx="2687">
                  <c:v>7.3816504473711575E-3</c:v>
                </c:pt>
                <c:pt idx="2688">
                  <c:v>7.3767271736624451E-3</c:v>
                </c:pt>
                <c:pt idx="2689">
                  <c:v>7.3718342271344994E-3</c:v>
                </c:pt>
                <c:pt idx="2690">
                  <c:v>7.3669716650215378E-3</c:v>
                </c:pt>
                <c:pt idx="2691">
                  <c:v>7.3621395447975857E-3</c:v>
                </c:pt>
                <c:pt idx="2692">
                  <c:v>7.3573379233771163E-3</c:v>
                </c:pt>
                <c:pt idx="2693">
                  <c:v>7.3525668583940273E-3</c:v>
                </c:pt>
                <c:pt idx="2694">
                  <c:v>7.347826406922664E-3</c:v>
                </c:pt>
                <c:pt idx="2695">
                  <c:v>7.3431166264370518E-3</c:v>
                </c:pt>
                <c:pt idx="2696">
                  <c:v>7.338437574091472E-3</c:v>
                </c:pt>
                <c:pt idx="2697">
                  <c:v>7.3337893071201421E-3</c:v>
                </c:pt>
                <c:pt idx="2698">
                  <c:v>7.3291718829171515E-3</c:v>
                </c:pt>
                <c:pt idx="2699">
                  <c:v>7.3245853587966536E-3</c:v>
                </c:pt>
                <c:pt idx="2700">
                  <c:v>7.3200297919928659E-3</c:v>
                </c:pt>
                <c:pt idx="2701">
                  <c:v>7.3155052397400055E-3</c:v>
                </c:pt>
                <c:pt idx="2702">
                  <c:v>7.3110117595120983E-3</c:v>
                </c:pt>
                <c:pt idx="2703">
                  <c:v>7.3065494083035532E-3</c:v>
                </c:pt>
                <c:pt idx="2704">
                  <c:v>7.3021182435883958E-3</c:v>
                </c:pt>
                <c:pt idx="2705">
                  <c:v>7.2977183226008435E-3</c:v>
                </c:pt>
                <c:pt idx="2706">
                  <c:v>7.2933497027349858E-3</c:v>
                </c:pt>
                <c:pt idx="2707">
                  <c:v>7.289012441065168E-3</c:v>
                </c:pt>
                <c:pt idx="2708">
                  <c:v>7.2847065951453516E-3</c:v>
                </c:pt>
                <c:pt idx="2709">
                  <c:v>7.2804322219699458E-3</c:v>
                </c:pt>
                <c:pt idx="2710">
                  <c:v>7.2761893790929122E-3</c:v>
                </c:pt>
                <c:pt idx="2711">
                  <c:v>7.2719781235885961E-3</c:v>
                </c:pt>
                <c:pt idx="2712">
                  <c:v>7.267798512931023E-3</c:v>
                </c:pt>
                <c:pt idx="2713">
                  <c:v>7.2636506042744742E-3</c:v>
                </c:pt>
                <c:pt idx="2714">
                  <c:v>7.2595344549331031E-3</c:v>
                </c:pt>
                <c:pt idx="2715">
                  <c:v>7.2554501223009993E-3</c:v>
                </c:pt>
                <c:pt idx="2716">
                  <c:v>7.2513976634525079E-3</c:v>
                </c:pt>
                <c:pt idx="2717">
                  <c:v>7.2473771358616546E-3</c:v>
                </c:pt>
                <c:pt idx="2718">
                  <c:v>7.2433885966827205E-3</c:v>
                </c:pt>
                <c:pt idx="2719">
                  <c:v>7.2394321033097953E-3</c:v>
                </c:pt>
                <c:pt idx="2720">
                  <c:v>7.2355077129770962E-3</c:v>
                </c:pt>
                <c:pt idx="2721">
                  <c:v>7.2316154829188406E-3</c:v>
                </c:pt>
                <c:pt idx="2722">
                  <c:v>7.2277554706090541E-3</c:v>
                </c:pt>
                <c:pt idx="2723">
                  <c:v>7.2239277331220819E-3</c:v>
                </c:pt>
                <c:pt idx="2724">
                  <c:v>7.2201323278520135E-3</c:v>
                </c:pt>
                <c:pt idx="2725">
                  <c:v>7.2163693121130024E-3</c:v>
                </c:pt>
                <c:pt idx="2726">
                  <c:v>7.2126387428994576E-3</c:v>
                </c:pt>
                <c:pt idx="2727">
                  <c:v>7.208940677925213E-3</c:v>
                </c:pt>
                <c:pt idx="2728">
                  <c:v>7.2052751743445498E-3</c:v>
                </c:pt>
                <c:pt idx="2729">
                  <c:v>7.2016422893117493E-3</c:v>
                </c:pt>
                <c:pt idx="2730">
                  <c:v>7.1980420802209011E-3</c:v>
                </c:pt>
                <c:pt idx="2731">
                  <c:v>7.1944746043861585E-3</c:v>
                </c:pt>
                <c:pt idx="2732">
                  <c:v>7.1909399189618028E-3</c:v>
                </c:pt>
                <c:pt idx="2733">
                  <c:v>7.1874380812619876E-3</c:v>
                </c:pt>
                <c:pt idx="2734">
                  <c:v>7.1839691487607382E-3</c:v>
                </c:pt>
                <c:pt idx="2735">
                  <c:v>7.180533178452464E-3</c:v>
                </c:pt>
                <c:pt idx="2736">
                  <c:v>7.1771302278911264E-3</c:v>
                </c:pt>
                <c:pt idx="2737">
                  <c:v>7.1737603543109429E-3</c:v>
                </c:pt>
                <c:pt idx="2738">
                  <c:v>7.1704236147063227E-3</c:v>
                </c:pt>
                <c:pt idx="2739">
                  <c:v>7.1671200667111634E-3</c:v>
                </c:pt>
                <c:pt idx="2740">
                  <c:v>7.1638497676396184E-3</c:v>
                </c:pt>
                <c:pt idx="2741">
                  <c:v>7.160612774406161E-3</c:v>
                </c:pt>
                <c:pt idx="2742">
                  <c:v>7.1574091446446886E-3</c:v>
                </c:pt>
                <c:pt idx="2743">
                  <c:v>7.1542389355094826E-3</c:v>
                </c:pt>
                <c:pt idx="2744">
                  <c:v>7.1511022043146966E-3</c:v>
                </c:pt>
                <c:pt idx="2745">
                  <c:v>7.1479990084544198E-3</c:v>
                </c:pt>
                <c:pt idx="2746">
                  <c:v>7.1449294048431256E-3</c:v>
                </c:pt>
                <c:pt idx="2747">
                  <c:v>7.1418934511946475E-3</c:v>
                </c:pt>
                <c:pt idx="2748">
                  <c:v>7.1388912045833308E-3</c:v>
                </c:pt>
                <c:pt idx="2749">
                  <c:v>7.135922722323329E-3</c:v>
                </c:pt>
                <c:pt idx="2750">
                  <c:v>7.1329880617287955E-3</c:v>
                </c:pt>
                <c:pt idx="2751">
                  <c:v>7.1300872800339476E-3</c:v>
                </c:pt>
                <c:pt idx="2752">
                  <c:v>7.1272204346328749E-3</c:v>
                </c:pt>
                <c:pt idx="2753">
                  <c:v>7.1243875825999226E-3</c:v>
                </c:pt>
                <c:pt idx="2754">
                  <c:v>7.1215887814890522E-3</c:v>
                </c:pt>
                <c:pt idx="2755">
                  <c:v>7.1188240885344811E-3</c:v>
                </c:pt>
                <c:pt idx="2756">
                  <c:v>7.1160935607306186E-3</c:v>
                </c:pt>
                <c:pt idx="2757">
                  <c:v>7.1133972557113623E-3</c:v>
                </c:pt>
                <c:pt idx="2758">
                  <c:v>7.1107352306309934E-3</c:v>
                </c:pt>
                <c:pt idx="2759">
                  <c:v>7.1081075428036655E-3</c:v>
                </c:pt>
                <c:pt idx="2760">
                  <c:v>7.1055142494635959E-3</c:v>
                </c:pt>
                <c:pt idx="2761">
                  <c:v>7.102955407924938E-3</c:v>
                </c:pt>
                <c:pt idx="2762">
                  <c:v>7.1004310755018452E-3</c:v>
                </c:pt>
                <c:pt idx="2763">
                  <c:v>7.0979413094285349E-3</c:v>
                </c:pt>
                <c:pt idx="2764">
                  <c:v>7.0954861670990965E-3</c:v>
                </c:pt>
                <c:pt idx="2765">
                  <c:v>7.0930657055878754E-3</c:v>
                </c:pt>
                <c:pt idx="2766">
                  <c:v>7.0906799825287692E-3</c:v>
                </c:pt>
                <c:pt idx="2767">
                  <c:v>7.0883290547563149E-3</c:v>
                </c:pt>
                <c:pt idx="2768">
                  <c:v>7.0860129798244742E-3</c:v>
                </c:pt>
                <c:pt idx="2769">
                  <c:v>7.0837318151273365E-3</c:v>
                </c:pt>
                <c:pt idx="2770">
                  <c:v>7.0814856177392471E-3</c:v>
                </c:pt>
                <c:pt idx="2771">
                  <c:v>7.0792744450542955E-3</c:v>
                </c:pt>
                <c:pt idx="2772">
                  <c:v>7.077098354386635E-3</c:v>
                </c:pt>
                <c:pt idx="2773">
                  <c:v>7.074957402810611E-3</c:v>
                </c:pt>
                <c:pt idx="2774">
                  <c:v>7.0728516478801851E-3</c:v>
                </c:pt>
                <c:pt idx="2775">
                  <c:v>7.0707811468295745E-3</c:v>
                </c:pt>
                <c:pt idx="2776">
                  <c:v>7.0687459567331246E-3</c:v>
                </c:pt>
                <c:pt idx="2777">
                  <c:v>7.0667461350648608E-3</c:v>
                </c:pt>
                <c:pt idx="2778">
                  <c:v>7.0647817391389367E-3</c:v>
                </c:pt>
                <c:pt idx="2779">
                  <c:v>7.0628528261895696E-3</c:v>
                </c:pt>
                <c:pt idx="2780">
                  <c:v>7.0609594534509768E-3</c:v>
                </c:pt>
                <c:pt idx="2781">
                  <c:v>7.0591016782373117E-3</c:v>
                </c:pt>
                <c:pt idx="2782">
                  <c:v>7.0572795579426639E-3</c:v>
                </c:pt>
                <c:pt idx="2783">
                  <c:v>7.0554931497213147E-3</c:v>
                </c:pt>
                <c:pt idx="2784">
                  <c:v>7.0537425108874174E-3</c:v>
                </c:pt>
                <c:pt idx="2785">
                  <c:v>7.0520276988350616E-3</c:v>
                </c:pt>
                <c:pt idx="2786">
                  <c:v>7.0503487707185286E-3</c:v>
                </c:pt>
                <c:pt idx="2787">
                  <c:v>7.0487057838519718E-3</c:v>
                </c:pt>
                <c:pt idx="2788">
                  <c:v>7.0470987955495445E-3</c:v>
                </c:pt>
                <c:pt idx="2789">
                  <c:v>7.0455278630454643E-3</c:v>
                </c:pt>
                <c:pt idx="2790">
                  <c:v>7.0439930436538845E-3</c:v>
                </c:pt>
                <c:pt idx="2791">
                  <c:v>7.0424943948488306E-3</c:v>
                </c:pt>
                <c:pt idx="2792">
                  <c:v>7.0410319735447757E-3</c:v>
                </c:pt>
                <c:pt idx="2793">
                  <c:v>7.0396058373756176E-3</c:v>
                </c:pt>
                <c:pt idx="2794">
                  <c:v>7.0382160434157015E-3</c:v>
                </c:pt>
                <c:pt idx="2795">
                  <c:v>7.0368626490591168E-3</c:v>
                </c:pt>
                <c:pt idx="2796">
                  <c:v>7.035545711460145E-3</c:v>
                </c:pt>
                <c:pt idx="2797">
                  <c:v>7.0342652880928114E-3</c:v>
                </c:pt>
                <c:pt idx="2798">
                  <c:v>7.0330214361113974E-3</c:v>
                </c:pt>
                <c:pt idx="2799">
                  <c:v>7.0318142129099925E-3</c:v>
                </c:pt>
                <c:pt idx="2800">
                  <c:v>7.0306436757228141E-3</c:v>
                </c:pt>
                <c:pt idx="2801">
                  <c:v>7.0295098817041435E-3</c:v>
                </c:pt>
                <c:pt idx="2802">
                  <c:v>7.0284128883280061E-3</c:v>
                </c:pt>
                <c:pt idx="2803">
                  <c:v>7.0273527528286195E-3</c:v>
                </c:pt>
                <c:pt idx="2804">
                  <c:v>7.0263295323602648E-3</c:v>
                </c:pt>
                <c:pt idx="2805">
                  <c:v>7.0253432845568398E-3</c:v>
                </c:pt>
                <c:pt idx="2806">
                  <c:v>7.0243940662528814E-3</c:v>
                </c:pt>
                <c:pt idx="2807">
                  <c:v>7.0234819351622235E-3</c:v>
                </c:pt>
                <c:pt idx="2808">
                  <c:v>7.0226069482792752E-3</c:v>
                </c:pt>
                <c:pt idx="2809">
                  <c:v>7.02176916291819E-3</c:v>
                </c:pt>
                <c:pt idx="2810">
                  <c:v>7.0209686365529933E-3</c:v>
                </c:pt>
                <c:pt idx="2811">
                  <c:v>7.0202054262580305E-3</c:v>
                </c:pt>
                <c:pt idx="2812">
                  <c:v>7.019479589507327E-3</c:v>
                </c:pt>
                <c:pt idx="2813">
                  <c:v>7.0187911834551642E-3</c:v>
                </c:pt>
                <c:pt idx="2814">
                  <c:v>7.0181402653357594E-3</c:v>
                </c:pt>
                <c:pt idx="2815">
                  <c:v>7.0175268926231382E-3</c:v>
                </c:pt>
                <c:pt idx="2816">
                  <c:v>7.0169511224715819E-3</c:v>
                </c:pt>
                <c:pt idx="2817">
                  <c:v>7.01641301227518E-3</c:v>
                </c:pt>
                <c:pt idx="2818">
                  <c:v>7.0159126191882137E-3</c:v>
                </c:pt>
                <c:pt idx="2819">
                  <c:v>7.0154500006047726E-3</c:v>
                </c:pt>
                <c:pt idx="2820">
                  <c:v>7.0150252137590741E-3</c:v>
                </c:pt>
                <c:pt idx="2821">
                  <c:v>7.0146383158053993E-3</c:v>
                </c:pt>
                <c:pt idx="2822">
                  <c:v>7.0142893644575821E-3</c:v>
                </c:pt>
                <c:pt idx="2823">
                  <c:v>7.0139784165501595E-3</c:v>
                </c:pt>
                <c:pt idx="2824">
                  <c:v>7.0137055295571571E-3</c:v>
                </c:pt>
                <c:pt idx="2825">
                  <c:v>7.0134707607127922E-3</c:v>
                </c:pt>
                <c:pt idx="2826">
                  <c:v>7.0132741674111543E-3</c:v>
                </c:pt>
                <c:pt idx="2827">
                  <c:v>7.0131158068864607E-3</c:v>
                </c:pt>
                <c:pt idx="2828">
                  <c:v>7.0129957363729289E-3</c:v>
                </c:pt>
                <c:pt idx="2829">
                  <c:v>7.0129140131847123E-3</c:v>
                </c:pt>
                <c:pt idx="2830">
                  <c:v>7.0128706946359642E-3</c:v>
                </c:pt>
                <c:pt idx="2831">
                  <c:v>7.0128658380408382E-3</c:v>
                </c:pt>
                <c:pt idx="2832">
                  <c:v>7.0128995006335515E-3</c:v>
                </c:pt>
                <c:pt idx="2833">
                  <c:v>7.0129717395683855E-3</c:v>
                </c:pt>
                <c:pt idx="2834">
                  <c:v>7.0130826124792378E-3</c:v>
                </c:pt>
                <c:pt idx="2835">
                  <c:v>7.0132321763605177E-3</c:v>
                </c:pt>
                <c:pt idx="2836">
                  <c:v>7.0134204886862506E-3</c:v>
                </c:pt>
                <c:pt idx="2837">
                  <c:v>7.0136476065307818E-3</c:v>
                </c:pt>
                <c:pt idx="2838">
                  <c:v>7.0139135873681369E-3</c:v>
                </c:pt>
                <c:pt idx="2839">
                  <c:v>7.0142652262461525E-3</c:v>
                </c:pt>
                <c:pt idx="2840">
                  <c:v>7.0146146776739471E-3</c:v>
                </c:pt>
                <c:pt idx="2841">
                  <c:v>7.0150031721105677E-3</c:v>
                </c:pt>
                <c:pt idx="2842">
                  <c:v>7.0154307667102955E-3</c:v>
                </c:pt>
                <c:pt idx="2843">
                  <c:v>7.0158975189471562E-3</c:v>
                </c:pt>
                <c:pt idx="2844">
                  <c:v>7.016403485975431E-3</c:v>
                </c:pt>
                <c:pt idx="2845">
                  <c:v>7.0169487251892093E-3</c:v>
                </c:pt>
                <c:pt idx="2846">
                  <c:v>7.0175332937427726E-3</c:v>
                </c:pt>
                <c:pt idx="2847">
                  <c:v>7.0181572491900823E-3</c:v>
                </c:pt>
                <c:pt idx="2848">
                  <c:v>7.0188206483656757E-3</c:v>
                </c:pt>
                <c:pt idx="2849">
                  <c:v>7.0195235489034502E-3</c:v>
                </c:pt>
                <c:pt idx="2850">
                  <c:v>7.0202660081175594E-3</c:v>
                </c:pt>
                <c:pt idx="2851">
                  <c:v>7.0210480830823485E-3</c:v>
                </c:pt>
                <c:pt idx="2852">
                  <c:v>7.0218698311119709E-3</c:v>
                </c:pt>
                <c:pt idx="2853">
                  <c:v>7.0227313096804522E-3</c:v>
                </c:pt>
                <c:pt idx="2854">
                  <c:v>7.0236325760220097E-3</c:v>
                </c:pt>
                <c:pt idx="2855">
                  <c:v>7.0245736872909248E-3</c:v>
                </c:pt>
                <c:pt idx="2856">
                  <c:v>7.0255547008013508E-3</c:v>
                </c:pt>
                <c:pt idx="2857">
                  <c:v>7.0265756738674412E-3</c:v>
                </c:pt>
                <c:pt idx="2858">
                  <c:v>7.0276366639632215E-3</c:v>
                </c:pt>
                <c:pt idx="2859">
                  <c:v>7.028737728163037E-3</c:v>
                </c:pt>
                <c:pt idx="2860">
                  <c:v>7.0298789237810411E-3</c:v>
                </c:pt>
                <c:pt idx="2861">
                  <c:v>7.0310603081313872E-3</c:v>
                </c:pt>
                <c:pt idx="2862">
                  <c:v>7.0322819385282287E-3</c:v>
                </c:pt>
                <c:pt idx="2863">
                  <c:v>7.033543872205783E-3</c:v>
                </c:pt>
                <c:pt idx="2864">
                  <c:v>7.0348461663982675E-3</c:v>
                </c:pt>
                <c:pt idx="2865">
                  <c:v>7.0361888786596438E-3</c:v>
                </c:pt>
                <c:pt idx="2866">
                  <c:v>7.0375720658244489E-3</c:v>
                </c:pt>
                <c:pt idx="2867">
                  <c:v>7.0389957857663887E-3</c:v>
                </c:pt>
                <c:pt idx="2868">
                  <c:v>7.0404600952400642E-3</c:v>
                </c:pt>
                <c:pt idx="2869">
                  <c:v>7.041965051879373E-3</c:v>
                </c:pt>
                <c:pt idx="2870">
                  <c:v>7.0435107127586605E-3</c:v>
                </c:pt>
                <c:pt idx="2871">
                  <c:v>7.0450971351920799E-3</c:v>
                </c:pt>
                <c:pt idx="2872">
                  <c:v>7.0467243766536569E-3</c:v>
                </c:pt>
                <c:pt idx="2873">
                  <c:v>7.0483924942177367E-3</c:v>
                </c:pt>
                <c:pt idx="2874">
                  <c:v>7.0501015453583449E-3</c:v>
                </c:pt>
                <c:pt idx="2875">
                  <c:v>7.0518515871498266E-3</c:v>
                </c:pt>
                <c:pt idx="2876">
                  <c:v>7.0536426771461436E-3</c:v>
                </c:pt>
                <c:pt idx="2877">
                  <c:v>7.055474872421641E-3</c:v>
                </c:pt>
                <c:pt idx="2878">
                  <c:v>7.0573482302105361E-3</c:v>
                </c:pt>
                <c:pt idx="2879">
                  <c:v>7.0592628080667907E-3</c:v>
                </c:pt>
                <c:pt idx="2880">
                  <c:v>7.061218663144686E-3</c:v>
                </c:pt>
                <c:pt idx="2881">
                  <c:v>7.0632158525985034E-3</c:v>
                </c:pt>
                <c:pt idx="2882">
                  <c:v>7.0652544339822043E-3</c:v>
                </c:pt>
                <c:pt idx="2883">
                  <c:v>7.0673344643701341E-3</c:v>
                </c:pt>
                <c:pt idx="2884">
                  <c:v>7.0694560009965102E-3</c:v>
                </c:pt>
                <c:pt idx="2885">
                  <c:v>7.071619101415294E-3</c:v>
                </c:pt>
                <c:pt idx="2886">
                  <c:v>7.073823822700831E-3</c:v>
                </c:pt>
                <c:pt idx="2887">
                  <c:v>7.0760702222472105E-3</c:v>
                </c:pt>
                <c:pt idx="2888">
                  <c:v>7.0783583572886499E-3</c:v>
                </c:pt>
                <c:pt idx="2889">
                  <c:v>7.0806882852192388E-3</c:v>
                </c:pt>
                <c:pt idx="2890">
                  <c:v>7.0830600631932583E-3</c:v>
                </c:pt>
                <c:pt idx="2891">
                  <c:v>7.0858219850045145E-3</c:v>
                </c:pt>
                <c:pt idx="2892">
                  <c:v>7.088283634688608E-3</c:v>
                </c:pt>
                <c:pt idx="2893">
                  <c:v>7.0907873144321343E-3</c:v>
                </c:pt>
                <c:pt idx="2894">
                  <c:v>7.0933330816291829E-3</c:v>
                </c:pt>
                <c:pt idx="2895">
                  <c:v>7.0959209935939072E-3</c:v>
                </c:pt>
                <c:pt idx="2896">
                  <c:v>7.0985511074805885E-3</c:v>
                </c:pt>
                <c:pt idx="2897">
                  <c:v>7.1012234807632524E-3</c:v>
                </c:pt>
                <c:pt idx="2898">
                  <c:v>7.1039381705961802E-3</c:v>
                </c:pt>
                <c:pt idx="2899">
                  <c:v>7.1066952343734613E-3</c:v>
                </c:pt>
                <c:pt idx="2900">
                  <c:v>7.109494729169441E-3</c:v>
                </c:pt>
                <c:pt idx="2901">
                  <c:v>7.1123367123782089E-3</c:v>
                </c:pt>
                <c:pt idx="2902">
                  <c:v>7.1152212413938543E-3</c:v>
                </c:pt>
                <c:pt idx="2903">
                  <c:v>7.1181483735305306E-3</c:v>
                </c:pt>
                <c:pt idx="2904">
                  <c:v>7.1211181658625833E-3</c:v>
                </c:pt>
                <c:pt idx="2905">
                  <c:v>7.1252821572862501E-3</c:v>
                </c:pt>
                <c:pt idx="2906">
                  <c:v>7.1271859607691113E-3</c:v>
                </c:pt>
                <c:pt idx="2907">
                  <c:v>7.1302840778919574E-3</c:v>
                </c:pt>
                <c:pt idx="2908">
                  <c:v>7.1334250843868574E-3</c:v>
                </c:pt>
                <c:pt idx="2909">
                  <c:v>7.1376684403468005E-3</c:v>
                </c:pt>
                <c:pt idx="2910">
                  <c:v>7.1409078239348389E-3</c:v>
                </c:pt>
                <c:pt idx="2911">
                  <c:v>7.1441902870361673E-3</c:v>
                </c:pt>
                <c:pt idx="2912">
                  <c:v>7.1475158869116484E-3</c:v>
                </c:pt>
                <c:pt idx="2913">
                  <c:v>7.1508846808487903E-3</c:v>
                </c:pt>
                <c:pt idx="2914">
                  <c:v>7.1542967260818102E-3</c:v>
                </c:pt>
                <c:pt idx="2915">
                  <c:v>7.1577520799781524E-3</c:v>
                </c:pt>
                <c:pt idx="2916">
                  <c:v>7.1612507998519703E-3</c:v>
                </c:pt>
                <c:pt idx="2917">
                  <c:v>7.1647929429641266E-3</c:v>
                </c:pt>
                <c:pt idx="2918">
                  <c:v>7.1683785666021294E-3</c:v>
                </c:pt>
                <c:pt idx="2919">
                  <c:v>7.1720077280268413E-3</c:v>
                </c:pt>
                <c:pt idx="2920">
                  <c:v>7.1756804845790612E-3</c:v>
                </c:pt>
                <c:pt idx="2921">
                  <c:v>7.1793968935995878E-3</c:v>
                </c:pt>
                <c:pt idx="2922">
                  <c:v>7.1831570122693478E-3</c:v>
                </c:pt>
                <c:pt idx="2923">
                  <c:v>7.1869608979557853E-3</c:v>
                </c:pt>
                <c:pt idx="2924">
                  <c:v>7.1908086079197631E-3</c:v>
                </c:pt>
                <c:pt idx="2925">
                  <c:v>7.1947001994754345E-3</c:v>
                </c:pt>
                <c:pt idx="2926">
                  <c:v>7.1986357299635984E-3</c:v>
                </c:pt>
                <c:pt idx="2927">
                  <c:v>7.2026152565918267E-3</c:v>
                </c:pt>
                <c:pt idx="2928">
                  <c:v>7.2066388366742729E-3</c:v>
                </c:pt>
                <c:pt idx="2929">
                  <c:v>7.2107065275250903E-3</c:v>
                </c:pt>
                <c:pt idx="2930">
                  <c:v>7.2148183864584325E-3</c:v>
                </c:pt>
                <c:pt idx="2931">
                  <c:v>7.2189744707351622E-3</c:v>
                </c:pt>
                <c:pt idx="2932">
                  <c:v>7.2231748376694327E-3</c:v>
                </c:pt>
                <c:pt idx="2933">
                  <c:v>7.2274195445487521E-3</c:v>
                </c:pt>
                <c:pt idx="2934">
                  <c:v>7.2317086486606286E-3</c:v>
                </c:pt>
                <c:pt idx="2935">
                  <c:v>7.2360422072659247E-3</c:v>
                </c:pt>
                <c:pt idx="2936">
                  <c:v>7.2404202777587301E-3</c:v>
                </c:pt>
                <c:pt idx="2937">
                  <c:v>7.2448429173466167E-3</c:v>
                </c:pt>
                <c:pt idx="2938">
                  <c:v>7.2493101833170925E-3</c:v>
                </c:pt>
                <c:pt idx="2939">
                  <c:v>7.2538221330642472E-3</c:v>
                </c:pt>
                <c:pt idx="2940">
                  <c:v>7.2583788238222979E-3</c:v>
                </c:pt>
                <c:pt idx="2941">
                  <c:v>7.2629803128521075E-3</c:v>
                </c:pt>
                <c:pt idx="2942">
                  <c:v>7.2676266574678294E-3</c:v>
                </c:pt>
                <c:pt idx="2943">
                  <c:v>7.2735192688000438E-3</c:v>
                </c:pt>
                <c:pt idx="2944">
                  <c:v>7.2782681632777013E-3</c:v>
                </c:pt>
                <c:pt idx="2945">
                  <c:v>7.2830620997255124E-3</c:v>
                </c:pt>
                <c:pt idx="2946">
                  <c:v>7.2879011353776946E-3</c:v>
                </c:pt>
                <c:pt idx="2947">
                  <c:v>7.292785327388529E-3</c:v>
                </c:pt>
                <c:pt idx="2948">
                  <c:v>7.2977147333919135E-3</c:v>
                </c:pt>
                <c:pt idx="2949">
                  <c:v>7.3026894102223849E-3</c:v>
                </c:pt>
                <c:pt idx="2950">
                  <c:v>7.3077094155937772E-3</c:v>
                </c:pt>
                <c:pt idx="2951">
                  <c:v>7.3127748064205633E-3</c:v>
                </c:pt>
                <c:pt idx="2952">
                  <c:v>7.3178856404165771E-3</c:v>
                </c:pt>
                <c:pt idx="2953">
                  <c:v>7.3230419744962916E-3</c:v>
                </c:pt>
                <c:pt idx="2954">
                  <c:v>7.3282438660537963E-3</c:v>
                </c:pt>
                <c:pt idx="2955">
                  <c:v>7.3334913724831807E-3</c:v>
                </c:pt>
                <c:pt idx="2956">
                  <c:v>7.3395444510016006E-3</c:v>
                </c:pt>
                <c:pt idx="2957">
                  <c:v>7.3448898962880094E-3</c:v>
                </c:pt>
                <c:pt idx="2958">
                  <c:v>7.350281136542236E-3</c:v>
                </c:pt>
                <c:pt idx="2959">
                  <c:v>7.3557182288386258E-3</c:v>
                </c:pt>
                <c:pt idx="2960">
                  <c:v>7.3612012305712682E-3</c:v>
                </c:pt>
                <c:pt idx="2961">
                  <c:v>7.3667301990543166E-3</c:v>
                </c:pt>
                <c:pt idx="2962">
                  <c:v>7.3723051916019244E-3</c:v>
                </c:pt>
                <c:pt idx="2963">
                  <c:v>7.377926265368373E-3</c:v>
                </c:pt>
                <c:pt idx="2964">
                  <c:v>7.3835934777477519E-3</c:v>
                </c:pt>
                <c:pt idx="2965">
                  <c:v>7.3893068860542144E-3</c:v>
                </c:pt>
                <c:pt idx="2966">
                  <c:v>7.3950665474420418E-3</c:v>
                </c:pt>
                <c:pt idx="2967">
                  <c:v>7.4008725193852598E-3</c:v>
                </c:pt>
                <c:pt idx="2968">
                  <c:v>7.4067248591980217E-3</c:v>
                </c:pt>
                <c:pt idx="2969">
                  <c:v>7.4126236237948007E-3</c:v>
                </c:pt>
                <c:pt idx="2970">
                  <c:v>7.4185688708894304E-3</c:v>
                </c:pt>
                <c:pt idx="2971">
                  <c:v>7.4245606575562562E-3</c:v>
                </c:pt>
                <c:pt idx="2972">
                  <c:v>7.4305990411094314E-3</c:v>
                </c:pt>
                <c:pt idx="2973">
                  <c:v>7.4366840788631094E-3</c:v>
                </c:pt>
                <c:pt idx="2974">
                  <c:v>7.4428158282113799E-3</c:v>
                </c:pt>
                <c:pt idx="2975">
                  <c:v>7.44899434638846E-3</c:v>
                </c:pt>
                <c:pt idx="2976">
                  <c:v>7.4552196903887591E-3</c:v>
                </c:pt>
                <c:pt idx="2977">
                  <c:v>7.4614919178461747E-3</c:v>
                </c:pt>
                <c:pt idx="2978">
                  <c:v>7.4678110860748603E-3</c:v>
                </c:pt>
                <c:pt idx="2979">
                  <c:v>7.4741772522290972E-3</c:v>
                </c:pt>
                <c:pt idx="2980">
                  <c:v>7.4805904736230389E-3</c:v>
                </c:pt>
                <c:pt idx="2981">
                  <c:v>7.4870508074109665E-3</c:v>
                </c:pt>
                <c:pt idx="2982">
                  <c:v>7.4935583111468418E-3</c:v>
                </c:pt>
                <c:pt idx="2983">
                  <c:v>7.5001130419050099E-3</c:v>
                </c:pt>
                <c:pt idx="2984">
                  <c:v>7.5067150571594965E-3</c:v>
                </c:pt>
                <c:pt idx="2985">
                  <c:v>7.5133644139846467E-3</c:v>
                </c:pt>
                <c:pt idx="2986">
                  <c:v>7.5200611698544861E-3</c:v>
                </c:pt>
                <c:pt idx="2987">
                  <c:v>7.5268053819232961E-3</c:v>
                </c:pt>
                <c:pt idx="2988">
                  <c:v>7.533597107665102E-3</c:v>
                </c:pt>
                <c:pt idx="2989">
                  <c:v>7.5404364042341854E-3</c:v>
                </c:pt>
                <c:pt idx="2990">
                  <c:v>7.5473233287848274E-3</c:v>
                </c:pt>
                <c:pt idx="2991">
                  <c:v>7.5542579390308617E-3</c:v>
                </c:pt>
                <c:pt idx="2992">
                  <c:v>7.5612402917268895E-3</c:v>
                </c:pt>
                <c:pt idx="2993">
                  <c:v>7.5682704445867444E-3</c:v>
                </c:pt>
                <c:pt idx="2994">
                  <c:v>7.5753484547647076E-3</c:v>
                </c:pt>
                <c:pt idx="2995">
                  <c:v>7.5824743793351246E-3</c:v>
                </c:pt>
                <c:pt idx="2996">
                  <c:v>7.589648276091765E-3</c:v>
                </c:pt>
                <c:pt idx="2997">
                  <c:v>7.5968702018691658E-3</c:v>
                </c:pt>
                <c:pt idx="2998">
                  <c:v>7.6041402139814807E-3</c:v>
                </c:pt>
                <c:pt idx="2999">
                  <c:v>7.611458369982671E-3</c:v>
                </c:pt>
                <c:pt idx="3000">
                  <c:v>7.6188247271069542E-3</c:v>
                </c:pt>
                <c:pt idx="3001">
                  <c:v>7.6262393425086117E-3</c:v>
                </c:pt>
                <c:pt idx="3002">
                  <c:v>7.6337022734218607E-3</c:v>
                </c:pt>
                <c:pt idx="3003">
                  <c:v>7.6412135773207268E-3</c:v>
                </c:pt>
                <c:pt idx="3004">
                  <c:v>7.6487733115193635E-3</c:v>
                </c:pt>
                <c:pt idx="3005">
                  <c:v>7.6563815330921159E-3</c:v>
                </c:pt>
                <c:pt idx="3006">
                  <c:v>7.6640382995130096E-3</c:v>
                </c:pt>
                <c:pt idx="3007">
                  <c:v>7.671743667936326E-3</c:v>
                </c:pt>
                <c:pt idx="3008">
                  <c:v>7.6794976959160266E-3</c:v>
                </c:pt>
                <c:pt idx="3009">
                  <c:v>7.6873004402866485E-3</c:v>
                </c:pt>
                <c:pt idx="3010">
                  <c:v>7.6951519589218975E-3</c:v>
                </c:pt>
                <c:pt idx="3011">
                  <c:v>7.7030523086563107E-3</c:v>
                </c:pt>
                <c:pt idx="3012">
                  <c:v>7.7110015468040416E-3</c:v>
                </c:pt>
                <c:pt idx="3013">
                  <c:v>7.7189879634520508E-3</c:v>
                </c:pt>
                <c:pt idx="3014">
                  <c:v>7.7269702936888507E-3</c:v>
                </c:pt>
                <c:pt idx="3015">
                  <c:v>7.7349448449481883E-3</c:v>
                </c:pt>
                <c:pt idx="3016">
                  <c:v>7.7429115872540422E-3</c:v>
                </c:pt>
                <c:pt idx="3017">
                  <c:v>7.7508704911899429E-3</c:v>
                </c:pt>
                <c:pt idx="3018">
                  <c:v>7.7588215268598049E-3</c:v>
                </c:pt>
                <c:pt idx="3019">
                  <c:v>7.7667646648471589E-3</c:v>
                </c:pt>
                <c:pt idx="3020">
                  <c:v>7.7746998754157914E-3</c:v>
                </c:pt>
                <c:pt idx="3021">
                  <c:v>7.7826271291492333E-3</c:v>
                </c:pt>
                <c:pt idx="3022">
                  <c:v>7.7905463963112709E-3</c:v>
                </c:pt>
                <c:pt idx="3023">
                  <c:v>7.7984576470857547E-3</c:v>
                </c:pt>
                <c:pt idx="3024">
                  <c:v>7.8063608520562155E-3</c:v>
                </c:pt>
                <c:pt idx="3025">
                  <c:v>7.8142559814065038E-3</c:v>
                </c:pt>
                <c:pt idx="3026">
                  <c:v>7.8221430059599584E-3</c:v>
                </c:pt>
                <c:pt idx="3027">
                  <c:v>7.8300218955806855E-3</c:v>
                </c:pt>
                <c:pt idx="3028">
                  <c:v>7.8378926206923438E-3</c:v>
                </c:pt>
                <c:pt idx="3029">
                  <c:v>7.8457551519584001E-3</c:v>
                </c:pt>
                <c:pt idx="3030">
                  <c:v>7.8536094596426409E-3</c:v>
                </c:pt>
                <c:pt idx="3031">
                  <c:v>7.8614555138489806E-3</c:v>
                </c:pt>
                <c:pt idx="3032">
                  <c:v>7.869293285320822E-3</c:v>
                </c:pt>
                <c:pt idx="3033">
                  <c:v>7.8771227442420155E-3</c:v>
                </c:pt>
                <c:pt idx="3034">
                  <c:v>7.8849438608763478E-3</c:v>
                </c:pt>
                <c:pt idx="3035">
                  <c:v>7.8927566059672216E-3</c:v>
                </c:pt>
                <c:pt idx="3036">
                  <c:v>7.9005609494586793E-3</c:v>
                </c:pt>
                <c:pt idx="3037">
                  <c:v>7.9083568620141875E-3</c:v>
                </c:pt>
                <c:pt idx="3038">
                  <c:v>7.9161443138975329E-3</c:v>
                </c:pt>
                <c:pt idx="3039">
                  <c:v>7.923923275452438E-3</c:v>
                </c:pt>
                <c:pt idx="3040">
                  <c:v>7.9316937171025614E-3</c:v>
                </c:pt>
                <c:pt idx="3041">
                  <c:v>7.9394556093514979E-3</c:v>
                </c:pt>
                <c:pt idx="3042">
                  <c:v>7.9472089222232256E-3</c:v>
                </c:pt>
                <c:pt idx="3043">
                  <c:v>7.9549536263012754E-3</c:v>
                </c:pt>
                <c:pt idx="3044">
                  <c:v>7.962689692089242E-3</c:v>
                </c:pt>
                <c:pt idx="3045">
                  <c:v>7.9704170896910398E-3</c:v>
                </c:pt>
                <c:pt idx="3046">
                  <c:v>7.9781357896901994E-3</c:v>
                </c:pt>
                <c:pt idx="3047">
                  <c:v>7.9858457623505075E-3</c:v>
                </c:pt>
                <c:pt idx="3048">
                  <c:v>7.9935469780156865E-3</c:v>
                </c:pt>
                <c:pt idx="3049">
                  <c:v>8.0012394071093951E-3</c:v>
                </c:pt>
                <c:pt idx="3050">
                  <c:v>8.0089230200552919E-3</c:v>
                </c:pt>
                <c:pt idx="3051">
                  <c:v>8.0165977871970995E-3</c:v>
                </c:pt>
                <c:pt idx="3052">
                  <c:v>8.0242636787986044E-3</c:v>
                </c:pt>
                <c:pt idx="3053">
                  <c:v>8.0319206653634012E-3</c:v>
                </c:pt>
                <c:pt idx="3054">
                  <c:v>8.0395687171552765E-3</c:v>
                </c:pt>
                <c:pt idx="3055">
                  <c:v>8.0472078047577611E-3</c:v>
                </c:pt>
                <c:pt idx="3056">
                  <c:v>8.0548378981948332E-3</c:v>
                </c:pt>
                <c:pt idx="3057">
                  <c:v>8.0624589681299597E-3</c:v>
                </c:pt>
                <c:pt idx="3058">
                  <c:v>8.070070984826927E-3</c:v>
                </c:pt>
                <c:pt idx="3059">
                  <c:v>8.0776739187093938E-3</c:v>
                </c:pt>
                <c:pt idx="3060">
                  <c:v>8.0852677399612105E-3</c:v>
                </c:pt>
                <c:pt idx="3061">
                  <c:v>8.09285241932578E-3</c:v>
                </c:pt>
                <c:pt idx="3062">
                  <c:v>8.1004279267471446E-3</c:v>
                </c:pt>
                <c:pt idx="3063">
                  <c:v>8.1079942328887711E-3</c:v>
                </c:pt>
                <c:pt idx="3064">
                  <c:v>8.115551308094382E-3</c:v>
                </c:pt>
                <c:pt idx="3065">
                  <c:v>8.1230991225478277E-3</c:v>
                </c:pt>
                <c:pt idx="3066">
                  <c:v>8.1306376468326391E-3</c:v>
                </c:pt>
                <c:pt idx="3067">
                  <c:v>8.1381668511326666E-3</c:v>
                </c:pt>
                <c:pt idx="3068">
                  <c:v>8.1456867059515048E-3</c:v>
                </c:pt>
                <c:pt idx="3069">
                  <c:v>8.1531971817927484E-3</c:v>
                </c:pt>
                <c:pt idx="3070">
                  <c:v>8.1606982486004398E-3</c:v>
                </c:pt>
                <c:pt idx="3071">
                  <c:v>8.1681898772778538E-3</c:v>
                </c:pt>
                <c:pt idx="3072">
                  <c:v>8.1756720378489689E-3</c:v>
                </c:pt>
                <c:pt idx="3073">
                  <c:v>8.1831447006575075E-3</c:v>
                </c:pt>
                <c:pt idx="3074">
                  <c:v>8.1906078362870005E-3</c:v>
                </c:pt>
                <c:pt idx="3075">
                  <c:v>8.1980614149212983E-3</c:v>
                </c:pt>
                <c:pt idx="3076">
                  <c:v>8.2055054070639954E-3</c:v>
                </c:pt>
                <c:pt idx="3077">
                  <c:v>8.2129397831387507E-3</c:v>
                </c:pt>
                <c:pt idx="3078">
                  <c:v>8.2203645131695424E-3</c:v>
                </c:pt>
                <c:pt idx="3079">
                  <c:v>8.2277795679797094E-3</c:v>
                </c:pt>
                <c:pt idx="3080">
                  <c:v>8.2351849177531022E-3</c:v>
                </c:pt>
                <c:pt idx="3081">
                  <c:v>8.2425805328334434E-3</c:v>
                </c:pt>
                <c:pt idx="3082">
                  <c:v>8.2499663834045833E-3</c:v>
                </c:pt>
                <c:pt idx="3083">
                  <c:v>8.257342440369797E-3</c:v>
                </c:pt>
                <c:pt idx="3084">
                  <c:v>8.2647086735132547E-3</c:v>
                </c:pt>
                <c:pt idx="3085">
                  <c:v>8.272065053498423E-3</c:v>
                </c:pt>
                <c:pt idx="3086">
                  <c:v>8.2794115507489607E-3</c:v>
                </c:pt>
                <c:pt idx="3087">
                  <c:v>8.2867481356085904E-3</c:v>
                </c:pt>
                <c:pt idx="3088">
                  <c:v>8.2940747782611624E-3</c:v>
                </c:pt>
                <c:pt idx="3089">
                  <c:v>8.3013914492102714E-3</c:v>
                </c:pt>
                <c:pt idx="3090">
                  <c:v>8.3086981189595122E-3</c:v>
                </c:pt>
                <c:pt idx="3091">
                  <c:v>8.315994757612799E-3</c:v>
                </c:pt>
                <c:pt idx="3092">
                  <c:v>8.3232813357536628E-3</c:v>
                </c:pt>
                <c:pt idx="3093">
                  <c:v>8.3305578234860178E-3</c:v>
                </c:pt>
                <c:pt idx="3094">
                  <c:v>8.3378241915532669E-3</c:v>
                </c:pt>
                <c:pt idx="3095">
                  <c:v>8.3450804101392606E-3</c:v>
                </c:pt>
                <c:pt idx="3096">
                  <c:v>8.3523264495877214E-3</c:v>
                </c:pt>
                <c:pt idx="3097">
                  <c:v>8.3595622801624359E-3</c:v>
                </c:pt>
                <c:pt idx="3098">
                  <c:v>8.3667878726068068E-3</c:v>
                </c:pt>
                <c:pt idx="3099">
                  <c:v>8.3740031969448125E-3</c:v>
                </c:pt>
                <c:pt idx="3100">
                  <c:v>8.3812082236800478E-3</c:v>
                </c:pt>
                <c:pt idx="3101">
                  <c:v>8.3884029232361712E-3</c:v>
                </c:pt>
                <c:pt idx="3102">
                  <c:v>8.3955872658769692E-3</c:v>
                </c:pt>
                <c:pt idx="3103">
                  <c:v>8.4027612218662284E-3</c:v>
                </c:pt>
                <c:pt idx="3104">
                  <c:v>8.4099247619473516E-3</c:v>
                </c:pt>
                <c:pt idx="3105">
                  <c:v>8.4170778562242532E-3</c:v>
                </c:pt>
                <c:pt idx="3106">
                  <c:v>8.4242204749607197E-3</c:v>
                </c:pt>
                <c:pt idx="3107">
                  <c:v>8.4313525888202179E-3</c:v>
                </c:pt>
                <c:pt idx="3108">
                  <c:v>8.4384741679865982E-3</c:v>
                </c:pt>
                <c:pt idx="3109">
                  <c:v>8.4455851829634554E-3</c:v>
                </c:pt>
                <c:pt idx="3110">
                  <c:v>8.4526856039346399E-3</c:v>
                </c:pt>
                <c:pt idx="3111">
                  <c:v>8.4597754014037463E-3</c:v>
                </c:pt>
                <c:pt idx="3112">
                  <c:v>8.4668545456345612E-3</c:v>
                </c:pt>
                <c:pt idx="3113">
                  <c:v>8.4739230072106153E-3</c:v>
                </c:pt>
                <c:pt idx="3114">
                  <c:v>8.4809807563157591E-3</c:v>
                </c:pt>
                <c:pt idx="3115">
                  <c:v>8.4880277633736512E-3</c:v>
                </c:pt>
                <c:pt idx="3116">
                  <c:v>8.4950639987280141E-3</c:v>
                </c:pt>
                <c:pt idx="3117">
                  <c:v>8.5030921827655703E-3</c:v>
                </c:pt>
                <c:pt idx="3118">
                  <c:v>8.5101052362634988E-3</c:v>
                </c:pt>
                <c:pt idx="3119">
                  <c:v>8.5171074248524548E-3</c:v>
                </c:pt>
                <c:pt idx="3120">
                  <c:v>8.524098719195905E-3</c:v>
                </c:pt>
                <c:pt idx="3121">
                  <c:v>8.5310790893977639E-3</c:v>
                </c:pt>
                <c:pt idx="3122">
                  <c:v>8.5380485058816902E-3</c:v>
                </c:pt>
                <c:pt idx="3123">
                  <c:v>8.5450069391512784E-3</c:v>
                </c:pt>
                <c:pt idx="3124">
                  <c:v>8.5519543593903791E-3</c:v>
                </c:pt>
                <c:pt idx="3125">
                  <c:v>8.558890737262459E-3</c:v>
                </c:pt>
                <c:pt idx="3126">
                  <c:v>8.5658160427115604E-3</c:v>
                </c:pt>
                <c:pt idx="3127">
                  <c:v>8.5727302464810862E-3</c:v>
                </c:pt>
                <c:pt idx="3128">
                  <c:v>8.5796333187548868E-3</c:v>
                </c:pt>
                <c:pt idx="3129">
                  <c:v>8.5865252299566208E-3</c:v>
                </c:pt>
                <c:pt idx="3130">
                  <c:v>8.5934059504300109E-3</c:v>
                </c:pt>
                <c:pt idx="3131">
                  <c:v>8.6002754506786516E-3</c:v>
                </c:pt>
                <c:pt idx="3132">
                  <c:v>8.6071337008863935E-3</c:v>
                </c:pt>
                <c:pt idx="3133">
                  <c:v>8.6139806715568312E-3</c:v>
                </c:pt>
                <c:pt idx="3134">
                  <c:v>8.6208163328738152E-3</c:v>
                </c:pt>
                <c:pt idx="3135">
                  <c:v>8.6276406554208762E-3</c:v>
                </c:pt>
                <c:pt idx="3136">
                  <c:v>8.6344536095417368E-3</c:v>
                </c:pt>
                <c:pt idx="3137">
                  <c:v>8.6412551654202474E-3</c:v>
                </c:pt>
                <c:pt idx="3138">
                  <c:v>8.6480452937198748E-3</c:v>
                </c:pt>
                <c:pt idx="3139">
                  <c:v>8.6548239647044056E-3</c:v>
                </c:pt>
                <c:pt idx="3140">
                  <c:v>8.6615911486376262E-3</c:v>
                </c:pt>
                <c:pt idx="3141">
                  <c:v>8.6683468159431953E-3</c:v>
                </c:pt>
                <c:pt idx="3142">
                  <c:v>8.6750909368848994E-3</c:v>
                </c:pt>
                <c:pt idx="3143">
                  <c:v>8.6818234820462692E-3</c:v>
                </c:pt>
                <c:pt idx="3144">
                  <c:v>8.6885444218509633E-3</c:v>
                </c:pt>
                <c:pt idx="3145">
                  <c:v>8.6952537263229601E-3</c:v>
                </c:pt>
                <c:pt idx="3146">
                  <c:v>8.7019513661257264E-3</c:v>
                </c:pt>
                <c:pt idx="3147">
                  <c:v>8.7086373114431126E-3</c:v>
                </c:pt>
                <c:pt idx="3148">
                  <c:v>8.7153115328586495E-3</c:v>
                </c:pt>
                <c:pt idx="3149">
                  <c:v>8.7219740006361235E-3</c:v>
                </c:pt>
                <c:pt idx="3150">
                  <c:v>8.7286246851991933E-3</c:v>
                </c:pt>
                <c:pt idx="3151">
                  <c:v>8.7362110008548655E-3</c:v>
                </c:pt>
                <c:pt idx="3152">
                  <c:v>8.7428363357755501E-3</c:v>
                </c:pt>
                <c:pt idx="3153">
                  <c:v>8.749449794116515E-3</c:v>
                </c:pt>
                <c:pt idx="3154">
                  <c:v>8.7560513466211631E-3</c:v>
                </c:pt>
                <c:pt idx="3155">
                  <c:v>8.7626409633934088E-3</c:v>
                </c:pt>
                <c:pt idx="3156">
                  <c:v>8.7692186148569107E-3</c:v>
                </c:pt>
                <c:pt idx="3157">
                  <c:v>8.7757842715152634E-3</c:v>
                </c:pt>
                <c:pt idx="3158">
                  <c:v>8.7823379036322535E-3</c:v>
                </c:pt>
                <c:pt idx="3159">
                  <c:v>8.7888794815516036E-3</c:v>
                </c:pt>
                <c:pt idx="3160">
                  <c:v>8.7954089756170362E-3</c:v>
                </c:pt>
                <c:pt idx="3161">
                  <c:v>8.8019263563321459E-3</c:v>
                </c:pt>
                <c:pt idx="3162">
                  <c:v>8.8084315940406555E-3</c:v>
                </c:pt>
                <c:pt idx="3163">
                  <c:v>8.8149246590063512E-3</c:v>
                </c:pt>
                <c:pt idx="3164">
                  <c:v>8.8214055216528919E-3</c:v>
                </c:pt>
                <c:pt idx="3165">
                  <c:v>8.8278741524838722E-3</c:v>
                </c:pt>
                <c:pt idx="3166">
                  <c:v>8.8366064683143009E-3</c:v>
                </c:pt>
                <c:pt idx="3167">
                  <c:v>8.8407745996743614E-3</c:v>
                </c:pt>
                <c:pt idx="3168">
                  <c:v>8.8472063568012516E-3</c:v>
                </c:pt>
                <c:pt idx="3169">
                  <c:v>8.8536257635674076E-3</c:v>
                </c:pt>
                <c:pt idx="3170">
                  <c:v>8.8600327902366161E-3</c:v>
                </c:pt>
                <c:pt idx="3171">
                  <c:v>8.8664274073124716E-3</c:v>
                </c:pt>
                <c:pt idx="3172">
                  <c:v>8.8728095848189525E-3</c:v>
                </c:pt>
                <c:pt idx="3173">
                  <c:v>8.8791792935793978E-3</c:v>
                </c:pt>
                <c:pt idx="3174">
                  <c:v>8.8855365036977219E-3</c:v>
                </c:pt>
                <c:pt idx="3175">
                  <c:v>8.8918811855975832E-3</c:v>
                </c:pt>
                <c:pt idx="3176">
                  <c:v>8.8982133097026406E-3</c:v>
                </c:pt>
                <c:pt idx="3177">
                  <c:v>8.9045328463566165E-3</c:v>
                </c:pt>
                <c:pt idx="3178">
                  <c:v>8.9108397657433613E-3</c:v>
                </c:pt>
                <c:pt idx="3179">
                  <c:v>8.917134038446406E-3</c:v>
                </c:pt>
                <c:pt idx="3180">
                  <c:v>8.9234156348094729E-3</c:v>
                </c:pt>
                <c:pt idx="3181">
                  <c:v>8.9296845252562207E-3</c:v>
                </c:pt>
                <c:pt idx="3182">
                  <c:v>8.9359406798905638E-3</c:v>
                </c:pt>
                <c:pt idx="3183">
                  <c:v>8.9421840694559052E-3</c:v>
                </c:pt>
                <c:pt idx="3184">
                  <c:v>8.9484146641360951E-3</c:v>
                </c:pt>
                <c:pt idx="3185">
                  <c:v>8.9546324342748562E-3</c:v>
                </c:pt>
                <c:pt idx="3186">
                  <c:v>8.9608373503757832E-3</c:v>
                </c:pt>
                <c:pt idx="3187">
                  <c:v>8.9670293826227265E-3</c:v>
                </c:pt>
                <c:pt idx="3188">
                  <c:v>8.9732085015192808E-3</c:v>
                </c:pt>
                <c:pt idx="3189">
                  <c:v>8.9793746773292327E-3</c:v>
                </c:pt>
                <c:pt idx="3190">
                  <c:v>8.9855278806361127E-3</c:v>
                </c:pt>
                <c:pt idx="3191">
                  <c:v>8.9916680816237715E-3</c:v>
                </c:pt>
                <c:pt idx="3192">
                  <c:v>8.9977952506359316E-3</c:v>
                </c:pt>
                <c:pt idx="3193">
                  <c:v>9.0039093581761875E-3</c:v>
                </c:pt>
                <c:pt idx="3194">
                  <c:v>9.010010374588262E-3</c:v>
                </c:pt>
                <c:pt idx="3195">
                  <c:v>9.0160982701359416E-3</c:v>
                </c:pt>
                <c:pt idx="3196">
                  <c:v>9.0221730153228208E-3</c:v>
                </c:pt>
                <c:pt idx="3197">
                  <c:v>9.0282345804926223E-3</c:v>
                </c:pt>
                <c:pt idx="3198">
                  <c:v>9.0342829359091326E-3</c:v>
                </c:pt>
                <c:pt idx="3199">
                  <c:v>9.0403180521558824E-3</c:v>
                </c:pt>
                <c:pt idx="3200">
                  <c:v>9.04633989925685E-3</c:v>
                </c:pt>
                <c:pt idx="3201">
                  <c:v>9.0523484480353744E-3</c:v>
                </c:pt>
                <c:pt idx="3202">
                  <c:v>9.05834366859537E-3</c:v>
                </c:pt>
                <c:pt idx="3203">
                  <c:v>9.0662604017310855E-3</c:v>
                </c:pt>
                <c:pt idx="3204">
                  <c:v>9.0722253468822345E-3</c:v>
                </c:pt>
                <c:pt idx="3205">
                  <c:v>9.0781768659997653E-3</c:v>
                </c:pt>
                <c:pt idx="3206">
                  <c:v>9.0841149295339818E-3</c:v>
                </c:pt>
                <c:pt idx="3207">
                  <c:v>9.0900395077220253E-3</c:v>
                </c:pt>
                <c:pt idx="3208">
                  <c:v>9.0959505710141997E-3</c:v>
                </c:pt>
                <c:pt idx="3209">
                  <c:v>9.1018480897808729E-3</c:v>
                </c:pt>
                <c:pt idx="3210">
                  <c:v>9.1077320343657675E-3</c:v>
                </c:pt>
                <c:pt idx="3211">
                  <c:v>9.1136023751658968E-3</c:v>
                </c:pt>
                <c:pt idx="3212">
                  <c:v>9.1194590824716926E-3</c:v>
                </c:pt>
                <c:pt idx="3213">
                  <c:v>9.1253021268133949E-3</c:v>
                </c:pt>
                <c:pt idx="3214">
                  <c:v>9.1311314783748543E-3</c:v>
                </c:pt>
                <c:pt idx="3215">
                  <c:v>9.13694710763302E-3</c:v>
                </c:pt>
                <c:pt idx="3216">
                  <c:v>9.1449990701697459E-3</c:v>
                </c:pt>
                <c:pt idx="3217">
                  <c:v>9.1507809568192044E-3</c:v>
                </c:pt>
                <c:pt idx="3218">
                  <c:v>9.1565490198863841E-3</c:v>
                </c:pt>
                <c:pt idx="3219">
                  <c:v>9.1623032301946239E-3</c:v>
                </c:pt>
                <c:pt idx="3220">
                  <c:v>9.1680435576080299E-3</c:v>
                </c:pt>
                <c:pt idx="3221">
                  <c:v>9.1737699728700051E-3</c:v>
                </c:pt>
                <c:pt idx="3222">
                  <c:v>9.1794824460844637E-3</c:v>
                </c:pt>
                <c:pt idx="3223">
                  <c:v>9.1851809479148727E-3</c:v>
                </c:pt>
                <c:pt idx="3224">
                  <c:v>9.1908654485450825E-3</c:v>
                </c:pt>
                <c:pt idx="3225">
                  <c:v>9.1965359182388795E-3</c:v>
                </c:pt>
                <c:pt idx="3226">
                  <c:v>9.2021923275797946E-3</c:v>
                </c:pt>
                <c:pt idx="3227">
                  <c:v>9.2078346469914862E-3</c:v>
                </c:pt>
                <c:pt idx="3228">
                  <c:v>9.213462846577869E-3</c:v>
                </c:pt>
                <c:pt idx="3229">
                  <c:v>9.2190768967626013E-3</c:v>
                </c:pt>
                <c:pt idx="3230">
                  <c:v>9.2246767681292141E-3</c:v>
                </c:pt>
                <c:pt idx="3231">
                  <c:v>9.2302624309414938E-3</c:v>
                </c:pt>
                <c:pt idx="3232">
                  <c:v>9.2358338555431629E-3</c:v>
                </c:pt>
                <c:pt idx="3233">
                  <c:v>9.2413910121980081E-3</c:v>
                </c:pt>
                <c:pt idx="3234">
                  <c:v>9.2469338714895599E-3</c:v>
                </c:pt>
                <c:pt idx="3235">
                  <c:v>9.252462403681605E-3</c:v>
                </c:pt>
                <c:pt idx="3236">
                  <c:v>9.2579765791178659E-3</c:v>
                </c:pt>
                <c:pt idx="3237">
                  <c:v>9.2634763682220012E-3</c:v>
                </c:pt>
                <c:pt idx="3238">
                  <c:v>9.2689617413377334E-3</c:v>
                </c:pt>
                <c:pt idx="3239">
                  <c:v>9.2744326688887213E-3</c:v>
                </c:pt>
                <c:pt idx="3240">
                  <c:v>9.2798891212986234E-3</c:v>
                </c:pt>
                <c:pt idx="3241">
                  <c:v>9.2853310685914181E-3</c:v>
                </c:pt>
                <c:pt idx="3242">
                  <c:v>9.2907584816703803E-3</c:v>
                </c:pt>
                <c:pt idx="3243">
                  <c:v>9.2961713305594884E-3</c:v>
                </c:pt>
                <c:pt idx="3244">
                  <c:v>9.3015695856024649E-3</c:v>
                </c:pt>
                <c:pt idx="3245">
                  <c:v>9.3069532173828406E-3</c:v>
                </c:pt>
                <c:pt idx="3246">
                  <c:v>9.312322196164402E-3</c:v>
                </c:pt>
                <c:pt idx="3247">
                  <c:v>9.3176764922109356E-3</c:v>
                </c:pt>
                <c:pt idx="3248">
                  <c:v>9.3230160761059722E-3</c:v>
                </c:pt>
                <c:pt idx="3249">
                  <c:v>9.3283409180333621E-3</c:v>
                </c:pt>
                <c:pt idx="3250">
                  <c:v>9.3336509884967001E-3</c:v>
                </c:pt>
                <c:pt idx="3251">
                  <c:v>9.3389462577597726E-3</c:v>
                </c:pt>
                <c:pt idx="3252">
                  <c:v>9.3442266964061105E-3</c:v>
                </c:pt>
                <c:pt idx="3253">
                  <c:v>9.3494922745396281E-3</c:v>
                </c:pt>
                <c:pt idx="3254">
                  <c:v>9.3547429625040479E-3</c:v>
                </c:pt>
                <c:pt idx="3255">
                  <c:v>9.3599787310427729E-3</c:v>
                </c:pt>
                <c:pt idx="3256">
                  <c:v>9.3651995500998453E-3</c:v>
                </c:pt>
                <c:pt idx="3257">
                  <c:v>9.370405390498604E-3</c:v>
                </c:pt>
                <c:pt idx="3258">
                  <c:v>9.3755962221031552E-3</c:v>
                </c:pt>
                <c:pt idx="3259">
                  <c:v>9.3807720156569019E-3</c:v>
                </c:pt>
                <c:pt idx="3260">
                  <c:v>9.3859327414236304E-3</c:v>
                </c:pt>
                <c:pt idx="3261">
                  <c:v>9.3910783696671274E-3</c:v>
                </c:pt>
                <c:pt idx="3262">
                  <c:v>9.3962088708909874E-3</c:v>
                </c:pt>
                <c:pt idx="3263">
                  <c:v>9.4013242155988053E-3</c:v>
                </c:pt>
                <c:pt idx="3264">
                  <c:v>9.4064243738145592E-3</c:v>
                </c:pt>
                <c:pt idx="3265">
                  <c:v>9.4115093159619079E-3</c:v>
                </c:pt>
                <c:pt idx="3266">
                  <c:v>9.4165790127043181E-3</c:v>
                </c:pt>
                <c:pt idx="3267">
                  <c:v>9.4216334343855124E-3</c:v>
                </c:pt>
                <c:pt idx="3268">
                  <c:v>9.4266725510294691E-3</c:v>
                </c:pt>
                <c:pt idx="3269">
                  <c:v>9.431696333219719E-3</c:v>
                </c:pt>
                <c:pt idx="3270">
                  <c:v>9.4367047515397928E-3</c:v>
                </c:pt>
                <c:pt idx="3271">
                  <c:v>9.4416977759337328E-3</c:v>
                </c:pt>
                <c:pt idx="3272">
                  <c:v>9.4466753769850698E-3</c:v>
                </c:pt>
                <c:pt idx="3273">
                  <c:v>9.4516375251973983E-3</c:v>
                </c:pt>
                <c:pt idx="3274">
                  <c:v>9.4565841907545689E-3</c:v>
                </c:pt>
                <c:pt idx="3275">
                  <c:v>9.4615153440003041E-3</c:v>
                </c:pt>
                <c:pt idx="3276">
                  <c:v>9.4664309554381987E-3</c:v>
                </c:pt>
                <c:pt idx="3277">
                  <c:v>9.4713309954119751E-3</c:v>
                </c:pt>
                <c:pt idx="3278">
                  <c:v>9.476215434345292E-3</c:v>
                </c:pt>
                <c:pt idx="3279">
                  <c:v>9.4810842425019359E-3</c:v>
                </c:pt>
                <c:pt idx="3280">
                  <c:v>9.4859373901456934E-3</c:v>
                </c:pt>
                <c:pt idx="3281">
                  <c:v>9.4907748480199672E-3</c:v>
                </c:pt>
                <c:pt idx="3282">
                  <c:v>9.4955965860687996E-3</c:v>
                </c:pt>
                <c:pt idx="3283">
                  <c:v>9.5004025749556575E-3</c:v>
                </c:pt>
                <c:pt idx="3284">
                  <c:v>9.5051927849443274E-3</c:v>
                </c:pt>
                <c:pt idx="3285">
                  <c:v>9.5099671864584678E-3</c:v>
                </c:pt>
                <c:pt idx="3286">
                  <c:v>9.5147257497618654E-3</c:v>
                </c:pt>
                <c:pt idx="3287">
                  <c:v>9.5194684453581146E-3</c:v>
                </c:pt>
                <c:pt idx="3288">
                  <c:v>9.5241952435110022E-3</c:v>
                </c:pt>
                <c:pt idx="3289">
                  <c:v>9.5289061146441867E-3</c:v>
                </c:pt>
                <c:pt idx="3290">
                  <c:v>9.5336010290214546E-3</c:v>
                </c:pt>
                <c:pt idx="3291">
                  <c:v>9.5382799573062726E-3</c:v>
                </c:pt>
                <c:pt idx="3292">
                  <c:v>9.5429428696025553E-3</c:v>
                </c:pt>
                <c:pt idx="3293">
                  <c:v>9.5475897363339612E-3</c:v>
                </c:pt>
                <c:pt idx="3294">
                  <c:v>9.5522205277642769E-3</c:v>
                </c:pt>
                <c:pt idx="3295">
                  <c:v>9.5568352147168412E-3</c:v>
                </c:pt>
                <c:pt idx="3296">
                  <c:v>9.5614337670557603E-3</c:v>
                </c:pt>
                <c:pt idx="3297">
                  <c:v>9.5660161553645651E-3</c:v>
                </c:pt>
                <c:pt idx="3298">
                  <c:v>9.570582350066914E-3</c:v>
                </c:pt>
                <c:pt idx="3299">
                  <c:v>9.5751323213466577E-3</c:v>
                </c:pt>
                <c:pt idx="3300">
                  <c:v>9.5796660398672628E-3</c:v>
                </c:pt>
                <c:pt idx="3301">
                  <c:v>9.5841834754928357E-3</c:v>
                </c:pt>
                <c:pt idx="3302">
                  <c:v>9.5886845992065872E-3</c:v>
                </c:pt>
                <c:pt idx="3303">
                  <c:v>9.5931693808726237E-3</c:v>
                </c:pt>
                <c:pt idx="3304">
                  <c:v>9.597637791234348E-3</c:v>
                </c:pt>
                <c:pt idx="3305">
                  <c:v>9.6020898004756106E-3</c:v>
                </c:pt>
                <c:pt idx="3306">
                  <c:v>9.60652537902007E-3</c:v>
                </c:pt>
                <c:pt idx="3307">
                  <c:v>9.6109444972913849E-3</c:v>
                </c:pt>
                <c:pt idx="3308">
                  <c:v>9.6153471255533418E-3</c:v>
                </c:pt>
                <c:pt idx="3309">
                  <c:v>9.6197332340697272E-3</c:v>
                </c:pt>
                <c:pt idx="3310">
                  <c:v>9.624102793583944E-3</c:v>
                </c:pt>
                <c:pt idx="3311">
                  <c:v>9.6284557741999066E-3</c:v>
                </c:pt>
                <c:pt idx="3312">
                  <c:v>9.6327921461814014E-3</c:v>
                </c:pt>
                <c:pt idx="3313">
                  <c:v>9.6371118801918954E-3</c:v>
                </c:pt>
                <c:pt idx="3314">
                  <c:v>9.6414149464152388E-3</c:v>
                </c:pt>
                <c:pt idx="3315">
                  <c:v>9.6457013151951543E-3</c:v>
                </c:pt>
                <c:pt idx="3316">
                  <c:v>9.6499709571151726E-3</c:v>
                </c:pt>
                <c:pt idx="3317">
                  <c:v>9.6542238424390803E-3</c:v>
                </c:pt>
                <c:pt idx="3318">
                  <c:v>9.6584599414306638E-3</c:v>
                </c:pt>
                <c:pt idx="3319">
                  <c:v>9.6626792245135817E-3</c:v>
                </c:pt>
                <c:pt idx="3320">
                  <c:v>9.6668816621914289E-3</c:v>
                </c:pt>
                <c:pt idx="3321">
                  <c:v>9.6710672247279916E-3</c:v>
                </c:pt>
                <c:pt idx="3322">
                  <c:v>9.6752358823071205E-3</c:v>
                </c:pt>
                <c:pt idx="3323">
                  <c:v>9.6793876056722183E-3</c:v>
                </c:pt>
                <c:pt idx="3324">
                  <c:v>9.6835223649271995E-3</c:v>
                </c:pt>
                <c:pt idx="3325">
                  <c:v>9.6876401306555948E-3</c:v>
                </c:pt>
                <c:pt idx="3326">
                  <c:v>9.6917408730412546E-3</c:v>
                </c:pt>
                <c:pt idx="3327">
                  <c:v>9.6958245624279016E-3</c:v>
                </c:pt>
                <c:pt idx="3328">
                  <c:v>9.6998911693990664E-3</c:v>
                </c:pt>
                <c:pt idx="3329">
                  <c:v>9.7039406640586634E-3</c:v>
                </c:pt>
                <c:pt idx="3330">
                  <c:v>9.7079730169902234E-3</c:v>
                </c:pt>
                <c:pt idx="3331">
                  <c:v>9.711988198617405E-3</c:v>
                </c:pt>
                <c:pt idx="3332">
                  <c:v>9.7159861791240587E-3</c:v>
                </c:pt>
                <c:pt idx="3333">
                  <c:v>9.7199669290137791E-3</c:v>
                </c:pt>
                <c:pt idx="3334">
                  <c:v>9.7239304183904807E-3</c:v>
                </c:pt>
                <c:pt idx="3335">
                  <c:v>9.7278766179975662E-3</c:v>
                </c:pt>
                <c:pt idx="3336">
                  <c:v>9.7318054980188862E-3</c:v>
                </c:pt>
                <c:pt idx="3337">
                  <c:v>9.7357170287981631E-3</c:v>
                </c:pt>
                <c:pt idx="3338">
                  <c:v>9.7396111807590557E-3</c:v>
                </c:pt>
                <c:pt idx="3339">
                  <c:v>9.7434879243252226E-3</c:v>
                </c:pt>
                <c:pt idx="3340">
                  <c:v>9.7473472299203223E-3</c:v>
                </c:pt>
                <c:pt idx="3341">
                  <c:v>9.7511890675683333E-3</c:v>
                </c:pt>
                <c:pt idx="3342">
                  <c:v>9.7550134079327222E-3</c:v>
                </c:pt>
                <c:pt idx="3343">
                  <c:v>9.7588202214371478E-3</c:v>
                </c:pt>
                <c:pt idx="3344">
                  <c:v>9.7626094783453965E-3</c:v>
                </c:pt>
                <c:pt idx="3345">
                  <c:v>9.7663811488413188E-3</c:v>
                </c:pt>
                <c:pt idx="3346">
                  <c:v>9.7701352038281897E-3</c:v>
                </c:pt>
                <c:pt idx="3347">
                  <c:v>9.7738716130901793E-3</c:v>
                </c:pt>
                <c:pt idx="3348">
                  <c:v>9.7775903472907544E-3</c:v>
                </c:pt>
                <c:pt idx="3349">
                  <c:v>9.7812913767736376E-3</c:v>
                </c:pt>
                <c:pt idx="3350">
                  <c:v>9.7849746719624875E-3</c:v>
                </c:pt>
                <c:pt idx="3351">
                  <c:v>9.7886402031210906E-3</c:v>
                </c:pt>
                <c:pt idx="3352">
                  <c:v>9.7922879405132335E-3</c:v>
                </c:pt>
                <c:pt idx="3353">
                  <c:v>9.795917854962255E-3</c:v>
                </c:pt>
                <c:pt idx="3354">
                  <c:v>9.7995299163322613E-3</c:v>
                </c:pt>
                <c:pt idx="3355">
                  <c:v>9.8031240951268472E-3</c:v>
                </c:pt>
                <c:pt idx="3356">
                  <c:v>9.8067003619295434E-3</c:v>
                </c:pt>
                <c:pt idx="3357">
                  <c:v>9.8102586869242003E-3</c:v>
                </c:pt>
                <c:pt idx="3358">
                  <c:v>9.8137990406144127E-3</c:v>
                </c:pt>
                <c:pt idx="3359">
                  <c:v>9.8173213931040948E-3</c:v>
                </c:pt>
                <c:pt idx="3360">
                  <c:v>9.8208257150567135E-3</c:v>
                </c:pt>
                <c:pt idx="3361">
                  <c:v>9.8243119767360554E-3</c:v>
                </c:pt>
                <c:pt idx="3362">
                  <c:v>9.827780148565779E-3</c:v>
                </c:pt>
                <c:pt idx="3363">
                  <c:v>9.8312302007297347E-3</c:v>
                </c:pt>
                <c:pt idx="3364">
                  <c:v>9.8346621038913895E-3</c:v>
                </c:pt>
                <c:pt idx="3365">
                  <c:v>9.8380758280747216E-3</c:v>
                </c:pt>
                <c:pt idx="3366">
                  <c:v>9.8414713439431978E-3</c:v>
                </c:pt>
                <c:pt idx="3367">
                  <c:v>9.8448486219204767E-3</c:v>
                </c:pt>
                <c:pt idx="3368">
                  <c:v>9.8482076318706646E-3</c:v>
                </c:pt>
                <c:pt idx="3369">
                  <c:v>9.8515483448569086E-3</c:v>
                </c:pt>
                <c:pt idx="3370">
                  <c:v>9.8548707307433148E-3</c:v>
                </c:pt>
                <c:pt idx="3371">
                  <c:v>9.8581747600334779E-3</c:v>
                </c:pt>
                <c:pt idx="3372">
                  <c:v>9.8614604033109288E-3</c:v>
                </c:pt>
                <c:pt idx="3373">
                  <c:v>9.8647276306795817E-3</c:v>
                </c:pt>
                <c:pt idx="3374">
                  <c:v>9.8679764126430314E-3</c:v>
                </c:pt>
                <c:pt idx="3375">
                  <c:v>9.8712067194650643E-3</c:v>
                </c:pt>
                <c:pt idx="3376">
                  <c:v>9.8744185216492752E-3</c:v>
                </c:pt>
                <c:pt idx="3377">
                  <c:v>9.8776117893795146E-3</c:v>
                </c:pt>
                <c:pt idx="3378">
                  <c:v>9.880786493159377E-3</c:v>
                </c:pt>
                <c:pt idx="3379">
                  <c:v>9.8839426035723932E-3</c:v>
                </c:pt>
                <c:pt idx="3380">
                  <c:v>9.8870800905626055E-3</c:v>
                </c:pt>
                <c:pt idx="3381">
                  <c:v>9.8901989248734168E-3</c:v>
                </c:pt>
                <c:pt idx="3382">
                  <c:v>9.8932990765288054E-3</c:v>
                </c:pt>
                <c:pt idx="3383">
                  <c:v>9.8963805163521101E-3</c:v>
                </c:pt>
                <c:pt idx="3384">
                  <c:v>9.8994432142074373E-3</c:v>
                </c:pt>
                <c:pt idx="3385">
                  <c:v>9.9024871407582538E-3</c:v>
                </c:pt>
                <c:pt idx="3386">
                  <c:v>9.905512266428218E-3</c:v>
                </c:pt>
                <c:pt idx="3387">
                  <c:v>9.9085185613212445E-3</c:v>
                </c:pt>
                <c:pt idx="3388">
                  <c:v>9.911505996020864E-3</c:v>
                </c:pt>
                <c:pt idx="3389">
                  <c:v>9.9144745409507351E-3</c:v>
                </c:pt>
                <c:pt idx="3390">
                  <c:v>9.9174241662947082E-3</c:v>
                </c:pt>
                <c:pt idx="3391">
                  <c:v>9.9203548425563781E-3</c:v>
                </c:pt>
                <c:pt idx="3392">
                  <c:v>9.9232665400794673E-3</c:v>
                </c:pt>
                <c:pt idx="3393">
                  <c:v>9.9261592291277623E-3</c:v>
                </c:pt>
                <c:pt idx="3394">
                  <c:v>9.9290328802048577E-3</c:v>
                </c:pt>
                <c:pt idx="3395">
                  <c:v>9.9318874637344123E-3</c:v>
                </c:pt>
                <c:pt idx="3396">
                  <c:v>9.9347229498203404E-3</c:v>
                </c:pt>
                <c:pt idx="3397">
                  <c:v>9.9375393092060449E-3</c:v>
                </c:pt>
                <c:pt idx="3398">
                  <c:v>9.9403365119954401E-3</c:v>
                </c:pt>
                <c:pt idx="3399">
                  <c:v>9.9431145285322486E-3</c:v>
                </c:pt>
                <c:pt idx="3400">
                  <c:v>9.9458733293200652E-3</c:v>
                </c:pt>
                <c:pt idx="3401">
                  <c:v>9.9486128847825483E-3</c:v>
                </c:pt>
                <c:pt idx="3402">
                  <c:v>9.9513331651834847E-3</c:v>
                </c:pt>
                <c:pt idx="3403">
                  <c:v>9.9540341409465327E-3</c:v>
                </c:pt>
                <c:pt idx="3404">
                  <c:v>9.956715782255543E-3</c:v>
                </c:pt>
                <c:pt idx="3405">
                  <c:v>9.9593780597739823E-3</c:v>
                </c:pt>
                <c:pt idx="3406">
                  <c:v>9.9620209437656371E-3</c:v>
                </c:pt>
                <c:pt idx="3407">
                  <c:v>9.96464440457423E-3</c:v>
                </c:pt>
                <c:pt idx="3408">
                  <c:v>9.9672484126234195E-3</c:v>
                </c:pt>
                <c:pt idx="3409">
                  <c:v>9.9698329380970563E-3</c:v>
                </c:pt>
                <c:pt idx="3410">
                  <c:v>9.9723979515786709E-3</c:v>
                </c:pt>
                <c:pt idx="3411">
                  <c:v>9.9753054652484963E-3</c:v>
                </c:pt>
                <c:pt idx="3412">
                  <c:v>9.9778285672957878E-3</c:v>
                </c:pt>
                <c:pt idx="3413">
                  <c:v>9.980332064305486E-3</c:v>
                </c:pt>
                <c:pt idx="3414">
                  <c:v>9.9828159264614413E-3</c:v>
                </c:pt>
                <c:pt idx="3415">
                  <c:v>9.9852801241073763E-3</c:v>
                </c:pt>
                <c:pt idx="3416">
                  <c:v>9.9877246279067577E-3</c:v>
                </c:pt>
                <c:pt idx="3417">
                  <c:v>9.9901494076437558E-3</c:v>
                </c:pt>
                <c:pt idx="3418">
                  <c:v>9.9925544343015815E-3</c:v>
                </c:pt>
                <c:pt idx="3419">
                  <c:v>9.9949396780640853E-3</c:v>
                </c:pt>
                <c:pt idx="3420">
                  <c:v>9.9973051091151177E-3</c:v>
                </c:pt>
                <c:pt idx="3421">
                  <c:v>9.9996506979582733E-3</c:v>
                </c:pt>
                <c:pt idx="3422">
                  <c:v>1.0001976415017211E-2</c:v>
                </c:pt>
                <c:pt idx="3423">
                  <c:v>1.0004282230635653E-2</c:v>
                </c:pt>
                <c:pt idx="3424">
                  <c:v>1.0006568115157322E-2</c:v>
                </c:pt>
                <c:pt idx="3425">
                  <c:v>1.000883403892594E-2</c:v>
                </c:pt>
                <c:pt idx="3426">
                  <c:v>1.0011079972365167E-2</c:v>
                </c:pt>
                <c:pt idx="3427">
                  <c:v>1.0013305885738788E-2</c:v>
                </c:pt>
                <c:pt idx="3428">
                  <c:v>1.0015511749550399E-2</c:v>
                </c:pt>
                <c:pt idx="3429">
                  <c:v>1.0017697534143721E-2</c:v>
                </c:pt>
                <c:pt idx="3430">
                  <c:v>1.0019863209942415E-2</c:v>
                </c:pt>
                <c:pt idx="3431">
                  <c:v>1.0022008747130329E-2</c:v>
                </c:pt>
                <c:pt idx="3432">
                  <c:v>1.0024134116290995E-2</c:v>
                </c:pt>
                <c:pt idx="3433">
                  <c:v>1.0026239287688199E-2</c:v>
                </c:pt>
                <c:pt idx="3434">
                  <c:v>1.00283242317456E-2</c:v>
                </c:pt>
                <c:pt idx="3435">
                  <c:v>1.0030388918726985E-2</c:v>
                </c:pt>
                <c:pt idx="3436">
                  <c:v>1.0032433319056011E-2</c:v>
                </c:pt>
                <c:pt idx="3437">
                  <c:v>1.0034457403236274E-2</c:v>
                </c:pt>
                <c:pt idx="3438">
                  <c:v>1.0036461141451625E-2</c:v>
                </c:pt>
                <c:pt idx="3439">
                  <c:v>1.0038444504125721E-2</c:v>
                </c:pt>
                <c:pt idx="3440">
                  <c:v>1.0040407461762157E-2</c:v>
                </c:pt>
                <c:pt idx="3441">
                  <c:v>1.0042349984464849E-2</c:v>
                </c:pt>
                <c:pt idx="3442">
                  <c:v>1.0044272042897262E-2</c:v>
                </c:pt>
                <c:pt idx="3443">
                  <c:v>1.0046173607243247E-2</c:v>
                </c:pt>
                <c:pt idx="3444">
                  <c:v>1.0048054647846527E-2</c:v>
                </c:pt>
                <c:pt idx="3445">
                  <c:v>1.0049915135370568E-2</c:v>
                </c:pt>
                <c:pt idx="3446">
                  <c:v>1.0051755039919286E-2</c:v>
                </c:pt>
                <c:pt idx="3447">
                  <c:v>1.0053574331756465E-2</c:v>
                </c:pt>
                <c:pt idx="3448">
                  <c:v>1.0055372981545574E-2</c:v>
                </c:pt>
                <c:pt idx="3449">
                  <c:v>1.0057150959630334E-2</c:v>
                </c:pt>
                <c:pt idx="3450">
                  <c:v>1.0058908236114661E-2</c:v>
                </c:pt>
                <c:pt idx="3451">
                  <c:v>1.0060644781582084E-2</c:v>
                </c:pt>
                <c:pt idx="3452">
                  <c:v>1.0062360566456263E-2</c:v>
                </c:pt>
                <c:pt idx="3453">
                  <c:v>1.006405556108092E-2</c:v>
                </c:pt>
                <c:pt idx="3454">
                  <c:v>1.0065729735480033E-2</c:v>
                </c:pt>
                <c:pt idx="3455">
                  <c:v>1.0067383060636814E-2</c:v>
                </c:pt>
                <c:pt idx="3456">
                  <c:v>1.0069015506415369E-2</c:v>
                </c:pt>
                <c:pt idx="3457">
                  <c:v>1.0070627043319291E-2</c:v>
                </c:pt>
                <c:pt idx="3458">
                  <c:v>1.0072217641932113E-2</c:v>
                </c:pt>
                <c:pt idx="3459">
                  <c:v>1.0073787272437684E-2</c:v>
                </c:pt>
                <c:pt idx="3460">
                  <c:v>1.0075335905099791E-2</c:v>
                </c:pt>
                <c:pt idx="3461">
                  <c:v>1.0076863510581902E-2</c:v>
                </c:pt>
                <c:pt idx="3462">
                  <c:v>1.0078370058907993E-2</c:v>
                </c:pt>
                <c:pt idx="3463">
                  <c:v>1.0080066006450394E-2</c:v>
                </c:pt>
                <c:pt idx="3464">
                  <c:v>1.008152733319001E-2</c:v>
                </c:pt>
                <c:pt idx="3465">
                  <c:v>1.0082967509728036E-2</c:v>
                </c:pt>
                <c:pt idx="3466">
                  <c:v>1.008438650648813E-2</c:v>
                </c:pt>
                <c:pt idx="3467">
                  <c:v>1.0085784293973887E-2</c:v>
                </c:pt>
                <c:pt idx="3468">
                  <c:v>1.008716084252903E-2</c:v>
                </c:pt>
                <c:pt idx="3469">
                  <c:v>1.0088516122417346E-2</c:v>
                </c:pt>
                <c:pt idx="3470">
                  <c:v>1.0089850104062492E-2</c:v>
                </c:pt>
                <c:pt idx="3471">
                  <c:v>1.0091162757888128E-2</c:v>
                </c:pt>
                <c:pt idx="3472">
                  <c:v>1.0092454054317912E-2</c:v>
                </c:pt>
                <c:pt idx="3473">
                  <c:v>1.0093723963615631E-2</c:v>
                </c:pt>
                <c:pt idx="3474">
                  <c:v>1.0094972456125006E-2</c:v>
                </c:pt>
                <c:pt idx="3475">
                  <c:v>1.0096199502269698E-2</c:v>
                </c:pt>
                <c:pt idx="3476">
                  <c:v>1.0097405072313492E-2</c:v>
                </c:pt>
                <c:pt idx="3477">
                  <c:v>1.0099489664508354E-2</c:v>
                </c:pt>
                <c:pt idx="3478">
                  <c:v>1.0099751666112766E-2</c:v>
                </c:pt>
                <c:pt idx="3479">
                  <c:v>1.0100892630635627E-2</c:v>
                </c:pt>
                <c:pt idx="3480">
                  <c:v>1.0102012000592353E-2</c:v>
                </c:pt>
                <c:pt idx="3481">
                  <c:v>1.010310974624673E-2</c:v>
                </c:pt>
                <c:pt idx="3482">
                  <c:v>1.0104185838262225E-2</c:v>
                </c:pt>
                <c:pt idx="3483">
                  <c:v>1.0105240246982561E-2</c:v>
                </c:pt>
                <c:pt idx="3484">
                  <c:v>1.0106272942511652E-2</c:v>
                </c:pt>
                <c:pt idx="3485">
                  <c:v>1.01072838955929E-2</c:v>
                </c:pt>
                <c:pt idx="3486">
                  <c:v>1.0108273076330221E-2</c:v>
                </c:pt>
                <c:pt idx="3487">
                  <c:v>1.0109240455067336E-2</c:v>
                </c:pt>
                <c:pt idx="3488">
                  <c:v>1.0110186002387778E-2</c:v>
                </c:pt>
                <c:pt idx="3489">
                  <c:v>1.0111109688555331E-2</c:v>
                </c:pt>
                <c:pt idx="3490">
                  <c:v>1.0112011483833783E-2</c:v>
                </c:pt>
                <c:pt idx="3491">
                  <c:v>1.0112891358646792E-2</c:v>
                </c:pt>
                <c:pt idx="3492">
                  <c:v>1.0113749283497953E-2</c:v>
                </c:pt>
                <c:pt idx="3493">
                  <c:v>1.0114585228730988E-2</c:v>
                </c:pt>
                <c:pt idx="3494">
                  <c:v>1.0115399164609684E-2</c:v>
                </c:pt>
                <c:pt idx="3495">
                  <c:v>1.0116191061637636E-2</c:v>
                </c:pt>
                <c:pt idx="3496">
                  <c:v>1.0116960890158566E-2</c:v>
                </c:pt>
                <c:pt idx="3497">
                  <c:v>1.0117708620196453E-2</c:v>
                </c:pt>
                <c:pt idx="3498">
                  <c:v>1.0118434222814443E-2</c:v>
                </c:pt>
                <c:pt idx="3499">
                  <c:v>1.0119137667796707E-2</c:v>
                </c:pt>
                <c:pt idx="3500">
                  <c:v>1.0119818925566904E-2</c:v>
                </c:pt>
                <c:pt idx="3501">
                  <c:v>1.0120477966868435E-2</c:v>
                </c:pt>
                <c:pt idx="3502">
                  <c:v>1.0121114761885153E-2</c:v>
                </c:pt>
                <c:pt idx="3503">
                  <c:v>1.0121729280800906E-2</c:v>
                </c:pt>
                <c:pt idx="3504">
                  <c:v>1.0122321494199227E-2</c:v>
                </c:pt>
                <c:pt idx="3505">
                  <c:v>1.0122891372423837E-2</c:v>
                </c:pt>
                <c:pt idx="3506">
                  <c:v>1.0123438885738523E-2</c:v>
                </c:pt>
                <c:pt idx="3507">
                  <c:v>1.0123964004726815E-2</c:v>
                </c:pt>
                <c:pt idx="3508">
                  <c:v>1.0124466699492629E-2</c:v>
                </c:pt>
                <c:pt idx="3509">
                  <c:v>1.0124946940539559E-2</c:v>
                </c:pt>
                <c:pt idx="3510">
                  <c:v>1.0125404698211327E-2</c:v>
                </c:pt>
                <c:pt idx="3511">
                  <c:v>1.0125839942931592E-2</c:v>
                </c:pt>
                <c:pt idx="3512">
                  <c:v>1.0126252645283884E-2</c:v>
                </c:pt>
                <c:pt idx="3513">
                  <c:v>1.0126642775132311E-2</c:v>
                </c:pt>
                <c:pt idx="3514">
                  <c:v>1.0127010303220274E-2</c:v>
                </c:pt>
                <c:pt idx="3515">
                  <c:v>1.0127734332536775E-2</c:v>
                </c:pt>
                <c:pt idx="3516">
                  <c:v>1.0128050105571162E-2</c:v>
                </c:pt>
                <c:pt idx="3517">
                  <c:v>1.0128343178070764E-2</c:v>
                </c:pt>
                <c:pt idx="3518">
                  <c:v>1.0128613520485885E-2</c:v>
                </c:pt>
                <c:pt idx="3519">
                  <c:v>1.0128861103133602E-2</c:v>
                </c:pt>
                <c:pt idx="3520">
                  <c:v>1.0129085896410928E-2</c:v>
                </c:pt>
                <c:pt idx="3521">
                  <c:v>1.0129287870714876E-2</c:v>
                </c:pt>
                <c:pt idx="3522">
                  <c:v>1.0129466996335879E-2</c:v>
                </c:pt>
                <c:pt idx="3523">
                  <c:v>1.012962324372424E-2</c:v>
                </c:pt>
                <c:pt idx="3524">
                  <c:v>1.0129756583223681E-2</c:v>
                </c:pt>
                <c:pt idx="3525">
                  <c:v>1.0129866985204572E-2</c:v>
                </c:pt>
                <c:pt idx="3526">
                  <c:v>1.0129954420010634E-2</c:v>
                </c:pt>
                <c:pt idx="3527">
                  <c:v>1.0130018858012235E-2</c:v>
                </c:pt>
                <c:pt idx="3528">
                  <c:v>1.013006026965968E-2</c:v>
                </c:pt>
                <c:pt idx="3529">
                  <c:v>1.013007862529669E-2</c:v>
                </c:pt>
                <c:pt idx="3530">
                  <c:v>1.0130073895187053E-2</c:v>
                </c:pt>
                <c:pt idx="3531">
                  <c:v>1.0129742155084998E-2</c:v>
                </c:pt>
                <c:pt idx="3532">
                  <c:v>1.0129681240131916E-2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734656"/>
        <c:axId val="512369792"/>
      </c:lineChart>
      <c:dateAx>
        <c:axId val="69973465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6979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512369792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973465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-3.4299999998790853E-3</c:v>
                </c:pt>
                <c:pt idx="1">
                  <c:v>-3.4428547154347245E-3</c:v>
                </c:pt>
                <c:pt idx="2">
                  <c:v>-3.4476475853227918E-3</c:v>
                </c:pt>
                <c:pt idx="3">
                  <c:v>-3.4538978873488451E-3</c:v>
                </c:pt>
                <c:pt idx="4">
                  <c:v>-3.4577675515870543E-3</c:v>
                </c:pt>
                <c:pt idx="5">
                  <c:v>-3.4618858775957396E-3</c:v>
                </c:pt>
                <c:pt idx="6">
                  <c:v>-3.4726874661367684E-3</c:v>
                </c:pt>
                <c:pt idx="7">
                  <c:v>-3.4747537096665912E-3</c:v>
                </c:pt>
                <c:pt idx="8">
                  <c:v>-3.4757790762338851E-3</c:v>
                </c:pt>
                <c:pt idx="9">
                  <c:v>-3.4768314493574537E-3</c:v>
                </c:pt>
                <c:pt idx="10">
                  <c:v>-3.4777259092807597E-3</c:v>
                </c:pt>
                <c:pt idx="11">
                  <c:v>-3.478366147504487E-3</c:v>
                </c:pt>
                <c:pt idx="12">
                  <c:v>-3.478125995245118E-3</c:v>
                </c:pt>
                <c:pt idx="13">
                  <c:v>-3.4769635322459439E-3</c:v>
                </c:pt>
                <c:pt idx="14">
                  <c:v>-3.4768183236619232E-3</c:v>
                </c:pt>
                <c:pt idx="15">
                  <c:v>-3.4765907704513745E-3</c:v>
                </c:pt>
                <c:pt idx="16">
                  <c:v>-3.4746544177847779E-3</c:v>
                </c:pt>
                <c:pt idx="17">
                  <c:v>-3.4740427264317248E-3</c:v>
                </c:pt>
                <c:pt idx="18">
                  <c:v>-3.4732028091929738E-3</c:v>
                </c:pt>
                <c:pt idx="19">
                  <c:v>-3.4728718538447334E-3</c:v>
                </c:pt>
                <c:pt idx="20">
                  <c:v>-3.4725472333281774E-3</c:v>
                </c:pt>
                <c:pt idx="21">
                  <c:v>-3.4718087420342542E-3</c:v>
                </c:pt>
                <c:pt idx="22">
                  <c:v>-3.4715380523522299E-3</c:v>
                </c:pt>
                <c:pt idx="23">
                  <c:v>-3.4714932507777796E-3</c:v>
                </c:pt>
                <c:pt idx="24">
                  <c:v>-3.4723507551817634E-3</c:v>
                </c:pt>
                <c:pt idx="25">
                  <c:v>-3.4721467886120812E-3</c:v>
                </c:pt>
                <c:pt idx="26">
                  <c:v>-3.4727946467767445E-3</c:v>
                </c:pt>
                <c:pt idx="27">
                  <c:v>-3.4733896526306651E-3</c:v>
                </c:pt>
                <c:pt idx="28">
                  <c:v>-3.4741028514586603E-3</c:v>
                </c:pt>
                <c:pt idx="29">
                  <c:v>-3.4766489340196105E-3</c:v>
                </c:pt>
                <c:pt idx="30">
                  <c:v>-3.4767845337948093E-3</c:v>
                </c:pt>
                <c:pt idx="31">
                  <c:v>-3.4794675495044558E-3</c:v>
                </c:pt>
                <c:pt idx="32">
                  <c:v>-3.4808955981397993E-3</c:v>
                </c:pt>
                <c:pt idx="33">
                  <c:v>-3.4824372080075605E-3</c:v>
                </c:pt>
                <c:pt idx="34">
                  <c:v>-3.4863478752972243E-3</c:v>
                </c:pt>
                <c:pt idx="35">
                  <c:v>-3.4869967719131805E-3</c:v>
                </c:pt>
                <c:pt idx="36">
                  <c:v>-3.4917030971901575E-3</c:v>
                </c:pt>
                <c:pt idx="37">
                  <c:v>-3.49382893374095E-3</c:v>
                </c:pt>
                <c:pt idx="38">
                  <c:v>-3.4960294222750044E-3</c:v>
                </c:pt>
                <c:pt idx="39">
                  <c:v>-3.5007220060503941E-3</c:v>
                </c:pt>
                <c:pt idx="40">
                  <c:v>-3.5018347932744545E-3</c:v>
                </c:pt>
                <c:pt idx="41">
                  <c:v>-3.5078346796666438E-3</c:v>
                </c:pt>
                <c:pt idx="42">
                  <c:v>-3.510283107654999E-3</c:v>
                </c:pt>
                <c:pt idx="43">
                  <c:v>-3.512733001199031E-3</c:v>
                </c:pt>
                <c:pt idx="44">
                  <c:v>-3.5140042006620571E-3</c:v>
                </c:pt>
                <c:pt idx="45">
                  <c:v>-3.5187550767739268E-3</c:v>
                </c:pt>
                <c:pt idx="46">
                  <c:v>-3.5259756726667381E-3</c:v>
                </c:pt>
                <c:pt idx="47">
                  <c:v>-3.5283727770720323E-3</c:v>
                </c:pt>
                <c:pt idx="48">
                  <c:v>-3.5330731050920894E-3</c:v>
                </c:pt>
                <c:pt idx="49">
                  <c:v>-3.5343169141008324E-3</c:v>
                </c:pt>
                <c:pt idx="50">
                  <c:v>-3.5355570927253859E-3</c:v>
                </c:pt>
                <c:pt idx="51">
                  <c:v>-3.5427724648406573E-3</c:v>
                </c:pt>
                <c:pt idx="52">
                  <c:v>-3.5451951687310644E-3</c:v>
                </c:pt>
                <c:pt idx="53">
                  <c:v>-3.550130599610765E-3</c:v>
                </c:pt>
                <c:pt idx="54">
                  <c:v>-3.551344652074212E-3</c:v>
                </c:pt>
                <c:pt idx="55">
                  <c:v>-3.5525534719519965E-3</c:v>
                </c:pt>
                <c:pt idx="56">
                  <c:v>-3.560111365530074E-3</c:v>
                </c:pt>
                <c:pt idx="57">
                  <c:v>-3.5626907508212375E-3</c:v>
                </c:pt>
                <c:pt idx="58">
                  <c:v>-3.5681977864434411E-3</c:v>
                </c:pt>
                <c:pt idx="59">
                  <c:v>-3.5694293595757431E-3</c:v>
                </c:pt>
                <c:pt idx="60">
                  <c:v>-3.5706617876840596E-3</c:v>
                </c:pt>
                <c:pt idx="61">
                  <c:v>-3.5790691991104623E-3</c:v>
                </c:pt>
                <c:pt idx="62">
                  <c:v>-3.5819894312633283E-3</c:v>
                </c:pt>
                <c:pt idx="63">
                  <c:v>-3.5884246557308075E-3</c:v>
                </c:pt>
                <c:pt idx="64">
                  <c:v>-3.5897884359255283E-3</c:v>
                </c:pt>
                <c:pt idx="65">
                  <c:v>-3.5947940017026655E-3</c:v>
                </c:pt>
                <c:pt idx="66">
                  <c:v>-3.6010508722747379E-3</c:v>
                </c:pt>
                <c:pt idx="67">
                  <c:v>-3.6044886603779592E-3</c:v>
                </c:pt>
                <c:pt idx="68">
                  <c:v>-3.6119033900245353E-3</c:v>
                </c:pt>
                <c:pt idx="69">
                  <c:v>-3.6135237430152956E-3</c:v>
                </c:pt>
                <c:pt idx="70">
                  <c:v>-3.6151699441206065E-3</c:v>
                </c:pt>
                <c:pt idx="71">
                  <c:v>-3.6262943212020484E-3</c:v>
                </c:pt>
                <c:pt idx="72">
                  <c:v>-3.6300749366047214E-3</c:v>
                </c:pt>
                <c:pt idx="73">
                  <c:v>-3.637806093625962E-3</c:v>
                </c:pt>
                <c:pt idx="74">
                  <c:v>-3.6396652377479466E-3</c:v>
                </c:pt>
                <c:pt idx="75">
                  <c:v>-3.6415495723495263E-3</c:v>
                </c:pt>
                <c:pt idx="76">
                  <c:v>-3.6530862433448164E-3</c:v>
                </c:pt>
                <c:pt idx="77">
                  <c:v>-3.6569133075626064E-3</c:v>
                </c:pt>
                <c:pt idx="78">
                  <c:v>-3.6642269226741775E-3</c:v>
                </c:pt>
                <c:pt idx="79">
                  <c:v>-3.6662236497837786E-3</c:v>
                </c:pt>
                <c:pt idx="80">
                  <c:v>-3.6682354336483162E-3</c:v>
                </c:pt>
                <c:pt idx="81">
                  <c:v>-3.6791534479615937E-3</c:v>
                </c:pt>
                <c:pt idx="82">
                  <c:v>-3.6826644022127939E-3</c:v>
                </c:pt>
                <c:pt idx="83">
                  <c:v>-3.6888205437435322E-3</c:v>
                </c:pt>
                <c:pt idx="84">
                  <c:v>-3.6907603659851185E-3</c:v>
                </c:pt>
                <c:pt idx="85">
                  <c:v>-3.6926896166597769E-3</c:v>
                </c:pt>
                <c:pt idx="86">
                  <c:v>-3.7017594839067014E-3</c:v>
                </c:pt>
                <c:pt idx="87">
                  <c:v>-3.704528550538177E-3</c:v>
                </c:pt>
                <c:pt idx="88">
                  <c:v>-3.7062384795918391E-3</c:v>
                </c:pt>
                <c:pt idx="89">
                  <c:v>-3.7105389350289286E-3</c:v>
                </c:pt>
                <c:pt idx="90">
                  <c:v>-3.7121044585165484E-3</c:v>
                </c:pt>
                <c:pt idx="91">
                  <c:v>-3.7180309819304647E-3</c:v>
                </c:pt>
                <c:pt idx="92">
                  <c:v>-3.7201014572176838E-3</c:v>
                </c:pt>
                <c:pt idx="93">
                  <c:v>-3.7220987344253054E-3</c:v>
                </c:pt>
                <c:pt idx="94">
                  <c:v>-3.7255064173637165E-3</c:v>
                </c:pt>
                <c:pt idx="95">
                  <c:v>-3.7266535788650322E-3</c:v>
                </c:pt>
                <c:pt idx="96">
                  <c:v>-3.73136265033569E-3</c:v>
                </c:pt>
                <c:pt idx="97">
                  <c:v>-3.7331504859512421E-3</c:v>
                </c:pt>
                <c:pt idx="98">
                  <c:v>-3.7349446699392885E-3</c:v>
                </c:pt>
                <c:pt idx="99">
                  <c:v>-3.7388131803889335E-3</c:v>
                </c:pt>
                <c:pt idx="100">
                  <c:v>-3.7396694600739942E-3</c:v>
                </c:pt>
                <c:pt idx="101">
                  <c:v>-3.7444641254418265E-3</c:v>
                </c:pt>
                <c:pt idx="102">
                  <c:v>-3.7465728318619718E-3</c:v>
                </c:pt>
                <c:pt idx="103">
                  <c:v>-3.7487829948479323E-3</c:v>
                </c:pt>
                <c:pt idx="104">
                  <c:v>-3.7544335042570542E-3</c:v>
                </c:pt>
                <c:pt idx="105">
                  <c:v>-3.7553002003670555E-3</c:v>
                </c:pt>
                <c:pt idx="106">
                  <c:v>-3.7618867761373131E-3</c:v>
                </c:pt>
                <c:pt idx="107">
                  <c:v>-3.7650287953074901E-3</c:v>
                </c:pt>
                <c:pt idx="108">
                  <c:v>-3.7683829406662817E-3</c:v>
                </c:pt>
                <c:pt idx="109">
                  <c:v>-3.7770565136441281E-3</c:v>
                </c:pt>
                <c:pt idx="110">
                  <c:v>-3.778429837835592E-3</c:v>
                </c:pt>
                <c:pt idx="111">
                  <c:v>-3.7918057639764872E-3</c:v>
                </c:pt>
                <c:pt idx="112">
                  <c:v>-3.7967206574931753E-3</c:v>
                </c:pt>
                <c:pt idx="113">
                  <c:v>-3.8083504505208188E-3</c:v>
                </c:pt>
                <c:pt idx="114">
                  <c:v>-3.8104670012768793E-3</c:v>
                </c:pt>
                <c:pt idx="115">
                  <c:v>-3.8126639534991607E-3</c:v>
                </c:pt>
                <c:pt idx="116">
                  <c:v>-3.8301314329104406E-3</c:v>
                </c:pt>
                <c:pt idx="117">
                  <c:v>-3.8362285080055648E-3</c:v>
                </c:pt>
                <c:pt idx="118">
                  <c:v>-3.8492929341763216E-3</c:v>
                </c:pt>
                <c:pt idx="119">
                  <c:v>-3.8521760106806358E-3</c:v>
                </c:pt>
                <c:pt idx="120">
                  <c:v>-3.855138748960628E-3</c:v>
                </c:pt>
                <c:pt idx="121">
                  <c:v>-3.8746518877325231E-3</c:v>
                </c:pt>
                <c:pt idx="122">
                  <c:v>-3.8812145891045377E-3</c:v>
                </c:pt>
                <c:pt idx="123">
                  <c:v>-3.8939808701716158E-3</c:v>
                </c:pt>
                <c:pt idx="124">
                  <c:v>-3.8973824234063426E-3</c:v>
                </c:pt>
                <c:pt idx="125">
                  <c:v>-3.9008383387285233E-3</c:v>
                </c:pt>
                <c:pt idx="126">
                  <c:v>-3.9199880470740201E-3</c:v>
                </c:pt>
                <c:pt idx="127">
                  <c:v>-3.9261787554934644E-3</c:v>
                </c:pt>
                <c:pt idx="128">
                  <c:v>-3.937018818258183E-3</c:v>
                </c:pt>
                <c:pt idx="129">
                  <c:v>-3.9404641639201321E-3</c:v>
                </c:pt>
                <c:pt idx="130">
                  <c:v>-3.9438993889431215E-3</c:v>
                </c:pt>
                <c:pt idx="131">
                  <c:v>-3.9580474693567957E-3</c:v>
                </c:pt>
                <c:pt idx="132">
                  <c:v>-3.963066933537096E-3</c:v>
                </c:pt>
                <c:pt idx="133">
                  <c:v>-3.9678565917684594E-3</c:v>
                </c:pt>
                <c:pt idx="134">
                  <c:v>-3.975498302115632E-3</c:v>
                </c:pt>
                <c:pt idx="135">
                  <c:v>-3.9782512488816648E-3</c:v>
                </c:pt>
                <c:pt idx="136">
                  <c:v>-3.9886453573920733E-3</c:v>
                </c:pt>
                <c:pt idx="137">
                  <c:v>-3.9922320949670187E-3</c:v>
                </c:pt>
                <c:pt idx="138">
                  <c:v>-3.9956499161584169E-3</c:v>
                </c:pt>
                <c:pt idx="139">
                  <c:v>-4.0011381778419508E-3</c:v>
                </c:pt>
                <c:pt idx="140">
                  <c:v>-4.0031030971744751E-3</c:v>
                </c:pt>
                <c:pt idx="141">
                  <c:v>-4.0105519349014074E-3</c:v>
                </c:pt>
                <c:pt idx="142">
                  <c:v>-4.0131676298207353E-3</c:v>
                </c:pt>
                <c:pt idx="143">
                  <c:v>-4.015687116983635E-3</c:v>
                </c:pt>
                <c:pt idx="144">
                  <c:v>-4.0202054119448105E-3</c:v>
                </c:pt>
                <c:pt idx="145">
                  <c:v>-4.0215269308267161E-3</c:v>
                </c:pt>
                <c:pt idx="146">
                  <c:v>-4.0272471912854435E-3</c:v>
                </c:pt>
                <c:pt idx="147">
                  <c:v>-4.0294362618022994E-3</c:v>
                </c:pt>
                <c:pt idx="148">
                  <c:v>-4.0316136525180291E-3</c:v>
                </c:pt>
                <c:pt idx="149">
                  <c:v>-4.0374959406779872E-3</c:v>
                </c:pt>
                <c:pt idx="150">
                  <c:v>-4.0385036178290645E-3</c:v>
                </c:pt>
                <c:pt idx="151">
                  <c:v>-4.0427902611899214E-3</c:v>
                </c:pt>
                <c:pt idx="152">
                  <c:v>-4.0451798613383438E-3</c:v>
                </c:pt>
                <c:pt idx="153">
                  <c:v>-4.0476505562283549E-3</c:v>
                </c:pt>
                <c:pt idx="154">
                  <c:v>-4.0531892852099793E-3</c:v>
                </c:pt>
                <c:pt idx="155">
                  <c:v>-4.0543326870041124E-3</c:v>
                </c:pt>
                <c:pt idx="156">
                  <c:v>-4.0625779393869028E-3</c:v>
                </c:pt>
                <c:pt idx="157">
                  <c:v>-4.0654066325311374E-3</c:v>
                </c:pt>
                <c:pt idx="158">
                  <c:v>-4.0712699396779203E-3</c:v>
                </c:pt>
                <c:pt idx="159">
                  <c:v>-4.0726365819929167E-3</c:v>
                </c:pt>
                <c:pt idx="160">
                  <c:v>-4.0740290206430253E-3</c:v>
                </c:pt>
                <c:pt idx="161">
                  <c:v>-4.0826920678348868E-3</c:v>
                </c:pt>
                <c:pt idx="162">
                  <c:v>-4.0855511355581036E-3</c:v>
                </c:pt>
                <c:pt idx="163">
                  <c:v>-4.0908771990734076E-3</c:v>
                </c:pt>
                <c:pt idx="164">
                  <c:v>-4.0923924202694584E-3</c:v>
                </c:pt>
                <c:pt idx="165">
                  <c:v>-4.0939248603722965E-3</c:v>
                </c:pt>
                <c:pt idx="166">
                  <c:v>-4.1018098897514024E-3</c:v>
                </c:pt>
                <c:pt idx="167">
                  <c:v>-4.1042876118795174E-3</c:v>
                </c:pt>
                <c:pt idx="168">
                  <c:v>-4.1082209803197404E-3</c:v>
                </c:pt>
                <c:pt idx="169">
                  <c:v>-4.1096831048111071E-3</c:v>
                </c:pt>
                <c:pt idx="170">
                  <c:v>-4.1111381649320874E-3</c:v>
                </c:pt>
                <c:pt idx="171">
                  <c:v>-4.1185503961634643E-3</c:v>
                </c:pt>
                <c:pt idx="172">
                  <c:v>-4.1203275075235076E-3</c:v>
                </c:pt>
                <c:pt idx="173">
                  <c:v>-4.1214236433237406E-3</c:v>
                </c:pt>
                <c:pt idx="174">
                  <c:v>-4.1224583798651904E-3</c:v>
                </c:pt>
                <c:pt idx="175">
                  <c:v>-4.1248405114192198E-3</c:v>
                </c:pt>
                <c:pt idx="176">
                  <c:v>-4.1253538664551195E-3</c:v>
                </c:pt>
                <c:pt idx="177">
                  <c:v>-4.1253632247412698E-3</c:v>
                </c:pt>
                <c:pt idx="178">
                  <c:v>-4.1258782897254931E-3</c:v>
                </c:pt>
                <c:pt idx="179">
                  <c:v>-4.1263358344304397E-3</c:v>
                </c:pt>
                <c:pt idx="180">
                  <c:v>-4.1269098239818123E-3</c:v>
                </c:pt>
                <c:pt idx="181">
                  <c:v>-4.1271087100958415E-3</c:v>
                </c:pt>
                <c:pt idx="182">
                  <c:v>-4.1278852315301314E-3</c:v>
                </c:pt>
                <c:pt idx="183">
                  <c:v>-4.127982508685818E-3</c:v>
                </c:pt>
                <c:pt idx="184">
                  <c:v>-4.1280333702558942E-3</c:v>
                </c:pt>
                <c:pt idx="185">
                  <c:v>-4.1299240505907678E-3</c:v>
                </c:pt>
                <c:pt idx="186">
                  <c:v>-4.1308771333144782E-3</c:v>
                </c:pt>
                <c:pt idx="187">
                  <c:v>-4.1348685253085231E-3</c:v>
                </c:pt>
                <c:pt idx="188">
                  <c:v>-4.1349568831650085E-3</c:v>
                </c:pt>
                <c:pt idx="189">
                  <c:v>-4.1350401819596448E-3</c:v>
                </c:pt>
                <c:pt idx="190">
                  <c:v>-4.1416777970662297E-3</c:v>
                </c:pt>
                <c:pt idx="191">
                  <c:v>-4.1445583899156436E-3</c:v>
                </c:pt>
                <c:pt idx="192">
                  <c:v>-4.1539774980193693E-3</c:v>
                </c:pt>
                <c:pt idx="193">
                  <c:v>-4.154731629745223E-3</c:v>
                </c:pt>
                <c:pt idx="194">
                  <c:v>-4.1555694613032252E-3</c:v>
                </c:pt>
                <c:pt idx="195">
                  <c:v>-4.1625384054066634E-3</c:v>
                </c:pt>
                <c:pt idx="196">
                  <c:v>-4.1639747018557783E-3</c:v>
                </c:pt>
                <c:pt idx="197">
                  <c:v>-4.1697267046384278E-3</c:v>
                </c:pt>
                <c:pt idx="198">
                  <c:v>-4.1759735804621934E-3</c:v>
                </c:pt>
                <c:pt idx="199">
                  <c:v>-4.1826730021581639E-3</c:v>
                </c:pt>
                <c:pt idx="200">
                  <c:v>-4.2050537527552456E-3</c:v>
                </c:pt>
                <c:pt idx="201">
                  <c:v>-4.2131273956480531E-3</c:v>
                </c:pt>
                <c:pt idx="202">
                  <c:v>-4.2214324307505392E-3</c:v>
                </c:pt>
                <c:pt idx="203">
                  <c:v>-4.2299227238576775E-3</c:v>
                </c:pt>
                <c:pt idx="204">
                  <c:v>-4.238551506303383E-3</c:v>
                </c:pt>
                <c:pt idx="205">
                  <c:v>-4.2647915862123065E-3</c:v>
                </c:pt>
                <c:pt idx="206">
                  <c:v>-4.2734939503187774E-3</c:v>
                </c:pt>
                <c:pt idx="207">
                  <c:v>-4.2820914436945768E-3</c:v>
                </c:pt>
                <c:pt idx="208">
                  <c:v>-4.2905334909957927E-3</c:v>
                </c:pt>
                <c:pt idx="209">
                  <c:v>-4.2987688824288762E-3</c:v>
                </c:pt>
                <c:pt idx="210">
                  <c:v>-4.321713506865007E-3</c:v>
                </c:pt>
                <c:pt idx="211">
                  <c:v>-4.3285974878288459E-3</c:v>
                </c:pt>
                <c:pt idx="212">
                  <c:v>-4.3350092470495483E-3</c:v>
                </c:pt>
                <c:pt idx="213">
                  <c:v>-4.3408937678715964E-3</c:v>
                </c:pt>
                <c:pt idx="214">
                  <c:v>-4.3461953991241753E-3</c:v>
                </c:pt>
                <c:pt idx="215">
                  <c:v>-4.3580369251724638E-3</c:v>
                </c:pt>
                <c:pt idx="216">
                  <c:v>-4.3558561903463359E-3</c:v>
                </c:pt>
                <c:pt idx="217">
                  <c:v>-4.3511510779287678E-3</c:v>
                </c:pt>
                <c:pt idx="218">
                  <c:v>-4.3529283914728323E-3</c:v>
                </c:pt>
                <c:pt idx="219">
                  <c:v>-4.3544316743379576E-3</c:v>
                </c:pt>
                <c:pt idx="220">
                  <c:v>-4.3467994032608814E-3</c:v>
                </c:pt>
                <c:pt idx="221">
                  <c:v>-4.343047884699274E-3</c:v>
                </c:pt>
                <c:pt idx="222">
                  <c:v>-4.3309364435647783E-3</c:v>
                </c:pt>
                <c:pt idx="223">
                  <c:v>-4.3299590977657898E-3</c:v>
                </c:pt>
                <c:pt idx="224">
                  <c:v>-4.3287058869150513E-3</c:v>
                </c:pt>
                <c:pt idx="225">
                  <c:v>-4.3105629279759751E-3</c:v>
                </c:pt>
                <c:pt idx="226">
                  <c:v>-4.2880728941366696E-3</c:v>
                </c:pt>
                <c:pt idx="227">
                  <c:v>-4.2851091121983119E-3</c:v>
                </c:pt>
                <c:pt idx="228">
                  <c:v>-4.2819201519270975E-3</c:v>
                </c:pt>
                <c:pt idx="229">
                  <c:v>-4.2785126108164928E-3</c:v>
                </c:pt>
                <c:pt idx="230">
                  <c:v>-4.2597262599588445E-3</c:v>
                </c:pt>
                <c:pt idx="231">
                  <c:v>-4.2521265620904152E-3</c:v>
                </c:pt>
                <c:pt idx="232">
                  <c:v>-4.2384429168168033E-3</c:v>
                </c:pt>
                <c:pt idx="233">
                  <c:v>-4.2341713099416922E-3</c:v>
                </c:pt>
                <c:pt idx="234">
                  <c:v>-4.2298141773248095E-3</c:v>
                </c:pt>
                <c:pt idx="235">
                  <c:v>-4.2092185406976896E-3</c:v>
                </c:pt>
                <c:pt idx="236">
                  <c:v>-4.2029590592999651E-3</c:v>
                </c:pt>
                <c:pt idx="237">
                  <c:v>-4.198898602804757E-3</c:v>
                </c:pt>
                <c:pt idx="238">
                  <c:v>-4.1949602222517189E-3</c:v>
                </c:pt>
                <c:pt idx="239">
                  <c:v>-4.1911527417529525E-3</c:v>
                </c:pt>
                <c:pt idx="240">
                  <c:v>-4.1745605083636228E-3</c:v>
                </c:pt>
                <c:pt idx="241">
                  <c:v>-4.1708546376759692E-3</c:v>
                </c:pt>
                <c:pt idx="242">
                  <c:v>-4.1675066242254921E-3</c:v>
                </c:pt>
                <c:pt idx="243">
                  <c:v>-4.1636517196744216E-3</c:v>
                </c:pt>
                <c:pt idx="244">
                  <c:v>-4.1614947517666688E-3</c:v>
                </c:pt>
                <c:pt idx="245">
                  <c:v>-4.1556733650089939E-3</c:v>
                </c:pt>
                <c:pt idx="246">
                  <c:v>-4.1541931757564932E-3</c:v>
                </c:pt>
                <c:pt idx="247">
                  <c:v>-4.1529759447485048E-3</c:v>
                </c:pt>
                <c:pt idx="248">
                  <c:v>-4.1523429145870483E-3</c:v>
                </c:pt>
                <c:pt idx="249">
                  <c:v>-4.1503790254395767E-3</c:v>
                </c:pt>
                <c:pt idx="250">
                  <c:v>-4.1505906410339577E-3</c:v>
                </c:pt>
                <c:pt idx="251">
                  <c:v>-4.1517327743674504E-3</c:v>
                </c:pt>
                <c:pt idx="252">
                  <c:v>-4.1518324839176233E-3</c:v>
                </c:pt>
                <c:pt idx="253">
                  <c:v>-4.1534732946990616E-3</c:v>
                </c:pt>
                <c:pt idx="254">
                  <c:v>-4.1543010212743425E-3</c:v>
                </c:pt>
                <c:pt idx="255">
                  <c:v>-4.1551736772484915E-3</c:v>
                </c:pt>
                <c:pt idx="256">
                  <c:v>-4.1569057767239237E-3</c:v>
                </c:pt>
                <c:pt idx="257">
                  <c:v>-4.158219472174339E-3</c:v>
                </c:pt>
                <c:pt idx="258">
                  <c:v>-4.1609753001172322E-3</c:v>
                </c:pt>
                <c:pt idx="259">
                  <c:v>-4.1626385262170315E-3</c:v>
                </c:pt>
                <c:pt idx="260">
                  <c:v>-4.1631136331266028E-3</c:v>
                </c:pt>
                <c:pt idx="261">
                  <c:v>-4.1635865331380107E-3</c:v>
                </c:pt>
                <c:pt idx="262">
                  <c:v>-4.1661364255062318E-3</c:v>
                </c:pt>
                <c:pt idx="263">
                  <c:v>-4.1669726688453234E-3</c:v>
                </c:pt>
                <c:pt idx="264">
                  <c:v>-4.1685392204835678E-3</c:v>
                </c:pt>
                <c:pt idx="265">
                  <c:v>-4.1689907203160126E-3</c:v>
                </c:pt>
                <c:pt idx="266">
                  <c:v>-4.1694399679574386E-3</c:v>
                </c:pt>
                <c:pt idx="267">
                  <c:v>-4.1718447178495576E-3</c:v>
                </c:pt>
                <c:pt idx="268">
                  <c:v>-4.1726323117931684E-3</c:v>
                </c:pt>
                <c:pt idx="269">
                  <c:v>-4.1741003166622711E-3</c:v>
                </c:pt>
                <c:pt idx="270">
                  <c:v>-4.1745277355847987E-3</c:v>
                </c:pt>
                <c:pt idx="271">
                  <c:v>-4.1749528570085076E-3</c:v>
                </c:pt>
                <c:pt idx="272">
                  <c:v>-4.1772096444299637E-3</c:v>
                </c:pt>
                <c:pt idx="273">
                  <c:v>-4.1779476489816276E-3</c:v>
                </c:pt>
                <c:pt idx="274">
                  <c:v>-4.1793152349473518E-3</c:v>
                </c:pt>
                <c:pt idx="275">
                  <c:v>-4.1797180990350846E-3</c:v>
                </c:pt>
                <c:pt idx="276">
                  <c:v>-4.1801186202991827E-3</c:v>
                </c:pt>
                <c:pt idx="277">
                  <c:v>-4.1822246252541263E-3</c:v>
                </c:pt>
                <c:pt idx="278">
                  <c:v>-4.1829121004109283E-3</c:v>
                </c:pt>
                <c:pt idx="279">
                  <c:v>-4.1832959780152557E-3</c:v>
                </c:pt>
                <c:pt idx="280">
                  <c:v>-4.1845552307540057E-3</c:v>
                </c:pt>
                <c:pt idx="281">
                  <c:v>-4.1849306778284035E-3</c:v>
                </c:pt>
                <c:pt idx="282">
                  <c:v>-4.1866054541723763E-3</c:v>
                </c:pt>
                <c:pt idx="283">
                  <c:v>-4.187245223692404E-3</c:v>
                </c:pt>
                <c:pt idx="284">
                  <c:v>-4.1878775732158147E-3</c:v>
                </c:pt>
                <c:pt idx="285">
                  <c:v>-4.1890325508074644E-3</c:v>
                </c:pt>
                <c:pt idx="286">
                  <c:v>-4.1893824495667451E-3</c:v>
                </c:pt>
                <c:pt idx="287">
                  <c:v>-4.190927349383422E-3</c:v>
                </c:pt>
                <c:pt idx="288">
                  <c:v>-4.1915147760414051E-3</c:v>
                </c:pt>
                <c:pt idx="289">
                  <c:v>-4.1920946484088617E-3</c:v>
                </c:pt>
                <c:pt idx="290">
                  <c:v>-4.1931434792438771E-3</c:v>
                </c:pt>
                <c:pt idx="291">
                  <c:v>-4.193467355469313E-3</c:v>
                </c:pt>
                <c:pt idx="292">
                  <c:v>-4.1948800244839823E-3</c:v>
                </c:pt>
                <c:pt idx="293">
                  <c:v>-4.1954141682545298E-3</c:v>
                </c:pt>
                <c:pt idx="294">
                  <c:v>-4.1959406234486352E-3</c:v>
                </c:pt>
                <c:pt idx="295">
                  <c:v>-4.1968814360741902E-3</c:v>
                </c:pt>
                <c:pt idx="296">
                  <c:v>-4.1971788154576877E-3</c:v>
                </c:pt>
                <c:pt idx="297">
                  <c:v>-4.1984568992976534E-3</c:v>
                </c:pt>
                <c:pt idx="298">
                  <c:v>-4.19893682015271E-3</c:v>
                </c:pt>
                <c:pt idx="299">
                  <c:v>-4.1994089181427441E-3</c:v>
                </c:pt>
                <c:pt idx="300">
                  <c:v>-4.200239841285619E-3</c:v>
                </c:pt>
                <c:pt idx="301">
                  <c:v>-4.200510249428956E-3</c:v>
                </c:pt>
                <c:pt idx="302">
                  <c:v>-4.2018200417113308E-3</c:v>
                </c:pt>
                <c:pt idx="303">
                  <c:v>-4.2022407697675963E-3</c:v>
                </c:pt>
                <c:pt idx="304">
                  <c:v>-4.202966537398419E-3</c:v>
                </c:pt>
                <c:pt idx="305">
                  <c:v>-4.2032121148441459E-3</c:v>
                </c:pt>
                <c:pt idx="306">
                  <c:v>-4.2034550772582849E-3</c:v>
                </c:pt>
                <c:pt idx="307">
                  <c:v>-4.2045971668605306E-3</c:v>
                </c:pt>
                <c:pt idx="308">
                  <c:v>-4.2049617254451416E-3</c:v>
                </c:pt>
                <c:pt idx="309">
                  <c:v>-4.2055739741182893E-3</c:v>
                </c:pt>
                <c:pt idx="310">
                  <c:v>-4.2057916766682912E-3</c:v>
                </c:pt>
                <c:pt idx="311">
                  <c:v>-4.2060067187821648E-3</c:v>
                </c:pt>
                <c:pt idx="312">
                  <c:v>-4.2069782856168914E-3</c:v>
                </c:pt>
                <c:pt idx="313">
                  <c:v>-4.2072857347050154E-3</c:v>
                </c:pt>
                <c:pt idx="314">
                  <c:v>-4.2077825936467665E-3</c:v>
                </c:pt>
                <c:pt idx="315">
                  <c:v>-4.2079719466540932E-3</c:v>
                </c:pt>
                <c:pt idx="316">
                  <c:v>-4.2081585937984063E-3</c:v>
                </c:pt>
                <c:pt idx="317">
                  <c:v>-4.2089568177820919E-3</c:v>
                </c:pt>
                <c:pt idx="318">
                  <c:v>-4.2092062173321359E-3</c:v>
                </c:pt>
                <c:pt idx="319">
                  <c:v>-4.209585815932196E-3</c:v>
                </c:pt>
                <c:pt idx="320">
                  <c:v>-4.2097463446576222E-3</c:v>
                </c:pt>
                <c:pt idx="321">
                  <c:v>-4.2099041220816109E-3</c:v>
                </c:pt>
                <c:pt idx="322">
                  <c:v>-4.2105261830972128E-3</c:v>
                </c:pt>
                <c:pt idx="323">
                  <c:v>-4.2107165930753195E-3</c:v>
                </c:pt>
                <c:pt idx="324">
                  <c:v>-4.2109770608744768E-3</c:v>
                </c:pt>
                <c:pt idx="325">
                  <c:v>-4.2111082904887354E-3</c:v>
                </c:pt>
                <c:pt idx="326">
                  <c:v>-4.2112367233586795E-3</c:v>
                </c:pt>
                <c:pt idx="327">
                  <c:v>-4.2116798012788396E-3</c:v>
                </c:pt>
                <c:pt idx="328">
                  <c:v>-4.2118102816408381E-3</c:v>
                </c:pt>
                <c:pt idx="329">
                  <c:v>-4.2119497483274837E-3</c:v>
                </c:pt>
                <c:pt idx="330">
                  <c:v>-4.2120512039260649E-3</c:v>
                </c:pt>
                <c:pt idx="331">
                  <c:v>-4.2121498173165427E-3</c:v>
                </c:pt>
                <c:pt idx="332">
                  <c:v>-4.2124110919945649E-3</c:v>
                </c:pt>
                <c:pt idx="333">
                  <c:v>-4.2124807026924158E-3</c:v>
                </c:pt>
                <c:pt idx="334">
                  <c:v>-4.2124972981111798E-3</c:v>
                </c:pt>
                <c:pt idx="335">
                  <c:v>-4.212568504700781E-3</c:v>
                </c:pt>
                <c:pt idx="336">
                  <c:v>-4.2126368236073209E-3</c:v>
                </c:pt>
                <c:pt idx="337">
                  <c:v>-4.2127134748758789E-3</c:v>
                </c:pt>
                <c:pt idx="338">
                  <c:v>-4.2127212758473614E-3</c:v>
                </c:pt>
                <c:pt idx="339">
                  <c:v>-4.2126131299861803E-3</c:v>
                </c:pt>
                <c:pt idx="340">
                  <c:v>-4.2126536124853509E-3</c:v>
                </c:pt>
                <c:pt idx="341">
                  <c:v>-4.212691161823828E-3</c:v>
                </c:pt>
                <c:pt idx="342">
                  <c:v>-4.2125803695014152E-3</c:v>
                </c:pt>
                <c:pt idx="343">
                  <c:v>-4.2125254206843059E-3</c:v>
                </c:pt>
                <c:pt idx="344">
                  <c:v>-4.2125422100114385E-3</c:v>
                </c:pt>
                <c:pt idx="345">
                  <c:v>-4.2125560303795063E-3</c:v>
                </c:pt>
                <c:pt idx="346">
                  <c:v>-4.2123062515253551E-3</c:v>
                </c:pt>
                <c:pt idx="347">
                  <c:v>-4.2121089716489202E-3</c:v>
                </c:pt>
                <c:pt idx="348">
                  <c:v>-4.2119949608574458E-3</c:v>
                </c:pt>
                <c:pt idx="349">
                  <c:v>-4.2118717842551945E-3</c:v>
                </c:pt>
                <c:pt idx="350">
                  <c:v>-4.211500927597811E-3</c:v>
                </c:pt>
                <c:pt idx="351">
                  <c:v>-4.2114755122118859E-3</c:v>
                </c:pt>
                <c:pt idx="352">
                  <c:v>-4.2111177426527036E-3</c:v>
                </c:pt>
                <c:pt idx="353">
                  <c:v>-4.2109391683133879E-3</c:v>
                </c:pt>
                <c:pt idx="354">
                  <c:v>-4.2107512938680536E-3</c:v>
                </c:pt>
                <c:pt idx="355">
                  <c:v>-4.2102499740295785E-3</c:v>
                </c:pt>
                <c:pt idx="356">
                  <c:v>-4.2101923633305442E-3</c:v>
                </c:pt>
                <c:pt idx="357">
                  <c:v>-4.2096717485629043E-3</c:v>
                </c:pt>
                <c:pt idx="358">
                  <c:v>-4.209427670583743E-3</c:v>
                </c:pt>
                <c:pt idx="359">
                  <c:v>-4.209174158200657E-3</c:v>
                </c:pt>
                <c:pt idx="360">
                  <c:v>-4.2085405056939418E-3</c:v>
                </c:pt>
                <c:pt idx="361">
                  <c:v>-4.2084502242846177E-3</c:v>
                </c:pt>
                <c:pt idx="362">
                  <c:v>-4.2077644086901955E-3</c:v>
                </c:pt>
                <c:pt idx="363">
                  <c:v>-4.2074538869685263E-3</c:v>
                </c:pt>
                <c:pt idx="364">
                  <c:v>-4.2071337965370326E-3</c:v>
                </c:pt>
                <c:pt idx="365">
                  <c:v>-4.2063659419998289E-3</c:v>
                </c:pt>
                <c:pt idx="366">
                  <c:v>-4.2060169393680347E-3</c:v>
                </c:pt>
                <c:pt idx="367">
                  <c:v>-4.2051522005517959E-3</c:v>
                </c:pt>
                <c:pt idx="368">
                  <c:v>-4.2047694015760525E-3</c:v>
                </c:pt>
                <c:pt idx="369">
                  <c:v>-4.2038735453350544E-3</c:v>
                </c:pt>
                <c:pt idx="370">
                  <c:v>-4.2037197022974648E-3</c:v>
                </c:pt>
                <c:pt idx="371">
                  <c:v>-4.2035626529627586E-3</c:v>
                </c:pt>
                <c:pt idx="372">
                  <c:v>-4.2022679739239432E-3</c:v>
                </c:pt>
                <c:pt idx="373">
                  <c:v>-4.2018167846148034E-3</c:v>
                </c:pt>
                <c:pt idx="374">
                  <c:v>-4.2007831007087855E-3</c:v>
                </c:pt>
                <c:pt idx="375">
                  <c:v>-4.2005952058746243E-3</c:v>
                </c:pt>
                <c:pt idx="376">
                  <c:v>-4.2004040591865502E-3</c:v>
                </c:pt>
                <c:pt idx="377">
                  <c:v>-4.1989021945964379E-3</c:v>
                </c:pt>
                <c:pt idx="378">
                  <c:v>-4.198381674827216E-3</c:v>
                </c:pt>
                <c:pt idx="379">
                  <c:v>-4.197208294250662E-3</c:v>
                </c:pt>
                <c:pt idx="380">
                  <c:v>-4.1969858719416442E-3</c:v>
                </c:pt>
                <c:pt idx="381">
                  <c:v>-4.1967601522065233E-3</c:v>
                </c:pt>
                <c:pt idx="382">
                  <c:v>-4.1950482816850579E-3</c:v>
                </c:pt>
                <c:pt idx="383">
                  <c:v>-4.194457491331645E-3</c:v>
                </c:pt>
                <c:pt idx="384">
                  <c:v>-4.1931425451787038E-3</c:v>
                </c:pt>
                <c:pt idx="385">
                  <c:v>-4.1928851196464112E-3</c:v>
                </c:pt>
                <c:pt idx="386">
                  <c:v>-4.1926243511126692E-3</c:v>
                </c:pt>
                <c:pt idx="387">
                  <c:v>-4.1906996542436896E-3</c:v>
                </c:pt>
                <c:pt idx="388">
                  <c:v>-4.1904203516862637E-3</c:v>
                </c:pt>
                <c:pt idx="389">
                  <c:v>-4.1897532691437256E-3</c:v>
                </c:pt>
                <c:pt idx="390">
                  <c:v>-4.188286368065619E-3</c:v>
                </c:pt>
                <c:pt idx="391">
                  <c:v>-4.1879900749098829E-3</c:v>
                </c:pt>
                <c:pt idx="392">
                  <c:v>-4.1862635813996185E-3</c:v>
                </c:pt>
                <c:pt idx="393">
                  <c:v>-4.1855346545327521E-3</c:v>
                </c:pt>
                <c:pt idx="394">
                  <c:v>-4.1847953531233273E-3</c:v>
                </c:pt>
                <c:pt idx="395">
                  <c:v>-4.1831830361860334E-3</c:v>
                </c:pt>
                <c:pt idx="396">
                  <c:v>-4.182850742528282E-3</c:v>
                </c:pt>
                <c:pt idx="397">
                  <c:v>-4.1809425563936742E-3</c:v>
                </c:pt>
                <c:pt idx="398">
                  <c:v>-4.1801406048018741E-3</c:v>
                </c:pt>
                <c:pt idx="399">
                  <c:v>-4.1793281443549546E-3</c:v>
                </c:pt>
                <c:pt idx="400">
                  <c:v>-4.1775685429332188E-3</c:v>
                </c:pt>
                <c:pt idx="401">
                  <c:v>-4.1771997728283633E-3</c:v>
                </c:pt>
                <c:pt idx="402">
                  <c:v>-4.1751075377627345E-3</c:v>
                </c:pt>
                <c:pt idx="403">
                  <c:v>-4.1742316212580732E-3</c:v>
                </c:pt>
                <c:pt idx="404">
                  <c:v>-4.173345061588396E-3</c:v>
                </c:pt>
                <c:pt idx="405">
                  <c:v>-4.1704103485008725E-3</c:v>
                </c:pt>
                <c:pt idx="406">
                  <c:v>-4.1700010526092195E-3</c:v>
                </c:pt>
                <c:pt idx="407">
                  <c:v>-4.1687519441926391E-3</c:v>
                </c:pt>
                <c:pt idx="408">
                  <c:v>-4.1678011225898537E-3</c:v>
                </c:pt>
                <c:pt idx="409">
                  <c:v>-4.1668395235041622E-3</c:v>
                </c:pt>
                <c:pt idx="410">
                  <c:v>-4.1664053538439843E-3</c:v>
                </c:pt>
                <c:pt idx="411">
                  <c:v>-4.1637856247701832E-3</c:v>
                </c:pt>
                <c:pt idx="412">
                  <c:v>-4.1613054604769297E-3</c:v>
                </c:pt>
                <c:pt idx="413">
                  <c:v>-4.1602733032346734E-3</c:v>
                </c:pt>
                <c:pt idx="414">
                  <c:v>-4.1580697218579488E-3</c:v>
                </c:pt>
                <c:pt idx="415">
                  <c:v>-4.1575922828233913E-3</c:v>
                </c:pt>
                <c:pt idx="416">
                  <c:v>-4.1571112271472513E-3</c:v>
                </c:pt>
                <c:pt idx="417">
                  <c:v>-4.1538503415856779E-3</c:v>
                </c:pt>
                <c:pt idx="418">
                  <c:v>-4.1527413325256083E-3</c:v>
                </c:pt>
                <c:pt idx="419">
                  <c:v>-4.150383105721629E-3</c:v>
                </c:pt>
                <c:pt idx="420">
                  <c:v>-4.1498673315397416E-3</c:v>
                </c:pt>
                <c:pt idx="421">
                  <c:v>-4.1493478950861739E-3</c:v>
                </c:pt>
                <c:pt idx="422">
                  <c:v>-4.145854439309901E-3</c:v>
                </c:pt>
                <c:pt idx="423">
                  <c:v>-4.1446676382073467E-3</c:v>
                </c:pt>
                <c:pt idx="424">
                  <c:v>-4.1421528976938087E-3</c:v>
                </c:pt>
                <c:pt idx="425">
                  <c:v>-4.14159831216801E-3</c:v>
                </c:pt>
                <c:pt idx="426">
                  <c:v>-4.1410400187277012E-3</c:v>
                </c:pt>
                <c:pt idx="427">
                  <c:v>-4.1333725162052597E-3</c:v>
                </c:pt>
                <c:pt idx="428">
                  <c:v>-4.1327786430829516E-3</c:v>
                </c:pt>
                <c:pt idx="429">
                  <c:v>-4.1307618624648003E-3</c:v>
                </c:pt>
                <c:pt idx="430">
                  <c:v>-4.1268687521339538E-3</c:v>
                </c:pt>
                <c:pt idx="431">
                  <c:v>-4.1240353795765376E-3</c:v>
                </c:pt>
                <c:pt idx="432">
                  <c:v>-4.1234017425693936E-3</c:v>
                </c:pt>
                <c:pt idx="433">
                  <c:v>-4.1227643063545738E-3</c:v>
                </c:pt>
                <c:pt idx="434">
                  <c:v>-4.118556215549728E-3</c:v>
                </c:pt>
                <c:pt idx="435">
                  <c:v>-4.11713039683373E-3</c:v>
                </c:pt>
                <c:pt idx="436">
                  <c:v>-4.114134906010718E-3</c:v>
                </c:pt>
                <c:pt idx="437">
                  <c:v>-4.1134610287910101E-3</c:v>
                </c:pt>
                <c:pt idx="438">
                  <c:v>-4.1127833067071545E-3</c:v>
                </c:pt>
                <c:pt idx="439">
                  <c:v>-4.1083313626176466E-3</c:v>
                </c:pt>
                <c:pt idx="440">
                  <c:v>-4.10682399082381E-3</c:v>
                </c:pt>
                <c:pt idx="441">
                  <c:v>-4.1036645136127703E-3</c:v>
                </c:pt>
                <c:pt idx="442">
                  <c:v>-4.1029499198140529E-3</c:v>
                </c:pt>
                <c:pt idx="443">
                  <c:v>-4.1022314354916527E-3</c:v>
                </c:pt>
                <c:pt idx="444">
                  <c:v>-4.0975328172462048E-3</c:v>
                </c:pt>
                <c:pt idx="445">
                  <c:v>-4.0959429520737887E-3</c:v>
                </c:pt>
                <c:pt idx="446">
                  <c:v>-4.0926176203701856E-3</c:v>
                </c:pt>
                <c:pt idx="447">
                  <c:v>-4.091861833596111E-3</c:v>
                </c:pt>
                <c:pt idx="448">
                  <c:v>-4.0911021106325397E-3</c:v>
                </c:pt>
                <c:pt idx="449">
                  <c:v>-4.0870397723931084E-3</c:v>
                </c:pt>
                <c:pt idx="450">
                  <c:v>-4.0862602661975627E-3</c:v>
                </c:pt>
                <c:pt idx="451">
                  <c:v>-4.0854767959903294E-3</c:v>
                </c:pt>
                <c:pt idx="452">
                  <c:v>-4.0837975859350385E-3</c:v>
                </c:pt>
                <c:pt idx="453">
                  <c:v>-4.0821063700419947E-3</c:v>
                </c:pt>
                <c:pt idx="454">
                  <c:v>-4.0769604954113015E-3</c:v>
                </c:pt>
                <c:pt idx="455">
                  <c:v>-4.0752210642507648E-3</c:v>
                </c:pt>
                <c:pt idx="456">
                  <c:v>-4.0734695312963764E-3</c:v>
                </c:pt>
                <c:pt idx="457">
                  <c:v>-4.0717058773591976E-3</c:v>
                </c:pt>
                <c:pt idx="458">
                  <c:v>-4.0699300832460128E-3</c:v>
                </c:pt>
                <c:pt idx="459">
                  <c:v>-4.0645296679482036E-3</c:v>
                </c:pt>
                <c:pt idx="460">
                  <c:v>-4.0627051212259258E-3</c:v>
                </c:pt>
                <c:pt idx="461">
                  <c:v>-4.0608683383772503E-3</c:v>
                </c:pt>
                <c:pt idx="462">
                  <c:v>-4.0590193002032482E-3</c:v>
                </c:pt>
                <c:pt idx="463">
                  <c:v>-4.0571579875192665E-3</c:v>
                </c:pt>
                <c:pt idx="464">
                  <c:v>-4.0515002104752574E-3</c:v>
                </c:pt>
                <c:pt idx="465">
                  <c:v>-4.0495896078277371E-3</c:v>
                </c:pt>
                <c:pt idx="466">
                  <c:v>-4.047666634711281E-3</c:v>
                </c:pt>
                <c:pt idx="467">
                  <c:v>-4.0457312719340988E-3</c:v>
                </c:pt>
                <c:pt idx="468">
                  <c:v>-4.0437835003072553E-3</c:v>
                </c:pt>
                <c:pt idx="469">
                  <c:v>-4.0378655403908569E-3</c:v>
                </c:pt>
                <c:pt idx="470">
                  <c:v>-4.0358679414388898E-3</c:v>
                </c:pt>
                <c:pt idx="471">
                  <c:v>-4.0327957333111406E-3</c:v>
                </c:pt>
                <c:pt idx="472">
                  <c:v>-4.0264511119778787E-3</c:v>
                </c:pt>
                <c:pt idx="473">
                  <c:v>-4.0254759494687264E-3</c:v>
                </c:pt>
                <c:pt idx="474">
                  <c:v>-4.0203253965971856E-3</c:v>
                </c:pt>
                <c:pt idx="475">
                  <c:v>-4.0182208240087261E-3</c:v>
                </c:pt>
                <c:pt idx="476">
                  <c:v>-4.0138611352318939E-3</c:v>
                </c:pt>
                <c:pt idx="477">
                  <c:v>-4.0128481848047959E-3</c:v>
                </c:pt>
                <c:pt idx="478">
                  <c:v>-4.0118310241427273E-3</c:v>
                </c:pt>
                <c:pt idx="479">
                  <c:v>-4.0053266980856171E-3</c:v>
                </c:pt>
                <c:pt idx="480">
                  <c:v>-4.0031330495698776E-3</c:v>
                </c:pt>
                <c:pt idx="481">
                  <c:v>-3.9985944294123662E-3</c:v>
                </c:pt>
                <c:pt idx="482">
                  <c:v>-3.9975369505843017E-3</c:v>
                </c:pt>
                <c:pt idx="483">
                  <c:v>-3.9964752158416772E-3</c:v>
                </c:pt>
                <c:pt idx="484">
                  <c:v>-3.9897016467927947E-3</c:v>
                </c:pt>
                <c:pt idx="485">
                  <c:v>-3.9874179819149496E-3</c:v>
                </c:pt>
                <c:pt idx="486">
                  <c:v>-3.9826985621208262E-3</c:v>
                </c:pt>
                <c:pt idx="487">
                  <c:v>-3.9815960783558257E-3</c:v>
                </c:pt>
                <c:pt idx="488">
                  <c:v>-3.9804892930007272E-3</c:v>
                </c:pt>
                <c:pt idx="489">
                  <c:v>-3.9734436596053089E-3</c:v>
                </c:pt>
                <c:pt idx="490">
                  <c:v>-3.9710690379086127E-3</c:v>
                </c:pt>
                <c:pt idx="491">
                  <c:v>-3.9661669501554128E-3</c:v>
                </c:pt>
                <c:pt idx="492">
                  <c:v>-3.9650189849216311E-3</c:v>
                </c:pt>
                <c:pt idx="493">
                  <c:v>-3.9553703487382741E-3</c:v>
                </c:pt>
                <c:pt idx="494">
                  <c:v>-3.9528979892411442E-3</c:v>
                </c:pt>
                <c:pt idx="495">
                  <c:v>-3.9478055202567253E-3</c:v>
                </c:pt>
                <c:pt idx="496">
                  <c:v>-3.9466074116807862E-3</c:v>
                </c:pt>
                <c:pt idx="497">
                  <c:v>-3.9403472470436185E-3</c:v>
                </c:pt>
                <c:pt idx="498">
                  <c:v>-3.9378000372272126E-3</c:v>
                </c:pt>
                <c:pt idx="499">
                  <c:v>-3.9352407191763916E-3</c:v>
                </c:pt>
                <c:pt idx="500">
                  <c:v>-3.9299817556986971E-3</c:v>
                </c:pt>
                <c:pt idx="501">
                  <c:v>-3.9287386358824181E-3</c:v>
                </c:pt>
                <c:pt idx="502">
                  <c:v>-3.9222662571276601E-3</c:v>
                </c:pt>
                <c:pt idx="503">
                  <c:v>-3.9196365498117558E-3</c:v>
                </c:pt>
                <c:pt idx="504">
                  <c:v>-3.9169954937086082E-3</c:v>
                </c:pt>
                <c:pt idx="505">
                  <c:v>-3.9115815384450914E-3</c:v>
                </c:pt>
                <c:pt idx="506">
                  <c:v>-3.9102954969115434E-3</c:v>
                </c:pt>
                <c:pt idx="507">
                  <c:v>-3.9036238926022371E-3</c:v>
                </c:pt>
                <c:pt idx="508">
                  <c:v>-3.9009170995951692E-3</c:v>
                </c:pt>
                <c:pt idx="509">
                  <c:v>-3.8981997491411846E-3</c:v>
                </c:pt>
                <c:pt idx="510">
                  <c:v>-3.8926401803343613E-3</c:v>
                </c:pt>
                <c:pt idx="511">
                  <c:v>-3.8913146585575855E-3</c:v>
                </c:pt>
                <c:pt idx="512">
                  <c:v>-3.8830248186217907E-3</c:v>
                </c:pt>
                <c:pt idx="513">
                  <c:v>-3.8745515314349407E-3</c:v>
                </c:pt>
                <c:pt idx="514">
                  <c:v>-3.8731939541787608E-3</c:v>
                </c:pt>
                <c:pt idx="515">
                  <c:v>-3.8718330624303156E-3</c:v>
                </c:pt>
                <c:pt idx="516">
                  <c:v>-3.8633357951663038E-3</c:v>
                </c:pt>
                <c:pt idx="517">
                  <c:v>-3.8604836696963115E-3</c:v>
                </c:pt>
                <c:pt idx="518">
                  <c:v>-3.8402429822527854E-3</c:v>
                </c:pt>
                <c:pt idx="519">
                  <c:v>-3.8195197085918202E-3</c:v>
                </c:pt>
                <c:pt idx="520">
                  <c:v>-3.7983139604317925E-3</c:v>
                </c:pt>
                <c:pt idx="521">
                  <c:v>-3.7782358360631818E-3</c:v>
                </c:pt>
                <c:pt idx="522">
                  <c:v>-3.7560996790957368E-3</c:v>
                </c:pt>
                <c:pt idx="523">
                  <c:v>-3.7334813708347347E-3</c:v>
                </c:pt>
                <c:pt idx="524">
                  <c:v>-3.7103810228629186E-3</c:v>
                </c:pt>
                <c:pt idx="525">
                  <c:v>-3.6850520082753308E-3</c:v>
                </c:pt>
                <c:pt idx="526">
                  <c:v>-3.660953755969424E-3</c:v>
                </c:pt>
                <c:pt idx="527">
                  <c:v>-3.6363738095634263E-3</c:v>
                </c:pt>
                <c:pt idx="528">
                  <c:v>-3.6113122802999653E-3</c:v>
                </c:pt>
                <c:pt idx="529">
                  <c:v>-3.5857692793739653E-3</c:v>
                </c:pt>
                <c:pt idx="530">
                  <c:v>-3.5597449179094395E-3</c:v>
                </c:pt>
                <c:pt idx="531">
                  <c:v>-3.5332393069865652E-3</c:v>
                </c:pt>
                <c:pt idx="532">
                  <c:v>-3.506252557615898E-3</c:v>
                </c:pt>
                <c:pt idx="533">
                  <c:v>-3.4787847807473968E-3</c:v>
                </c:pt>
                <c:pt idx="534">
                  <c:v>-3.4528898660450835E-3</c:v>
                </c:pt>
                <c:pt idx="535">
                  <c:v>-3.4244944292738388E-3</c:v>
                </c:pt>
                <c:pt idx="536">
                  <c:v>-3.395618287316271E-3</c:v>
                </c:pt>
                <c:pt idx="537">
                  <c:v>-3.366261551007721E-3</c:v>
                </c:pt>
                <c:pt idx="538">
                  <c:v>-3.334234363288416E-3</c:v>
                </c:pt>
                <c:pt idx="539">
                  <c:v>-3.3038827482116807E-3</c:v>
                </c:pt>
                <c:pt idx="540">
                  <c:v>-3.2730508806764992E-3</c:v>
                </c:pt>
                <c:pt idx="541">
                  <c:v>-3.2417388711738424E-3</c:v>
                </c:pt>
                <c:pt idx="542">
                  <c:v>-3.2099468301250594E-3</c:v>
                </c:pt>
                <c:pt idx="543">
                  <c:v>-3.1800348518156163E-3</c:v>
                </c:pt>
                <c:pt idx="544">
                  <c:v>-3.1473170538633966E-3</c:v>
                </c:pt>
                <c:pt idx="545">
                  <c:v>-3.1141195462511817E-3</c:v>
                </c:pt>
                <c:pt idx="546">
                  <c:v>-3.08044243931338E-3</c:v>
                </c:pt>
                <c:pt idx="547">
                  <c:v>-3.043790012639529E-3</c:v>
                </c:pt>
                <c:pt idx="548">
                  <c:v>-3.0091200980538494E-3</c:v>
                </c:pt>
                <c:pt idx="549">
                  <c:v>-2.9739709232895306E-3</c:v>
                </c:pt>
                <c:pt idx="550">
                  <c:v>-2.9254645544378455E-3</c:v>
                </c:pt>
                <c:pt idx="551">
                  <c:v>-2.8917555280629581E-3</c:v>
                </c:pt>
                <c:pt idx="552">
                  <c:v>-2.8656489372492371E-3</c:v>
                </c:pt>
                <c:pt idx="553">
                  <c:v>-2.8285838208073496E-3</c:v>
                </c:pt>
                <c:pt idx="554">
                  <c:v>-2.791039993421029E-3</c:v>
                </c:pt>
                <c:pt idx="555">
                  <c:v>-2.7557846842536371E-3</c:v>
                </c:pt>
                <c:pt idx="556">
                  <c:v>-2.7229099975253513E-3</c:v>
                </c:pt>
                <c:pt idx="557">
                  <c:v>-2.6840323034170244E-3</c:v>
                </c:pt>
                <c:pt idx="558">
                  <c:v>-2.6446763153071501E-3</c:v>
                </c:pt>
                <c:pt idx="559">
                  <c:v>-2.6048421431235091E-3</c:v>
                </c:pt>
                <c:pt idx="560">
                  <c:v>-2.5557302368855827E-3</c:v>
                </c:pt>
                <c:pt idx="561">
                  <c:v>-2.5148385004937534E-3</c:v>
                </c:pt>
                <c:pt idx="562">
                  <c:v>-2.4614204352449826E-3</c:v>
                </c:pt>
                <c:pt idx="563">
                  <c:v>-2.4316216314026404E-3</c:v>
                </c:pt>
                <c:pt idx="564">
                  <c:v>-2.3923691416545267E-3</c:v>
                </c:pt>
                <c:pt idx="565">
                  <c:v>-2.3496247918215474E-3</c:v>
                </c:pt>
                <c:pt idx="566">
                  <c:v>-2.3064770870950824E-3</c:v>
                </c:pt>
                <c:pt idx="567">
                  <c:v>-2.2442029282733478E-3</c:v>
                </c:pt>
                <c:pt idx="568">
                  <c:v>-2.1971754998477556E-3</c:v>
                </c:pt>
                <c:pt idx="569">
                  <c:v>-2.1561537414754861E-3</c:v>
                </c:pt>
                <c:pt idx="570">
                  <c:v>-2.1117679905308107E-3</c:v>
                </c:pt>
                <c:pt idx="571">
                  <c:v>-2.067149536022217E-3</c:v>
                </c:pt>
                <c:pt idx="572">
                  <c:v>-2.0319844411845487E-3</c:v>
                </c:pt>
                <c:pt idx="573">
                  <c:v>-1.9772372446874575E-3</c:v>
                </c:pt>
                <c:pt idx="574">
                  <c:v>-1.9319547722307373E-3</c:v>
                </c:pt>
                <c:pt idx="575">
                  <c:v>-1.8864623249652268E-3</c:v>
                </c:pt>
                <c:pt idx="576">
                  <c:v>-1.8407655852742399E-3</c:v>
                </c:pt>
                <c:pt idx="577">
                  <c:v>-1.7948702356222757E-3</c:v>
                </c:pt>
                <c:pt idx="578">
                  <c:v>-1.7487819585562669E-3</c:v>
                </c:pt>
                <c:pt idx="579">
                  <c:v>-1.7025064367080789E-3</c:v>
                </c:pt>
                <c:pt idx="580">
                  <c:v>-1.6560493527895126E-3</c:v>
                </c:pt>
                <c:pt idx="581">
                  <c:v>-1.6094163896035463E-3</c:v>
                </c:pt>
                <c:pt idx="582">
                  <c:v>-1.5626132300355922E-3</c:v>
                </c:pt>
                <c:pt idx="583">
                  <c:v>-1.5156455570547456E-3</c:v>
                </c:pt>
                <c:pt idx="584">
                  <c:v>-1.4685190537225279E-3</c:v>
                </c:pt>
                <c:pt idx="585">
                  <c:v>-1.4212394031903886E-3</c:v>
                </c:pt>
                <c:pt idx="586">
                  <c:v>-1.3738122886947091E-3</c:v>
                </c:pt>
                <c:pt idx="587">
                  <c:v>-1.326243393553056E-3</c:v>
                </c:pt>
                <c:pt idx="588">
                  <c:v>-1.278538401196655E-3</c:v>
                </c:pt>
                <c:pt idx="589">
                  <c:v>-1.2307029951291737E-3</c:v>
                </c:pt>
                <c:pt idx="590">
                  <c:v>-1.1827428589492039E-3</c:v>
                </c:pt>
                <c:pt idx="591">
                  <c:v>-1.1346636763552576E-3</c:v>
                </c:pt>
                <c:pt idx="592">
                  <c:v>-1.0864711311320274E-3</c:v>
                </c:pt>
                <c:pt idx="593">
                  <c:v>-1.0381709071628775E-3</c:v>
                </c:pt>
                <c:pt idx="594">
                  <c:v>-1.0001682062940704E-3</c:v>
                </c:pt>
                <c:pt idx="595">
                  <c:v>-9.4127015897615962E-4</c:v>
                </c:pt>
                <c:pt idx="596">
                  <c:v>-8.9268100299744191E-4</c:v>
                </c:pt>
                <c:pt idx="597">
                  <c:v>-8.4400690474301099E-4</c:v>
                </c:pt>
                <c:pt idx="598">
                  <c:v>-7.9525354857709618E-4</c:v>
                </c:pt>
                <c:pt idx="599">
                  <c:v>-7.4642661895135687E-4</c:v>
                </c:pt>
                <c:pt idx="600">
                  <c:v>-6.9753180041737251E-4</c:v>
                </c:pt>
                <c:pt idx="601">
                  <c:v>-6.4857477762539362E-4</c:v>
                </c:pt>
                <c:pt idx="602">
                  <c:v>-5.7503806468646316E-4</c:v>
                </c:pt>
                <c:pt idx="603">
                  <c:v>-5.469932660753169E-4</c:v>
                </c:pt>
                <c:pt idx="604">
                  <c:v>-5.0138733167906513E-4</c:v>
                </c:pt>
                <c:pt idx="605">
                  <c:v>-4.5223834031729582E-4</c:v>
                </c:pt>
                <c:pt idx="606">
                  <c:v>-4.0305556942635268E-4</c:v>
                </c:pt>
                <c:pt idx="607">
                  <c:v>-3.6439616628687941E-4</c:v>
                </c:pt>
                <c:pt idx="608">
                  <c:v>-3.1516619130064852E-4</c:v>
                </c:pt>
                <c:pt idx="609">
                  <c:v>-2.6591829463372646E-4</c:v>
                </c:pt>
                <c:pt idx="610">
                  <c:v>-2.1665816184158785E-4</c:v>
                </c:pt>
                <c:pt idx="611">
                  <c:v>-1.6739147855688709E-4</c:v>
                </c:pt>
                <c:pt idx="612">
                  <c:v>-1.0756795430263977E-4</c:v>
                </c:pt>
                <c:pt idx="613">
                  <c:v>-5.4790402759039772E-5</c:v>
                </c:pt>
                <c:pt idx="614">
                  <c:v>-9.0595888478650632E-6</c:v>
                </c:pt>
                <c:pt idx="615">
                  <c:v>4.0171350073892054E-5</c:v>
                </c:pt>
                <c:pt idx="616">
                  <c:v>8.9383968581713269E-5</c:v>
                </c:pt>
                <c:pt idx="617">
                  <c:v>1.3862438378947628E-4</c:v>
                </c:pt>
                <c:pt idx="618">
                  <c:v>1.8796647527713484E-4</c:v>
                </c:pt>
                <c:pt idx="619">
                  <c:v>2.3748592276717773E-4</c:v>
                </c:pt>
                <c:pt idx="620">
                  <c:v>2.7651836810374048E-4</c:v>
                </c:pt>
                <c:pt idx="621">
                  <c:v>3.3734756605674487E-4</c:v>
                </c:pt>
                <c:pt idx="622">
                  <c:v>3.8775834018928146E-4</c:v>
                </c:pt>
                <c:pt idx="623">
                  <c:v>4.3849334425721809E-4</c:v>
                </c:pt>
                <c:pt idx="624">
                  <c:v>4.8955373493780874E-4</c:v>
                </c:pt>
                <c:pt idx="625">
                  <c:v>5.4094066894577741E-4</c:v>
                </c:pt>
                <c:pt idx="626">
                  <c:v>5.9265530304580816E-4</c:v>
                </c:pt>
                <c:pt idx="627">
                  <c:v>6.4469879406003905E-4</c:v>
                </c:pt>
                <c:pt idx="628">
                  <c:v>6.970722988530742E-4</c:v>
                </c:pt>
                <c:pt idx="629">
                  <c:v>7.4977697434447377E-4</c:v>
                </c:pt>
                <c:pt idx="630">
                  <c:v>8.0281397750375794E-4</c:v>
                </c:pt>
                <c:pt idx="631">
                  <c:v>8.5618446535040693E-4</c:v>
                </c:pt>
                <c:pt idx="632">
                  <c:v>9.0988959495386101E-4</c:v>
                </c:pt>
                <c:pt idx="633">
                  <c:v>9.6393052343851648E-4</c:v>
                </c:pt>
                <c:pt idx="634">
                  <c:v>1.0183084079812277E-3</c:v>
                </c:pt>
                <c:pt idx="635">
                  <c:v>1.073024405808809E-3</c:v>
                </c:pt>
                <c:pt idx="636">
                  <c:v>1.1280796742005328E-3</c:v>
                </c:pt>
                <c:pt idx="637">
                  <c:v>1.1834753704906276E-3</c:v>
                </c:pt>
                <c:pt idx="638">
                  <c:v>1.2392126520682778E-3</c:v>
                </c:pt>
                <c:pt idx="639">
                  <c:v>1.295292676375126E-3</c:v>
                </c:pt>
                <c:pt idx="640">
                  <c:v>1.3517166009027748E-3</c:v>
                </c:pt>
                <c:pt idx="641">
                  <c:v>1.4084855832052767E-3</c:v>
                </c:pt>
                <c:pt idx="642">
                  <c:v>1.4656007808866445E-3</c:v>
                </c:pt>
                <c:pt idx="643">
                  <c:v>1.5230633516058467E-3</c:v>
                </c:pt>
                <c:pt idx="644">
                  <c:v>1.5808744530793062E-3</c:v>
                </c:pt>
                <c:pt idx="645">
                  <c:v>1.6390352430759036E-3</c:v>
                </c:pt>
                <c:pt idx="646">
                  <c:v>1.6975468794294679E-3</c:v>
                </c:pt>
                <c:pt idx="647">
                  <c:v>1.7564105200237878E-3</c:v>
                </c:pt>
                <c:pt idx="648">
                  <c:v>1.8156273228001063E-3</c:v>
                </c:pt>
                <c:pt idx="649">
                  <c:v>1.8751984457546222E-3</c:v>
                </c:pt>
                <c:pt idx="650">
                  <c:v>1.9351250469509806E-3</c:v>
                </c:pt>
                <c:pt idx="651">
                  <c:v>1.9954082844952925E-3</c:v>
                </c:pt>
                <c:pt idx="652">
                  <c:v>2.0560493165711069E-3</c:v>
                </c:pt>
                <c:pt idx="653">
                  <c:v>2.1170493014069369E-3</c:v>
                </c:pt>
                <c:pt idx="654">
                  <c:v>2.1784093972987417E-3</c:v>
                </c:pt>
                <c:pt idx="655">
                  <c:v>2.2267973181609581E-3</c:v>
                </c:pt>
                <c:pt idx="656">
                  <c:v>2.3022145557038964E-3</c:v>
                </c:pt>
                <c:pt idx="657">
                  <c:v>2.3646619351039289E-3</c:v>
                </c:pt>
                <c:pt idx="658">
                  <c:v>2.4274740593233091E-3</c:v>
                </c:pt>
                <c:pt idx="659">
                  <c:v>2.4770004885059033E-3</c:v>
                </c:pt>
                <c:pt idx="660">
                  <c:v>2.5358931833618925E-3</c:v>
                </c:pt>
                <c:pt idx="661">
                  <c:v>2.5996991137525577E-3</c:v>
                </c:pt>
                <c:pt idx="662">
                  <c:v>2.6638740364741992E-3</c:v>
                </c:pt>
                <c:pt idx="663">
                  <c:v>2.7284191095262272E-3</c:v>
                </c:pt>
                <c:pt idx="664">
                  <c:v>2.8167618336896994E-3</c:v>
                </c:pt>
                <c:pt idx="665">
                  <c:v>2.8774691135849406E-3</c:v>
                </c:pt>
                <c:pt idx="666">
                  <c:v>2.9432409109808599E-3</c:v>
                </c:pt>
                <c:pt idx="667">
                  <c:v>3.0093878827958109E-3</c:v>
                </c:pt>
                <c:pt idx="668">
                  <c:v>3.0759085021461741E-3</c:v>
                </c:pt>
                <c:pt idx="669">
                  <c:v>3.1427559112018333E-3</c:v>
                </c:pt>
                <c:pt idx="670">
                  <c:v>3.2098447961467769E-3</c:v>
                </c:pt>
                <c:pt idx="671">
                  <c:v>3.2770873907167486E-3</c:v>
                </c:pt>
                <c:pt idx="672">
                  <c:v>3.3443946049738216E-3</c:v>
                </c:pt>
                <c:pt idx="673">
                  <c:v>3.4116904447670238E-3</c:v>
                </c:pt>
                <c:pt idx="674">
                  <c:v>3.4789557114262015E-3</c:v>
                </c:pt>
                <c:pt idx="675">
                  <c:v>3.5461855153651189E-3</c:v>
                </c:pt>
                <c:pt idx="676">
                  <c:v>3.613374966875138E-3</c:v>
                </c:pt>
                <c:pt idx="677">
                  <c:v>3.6805191761377087E-3</c:v>
                </c:pt>
                <c:pt idx="678">
                  <c:v>3.7476132532193729E-3</c:v>
                </c:pt>
                <c:pt idx="679">
                  <c:v>3.8146523080642702E-3</c:v>
                </c:pt>
                <c:pt idx="680">
                  <c:v>3.8816314505066285E-3</c:v>
                </c:pt>
                <c:pt idx="681">
                  <c:v>3.9485457902582732E-3</c:v>
                </c:pt>
                <c:pt idx="682">
                  <c:v>4.015390436928612E-3</c:v>
                </c:pt>
                <c:pt idx="683">
                  <c:v>4.0821604999946581E-3</c:v>
                </c:pt>
                <c:pt idx="684">
                  <c:v>4.1488510888360031E-3</c:v>
                </c:pt>
                <c:pt idx="685">
                  <c:v>4.21545731270484E-3</c:v>
                </c:pt>
                <c:pt idx="686">
                  <c:v>4.2819742807484462E-3</c:v>
                </c:pt>
                <c:pt idx="687">
                  <c:v>4.3483971019941947E-3</c:v>
                </c:pt>
                <c:pt idx="688">
                  <c:v>4.4147208853570485E-3</c:v>
                </c:pt>
                <c:pt idx="689">
                  <c:v>4.4809407396445566E-3</c:v>
                </c:pt>
                <c:pt idx="690">
                  <c:v>4.5470517735468619E-3</c:v>
                </c:pt>
                <c:pt idx="691">
                  <c:v>4.613049095646693E-3</c:v>
                </c:pt>
                <c:pt idx="692">
                  <c:v>4.6789278144043767E-3</c:v>
                </c:pt>
                <c:pt idx="693">
                  <c:v>4.7446830381853156E-3</c:v>
                </c:pt>
                <c:pt idx="694">
                  <c:v>4.7961828346035637E-3</c:v>
                </c:pt>
                <c:pt idx="695">
                  <c:v>4.875803433691539E-3</c:v>
                </c:pt>
                <c:pt idx="696">
                  <c:v>4.9411588215830804E-3</c:v>
                </c:pt>
                <c:pt idx="697">
                  <c:v>5.0063711468303906E-3</c:v>
                </c:pt>
                <c:pt idx="698">
                  <c:v>5.07143551723932E-3</c:v>
                </c:pt>
                <c:pt idx="699">
                  <c:v>5.1363470405232925E-3</c:v>
                </c:pt>
                <c:pt idx="700">
                  <c:v>5.2011008242758283E-3</c:v>
                </c:pt>
                <c:pt idx="701">
                  <c:v>5.2656919759855314E-3</c:v>
                </c:pt>
                <c:pt idx="702">
                  <c:v>5.3301156030460817E-3</c:v>
                </c:pt>
                <c:pt idx="703">
                  <c:v>5.394366812733753E-3</c:v>
                </c:pt>
                <c:pt idx="704">
                  <c:v>5.458440712224899E-3</c:v>
                </c:pt>
                <c:pt idx="705">
                  <c:v>5.5223324086034475E-3</c:v>
                </c:pt>
                <c:pt idx="706">
                  <c:v>5.5860370088309241E-3</c:v>
                </c:pt>
                <c:pt idx="707">
                  <c:v>5.6495496197889183E-3</c:v>
                </c:pt>
                <c:pt idx="708">
                  <c:v>5.7128653482391156E-3</c:v>
                </c:pt>
                <c:pt idx="709">
                  <c:v>5.7759793008557714E-3</c:v>
                </c:pt>
                <c:pt idx="710">
                  <c:v>5.8388865842082249E-3</c:v>
                </c:pt>
                <c:pt idx="711">
                  <c:v>5.9015823047733895E-3</c:v>
                </c:pt>
                <c:pt idx="712">
                  <c:v>5.9460812865252954E-3</c:v>
                </c:pt>
                <c:pt idx="713">
                  <c:v>6.0083998030496001E-3</c:v>
                </c:pt>
                <c:pt idx="714">
                  <c:v>6.0704934459056481E-3</c:v>
                </c:pt>
                <c:pt idx="715">
                  <c:v>6.1323573220075011E-3</c:v>
                </c:pt>
                <c:pt idx="716">
                  <c:v>6.211716185559879E-3</c:v>
                </c:pt>
                <c:pt idx="717">
                  <c:v>6.2730397599458643E-3</c:v>
                </c:pt>
                <c:pt idx="718">
                  <c:v>6.3385125700555671E-3</c:v>
                </c:pt>
                <c:pt idx="719">
                  <c:v>6.3949445540101291E-3</c:v>
                </c:pt>
                <c:pt idx="720">
                  <c:v>6.4424256708501288E-3</c:v>
                </c:pt>
                <c:pt idx="721">
                  <c:v>6.5158492812600333E-3</c:v>
                </c:pt>
                <c:pt idx="722">
                  <c:v>6.5759826890282591E-3</c:v>
                </c:pt>
                <c:pt idx="723">
                  <c:v>6.6359588717809781E-3</c:v>
                </c:pt>
                <c:pt idx="724">
                  <c:v>6.6958204774808516E-3</c:v>
                </c:pt>
                <c:pt idx="725">
                  <c:v>6.7556059177292793E-3</c:v>
                </c:pt>
                <c:pt idx="726">
                  <c:v>6.8153242705670802E-3</c:v>
                </c:pt>
                <c:pt idx="727">
                  <c:v>6.8749733439252281E-3</c:v>
                </c:pt>
                <c:pt idx="728">
                  <c:v>6.9345509234325364E-3</c:v>
                </c:pt>
                <c:pt idx="729">
                  <c:v>6.9940547946628628E-3</c:v>
                </c:pt>
                <c:pt idx="730">
                  <c:v>7.0534827431600888E-3</c:v>
                </c:pt>
                <c:pt idx="731">
                  <c:v>7.1128325544081439E-3</c:v>
                </c:pt>
                <c:pt idx="732">
                  <c:v>7.1721020138559854E-3</c:v>
                </c:pt>
                <c:pt idx="733">
                  <c:v>7.2184091622280299E-3</c:v>
                </c:pt>
                <c:pt idx="734">
                  <c:v>7.2903910189070498E-3</c:v>
                </c:pt>
                <c:pt idx="735">
                  <c:v>7.3494061351733753E-3</c:v>
                </c:pt>
                <c:pt idx="736">
                  <c:v>7.4083320409781828E-3</c:v>
                </c:pt>
                <c:pt idx="737">
                  <c:v>7.4671665215331195E-3</c:v>
                </c:pt>
                <c:pt idx="738">
                  <c:v>7.5259073620248529E-3</c:v>
                </c:pt>
                <c:pt idx="739">
                  <c:v>7.584552347582596E-3</c:v>
                </c:pt>
                <c:pt idx="740">
                  <c:v>7.6430992632980921E-3</c:v>
                </c:pt>
                <c:pt idx="741">
                  <c:v>7.7015458942256143E-3</c:v>
                </c:pt>
                <c:pt idx="742">
                  <c:v>7.7598900253569858E-3</c:v>
                </c:pt>
                <c:pt idx="743">
                  <c:v>7.8181294416615477E-3</c:v>
                </c:pt>
                <c:pt idx="744">
                  <c:v>7.876261928053685E-3</c:v>
                </c:pt>
                <c:pt idx="745">
                  <c:v>7.9342852694078148E-3</c:v>
                </c:pt>
                <c:pt idx="746">
                  <c:v>7.992197250555888E-3</c:v>
                </c:pt>
                <c:pt idx="747">
                  <c:v>8.0499956562973818E-3</c:v>
                </c:pt>
                <c:pt idx="748">
                  <c:v>8.107678271369323E-3</c:v>
                </c:pt>
                <c:pt idx="749">
                  <c:v>8.1652428804812605E-3</c:v>
                </c:pt>
                <c:pt idx="750">
                  <c:v>8.2226872683002772E-3</c:v>
                </c:pt>
                <c:pt idx="751">
                  <c:v>8.280009219448492E-3</c:v>
                </c:pt>
                <c:pt idx="752">
                  <c:v>8.3372065185105537E-3</c:v>
                </c:pt>
                <c:pt idx="753">
                  <c:v>8.3942769500236492E-3</c:v>
                </c:pt>
                <c:pt idx="754">
                  <c:v>8.4553725278156064E-3</c:v>
                </c:pt>
                <c:pt idx="755">
                  <c:v>8.5080283483693342E-3</c:v>
                </c:pt>
                <c:pt idx="756">
                  <c:v>8.5647048840839513E-3</c:v>
                </c:pt>
                <c:pt idx="757">
                  <c:v>8.6212456900161549E-3</c:v>
                </c:pt>
                <c:pt idx="758">
                  <c:v>8.6776485505007939E-3</c:v>
                </c:pt>
                <c:pt idx="759">
                  <c:v>8.7339112498452387E-3</c:v>
                </c:pt>
                <c:pt idx="760">
                  <c:v>8.7900315723069E-3</c:v>
                </c:pt>
                <c:pt idx="761">
                  <c:v>8.8460073021082164E-3</c:v>
                </c:pt>
                <c:pt idx="762">
                  <c:v>8.9018362234441484E-3</c:v>
                </c:pt>
                <c:pt idx="763">
                  <c:v>8.9575161204497045E-3</c:v>
                </c:pt>
                <c:pt idx="764">
                  <c:v>8.9967766649572713E-3</c:v>
                </c:pt>
                <c:pt idx="765">
                  <c:v>9.052190833439713E-3</c:v>
                </c:pt>
                <c:pt idx="766">
                  <c:v>9.1074499445380798E-3</c:v>
                </c:pt>
                <c:pt idx="767">
                  <c:v>9.1625517827731429E-3</c:v>
                </c:pt>
                <c:pt idx="768">
                  <c:v>9.2336026831088547E-3</c:v>
                </c:pt>
                <c:pt idx="769">
                  <c:v>9.2923563482367137E-3</c:v>
                </c:pt>
                <c:pt idx="770">
                  <c:v>9.3429165788391777E-3</c:v>
                </c:pt>
                <c:pt idx="771">
                  <c:v>9.3973245060427479E-3</c:v>
                </c:pt>
                <c:pt idx="772">
                  <c:v>9.4396105795152754E-3</c:v>
                </c:pt>
                <c:pt idx="773">
                  <c:v>9.5056513592903236E-3</c:v>
                </c:pt>
                <c:pt idx="774">
                  <c:v>9.5596247358359365E-3</c:v>
                </c:pt>
                <c:pt idx="775">
                  <c:v>9.6135240404829347E-3</c:v>
                </c:pt>
                <c:pt idx="776">
                  <c:v>9.6673896305263241E-3</c:v>
                </c:pt>
                <c:pt idx="777">
                  <c:v>9.7212579766126073E-3</c:v>
                </c:pt>
                <c:pt idx="778">
                  <c:v>9.7751391012596001E-3</c:v>
                </c:pt>
                <c:pt idx="779">
                  <c:v>9.8290328773364966E-3</c:v>
                </c:pt>
                <c:pt idx="780">
                  <c:v>9.8829391576585324E-3</c:v>
                </c:pt>
                <c:pt idx="781">
                  <c:v>9.9368577950509351E-3</c:v>
                </c:pt>
                <c:pt idx="782">
                  <c:v>9.9907886423339365E-3</c:v>
                </c:pt>
                <c:pt idx="783">
                  <c:v>1.0044731552317776E-2</c:v>
                </c:pt>
                <c:pt idx="784">
                  <c:v>1.0098686377817689E-2</c:v>
                </c:pt>
                <c:pt idx="785">
                  <c:v>1.0152652971643916E-2</c:v>
                </c:pt>
                <c:pt idx="786">
                  <c:v>1.02066311866017E-2</c:v>
                </c:pt>
                <c:pt idx="787">
                  <c:v>1.0260620875493787E-2</c:v>
                </c:pt>
                <c:pt idx="788">
                  <c:v>1.0314621891125419E-2</c:v>
                </c:pt>
                <c:pt idx="789">
                  <c:v>1.0368634086294348E-2</c:v>
                </c:pt>
                <c:pt idx="790">
                  <c:v>1.0422657313790828E-2</c:v>
                </c:pt>
                <c:pt idx="791">
                  <c:v>1.0476691426415108E-2</c:v>
                </c:pt>
                <c:pt idx="792">
                  <c:v>1.0530736276954944E-2</c:v>
                </c:pt>
                <c:pt idx="793">
                  <c:v>1.0584791718195596E-2</c:v>
                </c:pt>
                <c:pt idx="794">
                  <c:v>1.0626799201073995E-2</c:v>
                </c:pt>
                <c:pt idx="795">
                  <c:v>1.0692933783920389E-2</c:v>
                </c:pt>
                <c:pt idx="796">
                  <c:v>1.0747020113965056E-2</c:v>
                </c:pt>
                <c:pt idx="797">
                  <c:v>1.0801116445831593E-2</c:v>
                </c:pt>
                <c:pt idx="798">
                  <c:v>1.0855222632295269E-2</c:v>
                </c:pt>
                <c:pt idx="799">
                  <c:v>1.0909338526126355E-2</c:v>
                </c:pt>
                <c:pt idx="800">
                  <c:v>1.0963463980092625E-2</c:v>
                </c:pt>
                <c:pt idx="801">
                  <c:v>1.1017598846959353E-2</c:v>
                </c:pt>
                <c:pt idx="802">
                  <c:v>1.1071742979489319E-2</c:v>
                </c:pt>
                <c:pt idx="803">
                  <c:v>1.1125896230437804E-2</c:v>
                </c:pt>
                <c:pt idx="804">
                  <c:v>1.1180058452565089E-2</c:v>
                </c:pt>
                <c:pt idx="805">
                  <c:v>1.123422949862396E-2</c:v>
                </c:pt>
                <c:pt idx="806">
                  <c:v>1.1296505148905567E-2</c:v>
                </c:pt>
                <c:pt idx="807">
                  <c:v>1.1330448958891796E-2</c:v>
                </c:pt>
                <c:pt idx="808">
                  <c:v>1.1396794107885466E-2</c:v>
                </c:pt>
                <c:pt idx="809">
                  <c:v>1.1450998977148574E-2</c:v>
                </c:pt>
                <c:pt idx="810">
                  <c:v>1.1505211934072224E-2</c:v>
                </c:pt>
                <c:pt idx="811">
                  <c:v>1.1571238924172082E-2</c:v>
                </c:pt>
                <c:pt idx="812">
                  <c:v>1.1617347511170703E-2</c:v>
                </c:pt>
                <c:pt idx="813">
                  <c:v>1.1671582642441872E-2</c:v>
                </c:pt>
                <c:pt idx="814">
                  <c:v>1.1725825253373802E-2</c:v>
                </c:pt>
                <c:pt idx="815">
                  <c:v>1.1780075196693333E-2</c:v>
                </c:pt>
                <c:pt idx="816">
                  <c:v>1.1834332325127303E-2</c:v>
                </c:pt>
                <c:pt idx="817">
                  <c:v>1.1888596491394815E-2</c:v>
                </c:pt>
                <c:pt idx="818">
                  <c:v>1.1942867548212392E-2</c:v>
                </c:pt>
                <c:pt idx="819">
                  <c:v>1.1997145348301716E-2</c:v>
                </c:pt>
                <c:pt idx="820">
                  <c:v>1.205550956134116E-2</c:v>
                </c:pt>
                <c:pt idx="821">
                  <c:v>1.2105720589128184E-2</c:v>
                </c:pt>
                <c:pt idx="822">
                  <c:v>1.2160017735288062E-2</c:v>
                </c:pt>
                <c:pt idx="823">
                  <c:v>1.2214321035549683E-2</c:v>
                </c:pt>
                <c:pt idx="824">
                  <c:v>1.2295575261902059E-2</c:v>
                </c:pt>
                <c:pt idx="825">
                  <c:v>1.2322923974524442E-2</c:v>
                </c:pt>
                <c:pt idx="826">
                  <c:v>1.237709369811118E-2</c:v>
                </c:pt>
                <c:pt idx="827">
                  <c:v>1.2431008611076284E-2</c:v>
                </c:pt>
                <c:pt idx="828">
                  <c:v>1.2484536573518152E-2</c:v>
                </c:pt>
                <c:pt idx="829">
                  <c:v>1.2560090700952582E-2</c:v>
                </c:pt>
                <c:pt idx="830">
                  <c:v>1.2612272345235556E-2</c:v>
                </c:pt>
                <c:pt idx="831">
                  <c:v>1.2663864973077749E-2</c:v>
                </c:pt>
                <c:pt idx="832">
                  <c:v>1.2714862959010035E-2</c:v>
                </c:pt>
                <c:pt idx="833">
                  <c:v>1.2761486174994729E-2</c:v>
                </c:pt>
                <c:pt idx="834">
                  <c:v>1.2811319987737768E-2</c:v>
                </c:pt>
                <c:pt idx="835">
                  <c:v>1.2860542698868827E-2</c:v>
                </c:pt>
                <c:pt idx="836">
                  <c:v>1.2909148683359462E-2</c:v>
                </c:pt>
                <c:pt idx="837">
                  <c:v>1.2960736368131701E-2</c:v>
                </c:pt>
                <c:pt idx="838">
                  <c:v>1.3008048367469329E-2</c:v>
                </c:pt>
                <c:pt idx="839">
                  <c:v>1.3054726346543571E-2</c:v>
                </c:pt>
                <c:pt idx="840">
                  <c:v>1.3100764679898194E-2</c:v>
                </c:pt>
                <c:pt idx="841">
                  <c:v>1.314615774210018E-2</c:v>
                </c:pt>
                <c:pt idx="842">
                  <c:v>1.3190899907734551E-2</c:v>
                </c:pt>
                <c:pt idx="843">
                  <c:v>1.323498555140439E-2</c:v>
                </c:pt>
                <c:pt idx="844">
                  <c:v>1.3278409047741135E-2</c:v>
                </c:pt>
                <c:pt idx="845">
                  <c:v>1.3321164771404595E-2</c:v>
                </c:pt>
                <c:pt idx="846">
                  <c:v>1.3360051061845013E-2</c:v>
                </c:pt>
                <c:pt idx="847">
                  <c:v>1.3401501804171545E-2</c:v>
                </c:pt>
                <c:pt idx="848">
                  <c:v>1.3442268320576822E-2</c:v>
                </c:pt>
                <c:pt idx="849">
                  <c:v>1.3482344986304184E-2</c:v>
                </c:pt>
                <c:pt idx="850">
                  <c:v>1.3524729915111319E-2</c:v>
                </c:pt>
                <c:pt idx="851">
                  <c:v>1.3563360872591973E-2</c:v>
                </c:pt>
                <c:pt idx="852">
                  <c:v>1.3601284681090675E-2</c:v>
                </c:pt>
                <c:pt idx="853">
                  <c:v>1.3638495715607605E-2</c:v>
                </c:pt>
                <c:pt idx="854">
                  <c:v>1.3674988351215143E-2</c:v>
                </c:pt>
                <c:pt idx="855">
                  <c:v>1.3708003136094327E-2</c:v>
                </c:pt>
                <c:pt idx="856">
                  <c:v>1.3743093358011826E-2</c:v>
                </c:pt>
                <c:pt idx="857">
                  <c:v>1.3777448733055309E-2</c:v>
                </c:pt>
                <c:pt idx="858">
                  <c:v>1.3816256243831537E-2</c:v>
                </c:pt>
                <c:pt idx="859">
                  <c:v>1.3846478677348307E-2</c:v>
                </c:pt>
                <c:pt idx="860">
                  <c:v>1.3878542799549537E-2</c:v>
                </c:pt>
                <c:pt idx="861">
                  <c:v>1.3909849150217502E-2</c:v>
                </c:pt>
                <c:pt idx="862">
                  <c:v>1.3940392105017659E-2</c:v>
                </c:pt>
                <c:pt idx="863">
                  <c:v>1.3974356353842674E-2</c:v>
                </c:pt>
                <c:pt idx="864">
                  <c:v>1.4003244521669574E-2</c:v>
                </c:pt>
                <c:pt idx="865">
                  <c:v>1.4031351617731789E-2</c:v>
                </c:pt>
                <c:pt idx="866">
                  <c:v>1.4058672018089295E-2</c:v>
                </c:pt>
                <c:pt idx="867">
                  <c:v>1.408520009891037E-2</c:v>
                </c:pt>
                <c:pt idx="868">
                  <c:v>1.4104776197424292E-2</c:v>
                </c:pt>
                <c:pt idx="869">
                  <c:v>1.4129873329199936E-2</c:v>
                </c:pt>
                <c:pt idx="870">
                  <c:v>1.415416256563067E-2</c:v>
                </c:pt>
                <c:pt idx="871">
                  <c:v>1.417763828447097E-2</c:v>
                </c:pt>
                <c:pt idx="872">
                  <c:v>1.4205758883607604E-2</c:v>
                </c:pt>
                <c:pt idx="873">
                  <c:v>1.4227414953087221E-2</c:v>
                </c:pt>
                <c:pt idx="874">
                  <c:v>1.4254975616275851E-2</c:v>
                </c:pt>
                <c:pt idx="875">
                  <c:v>1.4268226419928044E-2</c:v>
                </c:pt>
                <c:pt idx="876">
                  <c:v>1.4287373399883124E-2</c:v>
                </c:pt>
                <c:pt idx="877">
                  <c:v>1.4304226868005365E-2</c:v>
                </c:pt>
                <c:pt idx="878">
                  <c:v>1.4322095120197886E-2</c:v>
                </c:pt>
                <c:pt idx="879">
                  <c:v>1.4347652983193182E-2</c:v>
                </c:pt>
                <c:pt idx="880">
                  <c:v>1.4366027573836399E-2</c:v>
                </c:pt>
                <c:pt idx="881">
                  <c:v>1.4382580727122785E-2</c:v>
                </c:pt>
                <c:pt idx="882">
                  <c:v>1.4400193249438364E-2</c:v>
                </c:pt>
                <c:pt idx="883">
                  <c:v>1.4417912432529156E-2</c:v>
                </c:pt>
                <c:pt idx="884">
                  <c:v>1.4435740783359796E-2</c:v>
                </c:pt>
                <c:pt idx="885">
                  <c:v>1.4453680808924896E-2</c:v>
                </c:pt>
                <c:pt idx="886">
                  <c:v>1.4471735016231557E-2</c:v>
                </c:pt>
                <c:pt idx="887">
                  <c:v>1.4489905912309364E-2</c:v>
                </c:pt>
                <c:pt idx="888">
                  <c:v>1.4508196004210383E-2</c:v>
                </c:pt>
                <c:pt idx="889">
                  <c:v>1.4526607799001667E-2</c:v>
                </c:pt>
                <c:pt idx="890">
                  <c:v>1.4545143803770255E-2</c:v>
                </c:pt>
                <c:pt idx="891">
                  <c:v>1.4563806525630663E-2</c:v>
                </c:pt>
                <c:pt idx="892">
                  <c:v>1.4582598471712394E-2</c:v>
                </c:pt>
                <c:pt idx="893">
                  <c:v>1.4596547624670107E-2</c:v>
                </c:pt>
                <c:pt idx="894">
                  <c:v>1.4620580065157762E-2</c:v>
                </c:pt>
                <c:pt idx="895">
                  <c:v>1.4639774726897814E-2</c:v>
                </c:pt>
                <c:pt idx="896">
                  <c:v>1.4659108641592034E-2</c:v>
                </c:pt>
                <c:pt idx="897">
                  <c:v>1.4678584316484833E-2</c:v>
                </c:pt>
                <c:pt idx="898">
                  <c:v>1.4698204258835612E-2</c:v>
                </c:pt>
                <c:pt idx="899">
                  <c:v>1.4717970975928751E-2</c:v>
                </c:pt>
                <c:pt idx="900">
                  <c:v>1.4737886975073611E-2</c:v>
                </c:pt>
                <c:pt idx="901">
                  <c:v>1.4757954763602033E-2</c:v>
                </c:pt>
                <c:pt idx="902">
                  <c:v>1.4778176848870839E-2</c:v>
                </c:pt>
                <c:pt idx="903">
                  <c:v>1.4798555738256836E-2</c:v>
                </c:pt>
                <c:pt idx="904">
                  <c:v>1.4819093939166805E-2</c:v>
                </c:pt>
                <c:pt idx="905">
                  <c:v>1.4839793959030012E-2</c:v>
                </c:pt>
                <c:pt idx="906">
                  <c:v>1.4855228380735374E-2</c:v>
                </c:pt>
                <c:pt idx="907">
                  <c:v>1.4881689485455596E-2</c:v>
                </c:pt>
                <c:pt idx="908">
                  <c:v>1.4902890007011393E-2</c:v>
                </c:pt>
                <c:pt idx="909">
                  <c:v>1.4924262377489783E-2</c:v>
                </c:pt>
                <c:pt idx="910">
                  <c:v>1.4945809104459917E-2</c:v>
                </c:pt>
                <c:pt idx="911">
                  <c:v>1.4967532695503438E-2</c:v>
                </c:pt>
                <c:pt idx="912">
                  <c:v>1.4989435658234462E-2</c:v>
                </c:pt>
                <c:pt idx="913">
                  <c:v>1.501152050029958E-2</c:v>
                </c:pt>
                <c:pt idx="914">
                  <c:v>1.5044669962962427E-2</c:v>
                </c:pt>
                <c:pt idx="915">
                  <c:v>1.5057532155940216E-2</c:v>
                </c:pt>
                <c:pt idx="916">
                  <c:v>1.5078891379335102E-2</c:v>
                </c:pt>
                <c:pt idx="917">
                  <c:v>1.510172881572458E-2</c:v>
                </c:pt>
                <c:pt idx="918">
                  <c:v>1.5124760670095772E-2</c:v>
                </c:pt>
                <c:pt idx="919">
                  <c:v>1.5142009220574973E-2</c:v>
                </c:pt>
                <c:pt idx="920">
                  <c:v>1.5163385386749757E-2</c:v>
                </c:pt>
                <c:pt idx="921">
                  <c:v>1.5186953105146601E-2</c:v>
                </c:pt>
                <c:pt idx="922">
                  <c:v>1.5210724515860743E-2</c:v>
                </c:pt>
                <c:pt idx="923">
                  <c:v>1.52347021262408E-2</c:v>
                </c:pt>
                <c:pt idx="924">
                  <c:v>1.5269250698819258E-2</c:v>
                </c:pt>
                <c:pt idx="925">
                  <c:v>1.5291638014843512E-2</c:v>
                </c:pt>
                <c:pt idx="926">
                  <c:v>1.5316315497183597E-2</c:v>
                </c:pt>
                <c:pt idx="927">
                  <c:v>1.5341209969025049E-2</c:v>
                </c:pt>
                <c:pt idx="928">
                  <c:v>1.5366318868874351E-2</c:v>
                </c:pt>
                <c:pt idx="929">
                  <c:v>1.5391589697116848E-2</c:v>
                </c:pt>
                <c:pt idx="930">
                  <c:v>1.541694115704817E-2</c:v>
                </c:pt>
                <c:pt idx="931">
                  <c:v>1.5442290988327279E-2</c:v>
                </c:pt>
                <c:pt idx="932">
                  <c:v>1.5461182207456464E-2</c:v>
                </c:pt>
                <c:pt idx="933">
                  <c:v>1.5492674306939458E-2</c:v>
                </c:pt>
                <c:pt idx="934">
                  <c:v>1.5517635765372184E-2</c:v>
                </c:pt>
                <c:pt idx="935">
                  <c:v>1.5542440290825799E-2</c:v>
                </c:pt>
                <c:pt idx="936">
                  <c:v>1.5567087467502905E-2</c:v>
                </c:pt>
                <c:pt idx="937">
                  <c:v>1.5591576879616098E-2</c:v>
                </c:pt>
                <c:pt idx="938">
                  <c:v>1.5615908111375476E-2</c:v>
                </c:pt>
                <c:pt idx="939">
                  <c:v>1.5640080746993634E-2</c:v>
                </c:pt>
                <c:pt idx="940">
                  <c:v>1.5664094370685666E-2</c:v>
                </c:pt>
                <c:pt idx="941">
                  <c:v>1.5687948566679155E-2</c:v>
                </c:pt>
                <c:pt idx="942">
                  <c:v>1.5711642919191693E-2</c:v>
                </c:pt>
                <c:pt idx="943">
                  <c:v>1.5735177012450863E-2</c:v>
                </c:pt>
                <c:pt idx="944">
                  <c:v>1.5758550430691742E-2</c:v>
                </c:pt>
                <c:pt idx="945">
                  <c:v>1.5781762758141915E-2</c:v>
                </c:pt>
                <c:pt idx="946">
                  <c:v>1.5804813579046451E-2</c:v>
                </c:pt>
                <c:pt idx="947">
                  <c:v>1.5827702477637928E-2</c:v>
                </c:pt>
                <c:pt idx="948">
                  <c:v>1.5850429038163916E-2</c:v>
                </c:pt>
                <c:pt idx="949">
                  <c:v>1.5872992844874478E-2</c:v>
                </c:pt>
                <c:pt idx="950">
                  <c:v>1.5895393482019682E-2</c:v>
                </c:pt>
                <c:pt idx="951">
                  <c:v>1.5917630533857086E-2</c:v>
                </c:pt>
                <c:pt idx="952">
                  <c:v>1.5939703584641751E-2</c:v>
                </c:pt>
                <c:pt idx="953">
                  <c:v>1.596161221864123E-2</c:v>
                </c:pt>
                <c:pt idx="954">
                  <c:v>1.5983356020120576E-2</c:v>
                </c:pt>
                <c:pt idx="955">
                  <c:v>1.6004934573352336E-2</c:v>
                </c:pt>
                <c:pt idx="956">
                  <c:v>1.6026347462609059E-2</c:v>
                </c:pt>
                <c:pt idx="957">
                  <c:v>1.604759427217578E-2</c:v>
                </c:pt>
                <c:pt idx="958">
                  <c:v>1.6068674586332543E-2</c:v>
                </c:pt>
                <c:pt idx="959">
                  <c:v>1.6089587989369381E-2</c:v>
                </c:pt>
                <c:pt idx="960">
                  <c:v>1.6110334065573828E-2</c:v>
                </c:pt>
                <c:pt idx="961">
                  <c:v>1.6130912399250907E-2</c:v>
                </c:pt>
                <c:pt idx="962">
                  <c:v>1.615132257469315E-2</c:v>
                </c:pt>
                <c:pt idx="963">
                  <c:v>1.6171564176210573E-2</c:v>
                </c:pt>
                <c:pt idx="964">
                  <c:v>1.6191636788113195E-2</c:v>
                </c:pt>
                <c:pt idx="965">
                  <c:v>1.6211539994716029E-2</c:v>
                </c:pt>
                <c:pt idx="966">
                  <c:v>1.6231273380336586E-2</c:v>
                </c:pt>
                <c:pt idx="967">
                  <c:v>1.6245586091950929E-2</c:v>
                </c:pt>
                <c:pt idx="968">
                  <c:v>1.6270229025943383E-2</c:v>
                </c:pt>
                <c:pt idx="969">
                  <c:v>1.6289450454589627E-2</c:v>
                </c:pt>
                <c:pt idx="970">
                  <c:v>1.6308500399581094E-2</c:v>
                </c:pt>
                <c:pt idx="971">
                  <c:v>1.6322264814944105E-2</c:v>
                </c:pt>
                <c:pt idx="972">
                  <c:v>1.6339309876734882E-2</c:v>
                </c:pt>
                <c:pt idx="973">
                  <c:v>1.6357888982494462E-2</c:v>
                </c:pt>
                <c:pt idx="974">
                  <c:v>1.6376295088393888E-2</c:v>
                </c:pt>
                <c:pt idx="975">
                  <c:v>1.6394527778974068E-2</c:v>
                </c:pt>
                <c:pt idx="976">
                  <c:v>1.6419175636428751E-2</c:v>
                </c:pt>
                <c:pt idx="977">
                  <c:v>1.6437013557766278E-2</c:v>
                </c:pt>
                <c:pt idx="978">
                  <c:v>1.6454676670346335E-2</c:v>
                </c:pt>
                <c:pt idx="979">
                  <c:v>1.6472164558558877E-2</c:v>
                </c:pt>
                <c:pt idx="980">
                  <c:v>1.6489476806791359E-2</c:v>
                </c:pt>
                <c:pt idx="981">
                  <c:v>1.6506612999446224E-2</c:v>
                </c:pt>
                <c:pt idx="982">
                  <c:v>1.6523572720925916E-2</c:v>
                </c:pt>
                <c:pt idx="983">
                  <c:v>1.6540355555635378E-2</c:v>
                </c:pt>
                <c:pt idx="984">
                  <c:v>1.6556961087992039E-2</c:v>
                </c:pt>
                <c:pt idx="985">
                  <c:v>1.6573388902420827E-2</c:v>
                </c:pt>
                <c:pt idx="986">
                  <c:v>1.6589638583344168E-2</c:v>
                </c:pt>
                <c:pt idx="987">
                  <c:v>1.6605709715194483E-2</c:v>
                </c:pt>
                <c:pt idx="988">
                  <c:v>1.6621601882414183E-2</c:v>
                </c:pt>
                <c:pt idx="989">
                  <c:v>1.6637314669448178E-2</c:v>
                </c:pt>
                <c:pt idx="990">
                  <c:v>1.6652847660741377E-2</c:v>
                </c:pt>
                <c:pt idx="991">
                  <c:v>1.6668200440761172E-2</c:v>
                </c:pt>
                <c:pt idx="992">
                  <c:v>1.6683372593964962E-2</c:v>
                </c:pt>
                <c:pt idx="993">
                  <c:v>1.6698363704825137E-2</c:v>
                </c:pt>
                <c:pt idx="994">
                  <c:v>1.6713173357821576E-2</c:v>
                </c:pt>
                <c:pt idx="995">
                  <c:v>1.6727801137434162E-2</c:v>
                </c:pt>
                <c:pt idx="996">
                  <c:v>1.6742246628155266E-2</c:v>
                </c:pt>
                <c:pt idx="997">
                  <c:v>1.6756509414482257E-2</c:v>
                </c:pt>
                <c:pt idx="998">
                  <c:v>1.6770589080917497E-2</c:v>
                </c:pt>
                <c:pt idx="999">
                  <c:v>1.6784485211970845E-2</c:v>
                </c:pt>
                <c:pt idx="1000">
                  <c:v>1.6798197392162151E-2</c:v>
                </c:pt>
                <c:pt idx="1001">
                  <c:v>1.6811725206013761E-2</c:v>
                </c:pt>
                <c:pt idx="1002">
                  <c:v>1.6825068238060514E-2</c:v>
                </c:pt>
                <c:pt idx="1003">
                  <c:v>1.6838226072837248E-2</c:v>
                </c:pt>
                <c:pt idx="1004">
                  <c:v>1.685119829489129E-2</c:v>
                </c:pt>
                <c:pt idx="1005">
                  <c:v>1.6863984488774963E-2</c:v>
                </c:pt>
                <c:pt idx="1006">
                  <c:v>1.6872743350170877E-2</c:v>
                </c:pt>
                <c:pt idx="1007">
                  <c:v>1.6888997130287964E-2</c:v>
                </c:pt>
                <c:pt idx="1008">
                  <c:v>1.690122274705691E-2</c:v>
                </c:pt>
                <c:pt idx="1009">
                  <c:v>1.6913260673944719E-2</c:v>
                </c:pt>
                <c:pt idx="1010">
                  <c:v>1.6925110495536189E-2</c:v>
                </c:pt>
                <c:pt idx="1011">
                  <c:v>1.6936771796436101E-2</c:v>
                </c:pt>
                <c:pt idx="1012">
                  <c:v>1.6948244161246739E-2</c:v>
                </c:pt>
                <c:pt idx="1013">
                  <c:v>1.695952717458038E-2</c:v>
                </c:pt>
                <c:pt idx="1014">
                  <c:v>1.6970620421061788E-2</c:v>
                </c:pt>
                <c:pt idx="1015">
                  <c:v>1.6981523485320726E-2</c:v>
                </c:pt>
                <c:pt idx="1016">
                  <c:v>1.6992235951989454E-2</c:v>
                </c:pt>
                <c:pt idx="1017">
                  <c:v>1.7002757405717717E-2</c:v>
                </c:pt>
                <c:pt idx="1018">
                  <c:v>1.7013087431157758E-2</c:v>
                </c:pt>
                <c:pt idx="1019">
                  <c:v>1.7023225612971815E-2</c:v>
                </c:pt>
                <c:pt idx="1020">
                  <c:v>1.7033171535832115E-2</c:v>
                </c:pt>
                <c:pt idx="1021">
                  <c:v>1.7042924784413382E-2</c:v>
                </c:pt>
                <c:pt idx="1022">
                  <c:v>1.7052484943402835E-2</c:v>
                </c:pt>
                <c:pt idx="1023">
                  <c:v>1.7061851597500177E-2</c:v>
                </c:pt>
                <c:pt idx="1024">
                  <c:v>1.7067892014083475E-2</c:v>
                </c:pt>
                <c:pt idx="1025">
                  <c:v>1.7076910873039683E-2</c:v>
                </c:pt>
                <c:pt idx="1026">
                  <c:v>1.7085735097243437E-2</c:v>
                </c:pt>
                <c:pt idx="1027">
                  <c:v>1.709436427152615E-2</c:v>
                </c:pt>
                <c:pt idx="1028">
                  <c:v>1.7105767759502122E-2</c:v>
                </c:pt>
                <c:pt idx="1029">
                  <c:v>1.7113964663317827E-2</c:v>
                </c:pt>
                <c:pt idx="1030">
                  <c:v>1.7122925206692393E-2</c:v>
                </c:pt>
                <c:pt idx="1031">
                  <c:v>1.7129768820368374E-2</c:v>
                </c:pt>
                <c:pt idx="1032">
                  <c:v>1.7134569863749931E-2</c:v>
                </c:pt>
                <c:pt idx="1033">
                  <c:v>1.714479534059149E-2</c:v>
                </c:pt>
                <c:pt idx="1034">
                  <c:v>1.7152050464630531E-2</c:v>
                </c:pt>
                <c:pt idx="1035">
                  <c:v>1.7159164060797649E-2</c:v>
                </c:pt>
                <c:pt idx="1036">
                  <c:v>1.716615941788624E-2</c:v>
                </c:pt>
                <c:pt idx="1037">
                  <c:v>1.7173057527924418E-2</c:v>
                </c:pt>
                <c:pt idx="1038">
                  <c:v>1.7179864399972933E-2</c:v>
                </c:pt>
                <c:pt idx="1039">
                  <c:v>1.7186580310036004E-2</c:v>
                </c:pt>
                <c:pt idx="1040">
                  <c:v>1.7193205522814392E-2</c:v>
                </c:pt>
                <c:pt idx="1041">
                  <c:v>1.7199740303013855E-2</c:v>
                </c:pt>
                <c:pt idx="1042">
                  <c:v>1.7206184915342648E-2</c:v>
                </c:pt>
                <c:pt idx="1043">
                  <c:v>1.7212539624511525E-2</c:v>
                </c:pt>
                <c:pt idx="1044">
                  <c:v>1.7218804695236234E-2</c:v>
                </c:pt>
                <c:pt idx="1045">
                  <c:v>1.7224980392227529E-2</c:v>
                </c:pt>
                <c:pt idx="1046">
                  <c:v>1.7231066980208654E-2</c:v>
                </c:pt>
                <c:pt idx="1047">
                  <c:v>1.7237064723900353E-2</c:v>
                </c:pt>
                <c:pt idx="1048">
                  <c:v>1.724297388802587E-2</c:v>
                </c:pt>
                <c:pt idx="1049">
                  <c:v>1.7248794737313444E-2</c:v>
                </c:pt>
                <c:pt idx="1050">
                  <c:v>1.7254527536491315E-2</c:v>
                </c:pt>
                <c:pt idx="1051">
                  <c:v>1.7260172550292718E-2</c:v>
                </c:pt>
                <c:pt idx="1052">
                  <c:v>1.7265730043450889E-2</c:v>
                </c:pt>
                <c:pt idx="1053">
                  <c:v>1.7271200280706556E-2</c:v>
                </c:pt>
                <c:pt idx="1054">
                  <c:v>1.7274207979570574E-2</c:v>
                </c:pt>
                <c:pt idx="1055">
                  <c:v>1.7281880046463305E-2</c:v>
                </c:pt>
                <c:pt idx="1056">
                  <c:v>1.7287090104450842E-2</c:v>
                </c:pt>
                <c:pt idx="1057">
                  <c:v>1.7292213965511283E-2</c:v>
                </c:pt>
                <c:pt idx="1058">
                  <c:v>1.7297251894390353E-2</c:v>
                </c:pt>
                <c:pt idx="1059">
                  <c:v>1.730220415584377E-2</c:v>
                </c:pt>
                <c:pt idx="1060">
                  <c:v>1.7307071014619757E-2</c:v>
                </c:pt>
                <c:pt idx="1061">
                  <c:v>1.7311852735481525E-2</c:v>
                </c:pt>
                <c:pt idx="1062">
                  <c:v>1.7316549583187291E-2</c:v>
                </c:pt>
                <c:pt idx="1063">
                  <c:v>1.7321161822497766E-2</c:v>
                </c:pt>
                <c:pt idx="1064">
                  <c:v>1.7325689718176163E-2</c:v>
                </c:pt>
                <c:pt idx="1065">
                  <c:v>1.7330133534990688E-2</c:v>
                </c:pt>
                <c:pt idx="1066">
                  <c:v>1.7335934531188795E-2</c:v>
                </c:pt>
                <c:pt idx="1067">
                  <c:v>1.73366217930646E-2</c:v>
                </c:pt>
                <c:pt idx="1068">
                  <c:v>1.7342963159950597E-2</c:v>
                </c:pt>
                <c:pt idx="1069">
                  <c:v>1.7347073309021688E-2</c:v>
                </c:pt>
                <c:pt idx="1070">
                  <c:v>1.7351100703094924E-2</c:v>
                </c:pt>
                <c:pt idx="1071">
                  <c:v>1.7356293856822802E-2</c:v>
                </c:pt>
                <c:pt idx="1072">
                  <c:v>1.7358767133604461E-2</c:v>
                </c:pt>
                <c:pt idx="1073">
                  <c:v>1.736254181108601E-2</c:v>
                </c:pt>
                <c:pt idx="1074">
                  <c:v>1.7366234815517304E-2</c:v>
                </c:pt>
                <c:pt idx="1075">
                  <c:v>1.7369846411672347E-2</c:v>
                </c:pt>
                <c:pt idx="1076">
                  <c:v>1.7371382489626948E-2</c:v>
                </c:pt>
                <c:pt idx="1077">
                  <c:v>1.7374848831040852E-2</c:v>
                </c:pt>
                <c:pt idx="1078">
                  <c:v>1.7378234513361068E-2</c:v>
                </c:pt>
                <c:pt idx="1079">
                  <c:v>1.7381539801341526E-2</c:v>
                </c:pt>
                <c:pt idx="1080">
                  <c:v>1.7387334048786229E-2</c:v>
                </c:pt>
                <c:pt idx="1081">
                  <c:v>1.7389821242695124E-2</c:v>
                </c:pt>
                <c:pt idx="1082">
                  <c:v>1.7392870394900686E-2</c:v>
                </c:pt>
                <c:pt idx="1083">
                  <c:v>1.7395840257130375E-2</c:v>
                </c:pt>
                <c:pt idx="1084">
                  <c:v>1.7399730748876685E-2</c:v>
                </c:pt>
                <c:pt idx="1085">
                  <c:v>1.7401543170856151E-2</c:v>
                </c:pt>
                <c:pt idx="1086">
                  <c:v>1.7404276751949246E-2</c:v>
                </c:pt>
                <c:pt idx="1087">
                  <c:v>1.7406932102265647E-2</c:v>
                </c:pt>
                <c:pt idx="1088">
                  <c:v>1.7409509486607726E-2</c:v>
                </c:pt>
                <c:pt idx="1089">
                  <c:v>1.7412009169783017E-2</c:v>
                </c:pt>
                <c:pt idx="1090">
                  <c:v>1.7414431416593889E-2</c:v>
                </c:pt>
                <c:pt idx="1091">
                  <c:v>1.7416776491858188E-2</c:v>
                </c:pt>
                <c:pt idx="1092">
                  <c:v>1.7419044660378285E-2</c:v>
                </c:pt>
                <c:pt idx="1093">
                  <c:v>1.7421236186969453E-2</c:v>
                </c:pt>
                <c:pt idx="1094">
                  <c:v>1.7423351336446957E-2</c:v>
                </c:pt>
                <c:pt idx="1095">
                  <c:v>1.7425390373628637E-2</c:v>
                </c:pt>
                <c:pt idx="1096">
                  <c:v>1.7427353563327183E-2</c:v>
                </c:pt>
                <c:pt idx="1097">
                  <c:v>1.7429790796938405E-2</c:v>
                </c:pt>
                <c:pt idx="1098">
                  <c:v>1.7431053459564312E-2</c:v>
                </c:pt>
                <c:pt idx="1099">
                  <c:v>1.743279069574374E-2</c:v>
                </c:pt>
                <c:pt idx="1100">
                  <c:v>1.7434453143729465E-2</c:v>
                </c:pt>
                <c:pt idx="1101">
                  <c:v>1.7436041068349645E-2</c:v>
                </c:pt>
                <c:pt idx="1102">
                  <c:v>1.7437554734429865E-2</c:v>
                </c:pt>
                <c:pt idx="1103">
                  <c:v>1.743899440680086E-2</c:v>
                </c:pt>
                <c:pt idx="1104">
                  <c:v>1.7440360350285632E-2</c:v>
                </c:pt>
                <c:pt idx="1105">
                  <c:v>1.7441652829727816E-2</c:v>
                </c:pt>
                <c:pt idx="1106">
                  <c:v>1.7441360977391414E-2</c:v>
                </c:pt>
                <c:pt idx="1107">
                  <c:v>1.7444018455794463E-2</c:v>
                </c:pt>
                <c:pt idx="1108">
                  <c:v>1.7445092132095878E-2</c:v>
                </c:pt>
                <c:pt idx="1109">
                  <c:v>1.7446093403693123E-2</c:v>
                </c:pt>
                <c:pt idx="1110">
                  <c:v>1.7447986743323346E-2</c:v>
                </c:pt>
                <c:pt idx="1111">
                  <c:v>1.7447879792129011E-2</c:v>
                </c:pt>
                <c:pt idx="1112">
                  <c:v>1.7448665438649754E-2</c:v>
                </c:pt>
                <c:pt idx="1113">
                  <c:v>1.7449379739833116E-2</c:v>
                </c:pt>
                <c:pt idx="1114">
                  <c:v>1.7450022960520152E-2</c:v>
                </c:pt>
                <c:pt idx="1115">
                  <c:v>1.7450595365562229E-2</c:v>
                </c:pt>
                <c:pt idx="1116">
                  <c:v>1.7451097219805551E-2</c:v>
                </c:pt>
                <c:pt idx="1117">
                  <c:v>1.7451528788093754E-2</c:v>
                </c:pt>
                <c:pt idx="1118">
                  <c:v>1.7451890335285939E-2</c:v>
                </c:pt>
                <c:pt idx="1119">
                  <c:v>1.7452182126228316E-2</c:v>
                </c:pt>
                <c:pt idx="1120">
                  <c:v>1.7452404425774826E-2</c:v>
                </c:pt>
                <c:pt idx="1121">
                  <c:v>1.7452557498779421E-2</c:v>
                </c:pt>
                <c:pt idx="1122">
                  <c:v>1.74526416101012E-2</c:v>
                </c:pt>
                <c:pt idx="1123">
                  <c:v>1.7452642666796577E-2</c:v>
                </c:pt>
                <c:pt idx="1124">
                  <c:v>1.7452560402407728E-2</c:v>
                </c:pt>
                <c:pt idx="1125">
                  <c:v>1.7452410084419993E-2</c:v>
                </c:pt>
                <c:pt idx="1126">
                  <c:v>1.7452191977692474E-2</c:v>
                </c:pt>
                <c:pt idx="1127">
                  <c:v>1.7451906347086855E-2</c:v>
                </c:pt>
                <c:pt idx="1128">
                  <c:v>1.7450376514391217E-2</c:v>
                </c:pt>
                <c:pt idx="1129">
                  <c:v>1.7449970983288234E-2</c:v>
                </c:pt>
                <c:pt idx="1130">
                  <c:v>1.7449498675843649E-2</c:v>
                </c:pt>
                <c:pt idx="1131">
                  <c:v>1.7448959856888484E-2</c:v>
                </c:pt>
                <c:pt idx="1132">
                  <c:v>1.7449474606159525E-2</c:v>
                </c:pt>
                <c:pt idx="1133">
                  <c:v>1.7448789394457952E-2</c:v>
                </c:pt>
                <c:pt idx="1134">
                  <c:v>1.7448038512946146E-2</c:v>
                </c:pt>
                <c:pt idx="1135">
                  <c:v>1.744722222649352E-2</c:v>
                </c:pt>
                <c:pt idx="1136">
                  <c:v>1.7446340799972072E-2</c:v>
                </c:pt>
                <c:pt idx="1137">
                  <c:v>1.7445045107288948E-2</c:v>
                </c:pt>
                <c:pt idx="1138">
                  <c:v>1.7444038836478271E-2</c:v>
                </c:pt>
                <c:pt idx="1139">
                  <c:v>1.7442650525148373E-2</c:v>
                </c:pt>
                <c:pt idx="1140">
                  <c:v>1.7441833475960067E-2</c:v>
                </c:pt>
                <c:pt idx="1141">
                  <c:v>1.7440965836927103E-2</c:v>
                </c:pt>
                <c:pt idx="1142">
                  <c:v>1.7439699132361347E-2</c:v>
                </c:pt>
                <c:pt idx="1143">
                  <c:v>1.7438369141856522E-2</c:v>
                </c:pt>
                <c:pt idx="1144">
                  <c:v>1.7436976130294938E-2</c:v>
                </c:pt>
                <c:pt idx="1145">
                  <c:v>1.7435207658076379E-2</c:v>
                </c:pt>
                <c:pt idx="1146">
                  <c:v>1.7433693913440074E-2</c:v>
                </c:pt>
                <c:pt idx="1147">
                  <c:v>1.7432117926475144E-2</c:v>
                </c:pt>
                <c:pt idx="1148">
                  <c:v>1.7430479962052381E-2</c:v>
                </c:pt>
                <c:pt idx="1149">
                  <c:v>1.7429075027470032E-2</c:v>
                </c:pt>
                <c:pt idx="1150">
                  <c:v>1.7427309452083494E-2</c:v>
                </c:pt>
                <c:pt idx="1151">
                  <c:v>1.742548270982152E-2</c:v>
                </c:pt>
                <c:pt idx="1152">
                  <c:v>1.7423595065566424E-2</c:v>
                </c:pt>
                <c:pt idx="1153">
                  <c:v>1.7421646784210824E-2</c:v>
                </c:pt>
                <c:pt idx="1154">
                  <c:v>1.7419638130644764E-2</c:v>
                </c:pt>
                <c:pt idx="1155">
                  <c:v>1.7417569369750561E-2</c:v>
                </c:pt>
                <c:pt idx="1156">
                  <c:v>1.7415440766418253E-2</c:v>
                </c:pt>
                <c:pt idx="1157">
                  <c:v>1.7413252585543049E-2</c:v>
                </c:pt>
                <c:pt idx="1158">
                  <c:v>1.7410749829428696E-2</c:v>
                </c:pt>
                <c:pt idx="1159">
                  <c:v>1.7408447594564613E-2</c:v>
                </c:pt>
                <c:pt idx="1160">
                  <c:v>1.7406086560734835E-2</c:v>
                </c:pt>
                <c:pt idx="1161">
                  <c:v>1.740366699282081E-2</c:v>
                </c:pt>
                <c:pt idx="1162">
                  <c:v>1.7401427289177703E-2</c:v>
                </c:pt>
                <c:pt idx="1163">
                  <c:v>1.7398887205759262E-2</c:v>
                </c:pt>
                <c:pt idx="1164">
                  <c:v>1.7396289399046291E-2</c:v>
                </c:pt>
                <c:pt idx="1165">
                  <c:v>1.7393634133933994E-2</c:v>
                </c:pt>
                <c:pt idx="1166">
                  <c:v>1.7390921675320147E-2</c:v>
                </c:pt>
                <c:pt idx="1167">
                  <c:v>1.7387935202816784E-2</c:v>
                </c:pt>
                <c:pt idx="1168">
                  <c:v>1.7385113312961664E-2</c:v>
                </c:pt>
                <c:pt idx="1169">
                  <c:v>1.7382235008073899E-2</c:v>
                </c:pt>
                <c:pt idx="1170">
                  <c:v>1.737970946920353E-2</c:v>
                </c:pt>
                <c:pt idx="1171">
                  <c:v>1.7376510751108777E-2</c:v>
                </c:pt>
                <c:pt idx="1172">
                  <c:v>1.7373460694331311E-2</c:v>
                </c:pt>
                <c:pt idx="1173">
                  <c:v>1.7370355298339343E-2</c:v>
                </c:pt>
                <c:pt idx="1174">
                  <c:v>1.7367194828033238E-2</c:v>
                </c:pt>
                <c:pt idx="1175">
                  <c:v>1.736351576384703E-2</c:v>
                </c:pt>
                <c:pt idx="1176">
                  <c:v>1.7360238169173946E-2</c:v>
                </c:pt>
                <c:pt idx="1177">
                  <c:v>1.7356906332736229E-2</c:v>
                </c:pt>
                <c:pt idx="1178">
                  <c:v>1.7353520519431665E-2</c:v>
                </c:pt>
                <c:pt idx="1179">
                  <c:v>1.7350080994173511E-2</c:v>
                </c:pt>
                <c:pt idx="1180">
                  <c:v>1.7346095822252661E-2</c:v>
                </c:pt>
                <c:pt idx="1181">
                  <c:v>1.7342561512322226E-2</c:v>
                </c:pt>
                <c:pt idx="1182">
                  <c:v>1.7338974235923437E-2</c:v>
                </c:pt>
                <c:pt idx="1183">
                  <c:v>1.7335334257918715E-2</c:v>
                </c:pt>
                <c:pt idx="1184">
                  <c:v>1.7332086960122339E-2</c:v>
                </c:pt>
                <c:pt idx="1185">
                  <c:v>1.7328903594877789E-2</c:v>
                </c:pt>
                <c:pt idx="1186">
                  <c:v>1.7324522634445536E-2</c:v>
                </c:pt>
                <c:pt idx="1187">
                  <c:v>1.7320662950074717E-2</c:v>
                </c:pt>
                <c:pt idx="1188">
                  <c:v>1.7316751920056165E-2</c:v>
                </c:pt>
                <c:pt idx="1189">
                  <c:v>1.7312660597992746E-2</c:v>
                </c:pt>
                <c:pt idx="1190">
                  <c:v>1.7307739556134405E-2</c:v>
                </c:pt>
                <c:pt idx="1191">
                  <c:v>1.7303650469450149E-2</c:v>
                </c:pt>
                <c:pt idx="1192">
                  <c:v>1.7298795493320963E-2</c:v>
                </c:pt>
                <c:pt idx="1193">
                  <c:v>1.7295305772481728E-2</c:v>
                </c:pt>
                <c:pt idx="1194">
                  <c:v>1.729104968755224E-2</c:v>
                </c:pt>
                <c:pt idx="1195">
                  <c:v>1.7286738063941598E-2</c:v>
                </c:pt>
                <c:pt idx="1196">
                  <c:v>1.7282371135819985E-2</c:v>
                </c:pt>
                <c:pt idx="1197">
                  <c:v>1.7277949137365078E-2</c:v>
                </c:pt>
                <c:pt idx="1198">
                  <c:v>1.7273472302757054E-2</c:v>
                </c:pt>
                <c:pt idx="1199">
                  <c:v>1.726894086617109E-2</c:v>
                </c:pt>
                <c:pt idx="1200">
                  <c:v>1.7264355061784864E-2</c:v>
                </c:pt>
                <c:pt idx="1201">
                  <c:v>1.7259715123778552E-2</c:v>
                </c:pt>
                <c:pt idx="1202">
                  <c:v>1.7255021286327332E-2</c:v>
                </c:pt>
                <c:pt idx="1203">
                  <c:v>1.7250273783613879E-2</c:v>
                </c:pt>
                <c:pt idx="1204">
                  <c:v>1.7245472849815868E-2</c:v>
                </c:pt>
                <c:pt idx="1205">
                  <c:v>1.7240433651058713E-2</c:v>
                </c:pt>
                <c:pt idx="1206">
                  <c:v>1.7235711625689376E-2</c:v>
                </c:pt>
                <c:pt idx="1207">
                  <c:v>1.7230751803721245E-2</c:v>
                </c:pt>
                <c:pt idx="1208">
                  <c:v>1.722573948738676E-2</c:v>
                </c:pt>
                <c:pt idx="1209">
                  <c:v>1.7220674910871092E-2</c:v>
                </c:pt>
                <c:pt idx="1210">
                  <c:v>1.7215558308359413E-2</c:v>
                </c:pt>
                <c:pt idx="1211">
                  <c:v>1.7210389914024404E-2</c:v>
                </c:pt>
                <c:pt idx="1212">
                  <c:v>1.7205169962058731E-2</c:v>
                </c:pt>
                <c:pt idx="1213">
                  <c:v>1.7199898686632575E-2</c:v>
                </c:pt>
                <c:pt idx="1214">
                  <c:v>1.7194576321938604E-2</c:v>
                </c:pt>
                <c:pt idx="1215">
                  <c:v>1.7189203102154493E-2</c:v>
                </c:pt>
                <c:pt idx="1216">
                  <c:v>1.7183779261465415E-2</c:v>
                </c:pt>
                <c:pt idx="1217">
                  <c:v>1.7178305034051544E-2</c:v>
                </c:pt>
                <c:pt idx="1218">
                  <c:v>1.717274818022782E-2</c:v>
                </c:pt>
                <c:pt idx="1219">
                  <c:v>1.7167206355800102E-2</c:v>
                </c:pt>
                <c:pt idx="1220">
                  <c:v>1.7161582373322881E-2</c:v>
                </c:pt>
                <c:pt idx="1221">
                  <c:v>1.7155908940861553E-2</c:v>
                </c:pt>
                <c:pt idx="1222">
                  <c:v>1.7150186292593794E-2</c:v>
                </c:pt>
                <c:pt idx="1223">
                  <c:v>1.7144414662712271E-2</c:v>
                </c:pt>
                <c:pt idx="1224">
                  <c:v>1.7138594285394659E-2</c:v>
                </c:pt>
                <c:pt idx="1225">
                  <c:v>1.713272539482863E-2</c:v>
                </c:pt>
                <c:pt idx="1226">
                  <c:v>1.7123427131661546E-2</c:v>
                </c:pt>
                <c:pt idx="1227">
                  <c:v>1.712001076962183E-2</c:v>
                </c:pt>
                <c:pt idx="1228">
                  <c:v>1.711482998549424E-2</c:v>
                </c:pt>
                <c:pt idx="1229">
                  <c:v>1.7108769383786249E-2</c:v>
                </c:pt>
                <c:pt idx="1230">
                  <c:v>1.7102661439755695E-2</c:v>
                </c:pt>
                <c:pt idx="1231">
                  <c:v>1.709661919149276E-2</c:v>
                </c:pt>
                <c:pt idx="1232">
                  <c:v>1.7090428134992196E-2</c:v>
                </c:pt>
                <c:pt idx="1233">
                  <c:v>1.7084190394863637E-2</c:v>
                </c:pt>
                <c:pt idx="1234">
                  <c:v>1.7077906205259084E-2</c:v>
                </c:pt>
                <c:pt idx="1235">
                  <c:v>1.7071367092306066E-2</c:v>
                </c:pt>
                <c:pt idx="1236">
                  <c:v>1.7065032701195637E-2</c:v>
                </c:pt>
                <c:pt idx="1237">
                  <c:v>1.7058599918106931E-2</c:v>
                </c:pt>
                <c:pt idx="1238">
                  <c:v>1.705212166618203E-2</c:v>
                </c:pt>
                <c:pt idx="1239">
                  <c:v>1.7045598179603605E-2</c:v>
                </c:pt>
                <c:pt idx="1240">
                  <c:v>1.7039029692561825E-2</c:v>
                </c:pt>
                <c:pt idx="1241">
                  <c:v>1.703241643924186E-2</c:v>
                </c:pt>
                <c:pt idx="1242">
                  <c:v>1.7025758653828882E-2</c:v>
                </c:pt>
                <c:pt idx="1243">
                  <c:v>1.7019056570508062E-2</c:v>
                </c:pt>
                <c:pt idx="1244">
                  <c:v>1.701231042346707E-2</c:v>
                </c:pt>
                <c:pt idx="1245">
                  <c:v>1.7005520446888578E-2</c:v>
                </c:pt>
                <c:pt idx="1246">
                  <c:v>1.6998686874960256E-2</c:v>
                </c:pt>
                <c:pt idx="1247">
                  <c:v>1.6991809941869773E-2</c:v>
                </c:pt>
                <c:pt idx="1248">
                  <c:v>1.6984889881797305E-2</c:v>
                </c:pt>
                <c:pt idx="1249">
                  <c:v>1.6977926928935516E-2</c:v>
                </c:pt>
                <c:pt idx="1250">
                  <c:v>1.6970921317464582E-2</c:v>
                </c:pt>
                <c:pt idx="1251">
                  <c:v>1.6963873281572173E-2</c:v>
                </c:pt>
                <c:pt idx="1252">
                  <c:v>1.695678305544096E-2</c:v>
                </c:pt>
                <c:pt idx="1253">
                  <c:v>1.6949650873261113E-2</c:v>
                </c:pt>
                <c:pt idx="1254">
                  <c:v>1.6942476969210307E-2</c:v>
                </c:pt>
                <c:pt idx="1255">
                  <c:v>1.6935261577478711E-2</c:v>
                </c:pt>
                <c:pt idx="1256">
                  <c:v>1.6928004932251495E-2</c:v>
                </c:pt>
                <c:pt idx="1257">
                  <c:v>1.6920707267711332E-2</c:v>
                </c:pt>
                <c:pt idx="1258">
                  <c:v>1.6913368818040897E-2</c:v>
                </c:pt>
                <c:pt idx="1259">
                  <c:v>1.6905989817427858E-2</c:v>
                </c:pt>
                <c:pt idx="1260">
                  <c:v>1.6898570500054888E-2</c:v>
                </c:pt>
                <c:pt idx="1261">
                  <c:v>1.6891111100104661E-2</c:v>
                </c:pt>
                <c:pt idx="1262">
                  <c:v>1.6883611851762348E-2</c:v>
                </c:pt>
                <c:pt idx="1263">
                  <c:v>1.687607298921312E-2</c:v>
                </c:pt>
                <c:pt idx="1264">
                  <c:v>1.6868494746634655E-2</c:v>
                </c:pt>
                <c:pt idx="1265">
                  <c:v>1.6860877358217119E-2</c:v>
                </c:pt>
                <c:pt idx="1266">
                  <c:v>1.6853687936741638E-2</c:v>
                </c:pt>
                <c:pt idx="1267">
                  <c:v>1.684552608058304E-2</c:v>
                </c:pt>
                <c:pt idx="1268">
                  <c:v>1.6837792659734341E-2</c:v>
                </c:pt>
                <c:pt idx="1269">
                  <c:v>1.6830021029772269E-2</c:v>
                </c:pt>
                <c:pt idx="1270">
                  <c:v>1.6822211424879496E-2</c:v>
                </c:pt>
                <c:pt idx="1271">
                  <c:v>1.6814364079236199E-2</c:v>
                </c:pt>
                <c:pt idx="1272">
                  <c:v>1.6806479227030047E-2</c:v>
                </c:pt>
                <c:pt idx="1273">
                  <c:v>1.679855710243372E-2</c:v>
                </c:pt>
                <c:pt idx="1274">
                  <c:v>1.6790597939634888E-2</c:v>
                </c:pt>
                <c:pt idx="1275">
                  <c:v>1.6782601972806233E-2</c:v>
                </c:pt>
                <c:pt idx="1276">
                  <c:v>1.6774569436135423E-2</c:v>
                </c:pt>
                <c:pt idx="1277">
                  <c:v>1.6766500563797637E-2</c:v>
                </c:pt>
                <c:pt idx="1278">
                  <c:v>1.675839558997555E-2</c:v>
                </c:pt>
                <c:pt idx="1279">
                  <c:v>1.6750254748849336E-2</c:v>
                </c:pt>
                <c:pt idx="1280">
                  <c:v>1.6742078274594174E-2</c:v>
                </c:pt>
                <c:pt idx="1281">
                  <c:v>1.6733866401390241E-2</c:v>
                </c:pt>
                <c:pt idx="1282">
                  <c:v>1.6725619363415212E-2</c:v>
                </c:pt>
                <c:pt idx="1283">
                  <c:v>1.6717337394849263E-2</c:v>
                </c:pt>
                <c:pt idx="1284">
                  <c:v>1.6709856851918455E-2</c:v>
                </c:pt>
                <c:pt idx="1285">
                  <c:v>1.6701517046540739E-2</c:v>
                </c:pt>
                <c:pt idx="1286">
                  <c:v>1.6693142951774549E-2</c:v>
                </c:pt>
                <c:pt idx="1287">
                  <c:v>1.668473480174975E-2</c:v>
                </c:pt>
                <c:pt idx="1288">
                  <c:v>1.6675411789319472E-2</c:v>
                </c:pt>
                <c:pt idx="1289">
                  <c:v>1.6666925154911749E-2</c:v>
                </c:pt>
                <c:pt idx="1290">
                  <c:v>1.6658178776378048E-2</c:v>
                </c:pt>
                <c:pt idx="1291">
                  <c:v>1.6649852246192476E-2</c:v>
                </c:pt>
                <c:pt idx="1292">
                  <c:v>1.6641960570762698E-2</c:v>
                </c:pt>
                <c:pt idx="1293">
                  <c:v>1.6632648045440956E-2</c:v>
                </c:pt>
                <c:pt idx="1294">
                  <c:v>1.6623997295984183E-2</c:v>
                </c:pt>
                <c:pt idx="1295">
                  <c:v>1.6615314426041139E-2</c:v>
                </c:pt>
                <c:pt idx="1296">
                  <c:v>1.6606599669779509E-2</c:v>
                </c:pt>
                <c:pt idx="1297">
                  <c:v>1.6597853261374473E-2</c:v>
                </c:pt>
                <c:pt idx="1298">
                  <c:v>1.6589075434998712E-2</c:v>
                </c:pt>
                <c:pt idx="1299">
                  <c:v>1.658026642482241E-2</c:v>
                </c:pt>
                <c:pt idx="1300">
                  <c:v>1.657142646501325E-2</c:v>
                </c:pt>
                <c:pt idx="1301">
                  <c:v>1.6562555789748912E-2</c:v>
                </c:pt>
                <c:pt idx="1302">
                  <c:v>1.6553654633189585E-2</c:v>
                </c:pt>
                <c:pt idx="1303">
                  <c:v>1.6544723229512948E-2</c:v>
                </c:pt>
                <c:pt idx="1304">
                  <c:v>1.6535761812884187E-2</c:v>
                </c:pt>
                <c:pt idx="1305">
                  <c:v>1.6527566687775833E-2</c:v>
                </c:pt>
                <c:pt idx="1306">
                  <c:v>1.6517749877441035E-2</c:v>
                </c:pt>
                <c:pt idx="1307">
                  <c:v>1.6508699826964512E-2</c:v>
                </c:pt>
                <c:pt idx="1308">
                  <c:v>1.6499620700206608E-2</c:v>
                </c:pt>
                <c:pt idx="1309">
                  <c:v>1.6490512731332507E-2</c:v>
                </c:pt>
                <c:pt idx="1310">
                  <c:v>1.6481376154507399E-2</c:v>
                </c:pt>
                <c:pt idx="1311">
                  <c:v>1.647221120389647E-2</c:v>
                </c:pt>
                <c:pt idx="1312">
                  <c:v>1.6463018113667405E-2</c:v>
                </c:pt>
                <c:pt idx="1313">
                  <c:v>1.6453797117985391E-2</c:v>
                </c:pt>
                <c:pt idx="1314">
                  <c:v>1.6444548451008123E-2</c:v>
                </c:pt>
                <c:pt idx="1315">
                  <c:v>1.6435272346900787E-2</c:v>
                </c:pt>
                <c:pt idx="1316">
                  <c:v>1.6425969039826072E-2</c:v>
                </c:pt>
                <c:pt idx="1317">
                  <c:v>1.6416638763946667E-2</c:v>
                </c:pt>
                <c:pt idx="1318">
                  <c:v>1.6407281753425262E-2</c:v>
                </c:pt>
                <c:pt idx="1319">
                  <c:v>1.6397898242417053E-2</c:v>
                </c:pt>
                <c:pt idx="1320">
                  <c:v>1.6388488465087225E-2</c:v>
                </c:pt>
                <c:pt idx="1321">
                  <c:v>1.6379052655593473E-2</c:v>
                </c:pt>
                <c:pt idx="1322">
                  <c:v>1.636959104809349E-2</c:v>
                </c:pt>
                <c:pt idx="1323">
                  <c:v>1.6360103876747467E-2</c:v>
                </c:pt>
                <c:pt idx="1324">
                  <c:v>1.6350591375710599E-2</c:v>
                </c:pt>
                <c:pt idx="1325">
                  <c:v>1.6341053779143078E-2</c:v>
                </c:pt>
                <c:pt idx="1326">
                  <c:v>1.6331176219147089E-2</c:v>
                </c:pt>
                <c:pt idx="1327">
                  <c:v>1.6321904236031859E-2</c:v>
                </c:pt>
                <c:pt idx="1328">
                  <c:v>1.6312292757803548E-2</c:v>
                </c:pt>
                <c:pt idx="1329">
                  <c:v>1.6302657120662867E-2</c:v>
                </c:pt>
                <c:pt idx="1330">
                  <c:v>1.6292997558767508E-2</c:v>
                </c:pt>
                <c:pt idx="1331">
                  <c:v>1.6283314306265173E-2</c:v>
                </c:pt>
                <c:pt idx="1332">
                  <c:v>1.6273607597313555E-2</c:v>
                </c:pt>
                <c:pt idx="1333">
                  <c:v>1.6263877666062854E-2</c:v>
                </c:pt>
                <c:pt idx="1334">
                  <c:v>1.6254124746663268E-2</c:v>
                </c:pt>
                <c:pt idx="1335">
                  <c:v>1.6244349073264996E-2</c:v>
                </c:pt>
                <c:pt idx="1336">
                  <c:v>1.623589327171247E-2</c:v>
                </c:pt>
                <c:pt idx="1337">
                  <c:v>1.62260808571002E-2</c:v>
                </c:pt>
                <c:pt idx="1338">
                  <c:v>1.6216246326947101E-2</c:v>
                </c:pt>
                <c:pt idx="1339">
                  <c:v>1.6206389915360195E-2</c:v>
                </c:pt>
                <c:pt idx="1340">
                  <c:v>1.6195137591537845E-2</c:v>
                </c:pt>
                <c:pt idx="1341">
                  <c:v>1.6184884305906783E-2</c:v>
                </c:pt>
                <c:pt idx="1342">
                  <c:v>1.6175301916058205E-2</c:v>
                </c:pt>
                <c:pt idx="1343">
                  <c:v>1.6165352640015174E-2</c:v>
                </c:pt>
                <c:pt idx="1344">
                  <c:v>1.6156436837205686E-2</c:v>
                </c:pt>
                <c:pt idx="1345">
                  <c:v>1.6145392382058699E-2</c:v>
                </c:pt>
                <c:pt idx="1346">
                  <c:v>1.6135381868425669E-2</c:v>
                </c:pt>
                <c:pt idx="1347">
                  <c:v>1.6125351410551381E-2</c:v>
                </c:pt>
                <c:pt idx="1348">
                  <c:v>1.6115301242568547E-2</c:v>
                </c:pt>
                <c:pt idx="1349">
                  <c:v>1.610523159862487E-2</c:v>
                </c:pt>
                <c:pt idx="1350">
                  <c:v>1.6095142712858057E-2</c:v>
                </c:pt>
                <c:pt idx="1351">
                  <c:v>1.6085034819410815E-2</c:v>
                </c:pt>
                <c:pt idx="1352">
                  <c:v>1.6074908152413359E-2</c:v>
                </c:pt>
                <c:pt idx="1353">
                  <c:v>1.6064762946010891E-2</c:v>
                </c:pt>
                <c:pt idx="1354">
                  <c:v>1.6054599434336125E-2</c:v>
                </c:pt>
                <c:pt idx="1355">
                  <c:v>1.6044417851526771E-2</c:v>
                </c:pt>
                <c:pt idx="1356">
                  <c:v>1.6034218431720537E-2</c:v>
                </c:pt>
                <c:pt idx="1357">
                  <c:v>1.6024001409050137E-2</c:v>
                </c:pt>
                <c:pt idx="1358">
                  <c:v>1.6013767017645786E-2</c:v>
                </c:pt>
                <c:pt idx="1359">
                  <c:v>1.6003515491647691E-2</c:v>
                </c:pt>
                <c:pt idx="1360">
                  <c:v>1.5993247065183569E-2</c:v>
                </c:pt>
                <c:pt idx="1361">
                  <c:v>1.5982961972383636E-2</c:v>
                </c:pt>
                <c:pt idx="1362">
                  <c:v>1.5972660447383102E-2</c:v>
                </c:pt>
                <c:pt idx="1363">
                  <c:v>1.5962342724312184E-2</c:v>
                </c:pt>
                <c:pt idx="1364">
                  <c:v>1.5952009037298598E-2</c:v>
                </c:pt>
                <c:pt idx="1365">
                  <c:v>1.5941659620467563E-2</c:v>
                </c:pt>
                <c:pt idx="1366">
                  <c:v>1.5932462162371396E-2</c:v>
                </c:pt>
                <c:pt idx="1367">
                  <c:v>1.5920914533874009E-2</c:v>
                </c:pt>
                <c:pt idx="1368">
                  <c:v>1.5910519332361928E-2</c:v>
                </c:pt>
                <c:pt idx="1369">
                  <c:v>1.5900109337543267E-2</c:v>
                </c:pt>
                <c:pt idx="1370">
                  <c:v>1.5889684783538249E-2</c:v>
                </c:pt>
                <c:pt idx="1371">
                  <c:v>1.5879245904472095E-2</c:v>
                </c:pt>
                <c:pt idx="1372">
                  <c:v>1.5868792934470022E-2</c:v>
                </c:pt>
                <c:pt idx="1373">
                  <c:v>1.5858326107652254E-2</c:v>
                </c:pt>
                <c:pt idx="1374">
                  <c:v>1.5847845658139015E-2</c:v>
                </c:pt>
                <c:pt idx="1375">
                  <c:v>1.5837351820053025E-2</c:v>
                </c:pt>
                <c:pt idx="1376">
                  <c:v>1.582684482751201E-2</c:v>
                </c:pt>
                <c:pt idx="1377">
                  <c:v>1.5816324914633695E-2</c:v>
                </c:pt>
                <c:pt idx="1378">
                  <c:v>1.5804978757789634E-2</c:v>
                </c:pt>
                <c:pt idx="1379">
                  <c:v>1.579647055845422E-2</c:v>
                </c:pt>
                <c:pt idx="1380">
                  <c:v>1.5784689995162193E-2</c:v>
                </c:pt>
                <c:pt idx="1381">
                  <c:v>1.5774120742114428E-2</c:v>
                </c:pt>
                <c:pt idx="1382">
                  <c:v>1.5763539739310495E-2</c:v>
                </c:pt>
                <c:pt idx="1383">
                  <c:v>1.5751019703547895E-2</c:v>
                </c:pt>
                <c:pt idx="1384">
                  <c:v>1.5741242174747292E-2</c:v>
                </c:pt>
                <c:pt idx="1385">
                  <c:v>1.5730626998370679E-2</c:v>
                </c:pt>
                <c:pt idx="1386">
                  <c:v>1.5720001025569665E-2</c:v>
                </c:pt>
                <c:pt idx="1387">
                  <c:v>1.5709364490440865E-2</c:v>
                </c:pt>
                <c:pt idx="1388">
                  <c:v>1.569997481849748E-2</c:v>
                </c:pt>
                <c:pt idx="1389">
                  <c:v>1.5689321361697886E-2</c:v>
                </c:pt>
                <c:pt idx="1390">
                  <c:v>1.567865799505392E-2</c:v>
                </c:pt>
                <c:pt idx="1391">
                  <c:v>1.5666294656434265E-2</c:v>
                </c:pt>
                <c:pt idx="1392">
                  <c:v>1.5656031573349188E-2</c:v>
                </c:pt>
                <c:pt idx="1393">
                  <c:v>1.5645336580308328E-2</c:v>
                </c:pt>
                <c:pt idx="1394">
                  <c:v>1.5634632663615974E-2</c:v>
                </c:pt>
                <c:pt idx="1395">
                  <c:v>1.5617794756720104E-2</c:v>
                </c:pt>
                <c:pt idx="1396">
                  <c:v>1.5613198995629707E-2</c:v>
                </c:pt>
                <c:pt idx="1397">
                  <c:v>1.5602469712523867E-2</c:v>
                </c:pt>
                <c:pt idx="1398">
                  <c:v>1.5591732442127196E-2</c:v>
                </c:pt>
                <c:pt idx="1399">
                  <c:v>1.5580987418531153E-2</c:v>
                </c:pt>
                <c:pt idx="1400">
                  <c:v>1.5570234875819459E-2</c:v>
                </c:pt>
                <c:pt idx="1401">
                  <c:v>1.5559475048086144E-2</c:v>
                </c:pt>
                <c:pt idx="1402">
                  <c:v>1.5548708169412354E-2</c:v>
                </c:pt>
                <c:pt idx="1403">
                  <c:v>1.5537934473884386E-2</c:v>
                </c:pt>
                <c:pt idx="1404">
                  <c:v>1.5527154195591118E-2</c:v>
                </c:pt>
                <c:pt idx="1405">
                  <c:v>1.5516367568611111E-2</c:v>
                </c:pt>
                <c:pt idx="1406">
                  <c:v>1.5505574827033243E-2</c:v>
                </c:pt>
                <c:pt idx="1407">
                  <c:v>1.5494776204936079E-2</c:v>
                </c:pt>
                <c:pt idx="1408">
                  <c:v>1.5483971936395603E-2</c:v>
                </c:pt>
                <c:pt idx="1409">
                  <c:v>1.5472722007496831E-2</c:v>
                </c:pt>
                <c:pt idx="1410">
                  <c:v>1.5462347396332484E-2</c:v>
                </c:pt>
                <c:pt idx="1411">
                  <c:v>1.5451527592961809E-2</c:v>
                </c:pt>
                <c:pt idx="1412">
                  <c:v>1.5440703079474968E-2</c:v>
                </c:pt>
                <c:pt idx="1413">
                  <c:v>1.5429874089940208E-2</c:v>
                </c:pt>
                <c:pt idx="1414">
                  <c:v>1.5419040858438668E-2</c:v>
                </c:pt>
                <c:pt idx="1415">
                  <c:v>1.5408203619046336E-2</c:v>
                </c:pt>
                <c:pt idx="1416">
                  <c:v>1.5397362605831459E-2</c:v>
                </c:pt>
                <c:pt idx="1417">
                  <c:v>1.5386518052877758E-2</c:v>
                </c:pt>
                <c:pt idx="1418">
                  <c:v>1.537701060524453E-2</c:v>
                </c:pt>
                <c:pt idx="1419">
                  <c:v>1.5364819264024296E-2</c:v>
                </c:pt>
                <c:pt idx="1420">
                  <c:v>1.535396549626877E-2</c:v>
                </c:pt>
                <c:pt idx="1421">
                  <c:v>1.5343109125052571E-2</c:v>
                </c:pt>
                <c:pt idx="1422">
                  <c:v>1.5331351319566817E-2</c:v>
                </c:pt>
                <c:pt idx="1423">
                  <c:v>1.532138950852404E-2</c:v>
                </c:pt>
                <c:pt idx="1424">
                  <c:v>1.5310526731348207E-2</c:v>
                </c:pt>
                <c:pt idx="1425">
                  <c:v>1.5299662286982117E-2</c:v>
                </c:pt>
                <c:pt idx="1426">
                  <c:v>1.5288796409494021E-2</c:v>
                </c:pt>
                <c:pt idx="1427">
                  <c:v>1.5277929332949584E-2</c:v>
                </c:pt>
                <c:pt idx="1428">
                  <c:v>1.526706129141448E-2</c:v>
                </c:pt>
                <c:pt idx="1429">
                  <c:v>1.52561925189518E-2</c:v>
                </c:pt>
                <c:pt idx="1430">
                  <c:v>1.5245323249616898E-2</c:v>
                </c:pt>
                <c:pt idx="1431">
                  <c:v>1.5234453717478023E-2</c:v>
                </c:pt>
                <c:pt idx="1432">
                  <c:v>1.5223584156598269E-2</c:v>
                </c:pt>
                <c:pt idx="1433">
                  <c:v>1.5212714801027833E-2</c:v>
                </c:pt>
                <c:pt idx="1434">
                  <c:v>1.5201845884832385E-2</c:v>
                </c:pt>
                <c:pt idx="1435">
                  <c:v>1.5186320087895265E-2</c:v>
                </c:pt>
                <c:pt idx="1436">
                  <c:v>1.5175453213189374E-2</c:v>
                </c:pt>
                <c:pt idx="1437">
                  <c:v>1.5164587580339135E-2</c:v>
                </c:pt>
                <c:pt idx="1438">
                  <c:v>1.5153723423397323E-2</c:v>
                </c:pt>
                <c:pt idx="1439">
                  <c:v>1.5142860976416716E-2</c:v>
                </c:pt>
                <c:pt idx="1440">
                  <c:v>1.5132915743312748E-2</c:v>
                </c:pt>
                <c:pt idx="1441">
                  <c:v>1.5122057981034512E-2</c:v>
                </c:pt>
                <c:pt idx="1442">
                  <c:v>1.5111202596589378E-2</c:v>
                </c:pt>
                <c:pt idx="1443">
                  <c:v>1.510034982400256E-2</c:v>
                </c:pt>
                <c:pt idx="1444">
                  <c:v>1.5088582582776377E-2</c:v>
                </c:pt>
                <c:pt idx="1445">
                  <c:v>1.5077735310655848E-2</c:v>
                </c:pt>
                <c:pt idx="1446">
                  <c:v>1.5066891386847914E-2</c:v>
                </c:pt>
                <c:pt idx="1447">
                  <c:v>1.5056051045405352E-2</c:v>
                </c:pt>
                <c:pt idx="1448">
                  <c:v>1.5045673938042015E-2</c:v>
                </c:pt>
                <c:pt idx="1449">
                  <c:v>1.5034841334758298E-2</c:v>
                </c:pt>
                <c:pt idx="1450">
                  <c:v>1.502091801060601E-2</c:v>
                </c:pt>
                <c:pt idx="1451">
                  <c:v>1.5013184306102545E-2</c:v>
                </c:pt>
                <c:pt idx="1452">
                  <c:v>1.50023581442289E-2</c:v>
                </c:pt>
                <c:pt idx="1453">
                  <c:v>1.498952472436756E-2</c:v>
                </c:pt>
                <c:pt idx="1454">
                  <c:v>1.4978699233909957E-2</c:v>
                </c:pt>
                <c:pt idx="1455">
                  <c:v>1.4967874470133003E-2</c:v>
                </c:pt>
                <c:pt idx="1456">
                  <c:v>1.4957050649129652E-2</c:v>
                </c:pt>
                <c:pt idx="1457">
                  <c:v>1.4946690762980275E-2</c:v>
                </c:pt>
                <c:pt idx="1458">
                  <c:v>1.4935869808048174E-2</c:v>
                </c:pt>
                <c:pt idx="1459">
                  <c:v>1.4925050428336029E-2</c:v>
                </c:pt>
                <c:pt idx="1460">
                  <c:v>1.4914232839921659E-2</c:v>
                </c:pt>
                <c:pt idx="1461">
                  <c:v>1.490295324887991E-2</c:v>
                </c:pt>
                <c:pt idx="1462">
                  <c:v>1.4892139622400493E-2</c:v>
                </c:pt>
                <c:pt idx="1463">
                  <c:v>1.4881328451316962E-2</c:v>
                </c:pt>
                <c:pt idx="1464">
                  <c:v>1.4870519951711954E-2</c:v>
                </c:pt>
                <c:pt idx="1465">
                  <c:v>1.4859714339668104E-2</c:v>
                </c:pt>
                <c:pt idx="1466">
                  <c:v>1.4848911831273204E-2</c:v>
                </c:pt>
                <c:pt idx="1467">
                  <c:v>1.4838112642604736E-2</c:v>
                </c:pt>
                <c:pt idx="1468">
                  <c:v>1.4827316989750487E-2</c:v>
                </c:pt>
                <c:pt idx="1469">
                  <c:v>1.4816525088787939E-2</c:v>
                </c:pt>
                <c:pt idx="1470">
                  <c:v>1.4806203014225972E-2</c:v>
                </c:pt>
                <c:pt idx="1471">
                  <c:v>1.4795419391140818E-2</c:v>
                </c:pt>
                <c:pt idx="1472">
                  <c:v>1.4784640152255335E-2</c:v>
                </c:pt>
                <c:pt idx="1473">
                  <c:v>1.4773865513631357E-2</c:v>
                </c:pt>
                <c:pt idx="1474">
                  <c:v>1.476262942516818E-2</c:v>
                </c:pt>
                <c:pt idx="1475">
                  <c:v>1.4751864573229297E-2</c:v>
                </c:pt>
                <c:pt idx="1476">
                  <c:v>1.4741104985727045E-2</c:v>
                </c:pt>
                <c:pt idx="1477">
                  <c:v>1.4730350878744056E-2</c:v>
                </c:pt>
                <c:pt idx="1478">
                  <c:v>1.4719602468347496E-2</c:v>
                </c:pt>
                <c:pt idx="1479">
                  <c:v>1.4709326387273514E-2</c:v>
                </c:pt>
                <c:pt idx="1480">
                  <c:v>1.4698590000392642E-2</c:v>
                </c:pt>
                <c:pt idx="1481">
                  <c:v>1.4687859942310588E-2</c:v>
                </c:pt>
                <c:pt idx="1482">
                  <c:v>1.4675271130642977E-2</c:v>
                </c:pt>
                <c:pt idx="1483">
                  <c:v>1.4665953427738781E-2</c:v>
                </c:pt>
                <c:pt idx="1484">
                  <c:v>1.4655243734387273E-2</c:v>
                </c:pt>
                <c:pt idx="1485">
                  <c:v>1.4644541250123287E-2</c:v>
                </c:pt>
                <c:pt idx="1486">
                  <c:v>1.4633846191011409E-2</c:v>
                </c:pt>
                <c:pt idx="1487">
                  <c:v>1.4622098440453257E-2</c:v>
                </c:pt>
                <c:pt idx="1488">
                  <c:v>1.4610022911108316E-2</c:v>
                </c:pt>
                <c:pt idx="1489">
                  <c:v>1.4599352928615614E-2</c:v>
                </c:pt>
                <c:pt idx="1490">
                  <c:v>1.4588691298581032E-2</c:v>
                </c:pt>
                <c:pt idx="1491">
                  <c:v>1.4579433557565302E-2</c:v>
                </c:pt>
                <c:pt idx="1492">
                  <c:v>1.4569718467419992E-2</c:v>
                </c:pt>
                <c:pt idx="1493">
                  <c:v>1.4559082046421741E-2</c:v>
                </c:pt>
                <c:pt idx="1494">
                  <c:v>1.4548454761609582E-2</c:v>
                </c:pt>
                <c:pt idx="1495">
                  <c:v>1.4537836829019275E-2</c:v>
                </c:pt>
                <c:pt idx="1496">
                  <c:v>1.4524445177896972E-2</c:v>
                </c:pt>
                <c:pt idx="1497">
                  <c:v>1.4514311907757619E-2</c:v>
                </c:pt>
                <c:pt idx="1498">
                  <c:v>1.4503724876188622E-2</c:v>
                </c:pt>
                <c:pt idx="1499">
                  <c:v>1.4493148141767003E-2</c:v>
                </c:pt>
                <c:pt idx="1500">
                  <c:v>1.4482581920562348E-2</c:v>
                </c:pt>
                <c:pt idx="1501">
                  <c:v>1.4470981550416817E-2</c:v>
                </c:pt>
                <c:pt idx="1502">
                  <c:v>1.4460438205392279E-2</c:v>
                </c:pt>
                <c:pt idx="1503">
                  <c:v>1.4449906036477778E-2</c:v>
                </c:pt>
                <c:pt idx="1504">
                  <c:v>1.4440768347156711E-2</c:v>
                </c:pt>
                <c:pt idx="1505">
                  <c:v>1.4428876091212572E-2</c:v>
                </c:pt>
                <c:pt idx="1506">
                  <c:v>1.4418378746983707E-2</c:v>
                </c:pt>
                <c:pt idx="1507">
                  <c:v>1.4407893443106057E-2</c:v>
                </c:pt>
                <c:pt idx="1508">
                  <c:v>1.4397420395634297E-2</c:v>
                </c:pt>
                <c:pt idx="1509">
                  <c:v>1.4386959820628098E-2</c:v>
                </c:pt>
                <c:pt idx="1510">
                  <c:v>1.4376511934139635E-2</c:v>
                </c:pt>
                <c:pt idx="1511">
                  <c:v>1.4366076952233575E-2</c:v>
                </c:pt>
                <c:pt idx="1512">
                  <c:v>1.4355655090959596E-2</c:v>
                </c:pt>
                <c:pt idx="1513">
                  <c:v>1.4345246566369874E-2</c:v>
                </c:pt>
                <c:pt idx="1514">
                  <c:v>1.4334851594524078E-2</c:v>
                </c:pt>
                <c:pt idx="1515">
                  <c:v>1.4324470391474386E-2</c:v>
                </c:pt>
                <c:pt idx="1516">
                  <c:v>1.4314103173267978E-2</c:v>
                </c:pt>
                <c:pt idx="1517">
                  <c:v>1.4303750155962025E-2</c:v>
                </c:pt>
                <c:pt idx="1518">
                  <c:v>1.4293411555603708E-2</c:v>
                </c:pt>
                <c:pt idx="1519">
                  <c:v>1.4283087588245202E-2</c:v>
                </c:pt>
                <c:pt idx="1520">
                  <c:v>1.4272778469936187E-2</c:v>
                </c:pt>
                <c:pt idx="1521">
                  <c:v>1.4262484416723842E-2</c:v>
                </c:pt>
                <c:pt idx="1522">
                  <c:v>1.4252205644655347E-2</c:v>
                </c:pt>
                <c:pt idx="1523">
                  <c:v>1.424194236978038E-2</c:v>
                </c:pt>
                <c:pt idx="1524">
                  <c:v>1.4231694808143625E-2</c:v>
                </c:pt>
                <c:pt idx="1525">
                  <c:v>1.4221463175789761E-2</c:v>
                </c:pt>
                <c:pt idx="1526">
                  <c:v>1.4211247688765971E-2</c:v>
                </c:pt>
                <c:pt idx="1527">
                  <c:v>1.4201048563119434E-2</c:v>
                </c:pt>
                <c:pt idx="1528">
                  <c:v>1.4190866014887338E-2</c:v>
                </c:pt>
                <c:pt idx="1529">
                  <c:v>1.4180700260116863E-2</c:v>
                </c:pt>
                <c:pt idx="1530">
                  <c:v>1.4170551514847696E-2</c:v>
                </c:pt>
                <c:pt idx="1531">
                  <c:v>1.4160419995119522E-2</c:v>
                </c:pt>
                <c:pt idx="1532">
                  <c:v>1.4150305916979522E-2</c:v>
                </c:pt>
                <c:pt idx="1533">
                  <c:v>1.4140209496464884E-2</c:v>
                </c:pt>
                <c:pt idx="1534">
                  <c:v>1.4130130949610298E-2</c:v>
                </c:pt>
                <c:pt idx="1535">
                  <c:v>1.4120070492462944E-2</c:v>
                </c:pt>
                <c:pt idx="1536">
                  <c:v>1.4110028341052516E-2</c:v>
                </c:pt>
                <c:pt idx="1537">
                  <c:v>1.4100004711423697E-2</c:v>
                </c:pt>
                <c:pt idx="1538">
                  <c:v>1.408999981960618E-2</c:v>
                </c:pt>
                <c:pt idx="1539">
                  <c:v>1.4081323242557358E-2</c:v>
                </c:pt>
                <c:pt idx="1540">
                  <c:v>1.4070047113561301E-2</c:v>
                </c:pt>
                <c:pt idx="1541">
                  <c:v>1.4060099731400821E-2</c:v>
                </c:pt>
                <c:pt idx="1542">
                  <c:v>1.4050171951197898E-2</c:v>
                </c:pt>
                <c:pt idx="1543">
                  <c:v>1.4041561090484381E-2</c:v>
                </c:pt>
                <c:pt idx="1544">
                  <c:v>1.4032101460698585E-2</c:v>
                </c:pt>
                <c:pt idx="1545">
                  <c:v>1.4022229468589094E-2</c:v>
                </c:pt>
                <c:pt idx="1546">
                  <c:v>1.4012377876586919E-2</c:v>
                </c:pt>
                <c:pt idx="1547">
                  <c:v>1.4002546900690709E-2</c:v>
                </c:pt>
                <c:pt idx="1548">
                  <c:v>1.3991029008831868E-2</c:v>
                </c:pt>
                <c:pt idx="1549">
                  <c:v>1.3981244491205747E-2</c:v>
                </c:pt>
                <c:pt idx="1550">
                  <c:v>1.3971481303782229E-2</c:v>
                </c:pt>
                <c:pt idx="1551">
                  <c:v>1.3961316465519761E-2</c:v>
                </c:pt>
                <c:pt idx="1552">
                  <c:v>1.3952019783651792E-2</c:v>
                </c:pt>
                <c:pt idx="1553">
                  <c:v>1.3942321883004261E-2</c:v>
                </c:pt>
                <c:pt idx="1554">
                  <c:v>1.393264617666562E-2</c:v>
                </c:pt>
                <c:pt idx="1555">
                  <c:v>1.3922992880663065E-2</c:v>
                </c:pt>
                <c:pt idx="1556">
                  <c:v>1.3913362211023794E-2</c:v>
                </c:pt>
                <c:pt idx="1557">
                  <c:v>1.3903754383772504E-2</c:v>
                </c:pt>
                <c:pt idx="1558">
                  <c:v>1.3894169614931395E-2</c:v>
                </c:pt>
                <c:pt idx="1559">
                  <c:v>1.3884608120527664E-2</c:v>
                </c:pt>
                <c:pt idx="1560">
                  <c:v>1.3875070116576016E-2</c:v>
                </c:pt>
                <c:pt idx="1561">
                  <c:v>1.3865555819103648E-2</c:v>
                </c:pt>
                <c:pt idx="1562">
                  <c:v>1.3856065444132759E-2</c:v>
                </c:pt>
                <c:pt idx="1563">
                  <c:v>1.3846599207683052E-2</c:v>
                </c:pt>
                <c:pt idx="1564">
                  <c:v>1.3837157325776728E-2</c:v>
                </c:pt>
                <c:pt idx="1565">
                  <c:v>1.3827740014428491E-2</c:v>
                </c:pt>
                <c:pt idx="1566">
                  <c:v>1.3818347489663041E-2</c:v>
                </c:pt>
                <c:pt idx="1567">
                  <c:v>1.3808979967497581E-2</c:v>
                </c:pt>
                <c:pt idx="1568">
                  <c:v>1.3799637663949316E-2</c:v>
                </c:pt>
                <c:pt idx="1569">
                  <c:v>1.3790320795035449E-2</c:v>
                </c:pt>
                <c:pt idx="1570">
                  <c:v>1.3781029576773185E-2</c:v>
                </c:pt>
                <c:pt idx="1571">
                  <c:v>1.3771764225182226E-2</c:v>
                </c:pt>
                <c:pt idx="1572">
                  <c:v>1.3762524956272282E-2</c:v>
                </c:pt>
                <c:pt idx="1573">
                  <c:v>1.3753311986065553E-2</c:v>
                </c:pt>
                <c:pt idx="1574">
                  <c:v>1.3744125530569251E-2</c:v>
                </c:pt>
                <c:pt idx="1575">
                  <c:v>1.3734965805808075E-2</c:v>
                </c:pt>
                <c:pt idx="1576">
                  <c:v>1.3725833027786738E-2</c:v>
                </c:pt>
                <c:pt idx="1577">
                  <c:v>1.3716727412522445E-2</c:v>
                </c:pt>
                <c:pt idx="1578">
                  <c:v>1.3708805122052336E-2</c:v>
                </c:pt>
                <c:pt idx="1579">
                  <c:v>1.3698598534313822E-2</c:v>
                </c:pt>
                <c:pt idx="1580">
                  <c:v>1.3689575703398904E-2</c:v>
                </c:pt>
                <c:pt idx="1581">
                  <c:v>1.3680580899284867E-2</c:v>
                </c:pt>
                <c:pt idx="1582">
                  <c:v>1.3671614337986415E-2</c:v>
                </c:pt>
                <c:pt idx="1583">
                  <c:v>1.3662676235515758E-2</c:v>
                </c:pt>
                <c:pt idx="1584">
                  <c:v>1.3653766807880108E-2</c:v>
                </c:pt>
                <c:pt idx="1585">
                  <c:v>1.364488627109417E-2</c:v>
                </c:pt>
                <c:pt idx="1586">
                  <c:v>1.3636034841160161E-2</c:v>
                </c:pt>
                <c:pt idx="1587">
                  <c:v>1.3627212734090288E-2</c:v>
                </c:pt>
                <c:pt idx="1588">
                  <c:v>1.3618420165889267E-2</c:v>
                </c:pt>
                <c:pt idx="1589">
                  <c:v>1.3609657352571802E-2</c:v>
                </c:pt>
                <c:pt idx="1590">
                  <c:v>1.3600924510140111E-2</c:v>
                </c:pt>
                <c:pt idx="1591">
                  <c:v>1.3592221854601405E-2</c:v>
                </c:pt>
                <c:pt idx="1592">
                  <c:v>1.3583549601962897E-2</c:v>
                </c:pt>
                <c:pt idx="1593">
                  <c:v>1.3574907968229299E-2</c:v>
                </c:pt>
                <c:pt idx="1594">
                  <c:v>1.3566297169407826E-2</c:v>
                </c:pt>
                <c:pt idx="1595">
                  <c:v>1.355771742150319E-2</c:v>
                </c:pt>
                <c:pt idx="1596">
                  <c:v>1.3550581954910244E-2</c:v>
                </c:pt>
                <c:pt idx="1597">
                  <c:v>1.3542057178120055E-2</c:v>
                </c:pt>
                <c:pt idx="1598">
                  <c:v>1.3533564032987158E-2</c:v>
                </c:pt>
                <c:pt idx="1599">
                  <c:v>1.3525102735484509E-2</c:v>
                </c:pt>
                <c:pt idx="1600">
                  <c:v>1.3515292005880086E-2</c:v>
                </c:pt>
                <c:pt idx="1601">
                  <c:v>1.3506560199169374E-2</c:v>
                </c:pt>
                <c:pt idx="1602">
                  <c:v>1.3498546756180729E-2</c:v>
                </c:pt>
                <c:pt idx="1603">
                  <c:v>1.349022319174803E-2</c:v>
                </c:pt>
                <c:pt idx="1604">
                  <c:v>1.3482944012846576E-2</c:v>
                </c:pt>
                <c:pt idx="1605">
                  <c:v>1.3473675263715179E-2</c:v>
                </c:pt>
                <c:pt idx="1606">
                  <c:v>1.3465451332124456E-2</c:v>
                </c:pt>
                <c:pt idx="1607">
                  <c:v>1.3457261043479662E-2</c:v>
                </c:pt>
                <c:pt idx="1608">
                  <c:v>1.3449104613783014E-2</c:v>
                </c:pt>
                <c:pt idx="1609">
                  <c:v>1.3440982259036727E-2</c:v>
                </c:pt>
                <c:pt idx="1610">
                  <c:v>1.3432894195235523E-2</c:v>
                </c:pt>
                <c:pt idx="1611">
                  <c:v>1.3424840638386615E-2</c:v>
                </c:pt>
                <c:pt idx="1612">
                  <c:v>1.3416821804487222E-2</c:v>
                </c:pt>
                <c:pt idx="1613">
                  <c:v>1.340883790952957E-2</c:v>
                </c:pt>
                <c:pt idx="1614">
                  <c:v>1.3400889169518371E-2</c:v>
                </c:pt>
                <c:pt idx="1615">
                  <c:v>1.3392975800450846E-2</c:v>
                </c:pt>
                <c:pt idx="1616">
                  <c:v>1.3385098018324215E-2</c:v>
                </c:pt>
                <c:pt idx="1617">
                  <c:v>1.3378182349174286E-2</c:v>
                </c:pt>
                <c:pt idx="1618">
                  <c:v>1.3369450078887513E-2</c:v>
                </c:pt>
                <c:pt idx="1619">
                  <c:v>1.3361680353569383E-2</c:v>
                </c:pt>
                <c:pt idx="1620">
                  <c:v>1.3353947079181028E-2</c:v>
                </c:pt>
                <c:pt idx="1621">
                  <c:v>1.3346250471722165E-2</c:v>
                </c:pt>
                <c:pt idx="1622">
                  <c:v>1.3338590747187518E-2</c:v>
                </c:pt>
                <c:pt idx="1623">
                  <c:v>1.3330968121571807E-2</c:v>
                </c:pt>
                <c:pt idx="1624">
                  <c:v>1.3323382810872253E-2</c:v>
                </c:pt>
                <c:pt idx="1625">
                  <c:v>1.3315835031083578E-2</c:v>
                </c:pt>
                <c:pt idx="1626">
                  <c:v>1.3308324998205501E-2</c:v>
                </c:pt>
                <c:pt idx="1627">
                  <c:v>1.3300852928227747E-2</c:v>
                </c:pt>
                <c:pt idx="1628">
                  <c:v>1.3293419037150034E-2</c:v>
                </c:pt>
                <c:pt idx="1629">
                  <c:v>1.3286023540962089E-2</c:v>
                </c:pt>
                <c:pt idx="1630">
                  <c:v>1.3278666655663629E-2</c:v>
                </c:pt>
                <c:pt idx="1631">
                  <c:v>1.3271348597251875E-2</c:v>
                </c:pt>
                <c:pt idx="1632">
                  <c:v>1.3264069581714055E-2</c:v>
                </c:pt>
                <c:pt idx="1633">
                  <c:v>1.3256829825049887E-2</c:v>
                </c:pt>
                <c:pt idx="1634">
                  <c:v>1.3249629543249097E-2</c:v>
                </c:pt>
                <c:pt idx="1635">
                  <c:v>1.3242468952311404E-2</c:v>
                </c:pt>
                <c:pt idx="1636">
                  <c:v>1.3235348268226532E-2</c:v>
                </c:pt>
                <c:pt idx="1637">
                  <c:v>1.3228267706989205E-2</c:v>
                </c:pt>
                <c:pt idx="1638">
                  <c:v>1.3220971071584002E-2</c:v>
                </c:pt>
                <c:pt idx="1639">
                  <c:v>1.3214227817036073E-2</c:v>
                </c:pt>
                <c:pt idx="1640">
                  <c:v>1.3207268920307214E-2</c:v>
                </c:pt>
                <c:pt idx="1641">
                  <c:v>1.3200351010397293E-2</c:v>
                </c:pt>
                <c:pt idx="1642">
                  <c:v>1.319347430330603E-2</c:v>
                </c:pt>
                <c:pt idx="1643">
                  <c:v>1.3186639015023149E-2</c:v>
                </c:pt>
                <c:pt idx="1644">
                  <c:v>1.3179845361540876E-2</c:v>
                </c:pt>
                <c:pt idx="1645">
                  <c:v>1.317309355885643E-2</c:v>
                </c:pt>
                <c:pt idx="1646">
                  <c:v>1.3166383822959538E-2</c:v>
                </c:pt>
                <c:pt idx="1647">
                  <c:v>1.315971636984492E-2</c:v>
                </c:pt>
                <c:pt idx="1648">
                  <c:v>1.3153780124377665E-2</c:v>
                </c:pt>
                <c:pt idx="1649">
                  <c:v>1.3147189401753457E-2</c:v>
                </c:pt>
                <c:pt idx="1650">
                  <c:v>1.3140641558553399E-2</c:v>
                </c:pt>
                <c:pt idx="1651">
                  <c:v>1.3134136810750936E-2</c:v>
                </c:pt>
                <c:pt idx="1652">
                  <c:v>1.3126803290563836E-2</c:v>
                </c:pt>
                <c:pt idx="1653">
                  <c:v>1.3120611685169536E-2</c:v>
                </c:pt>
                <c:pt idx="1654">
                  <c:v>1.3114246259330609E-2</c:v>
                </c:pt>
                <c:pt idx="1655">
                  <c:v>1.3107924844211749E-2</c:v>
                </c:pt>
                <c:pt idx="1656">
                  <c:v>1.3101647655815174E-2</c:v>
                </c:pt>
                <c:pt idx="1657">
                  <c:v>1.3095414910128111E-2</c:v>
                </c:pt>
                <c:pt idx="1658">
                  <c:v>1.3089226823145284E-2</c:v>
                </c:pt>
                <c:pt idx="1659">
                  <c:v>1.3083083610861412E-2</c:v>
                </c:pt>
                <c:pt idx="1660">
                  <c:v>1.3076985489266224E-2</c:v>
                </c:pt>
                <c:pt idx="1661">
                  <c:v>1.3070262450206486E-2</c:v>
                </c:pt>
                <c:pt idx="1662">
                  <c:v>1.3064258624094091E-2</c:v>
                </c:pt>
                <c:pt idx="1663">
                  <c:v>1.3058300550322966E-2</c:v>
                </c:pt>
                <c:pt idx="1664">
                  <c:v>1.3052388444877761E-2</c:v>
                </c:pt>
                <c:pt idx="1665">
                  <c:v>1.3046522523748282E-2</c:v>
                </c:pt>
                <c:pt idx="1666">
                  <c:v>1.3040703002926916E-2</c:v>
                </c:pt>
                <c:pt idx="1667">
                  <c:v>1.3034930098393155E-2</c:v>
                </c:pt>
                <c:pt idx="1668">
                  <c:v>1.3029204026144539E-2</c:v>
                </c:pt>
                <c:pt idx="1669">
                  <c:v>1.3023359169131721E-2</c:v>
                </c:pt>
                <c:pt idx="1670">
                  <c:v>1.3017893242446503E-2</c:v>
                </c:pt>
                <c:pt idx="1671">
                  <c:v>1.3012308962974117E-2</c:v>
                </c:pt>
                <c:pt idx="1672">
                  <c:v>1.3006772379735791E-2</c:v>
                </c:pt>
                <c:pt idx="1673">
                  <c:v>1.3001283708726488E-2</c:v>
                </c:pt>
                <c:pt idx="1674">
                  <c:v>1.2995843165933435E-2</c:v>
                </c:pt>
                <c:pt idx="1675">
                  <c:v>1.2990450967341284E-2</c:v>
                </c:pt>
                <c:pt idx="1676">
                  <c:v>1.2985107328947575E-2</c:v>
                </c:pt>
                <c:pt idx="1677">
                  <c:v>1.2979812466739536E-2</c:v>
                </c:pt>
                <c:pt idx="1678">
                  <c:v>1.2974977929563876E-2</c:v>
                </c:pt>
                <c:pt idx="1679">
                  <c:v>1.2969369934834545E-2</c:v>
                </c:pt>
                <c:pt idx="1680">
                  <c:v>1.2964222697122361E-2</c:v>
                </c:pt>
                <c:pt idx="1681">
                  <c:v>1.2959125099557652E-2</c:v>
                </c:pt>
                <c:pt idx="1682">
                  <c:v>1.2953831708279816E-2</c:v>
                </c:pt>
                <c:pt idx="1683">
                  <c:v>1.2949079688832471E-2</c:v>
                </c:pt>
                <c:pt idx="1684">
                  <c:v>1.2944132307659346E-2</c:v>
                </c:pt>
                <c:pt idx="1685">
                  <c:v>1.2939235430600661E-2</c:v>
                </c:pt>
                <c:pt idx="1686">
                  <c:v>1.2934389273643643E-2</c:v>
                </c:pt>
                <c:pt idx="1687">
                  <c:v>1.2929594052788413E-2</c:v>
                </c:pt>
                <c:pt idx="1688">
                  <c:v>1.2924849984024777E-2</c:v>
                </c:pt>
                <c:pt idx="1689">
                  <c:v>1.2920157283345121E-2</c:v>
                </c:pt>
                <c:pt idx="1690">
                  <c:v>1.2915516166746988E-2</c:v>
                </c:pt>
                <c:pt idx="1691">
                  <c:v>1.2910926850220184E-2</c:v>
                </c:pt>
                <c:pt idx="1692">
                  <c:v>1.2906389549757095E-2</c:v>
                </c:pt>
                <c:pt idx="1693">
                  <c:v>1.2901904481355262E-2</c:v>
                </c:pt>
                <c:pt idx="1694">
                  <c:v>1.2897471861014807E-2</c:v>
                </c:pt>
                <c:pt idx="1695">
                  <c:v>1.2891230955771891E-2</c:v>
                </c:pt>
                <c:pt idx="1696">
                  <c:v>1.2886926608526807E-2</c:v>
                </c:pt>
                <c:pt idx="1697">
                  <c:v>1.2882675449896526E-2</c:v>
                </c:pt>
                <c:pt idx="1698">
                  <c:v>1.2878477695876012E-2</c:v>
                </c:pt>
                <c:pt idx="1699">
                  <c:v>1.2874333562462807E-2</c:v>
                </c:pt>
                <c:pt idx="1700">
                  <c:v>1.2870417093600039E-2</c:v>
                </c:pt>
                <c:pt idx="1701">
                  <c:v>1.2866369649839893E-2</c:v>
                </c:pt>
                <c:pt idx="1702">
                  <c:v>1.2862376422445428E-2</c:v>
                </c:pt>
                <c:pt idx="1703">
                  <c:v>1.2858437627406729E-2</c:v>
                </c:pt>
                <c:pt idx="1704">
                  <c:v>1.2854424764448768E-2</c:v>
                </c:pt>
                <c:pt idx="1705">
                  <c:v>1.285060689064586E-2</c:v>
                </c:pt>
                <c:pt idx="1706">
                  <c:v>1.284684414944595E-2</c:v>
                </c:pt>
                <c:pt idx="1707">
                  <c:v>1.284313675684658E-2</c:v>
                </c:pt>
                <c:pt idx="1708">
                  <c:v>1.28394847584603E-2</c:v>
                </c:pt>
                <c:pt idx="1709">
                  <c:v>1.283590747152008E-2</c:v>
                </c:pt>
                <c:pt idx="1710">
                  <c:v>1.2832341538075553E-2</c:v>
                </c:pt>
                <c:pt idx="1711">
                  <c:v>1.2827792256103088E-2</c:v>
                </c:pt>
                <c:pt idx="1712">
                  <c:v>1.2825272616875161E-2</c:v>
                </c:pt>
                <c:pt idx="1713">
                  <c:v>1.2821721371412562E-2</c:v>
                </c:pt>
                <c:pt idx="1714">
                  <c:v>1.2818192537194177E-2</c:v>
                </c:pt>
                <c:pt idx="1715">
                  <c:v>1.2814662539142891E-2</c:v>
                </c:pt>
                <c:pt idx="1716">
                  <c:v>1.2811131416999818E-2</c:v>
                </c:pt>
                <c:pt idx="1717">
                  <c:v>1.2807623852076233E-2</c:v>
                </c:pt>
                <c:pt idx="1718">
                  <c:v>1.2804090797824408E-2</c:v>
                </c:pt>
                <c:pt idx="1719">
                  <c:v>1.2800556735861335E-2</c:v>
                </c:pt>
                <c:pt idx="1720">
                  <c:v>1.2797021705928557E-2</c:v>
                </c:pt>
                <c:pt idx="1721">
                  <c:v>1.2793460335833728E-2</c:v>
                </c:pt>
                <c:pt idx="1722">
                  <c:v>1.2789923303687846E-2</c:v>
                </c:pt>
                <c:pt idx="1723">
                  <c:v>1.2786385425630237E-2</c:v>
                </c:pt>
                <c:pt idx="1724">
                  <c:v>1.2782846741404591E-2</c:v>
                </c:pt>
                <c:pt idx="1725">
                  <c:v>1.2779307290741709E-2</c:v>
                </c:pt>
                <c:pt idx="1726">
                  <c:v>1.277576711339044E-2</c:v>
                </c:pt>
                <c:pt idx="1727">
                  <c:v>1.2772226249081583E-2</c:v>
                </c:pt>
                <c:pt idx="1728">
                  <c:v>1.276868473756141E-2</c:v>
                </c:pt>
                <c:pt idx="1729">
                  <c:v>1.2765142618568455E-2</c:v>
                </c:pt>
                <c:pt idx="1730">
                  <c:v>1.2761626910708479E-2</c:v>
                </c:pt>
                <c:pt idx="1731">
                  <c:v>1.2758083855837654E-2</c:v>
                </c:pt>
                <c:pt idx="1732">
                  <c:v>1.2754540309853013E-2</c:v>
                </c:pt>
                <c:pt idx="1733">
                  <c:v>1.2750996312496099E-2</c:v>
                </c:pt>
                <c:pt idx="1734">
                  <c:v>1.2747424302370995E-2</c:v>
                </c:pt>
                <c:pt idx="1735">
                  <c:v>1.27438793730609E-2</c:v>
                </c:pt>
                <c:pt idx="1736">
                  <c:v>1.2740334114450346E-2</c:v>
                </c:pt>
                <c:pt idx="1737">
                  <c:v>1.2736788566280449E-2</c:v>
                </c:pt>
                <c:pt idx="1738">
                  <c:v>1.2733242768289741E-2</c:v>
                </c:pt>
                <c:pt idx="1739">
                  <c:v>1.2729725074807519E-2</c:v>
                </c:pt>
                <c:pt idx="1740">
                  <c:v>1.2726179030488005E-2</c:v>
                </c:pt>
                <c:pt idx="1741">
                  <c:v>1.2722632852696591E-2</c:v>
                </c:pt>
                <c:pt idx="1742">
                  <c:v>1.2719029151974925E-2</c:v>
                </c:pt>
                <c:pt idx="1743">
                  <c:v>1.2715511421888268E-2</c:v>
                </c:pt>
                <c:pt idx="1744">
                  <c:v>1.2711964959489678E-2</c:v>
                </c:pt>
                <c:pt idx="1745">
                  <c:v>1.2708418525442603E-2</c:v>
                </c:pt>
                <c:pt idx="1746">
                  <c:v>1.2704872159488156E-2</c:v>
                </c:pt>
                <c:pt idx="1747">
                  <c:v>1.2700819304172288E-2</c:v>
                </c:pt>
                <c:pt idx="1748">
                  <c:v>1.2697273217934736E-2</c:v>
                </c:pt>
                <c:pt idx="1749">
                  <c:v>1.26937273246783E-2</c:v>
                </c:pt>
                <c:pt idx="1750">
                  <c:v>1.2690181664141513E-2</c:v>
                </c:pt>
                <c:pt idx="1751">
                  <c:v>1.2686636276068067E-2</c:v>
                </c:pt>
                <c:pt idx="1752">
                  <c:v>1.2683180713394089E-2</c:v>
                </c:pt>
                <c:pt idx="1753">
                  <c:v>1.2679636279116582E-2</c:v>
                </c:pt>
                <c:pt idx="1754">
                  <c:v>1.2676092227852693E-2</c:v>
                </c:pt>
                <c:pt idx="1755">
                  <c:v>1.2672548599333502E-2</c:v>
                </c:pt>
                <c:pt idx="1756">
                  <c:v>1.2668793863801295E-2</c:v>
                </c:pt>
                <c:pt idx="1757">
                  <c:v>1.2665371894599507E-2</c:v>
                </c:pt>
                <c:pt idx="1758">
                  <c:v>1.2661829526409761E-2</c:v>
                </c:pt>
                <c:pt idx="1759">
                  <c:v>1.2658287748581321E-2</c:v>
                </c:pt>
                <c:pt idx="1760">
                  <c:v>1.2654746600857884E-2</c:v>
                </c:pt>
                <c:pt idx="1761">
                  <c:v>1.2650164048577661E-2</c:v>
                </c:pt>
                <c:pt idx="1762">
                  <c:v>1.264662442116149E-2</c:v>
                </c:pt>
                <c:pt idx="1763">
                  <c:v>1.2643085557317024E-2</c:v>
                </c:pt>
                <c:pt idx="1764">
                  <c:v>1.2639072972880451E-2</c:v>
                </c:pt>
                <c:pt idx="1765">
                  <c:v>1.2636010279291066E-2</c:v>
                </c:pt>
                <c:pt idx="1766">
                  <c:v>1.2632473944585998E-2</c:v>
                </c:pt>
                <c:pt idx="1767">
                  <c:v>1.2628938532410483E-2</c:v>
                </c:pt>
                <c:pt idx="1768">
                  <c:v>1.2625404082497738E-2</c:v>
                </c:pt>
                <c:pt idx="1769">
                  <c:v>1.262187063459097E-2</c:v>
                </c:pt>
                <c:pt idx="1770">
                  <c:v>1.2618338228423398E-2</c:v>
                </c:pt>
                <c:pt idx="1771">
                  <c:v>1.2614806903740727E-2</c:v>
                </c:pt>
                <c:pt idx="1772">
                  <c:v>1.2611276700276175E-2</c:v>
                </c:pt>
                <c:pt idx="1773">
                  <c:v>1.2607747657770452E-2</c:v>
                </c:pt>
                <c:pt idx="1774">
                  <c:v>1.260421981596177E-2</c:v>
                </c:pt>
                <c:pt idx="1775">
                  <c:v>1.2600693214588343E-2</c:v>
                </c:pt>
                <c:pt idx="1776">
                  <c:v>1.259716789339338E-2</c:v>
                </c:pt>
                <c:pt idx="1777">
                  <c:v>1.2593738069649052E-2</c:v>
                </c:pt>
                <c:pt idx="1778">
                  <c:v>1.2590121250471709E-2</c:v>
                </c:pt>
                <c:pt idx="1779">
                  <c:v>1.2586600008228921E-2</c:v>
                </c:pt>
                <c:pt idx="1780">
                  <c:v>1.2583080205112451E-2</c:v>
                </c:pt>
                <c:pt idx="1781">
                  <c:v>1.2579561880860513E-2</c:v>
                </c:pt>
                <c:pt idx="1782">
                  <c:v>1.2576045075216313E-2</c:v>
                </c:pt>
                <c:pt idx="1783">
                  <c:v>1.257252982791307E-2</c:v>
                </c:pt>
                <c:pt idx="1784">
                  <c:v>1.2569016178691494E-2</c:v>
                </c:pt>
                <c:pt idx="1785">
                  <c:v>1.2565504167289798E-2</c:v>
                </c:pt>
                <c:pt idx="1786">
                  <c:v>1.2561993833443696E-2</c:v>
                </c:pt>
                <c:pt idx="1787">
                  <c:v>1.25584852168939E-2</c:v>
                </c:pt>
                <c:pt idx="1788">
                  <c:v>1.2554978357376123E-2</c:v>
                </c:pt>
                <c:pt idx="1789">
                  <c:v>1.2551473294626081E-2</c:v>
                </c:pt>
                <c:pt idx="1790">
                  <c:v>1.2548064452741193E-2</c:v>
                </c:pt>
                <c:pt idx="1791">
                  <c:v>1.2544468718397039E-2</c:v>
                </c:pt>
                <c:pt idx="1792">
                  <c:v>1.2540969284389469E-2</c:v>
                </c:pt>
                <c:pt idx="1793">
                  <c:v>1.2537471806104983E-2</c:v>
                </c:pt>
                <c:pt idx="1794">
                  <c:v>1.2533976323276796E-2</c:v>
                </c:pt>
                <c:pt idx="1795">
                  <c:v>1.2530482875648119E-2</c:v>
                </c:pt>
                <c:pt idx="1796">
                  <c:v>1.2526991502954665E-2</c:v>
                </c:pt>
                <c:pt idx="1797">
                  <c:v>1.2523502244929652E-2</c:v>
                </c:pt>
                <c:pt idx="1798">
                  <c:v>1.2518054725679044E-2</c:v>
                </c:pt>
                <c:pt idx="1799">
                  <c:v>1.2516063778576378E-2</c:v>
                </c:pt>
                <c:pt idx="1800">
                  <c:v>1.2513047556272361E-2</c:v>
                </c:pt>
                <c:pt idx="1801">
                  <c:v>1.250956715431073E-2</c:v>
                </c:pt>
                <c:pt idx="1802">
                  <c:v>1.2506089065708603E-2</c:v>
                </c:pt>
                <c:pt idx="1803">
                  <c:v>1.2502706432055593E-2</c:v>
                </c:pt>
                <c:pt idx="1804">
                  <c:v>1.2499263918414842E-2</c:v>
                </c:pt>
                <c:pt idx="1805">
                  <c:v>1.2495792782932938E-2</c:v>
                </c:pt>
                <c:pt idx="1806">
                  <c:v>1.2492324107931425E-2</c:v>
                </c:pt>
                <c:pt idx="1807">
                  <c:v>1.2488857933144233E-2</c:v>
                </c:pt>
                <c:pt idx="1808">
                  <c:v>1.2485271339922888E-2</c:v>
                </c:pt>
                <c:pt idx="1809">
                  <c:v>1.2481810557474771E-2</c:v>
                </c:pt>
                <c:pt idx="1810">
                  <c:v>1.2478352406281867E-2</c:v>
                </c:pt>
                <c:pt idx="1811">
                  <c:v>1.2474896926079893E-2</c:v>
                </c:pt>
                <c:pt idx="1812">
                  <c:v>1.2471444156609557E-2</c:v>
                </c:pt>
                <c:pt idx="1813">
                  <c:v>1.2467994137604077E-2</c:v>
                </c:pt>
                <c:pt idx="1814">
                  <c:v>1.2464546908799168E-2</c:v>
                </c:pt>
                <c:pt idx="1815">
                  <c:v>1.2461102509933042E-2</c:v>
                </c:pt>
                <c:pt idx="1816">
                  <c:v>1.2457751302108695E-2</c:v>
                </c:pt>
                <c:pt idx="1817">
                  <c:v>1.2454222360969991E-2</c:v>
                </c:pt>
                <c:pt idx="1818">
                  <c:v>1.2450786690339499E-2</c:v>
                </c:pt>
                <c:pt idx="1819">
                  <c:v>1.2447354008595646E-2</c:v>
                </c:pt>
                <c:pt idx="1820">
                  <c:v>1.2443924355476643E-2</c:v>
                </c:pt>
                <c:pt idx="1821">
                  <c:v>1.244049777071321E-2</c:v>
                </c:pt>
                <c:pt idx="1822">
                  <c:v>1.2437074294041062E-2</c:v>
                </c:pt>
                <c:pt idx="1823">
                  <c:v>1.2433653965205904E-2</c:v>
                </c:pt>
                <c:pt idx="1824">
                  <c:v>1.243023682393346E-2</c:v>
                </c:pt>
                <c:pt idx="1825">
                  <c:v>1.2426822909966939E-2</c:v>
                </c:pt>
                <c:pt idx="1826">
                  <c:v>1.2423412263037059E-2</c:v>
                </c:pt>
                <c:pt idx="1827">
                  <c:v>1.2420004922882033E-2</c:v>
                </c:pt>
                <c:pt idx="1828">
                  <c:v>1.2416600929237576E-2</c:v>
                </c:pt>
                <c:pt idx="1829">
                  <c:v>1.2413200321844398E-2</c:v>
                </c:pt>
                <c:pt idx="1830">
                  <c:v>1.240980314043072E-2</c:v>
                </c:pt>
                <c:pt idx="1831">
                  <c:v>1.2406409424739751E-2</c:v>
                </c:pt>
                <c:pt idx="1832">
                  <c:v>1.2403019214502209E-2</c:v>
                </c:pt>
                <c:pt idx="1833">
                  <c:v>1.239963254945381E-2</c:v>
                </c:pt>
                <c:pt idx="1834">
                  <c:v>1.2396249469335263E-2</c:v>
                </c:pt>
                <c:pt idx="1835">
                  <c:v>1.2392870013877288E-2</c:v>
                </c:pt>
                <c:pt idx="1836">
                  <c:v>1.2389494222818098E-2</c:v>
                </c:pt>
                <c:pt idx="1837">
                  <c:v>1.2386122135893407E-2</c:v>
                </c:pt>
                <c:pt idx="1838">
                  <c:v>1.2382753792836432E-2</c:v>
                </c:pt>
                <c:pt idx="1839">
                  <c:v>1.2379389233385385E-2</c:v>
                </c:pt>
                <c:pt idx="1840">
                  <c:v>1.2376028497273484E-2</c:v>
                </c:pt>
                <c:pt idx="1841">
                  <c:v>1.2372671624241438E-2</c:v>
                </c:pt>
                <c:pt idx="1842">
                  <c:v>1.2369318654014971E-2</c:v>
                </c:pt>
                <c:pt idx="1843">
                  <c:v>1.236596962633979E-2</c:v>
                </c:pt>
                <c:pt idx="1844">
                  <c:v>1.2362624580944115E-2</c:v>
                </c:pt>
                <c:pt idx="1845">
                  <c:v>1.2359283557568657E-2</c:v>
                </c:pt>
                <c:pt idx="1846">
                  <c:v>1.2355946595944134E-2</c:v>
                </c:pt>
                <c:pt idx="1847">
                  <c:v>1.2352613735806262E-2</c:v>
                </c:pt>
                <c:pt idx="1848">
                  <c:v>1.2349285016893252E-2</c:v>
                </c:pt>
                <c:pt idx="1849">
                  <c:v>1.2345960478940821E-2</c:v>
                </c:pt>
                <c:pt idx="1850">
                  <c:v>1.2342640161677187E-2</c:v>
                </c:pt>
                <c:pt idx="1851">
                  <c:v>1.2339399428582377E-2</c:v>
                </c:pt>
                <c:pt idx="1852">
                  <c:v>1.2336012348176661E-2</c:v>
                </c:pt>
                <c:pt idx="1853">
                  <c:v>1.2332704931401206E-2</c:v>
                </c:pt>
                <c:pt idx="1854">
                  <c:v>1.2329401894264902E-2</c:v>
                </c:pt>
                <c:pt idx="1855">
                  <c:v>1.232610327649597E-2</c:v>
                </c:pt>
                <c:pt idx="1856">
                  <c:v>1.2322881398088627E-2</c:v>
                </c:pt>
                <c:pt idx="1857">
                  <c:v>1.2319591102383768E-2</c:v>
                </c:pt>
                <c:pt idx="1858">
                  <c:v>1.2316305336178441E-2</c:v>
                </c:pt>
                <c:pt idx="1859">
                  <c:v>1.231302413920914E-2</c:v>
                </c:pt>
                <c:pt idx="1860">
                  <c:v>1.2309677868886926E-2</c:v>
                </c:pt>
                <c:pt idx="1861">
                  <c:v>1.2306406601757247E-2</c:v>
                </c:pt>
                <c:pt idx="1862">
                  <c:v>1.2303117298619883E-2</c:v>
                </c:pt>
                <c:pt idx="1863">
                  <c:v>1.2299878199763248E-2</c:v>
                </c:pt>
                <c:pt idx="1864">
                  <c:v>1.2296688083456872E-2</c:v>
                </c:pt>
                <c:pt idx="1865">
                  <c:v>1.2293368905689495E-2</c:v>
                </c:pt>
                <c:pt idx="1866">
                  <c:v>1.2290121523461373E-2</c:v>
                </c:pt>
                <c:pt idx="1867">
                  <c:v>1.2286879037414211E-2</c:v>
                </c:pt>
                <c:pt idx="1868">
                  <c:v>1.2283641487283725E-2</c:v>
                </c:pt>
                <c:pt idx="1869">
                  <c:v>1.2280408912808127E-2</c:v>
                </c:pt>
                <c:pt idx="1870">
                  <c:v>1.2277181353720634E-2</c:v>
                </c:pt>
                <c:pt idx="1871">
                  <c:v>1.2273958849749467E-2</c:v>
                </c:pt>
                <c:pt idx="1872">
                  <c:v>1.2270741440637833E-2</c:v>
                </c:pt>
                <c:pt idx="1873">
                  <c:v>1.2267529166113955E-2</c:v>
                </c:pt>
                <c:pt idx="1874">
                  <c:v>1.2264322065911049E-2</c:v>
                </c:pt>
                <c:pt idx="1875">
                  <c:v>1.2261120179769824E-2</c:v>
                </c:pt>
                <c:pt idx="1876">
                  <c:v>1.2257923547418503E-2</c:v>
                </c:pt>
                <c:pt idx="1877">
                  <c:v>1.2254789225947861E-2</c:v>
                </c:pt>
                <c:pt idx="1878">
                  <c:v>1.2251546203020935E-2</c:v>
                </c:pt>
                <c:pt idx="1879">
                  <c:v>1.2248365570446118E-2</c:v>
                </c:pt>
                <c:pt idx="1880">
                  <c:v>1.2245190350599067E-2</c:v>
                </c:pt>
                <c:pt idx="1881">
                  <c:v>1.2242020583212998E-2</c:v>
                </c:pt>
                <c:pt idx="1882">
                  <c:v>1.2238856308023627E-2</c:v>
                </c:pt>
                <c:pt idx="1883">
                  <c:v>1.2235697564759174E-2</c:v>
                </c:pt>
                <c:pt idx="1884">
                  <c:v>1.2232544393157851E-2</c:v>
                </c:pt>
                <c:pt idx="1885">
                  <c:v>1.2229396832955375E-2</c:v>
                </c:pt>
                <c:pt idx="1886">
                  <c:v>1.2226254923879964E-2</c:v>
                </c:pt>
                <c:pt idx="1887">
                  <c:v>1.2223118705669833E-2</c:v>
                </c:pt>
                <c:pt idx="1888">
                  <c:v>1.2219988218058198E-2</c:v>
                </c:pt>
                <c:pt idx="1889">
                  <c:v>1.2216863500773278E-2</c:v>
                </c:pt>
                <c:pt idx="1890">
                  <c:v>1.2213744593553288E-2</c:v>
                </c:pt>
                <c:pt idx="1891">
                  <c:v>1.2210631536133942E-2</c:v>
                </c:pt>
                <c:pt idx="1892">
                  <c:v>1.2207524368243461E-2</c:v>
                </c:pt>
                <c:pt idx="1893">
                  <c:v>1.2204423129617559E-2</c:v>
                </c:pt>
                <c:pt idx="1894">
                  <c:v>1.2201327859989453E-2</c:v>
                </c:pt>
                <c:pt idx="1895">
                  <c:v>1.2198238599094857E-2</c:v>
                </c:pt>
                <c:pt idx="1896">
                  <c:v>1.2195155386661993E-2</c:v>
                </c:pt>
                <c:pt idx="1897">
                  <c:v>1.2192078262429074E-2</c:v>
                </c:pt>
                <c:pt idx="1898">
                  <c:v>1.2188994756093505E-2</c:v>
                </c:pt>
                <c:pt idx="1899">
                  <c:v>1.218594243748844E-2</c:v>
                </c:pt>
                <c:pt idx="1900">
                  <c:v>1.2182883816249657E-2</c:v>
                </c:pt>
                <c:pt idx="1901">
                  <c:v>1.2179831442138689E-2</c:v>
                </c:pt>
                <c:pt idx="1902">
                  <c:v>1.2176785354893749E-2</c:v>
                </c:pt>
                <c:pt idx="1903">
                  <c:v>1.2173745594243057E-2</c:v>
                </c:pt>
                <c:pt idx="1904">
                  <c:v>1.2170712199924827E-2</c:v>
                </c:pt>
                <c:pt idx="1905">
                  <c:v>1.2167685211672274E-2</c:v>
                </c:pt>
                <c:pt idx="1906">
                  <c:v>1.2164664669213621E-2</c:v>
                </c:pt>
                <c:pt idx="1907">
                  <c:v>1.2161650612282082E-2</c:v>
                </c:pt>
                <c:pt idx="1908">
                  <c:v>1.2158679294591261E-2</c:v>
                </c:pt>
                <c:pt idx="1909">
                  <c:v>1.2155676845444814E-2</c:v>
                </c:pt>
                <c:pt idx="1910">
                  <c:v>1.2152680988687856E-2</c:v>
                </c:pt>
                <c:pt idx="1911">
                  <c:v>1.2149691764042903E-2</c:v>
                </c:pt>
                <c:pt idx="1912">
                  <c:v>1.2146679001221183E-2</c:v>
                </c:pt>
                <c:pt idx="1913">
                  <c:v>1.2143697613828539E-2</c:v>
                </c:pt>
                <c:pt idx="1914">
                  <c:v>1.2140737146150715E-2</c:v>
                </c:pt>
                <c:pt idx="1915">
                  <c:v>1.2137776403834399E-2</c:v>
                </c:pt>
                <c:pt idx="1916">
                  <c:v>1.2134840454717818E-2</c:v>
                </c:pt>
                <c:pt idx="1917">
                  <c:v>1.2131875488313182E-2</c:v>
                </c:pt>
                <c:pt idx="1918">
                  <c:v>1.2128935394569718E-2</c:v>
                </c:pt>
                <c:pt idx="1919">
                  <c:v>1.2126002263151969E-2</c:v>
                </c:pt>
                <c:pt idx="1920">
                  <c:v>1.212307613378566E-2</c:v>
                </c:pt>
                <c:pt idx="1921">
                  <c:v>1.2120157046206503E-2</c:v>
                </c:pt>
                <c:pt idx="1922">
                  <c:v>1.2117245040147717E-2</c:v>
                </c:pt>
                <c:pt idx="1923">
                  <c:v>1.2114340155345016E-2</c:v>
                </c:pt>
                <c:pt idx="1924">
                  <c:v>1.2111442431521624E-2</c:v>
                </c:pt>
                <c:pt idx="1925">
                  <c:v>1.2108551908418252E-2</c:v>
                </c:pt>
                <c:pt idx="1926">
                  <c:v>1.2105668625768118E-2</c:v>
                </c:pt>
                <c:pt idx="1927">
                  <c:v>1.2102792623296943E-2</c:v>
                </c:pt>
                <c:pt idx="1928">
                  <c:v>1.2099923940740442E-2</c:v>
                </c:pt>
                <c:pt idx="1929">
                  <c:v>1.2097062617826837E-2</c:v>
                </c:pt>
                <c:pt idx="1930">
                  <c:v>1.2094208694299335E-2</c:v>
                </c:pt>
                <c:pt idx="1931">
                  <c:v>1.2091362209881162E-2</c:v>
                </c:pt>
                <c:pt idx="1932">
                  <c:v>1.2088523204305535E-2</c:v>
                </c:pt>
                <c:pt idx="1933">
                  <c:v>1.2085691717305669E-2</c:v>
                </c:pt>
                <c:pt idx="1934">
                  <c:v>1.2082867788614782E-2</c:v>
                </c:pt>
                <c:pt idx="1935">
                  <c:v>1.208005145796609E-2</c:v>
                </c:pt>
                <c:pt idx="1936">
                  <c:v>1.2077242765085316E-2</c:v>
                </c:pt>
                <c:pt idx="1937">
                  <c:v>1.2074441749710674E-2</c:v>
                </c:pt>
                <c:pt idx="1938">
                  <c:v>1.2071638149336832E-2</c:v>
                </c:pt>
                <c:pt idx="1939">
                  <c:v>1.2068862910407652E-2</c:v>
                </c:pt>
                <c:pt idx="1940">
                  <c:v>1.206608516594071E-2</c:v>
                </c:pt>
                <c:pt idx="1941">
                  <c:v>1.206331525790777E-2</c:v>
                </c:pt>
                <c:pt idx="1942">
                  <c:v>1.2060553226037052E-2</c:v>
                </c:pt>
                <c:pt idx="1943">
                  <c:v>1.2057799110064271E-2</c:v>
                </c:pt>
                <c:pt idx="1944">
                  <c:v>1.2055052949720146E-2</c:v>
                </c:pt>
                <c:pt idx="1945">
                  <c:v>1.2052314784740392E-2</c:v>
                </c:pt>
                <c:pt idx="1946">
                  <c:v>1.2049584654850731E-2</c:v>
                </c:pt>
                <c:pt idx="1947">
                  <c:v>1.2046862599786878E-2</c:v>
                </c:pt>
                <c:pt idx="1948">
                  <c:v>1.2044148659279552E-2</c:v>
                </c:pt>
                <c:pt idx="1949">
                  <c:v>1.2041442873056973E-2</c:v>
                </c:pt>
                <c:pt idx="1950">
                  <c:v>1.2038763933497083E-2</c:v>
                </c:pt>
                <c:pt idx="1951">
                  <c:v>1.2036026799068194E-2</c:v>
                </c:pt>
                <c:pt idx="1952">
                  <c:v>1.2033374837447375E-2</c:v>
                </c:pt>
                <c:pt idx="1953">
                  <c:v>1.2030702065700949E-2</c:v>
                </c:pt>
                <c:pt idx="1954">
                  <c:v>1.2028037646900358E-2</c:v>
                </c:pt>
                <c:pt idx="1955">
                  <c:v>1.2025014793268179E-2</c:v>
                </c:pt>
                <c:pt idx="1956">
                  <c:v>1.2022344104477592E-2</c:v>
                </c:pt>
                <c:pt idx="1957">
                  <c:v>1.2019705675513252E-2</c:v>
                </c:pt>
                <c:pt idx="1958">
                  <c:v>1.2017075760956156E-2</c:v>
                </c:pt>
                <c:pt idx="1959">
                  <c:v>1.2014454400537103E-2</c:v>
                </c:pt>
                <c:pt idx="1960">
                  <c:v>1.2011798475666564E-2</c:v>
                </c:pt>
                <c:pt idx="1961">
                  <c:v>1.2009192744030386E-2</c:v>
                </c:pt>
                <c:pt idx="1962">
                  <c:v>1.2006595676286671E-2</c:v>
                </c:pt>
                <c:pt idx="1963">
                  <c:v>1.2004071393113824E-2</c:v>
                </c:pt>
                <c:pt idx="1964">
                  <c:v>1.2001477301116243E-2</c:v>
                </c:pt>
                <c:pt idx="1965">
                  <c:v>1.1998908099877392E-2</c:v>
                </c:pt>
                <c:pt idx="1966">
                  <c:v>1.1996347730892178E-2</c:v>
                </c:pt>
                <c:pt idx="1967">
                  <c:v>1.1992342234230083E-2</c:v>
                </c:pt>
                <c:pt idx="1968">
                  <c:v>1.1991253648598125E-2</c:v>
                </c:pt>
                <c:pt idx="1969">
                  <c:v>1.1988719252325922E-2</c:v>
                </c:pt>
                <c:pt idx="1970">
                  <c:v>1.1986189268776811E-2</c:v>
                </c:pt>
                <c:pt idx="1971">
                  <c:v>1.1983659148524149E-2</c:v>
                </c:pt>
                <c:pt idx="1972">
                  <c:v>1.1981124330468048E-2</c:v>
                </c:pt>
                <c:pt idx="1973">
                  <c:v>1.1978580384046788E-2</c:v>
                </c:pt>
                <c:pt idx="1974">
                  <c:v>1.1976025257786536E-2</c:v>
                </c:pt>
                <c:pt idx="1975">
                  <c:v>1.1973458879739688E-2</c:v>
                </c:pt>
                <c:pt idx="1976">
                  <c:v>1.1970881237910673E-2</c:v>
                </c:pt>
                <c:pt idx="1977">
                  <c:v>1.19682923203194E-2</c:v>
                </c:pt>
                <c:pt idx="1978">
                  <c:v>1.1965692114972878E-2</c:v>
                </c:pt>
                <c:pt idx="1979">
                  <c:v>1.1963080609880702E-2</c:v>
                </c:pt>
                <c:pt idx="1980">
                  <c:v>1.1960457793060198E-2</c:v>
                </c:pt>
                <c:pt idx="1981">
                  <c:v>1.1957832983028049E-2</c:v>
                </c:pt>
                <c:pt idx="1982">
                  <c:v>1.1955178176262255E-2</c:v>
                </c:pt>
                <c:pt idx="1983">
                  <c:v>1.1952521352311736E-2</c:v>
                </c:pt>
                <c:pt idx="1984">
                  <c:v>1.1949853168678989E-2</c:v>
                </c:pt>
                <c:pt idx="1985">
                  <c:v>1.194717361336845E-2</c:v>
                </c:pt>
                <c:pt idx="1986">
                  <c:v>1.1944482674397445E-2</c:v>
                </c:pt>
                <c:pt idx="1987">
                  <c:v>1.1941780339778144E-2</c:v>
                </c:pt>
                <c:pt idx="1988">
                  <c:v>1.193906659751756E-2</c:v>
                </c:pt>
                <c:pt idx="1989">
                  <c:v>1.1936341435630439E-2</c:v>
                </c:pt>
                <c:pt idx="1990">
                  <c:v>1.1933600725468578E-2</c:v>
                </c:pt>
                <c:pt idx="1991">
                  <c:v>1.1930856805025276E-2</c:v>
                </c:pt>
                <c:pt idx="1992">
                  <c:v>1.1928097312331572E-2</c:v>
                </c:pt>
                <c:pt idx="1993">
                  <c:v>1.1925326352060013E-2</c:v>
                </c:pt>
                <c:pt idx="1994">
                  <c:v>1.1922538932092053E-2</c:v>
                </c:pt>
                <c:pt idx="1995">
                  <c:v>1.191974998083201E-2</c:v>
                </c:pt>
                <c:pt idx="1996">
                  <c:v>1.1916944545899906E-2</c:v>
                </c:pt>
                <c:pt idx="1997">
                  <c:v>1.1914127595436046E-2</c:v>
                </c:pt>
                <c:pt idx="1998">
                  <c:v>1.1911299117455183E-2</c:v>
                </c:pt>
                <c:pt idx="1999">
                  <c:v>1.1908459099969482E-2</c:v>
                </c:pt>
                <c:pt idx="2000">
                  <c:v>1.1905607530993696E-2</c:v>
                </c:pt>
                <c:pt idx="2001">
                  <c:v>1.1902744398534835E-2</c:v>
                </c:pt>
                <c:pt idx="2002">
                  <c:v>1.1899869690610227E-2</c:v>
                </c:pt>
                <c:pt idx="2003">
                  <c:v>1.1896983395232041E-2</c:v>
                </c:pt>
                <c:pt idx="2004">
                  <c:v>1.189408550040987E-2</c:v>
                </c:pt>
                <c:pt idx="2005">
                  <c:v>1.1891175994155883E-2</c:v>
                </c:pt>
                <c:pt idx="2006">
                  <c:v>1.1888254864489984E-2</c:v>
                </c:pt>
                <c:pt idx="2007">
                  <c:v>1.188406163527065E-2</c:v>
                </c:pt>
                <c:pt idx="2008">
                  <c:v>1.1881112227396589E-2</c:v>
                </c:pt>
                <c:pt idx="2009">
                  <c:v>1.1878151155008013E-2</c:v>
                </c:pt>
                <c:pt idx="2010">
                  <c:v>1.1875178406114514E-2</c:v>
                </c:pt>
                <c:pt idx="2011">
                  <c:v>1.1872193968730838E-2</c:v>
                </c:pt>
                <c:pt idx="2012">
                  <c:v>1.1869255772985239E-2</c:v>
                </c:pt>
                <c:pt idx="2013">
                  <c:v>1.186625073236033E-2</c:v>
                </c:pt>
                <c:pt idx="2014">
                  <c:v>1.1863233970936804E-2</c:v>
                </c:pt>
                <c:pt idx="2015">
                  <c:v>1.1860205476724252E-2</c:v>
                </c:pt>
                <c:pt idx="2016">
                  <c:v>1.1857096034929607E-2</c:v>
                </c:pt>
                <c:pt idx="2017">
                  <c:v>1.1854041214878494E-2</c:v>
                </c:pt>
                <c:pt idx="2018">
                  <c:v>1.1850974622430132E-2</c:v>
                </c:pt>
                <c:pt idx="2019">
                  <c:v>1.1847896245601846E-2</c:v>
                </c:pt>
                <c:pt idx="2020">
                  <c:v>1.1844806072398071E-2</c:v>
                </c:pt>
                <c:pt idx="2021">
                  <c:v>1.184173196864613E-2</c:v>
                </c:pt>
                <c:pt idx="2022">
                  <c:v>1.1837727554938837E-2</c:v>
                </c:pt>
                <c:pt idx="2023">
                  <c:v>1.1835494429046634E-2</c:v>
                </c:pt>
                <c:pt idx="2024">
                  <c:v>1.1832357900588342E-2</c:v>
                </c:pt>
                <c:pt idx="2025">
                  <c:v>1.1829177841286261E-2</c:v>
                </c:pt>
                <c:pt idx="2026">
                  <c:v>1.1826016638139267E-2</c:v>
                </c:pt>
                <c:pt idx="2027">
                  <c:v>1.182284355471229E-2</c:v>
                </c:pt>
                <c:pt idx="2028">
                  <c:v>1.181965857902781E-2</c:v>
                </c:pt>
                <c:pt idx="2029">
                  <c:v>1.1816497192300268E-2</c:v>
                </c:pt>
                <c:pt idx="2030">
                  <c:v>1.1813289353537648E-2</c:v>
                </c:pt>
                <c:pt idx="2031">
                  <c:v>1.1810069587771643E-2</c:v>
                </c:pt>
                <c:pt idx="2032">
                  <c:v>1.1806837883017174E-2</c:v>
                </c:pt>
                <c:pt idx="2033">
                  <c:v>1.1803554897140474E-2</c:v>
                </c:pt>
                <c:pt idx="2034">
                  <c:v>1.1800298316169133E-2</c:v>
                </c:pt>
                <c:pt idx="2035">
                  <c:v>1.1797029759033217E-2</c:v>
                </c:pt>
                <c:pt idx="2036">
                  <c:v>1.1793749213747472E-2</c:v>
                </c:pt>
                <c:pt idx="2037">
                  <c:v>1.1790456668326649E-2</c:v>
                </c:pt>
                <c:pt idx="2038">
                  <c:v>1.1787152110780337E-2</c:v>
                </c:pt>
                <c:pt idx="2039">
                  <c:v>1.1783835529128442E-2</c:v>
                </c:pt>
                <c:pt idx="2040">
                  <c:v>1.1780506911380557E-2</c:v>
                </c:pt>
                <c:pt idx="2041">
                  <c:v>1.1777166245556588E-2</c:v>
                </c:pt>
                <c:pt idx="2042">
                  <c:v>1.1773861554245535E-2</c:v>
                </c:pt>
                <c:pt idx="2043">
                  <c:v>1.1770497729562734E-2</c:v>
                </c:pt>
                <c:pt idx="2044">
                  <c:v>1.1767121822065185E-2</c:v>
                </c:pt>
                <c:pt idx="2045">
                  <c:v>1.1763733819762479E-2</c:v>
                </c:pt>
                <c:pt idx="2046">
                  <c:v>1.176028177575493E-2</c:v>
                </c:pt>
                <c:pt idx="2047">
                  <c:v>1.1756868569758381E-2</c:v>
                </c:pt>
                <c:pt idx="2048">
                  <c:v>1.1753443231788988E-2</c:v>
                </c:pt>
                <c:pt idx="2049">
                  <c:v>1.1750005749856339E-2</c:v>
                </c:pt>
                <c:pt idx="2050">
                  <c:v>1.1746556111977764E-2</c:v>
                </c:pt>
                <c:pt idx="2051">
                  <c:v>1.1743151143950747E-2</c:v>
                </c:pt>
                <c:pt idx="2052">
                  <c:v>1.1739678142456356E-2</c:v>
                </c:pt>
                <c:pt idx="2053">
                  <c:v>1.1736192950278834E-2</c:v>
                </c:pt>
                <c:pt idx="2054">
                  <c:v>1.1732575871756801E-2</c:v>
                </c:pt>
                <c:pt idx="2055">
                  <c:v>1.1729125163901859E-2</c:v>
                </c:pt>
                <c:pt idx="2056">
                  <c:v>1.1725602338660018E-2</c:v>
                </c:pt>
                <c:pt idx="2057">
                  <c:v>1.1722067273572908E-2</c:v>
                </c:pt>
                <c:pt idx="2058">
                  <c:v>1.171851995666044E-2</c:v>
                </c:pt>
                <c:pt idx="2059">
                  <c:v>1.1714450862579402E-2</c:v>
                </c:pt>
                <c:pt idx="2060">
                  <c:v>1.1710877251396946E-2</c:v>
                </c:pt>
                <c:pt idx="2061">
                  <c:v>1.1707291350726352E-2</c:v>
                </c:pt>
                <c:pt idx="2062">
                  <c:v>1.1703693148577214E-2</c:v>
                </c:pt>
                <c:pt idx="2063">
                  <c:v>1.1700082632966857E-2</c:v>
                </c:pt>
                <c:pt idx="2064">
                  <c:v>1.1696599436652695E-2</c:v>
                </c:pt>
                <c:pt idx="2065">
                  <c:v>1.1692966258563281E-2</c:v>
                </c:pt>
                <c:pt idx="2066">
                  <c:v>1.1689320733500768E-2</c:v>
                </c:pt>
                <c:pt idx="2067">
                  <c:v>1.168566284948026E-2</c:v>
                </c:pt>
                <c:pt idx="2068">
                  <c:v>1.1681548443484298E-2</c:v>
                </c:pt>
                <c:pt idx="2069">
                  <c:v>1.1678160285519823E-2</c:v>
                </c:pt>
                <c:pt idx="2070">
                  <c:v>1.1674463240124838E-2</c:v>
                </c:pt>
                <c:pt idx="2071">
                  <c:v>1.1670753785399515E-2</c:v>
                </c:pt>
                <c:pt idx="2072">
                  <c:v>1.16671098164014E-2</c:v>
                </c:pt>
                <c:pt idx="2073">
                  <c:v>1.1662149065197747E-2</c:v>
                </c:pt>
                <c:pt idx="2074">
                  <c:v>1.1658397740836601E-2</c:v>
                </c:pt>
                <c:pt idx="2075">
                  <c:v>1.1654633954561455E-2</c:v>
                </c:pt>
                <c:pt idx="2076">
                  <c:v>1.1651104427386616E-2</c:v>
                </c:pt>
                <c:pt idx="2077">
                  <c:v>1.1647068948335004E-2</c:v>
                </c:pt>
                <c:pt idx="2078">
                  <c:v>1.164326770441787E-2</c:v>
                </c:pt>
                <c:pt idx="2079">
                  <c:v>1.1639453950655076E-2</c:v>
                </c:pt>
                <c:pt idx="2080">
                  <c:v>1.1635627675056215E-2</c:v>
                </c:pt>
                <c:pt idx="2081">
                  <c:v>1.1631788865648363E-2</c:v>
                </c:pt>
                <c:pt idx="2082">
                  <c:v>1.1627937510438613E-2</c:v>
                </c:pt>
                <c:pt idx="2083">
                  <c:v>1.1624073597449047E-2</c:v>
                </c:pt>
                <c:pt idx="2084">
                  <c:v>1.1620197114694253E-2</c:v>
                </c:pt>
                <c:pt idx="2085">
                  <c:v>1.1616308050193813E-2</c:v>
                </c:pt>
                <c:pt idx="2086">
                  <c:v>1.1612406391962315E-2</c:v>
                </c:pt>
                <c:pt idx="2087">
                  <c:v>1.1608492128016845E-2</c:v>
                </c:pt>
                <c:pt idx="2088">
                  <c:v>1.1604565246374487E-2</c:v>
                </c:pt>
                <c:pt idx="2089">
                  <c:v>1.1600625735052328E-2</c:v>
                </c:pt>
                <c:pt idx="2090">
                  <c:v>1.159667358206995E-2</c:v>
                </c:pt>
                <c:pt idx="2091">
                  <c:v>1.1592708775439442E-2</c:v>
                </c:pt>
                <c:pt idx="2092">
                  <c:v>1.1588731303180388E-2</c:v>
                </c:pt>
                <c:pt idx="2093">
                  <c:v>1.158474115331487E-2</c:v>
                </c:pt>
                <c:pt idx="2094">
                  <c:v>1.1580738313854977E-2</c:v>
                </c:pt>
                <c:pt idx="2095">
                  <c:v>1.1576722772817793E-2</c:v>
                </c:pt>
                <c:pt idx="2096">
                  <c:v>1.1572694518222904E-2</c:v>
                </c:pt>
                <c:pt idx="2097">
                  <c:v>1.1568653538087392E-2</c:v>
                </c:pt>
                <c:pt idx="2098">
                  <c:v>1.1564599820428345E-2</c:v>
                </c:pt>
                <c:pt idx="2099">
                  <c:v>1.1560533353265345E-2</c:v>
                </c:pt>
                <c:pt idx="2100">
                  <c:v>1.155645412461298E-2</c:v>
                </c:pt>
                <c:pt idx="2101">
                  <c:v>1.1552362122490833E-2</c:v>
                </c:pt>
                <c:pt idx="2102">
                  <c:v>1.154825733491599E-2</c:v>
                </c:pt>
                <c:pt idx="2103">
                  <c:v>1.1544139749908033E-2</c:v>
                </c:pt>
                <c:pt idx="2104">
                  <c:v>1.1540009355486547E-2</c:v>
                </c:pt>
                <c:pt idx="2105">
                  <c:v>1.153586613966362E-2</c:v>
                </c:pt>
                <c:pt idx="2106">
                  <c:v>1.1531710090461333E-2</c:v>
                </c:pt>
                <c:pt idx="2107">
                  <c:v>1.1527541195896773E-2</c:v>
                </c:pt>
                <c:pt idx="2108">
                  <c:v>1.1523359443992021E-2</c:v>
                </c:pt>
                <c:pt idx="2109">
                  <c:v>1.1519164822759165E-2</c:v>
                </c:pt>
                <c:pt idx="2110">
                  <c:v>1.1514957320220287E-2</c:v>
                </c:pt>
                <c:pt idx="2111">
                  <c:v>1.1511092436723167E-2</c:v>
                </c:pt>
                <c:pt idx="2112">
                  <c:v>1.1506503623292808E-2</c:v>
                </c:pt>
                <c:pt idx="2113">
                  <c:v>1.150225740494587E-2</c:v>
                </c:pt>
                <c:pt idx="2114">
                  <c:v>1.1497998257361253E-2</c:v>
                </c:pt>
                <c:pt idx="2115">
                  <c:v>1.1494094398132697E-2</c:v>
                </c:pt>
                <c:pt idx="2116">
                  <c:v>1.1489936142676476E-2</c:v>
                </c:pt>
                <c:pt idx="2117">
                  <c:v>1.1485642391367686E-2</c:v>
                </c:pt>
                <c:pt idx="2118">
                  <c:v>1.1481335667769939E-2</c:v>
                </c:pt>
                <c:pt idx="2119">
                  <c:v>1.1477015959912811E-2</c:v>
                </c:pt>
                <c:pt idx="2120">
                  <c:v>1.1472171187028868E-2</c:v>
                </c:pt>
                <c:pt idx="2121">
                  <c:v>1.1467821199343808E-2</c:v>
                </c:pt>
                <c:pt idx="2122">
                  <c:v>1.1463327768476039E-2</c:v>
                </c:pt>
                <c:pt idx="2123">
                  <c:v>1.1459082136747734E-2</c:v>
                </c:pt>
                <c:pt idx="2124">
                  <c:v>1.1454693037873387E-2</c:v>
                </c:pt>
                <c:pt idx="2125">
                  <c:v>1.1450290877976776E-2</c:v>
                </c:pt>
                <c:pt idx="2126">
                  <c:v>1.1445875645074988E-2</c:v>
                </c:pt>
                <c:pt idx="2127">
                  <c:v>1.1441447327185106E-2</c:v>
                </c:pt>
                <c:pt idx="2128">
                  <c:v>1.1437005912334208E-2</c:v>
                </c:pt>
                <c:pt idx="2129">
                  <c:v>1.1432551388534384E-2</c:v>
                </c:pt>
                <c:pt idx="2130">
                  <c:v>1.1428083743807715E-2</c:v>
                </c:pt>
                <c:pt idx="2131">
                  <c:v>1.1423602966176283E-2</c:v>
                </c:pt>
                <c:pt idx="2132">
                  <c:v>1.1419109043654674E-2</c:v>
                </c:pt>
                <c:pt idx="2133">
                  <c:v>1.1414601964267468E-2</c:v>
                </c:pt>
                <c:pt idx="2134">
                  <c:v>1.141008171603175E-2</c:v>
                </c:pt>
                <c:pt idx="2135">
                  <c:v>1.14055482869721E-2</c:v>
                </c:pt>
                <c:pt idx="2136">
                  <c:v>1.1401001665103105E-2</c:v>
                </c:pt>
                <c:pt idx="2137">
                  <c:v>1.1396441838444349E-2</c:v>
                </c:pt>
                <c:pt idx="2138">
                  <c:v>1.139186879502041E-2</c:v>
                </c:pt>
                <c:pt idx="2139">
                  <c:v>1.1387282522845876E-2</c:v>
                </c:pt>
                <c:pt idx="2140">
                  <c:v>1.1382683009947825E-2</c:v>
                </c:pt>
                <c:pt idx="2141">
                  <c:v>1.1378070244345839E-2</c:v>
                </c:pt>
                <c:pt idx="2142">
                  <c:v>1.1373444214057005E-2</c:v>
                </c:pt>
                <c:pt idx="2143">
                  <c:v>1.1368804907098407E-2</c:v>
                </c:pt>
                <c:pt idx="2144">
                  <c:v>1.136415231149962E-2</c:v>
                </c:pt>
                <c:pt idx="2145">
                  <c:v>1.1359486415272735E-2</c:v>
                </c:pt>
                <c:pt idx="2146">
                  <c:v>1.135480720644233E-2</c:v>
                </c:pt>
                <c:pt idx="2147">
                  <c:v>1.1350114673032985E-2</c:v>
                </c:pt>
                <c:pt idx="2148">
                  <c:v>1.1345408803059287E-2</c:v>
                </c:pt>
                <c:pt idx="2149">
                  <c:v>1.134068958454082E-2</c:v>
                </c:pt>
                <c:pt idx="2150">
                  <c:v>1.1336439003297113E-2</c:v>
                </c:pt>
                <c:pt idx="2151">
                  <c:v>1.1331211053972889E-2</c:v>
                </c:pt>
                <c:pt idx="2152">
                  <c:v>1.1326451717957597E-2</c:v>
                </c:pt>
                <c:pt idx="2153">
                  <c:v>1.1321678985488359E-2</c:v>
                </c:pt>
                <c:pt idx="2154">
                  <c:v>1.131689284458226E-2</c:v>
                </c:pt>
                <c:pt idx="2155">
                  <c:v>1.131209328326388E-2</c:v>
                </c:pt>
                <c:pt idx="2156">
                  <c:v>1.1307280289545307E-2</c:v>
                </c:pt>
                <c:pt idx="2157">
                  <c:v>1.1302453851461114E-2</c:v>
                </c:pt>
                <c:pt idx="2158">
                  <c:v>1.1297613957028385E-2</c:v>
                </c:pt>
                <c:pt idx="2159">
                  <c:v>1.1292760594264206E-2</c:v>
                </c:pt>
                <c:pt idx="2160">
                  <c:v>1.1287893751188161E-2</c:v>
                </c:pt>
                <c:pt idx="2161">
                  <c:v>1.1283013415834819E-2</c:v>
                </c:pt>
                <c:pt idx="2162">
                  <c:v>1.1278119576211276E-2</c:v>
                </c:pt>
                <c:pt idx="2163">
                  <c:v>1.1273212220349604E-2</c:v>
                </c:pt>
                <c:pt idx="2164">
                  <c:v>1.1268291336266889E-2</c:v>
                </c:pt>
                <c:pt idx="2165">
                  <c:v>1.126335691198771E-2</c:v>
                </c:pt>
                <c:pt idx="2166">
                  <c:v>1.125840893553165E-2</c:v>
                </c:pt>
                <c:pt idx="2167">
                  <c:v>1.125344739492079E-2</c:v>
                </c:pt>
                <c:pt idx="2168">
                  <c:v>1.1249195050244052E-2</c:v>
                </c:pt>
                <c:pt idx="2169">
                  <c:v>1.1244210853991188E-2</c:v>
                </c:pt>
                <c:pt idx="2170">
                  <c:v>1.1239213062487683E-2</c:v>
                </c:pt>
                <c:pt idx="2171">
                  <c:v>1.1234201663768824E-2</c:v>
                </c:pt>
                <c:pt idx="2172">
                  <c:v>1.1228435810344828E-2</c:v>
                </c:pt>
                <c:pt idx="2173">
                  <c:v>1.1223206012874441E-2</c:v>
                </c:pt>
                <c:pt idx="2174">
                  <c:v>1.1218335808220181E-2</c:v>
                </c:pt>
                <c:pt idx="2175">
                  <c:v>1.1213265323185839E-2</c:v>
                </c:pt>
                <c:pt idx="2176">
                  <c:v>1.1208750566802525E-2</c:v>
                </c:pt>
                <c:pt idx="2177">
                  <c:v>1.1203083325286023E-2</c:v>
                </c:pt>
                <c:pt idx="2178">
                  <c:v>1.1197971788464711E-2</c:v>
                </c:pt>
                <c:pt idx="2179">
                  <c:v>1.1192846543758572E-2</c:v>
                </c:pt>
                <c:pt idx="2180">
                  <c:v>1.1187707579197181E-2</c:v>
                </c:pt>
                <c:pt idx="2181">
                  <c:v>1.1182554882795126E-2</c:v>
                </c:pt>
                <c:pt idx="2182">
                  <c:v>1.1177388442581981E-2</c:v>
                </c:pt>
                <c:pt idx="2183">
                  <c:v>1.1172208246579829E-2</c:v>
                </c:pt>
                <c:pt idx="2184">
                  <c:v>1.1167014282808252E-2</c:v>
                </c:pt>
                <c:pt idx="2185">
                  <c:v>1.116180653929183E-2</c:v>
                </c:pt>
                <c:pt idx="2186">
                  <c:v>1.115658500405764E-2</c:v>
                </c:pt>
                <c:pt idx="2187">
                  <c:v>1.1151349665127763E-2</c:v>
                </c:pt>
                <c:pt idx="2188">
                  <c:v>1.114610051052678E-2</c:v>
                </c:pt>
                <c:pt idx="2189">
                  <c:v>1.1141451550685378E-2</c:v>
                </c:pt>
                <c:pt idx="2190">
                  <c:v>1.113556070639482E-2</c:v>
                </c:pt>
                <c:pt idx="2191">
                  <c:v>1.1130270032915501E-2</c:v>
                </c:pt>
                <c:pt idx="2192">
                  <c:v>1.1124965495858397E-2</c:v>
                </c:pt>
                <c:pt idx="2193">
                  <c:v>1.1119647083245587E-2</c:v>
                </c:pt>
                <c:pt idx="2194">
                  <c:v>1.1114314783106649E-2</c:v>
                </c:pt>
                <c:pt idx="2195">
                  <c:v>1.1108968583461165E-2</c:v>
                </c:pt>
                <c:pt idx="2196">
                  <c:v>1.1103608472333715E-2</c:v>
                </c:pt>
                <c:pt idx="2197">
                  <c:v>1.1098234437748877E-2</c:v>
                </c:pt>
                <c:pt idx="2198">
                  <c:v>1.1092846467731232E-2</c:v>
                </c:pt>
                <c:pt idx="2199">
                  <c:v>1.1087444550305359E-2</c:v>
                </c:pt>
                <c:pt idx="2200">
                  <c:v>1.1082028673498334E-2</c:v>
                </c:pt>
                <c:pt idx="2201">
                  <c:v>1.107659882533224E-2</c:v>
                </c:pt>
                <c:pt idx="2202">
                  <c:v>1.1071154993831656E-2</c:v>
                </c:pt>
                <c:pt idx="2203">
                  <c:v>1.1065697167016164E-2</c:v>
                </c:pt>
                <c:pt idx="2204">
                  <c:v>1.1060225332920337E-2</c:v>
                </c:pt>
                <c:pt idx="2205">
                  <c:v>1.1054739479566256E-2</c:v>
                </c:pt>
                <c:pt idx="2206">
                  <c:v>1.1049239594973503E-2</c:v>
                </c:pt>
                <c:pt idx="2207">
                  <c:v>1.1043725667171655E-2</c:v>
                </c:pt>
                <c:pt idx="2208">
                  <c:v>1.1038197684187789E-2</c:v>
                </c:pt>
                <c:pt idx="2209">
                  <c:v>1.1032655634041488E-2</c:v>
                </c:pt>
                <c:pt idx="2210">
                  <c:v>1.1026870139274211E-2</c:v>
                </c:pt>
                <c:pt idx="2211">
                  <c:v>1.1021529284369891E-2</c:v>
                </c:pt>
                <c:pt idx="2212">
                  <c:v>1.1015944960898749E-2</c:v>
                </c:pt>
                <c:pt idx="2213">
                  <c:v>1.1010346522365988E-2</c:v>
                </c:pt>
                <c:pt idx="2214">
                  <c:v>1.1004733956801183E-2</c:v>
                </c:pt>
                <c:pt idx="2215">
                  <c:v>1.099910725223141E-2</c:v>
                </c:pt>
                <c:pt idx="2216">
                  <c:v>1.0993466396678753E-2</c:v>
                </c:pt>
                <c:pt idx="2217">
                  <c:v>1.0987811378167789E-2</c:v>
                </c:pt>
                <c:pt idx="2218">
                  <c:v>1.098214218473309E-2</c:v>
                </c:pt>
                <c:pt idx="2219">
                  <c:v>1.0976458804391742E-2</c:v>
                </c:pt>
                <c:pt idx="2220">
                  <c:v>1.0971724846759059E-2</c:v>
                </c:pt>
                <c:pt idx="2221">
                  <c:v>1.0966017815902594E-2</c:v>
                </c:pt>
                <c:pt idx="2222">
                  <c:v>1.0960296567005097E-2</c:v>
                </c:pt>
                <c:pt idx="2223">
                  <c:v>1.0954561088101857E-2</c:v>
                </c:pt>
                <c:pt idx="2224">
                  <c:v>1.0947582711329836E-2</c:v>
                </c:pt>
                <c:pt idx="2225">
                  <c:v>1.0942059926837833E-2</c:v>
                </c:pt>
                <c:pt idx="2226">
                  <c:v>1.0936276902905606E-2</c:v>
                </c:pt>
                <c:pt idx="2227">
                  <c:v>1.0930479596280851E-2</c:v>
                </c:pt>
                <c:pt idx="2228">
                  <c:v>1.092541954591481E-2</c:v>
                </c:pt>
                <c:pt idx="2229">
                  <c:v>1.091884208705457E-2</c:v>
                </c:pt>
                <c:pt idx="2230">
                  <c:v>1.0913001860514693E-2</c:v>
                </c:pt>
                <c:pt idx="2231">
                  <c:v>1.0907147303380604E-2</c:v>
                </c:pt>
                <c:pt idx="2232">
                  <c:v>1.0901278403691872E-2</c:v>
                </c:pt>
                <c:pt idx="2233">
                  <c:v>1.0895395149473075E-2</c:v>
                </c:pt>
                <c:pt idx="2234">
                  <c:v>1.0889497528746295E-2</c:v>
                </c:pt>
                <c:pt idx="2235">
                  <c:v>1.0883585529541107E-2</c:v>
                </c:pt>
                <c:pt idx="2236">
                  <c:v>1.0877659139887086E-2</c:v>
                </c:pt>
                <c:pt idx="2237">
                  <c:v>1.087171834781131E-2</c:v>
                </c:pt>
                <c:pt idx="2238">
                  <c:v>1.0865763141340856E-2</c:v>
                </c:pt>
                <c:pt idx="2239">
                  <c:v>1.0859793508497806E-2</c:v>
                </c:pt>
                <c:pt idx="2240">
                  <c:v>1.0853809437319228E-2</c:v>
                </c:pt>
                <c:pt idx="2241">
                  <c:v>1.0847810915827205E-2</c:v>
                </c:pt>
                <c:pt idx="2242">
                  <c:v>1.0841797932048813E-2</c:v>
                </c:pt>
                <c:pt idx="2243">
                  <c:v>1.0835770474013628E-2</c:v>
                </c:pt>
                <c:pt idx="2244">
                  <c:v>1.0829728529751226E-2</c:v>
                </c:pt>
                <c:pt idx="2245">
                  <c:v>1.0823672087288683E-2</c:v>
                </c:pt>
                <c:pt idx="2246">
                  <c:v>1.0817601134650578E-2</c:v>
                </c:pt>
                <c:pt idx="2247">
                  <c:v>1.0811515659866489E-2</c:v>
                </c:pt>
                <c:pt idx="2248">
                  <c:v>1.0805415650968486E-2</c:v>
                </c:pt>
                <c:pt idx="2249">
                  <c:v>1.0799301095983649E-2</c:v>
                </c:pt>
                <c:pt idx="2250">
                  <c:v>1.0794003523483749E-2</c:v>
                </c:pt>
                <c:pt idx="2251">
                  <c:v>1.078702829985928E-2</c:v>
                </c:pt>
                <c:pt idx="2252">
                  <c:v>1.0780870034781398E-2</c:v>
                </c:pt>
                <c:pt idx="2253">
                  <c:v>1.0774697175732484E-2</c:v>
                </c:pt>
                <c:pt idx="2254">
                  <c:v>1.0768509710732121E-2</c:v>
                </c:pt>
                <c:pt idx="2255">
                  <c:v>1.0762307627819878E-2</c:v>
                </c:pt>
                <c:pt idx="2256">
                  <c:v>1.0756090915017835E-2</c:v>
                </c:pt>
                <c:pt idx="2257">
                  <c:v>1.0749859560358066E-2</c:v>
                </c:pt>
                <c:pt idx="2258">
                  <c:v>1.0743613551872644E-2</c:v>
                </c:pt>
                <c:pt idx="2259">
                  <c:v>1.073735287758365E-2</c:v>
                </c:pt>
                <c:pt idx="2260">
                  <c:v>1.0731077525525656E-2</c:v>
                </c:pt>
                <c:pt idx="2261">
                  <c:v>1.072478748372574E-2</c:v>
                </c:pt>
                <c:pt idx="2262">
                  <c:v>1.0717898188281616E-2</c:v>
                </c:pt>
                <c:pt idx="2263">
                  <c:v>1.0713042901233342E-2</c:v>
                </c:pt>
                <c:pt idx="2264">
                  <c:v>1.0705829100172704E-2</c:v>
                </c:pt>
                <c:pt idx="2265">
                  <c:v>1.0699480179703347E-2</c:v>
                </c:pt>
                <c:pt idx="2266">
                  <c:v>1.069311650964494E-2</c:v>
                </c:pt>
                <c:pt idx="2267">
                  <c:v>1.0685527063367672E-2</c:v>
                </c:pt>
                <c:pt idx="2268">
                  <c:v>1.0679730077020378E-2</c:v>
                </c:pt>
                <c:pt idx="2269">
                  <c:v>1.0673321220418835E-2</c:v>
                </c:pt>
                <c:pt idx="2270">
                  <c:v>1.0666897565814468E-2</c:v>
                </c:pt>
                <c:pt idx="2271">
                  <c:v>1.0660459101232343E-2</c:v>
                </c:pt>
                <c:pt idx="2272">
                  <c:v>1.0654005814710411E-2</c:v>
                </c:pt>
                <c:pt idx="2273">
                  <c:v>1.064753769426858E-2</c:v>
                </c:pt>
                <c:pt idx="2274">
                  <c:v>1.0641054727944807E-2</c:v>
                </c:pt>
                <c:pt idx="2275">
                  <c:v>1.0634556903769311E-2</c:v>
                </c:pt>
                <c:pt idx="2276">
                  <c:v>1.0628044209767155E-2</c:v>
                </c:pt>
                <c:pt idx="2277">
                  <c:v>1.0621516633971137E-2</c:v>
                </c:pt>
                <c:pt idx="2278">
                  <c:v>1.0614974164414055E-2</c:v>
                </c:pt>
                <c:pt idx="2279">
                  <c:v>1.0608103278685055E-2</c:v>
                </c:pt>
                <c:pt idx="2280">
                  <c:v>1.0601529725493275E-2</c:v>
                </c:pt>
                <c:pt idx="2281">
                  <c:v>1.0595257273465738E-2</c:v>
                </c:pt>
                <c:pt idx="2282">
                  <c:v>1.0588655109158868E-2</c:v>
                </c:pt>
                <c:pt idx="2283">
                  <c:v>1.0578569216676215E-2</c:v>
                </c:pt>
                <c:pt idx="2284">
                  <c:v>1.057540590774546E-2</c:v>
                </c:pt>
                <c:pt idx="2285">
                  <c:v>1.0565905518323206E-2</c:v>
                </c:pt>
                <c:pt idx="2286">
                  <c:v>1.0559237040019463E-2</c:v>
                </c:pt>
                <c:pt idx="2287">
                  <c:v>1.0552553555100413E-2</c:v>
                </c:pt>
                <c:pt idx="2288">
                  <c:v>1.0545855051596277E-2</c:v>
                </c:pt>
                <c:pt idx="2289">
                  <c:v>1.0539468100152938E-2</c:v>
                </c:pt>
                <c:pt idx="2290">
                  <c:v>1.053274079586064E-2</c:v>
                </c:pt>
                <c:pt idx="2291">
                  <c:v>1.0525998438249751E-2</c:v>
                </c:pt>
                <c:pt idx="2292">
                  <c:v>1.0519241015348513E-2</c:v>
                </c:pt>
                <c:pt idx="2293">
                  <c:v>1.051213683640344E-2</c:v>
                </c:pt>
                <c:pt idx="2294">
                  <c:v>1.0505347970051777E-2</c:v>
                </c:pt>
                <c:pt idx="2295">
                  <c:v>1.0498544001336884E-2</c:v>
                </c:pt>
                <c:pt idx="2296">
                  <c:v>1.0491724918291558E-2</c:v>
                </c:pt>
                <c:pt idx="2297">
                  <c:v>1.04848907089486E-2</c:v>
                </c:pt>
                <c:pt idx="2298">
                  <c:v>1.0478041361335649E-2</c:v>
                </c:pt>
                <c:pt idx="2299">
                  <c:v>1.047117686349066E-2</c:v>
                </c:pt>
                <c:pt idx="2300">
                  <c:v>1.046429720343612E-2</c:v>
                </c:pt>
                <c:pt idx="2301">
                  <c:v>1.045740236921514E-2</c:v>
                </c:pt>
                <c:pt idx="2302">
                  <c:v>1.0450835562281213E-2</c:v>
                </c:pt>
                <c:pt idx="2303">
                  <c:v>1.0443911631266012E-2</c:v>
                </c:pt>
                <c:pt idx="2304">
                  <c:v>1.0436972491339347E-2</c:v>
                </c:pt>
                <c:pt idx="2305">
                  <c:v>1.043001813054012E-2</c:v>
                </c:pt>
                <c:pt idx="2306">
                  <c:v>1.0422700166697132E-2</c:v>
                </c:pt>
                <c:pt idx="2307">
                  <c:v>1.04157140361405E-2</c:v>
                </c:pt>
                <c:pt idx="2308">
                  <c:v>1.0408712647639281E-2</c:v>
                </c:pt>
                <c:pt idx="2309">
                  <c:v>1.0401695989231435E-2</c:v>
                </c:pt>
                <c:pt idx="2310">
                  <c:v>1.0394664048947178E-2</c:v>
                </c:pt>
                <c:pt idx="2311">
                  <c:v>1.0387971657087824E-2</c:v>
                </c:pt>
                <c:pt idx="2312">
                  <c:v>1.0380910415048739E-2</c:v>
                </c:pt>
                <c:pt idx="2313">
                  <c:v>1.037383385638968E-2</c:v>
                </c:pt>
                <c:pt idx="2314">
                  <c:v>1.0366024359474701E-2</c:v>
                </c:pt>
                <c:pt idx="2315">
                  <c:v>1.0359274700574116E-2</c:v>
                </c:pt>
                <c:pt idx="2316">
                  <c:v>1.0352150817740801E-2</c:v>
                </c:pt>
                <c:pt idx="2317">
                  <c:v>1.034501156927098E-2</c:v>
                </c:pt>
                <c:pt idx="2318">
                  <c:v>1.0337856943189718E-2</c:v>
                </c:pt>
                <c:pt idx="2319">
                  <c:v>1.0329661382600833E-2</c:v>
                </c:pt>
                <c:pt idx="2320">
                  <c:v>1.032247376421391E-2</c:v>
                </c:pt>
                <c:pt idx="2321">
                  <c:v>1.0315270730614653E-2</c:v>
                </c:pt>
                <c:pt idx="2322">
                  <c:v>1.0308052269835864E-2</c:v>
                </c:pt>
                <c:pt idx="2323">
                  <c:v>1.0300818369910337E-2</c:v>
                </c:pt>
                <c:pt idx="2324">
                  <c:v>1.0294684599861777E-2</c:v>
                </c:pt>
                <c:pt idx="2325">
                  <c:v>1.0287423724540785E-2</c:v>
                </c:pt>
                <c:pt idx="2326">
                  <c:v>1.0280147377624362E-2</c:v>
                </c:pt>
                <c:pt idx="2327">
                  <c:v>1.0272855547153499E-2</c:v>
                </c:pt>
                <c:pt idx="2328">
                  <c:v>1.0262906530940339E-2</c:v>
                </c:pt>
                <c:pt idx="2329">
                  <c:v>1.0257090078251707E-2</c:v>
                </c:pt>
                <c:pt idx="2330">
                  <c:v>1.0249747769284438E-2</c:v>
                </c:pt>
                <c:pt idx="2331">
                  <c:v>1.0242389925445716E-2</c:v>
                </c:pt>
                <c:pt idx="2332">
                  <c:v>1.0235016534778651E-2</c:v>
                </c:pt>
                <c:pt idx="2333">
                  <c:v>1.0225129234777419E-2</c:v>
                </c:pt>
                <c:pt idx="2334">
                  <c:v>1.021771893972484E-2</c:v>
                </c:pt>
                <c:pt idx="2335">
                  <c:v>1.0210293057383302E-2</c:v>
                </c:pt>
                <c:pt idx="2336">
                  <c:v>1.0202175760082848E-2</c:v>
                </c:pt>
                <c:pt idx="2337">
                  <c:v>1.0195394482976627E-2</c:v>
                </c:pt>
                <c:pt idx="2338">
                  <c:v>1.0187921766988128E-2</c:v>
                </c:pt>
                <c:pt idx="2339">
                  <c:v>1.0180433415853951E-2</c:v>
                </c:pt>
                <c:pt idx="2340">
                  <c:v>1.0172929417618659E-2</c:v>
                </c:pt>
                <c:pt idx="2341">
                  <c:v>1.0165409760311828E-2</c:v>
                </c:pt>
                <c:pt idx="2342">
                  <c:v>1.0157874431973024E-2</c:v>
                </c:pt>
                <c:pt idx="2343">
                  <c:v>1.0150323420634322E-2</c:v>
                </c:pt>
                <c:pt idx="2344">
                  <c:v>1.0142756714340284E-2</c:v>
                </c:pt>
                <c:pt idx="2345">
                  <c:v>1.013517430112798E-2</c:v>
                </c:pt>
                <c:pt idx="2346">
                  <c:v>1.0127576169026986E-2</c:v>
                </c:pt>
                <c:pt idx="2347">
                  <c:v>1.0119962306079366E-2</c:v>
                </c:pt>
                <c:pt idx="2348">
                  <c:v>1.0112332700322191E-2</c:v>
                </c:pt>
                <c:pt idx="2349">
                  <c:v>1.0105903976894971E-2</c:v>
                </c:pt>
                <c:pt idx="2350">
                  <c:v>1.0097026212529947E-2</c:v>
                </c:pt>
                <c:pt idx="2351">
                  <c:v>1.008934930656652E-2</c:v>
                </c:pt>
                <c:pt idx="2352">
                  <c:v>1.0081656609949308E-2</c:v>
                </c:pt>
                <c:pt idx="2353">
                  <c:v>1.0073948110707887E-2</c:v>
                </c:pt>
                <c:pt idx="2354">
                  <c:v>1.0066223796881824E-2</c:v>
                </c:pt>
                <c:pt idx="2355">
                  <c:v>1.0058483656513184E-2</c:v>
                </c:pt>
                <c:pt idx="2356">
                  <c:v>1.005072767763654E-2</c:v>
                </c:pt>
                <c:pt idx="2357">
                  <c:v>1.0042955848291457E-2</c:v>
                </c:pt>
                <c:pt idx="2358">
                  <c:v>1.0035168156512508E-2</c:v>
                </c:pt>
                <c:pt idx="2359">
                  <c:v>1.0027364590346755E-2</c:v>
                </c:pt>
                <c:pt idx="2360">
                  <c:v>1.0019545137823771E-2</c:v>
                </c:pt>
                <c:pt idx="2361">
                  <c:v>1.0011709786990619E-2</c:v>
                </c:pt>
                <c:pt idx="2362">
                  <c:v>1.0005127763443559E-2</c:v>
                </c:pt>
                <c:pt idx="2363">
                  <c:v>9.9959913425295976E-3</c:v>
                </c:pt>
                <c:pt idx="2364">
                  <c:v>9.9881082249808628E-3</c:v>
                </c:pt>
                <c:pt idx="2365">
                  <c:v>9.9802091612752331E-3</c:v>
                </c:pt>
                <c:pt idx="2366">
                  <c:v>9.9722941394497777E-3</c:v>
                </c:pt>
                <c:pt idx="2367">
                  <c:v>9.9643631475440642E-3</c:v>
                </c:pt>
                <c:pt idx="2368">
                  <c:v>9.9564161735951617E-3</c:v>
                </c:pt>
                <c:pt idx="2369">
                  <c:v>9.9484532056476338E-3</c:v>
                </c:pt>
                <c:pt idx="2370">
                  <c:v>9.9363425091147563E-3</c:v>
                </c:pt>
                <c:pt idx="2371">
                  <c:v>9.931771452569866E-3</c:v>
                </c:pt>
                <c:pt idx="2372">
                  <c:v>9.9244682181864885E-3</c:v>
                </c:pt>
                <c:pt idx="2373">
                  <c:v>9.9164411546276421E-3</c:v>
                </c:pt>
                <c:pt idx="2374">
                  <c:v>9.9083980372680069E-3</c:v>
                </c:pt>
                <c:pt idx="2375">
                  <c:v>9.9016612626971409E-3</c:v>
                </c:pt>
                <c:pt idx="2376">
                  <c:v>9.8940320118697956E-3</c:v>
                </c:pt>
                <c:pt idx="2377">
                  <c:v>9.8859461503123369E-3</c:v>
                </c:pt>
                <c:pt idx="2378">
                  <c:v>9.8778441915712903E-3</c:v>
                </c:pt>
                <c:pt idx="2379">
                  <c:v>9.8697261236819454E-3</c:v>
                </c:pt>
                <c:pt idx="2380">
                  <c:v>9.8598015334994127E-3</c:v>
                </c:pt>
                <c:pt idx="2381">
                  <c:v>9.8516457046471384E-3</c:v>
                </c:pt>
                <c:pt idx="2382">
                  <c:v>9.8434737263181082E-3</c:v>
                </c:pt>
                <c:pt idx="2383">
                  <c:v>9.8352855865493916E-3</c:v>
                </c:pt>
                <c:pt idx="2384">
                  <c:v>9.8270812733855517E-3</c:v>
                </c:pt>
                <c:pt idx="2385">
                  <c:v>9.818860774866156E-3</c:v>
                </c:pt>
                <c:pt idx="2386">
                  <c:v>9.8106240790307719E-3</c:v>
                </c:pt>
                <c:pt idx="2387">
                  <c:v>9.8023711739214647E-3</c:v>
                </c:pt>
                <c:pt idx="2388">
                  <c:v>9.7954781927935136E-3</c:v>
                </c:pt>
                <c:pt idx="2389">
                  <c:v>9.7858166880518405E-3</c:v>
                </c:pt>
                <c:pt idx="2390">
                  <c:v>9.7775150833731561E-3</c:v>
                </c:pt>
                <c:pt idx="2391">
                  <c:v>9.7691972215888101E-3</c:v>
                </c:pt>
                <c:pt idx="2392">
                  <c:v>9.7608630907383698E-3</c:v>
                </c:pt>
                <c:pt idx="2393">
                  <c:v>9.7525126788663985E-3</c:v>
                </c:pt>
                <c:pt idx="2394">
                  <c:v>9.7441459740099656E-3</c:v>
                </c:pt>
                <c:pt idx="2395">
                  <c:v>9.7357629642186305E-3</c:v>
                </c:pt>
                <c:pt idx="2396">
                  <c:v>9.7273636375294625E-3</c:v>
                </c:pt>
                <c:pt idx="2397">
                  <c:v>9.718947981987025E-3</c:v>
                </c:pt>
                <c:pt idx="2398">
                  <c:v>9.7105159856333834E-3</c:v>
                </c:pt>
                <c:pt idx="2399">
                  <c:v>9.7020676365106029E-3</c:v>
                </c:pt>
                <c:pt idx="2400">
                  <c:v>9.693602922660749E-3</c:v>
                </c:pt>
                <c:pt idx="2401">
                  <c:v>9.685121832128385E-3</c:v>
                </c:pt>
                <c:pt idx="2402">
                  <c:v>9.6766243529580742E-3</c:v>
                </c:pt>
                <c:pt idx="2403">
                  <c:v>9.6681104731868861E-3</c:v>
                </c:pt>
                <c:pt idx="2404">
                  <c:v>9.65958018086438E-3</c:v>
                </c:pt>
                <c:pt idx="2405">
                  <c:v>9.6510334640301232E-3</c:v>
                </c:pt>
                <c:pt idx="2406">
                  <c:v>9.6424703107311771E-3</c:v>
                </c:pt>
                <c:pt idx="2407">
                  <c:v>9.6338907090046111E-3</c:v>
                </c:pt>
                <c:pt idx="2408">
                  <c:v>9.6252946468999845E-3</c:v>
                </c:pt>
                <c:pt idx="2409">
                  <c:v>9.6166821124568647E-3</c:v>
                </c:pt>
                <c:pt idx="2410">
                  <c:v>9.608053093722313E-3</c:v>
                </c:pt>
                <c:pt idx="2411">
                  <c:v>9.5994075787383948E-3</c:v>
                </c:pt>
                <c:pt idx="2412">
                  <c:v>9.5907455555521715E-3</c:v>
                </c:pt>
                <c:pt idx="2413">
                  <c:v>9.5820670122032103E-3</c:v>
                </c:pt>
                <c:pt idx="2414">
                  <c:v>9.5733719367360748E-3</c:v>
                </c:pt>
                <c:pt idx="2415">
                  <c:v>9.5646603171978262E-3</c:v>
                </c:pt>
                <c:pt idx="2416">
                  <c:v>9.5559321416355258E-3</c:v>
                </c:pt>
                <c:pt idx="2417">
                  <c:v>9.5471873980837452E-3</c:v>
                </c:pt>
                <c:pt idx="2418">
                  <c:v>9.5384260745995375E-3</c:v>
                </c:pt>
                <c:pt idx="2419">
                  <c:v>9.5296481592199722E-3</c:v>
                </c:pt>
                <c:pt idx="2420">
                  <c:v>9.5208536399921107E-3</c:v>
                </c:pt>
                <c:pt idx="2421">
                  <c:v>9.5120425049605162E-3</c:v>
                </c:pt>
                <c:pt idx="2422">
                  <c:v>9.5032147421697521E-3</c:v>
                </c:pt>
                <c:pt idx="2423">
                  <c:v>9.4958939312379757E-3</c:v>
                </c:pt>
                <c:pt idx="2424">
                  <c:v>9.4855092854964629E-3</c:v>
                </c:pt>
                <c:pt idx="2425">
                  <c:v>9.4766315677005664E-3</c:v>
                </c:pt>
                <c:pt idx="2426">
                  <c:v>9.4677371743287497E-3</c:v>
                </c:pt>
                <c:pt idx="2427">
                  <c:v>9.4603667898436935E-3</c:v>
                </c:pt>
                <c:pt idx="2428">
                  <c:v>9.4519579970179079E-3</c:v>
                </c:pt>
                <c:pt idx="2429">
                  <c:v>9.4430192215809242E-3</c:v>
                </c:pt>
                <c:pt idx="2430">
                  <c:v>9.4340637270292783E-3</c:v>
                </c:pt>
                <c:pt idx="2431">
                  <c:v>9.4250915014068171E-3</c:v>
                </c:pt>
                <c:pt idx="2432">
                  <c:v>9.4140199575640238E-3</c:v>
                </c:pt>
                <c:pt idx="2433">
                  <c:v>9.4050085004385164E-3</c:v>
                </c:pt>
                <c:pt idx="2434">
                  <c:v>9.3954563958632466E-3</c:v>
                </c:pt>
                <c:pt idx="2435">
                  <c:v>9.3869352606212875E-3</c:v>
                </c:pt>
                <c:pt idx="2436">
                  <c:v>9.3778734540136965E-3</c:v>
                </c:pt>
                <c:pt idx="2437">
                  <c:v>9.3687948403378685E-3</c:v>
                </c:pt>
                <c:pt idx="2438">
                  <c:v>9.3596994076433626E-3</c:v>
                </c:pt>
                <c:pt idx="2439">
                  <c:v>9.3505871439772403E-3</c:v>
                </c:pt>
                <c:pt idx="2440">
                  <c:v>9.341458037381567E-3</c:v>
                </c:pt>
                <c:pt idx="2441">
                  <c:v>9.3323120759034039E-3</c:v>
                </c:pt>
                <c:pt idx="2442">
                  <c:v>9.3231492475948086E-3</c:v>
                </c:pt>
                <c:pt idx="2443">
                  <c:v>9.3139695405028422E-3</c:v>
                </c:pt>
                <c:pt idx="2444">
                  <c:v>9.3047729426745662E-3</c:v>
                </c:pt>
                <c:pt idx="2445">
                  <c:v>9.295559442157042E-3</c:v>
                </c:pt>
                <c:pt idx="2446">
                  <c:v>9.2863290269973309E-3</c:v>
                </c:pt>
                <c:pt idx="2447">
                  <c:v>9.2770816852449922E-3</c:v>
                </c:pt>
                <c:pt idx="2448">
                  <c:v>9.2678174049445894E-3</c:v>
                </c:pt>
                <c:pt idx="2449">
                  <c:v>9.2585361741481798E-3</c:v>
                </c:pt>
                <c:pt idx="2450">
                  <c:v>9.2492379809028247E-3</c:v>
                </c:pt>
                <c:pt idx="2451">
                  <c:v>9.2399228132580835E-3</c:v>
                </c:pt>
                <c:pt idx="2452">
                  <c:v>9.2305906592635156E-3</c:v>
                </c:pt>
                <c:pt idx="2453">
                  <c:v>9.2212415069636844E-3</c:v>
                </c:pt>
                <c:pt idx="2454">
                  <c:v>9.2118753444106471E-3</c:v>
                </c:pt>
                <c:pt idx="2455">
                  <c:v>9.2024921596464693E-3</c:v>
                </c:pt>
                <c:pt idx="2456">
                  <c:v>9.1930919407307021E-3</c:v>
                </c:pt>
                <c:pt idx="2457">
                  <c:v>9.1836746757079091E-3</c:v>
                </c:pt>
                <c:pt idx="2458">
                  <c:v>9.1742403526276495E-3</c:v>
                </c:pt>
                <c:pt idx="2459">
                  <c:v>9.1647889595369847E-3</c:v>
                </c:pt>
                <c:pt idx="2460">
                  <c:v>9.1553204844879721E-3</c:v>
                </c:pt>
                <c:pt idx="2461">
                  <c:v>9.145834915527673E-3</c:v>
                </c:pt>
                <c:pt idx="2462">
                  <c:v>9.1380247786723226E-3</c:v>
                </c:pt>
                <c:pt idx="2463">
                  <c:v>9.126812448076449E-3</c:v>
                </c:pt>
                <c:pt idx="2464">
                  <c:v>9.1172755256896387E-3</c:v>
                </c:pt>
                <c:pt idx="2465">
                  <c:v>9.1077214615897795E-3</c:v>
                </c:pt>
                <c:pt idx="2466">
                  <c:v>9.0981502438314266E-3</c:v>
                </c:pt>
                <c:pt idx="2467">
                  <c:v>9.0885618604641394E-3</c:v>
                </c:pt>
                <c:pt idx="2468">
                  <c:v>9.0789562995324813E-3</c:v>
                </c:pt>
                <c:pt idx="2469">
                  <c:v>9.0693335490985016E-3</c:v>
                </c:pt>
                <c:pt idx="2470">
                  <c:v>9.0596935972042658E-3</c:v>
                </c:pt>
                <c:pt idx="2471">
                  <c:v>9.0500364319018312E-3</c:v>
                </c:pt>
                <c:pt idx="2472">
                  <c:v>9.040362041245753E-3</c:v>
                </c:pt>
                <c:pt idx="2473">
                  <c:v>9.0306704132855908E-3</c:v>
                </c:pt>
                <c:pt idx="2474">
                  <c:v>9.0209615360659079E-3</c:v>
                </c:pt>
                <c:pt idx="2475">
                  <c:v>9.0112353976487536E-3</c:v>
                </c:pt>
                <c:pt idx="2476">
                  <c:v>9.0014919860786913E-3</c:v>
                </c:pt>
                <c:pt idx="2477">
                  <c:v>8.9917312894077783E-3</c:v>
                </c:pt>
                <c:pt idx="2478">
                  <c:v>8.9819532956930681E-3</c:v>
                </c:pt>
                <c:pt idx="2479">
                  <c:v>8.972157992976626E-3</c:v>
                </c:pt>
                <c:pt idx="2480">
                  <c:v>8.9641174893224495E-3</c:v>
                </c:pt>
                <c:pt idx="2481">
                  <c:v>8.954291983170307E-3</c:v>
                </c:pt>
                <c:pt idx="2482">
                  <c:v>8.9444491352239554E-3</c:v>
                </c:pt>
                <c:pt idx="2483">
                  <c:v>8.9345889335343352E-3</c:v>
                </c:pt>
                <c:pt idx="2484">
                  <c:v>8.922324476535435E-3</c:v>
                </c:pt>
                <c:pt idx="2485">
                  <c:v>8.9130220186817155E-3</c:v>
                </c:pt>
                <c:pt idx="2486">
                  <c:v>8.9031052184532222E-3</c:v>
                </c:pt>
                <c:pt idx="2487">
                  <c:v>8.89317101364695E-3</c:v>
                </c:pt>
                <c:pt idx="2488">
                  <c:v>8.8850272006593574E-3</c:v>
                </c:pt>
                <c:pt idx="2489">
                  <c:v>8.873254237621031E-3</c:v>
                </c:pt>
                <c:pt idx="2490">
                  <c:v>8.8632829981069583E-3</c:v>
                </c:pt>
                <c:pt idx="2491">
                  <c:v>8.8533138071567041E-3</c:v>
                </c:pt>
                <c:pt idx="2492">
                  <c:v>8.84335470836356E-3</c:v>
                </c:pt>
                <c:pt idx="2493">
                  <c:v>8.8334129195438704E-3</c:v>
                </c:pt>
                <c:pt idx="2494">
                  <c:v>8.8234904789896706E-3</c:v>
                </c:pt>
                <c:pt idx="2495">
                  <c:v>8.8135874487438315E-3</c:v>
                </c:pt>
                <c:pt idx="2496">
                  <c:v>8.803703886947345E-3</c:v>
                </c:pt>
                <c:pt idx="2497">
                  <c:v>8.7938398517387051E-3</c:v>
                </c:pt>
                <c:pt idx="2498">
                  <c:v>8.7839954012614019E-3</c:v>
                </c:pt>
                <c:pt idx="2499">
                  <c:v>8.7741705936589254E-3</c:v>
                </c:pt>
                <c:pt idx="2500">
                  <c:v>8.7643654870747656E-3</c:v>
                </c:pt>
                <c:pt idx="2501">
                  <c:v>8.7545801396449185E-3</c:v>
                </c:pt>
                <c:pt idx="2502">
                  <c:v>8.7448146095178703E-3</c:v>
                </c:pt>
                <c:pt idx="2503">
                  <c:v>8.7350689548296168E-3</c:v>
                </c:pt>
                <c:pt idx="2504">
                  <c:v>8.7253432337261461E-3</c:v>
                </c:pt>
                <c:pt idx="2505">
                  <c:v>8.7156375043459522E-3</c:v>
                </c:pt>
                <c:pt idx="2506">
                  <c:v>8.7059518248300272E-3</c:v>
                </c:pt>
                <c:pt idx="2507">
                  <c:v>8.696286253321861E-3</c:v>
                </c:pt>
                <c:pt idx="2508">
                  <c:v>8.6866408479574497E-3</c:v>
                </c:pt>
                <c:pt idx="2509">
                  <c:v>8.6770156668902754E-3</c:v>
                </c:pt>
                <c:pt idx="2510">
                  <c:v>8.6691510113403661E-3</c:v>
                </c:pt>
                <c:pt idx="2511">
                  <c:v>8.6578262101766335E-3</c:v>
                </c:pt>
                <c:pt idx="2512">
                  <c:v>8.6482620508171459E-3</c:v>
                </c:pt>
                <c:pt idx="2513">
                  <c:v>8.6387183483088714E-3</c:v>
                </c:pt>
                <c:pt idx="2514">
                  <c:v>8.6291951607928019E-3</c:v>
                </c:pt>
                <c:pt idx="2515">
                  <c:v>8.6196925464124274E-3</c:v>
                </c:pt>
                <c:pt idx="2516">
                  <c:v>8.610210563303744E-3</c:v>
                </c:pt>
                <c:pt idx="2517">
                  <c:v>8.6007492696102417E-3</c:v>
                </c:pt>
                <c:pt idx="2518">
                  <c:v>8.5913087234729124E-3</c:v>
                </c:pt>
                <c:pt idx="2519">
                  <c:v>8.5818889830277523E-3</c:v>
                </c:pt>
                <c:pt idx="2520">
                  <c:v>8.5724901064157533E-3</c:v>
                </c:pt>
                <c:pt idx="2521">
                  <c:v>8.5631121517829034E-3</c:v>
                </c:pt>
                <c:pt idx="2522">
                  <c:v>8.5526256735029144E-3</c:v>
                </c:pt>
                <c:pt idx="2523">
                  <c:v>8.5461104909639683E-3</c:v>
                </c:pt>
                <c:pt idx="2524">
                  <c:v>8.535104401124205E-3</c:v>
                </c:pt>
                <c:pt idx="2525">
                  <c:v>8.525810715787896E-3</c:v>
                </c:pt>
                <c:pt idx="2526">
                  <c:v>8.5165382431232062E-3</c:v>
                </c:pt>
                <c:pt idx="2527">
                  <c:v>8.5054090410853125E-3</c:v>
                </c:pt>
                <c:pt idx="2528">
                  <c:v>8.4972973041215344E-3</c:v>
                </c:pt>
                <c:pt idx="2529">
                  <c:v>8.4880905621926989E-3</c:v>
                </c:pt>
                <c:pt idx="2530">
                  <c:v>8.4789052689080158E-3</c:v>
                </c:pt>
                <c:pt idx="2531">
                  <c:v>8.4697414824067806E-3</c:v>
                </c:pt>
                <c:pt idx="2532">
                  <c:v>8.4622549228833121E-3</c:v>
                </c:pt>
                <c:pt idx="2533">
                  <c:v>8.4531303201213735E-3</c:v>
                </c:pt>
                <c:pt idx="2534">
                  <c:v>8.4440273838908599E-3</c:v>
                </c:pt>
                <c:pt idx="2535">
                  <c:v>8.4349461723252708E-3</c:v>
                </c:pt>
                <c:pt idx="2536">
                  <c:v>8.4242471865356074E-3</c:v>
                </c:pt>
                <c:pt idx="2537">
                  <c:v>8.4152136616681104E-3</c:v>
                </c:pt>
                <c:pt idx="2538">
                  <c:v>8.4062020505565865E-3</c:v>
                </c:pt>
                <c:pt idx="2539">
                  <c:v>8.3966702137908134E-3</c:v>
                </c:pt>
                <c:pt idx="2540">
                  <c:v>8.388244802166385E-3</c:v>
                </c:pt>
                <c:pt idx="2541">
                  <c:v>8.3792992811663088E-3</c:v>
                </c:pt>
                <c:pt idx="2542">
                  <c:v>8.3703759064819808E-3</c:v>
                </c:pt>
                <c:pt idx="2543">
                  <c:v>8.3569343640883531E-3</c:v>
                </c:pt>
                <c:pt idx="2544">
                  <c:v>8.3525958286151929E-3</c:v>
                </c:pt>
                <c:pt idx="2545">
                  <c:v>8.3437392417061752E-3</c:v>
                </c:pt>
                <c:pt idx="2546">
                  <c:v>8.3349050336752641E-3</c:v>
                </c:pt>
                <c:pt idx="2547">
                  <c:v>8.3260932626488642E-3</c:v>
                </c:pt>
                <c:pt idx="2548">
                  <c:v>8.3173039867714335E-3</c:v>
                </c:pt>
                <c:pt idx="2549">
                  <c:v>8.3085372641771155E-3</c:v>
                </c:pt>
                <c:pt idx="2550">
                  <c:v>8.2997931530077868E-3</c:v>
                </c:pt>
                <c:pt idx="2551">
                  <c:v>8.2910717114027498E-3</c:v>
                </c:pt>
                <c:pt idx="2552">
                  <c:v>8.2823729975038812E-3</c:v>
                </c:pt>
                <c:pt idx="2553">
                  <c:v>8.2731744964559262E-3</c:v>
                </c:pt>
                <c:pt idx="2554">
                  <c:v>8.2650439853586416E-3</c:v>
                </c:pt>
                <c:pt idx="2555">
                  <c:v>8.2564138033934479E-3</c:v>
                </c:pt>
                <c:pt idx="2556">
                  <c:v>8.2478065816838884E-3</c:v>
                </c:pt>
                <c:pt idx="2557">
                  <c:v>8.2392223783666809E-3</c:v>
                </c:pt>
                <c:pt idx="2558">
                  <c:v>8.2306612515785499E-3</c:v>
                </c:pt>
                <c:pt idx="2559">
                  <c:v>8.2221232594639499E-3</c:v>
                </c:pt>
                <c:pt idx="2560">
                  <c:v>8.2136084601570226E-3</c:v>
                </c:pt>
                <c:pt idx="2561">
                  <c:v>8.2051169117944925E-3</c:v>
                </c:pt>
                <c:pt idx="2562">
                  <c:v>8.1981778268214178E-3</c:v>
                </c:pt>
                <c:pt idx="2563">
                  <c:v>8.1882038004649754E-3</c:v>
                </c:pt>
                <c:pt idx="2564">
                  <c:v>8.1797823537714306E-3</c:v>
                </c:pt>
                <c:pt idx="2565">
                  <c:v>8.1713843905769027E-3</c:v>
                </c:pt>
                <c:pt idx="2566">
                  <c:v>8.162003119059397E-3</c:v>
                </c:pt>
                <c:pt idx="2567">
                  <c:v>8.1546591472343583E-3</c:v>
                </c:pt>
                <c:pt idx="2568">
                  <c:v>8.1463319833597857E-3</c:v>
                </c:pt>
                <c:pt idx="2569">
                  <c:v>8.1380285355414275E-3</c:v>
                </c:pt>
                <c:pt idx="2570">
                  <c:v>8.1297488619056935E-3</c:v>
                </c:pt>
                <c:pt idx="2571">
                  <c:v>8.1214930205996162E-3</c:v>
                </c:pt>
                <c:pt idx="2572">
                  <c:v>8.1132610697573406E-3</c:v>
                </c:pt>
                <c:pt idx="2573">
                  <c:v>8.1050530675130083E-3</c:v>
                </c:pt>
                <c:pt idx="2574">
                  <c:v>8.096869072013655E-3</c:v>
                </c:pt>
                <c:pt idx="2575">
                  <c:v>8.0887091413856874E-3</c:v>
                </c:pt>
                <c:pt idx="2576">
                  <c:v>8.0805733337787188E-3</c:v>
                </c:pt>
                <c:pt idx="2577">
                  <c:v>8.0724617073217372E-3</c:v>
                </c:pt>
                <c:pt idx="2578">
                  <c:v>8.0643743201566191E-3</c:v>
                </c:pt>
                <c:pt idx="2579">
                  <c:v>8.0528630729289376E-3</c:v>
                </c:pt>
                <c:pt idx="2580">
                  <c:v>8.0448347946519248E-3</c:v>
                </c:pt>
                <c:pt idx="2581">
                  <c:v>8.0368309550015206E-3</c:v>
                </c:pt>
                <c:pt idx="2582">
                  <c:v>8.0288516121041296E-3</c:v>
                </c:pt>
                <c:pt idx="2583">
                  <c:v>8.0208968241042081E-3</c:v>
                </c:pt>
                <c:pt idx="2584">
                  <c:v>8.01439260943956E-3</c:v>
                </c:pt>
                <c:pt idx="2585">
                  <c:v>8.0064823332083781E-3</c:v>
                </c:pt>
                <c:pt idx="2586">
                  <c:v>7.9985967716589279E-3</c:v>
                </c:pt>
                <c:pt idx="2587">
                  <c:v>7.9907359829304147E-3</c:v>
                </c:pt>
                <c:pt idx="2588">
                  <c:v>7.9814932423596316E-3</c:v>
                </c:pt>
                <c:pt idx="2589">
                  <c:v>7.9736870046259907E-3</c:v>
                </c:pt>
                <c:pt idx="2590">
                  <c:v>7.9659057287494485E-3</c:v>
                </c:pt>
                <c:pt idx="2591">
                  <c:v>7.9581494728744612E-3</c:v>
                </c:pt>
                <c:pt idx="2592">
                  <c:v>7.950418295132591E-3</c:v>
                </c:pt>
                <c:pt idx="2593">
                  <c:v>7.9431729321184363E-3</c:v>
                </c:pt>
                <c:pt idx="2594">
                  <c:v>7.9333000897454653E-3</c:v>
                </c:pt>
                <c:pt idx="2595">
                  <c:v>7.927833215328306E-3</c:v>
                </c:pt>
                <c:pt idx="2596">
                  <c:v>7.9202012865859928E-3</c:v>
                </c:pt>
                <c:pt idx="2597">
                  <c:v>7.9121406132671504E-3</c:v>
                </c:pt>
                <c:pt idx="2598">
                  <c:v>7.9045611252312378E-3</c:v>
                </c:pt>
                <c:pt idx="2599">
                  <c:v>7.8970071222932287E-3</c:v>
                </c:pt>
                <c:pt idx="2600">
                  <c:v>7.8894786625898425E-3</c:v>
                </c:pt>
                <c:pt idx="2601">
                  <c:v>7.8824232649283843E-3</c:v>
                </c:pt>
                <c:pt idx="2602">
                  <c:v>7.8749443919701179E-3</c:v>
                </c:pt>
                <c:pt idx="2603">
                  <c:v>7.8674912317957535E-3</c:v>
                </c:pt>
                <c:pt idx="2604">
                  <c:v>7.860063842542786E-3</c:v>
                </c:pt>
                <c:pt idx="2605">
                  <c:v>7.8522215474703533E-3</c:v>
                </c:pt>
                <c:pt idx="2606">
                  <c:v>7.8448475680922749E-3</c:v>
                </c:pt>
                <c:pt idx="2607">
                  <c:v>7.8374995389110264E-3</c:v>
                </c:pt>
                <c:pt idx="2608">
                  <c:v>7.8301775180736419E-3</c:v>
                </c:pt>
                <c:pt idx="2609">
                  <c:v>7.8228815637142665E-3</c:v>
                </c:pt>
                <c:pt idx="2610">
                  <c:v>7.8156117339722008E-3</c:v>
                </c:pt>
                <c:pt idx="2611">
                  <c:v>7.8083680869867412E-3</c:v>
                </c:pt>
                <c:pt idx="2612">
                  <c:v>7.8011506808894548E-3</c:v>
                </c:pt>
                <c:pt idx="2613">
                  <c:v>7.793959573827375E-3</c:v>
                </c:pt>
                <c:pt idx="2614">
                  <c:v>7.7872201409920905E-3</c:v>
                </c:pt>
                <c:pt idx="2615">
                  <c:v>7.7800800689811211E-3</c:v>
                </c:pt>
                <c:pt idx="2616">
                  <c:v>7.7729664655521447E-3</c:v>
                </c:pt>
                <c:pt idx="2617">
                  <c:v>7.7658793888373268E-3</c:v>
                </c:pt>
                <c:pt idx="2618">
                  <c:v>7.7584005588148654E-3</c:v>
                </c:pt>
                <c:pt idx="2619">
                  <c:v>7.751368466842914E-3</c:v>
                </c:pt>
                <c:pt idx="2620">
                  <c:v>7.7443630808709547E-3</c:v>
                </c:pt>
                <c:pt idx="2621">
                  <c:v>7.7373844590357087E-3</c:v>
                </c:pt>
                <c:pt idx="2622">
                  <c:v>7.7304326594764758E-3</c:v>
                </c:pt>
                <c:pt idx="2623">
                  <c:v>7.7239172454373062E-3</c:v>
                </c:pt>
                <c:pt idx="2624">
                  <c:v>7.7170174836433958E-3</c:v>
                </c:pt>
                <c:pt idx="2625">
                  <c:v>7.7101447136769252E-3</c:v>
                </c:pt>
                <c:pt idx="2626">
                  <c:v>7.7024908651046609E-3</c:v>
                </c:pt>
                <c:pt idx="2627">
                  <c:v>7.6960780306753731E-3</c:v>
                </c:pt>
                <c:pt idx="2628">
                  <c:v>7.6892883856820443E-3</c:v>
                </c:pt>
                <c:pt idx="2629">
                  <c:v>7.682525969942405E-3</c:v>
                </c:pt>
                <c:pt idx="2630">
                  <c:v>7.6757908415854429E-3</c:v>
                </c:pt>
                <c:pt idx="2631">
                  <c:v>7.6681270397419817E-3</c:v>
                </c:pt>
                <c:pt idx="2632">
                  <c:v>7.6614505801297196E-3</c:v>
                </c:pt>
                <c:pt idx="2633">
                  <c:v>7.6548015906262269E-3</c:v>
                </c:pt>
                <c:pt idx="2634">
                  <c:v>7.6481801293708015E-3</c:v>
                </c:pt>
                <c:pt idx="2635">
                  <c:v>7.641586254502745E-3</c:v>
                </c:pt>
                <c:pt idx="2636">
                  <c:v>7.6361776558494677E-3</c:v>
                </c:pt>
                <c:pt idx="2637">
                  <c:v>7.6296335943824645E-3</c:v>
                </c:pt>
                <c:pt idx="2638">
                  <c:v>7.6231172791407786E-3</c:v>
                </c:pt>
                <c:pt idx="2639">
                  <c:v>7.6166287682664724E-3</c:v>
                </c:pt>
                <c:pt idx="2640">
                  <c:v>7.6090327108510516E-3</c:v>
                </c:pt>
                <c:pt idx="2641">
                  <c:v>7.6026055752324989E-3</c:v>
                </c:pt>
                <c:pt idx="2642">
                  <c:v>7.5962064329789906E-3</c:v>
                </c:pt>
                <c:pt idx="2643">
                  <c:v>7.589835342232407E-3</c:v>
                </c:pt>
                <c:pt idx="2644">
                  <c:v>7.5813151537670875E-3</c:v>
                </c:pt>
                <c:pt idx="2645">
                  <c:v>7.5750102848975986E-3</c:v>
                </c:pt>
                <c:pt idx="2646">
                  <c:v>7.5687336634225333E-3</c:v>
                </c:pt>
                <c:pt idx="2647">
                  <c:v>7.5624853474778875E-3</c:v>
                </c:pt>
                <c:pt idx="2648">
                  <c:v>7.5557414031823811E-3</c:v>
                </c:pt>
                <c:pt idx="2649">
                  <c:v>7.5500738647388266E-3</c:v>
                </c:pt>
                <c:pt idx="2650">
                  <c:v>7.5439108142288935E-3</c:v>
                </c:pt>
                <c:pt idx="2651">
                  <c:v>7.5377763018108501E-3</c:v>
                </c:pt>
                <c:pt idx="2652">
                  <c:v>7.5316703856231904E-3</c:v>
                </c:pt>
                <c:pt idx="2653">
                  <c:v>7.5255931238094043E-3</c:v>
                </c:pt>
                <c:pt idx="2654">
                  <c:v>7.5195445745079859E-3</c:v>
                </c:pt>
                <c:pt idx="2655">
                  <c:v>7.5135247958574292E-3</c:v>
                </c:pt>
                <c:pt idx="2656">
                  <c:v>7.5075338460062202E-3</c:v>
                </c:pt>
                <c:pt idx="2657">
                  <c:v>7.501571783087857E-3</c:v>
                </c:pt>
                <c:pt idx="2658">
                  <c:v>7.4956386652433316E-3</c:v>
                </c:pt>
                <c:pt idx="2659">
                  <c:v>7.4897345506161339E-3</c:v>
                </c:pt>
                <c:pt idx="2660">
                  <c:v>7.4838594973497541E-3</c:v>
                </c:pt>
                <c:pt idx="2661">
                  <c:v>7.479026247362794E-3</c:v>
                </c:pt>
                <c:pt idx="2662">
                  <c:v>7.472196807450926E-3</c:v>
                </c:pt>
                <c:pt idx="2663">
                  <c:v>7.4664092871054577E-3</c:v>
                </c:pt>
                <c:pt idx="2664">
                  <c:v>7.4606510606797793E-3</c:v>
                </c:pt>
                <c:pt idx="2665">
                  <c:v>7.4549221863198789E-3</c:v>
                </c:pt>
                <c:pt idx="2666">
                  <c:v>7.4492227221692464E-3</c:v>
                </c:pt>
                <c:pt idx="2667">
                  <c:v>7.4435527263638779E-3</c:v>
                </c:pt>
                <c:pt idx="2668">
                  <c:v>7.4379122570497613E-3</c:v>
                </c:pt>
                <c:pt idx="2669">
                  <c:v>7.4323013723678888E-3</c:v>
                </c:pt>
                <c:pt idx="2670">
                  <c:v>7.4267201304592523E-3</c:v>
                </c:pt>
                <c:pt idx="2671">
                  <c:v>7.4211685894698398E-3</c:v>
                </c:pt>
                <c:pt idx="2672">
                  <c:v>7.4156468075381454E-3</c:v>
                </c:pt>
                <c:pt idx="2673">
                  <c:v>7.4101548428076591E-3</c:v>
                </c:pt>
                <c:pt idx="2674">
                  <c:v>7.4056275544488875E-3</c:v>
                </c:pt>
                <c:pt idx="2675">
                  <c:v>7.3992605975242709E-3</c:v>
                </c:pt>
                <c:pt idx="2676">
                  <c:v>7.393858433255851E-3</c:v>
                </c:pt>
                <c:pt idx="2677">
                  <c:v>7.3884863187625993E-3</c:v>
                </c:pt>
                <c:pt idx="2678">
                  <c:v>7.3831443121805118E-3</c:v>
                </c:pt>
                <c:pt idx="2679">
                  <c:v>7.3778324716655685E-3</c:v>
                </c:pt>
                <c:pt idx="2680">
                  <c:v>7.3725508553462715E-3</c:v>
                </c:pt>
                <c:pt idx="2681">
                  <c:v>7.3672995213786008E-3</c:v>
                </c:pt>
                <c:pt idx="2682">
                  <c:v>7.3594025891161379E-3</c:v>
                </c:pt>
                <c:pt idx="2683">
                  <c:v>7.3564415618527562E-3</c:v>
                </c:pt>
                <c:pt idx="2684">
                  <c:v>7.3517277949852744E-3</c:v>
                </c:pt>
                <c:pt idx="2685">
                  <c:v>7.346598171841523E-3</c:v>
                </c:pt>
                <c:pt idx="2686">
                  <c:v>7.3414991217618519E-3</c:v>
                </c:pt>
                <c:pt idx="2687">
                  <c:v>7.3372851617162895E-3</c:v>
                </c:pt>
                <c:pt idx="2688">
                  <c:v>7.3322411501850785E-3</c:v>
                </c:pt>
                <c:pt idx="2689">
                  <c:v>7.3272278716121145E-3</c:v>
                </c:pt>
                <c:pt idx="2690">
                  <c:v>7.3222453841357204E-3</c:v>
                </c:pt>
                <c:pt idx="2691">
                  <c:v>7.3172937459024855E-3</c:v>
                </c:pt>
                <c:pt idx="2692">
                  <c:v>7.3115501117773651E-3</c:v>
                </c:pt>
                <c:pt idx="2693">
                  <c:v>7.3066667012139375E-3</c:v>
                </c:pt>
                <c:pt idx="2694">
                  <c:v>7.3015446671535634E-3</c:v>
                </c:pt>
                <c:pt idx="2695">
                  <c:v>7.2969930529115379E-3</c:v>
                </c:pt>
                <c:pt idx="2696">
                  <c:v>7.292202931464542E-3</c:v>
                </c:pt>
                <c:pt idx="2697">
                  <c:v>7.2874440226775028E-3</c:v>
                </c:pt>
                <c:pt idx="2698">
                  <c:v>7.2827163846989063E-3</c:v>
                </c:pt>
                <c:pt idx="2699">
                  <c:v>7.2780200756797364E-3</c:v>
                </c:pt>
                <c:pt idx="2700">
                  <c:v>7.2733551537584873E-3</c:v>
                </c:pt>
                <c:pt idx="2701">
                  <c:v>7.2687216770861429E-3</c:v>
                </c:pt>
                <c:pt idx="2702">
                  <c:v>7.2641197038086913E-3</c:v>
                </c:pt>
                <c:pt idx="2703">
                  <c:v>7.2595492920746185E-3</c:v>
                </c:pt>
                <c:pt idx="2704">
                  <c:v>7.2550105000274145E-3</c:v>
                </c:pt>
                <c:pt idx="2705">
                  <c:v>7.2505033858180634E-3</c:v>
                </c:pt>
                <c:pt idx="2706">
                  <c:v>7.2460280075900552E-3</c:v>
                </c:pt>
                <c:pt idx="2707">
                  <c:v>7.2415844234968718E-3</c:v>
                </c:pt>
                <c:pt idx="2708">
                  <c:v>7.2371726916795054E-3</c:v>
                </c:pt>
                <c:pt idx="2709">
                  <c:v>7.2327928702914379E-3</c:v>
                </c:pt>
                <c:pt idx="2710">
                  <c:v>7.2284450174786574E-3</c:v>
                </c:pt>
                <c:pt idx="2711">
                  <c:v>7.2241291913871519E-3</c:v>
                </c:pt>
                <c:pt idx="2712">
                  <c:v>7.2198454501679055E-3</c:v>
                </c:pt>
                <c:pt idx="2713">
                  <c:v>7.2155938519694041E-3</c:v>
                </c:pt>
                <c:pt idx="2714">
                  <c:v>7.2113744549426317E-3</c:v>
                </c:pt>
                <c:pt idx="2715">
                  <c:v>7.2071873172310785E-3</c:v>
                </c:pt>
                <c:pt idx="2716">
                  <c:v>7.2030324969882265E-3</c:v>
                </c:pt>
                <c:pt idx="2717">
                  <c:v>7.1989100523625615E-3</c:v>
                </c:pt>
                <c:pt idx="2718">
                  <c:v>7.1948200415050678E-3</c:v>
                </c:pt>
                <c:pt idx="2719">
                  <c:v>7.1907625225667293E-3</c:v>
                </c:pt>
                <c:pt idx="2720">
                  <c:v>7.1867375536910361E-3</c:v>
                </c:pt>
                <c:pt idx="2721">
                  <c:v>7.1827451930314701E-3</c:v>
                </c:pt>
                <c:pt idx="2722">
                  <c:v>7.1794114322475738E-3</c:v>
                </c:pt>
                <c:pt idx="2723">
                  <c:v>7.17485852897215E-3</c:v>
                </c:pt>
                <c:pt idx="2724">
                  <c:v>7.17096434186687E-3</c:v>
                </c:pt>
                <c:pt idx="2725">
                  <c:v>7.1671029955816534E-3</c:v>
                </c:pt>
                <c:pt idx="2726">
                  <c:v>7.1632745482699822E-3</c:v>
                </c:pt>
                <c:pt idx="2727">
                  <c:v>7.1594790580803425E-3</c:v>
                </c:pt>
                <c:pt idx="2728">
                  <c:v>7.1557165831637182E-3</c:v>
                </c:pt>
                <c:pt idx="2729">
                  <c:v>7.1519871816735914E-3</c:v>
                </c:pt>
                <c:pt idx="2730">
                  <c:v>7.1482909117634441E-3</c:v>
                </c:pt>
                <c:pt idx="2731">
                  <c:v>7.1446278315817624E-3</c:v>
                </c:pt>
                <c:pt idx="2732">
                  <c:v>7.1409979992820283E-3</c:v>
                </c:pt>
                <c:pt idx="2733">
                  <c:v>7.1374014730202218E-3</c:v>
                </c:pt>
                <c:pt idx="2734">
                  <c:v>7.1338383109498249E-3</c:v>
                </c:pt>
                <c:pt idx="2735">
                  <c:v>7.1303085712168257E-3</c:v>
                </c:pt>
                <c:pt idx="2736">
                  <c:v>7.1268123119822002E-3</c:v>
                </c:pt>
                <c:pt idx="2737">
                  <c:v>7.1233495913969325E-3</c:v>
                </c:pt>
                <c:pt idx="2738">
                  <c:v>7.1199204676145045E-3</c:v>
                </c:pt>
                <c:pt idx="2739">
                  <c:v>7.1165249987834023E-3</c:v>
                </c:pt>
                <c:pt idx="2740">
                  <c:v>7.1138323092959487E-3</c:v>
                </c:pt>
                <c:pt idx="2741">
                  <c:v>7.1104949217781765E-3</c:v>
                </c:pt>
                <c:pt idx="2742">
                  <c:v>7.1071913442751922E-3</c:v>
                </c:pt>
                <c:pt idx="2743">
                  <c:v>7.1039216349347688E-3</c:v>
                </c:pt>
                <c:pt idx="2744">
                  <c:v>7.1000545144170313E-3</c:v>
                </c:pt>
                <c:pt idx="2745">
                  <c:v>7.0967072927869369E-3</c:v>
                </c:pt>
                <c:pt idx="2746">
                  <c:v>7.0937039407850677E-3</c:v>
                </c:pt>
                <c:pt idx="2747">
                  <c:v>7.090579805192343E-3</c:v>
                </c:pt>
                <c:pt idx="2748">
                  <c:v>7.0879344832332734E-3</c:v>
                </c:pt>
                <c:pt idx="2749">
                  <c:v>7.0844341272233158E-3</c:v>
                </c:pt>
                <c:pt idx="2750">
                  <c:v>7.0814127011589734E-3</c:v>
                </c:pt>
                <c:pt idx="2751">
                  <c:v>7.0784256279227131E-3</c:v>
                </c:pt>
                <c:pt idx="2752">
                  <c:v>7.0754729656680171E-3</c:v>
                </c:pt>
                <c:pt idx="2753">
                  <c:v>7.0725547725533633E-3</c:v>
                </c:pt>
                <c:pt idx="2754">
                  <c:v>7.0696711067347318E-3</c:v>
                </c:pt>
                <c:pt idx="2755">
                  <c:v>7.0668220263706005E-3</c:v>
                </c:pt>
                <c:pt idx="2756">
                  <c:v>7.0640075896219456E-3</c:v>
                </c:pt>
                <c:pt idx="2757">
                  <c:v>7.0612278546447471E-3</c:v>
                </c:pt>
                <c:pt idx="2758">
                  <c:v>7.058482879597483E-3</c:v>
                </c:pt>
                <c:pt idx="2759">
                  <c:v>7.0557727226411293E-3</c:v>
                </c:pt>
                <c:pt idx="2760">
                  <c:v>7.0530974419341641E-3</c:v>
                </c:pt>
                <c:pt idx="2761">
                  <c:v>7.0508073910326673E-3</c:v>
                </c:pt>
                <c:pt idx="2762">
                  <c:v>7.0478517419023112E-3</c:v>
                </c:pt>
                <c:pt idx="2763">
                  <c:v>7.0452814389018736E-3</c:v>
                </c:pt>
                <c:pt idx="2764">
                  <c:v>7.0427462447897327E-3</c:v>
                </c:pt>
                <c:pt idx="2765">
                  <c:v>7.0402462177268643E-3</c:v>
                </c:pt>
                <c:pt idx="2766">
                  <c:v>7.0377814158742447E-3</c:v>
                </c:pt>
                <c:pt idx="2767">
                  <c:v>7.0353518973978457E-3</c:v>
                </c:pt>
                <c:pt idx="2768">
                  <c:v>7.0329577204511495E-3</c:v>
                </c:pt>
                <c:pt idx="2769">
                  <c:v>7.0305989432026261E-3</c:v>
                </c:pt>
                <c:pt idx="2770">
                  <c:v>7.0282756238082555E-3</c:v>
                </c:pt>
                <c:pt idx="2771">
                  <c:v>7.0259878204365078E-3</c:v>
                </c:pt>
                <c:pt idx="2772">
                  <c:v>7.023735591243363E-3</c:v>
                </c:pt>
                <c:pt idx="2773">
                  <c:v>7.0215189943997891E-3</c:v>
                </c:pt>
                <c:pt idx="2774">
                  <c:v>7.0193380880642642E-3</c:v>
                </c:pt>
                <c:pt idx="2775">
                  <c:v>7.0171929304002623E-3</c:v>
                </c:pt>
                <c:pt idx="2776">
                  <c:v>7.0150835795712574E-3</c:v>
                </c:pt>
                <c:pt idx="2777">
                  <c:v>7.0130100937457196E-3</c:v>
                </c:pt>
                <c:pt idx="2778">
                  <c:v>7.0109725310846249E-3</c:v>
                </c:pt>
                <c:pt idx="2779">
                  <c:v>7.0089709497514474E-3</c:v>
                </c:pt>
                <c:pt idx="2780">
                  <c:v>7.0070054079096611E-3</c:v>
                </c:pt>
                <c:pt idx="2781">
                  <c:v>7.00507596373523E-3</c:v>
                </c:pt>
                <c:pt idx="2782">
                  <c:v>7.0031189285867483E-3</c:v>
                </c:pt>
                <c:pt idx="2783">
                  <c:v>7.0013256010173497E-3</c:v>
                </c:pt>
                <c:pt idx="2784">
                  <c:v>6.9995047988133385E-3</c:v>
                </c:pt>
                <c:pt idx="2785">
                  <c:v>6.9977203269355748E-3</c:v>
                </c:pt>
                <c:pt idx="2786">
                  <c:v>6.9959722435450344E-3</c:v>
                </c:pt>
                <c:pt idx="2787">
                  <c:v>6.9942606068176816E-3</c:v>
                </c:pt>
                <c:pt idx="2788">
                  <c:v>6.9925854749144922E-3</c:v>
                </c:pt>
                <c:pt idx="2789">
                  <c:v>6.9909469060039364E-3</c:v>
                </c:pt>
                <c:pt idx="2790">
                  <c:v>6.9893449582544842E-3</c:v>
                </c:pt>
                <c:pt idx="2791">
                  <c:v>6.9877796898371036E-3</c:v>
                </c:pt>
                <c:pt idx="2792">
                  <c:v>6.9864055002257152E-3</c:v>
                </c:pt>
                <c:pt idx="2793">
                  <c:v>6.984903350686673E-3</c:v>
                </c:pt>
                <c:pt idx="2794">
                  <c:v>6.9834380354832117E-3</c:v>
                </c:pt>
                <c:pt idx="2795">
                  <c:v>6.9820096127802345E-3</c:v>
                </c:pt>
                <c:pt idx="2796">
                  <c:v>6.9805055736302246E-3</c:v>
                </c:pt>
                <c:pt idx="2797">
                  <c:v>6.9791616027506387E-3</c:v>
                </c:pt>
                <c:pt idx="2798">
                  <c:v>6.9778547183949047E-3</c:v>
                </c:pt>
                <c:pt idx="2799">
                  <c:v>6.9765849787264966E-3</c:v>
                </c:pt>
                <c:pt idx="2800">
                  <c:v>6.9754049254068667E-3</c:v>
                </c:pt>
                <c:pt idx="2801">
                  <c:v>6.9741571661480206E-3</c:v>
                </c:pt>
                <c:pt idx="2802">
                  <c:v>6.9729992095823867E-3</c:v>
                </c:pt>
                <c:pt idx="2803">
                  <c:v>6.971878630395445E-3</c:v>
                </c:pt>
                <c:pt idx="2804">
                  <c:v>6.9707954867581634E-3</c:v>
                </c:pt>
                <c:pt idx="2805">
                  <c:v>6.9697498368440081E-3</c:v>
                </c:pt>
                <c:pt idx="2806">
                  <c:v>6.968741738831441E-3</c:v>
                </c:pt>
                <c:pt idx="2807">
                  <c:v>6.9677712508889322E-3</c:v>
                </c:pt>
                <c:pt idx="2808">
                  <c:v>6.9668384311974418E-3</c:v>
                </c:pt>
                <c:pt idx="2809">
                  <c:v>6.9659433379204438E-3</c:v>
                </c:pt>
                <c:pt idx="2810">
                  <c:v>6.9650860292438943E-3</c:v>
                </c:pt>
                <c:pt idx="2811">
                  <c:v>6.9642665633387613E-3</c:v>
                </c:pt>
                <c:pt idx="2812">
                  <c:v>6.9634849983785108E-3</c:v>
                </c:pt>
                <c:pt idx="2813">
                  <c:v>6.9627413925466008E-3</c:v>
                </c:pt>
                <c:pt idx="2814">
                  <c:v>6.9620358040065056E-3</c:v>
                </c:pt>
                <c:pt idx="2815">
                  <c:v>6.961368290946679E-3</c:v>
                </c:pt>
                <c:pt idx="2816">
                  <c:v>6.9607389115430851E-3</c:v>
                </c:pt>
                <c:pt idx="2817">
                  <c:v>6.960147723971688E-3</c:v>
                </c:pt>
                <c:pt idx="2818">
                  <c:v>6.9595947864059537E-3</c:v>
                </c:pt>
                <c:pt idx="2819">
                  <c:v>6.9590801570293404E-3</c:v>
                </c:pt>
                <c:pt idx="2820">
                  <c:v>6.9586038940178119E-3</c:v>
                </c:pt>
                <c:pt idx="2821">
                  <c:v>6.9581660555548264E-3</c:v>
                </c:pt>
                <c:pt idx="2822">
                  <c:v>6.9576413685717405E-3</c:v>
                </c:pt>
                <c:pt idx="2823">
                  <c:v>6.9574058849833365E-3</c:v>
                </c:pt>
                <c:pt idx="2824">
                  <c:v>6.9570836692317561E-3</c:v>
                </c:pt>
                <c:pt idx="2825">
                  <c:v>6.956800110750061E-3</c:v>
                </c:pt>
                <c:pt idx="2826">
                  <c:v>6.9565552677167131E-3</c:v>
                </c:pt>
                <c:pt idx="2827">
                  <c:v>6.9563491983051784E-3</c:v>
                </c:pt>
                <c:pt idx="2828">
                  <c:v>6.956181960708907E-3</c:v>
                </c:pt>
                <c:pt idx="2829">
                  <c:v>6.9560536131038631E-3</c:v>
                </c:pt>
                <c:pt idx="2830">
                  <c:v>6.9559642136760025E-3</c:v>
                </c:pt>
                <c:pt idx="2831">
                  <c:v>6.9559138206037874E-3</c:v>
                </c:pt>
                <c:pt idx="2832">
                  <c:v>6.9559024920756718E-3</c:v>
                </c:pt>
                <c:pt idx="2833">
                  <c:v>6.9559302862726158E-3</c:v>
                </c:pt>
                <c:pt idx="2834">
                  <c:v>6.9561488163780976E-3</c:v>
                </c:pt>
                <c:pt idx="2835">
                  <c:v>6.9558697292234125E-3</c:v>
                </c:pt>
                <c:pt idx="2836">
                  <c:v>6.9562489870583777E-3</c:v>
                </c:pt>
                <c:pt idx="2837">
                  <c:v>6.9564338540026305E-3</c:v>
                </c:pt>
                <c:pt idx="2838">
                  <c:v>6.9566581345992251E-3</c:v>
                </c:pt>
                <c:pt idx="2839">
                  <c:v>6.957052940280403E-3</c:v>
                </c:pt>
                <c:pt idx="2840">
                  <c:v>6.9571790131862619E-3</c:v>
                </c:pt>
                <c:pt idx="2841">
                  <c:v>6.9575247040144826E-3</c:v>
                </c:pt>
                <c:pt idx="2842">
                  <c:v>6.9579100446332514E-3</c:v>
                </c:pt>
                <c:pt idx="2843">
                  <c:v>6.9583350932231249E-3</c:v>
                </c:pt>
                <c:pt idx="2844">
                  <c:v>6.9584892422518731E-3</c:v>
                </c:pt>
                <c:pt idx="2845">
                  <c:v>6.9589853051512029E-3</c:v>
                </c:pt>
                <c:pt idx="2846">
                  <c:v>6.9595212358110536E-3</c:v>
                </c:pt>
                <c:pt idx="2847">
                  <c:v>6.9600970924077465E-3</c:v>
                </c:pt>
                <c:pt idx="2848">
                  <c:v>6.9610579923860428E-3</c:v>
                </c:pt>
                <c:pt idx="2849">
                  <c:v>6.9617225107799019E-3</c:v>
                </c:pt>
                <c:pt idx="2850">
                  <c:v>6.9625484793336967E-3</c:v>
                </c:pt>
                <c:pt idx="2851">
                  <c:v>6.963171951636273E-3</c:v>
                </c:pt>
                <c:pt idx="2852">
                  <c:v>6.9639569904831047E-3</c:v>
                </c:pt>
                <c:pt idx="2853">
                  <c:v>6.9647823191942848E-3</c:v>
                </c:pt>
                <c:pt idx="2854">
                  <c:v>6.9660265016926459E-3</c:v>
                </c:pt>
                <c:pt idx="2855">
                  <c:v>6.9665540789912248E-3</c:v>
                </c:pt>
                <c:pt idx="2856">
                  <c:v>6.967500626453571E-3</c:v>
                </c:pt>
                <c:pt idx="2857">
                  <c:v>6.9684876965540651E-3</c:v>
                </c:pt>
                <c:pt idx="2858">
                  <c:v>6.9695153474810005E-3</c:v>
                </c:pt>
                <c:pt idx="2859">
                  <c:v>6.970583637430406E-3</c:v>
                </c:pt>
                <c:pt idx="2860">
                  <c:v>6.9716926245957309E-3</c:v>
                </c:pt>
                <c:pt idx="2861">
                  <c:v>6.9728423671730037E-3</c:v>
                </c:pt>
                <c:pt idx="2862">
                  <c:v>6.9740329233556764E-3</c:v>
                </c:pt>
                <c:pt idx="2863">
                  <c:v>6.9752643513397751E-3</c:v>
                </c:pt>
                <c:pt idx="2864">
                  <c:v>6.9765367093213302E-3</c:v>
                </c:pt>
                <c:pt idx="2865">
                  <c:v>6.9780152493609249E-3</c:v>
                </c:pt>
                <c:pt idx="2866">
                  <c:v>6.9792044480635005E-3</c:v>
                </c:pt>
                <c:pt idx="2867">
                  <c:v>6.9805999452161741E-3</c:v>
                </c:pt>
                <c:pt idx="2868">
                  <c:v>6.9820366051555746E-3</c:v>
                </c:pt>
                <c:pt idx="2869">
                  <c:v>6.9835144860803094E-3</c:v>
                </c:pt>
                <c:pt idx="2870">
                  <c:v>6.9850336461838294E-3</c:v>
                </c:pt>
                <c:pt idx="2871">
                  <c:v>6.9865941436724772E-3</c:v>
                </c:pt>
                <c:pt idx="2872">
                  <c:v>6.9881960367422814E-3</c:v>
                </c:pt>
                <c:pt idx="2873">
                  <c:v>6.9898393835918496E-3</c:v>
                </c:pt>
                <c:pt idx="2874">
                  <c:v>6.9909498427422889E-3</c:v>
                </c:pt>
                <c:pt idx="2875">
                  <c:v>6.9932506714427559E-3</c:v>
                </c:pt>
                <c:pt idx="2876">
                  <c:v>6.9950187288464654E-3</c:v>
                </c:pt>
                <c:pt idx="2877">
                  <c:v>6.9968284728321034E-3</c:v>
                </c:pt>
                <c:pt idx="2878">
                  <c:v>6.9990884668066659E-3</c:v>
                </c:pt>
                <c:pt idx="2879">
                  <c:v>7.0005732533796926E-3</c:v>
                </c:pt>
                <c:pt idx="2880">
                  <c:v>7.0025084063491732E-3</c:v>
                </c:pt>
                <c:pt idx="2881">
                  <c:v>7.0044854787130618E-3</c:v>
                </c:pt>
                <c:pt idx="2882">
                  <c:v>7.0065045286880137E-3</c:v>
                </c:pt>
                <c:pt idx="2883">
                  <c:v>7.0085656144674808E-3</c:v>
                </c:pt>
                <c:pt idx="2884">
                  <c:v>7.010668794262963E-3</c:v>
                </c:pt>
                <c:pt idx="2885">
                  <c:v>7.012814126278224E-3</c:v>
                </c:pt>
                <c:pt idx="2886">
                  <c:v>7.0150016687247647E-3</c:v>
                </c:pt>
                <c:pt idx="2887">
                  <c:v>7.0172314798037701E-3</c:v>
                </c:pt>
                <c:pt idx="2888">
                  <c:v>7.0195036177241625E-3</c:v>
                </c:pt>
                <c:pt idx="2889">
                  <c:v>7.0218181406948629E-3</c:v>
                </c:pt>
                <c:pt idx="2890">
                  <c:v>7.0241751069222147E-3</c:v>
                </c:pt>
                <c:pt idx="2891">
                  <c:v>7.0276159429950545E-3</c:v>
                </c:pt>
                <c:pt idx="2892">
                  <c:v>7.0300762280494479E-3</c:v>
                </c:pt>
                <c:pt idx="2893">
                  <c:v>7.0325791559402015E-3</c:v>
                </c:pt>
                <c:pt idx="2894">
                  <c:v>7.0351247848762337E-3</c:v>
                </c:pt>
                <c:pt idx="2895">
                  <c:v>7.0377131730664693E-3</c:v>
                </c:pt>
                <c:pt idx="2896">
                  <c:v>7.0398238543621502E-3</c:v>
                </c:pt>
                <c:pt idx="2897">
                  <c:v>7.0424916967698281E-3</c:v>
                </c:pt>
                <c:pt idx="2898">
                  <c:v>7.045202463037835E-3</c:v>
                </c:pt>
                <c:pt idx="2899">
                  <c:v>7.0479562113734016E-3</c:v>
                </c:pt>
                <c:pt idx="2900">
                  <c:v>7.0512985403053769E-3</c:v>
                </c:pt>
                <c:pt idx="2901">
                  <c:v>7.054144706503584E-3</c:v>
                </c:pt>
                <c:pt idx="2902">
                  <c:v>7.0570340394519645E-3</c:v>
                </c:pt>
                <c:pt idx="2903">
                  <c:v>7.0599665973671774E-3</c:v>
                </c:pt>
                <c:pt idx="2904">
                  <c:v>7.0626569276361906E-3</c:v>
                </c:pt>
                <c:pt idx="2905">
                  <c:v>7.0665426388236696E-3</c:v>
                </c:pt>
                <c:pt idx="2906">
                  <c:v>7.0687323673528368E-3</c:v>
                </c:pt>
                <c:pt idx="2907">
                  <c:v>7.0718352372951543E-3</c:v>
                </c:pt>
                <c:pt idx="2908">
                  <c:v>7.0749816182535952E-3</c:v>
                </c:pt>
                <c:pt idx="2909">
                  <c:v>7.0789326512326629E-3</c:v>
                </c:pt>
                <c:pt idx="2910">
                  <c:v>7.0821756519573991E-3</c:v>
                </c:pt>
                <c:pt idx="2911">
                  <c:v>7.0854623517110464E-3</c:v>
                </c:pt>
                <c:pt idx="2912">
                  <c:v>7.0887928087102637E-3</c:v>
                </c:pt>
                <c:pt idx="2913">
                  <c:v>7.0918524919250103E-3</c:v>
                </c:pt>
                <c:pt idx="2914">
                  <c:v>7.0952674320317044E-3</c:v>
                </c:pt>
                <c:pt idx="2915">
                  <c:v>7.0987262989952171E-3</c:v>
                </c:pt>
                <c:pt idx="2916">
                  <c:v>7.1022291510329794E-3</c:v>
                </c:pt>
                <c:pt idx="2917">
                  <c:v>7.1061034901972213E-3</c:v>
                </c:pt>
                <c:pt idx="2918">
                  <c:v>7.1096977133537406E-3</c:v>
                </c:pt>
                <c:pt idx="2919">
                  <c:v>7.1133361013136871E-3</c:v>
                </c:pt>
                <c:pt idx="2920">
                  <c:v>7.1170187123091901E-3</c:v>
                </c:pt>
                <c:pt idx="2921">
                  <c:v>7.120745604562064E-3</c:v>
                </c:pt>
                <c:pt idx="2922">
                  <c:v>7.1245168363018576E-3</c:v>
                </c:pt>
                <c:pt idx="2923">
                  <c:v>7.1283324657555438E-3</c:v>
                </c:pt>
                <c:pt idx="2924">
                  <c:v>7.1321925511475164E-3</c:v>
                </c:pt>
                <c:pt idx="2925">
                  <c:v>7.1360971507047448E-3</c:v>
                </c:pt>
                <c:pt idx="2926">
                  <c:v>7.1396896595281589E-3</c:v>
                </c:pt>
                <c:pt idx="2927">
                  <c:v>7.1436801901141322E-3</c:v>
                </c:pt>
                <c:pt idx="2928">
                  <c:v>7.1477154044687907E-3</c:v>
                </c:pt>
                <c:pt idx="2929">
                  <c:v>7.1517953608122298E-3</c:v>
                </c:pt>
                <c:pt idx="2930">
                  <c:v>7.1562898990375256E-3</c:v>
                </c:pt>
                <c:pt idx="2931">
                  <c:v>7.1604628064223233E-3</c:v>
                </c:pt>
                <c:pt idx="2932">
                  <c:v>7.164680635592122E-3</c:v>
                </c:pt>
                <c:pt idx="2933">
                  <c:v>7.1689434447738945E-3</c:v>
                </c:pt>
                <c:pt idx="2934">
                  <c:v>7.1732512922023468E-3</c:v>
                </c:pt>
                <c:pt idx="2935">
                  <c:v>7.1772179415567905E-3</c:v>
                </c:pt>
                <c:pt idx="2936">
                  <c:v>7.1816127222721349E-3</c:v>
                </c:pt>
                <c:pt idx="2937">
                  <c:v>7.1860527108276173E-3</c:v>
                </c:pt>
                <c:pt idx="2938">
                  <c:v>7.1921249565075427E-3</c:v>
                </c:pt>
                <c:pt idx="2939">
                  <c:v>7.1954681412569974E-3</c:v>
                </c:pt>
                <c:pt idx="2940">
                  <c:v>7.2000474411072811E-3</c:v>
                </c:pt>
                <c:pt idx="2941">
                  <c:v>7.2046721868497757E-3</c:v>
                </c:pt>
                <c:pt idx="2942">
                  <c:v>7.2093424367320807E-3</c:v>
                </c:pt>
                <c:pt idx="2943">
                  <c:v>7.2143221984957151E-3</c:v>
                </c:pt>
                <c:pt idx="2944">
                  <c:v>7.2203382329437786E-3</c:v>
                </c:pt>
                <c:pt idx="2945">
                  <c:v>7.2251586061595164E-3</c:v>
                </c:pt>
                <c:pt idx="2946">
                  <c:v>7.2300247350823559E-3</c:v>
                </c:pt>
                <c:pt idx="2947">
                  <c:v>7.2336549045104448E-3</c:v>
                </c:pt>
                <c:pt idx="2948">
                  <c:v>7.2377429407999294E-3</c:v>
                </c:pt>
                <c:pt idx="2949">
                  <c:v>7.24272975944938E-3</c:v>
                </c:pt>
                <c:pt idx="2950">
                  <c:v>7.247762541026579E-3</c:v>
                </c:pt>
                <c:pt idx="2951">
                  <c:v>7.2528413437563822E-3</c:v>
                </c:pt>
                <c:pt idx="2952">
                  <c:v>7.2601856402884392E-3</c:v>
                </c:pt>
                <c:pt idx="2953">
                  <c:v>7.2653736901060681E-3</c:v>
                </c:pt>
                <c:pt idx="2954">
                  <c:v>7.2706079616241034E-3</c:v>
                </c:pt>
                <c:pt idx="2955">
                  <c:v>7.2758885131062427E-3</c:v>
                </c:pt>
                <c:pt idx="2956">
                  <c:v>7.281521480810571E-3</c:v>
                </c:pt>
                <c:pt idx="2957">
                  <c:v>7.2868979712584214E-3</c:v>
                </c:pt>
                <c:pt idx="2958">
                  <c:v>7.2923209195688288E-3</c:v>
                </c:pt>
                <c:pt idx="2959">
                  <c:v>7.2977903839951952E-3</c:v>
                </c:pt>
                <c:pt idx="2960">
                  <c:v>7.3018911188280165E-3</c:v>
                </c:pt>
                <c:pt idx="2961">
                  <c:v>7.3088690942019197E-3</c:v>
                </c:pt>
                <c:pt idx="2962">
                  <c:v>7.3144784564915799E-3</c:v>
                </c:pt>
                <c:pt idx="2963">
                  <c:v>7.3201345679183016E-3</c:v>
                </c:pt>
                <c:pt idx="2964">
                  <c:v>7.325837486732989E-3</c:v>
                </c:pt>
                <c:pt idx="2965">
                  <c:v>7.331587271196538E-3</c:v>
                </c:pt>
                <c:pt idx="2966">
                  <c:v>7.3373839795598528E-3</c:v>
                </c:pt>
                <c:pt idx="2967">
                  <c:v>7.3432276700888255E-3</c:v>
                </c:pt>
                <c:pt idx="2968">
                  <c:v>7.3491184010393562E-3</c:v>
                </c:pt>
                <c:pt idx="2969">
                  <c:v>7.355056230669843E-3</c:v>
                </c:pt>
                <c:pt idx="2970">
                  <c:v>7.3610412172436801E-3</c:v>
                </c:pt>
                <c:pt idx="2971">
                  <c:v>7.3670734190192655E-3</c:v>
                </c:pt>
                <c:pt idx="2972">
                  <c:v>7.3731528942649893E-3</c:v>
                </c:pt>
                <c:pt idx="2973">
                  <c:v>7.3792797012367517E-3</c:v>
                </c:pt>
                <c:pt idx="2974">
                  <c:v>7.3854538981979467E-3</c:v>
                </c:pt>
                <c:pt idx="2975">
                  <c:v>7.3916755434194625E-3</c:v>
                </c:pt>
                <c:pt idx="2976">
                  <c:v>7.3979446951596972E-3</c:v>
                </c:pt>
                <c:pt idx="2977">
                  <c:v>7.4042614116845429E-3</c:v>
                </c:pt>
                <c:pt idx="2978">
                  <c:v>7.4106257512648877E-3</c:v>
                </c:pt>
                <c:pt idx="2979">
                  <c:v>7.4170377721666236E-3</c:v>
                </c:pt>
                <c:pt idx="2980">
                  <c:v>7.4234975326556429E-3</c:v>
                </c:pt>
                <c:pt idx="2981">
                  <c:v>7.4300050909978377E-3</c:v>
                </c:pt>
                <c:pt idx="2982">
                  <c:v>7.436560505466594E-3</c:v>
                </c:pt>
                <c:pt idx="2983">
                  <c:v>7.4431638343327999E-3</c:v>
                </c:pt>
                <c:pt idx="2984">
                  <c:v>7.4498151358673437E-3</c:v>
                </c:pt>
                <c:pt idx="2985">
                  <c:v>7.4565144683386153E-3</c:v>
                </c:pt>
                <c:pt idx="2986">
                  <c:v>7.463261890020001E-3</c:v>
                </c:pt>
                <c:pt idx="2987">
                  <c:v>7.4700574591873847E-3</c:v>
                </c:pt>
                <c:pt idx="2988">
                  <c:v>7.4769012341091567E-3</c:v>
                </c:pt>
                <c:pt idx="2989">
                  <c:v>7.4837932730636991E-3</c:v>
                </c:pt>
                <c:pt idx="2990">
                  <c:v>7.490733634331892E-3</c:v>
                </c:pt>
                <c:pt idx="2991">
                  <c:v>7.4977223761771294E-3</c:v>
                </c:pt>
                <c:pt idx="2992">
                  <c:v>7.5047595568852876E-3</c:v>
                </c:pt>
                <c:pt idx="2993">
                  <c:v>7.5118452347297526E-3</c:v>
                </c:pt>
                <c:pt idx="2994">
                  <c:v>7.5189794679939026E-3</c:v>
                </c:pt>
                <c:pt idx="2995">
                  <c:v>7.5243756085339097E-3</c:v>
                </c:pt>
                <c:pt idx="2996">
                  <c:v>7.5333938338872919E-3</c:v>
                </c:pt>
                <c:pt idx="2997">
                  <c:v>7.5406740830807895E-3</c:v>
                </c:pt>
                <c:pt idx="2998">
                  <c:v>7.5480031208099985E-3</c:v>
                </c:pt>
                <c:pt idx="2999">
                  <c:v>7.5535506168989616E-3</c:v>
                </c:pt>
                <c:pt idx="3000">
                  <c:v>7.5603533769252884E-3</c:v>
                </c:pt>
                <c:pt idx="3001">
                  <c:v>7.5678144956881077E-3</c:v>
                </c:pt>
                <c:pt idx="3002">
                  <c:v>7.5753246147261932E-3</c:v>
                </c:pt>
                <c:pt idx="3003">
                  <c:v>7.5828837923100755E-3</c:v>
                </c:pt>
                <c:pt idx="3004">
                  <c:v>7.5930051703693158E-3</c:v>
                </c:pt>
                <c:pt idx="3005">
                  <c:v>7.6013102104554135E-3</c:v>
                </c:pt>
                <c:pt idx="3006">
                  <c:v>7.6083988040870354E-3</c:v>
                </c:pt>
                <c:pt idx="3007">
                  <c:v>7.616169561462105E-3</c:v>
                </c:pt>
                <c:pt idx="3008">
                  <c:v>7.6239893007906678E-3</c:v>
                </c:pt>
                <c:pt idx="3009">
                  <c:v>7.6318511462877825E-3</c:v>
                </c:pt>
                <c:pt idx="3010">
                  <c:v>7.6397427794322459E-3</c:v>
                </c:pt>
                <c:pt idx="3011">
                  <c:v>7.6476516982346143E-3</c:v>
                </c:pt>
                <c:pt idx="3012">
                  <c:v>7.6555653814733282E-3</c:v>
                </c:pt>
                <c:pt idx="3013">
                  <c:v>7.6634733762448448E-3</c:v>
                </c:pt>
                <c:pt idx="3014">
                  <c:v>7.6713735670114191E-3</c:v>
                </c:pt>
                <c:pt idx="3015">
                  <c:v>7.6792659241892158E-3</c:v>
                </c:pt>
                <c:pt idx="3016">
                  <c:v>7.6871504181943995E-3</c:v>
                </c:pt>
                <c:pt idx="3017">
                  <c:v>7.6950270194406367E-3</c:v>
                </c:pt>
                <c:pt idx="3018">
                  <c:v>7.7028956983390962E-3</c:v>
                </c:pt>
                <c:pt idx="3019">
                  <c:v>7.7107564253034444E-3</c:v>
                </c:pt>
                <c:pt idx="3020">
                  <c:v>7.7186091707523441E-3</c:v>
                </c:pt>
                <c:pt idx="3021">
                  <c:v>7.7264539050894698E-3</c:v>
                </c:pt>
                <c:pt idx="3022">
                  <c:v>7.7342905987409782E-3</c:v>
                </c:pt>
                <c:pt idx="3023">
                  <c:v>7.7421192221105439E-3</c:v>
                </c:pt>
                <c:pt idx="3024">
                  <c:v>7.7499397456143315E-3</c:v>
                </c:pt>
                <c:pt idx="3025">
                  <c:v>7.7577521396635096E-3</c:v>
                </c:pt>
                <c:pt idx="3026">
                  <c:v>7.7655563746767409E-3</c:v>
                </c:pt>
                <c:pt idx="3027">
                  <c:v>7.7733524210626959E-3</c:v>
                </c:pt>
                <c:pt idx="3028">
                  <c:v>7.7811402492325432E-3</c:v>
                </c:pt>
                <c:pt idx="3029">
                  <c:v>7.7889198296074436E-3</c:v>
                </c:pt>
                <c:pt idx="3030">
                  <c:v>7.7966911325860755E-3</c:v>
                </c:pt>
                <c:pt idx="3031">
                  <c:v>7.8044541285970936E-3</c:v>
                </c:pt>
                <c:pt idx="3032">
                  <c:v>7.8122087880466706E-3</c:v>
                </c:pt>
                <c:pt idx="3033">
                  <c:v>7.8199550813459751E-3</c:v>
                </c:pt>
                <c:pt idx="3034">
                  <c:v>7.8257817466700803E-3</c:v>
                </c:pt>
                <c:pt idx="3035">
                  <c:v>7.8354224511484327E-3</c:v>
                </c:pt>
                <c:pt idx="3036">
                  <c:v>7.8431434684764212E-3</c:v>
                </c:pt>
                <c:pt idx="3037">
                  <c:v>7.8508560013063056E-3</c:v>
                </c:pt>
                <c:pt idx="3038">
                  <c:v>7.8585600200492545E-3</c:v>
                </c:pt>
                <c:pt idx="3039">
                  <c:v>7.8662554951164365E-3</c:v>
                </c:pt>
                <c:pt idx="3040">
                  <c:v>7.8739423969265143E-3</c:v>
                </c:pt>
                <c:pt idx="3041">
                  <c:v>7.8816206958831625E-3</c:v>
                </c:pt>
                <c:pt idx="3042">
                  <c:v>7.8892903624025457E-3</c:v>
                </c:pt>
                <c:pt idx="3043">
                  <c:v>7.8969513668983304E-3</c:v>
                </c:pt>
                <c:pt idx="3044">
                  <c:v>7.9046036797816854E-3</c:v>
                </c:pt>
                <c:pt idx="3045">
                  <c:v>7.9122472714637793E-3</c:v>
                </c:pt>
                <c:pt idx="3046">
                  <c:v>7.9198821123532825E-3</c:v>
                </c:pt>
                <c:pt idx="3047">
                  <c:v>7.9275081728713559E-3</c:v>
                </c:pt>
                <c:pt idx="3048">
                  <c:v>7.9351254234191759E-3</c:v>
                </c:pt>
                <c:pt idx="3049">
                  <c:v>7.9427338344154053E-3</c:v>
                </c:pt>
                <c:pt idx="3050">
                  <c:v>7.9503333762687145E-3</c:v>
                </c:pt>
                <c:pt idx="3051">
                  <c:v>7.9579240193902723E-3</c:v>
                </c:pt>
                <c:pt idx="3052">
                  <c:v>7.9629900591290537E-3</c:v>
                </c:pt>
                <c:pt idx="3053">
                  <c:v>7.9705647141551216E-3</c:v>
                </c:pt>
                <c:pt idx="3054">
                  <c:v>7.978130390294982E-3</c:v>
                </c:pt>
                <c:pt idx="3055">
                  <c:v>7.9856870579694417E-3</c:v>
                </c:pt>
                <c:pt idx="3056">
                  <c:v>7.9963696342916727E-3</c:v>
                </c:pt>
                <c:pt idx="3057">
                  <c:v>8.0032793478282405E-3</c:v>
                </c:pt>
                <c:pt idx="3058">
                  <c:v>8.0108068713577452E-3</c:v>
                </c:pt>
                <c:pt idx="3059">
                  <c:v>8.0183252594498433E-3</c:v>
                </c:pt>
                <c:pt idx="3060">
                  <c:v>8.0239593523531803E-3</c:v>
                </c:pt>
                <c:pt idx="3061">
                  <c:v>8.0333345109540044E-3</c:v>
                </c:pt>
                <c:pt idx="3062">
                  <c:v>8.0408253151909026E-3</c:v>
                </c:pt>
                <c:pt idx="3063">
                  <c:v>8.0483068656325707E-3</c:v>
                </c:pt>
                <c:pt idx="3064">
                  <c:v>8.0557791326901773E-3</c:v>
                </c:pt>
                <c:pt idx="3065">
                  <c:v>8.0632420867748911E-3</c:v>
                </c:pt>
                <c:pt idx="3066">
                  <c:v>8.0706956982978806E-3</c:v>
                </c:pt>
                <c:pt idx="3067">
                  <c:v>8.0781399376653185E-3</c:v>
                </c:pt>
                <c:pt idx="3068">
                  <c:v>8.0855747752908713E-3</c:v>
                </c:pt>
                <c:pt idx="3069">
                  <c:v>8.0930001815857078E-3</c:v>
                </c:pt>
                <c:pt idx="3070">
                  <c:v>8.1004161269609964E-3</c:v>
                </c:pt>
                <c:pt idx="3071">
                  <c:v>8.1078225818254079E-3</c:v>
                </c:pt>
                <c:pt idx="3072">
                  <c:v>8.1152195165926089E-3</c:v>
                </c:pt>
                <c:pt idx="3073">
                  <c:v>8.1207514625972477E-3</c:v>
                </c:pt>
                <c:pt idx="3074">
                  <c:v>8.1299847074675635E-3</c:v>
                </c:pt>
                <c:pt idx="3075">
                  <c:v>8.1373529043951565E-3</c:v>
                </c:pt>
                <c:pt idx="3076">
                  <c:v>8.1447114628677153E-3</c:v>
                </c:pt>
                <c:pt idx="3077">
                  <c:v>8.1520603532889147E-3</c:v>
                </c:pt>
                <c:pt idx="3078">
                  <c:v>8.1593995460724211E-3</c:v>
                </c:pt>
                <c:pt idx="3079">
                  <c:v>8.1667290116294033E-3</c:v>
                </c:pt>
                <c:pt idx="3080">
                  <c:v>8.1740487203710299E-3</c:v>
                </c:pt>
                <c:pt idx="3081">
                  <c:v>8.1813586427009755E-3</c:v>
                </c:pt>
                <c:pt idx="3082">
                  <c:v>8.1886587490329066E-3</c:v>
                </c:pt>
                <c:pt idx="3083">
                  <c:v>8.1959490097804899E-3</c:v>
                </c:pt>
                <c:pt idx="3084">
                  <c:v>8.2032293953474E-3</c:v>
                </c:pt>
                <c:pt idx="3085">
                  <c:v>8.2104998761423076E-3</c:v>
                </c:pt>
                <c:pt idx="3086">
                  <c:v>8.2177604225813772E-3</c:v>
                </c:pt>
                <c:pt idx="3087">
                  <c:v>8.2250110050732794E-3</c:v>
                </c:pt>
                <c:pt idx="3088">
                  <c:v>8.2322515940241869E-3</c:v>
                </c:pt>
                <c:pt idx="3089">
                  <c:v>8.2394821598427703E-3</c:v>
                </c:pt>
                <c:pt idx="3090">
                  <c:v>8.2467026729426962E-3</c:v>
                </c:pt>
                <c:pt idx="3091">
                  <c:v>8.2539131037301372E-3</c:v>
                </c:pt>
                <c:pt idx="3092">
                  <c:v>8.2611134226162619E-3</c:v>
                </c:pt>
                <c:pt idx="3093">
                  <c:v>8.268303600014737E-3</c:v>
                </c:pt>
                <c:pt idx="3094">
                  <c:v>8.2760906150818932E-3</c:v>
                </c:pt>
                <c:pt idx="3095">
                  <c:v>8.2826534119634365E-3</c:v>
                </c:pt>
                <c:pt idx="3096">
                  <c:v>8.2898129873359983E-3</c:v>
                </c:pt>
                <c:pt idx="3097">
                  <c:v>8.2969623028555928E-3</c:v>
                </c:pt>
                <c:pt idx="3098">
                  <c:v>8.3041013289258947E-3</c:v>
                </c:pt>
                <c:pt idx="3099">
                  <c:v>8.3112300359655666E-3</c:v>
                </c:pt>
                <c:pt idx="3100">
                  <c:v>8.3183483943707892E-3</c:v>
                </c:pt>
                <c:pt idx="3101">
                  <c:v>8.325456374560225E-3</c:v>
                </c:pt>
                <c:pt idx="3102">
                  <c:v>8.3325539469400467E-3</c:v>
                </c:pt>
                <c:pt idx="3103">
                  <c:v>8.3396410819164268E-3</c:v>
                </c:pt>
                <c:pt idx="3104">
                  <c:v>8.3449137384476388E-3</c:v>
                </c:pt>
                <c:pt idx="3105">
                  <c:v>8.3519816746425758E-3</c:v>
                </c:pt>
                <c:pt idx="3106">
                  <c:v>8.3590390913184636E-3</c:v>
                </c:pt>
                <c:pt idx="3107">
                  <c:v>8.3660859588879349E-3</c:v>
                </c:pt>
                <c:pt idx="3108">
                  <c:v>8.374919160092642E-3</c:v>
                </c:pt>
                <c:pt idx="3109">
                  <c:v>8.3819430492529379E-3</c:v>
                </c:pt>
                <c:pt idx="3110">
                  <c:v>8.3889562938654905E-3</c:v>
                </c:pt>
                <c:pt idx="3111">
                  <c:v>8.3965559405301867E-3</c:v>
                </c:pt>
                <c:pt idx="3112">
                  <c:v>8.4029507311120244E-3</c:v>
                </c:pt>
                <c:pt idx="3113">
                  <c:v>8.409931864555853E-3</c:v>
                </c:pt>
                <c:pt idx="3114">
                  <c:v>8.4169022350941147E-3</c:v>
                </c:pt>
                <c:pt idx="3115">
                  <c:v>8.4238618131379783E-3</c:v>
                </c:pt>
                <c:pt idx="3116">
                  <c:v>8.4308105690911184E-3</c:v>
                </c:pt>
                <c:pt idx="3117">
                  <c:v>8.4381453362866645E-3</c:v>
                </c:pt>
                <c:pt idx="3118">
                  <c:v>8.4450714201530965E-3</c:v>
                </c:pt>
                <c:pt idx="3119">
                  <c:v>8.4519865911618138E-3</c:v>
                </c:pt>
                <c:pt idx="3120">
                  <c:v>8.4588908197261621E-3</c:v>
                </c:pt>
                <c:pt idx="3121">
                  <c:v>8.4657840762517485E-3</c:v>
                </c:pt>
                <c:pt idx="3122">
                  <c:v>8.4726663311544964E-3</c:v>
                </c:pt>
                <c:pt idx="3123">
                  <c:v>8.4795375548348574E-3</c:v>
                </c:pt>
                <c:pt idx="3124">
                  <c:v>8.4863977177087532E-3</c:v>
                </c:pt>
                <c:pt idx="3125">
                  <c:v>8.4938351641639098E-3</c:v>
                </c:pt>
                <c:pt idx="3126">
                  <c:v>8.5000847426673232E-3</c:v>
                </c:pt>
                <c:pt idx="3127">
                  <c:v>8.5069115455709485E-3</c:v>
                </c:pt>
                <c:pt idx="3128">
                  <c:v>8.513727169303438E-3</c:v>
                </c:pt>
                <c:pt idx="3129">
                  <c:v>8.5205315842755563E-3</c:v>
                </c:pt>
                <c:pt idx="3130">
                  <c:v>8.5273247608929105E-3</c:v>
                </c:pt>
                <c:pt idx="3131">
                  <c:v>8.5341066695662684E-3</c:v>
                </c:pt>
                <c:pt idx="3132">
                  <c:v>8.5408772807038149E-3</c:v>
                </c:pt>
                <c:pt idx="3133">
                  <c:v>8.5476365647163179E-3</c:v>
                </c:pt>
                <c:pt idx="3134">
                  <c:v>8.5526364572086067E-3</c:v>
                </c:pt>
                <c:pt idx="3135">
                  <c:v>8.5611210329937827E-3</c:v>
                </c:pt>
                <c:pt idx="3136">
                  <c:v>8.5678461580828546E-3</c:v>
                </c:pt>
                <c:pt idx="3137">
                  <c:v>8.5745598376796295E-3</c:v>
                </c:pt>
                <c:pt idx="3138">
                  <c:v>8.5824218570012597E-3</c:v>
                </c:pt>
                <c:pt idx="3139">
                  <c:v>8.5879527420367769E-3</c:v>
                </c:pt>
                <c:pt idx="3140">
                  <c:v>8.59463190761868E-3</c:v>
                </c:pt>
                <c:pt idx="3141">
                  <c:v>8.6012995093410361E-3</c:v>
                </c:pt>
                <c:pt idx="3142">
                  <c:v>8.6079555176146114E-3</c:v>
                </c:pt>
                <c:pt idx="3143">
                  <c:v>8.614599902852748E-3</c:v>
                </c:pt>
                <c:pt idx="3144">
                  <c:v>8.6212326354610565E-3</c:v>
                </c:pt>
                <c:pt idx="3145">
                  <c:v>8.6278536858477237E-3</c:v>
                </c:pt>
                <c:pt idx="3146">
                  <c:v>8.6344630244260933E-3</c:v>
                </c:pt>
                <c:pt idx="3147">
                  <c:v>8.6410606215966169E-3</c:v>
                </c:pt>
                <c:pt idx="3148">
                  <c:v>8.6476464477726386E-3</c:v>
                </c:pt>
                <c:pt idx="3149">
                  <c:v>8.6542204733623448E-3</c:v>
                </c:pt>
                <c:pt idx="3150">
                  <c:v>8.6607826687713461E-3</c:v>
                </c:pt>
                <c:pt idx="3151">
                  <c:v>8.6701366532409216E-3</c:v>
                </c:pt>
                <c:pt idx="3152">
                  <c:v>8.6766699950233395E-3</c:v>
                </c:pt>
                <c:pt idx="3153">
                  <c:v>8.6831914051681419E-3</c:v>
                </c:pt>
                <c:pt idx="3154">
                  <c:v>8.6897008540835173E-3</c:v>
                </c:pt>
                <c:pt idx="3155">
                  <c:v>8.6961983121828131E-3</c:v>
                </c:pt>
                <c:pt idx="3156">
                  <c:v>8.7009814572182511E-3</c:v>
                </c:pt>
                <c:pt idx="3157">
                  <c:v>8.7074569644344079E-3</c:v>
                </c:pt>
                <c:pt idx="3158">
                  <c:v>8.7139203989163218E-3</c:v>
                </c:pt>
                <c:pt idx="3159">
                  <c:v>8.7203717310905104E-3</c:v>
                </c:pt>
                <c:pt idx="3160">
                  <c:v>8.7285047046807701E-3</c:v>
                </c:pt>
                <c:pt idx="3161">
                  <c:v>8.7349295964348726E-3</c:v>
                </c:pt>
                <c:pt idx="3162">
                  <c:v>8.7413422902327832E-3</c:v>
                </c:pt>
                <c:pt idx="3163">
                  <c:v>8.7477427564749514E-3</c:v>
                </c:pt>
                <c:pt idx="3164">
                  <c:v>8.7541309655669863E-3</c:v>
                </c:pt>
                <c:pt idx="3165">
                  <c:v>8.7599459583049821E-3</c:v>
                </c:pt>
                <c:pt idx="3166">
                  <c:v>8.7681264067969167E-3</c:v>
                </c:pt>
                <c:pt idx="3167">
                  <c:v>8.7726622815154087E-3</c:v>
                </c:pt>
                <c:pt idx="3168">
                  <c:v>8.7790018981017681E-3</c:v>
                </c:pt>
                <c:pt idx="3169">
                  <c:v>8.7858871181416415E-3</c:v>
                </c:pt>
                <c:pt idx="3170">
                  <c:v>8.7922011629305904E-3</c:v>
                </c:pt>
                <c:pt idx="3171">
                  <c:v>8.7985027434292935E-3</c:v>
                </c:pt>
                <c:pt idx="3172">
                  <c:v>8.8047918300407819E-3</c:v>
                </c:pt>
                <c:pt idx="3173">
                  <c:v>8.8105133471945152E-3</c:v>
                </c:pt>
                <c:pt idx="3174">
                  <c:v>8.8167781031058823E-3</c:v>
                </c:pt>
                <c:pt idx="3175">
                  <c:v>8.823030278675148E-3</c:v>
                </c:pt>
                <c:pt idx="3176">
                  <c:v>8.8292698443073192E-3</c:v>
                </c:pt>
                <c:pt idx="3177">
                  <c:v>8.8360488191513258E-3</c:v>
                </c:pt>
                <c:pt idx="3178">
                  <c:v>8.8422623210346607E-3</c:v>
                </c:pt>
                <c:pt idx="3179">
                  <c:v>8.8484631218855112E-3</c:v>
                </c:pt>
                <c:pt idx="3180">
                  <c:v>8.8546511921172213E-3</c:v>
                </c:pt>
                <c:pt idx="3181">
                  <c:v>8.860826502137981E-3</c:v>
                </c:pt>
                <c:pt idx="3182">
                  <c:v>8.8669890223533956E-3</c:v>
                </c:pt>
                <c:pt idx="3183">
                  <c:v>8.8731387231690759E-3</c:v>
                </c:pt>
                <c:pt idx="3184">
                  <c:v>8.8792755749957861E-3</c:v>
                </c:pt>
                <c:pt idx="3185">
                  <c:v>8.8853995482365573E-3</c:v>
                </c:pt>
                <c:pt idx="3186">
                  <c:v>8.8909654440669783E-3</c:v>
                </c:pt>
                <c:pt idx="3187">
                  <c:v>8.8970643473853528E-3</c:v>
                </c:pt>
                <c:pt idx="3188">
                  <c:v>8.9031502856693479E-3</c:v>
                </c:pt>
                <c:pt idx="3189">
                  <c:v>8.909223229337293E-3</c:v>
                </c:pt>
                <c:pt idx="3190">
                  <c:v>8.9158251999636503E-3</c:v>
                </c:pt>
                <c:pt idx="3191">
                  <c:v>8.9218712802632914E-3</c:v>
                </c:pt>
                <c:pt idx="3192">
                  <c:v>8.9279042748317237E-3</c:v>
                </c:pt>
                <c:pt idx="3193">
                  <c:v>8.9339241540797153E-3</c:v>
                </c:pt>
                <c:pt idx="3194">
                  <c:v>8.9399308884128715E-3</c:v>
                </c:pt>
                <c:pt idx="3195">
                  <c:v>8.9453863471975481E-3</c:v>
                </c:pt>
                <c:pt idx="3196">
                  <c:v>8.9513674999679438E-3</c:v>
                </c:pt>
                <c:pt idx="3197">
                  <c:v>8.9573354213863254E-3</c:v>
                </c:pt>
                <c:pt idx="3198">
                  <c:v>8.9643614198844923E-3</c:v>
                </c:pt>
                <c:pt idx="3199">
                  <c:v>8.9697663505782267E-3</c:v>
                </c:pt>
                <c:pt idx="3200">
                  <c:v>8.975693593965944E-3</c:v>
                </c:pt>
                <c:pt idx="3201">
                  <c:v>8.9816074852884023E-3</c:v>
                </c:pt>
                <c:pt idx="3202">
                  <c:v>8.9875079949537865E-3</c:v>
                </c:pt>
                <c:pt idx="3203">
                  <c:v>8.9942350109045183E-3</c:v>
                </c:pt>
                <c:pt idx="3204">
                  <c:v>9.0001067459356144E-3</c:v>
                </c:pt>
                <c:pt idx="3205">
                  <c:v>9.0059650063104811E-3</c:v>
                </c:pt>
                <c:pt idx="3206">
                  <c:v>9.0118097624244144E-3</c:v>
                </c:pt>
                <c:pt idx="3207">
                  <c:v>9.0176409846907547E-3</c:v>
                </c:pt>
                <c:pt idx="3208">
                  <c:v>9.0218761191123466E-3</c:v>
                </c:pt>
                <c:pt idx="3209">
                  <c:v>9.0276826680825619E-3</c:v>
                </c:pt>
                <c:pt idx="3210">
                  <c:v>9.0334756015126548E-3</c:v>
                </c:pt>
                <c:pt idx="3211">
                  <c:v>9.0392548898091517E-3</c:v>
                </c:pt>
                <c:pt idx="3212">
                  <c:v>9.0465930525255207E-3</c:v>
                </c:pt>
                <c:pt idx="3213">
                  <c:v>9.0523424502447231E-3</c:v>
                </c:pt>
                <c:pt idx="3214">
                  <c:v>9.0580781069633312E-3</c:v>
                </c:pt>
                <c:pt idx="3215">
                  <c:v>9.0637999930869503E-3</c:v>
                </c:pt>
                <c:pt idx="3216">
                  <c:v>9.0716568563750655E-3</c:v>
                </c:pt>
                <c:pt idx="3217">
                  <c:v>9.0773463079324435E-3</c:v>
                </c:pt>
                <c:pt idx="3218">
                  <c:v>9.0830218892848369E-3</c:v>
                </c:pt>
                <c:pt idx="3219">
                  <c:v>9.0886835708459124E-3</c:v>
                </c:pt>
                <c:pt idx="3220">
                  <c:v>9.0946200992341394E-3</c:v>
                </c:pt>
                <c:pt idx="3221">
                  <c:v>9.09996511620631E-3</c:v>
                </c:pt>
                <c:pt idx="3222">
                  <c:v>9.1055849208179773E-3</c:v>
                </c:pt>
                <c:pt idx="3223">
                  <c:v>9.1111907072580212E-3</c:v>
                </c:pt>
                <c:pt idx="3224">
                  <c:v>9.1167824459301161E-3</c:v>
                </c:pt>
                <c:pt idx="3225">
                  <c:v>9.1223601072429328E-3</c:v>
                </c:pt>
                <c:pt idx="3226">
                  <c:v>9.1279236615976478E-3</c:v>
                </c:pt>
                <c:pt idx="3227">
                  <c:v>9.1334730794104257E-3</c:v>
                </c:pt>
                <c:pt idx="3228">
                  <c:v>9.1390083310724513E-3</c:v>
                </c:pt>
                <c:pt idx="3229">
                  <c:v>9.1445293869973909E-3</c:v>
                </c:pt>
                <c:pt idx="3230">
                  <c:v>9.1500362175914174E-3</c:v>
                </c:pt>
                <c:pt idx="3231">
                  <c:v>9.1555287932582052E-3</c:v>
                </c:pt>
                <c:pt idx="3232">
                  <c:v>9.1610070844039271E-3</c:v>
                </c:pt>
                <c:pt idx="3233">
                  <c:v>9.1649537394797777E-3</c:v>
                </c:pt>
                <c:pt idx="3234">
                  <c:v>9.1719206947468712E-3</c:v>
                </c:pt>
                <c:pt idx="3235">
                  <c:v>9.1773559547614347E-3</c:v>
                </c:pt>
                <c:pt idx="3236">
                  <c:v>9.1827768118746267E-3</c:v>
                </c:pt>
                <c:pt idx="3237">
                  <c:v>9.1881832364951177E-3</c:v>
                </c:pt>
                <c:pt idx="3238">
                  <c:v>9.1935751990265824E-3</c:v>
                </c:pt>
                <c:pt idx="3239">
                  <c:v>9.1989526698726953E-3</c:v>
                </c:pt>
                <c:pt idx="3240">
                  <c:v>9.2043156194446252E-3</c:v>
                </c:pt>
                <c:pt idx="3241">
                  <c:v>9.2096640181485445E-3</c:v>
                </c:pt>
                <c:pt idx="3242">
                  <c:v>9.214997836378136E-3</c:v>
                </c:pt>
                <c:pt idx="3243">
                  <c:v>9.2203170445545601E-3</c:v>
                </c:pt>
                <c:pt idx="3244">
                  <c:v>9.2256216130714996E-3</c:v>
                </c:pt>
                <c:pt idx="3245">
                  <c:v>9.2309115123426211E-3</c:v>
                </c:pt>
                <c:pt idx="3246">
                  <c:v>9.234704589485946E-3</c:v>
                </c:pt>
                <c:pt idx="3247">
                  <c:v>9.2414471847571122E-3</c:v>
                </c:pt>
                <c:pt idx="3248">
                  <c:v>9.2466928987128272E-3</c:v>
                </c:pt>
                <c:pt idx="3249">
                  <c:v>9.2519238250399205E-3</c:v>
                </c:pt>
                <c:pt idx="3250">
                  <c:v>9.2571399341470628E-3</c:v>
                </c:pt>
                <c:pt idx="3251">
                  <c:v>9.2623411964379287E-3</c:v>
                </c:pt>
                <c:pt idx="3252">
                  <c:v>9.2675275823161929E-3</c:v>
                </c:pt>
                <c:pt idx="3253">
                  <c:v>9.2726990621905259E-3</c:v>
                </c:pt>
                <c:pt idx="3254">
                  <c:v>9.280309485091431E-3</c:v>
                </c:pt>
                <c:pt idx="3255">
                  <c:v>9.2832450096013552E-3</c:v>
                </c:pt>
                <c:pt idx="3256">
                  <c:v>9.2881237698441699E-3</c:v>
                </c:pt>
                <c:pt idx="3257">
                  <c:v>9.2932353297570103E-3</c:v>
                </c:pt>
                <c:pt idx="3258">
                  <c:v>9.2983318356917866E-3</c:v>
                </c:pt>
                <c:pt idx="3259">
                  <c:v>9.3019675574758515E-3</c:v>
                </c:pt>
                <c:pt idx="3260">
                  <c:v>9.3065556051539836E-3</c:v>
                </c:pt>
                <c:pt idx="3261">
                  <c:v>9.3116105844519882E-3</c:v>
                </c:pt>
                <c:pt idx="3262">
                  <c:v>9.3166504011416816E-3</c:v>
                </c:pt>
                <c:pt idx="3263">
                  <c:v>9.3216750256295902E-3</c:v>
                </c:pt>
                <c:pt idx="3264">
                  <c:v>9.3285930805067641E-3</c:v>
                </c:pt>
                <c:pt idx="3265">
                  <c:v>9.3335833799604306E-3</c:v>
                </c:pt>
                <c:pt idx="3266">
                  <c:v>9.3390334134170108E-3</c:v>
                </c:pt>
                <c:pt idx="3267">
                  <c:v>9.3435180770803927E-3</c:v>
                </c:pt>
                <c:pt idx="3268">
                  <c:v>9.3484624155565355E-3</c:v>
                </c:pt>
                <c:pt idx="3269">
                  <c:v>9.3533913745200148E-3</c:v>
                </c:pt>
                <c:pt idx="3270">
                  <c:v>9.3583049243720073E-3</c:v>
                </c:pt>
                <c:pt idx="3271">
                  <c:v>9.3632030355236817E-3</c:v>
                </c:pt>
                <c:pt idx="3272">
                  <c:v>9.3666776337911484E-3</c:v>
                </c:pt>
                <c:pt idx="3273">
                  <c:v>9.3729528233382764E-3</c:v>
                </c:pt>
                <c:pt idx="3274">
                  <c:v>9.3778044408135419E-3</c:v>
                </c:pt>
                <c:pt idx="3275">
                  <c:v>9.3826405012106817E-3</c:v>
                </c:pt>
                <c:pt idx="3276">
                  <c:v>9.3874609749333704E-3</c:v>
                </c:pt>
                <c:pt idx="3277">
                  <c:v>9.3922658323827846E-3</c:v>
                </c:pt>
                <c:pt idx="3278">
                  <c:v>9.3970550439725908E-3</c:v>
                </c:pt>
                <c:pt idx="3279">
                  <c:v>9.4018285801064638E-3</c:v>
                </c:pt>
                <c:pt idx="3280">
                  <c:v>9.4065864111880781E-3</c:v>
                </c:pt>
                <c:pt idx="3281">
                  <c:v>9.4113285076261044E-3</c:v>
                </c:pt>
                <c:pt idx="3282">
                  <c:v>9.4160548398217192E-3</c:v>
                </c:pt>
                <c:pt idx="3283">
                  <c:v>9.4207653781860912E-3</c:v>
                </c:pt>
                <c:pt idx="3284">
                  <c:v>9.4254600931253929E-3</c:v>
                </c:pt>
                <c:pt idx="3285">
                  <c:v>9.430138955040801E-3</c:v>
                </c:pt>
                <c:pt idx="3286">
                  <c:v>9.4348019343409861E-3</c:v>
                </c:pt>
                <c:pt idx="3287">
                  <c:v>9.4394490014296228E-3</c:v>
                </c:pt>
                <c:pt idx="3288">
                  <c:v>9.4440801267153818E-3</c:v>
                </c:pt>
                <c:pt idx="3289">
                  <c:v>9.4486952806019375E-3</c:v>
                </c:pt>
                <c:pt idx="3290">
                  <c:v>9.4532944335029567E-3</c:v>
                </c:pt>
                <c:pt idx="3291">
                  <c:v>9.457877555812122E-3</c:v>
                </c:pt>
                <c:pt idx="3292">
                  <c:v>9.4624446179455979E-3</c:v>
                </c:pt>
                <c:pt idx="3293">
                  <c:v>9.4669955903045611E-3</c:v>
                </c:pt>
                <c:pt idx="3294">
                  <c:v>9.4715304432976821E-3</c:v>
                </c:pt>
                <c:pt idx="3295">
                  <c:v>9.4760491473261377E-3</c:v>
                </c:pt>
                <c:pt idx="3296">
                  <c:v>9.4805516728035943E-3</c:v>
                </c:pt>
                <c:pt idx="3297">
                  <c:v>9.4850379901287307E-3</c:v>
                </c:pt>
                <c:pt idx="3298">
                  <c:v>9.4895080697127154E-3</c:v>
                </c:pt>
                <c:pt idx="3299">
                  <c:v>9.4939618819592231E-3</c:v>
                </c:pt>
                <c:pt idx="3300">
                  <c:v>9.4983993972769243E-3</c:v>
                </c:pt>
                <c:pt idx="3301">
                  <c:v>9.5028205860744897E-3</c:v>
                </c:pt>
                <c:pt idx="3302">
                  <c:v>9.5072254187480998E-3</c:v>
                </c:pt>
                <c:pt idx="3303">
                  <c:v>9.5116138657114213E-3</c:v>
                </c:pt>
                <c:pt idx="3304">
                  <c:v>9.5159858973706268E-3</c:v>
                </c:pt>
                <c:pt idx="3305">
                  <c:v>9.520341484131889E-3</c:v>
                </c:pt>
                <c:pt idx="3306">
                  <c:v>9.5246805964013803E-3</c:v>
                </c:pt>
                <c:pt idx="3307">
                  <c:v>9.5277027431010831E-3</c:v>
                </c:pt>
                <c:pt idx="3308">
                  <c:v>9.5333092790897411E-3</c:v>
                </c:pt>
                <c:pt idx="3309">
                  <c:v>9.5375987903184578E-3</c:v>
                </c:pt>
                <c:pt idx="3310">
                  <c:v>9.5418717086825922E-3</c:v>
                </c:pt>
                <c:pt idx="3311">
                  <c:v>9.5461280045883168E-3</c:v>
                </c:pt>
                <c:pt idx="3312">
                  <c:v>9.549083301616447E-3</c:v>
                </c:pt>
                <c:pt idx="3313">
                  <c:v>9.5533095092926769E-3</c:v>
                </c:pt>
                <c:pt idx="3314">
                  <c:v>9.5575190132518775E-3</c:v>
                </c:pt>
                <c:pt idx="3315">
                  <c:v>9.5617117839011667E-3</c:v>
                </c:pt>
                <c:pt idx="3316">
                  <c:v>9.5671591114443455E-3</c:v>
                </c:pt>
                <c:pt idx="3317">
                  <c:v>9.5717375390320051E-3</c:v>
                </c:pt>
                <c:pt idx="3318">
                  <c:v>9.5754541612014243E-3</c:v>
                </c:pt>
                <c:pt idx="3319">
                  <c:v>9.5795764120670812E-3</c:v>
                </c:pt>
                <c:pt idx="3320">
                  <c:v>9.5824236019411198E-3</c:v>
                </c:pt>
                <c:pt idx="3321">
                  <c:v>9.5877702178034929E-3</c:v>
                </c:pt>
                <c:pt idx="3322">
                  <c:v>9.591841713489091E-3</c:v>
                </c:pt>
                <c:pt idx="3323">
                  <c:v>9.5958962315953467E-3</c:v>
                </c:pt>
                <c:pt idx="3324">
                  <c:v>9.5999337425284326E-3</c:v>
                </c:pt>
                <c:pt idx="3325">
                  <c:v>9.6039542166995173E-3</c:v>
                </c:pt>
                <c:pt idx="3326">
                  <c:v>9.6079576245122755E-3</c:v>
                </c:pt>
                <c:pt idx="3327">
                  <c:v>9.6119439363703818E-3</c:v>
                </c:pt>
                <c:pt idx="3328">
                  <c:v>9.6159131226900008E-3</c:v>
                </c:pt>
                <c:pt idx="3329">
                  <c:v>9.619865153869811E-3</c:v>
                </c:pt>
                <c:pt idx="3330">
                  <c:v>9.6238000003159851E-3</c:v>
                </c:pt>
                <c:pt idx="3331">
                  <c:v>9.6277176324421898E-3</c:v>
                </c:pt>
                <c:pt idx="3332">
                  <c:v>9.6316180206570956E-3</c:v>
                </c:pt>
                <c:pt idx="3333">
                  <c:v>9.6342865286253975E-3</c:v>
                </c:pt>
                <c:pt idx="3334">
                  <c:v>9.639366946965211E-3</c:v>
                </c:pt>
                <c:pt idx="3335">
                  <c:v>9.6432154258707659E-3</c:v>
                </c:pt>
                <c:pt idx="3336">
                  <c:v>9.6470465424972063E-3</c:v>
                </c:pt>
                <c:pt idx="3337">
                  <c:v>9.6508602672407129E-3</c:v>
                </c:pt>
                <c:pt idx="3338">
                  <c:v>9.6546565705124543E-3</c:v>
                </c:pt>
                <c:pt idx="3339">
                  <c:v>9.6584354227235991E-3</c:v>
                </c:pt>
                <c:pt idx="3340">
                  <c:v>9.662196794277822E-3</c:v>
                </c:pt>
                <c:pt idx="3341">
                  <c:v>9.6659406555812954E-3</c:v>
                </c:pt>
                <c:pt idx="3342">
                  <c:v>9.6696669770476862E-3</c:v>
                </c:pt>
                <c:pt idx="3343">
                  <c:v>9.6733757290806688E-3</c:v>
                </c:pt>
                <c:pt idx="3344">
                  <c:v>9.6770668820839179E-3</c:v>
                </c:pt>
                <c:pt idx="3345">
                  <c:v>9.6807404064711E-3</c:v>
                </c:pt>
                <c:pt idx="3346">
                  <c:v>9.6843962726508859E-3</c:v>
                </c:pt>
                <c:pt idx="3347">
                  <c:v>9.68803445102695E-3</c:v>
                </c:pt>
                <c:pt idx="3348">
                  <c:v>9.6916549120054651E-3</c:v>
                </c:pt>
                <c:pt idx="3349">
                  <c:v>9.6952576260025958E-3</c:v>
                </c:pt>
                <c:pt idx="3350">
                  <c:v>9.6988425634195186E-3</c:v>
                </c:pt>
                <c:pt idx="3351">
                  <c:v>9.7024096946674021E-3</c:v>
                </c:pt>
                <c:pt idx="3352">
                  <c:v>9.705958990149921E-3</c:v>
                </c:pt>
                <c:pt idx="3353">
                  <c:v>9.7094904202807419E-3</c:v>
                </c:pt>
                <c:pt idx="3354">
                  <c:v>9.713384247205652E-3</c:v>
                </c:pt>
                <c:pt idx="3355">
                  <c:v>9.7164995661119802E-3</c:v>
                </c:pt>
                <c:pt idx="3356">
                  <c:v>9.7199772226297387E-3</c:v>
                </c:pt>
                <c:pt idx="3357">
                  <c:v>9.7234368954279837E-3</c:v>
                </c:pt>
                <c:pt idx="3358">
                  <c:v>9.7268785549128878E-3</c:v>
                </c:pt>
                <c:pt idx="3359">
                  <c:v>9.7303021714906235E-3</c:v>
                </c:pt>
                <c:pt idx="3360">
                  <c:v>9.7337077155748575E-3</c:v>
                </c:pt>
                <c:pt idx="3361">
                  <c:v>9.7370951575717624E-3</c:v>
                </c:pt>
                <c:pt idx="3362">
                  <c:v>9.7404644678900087E-3</c:v>
                </c:pt>
                <c:pt idx="3363">
                  <c:v>9.7438156169382673E-3</c:v>
                </c:pt>
                <c:pt idx="3364">
                  <c:v>9.7456743339728383E-3</c:v>
                </c:pt>
                <c:pt idx="3365">
                  <c:v>9.7489939271988568E-3</c:v>
                </c:pt>
                <c:pt idx="3366">
                  <c:v>9.7522952806894381E-3</c:v>
                </c:pt>
                <c:pt idx="3367">
                  <c:v>9.7555783648596763E-3</c:v>
                </c:pt>
                <c:pt idx="3368">
                  <c:v>9.760297907433213E-3</c:v>
                </c:pt>
                <c:pt idx="3369">
                  <c:v>9.7635394674436271E-3</c:v>
                </c:pt>
                <c:pt idx="3370">
                  <c:v>9.7667626590472456E-3</c:v>
                </c:pt>
                <c:pt idx="3371">
                  <c:v>9.7699674526502411E-3</c:v>
                </c:pt>
                <c:pt idx="3372">
                  <c:v>9.7720776540316332E-3</c:v>
                </c:pt>
                <c:pt idx="3373">
                  <c:v>9.7763217274990377E-3</c:v>
                </c:pt>
                <c:pt idx="3374">
                  <c:v>9.779471149559682E-3</c:v>
                </c:pt>
                <c:pt idx="3375">
                  <c:v>9.7826020552618798E-3</c:v>
                </c:pt>
                <c:pt idx="3376">
                  <c:v>9.7857144150068076E-3</c:v>
                </c:pt>
                <c:pt idx="3377">
                  <c:v>9.7888081992106302E-3</c:v>
                </c:pt>
                <c:pt idx="3378">
                  <c:v>9.791883378277022E-3</c:v>
                </c:pt>
                <c:pt idx="3379">
                  <c:v>9.7949399226221479E-3</c:v>
                </c:pt>
                <c:pt idx="3380">
                  <c:v>9.7979778026521802E-3</c:v>
                </c:pt>
                <c:pt idx="3381">
                  <c:v>9.8009969887757897E-3</c:v>
                </c:pt>
                <c:pt idx="3382">
                  <c:v>9.803997451404145E-3</c:v>
                </c:pt>
                <c:pt idx="3383">
                  <c:v>9.8069791609484147E-3</c:v>
                </c:pt>
                <c:pt idx="3384">
                  <c:v>9.8099420878122734E-3</c:v>
                </c:pt>
                <c:pt idx="3385">
                  <c:v>9.8128862024118857E-3</c:v>
                </c:pt>
                <c:pt idx="3386">
                  <c:v>9.8158114751559222E-3</c:v>
                </c:pt>
                <c:pt idx="3387">
                  <c:v>9.8187178764530536E-3</c:v>
                </c:pt>
                <c:pt idx="3388">
                  <c:v>9.8216053767169464E-3</c:v>
                </c:pt>
                <c:pt idx="3389">
                  <c:v>9.8244739463487774E-3</c:v>
                </c:pt>
                <c:pt idx="3390">
                  <c:v>9.827323555772205E-3</c:v>
                </c:pt>
                <c:pt idx="3391">
                  <c:v>9.8301541753859079E-3</c:v>
                </c:pt>
                <c:pt idx="3392">
                  <c:v>9.8329657756060507E-3</c:v>
                </c:pt>
                <c:pt idx="3393">
                  <c:v>9.835758326836308E-3</c:v>
                </c:pt>
                <c:pt idx="3394">
                  <c:v>9.8375389213487454E-3</c:v>
                </c:pt>
                <c:pt idx="3395">
                  <c:v>9.8412861639943228E-3</c:v>
                </c:pt>
                <c:pt idx="3396">
                  <c:v>9.8440213907419194E-3</c:v>
                </c:pt>
                <c:pt idx="3397">
                  <c:v>9.846737450141807E-3</c:v>
                </c:pt>
                <c:pt idx="3398">
                  <c:v>9.8494343126101502E-3</c:v>
                </c:pt>
                <c:pt idx="3399">
                  <c:v>9.8521119485606157E-3</c:v>
                </c:pt>
                <c:pt idx="3400">
                  <c:v>9.8547703283993759E-3</c:v>
                </c:pt>
                <c:pt idx="3401">
                  <c:v>9.8574094225400977E-3</c:v>
                </c:pt>
                <c:pt idx="3402">
                  <c:v>9.8600292013914514E-3</c:v>
                </c:pt>
                <c:pt idx="3403">
                  <c:v>9.8626296353671039E-3</c:v>
                </c:pt>
                <c:pt idx="3404">
                  <c:v>9.8652106948782237E-3</c:v>
                </c:pt>
                <c:pt idx="3405">
                  <c:v>9.8677723503359793E-3</c:v>
                </c:pt>
                <c:pt idx="3406">
                  <c:v>9.8709445386421305E-3</c:v>
                </c:pt>
                <c:pt idx="3407">
                  <c:v>9.8718954487951819E-3</c:v>
                </c:pt>
                <c:pt idx="3408">
                  <c:v>9.8753405964857599E-3</c:v>
                </c:pt>
                <c:pt idx="3409">
                  <c:v>9.8778243398417453E-3</c:v>
                </c:pt>
                <c:pt idx="3410">
                  <c:v>9.8802885311927158E-3</c:v>
                </c:pt>
                <c:pt idx="3411">
                  <c:v>9.8833889775255691E-3</c:v>
                </c:pt>
                <c:pt idx="3412">
                  <c:v>9.8851959739218367E-3</c:v>
                </c:pt>
                <c:pt idx="3413">
                  <c:v>9.8875998633061613E-3</c:v>
                </c:pt>
                <c:pt idx="3414">
                  <c:v>9.8899840807541474E-3</c:v>
                </c:pt>
                <c:pt idx="3415">
                  <c:v>9.8923485966791406E-3</c:v>
                </c:pt>
                <c:pt idx="3416">
                  <c:v>9.8937877941437536E-3</c:v>
                </c:pt>
                <c:pt idx="3417">
                  <c:v>9.8961168676520959E-3</c:v>
                </c:pt>
                <c:pt idx="3418">
                  <c:v>9.8984261587932634E-3</c:v>
                </c:pt>
                <c:pt idx="3419">
                  <c:v>9.9007156379966287E-3</c:v>
                </c:pt>
                <c:pt idx="3420">
                  <c:v>9.9038746178721007E-3</c:v>
                </c:pt>
                <c:pt idx="3421">
                  <c:v>9.9061203033213117E-3</c:v>
                </c:pt>
                <c:pt idx="3422">
                  <c:v>9.9086395547764994E-3</c:v>
                </c:pt>
                <c:pt idx="3423">
                  <c:v>9.9105519187391699E-3</c:v>
                </c:pt>
                <c:pt idx="3424">
                  <c:v>9.9127377895396624E-3</c:v>
                </c:pt>
                <c:pt idx="3425">
                  <c:v>9.9149036629506051E-3</c:v>
                </c:pt>
                <c:pt idx="3426">
                  <c:v>9.917979370862362E-3</c:v>
                </c:pt>
                <c:pt idx="3427">
                  <c:v>9.9191752992520577E-3</c:v>
                </c:pt>
                <c:pt idx="3428">
                  <c:v>9.9212810029821498E-3</c:v>
                </c:pt>
                <c:pt idx="3429">
                  <c:v>9.9233665909734883E-3</c:v>
                </c:pt>
                <c:pt idx="3430">
                  <c:v>9.9254320336497354E-3</c:v>
                </c:pt>
                <c:pt idx="3431">
                  <c:v>9.9274773014216521E-3</c:v>
                </c:pt>
                <c:pt idx="3432">
                  <c:v>9.9295023647051669E-3</c:v>
                </c:pt>
                <c:pt idx="3433">
                  <c:v>9.9315071939110409E-3</c:v>
                </c:pt>
                <c:pt idx="3434">
                  <c:v>9.9334917594629344E-3</c:v>
                </c:pt>
                <c:pt idx="3435">
                  <c:v>9.9354560317664545E-3</c:v>
                </c:pt>
                <c:pt idx="3436">
                  <c:v>9.9373999812375283E-3</c:v>
                </c:pt>
                <c:pt idx="3437">
                  <c:v>9.9395962809140093E-3</c:v>
                </c:pt>
                <c:pt idx="3438">
                  <c:v>9.9412267933614885E-3</c:v>
                </c:pt>
                <c:pt idx="3439">
                  <c:v>9.9431095968359074E-3</c:v>
                </c:pt>
                <c:pt idx="3440">
                  <c:v>9.9449719591415686E-3</c:v>
                </c:pt>
                <c:pt idx="3441">
                  <c:v>9.9468138506943957E-3</c:v>
                </c:pt>
                <c:pt idx="3442">
                  <c:v>9.9486352419077325E-3</c:v>
                </c:pt>
                <c:pt idx="3443">
                  <c:v>9.9504361031975009E-3</c:v>
                </c:pt>
                <c:pt idx="3444">
                  <c:v>9.9522164049822039E-3</c:v>
                </c:pt>
                <c:pt idx="3445">
                  <c:v>9.9539761176726058E-3</c:v>
                </c:pt>
                <c:pt idx="3446">
                  <c:v>9.9549345682249848E-3</c:v>
                </c:pt>
                <c:pt idx="3447">
                  <c:v>9.9574336574470932E-3</c:v>
                </c:pt>
                <c:pt idx="3448">
                  <c:v>9.9591314253604443E-3</c:v>
                </c:pt>
                <c:pt idx="3449">
                  <c:v>9.9608084858431884E-3</c:v>
                </c:pt>
                <c:pt idx="3450">
                  <c:v>9.9629731071731505E-3</c:v>
                </c:pt>
                <c:pt idx="3451">
                  <c:v>9.9641003661960111E-3</c:v>
                </c:pt>
                <c:pt idx="3452">
                  <c:v>9.9657151268979366E-3</c:v>
                </c:pt>
                <c:pt idx="3453">
                  <c:v>9.9673090618329456E-3</c:v>
                </c:pt>
                <c:pt idx="3454">
                  <c:v>9.9688821414221154E-3</c:v>
                </c:pt>
                <c:pt idx="3455">
                  <c:v>9.9704343360839508E-3</c:v>
                </c:pt>
                <c:pt idx="3456">
                  <c:v>9.9719656162343719E-3</c:v>
                </c:pt>
                <c:pt idx="3457">
                  <c:v>9.9734759522893037E-3</c:v>
                </c:pt>
                <c:pt idx="3458">
                  <c:v>9.9749653146646682E-3</c:v>
                </c:pt>
                <c:pt idx="3459">
                  <c:v>9.9764336737763869E-3</c:v>
                </c:pt>
                <c:pt idx="3460">
                  <c:v>9.9778810000455426E-3</c:v>
                </c:pt>
                <c:pt idx="3461">
                  <c:v>9.9793072638854775E-3</c:v>
                </c:pt>
                <c:pt idx="3462">
                  <c:v>9.980712435717274E-3</c:v>
                </c:pt>
                <c:pt idx="3463">
                  <c:v>9.9826831772201648E-3</c:v>
                </c:pt>
                <c:pt idx="3464">
                  <c:v>9.984037002439836E-3</c:v>
                </c:pt>
                <c:pt idx="3465">
                  <c:v>9.985369634225404E-3</c:v>
                </c:pt>
                <c:pt idx="3466">
                  <c:v>9.9866810429902111E-3</c:v>
                </c:pt>
                <c:pt idx="3467">
                  <c:v>9.9879711991579159E-3</c:v>
                </c:pt>
                <c:pt idx="3468">
                  <c:v>9.9885575537807438E-3</c:v>
                </c:pt>
                <c:pt idx="3469">
                  <c:v>9.9898095855647084E-3</c:v>
                </c:pt>
                <c:pt idx="3470">
                  <c:v>9.9910402841020731E-3</c:v>
                </c:pt>
                <c:pt idx="3471">
                  <c:v>9.9922496198193555E-3</c:v>
                </c:pt>
                <c:pt idx="3472">
                  <c:v>9.9941021556281661E-3</c:v>
                </c:pt>
                <c:pt idx="3473">
                  <c:v>9.9952641749785857E-3</c:v>
                </c:pt>
                <c:pt idx="3474">
                  <c:v>9.9964047346588359E-3</c:v>
                </c:pt>
                <c:pt idx="3475">
                  <c:v>9.9975238050874164E-3</c:v>
                </c:pt>
                <c:pt idx="3476">
                  <c:v>9.9986213566776744E-3</c:v>
                </c:pt>
                <c:pt idx="3477">
                  <c:v>9.999787399523008E-3</c:v>
                </c:pt>
                <c:pt idx="3478">
                  <c:v>1.0000539439286804E-2</c:v>
                </c:pt>
                <c:pt idx="3479">
                  <c:v>1.0001573774083283E-2</c:v>
                </c:pt>
                <c:pt idx="3480">
                  <c:v>1.0002586474430863E-2</c:v>
                </c:pt>
                <c:pt idx="3481">
                  <c:v>1.0003785296797059E-2</c:v>
                </c:pt>
                <c:pt idx="3482">
                  <c:v>1.0004753114187158E-2</c:v>
                </c:pt>
                <c:pt idx="3483">
                  <c:v>1.000569920567876E-2</c:v>
                </c:pt>
                <c:pt idx="3484">
                  <c:v>1.0006623541695519E-2</c:v>
                </c:pt>
                <c:pt idx="3485">
                  <c:v>1.0007324424194053E-2</c:v>
                </c:pt>
                <c:pt idx="3486">
                  <c:v>1.0008206696694444E-2</c:v>
                </c:pt>
                <c:pt idx="3487">
                  <c:v>1.0009067127695559E-2</c:v>
                </c:pt>
                <c:pt idx="3488">
                  <c:v>1.0009905687615728E-2</c:v>
                </c:pt>
                <c:pt idx="3489">
                  <c:v>1.0010917854273313E-2</c:v>
                </c:pt>
                <c:pt idx="3490">
                  <c:v>1.0011711036226979E-2</c:v>
                </c:pt>
                <c:pt idx="3491">
                  <c:v>1.0012482255650785E-2</c:v>
                </c:pt>
                <c:pt idx="3492">
                  <c:v>1.0013231482950342E-2</c:v>
                </c:pt>
                <c:pt idx="3493">
                  <c:v>1.0013958688562198E-2</c:v>
                </c:pt>
                <c:pt idx="3494">
                  <c:v>1.0014663842894544E-2</c:v>
                </c:pt>
                <c:pt idx="3495">
                  <c:v>1.0015346916368456E-2</c:v>
                </c:pt>
                <c:pt idx="3496">
                  <c:v>1.0016007879412753E-2</c:v>
                </c:pt>
                <c:pt idx="3497">
                  <c:v>1.0016646702443356E-2</c:v>
                </c:pt>
                <c:pt idx="3498">
                  <c:v>1.0017081870117295E-2</c:v>
                </c:pt>
                <c:pt idx="3499">
                  <c:v>1.0017677895980626E-2</c:v>
                </c:pt>
                <c:pt idx="3500">
                  <c:v>1.0018251695822933E-2</c:v>
                </c:pt>
                <c:pt idx="3501">
                  <c:v>1.0018803240073204E-2</c:v>
                </c:pt>
                <c:pt idx="3502">
                  <c:v>1.0019507682167453E-2</c:v>
                </c:pt>
                <c:pt idx="3503">
                  <c:v>1.0020013043976627E-2</c:v>
                </c:pt>
                <c:pt idx="3504">
                  <c:v>1.0020496058729983E-2</c:v>
                </c:pt>
                <c:pt idx="3505">
                  <c:v>1.0020956696840864E-2</c:v>
                </c:pt>
                <c:pt idx="3506">
                  <c:v>1.0021394928740664E-2</c:v>
                </c:pt>
                <c:pt idx="3507">
                  <c:v>1.0021643481757714E-2</c:v>
                </c:pt>
                <c:pt idx="3508">
                  <c:v>1.0022038408686207E-2</c:v>
                </c:pt>
                <c:pt idx="3509">
                  <c:v>1.0022410843403939E-2</c:v>
                </c:pt>
                <c:pt idx="3510">
                  <c:v>1.0023085499117901E-2</c:v>
                </c:pt>
                <c:pt idx="3511">
                  <c:v>1.0023248959782904E-2</c:v>
                </c:pt>
                <c:pt idx="3512">
                  <c:v>1.0023552133264063E-2</c:v>
                </c:pt>
                <c:pt idx="3513">
                  <c:v>1.002383269348428E-2</c:v>
                </c:pt>
                <c:pt idx="3514">
                  <c:v>1.002409061087753E-2</c:v>
                </c:pt>
                <c:pt idx="3515">
                  <c:v>1.0024357609749573E-2</c:v>
                </c:pt>
                <c:pt idx="3516">
                  <c:v>1.0024566907190887E-2</c:v>
                </c:pt>
                <c:pt idx="3517">
                  <c:v>1.0024753468847333E-2</c:v>
                </c:pt>
                <c:pt idx="3518">
                  <c:v>1.0024917265137413E-2</c:v>
                </c:pt>
                <c:pt idx="3519">
                  <c:v>1.0025058266495098E-2</c:v>
                </c:pt>
                <c:pt idx="3520">
                  <c:v>1.0024884199070331E-2</c:v>
                </c:pt>
                <c:pt idx="3521">
                  <c:v>1.002498278602686E-2</c:v>
                </c:pt>
                <c:pt idx="3522">
                  <c:v>1.0025058494820577E-2</c:v>
                </c:pt>
                <c:pt idx="3523">
                  <c:v>1.0025111295869627E-2</c:v>
                </c:pt>
                <c:pt idx="3524">
                  <c:v>1.0025420314027698E-2</c:v>
                </c:pt>
                <c:pt idx="3525">
                  <c:v>1.0025423924659492E-2</c:v>
                </c:pt>
                <c:pt idx="3526">
                  <c:v>1.002594783202174E-2</c:v>
                </c:pt>
                <c:pt idx="3527">
                  <c:v>1.0025362110448967E-2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72096"/>
        <c:axId val="512414848"/>
      </c:lineChart>
      <c:dateAx>
        <c:axId val="51237209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1484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512414848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23720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-3.331092466742902E-3</c:v>
                </c:pt>
                <c:pt idx="1">
                  <c:v>-3.331092466702934E-3</c:v>
                </c:pt>
                <c:pt idx="2">
                  <c:v>-3.3310924667828701E-3</c:v>
                </c:pt>
                <c:pt idx="3">
                  <c:v>-3.3638420231163479E-3</c:v>
                </c:pt>
                <c:pt idx="4">
                  <c:v>-3.4094131642703474E-3</c:v>
                </c:pt>
                <c:pt idx="5">
                  <c:v>-3.4288814089666886E-3</c:v>
                </c:pt>
                <c:pt idx="6">
                  <c:v>-3.4431672529544599E-3</c:v>
                </c:pt>
                <c:pt idx="7">
                  <c:v>-3.4501364069683405E-3</c:v>
                </c:pt>
                <c:pt idx="8">
                  <c:v>-3.4620644384508736E-3</c:v>
                </c:pt>
                <c:pt idx="9">
                  <c:v>-3.4747200741502837E-3</c:v>
                </c:pt>
                <c:pt idx="10">
                  <c:v>-3.479270594151096E-3</c:v>
                </c:pt>
                <c:pt idx="11">
                  <c:v>-3.4826865330028767E-3</c:v>
                </c:pt>
                <c:pt idx="12">
                  <c:v>-3.4849157632033112E-3</c:v>
                </c:pt>
                <c:pt idx="13">
                  <c:v>-3.4863302845167254E-3</c:v>
                </c:pt>
                <c:pt idx="14">
                  <c:v>-3.4862390705470148E-3</c:v>
                </c:pt>
                <c:pt idx="15">
                  <c:v>-3.4856505165814511E-3</c:v>
                </c:pt>
                <c:pt idx="16">
                  <c:v>-3.4848691584432601E-3</c:v>
                </c:pt>
                <c:pt idx="17">
                  <c:v>-3.4839768857075626E-3</c:v>
                </c:pt>
                <c:pt idx="18">
                  <c:v>-3.4821983922750377E-3</c:v>
                </c:pt>
                <c:pt idx="19">
                  <c:v>-3.4809364494448047E-3</c:v>
                </c:pt>
                <c:pt idx="20">
                  <c:v>-3.4806301819534369E-3</c:v>
                </c:pt>
                <c:pt idx="21">
                  <c:v>-3.4802442041037551E-3</c:v>
                </c:pt>
                <c:pt idx="22">
                  <c:v>-3.479714120047106E-3</c:v>
                </c:pt>
                <c:pt idx="23">
                  <c:v>-3.4782302716696023E-3</c:v>
                </c:pt>
                <c:pt idx="24">
                  <c:v>-3.4765138425640885E-3</c:v>
                </c:pt>
                <c:pt idx="25">
                  <c:v>-3.4755340684622382E-3</c:v>
                </c:pt>
                <c:pt idx="26">
                  <c:v>-3.4745185245732557E-3</c:v>
                </c:pt>
                <c:pt idx="27">
                  <c:v>-3.4734852670137428E-3</c:v>
                </c:pt>
                <c:pt idx="28">
                  <c:v>-3.4714165124061225E-3</c:v>
                </c:pt>
                <c:pt idx="29">
                  <c:v>-3.4695362228820414E-3</c:v>
                </c:pt>
                <c:pt idx="30">
                  <c:v>-3.4686852387189049E-3</c:v>
                </c:pt>
                <c:pt idx="31">
                  <c:v>-3.4679248775848492E-3</c:v>
                </c:pt>
                <c:pt idx="32">
                  <c:v>-3.4672731954366043E-3</c:v>
                </c:pt>
                <c:pt idx="33">
                  <c:v>-3.4663889974417827E-3</c:v>
                </c:pt>
                <c:pt idx="34">
                  <c:v>-3.4661143797531935E-3</c:v>
                </c:pt>
                <c:pt idx="35">
                  <c:v>-3.4662769344429023E-3</c:v>
                </c:pt>
                <c:pt idx="36">
                  <c:v>-3.4666565048180331E-3</c:v>
                </c:pt>
                <c:pt idx="37">
                  <c:v>-3.4672711469152517E-3</c:v>
                </c:pt>
                <c:pt idx="38">
                  <c:v>-3.4693408493513544E-3</c:v>
                </c:pt>
                <c:pt idx="39">
                  <c:v>-3.4724415548170739E-3</c:v>
                </c:pt>
                <c:pt idx="40">
                  <c:v>-3.4745023970739197E-3</c:v>
                </c:pt>
                <c:pt idx="41">
                  <c:v>-3.4768524182915428E-3</c:v>
                </c:pt>
                <c:pt idx="42">
                  <c:v>-3.4792857588206161E-3</c:v>
                </c:pt>
                <c:pt idx="43">
                  <c:v>-3.4842068358331701E-3</c:v>
                </c:pt>
                <c:pt idx="44">
                  <c:v>-3.4892687946586065E-3</c:v>
                </c:pt>
                <c:pt idx="45">
                  <c:v>-3.4918122921512307E-3</c:v>
                </c:pt>
                <c:pt idx="46">
                  <c:v>-3.4943690130262439E-3</c:v>
                </c:pt>
                <c:pt idx="47">
                  <c:v>-3.4969360215519885E-3</c:v>
                </c:pt>
                <c:pt idx="48">
                  <c:v>-3.502055581767749E-3</c:v>
                </c:pt>
                <c:pt idx="49">
                  <c:v>-3.5072482106546232E-3</c:v>
                </c:pt>
                <c:pt idx="50">
                  <c:v>-3.5098226167828983E-3</c:v>
                </c:pt>
                <c:pt idx="51">
                  <c:v>-3.512389694693141E-3</c:v>
                </c:pt>
                <c:pt idx="52">
                  <c:v>-3.5149465083339493E-3</c:v>
                </c:pt>
                <c:pt idx="53">
                  <c:v>-3.5199768232985207E-3</c:v>
                </c:pt>
                <c:pt idx="54">
                  <c:v>-3.5250123998542549E-3</c:v>
                </c:pt>
                <c:pt idx="55">
                  <c:v>-3.5274738523360938E-3</c:v>
                </c:pt>
                <c:pt idx="56">
                  <c:v>-3.5299074244399264E-3</c:v>
                </c:pt>
                <c:pt idx="57">
                  <c:v>-3.5323101805539991E-3</c:v>
                </c:pt>
                <c:pt idx="58">
                  <c:v>-3.5369635415039014E-3</c:v>
                </c:pt>
                <c:pt idx="59">
                  <c:v>-3.5415543240446823E-3</c:v>
                </c:pt>
                <c:pt idx="60">
                  <c:v>-3.5437589598785735E-3</c:v>
                </c:pt>
                <c:pt idx="61">
                  <c:v>-3.5459151637340369E-3</c:v>
                </c:pt>
                <c:pt idx="62">
                  <c:v>-3.5480199996795747E-3</c:v>
                </c:pt>
                <c:pt idx="63">
                  <c:v>-3.5521778848890406E-3</c:v>
                </c:pt>
                <c:pt idx="64">
                  <c:v>-3.556575219532121E-3</c:v>
                </c:pt>
                <c:pt idx="65">
                  <c:v>-3.5588546922626918E-3</c:v>
                </c:pt>
                <c:pt idx="66">
                  <c:v>-3.5611959580039709E-3</c:v>
                </c:pt>
                <c:pt idx="67">
                  <c:v>-3.5636008801454011E-3</c:v>
                </c:pt>
                <c:pt idx="68">
                  <c:v>-3.5685968526344425E-3</c:v>
                </c:pt>
                <c:pt idx="69">
                  <c:v>-3.5738943951457713E-3</c:v>
                </c:pt>
                <c:pt idx="70">
                  <c:v>-3.5766455464925073E-3</c:v>
                </c:pt>
                <c:pt idx="71">
                  <c:v>-3.5794715331372018E-3</c:v>
                </c:pt>
                <c:pt idx="72">
                  <c:v>-3.5823742184293295E-3</c:v>
                </c:pt>
                <c:pt idx="73">
                  <c:v>-3.5884087974391576E-3</c:v>
                </c:pt>
                <c:pt idx="74">
                  <c:v>-3.5947892084253752E-3</c:v>
                </c:pt>
                <c:pt idx="75">
                  <c:v>-3.5981033340393154E-3</c:v>
                </c:pt>
                <c:pt idx="76">
                  <c:v>-3.6015053372784323E-3</c:v>
                </c:pt>
                <c:pt idx="77">
                  <c:v>-3.6049970814122645E-3</c:v>
                </c:pt>
                <c:pt idx="78">
                  <c:v>-3.6122527752846523E-3</c:v>
                </c:pt>
                <c:pt idx="79">
                  <c:v>-3.619898729088078E-3</c:v>
                </c:pt>
                <c:pt idx="80">
                  <c:v>-3.6238671247801335E-3</c:v>
                </c:pt>
                <c:pt idx="81">
                  <c:v>-3.6279364403446479E-3</c:v>
                </c:pt>
                <c:pt idx="82">
                  <c:v>-3.6321085388113517E-3</c:v>
                </c:pt>
                <c:pt idx="83">
                  <c:v>-3.6407678413796773E-3</c:v>
                </c:pt>
                <c:pt idx="84">
                  <c:v>-3.6498313619803824E-3</c:v>
                </c:pt>
                <c:pt idx="85">
                  <c:v>-3.6543593395332863E-3</c:v>
                </c:pt>
                <c:pt idx="86">
                  <c:v>-3.658809810405117E-3</c:v>
                </c:pt>
                <c:pt idx="87">
                  <c:v>-3.6631786545715528E-3</c:v>
                </c:pt>
                <c:pt idx="88">
                  <c:v>-3.671586206239752E-3</c:v>
                </c:pt>
                <c:pt idx="89">
                  <c:v>-3.6797553597400778E-3</c:v>
                </c:pt>
                <c:pt idx="90">
                  <c:v>-3.6836542669771433E-3</c:v>
                </c:pt>
                <c:pt idx="91">
                  <c:v>-3.6874468262437787E-3</c:v>
                </c:pt>
                <c:pt idx="92">
                  <c:v>-3.6911289172758543E-3</c:v>
                </c:pt>
                <c:pt idx="93">
                  <c:v>-3.698066282185053E-3</c:v>
                </c:pt>
                <c:pt idx="94">
                  <c:v>-3.7046701948550975E-3</c:v>
                </c:pt>
                <c:pt idx="95">
                  <c:v>-3.7077381415517863E-3</c:v>
                </c:pt>
                <c:pt idx="96">
                  <c:v>-3.7106708988288162E-3</c:v>
                </c:pt>
                <c:pt idx="97">
                  <c:v>-3.7134643463021533E-3</c:v>
                </c:pt>
                <c:pt idx="98">
                  <c:v>-3.7185278643203645E-3</c:v>
                </c:pt>
                <c:pt idx="99">
                  <c:v>-3.7231626349543134E-3</c:v>
                </c:pt>
                <c:pt idx="100">
                  <c:v>-3.7251977307661832E-3</c:v>
                </c:pt>
                <c:pt idx="101">
                  <c:v>-3.7270687955892612E-3</c:v>
                </c:pt>
                <c:pt idx="102">
                  <c:v>-3.7287717091993855E-3</c:v>
                </c:pt>
                <c:pt idx="103">
                  <c:v>-3.7315577514895892E-3</c:v>
                </c:pt>
                <c:pt idx="104">
                  <c:v>-3.7338194474667574E-3</c:v>
                </c:pt>
                <c:pt idx="105">
                  <c:v>-3.7346198019294619E-3</c:v>
                </c:pt>
                <c:pt idx="106">
                  <c:v>-3.7352272840340817E-3</c:v>
                </c:pt>
                <c:pt idx="107">
                  <c:v>-3.7356989285974862E-3</c:v>
                </c:pt>
                <c:pt idx="108">
                  <c:v>-3.7370523919921794E-3</c:v>
                </c:pt>
                <c:pt idx="109">
                  <c:v>-3.7390801855519129E-3</c:v>
                </c:pt>
                <c:pt idx="110">
                  <c:v>-3.740386582982147E-3</c:v>
                </c:pt>
                <c:pt idx="111">
                  <c:v>-3.7418882344653071E-3</c:v>
                </c:pt>
                <c:pt idx="112">
                  <c:v>-3.7435905507932077E-3</c:v>
                </c:pt>
                <c:pt idx="113">
                  <c:v>-3.7476521037804744E-3</c:v>
                </c:pt>
                <c:pt idx="114">
                  <c:v>-3.7525146724748382E-3</c:v>
                </c:pt>
                <c:pt idx="115">
                  <c:v>-3.7553014694280407E-3</c:v>
                </c:pt>
                <c:pt idx="116">
                  <c:v>-3.7583213940584059E-3</c:v>
                </c:pt>
                <c:pt idx="117">
                  <c:v>-3.7615798567580683E-3</c:v>
                </c:pt>
                <c:pt idx="118">
                  <c:v>-3.7688795039114709E-3</c:v>
                </c:pt>
                <c:pt idx="119">
                  <c:v>-3.7771072977710318E-3</c:v>
                </c:pt>
                <c:pt idx="120">
                  <c:v>-3.7816396079781711E-3</c:v>
                </c:pt>
                <c:pt idx="121">
                  <c:v>-3.7864429192069338E-3</c:v>
                </c:pt>
                <c:pt idx="122">
                  <c:v>-3.7915226418094861E-3</c:v>
                </c:pt>
                <c:pt idx="123">
                  <c:v>-3.8025903442706621E-3</c:v>
                </c:pt>
                <c:pt idx="124">
                  <c:v>-3.8147138559185834E-3</c:v>
                </c:pt>
                <c:pt idx="125">
                  <c:v>-3.8212567926709795E-3</c:v>
                </c:pt>
                <c:pt idx="126">
                  <c:v>-3.8281086037095235E-3</c:v>
                </c:pt>
                <c:pt idx="127">
                  <c:v>-3.8352746995062859E-3</c:v>
                </c:pt>
                <c:pt idx="128">
                  <c:v>-3.8506403711613402E-3</c:v>
                </c:pt>
                <c:pt idx="129">
                  <c:v>-3.8671053063366045E-3</c:v>
                </c:pt>
                <c:pt idx="130">
                  <c:v>-3.8754113369998677E-3</c:v>
                </c:pt>
                <c:pt idx="131">
                  <c:v>-3.8835414355942177E-3</c:v>
                </c:pt>
                <c:pt idx="132">
                  <c:v>-3.8914900664677177E-3</c:v>
                </c:pt>
                <c:pt idx="133">
                  <c:v>-3.9067123610392329E-3</c:v>
                </c:pt>
                <c:pt idx="134">
                  <c:v>-3.9213591988351837E-3</c:v>
                </c:pt>
                <c:pt idx="135">
                  <c:v>-3.9283174558457645E-3</c:v>
                </c:pt>
                <c:pt idx="136">
                  <c:v>-3.9350610309041301E-3</c:v>
                </c:pt>
                <c:pt idx="137">
                  <c:v>-3.9415843886381197E-3</c:v>
                </c:pt>
                <c:pt idx="138">
                  <c:v>-3.9538259423821387E-3</c:v>
                </c:pt>
                <c:pt idx="139">
                  <c:v>-3.9653649312931805E-3</c:v>
                </c:pt>
                <c:pt idx="140">
                  <c:v>-3.970704166467165E-3</c:v>
                </c:pt>
                <c:pt idx="141">
                  <c:v>-3.9757899703252164E-3</c:v>
                </c:pt>
                <c:pt idx="142">
                  <c:v>-3.9806168068157177E-3</c:v>
                </c:pt>
                <c:pt idx="143">
                  <c:v>-3.9893353691144995E-3</c:v>
                </c:pt>
                <c:pt idx="144">
                  <c:v>-3.997223767941982E-3</c:v>
                </c:pt>
                <c:pt idx="145">
                  <c:v>-4.0006727334551684E-3</c:v>
                </c:pt>
                <c:pt idx="146">
                  <c:v>-4.0038295178090877E-3</c:v>
                </c:pt>
                <c:pt idx="147">
                  <c:v>-4.006688585271867E-3</c:v>
                </c:pt>
                <c:pt idx="148">
                  <c:v>-4.0113419545617646E-3</c:v>
                </c:pt>
                <c:pt idx="149">
                  <c:v>-4.0150369726932311E-3</c:v>
                </c:pt>
                <c:pt idx="150">
                  <c:v>-4.0163892702471671E-3</c:v>
                </c:pt>
                <c:pt idx="151">
                  <c:v>-4.0177372982164172E-3</c:v>
                </c:pt>
                <c:pt idx="152">
                  <c:v>-4.0191470066064383E-3</c:v>
                </c:pt>
                <c:pt idx="153">
                  <c:v>-4.0221356026304278E-3</c:v>
                </c:pt>
                <c:pt idx="154">
                  <c:v>-4.0254367102443567E-3</c:v>
                </c:pt>
                <c:pt idx="155">
                  <c:v>-4.0271803705405063E-3</c:v>
                </c:pt>
                <c:pt idx="156">
                  <c:v>-4.028995931042445E-3</c:v>
                </c:pt>
                <c:pt idx="157">
                  <c:v>-4.0308850955872444E-3</c:v>
                </c:pt>
                <c:pt idx="158">
                  <c:v>-4.0348720634098001E-3</c:v>
                </c:pt>
                <c:pt idx="159">
                  <c:v>-4.0392118579868352E-3</c:v>
                </c:pt>
                <c:pt idx="160">
                  <c:v>-4.0414945915090428E-3</c:v>
                </c:pt>
                <c:pt idx="161">
                  <c:v>-4.0438611489390652E-3</c:v>
                </c:pt>
                <c:pt idx="162">
                  <c:v>-4.0463132336743257E-3</c:v>
                </c:pt>
                <c:pt idx="163">
                  <c:v>-4.0514654141698969E-3</c:v>
                </c:pt>
                <c:pt idx="164">
                  <c:v>-4.0570109116977449E-3</c:v>
                </c:pt>
                <c:pt idx="165">
                  <c:v>-4.0599161827614694E-3</c:v>
                </c:pt>
                <c:pt idx="166">
                  <c:v>-4.0629172012351944E-3</c:v>
                </c:pt>
                <c:pt idx="167">
                  <c:v>-4.0660156702765349E-3</c:v>
                </c:pt>
                <c:pt idx="168">
                  <c:v>-4.0741948363309799E-3</c:v>
                </c:pt>
                <c:pt idx="169">
                  <c:v>-4.0830293934268624E-3</c:v>
                </c:pt>
                <c:pt idx="170">
                  <c:v>-4.0867483370998769E-3</c:v>
                </c:pt>
                <c:pt idx="171">
                  <c:v>-4.0905342841757175E-3</c:v>
                </c:pt>
                <c:pt idx="172">
                  <c:v>-4.097658895489964E-3</c:v>
                </c:pt>
                <c:pt idx="173">
                  <c:v>-4.1043798642581564E-3</c:v>
                </c:pt>
                <c:pt idx="174">
                  <c:v>-4.1074624462877907E-3</c:v>
                </c:pt>
                <c:pt idx="175">
                  <c:v>-4.1103886086402142E-3</c:v>
                </c:pt>
                <c:pt idx="176">
                  <c:v>-4.1131559042728583E-3</c:v>
                </c:pt>
                <c:pt idx="177">
                  <c:v>-4.1181015942637345E-3</c:v>
                </c:pt>
                <c:pt idx="178">
                  <c:v>-4.1225874729589052E-3</c:v>
                </c:pt>
                <c:pt idx="179">
                  <c:v>-4.1245237257170331E-3</c:v>
                </c:pt>
                <c:pt idx="180">
                  <c:v>-4.1262864281410572E-3</c:v>
                </c:pt>
                <c:pt idx="181">
                  <c:v>-4.1278731332283769E-3</c:v>
                </c:pt>
                <c:pt idx="182">
                  <c:v>-4.1304002583375521E-3</c:v>
                </c:pt>
                <c:pt idx="183">
                  <c:v>-4.1324110337637165E-3</c:v>
                </c:pt>
                <c:pt idx="184">
                  <c:v>-4.1330810428119591E-3</c:v>
                </c:pt>
                <c:pt idx="185">
                  <c:v>-4.133560371148981E-3</c:v>
                </c:pt>
                <c:pt idx="186">
                  <c:v>-4.1338465712925654E-3</c:v>
                </c:pt>
                <c:pt idx="187">
                  <c:v>-4.1337155086784705E-3</c:v>
                </c:pt>
                <c:pt idx="188">
                  <c:v>-4.1330111463233621E-3</c:v>
                </c:pt>
                <c:pt idx="189">
                  <c:v>-4.1322949975830525E-3</c:v>
                </c:pt>
                <c:pt idx="190">
                  <c:v>-4.1313710372747892E-3</c:v>
                </c:pt>
                <c:pt idx="191">
                  <c:v>-4.1302368182760674E-3</c:v>
                </c:pt>
                <c:pt idx="192">
                  <c:v>-4.1272079644683046E-3</c:v>
                </c:pt>
                <c:pt idx="193">
                  <c:v>-4.1236576119763058E-3</c:v>
                </c:pt>
                <c:pt idx="194">
                  <c:v>-4.1220937554520276E-3</c:v>
                </c:pt>
                <c:pt idx="195">
                  <c:v>-4.1209719944479417E-3</c:v>
                </c:pt>
                <c:pt idx="196">
                  <c:v>-4.1202993434330537E-3</c:v>
                </c:pt>
                <c:pt idx="197">
                  <c:v>-4.120438983705732E-3</c:v>
                </c:pt>
                <c:pt idx="198">
                  <c:v>-4.1222401240093021E-3</c:v>
                </c:pt>
                <c:pt idx="199">
                  <c:v>-4.1239182367780458E-3</c:v>
                </c:pt>
                <c:pt idx="200">
                  <c:v>-4.1260875452708845E-3</c:v>
                </c:pt>
                <c:pt idx="201">
                  <c:v>-4.1287550636770476E-3</c:v>
                </c:pt>
                <c:pt idx="202">
                  <c:v>-4.1357383586726471E-3</c:v>
                </c:pt>
                <c:pt idx="203">
                  <c:v>-4.1445475221379979E-3</c:v>
                </c:pt>
                <c:pt idx="204">
                  <c:v>-4.1498113044280416E-3</c:v>
                </c:pt>
                <c:pt idx="205">
                  <c:v>-4.1556153822464026E-3</c:v>
                </c:pt>
                <c:pt idx="206">
                  <c:v>-4.1619667700221186E-3</c:v>
                </c:pt>
                <c:pt idx="207">
                  <c:v>-4.1764805293897922E-3</c:v>
                </c:pt>
                <c:pt idx="208">
                  <c:v>-4.1929857048828012E-3</c:v>
                </c:pt>
                <c:pt idx="209">
                  <c:v>-4.2021788557633499E-3</c:v>
                </c:pt>
                <c:pt idx="210">
                  <c:v>-4.2119614022961827E-3</c:v>
                </c:pt>
                <c:pt idx="211">
                  <c:v>-4.2223403582708485E-3</c:v>
                </c:pt>
                <c:pt idx="212">
                  <c:v>-4.2450713156538811E-3</c:v>
                </c:pt>
                <c:pt idx="213">
                  <c:v>-4.2699605639295868E-3</c:v>
                </c:pt>
                <c:pt idx="214">
                  <c:v>-4.2832001659443009E-3</c:v>
                </c:pt>
                <c:pt idx="215">
                  <c:v>-4.2959392592845091E-3</c:v>
                </c:pt>
                <c:pt idx="216">
                  <c:v>-4.3079419498859295E-3</c:v>
                </c:pt>
                <c:pt idx="217">
                  <c:v>-4.3293867914018236E-3</c:v>
                </c:pt>
                <c:pt idx="218">
                  <c:v>-4.3483734955973574E-3</c:v>
                </c:pt>
                <c:pt idx="219">
                  <c:v>-4.3565327807248977E-3</c:v>
                </c:pt>
                <c:pt idx="220">
                  <c:v>-4.3638911064736163E-3</c:v>
                </c:pt>
                <c:pt idx="221">
                  <c:v>-4.370437713370201E-3</c:v>
                </c:pt>
                <c:pt idx="222">
                  <c:v>-4.3807180918120636E-3</c:v>
                </c:pt>
                <c:pt idx="223">
                  <c:v>-4.3882917632886986E-3</c:v>
                </c:pt>
                <c:pt idx="224">
                  <c:v>-4.3906183841446733E-3</c:v>
                </c:pt>
                <c:pt idx="225">
                  <c:v>-4.3920687291887361E-3</c:v>
                </c:pt>
                <c:pt idx="226">
                  <c:v>-4.392632039147415E-3</c:v>
                </c:pt>
                <c:pt idx="227">
                  <c:v>-4.3906945263572084E-3</c:v>
                </c:pt>
                <c:pt idx="228">
                  <c:v>-4.3857997380625235E-3</c:v>
                </c:pt>
                <c:pt idx="229">
                  <c:v>-4.3817664798950773E-3</c:v>
                </c:pt>
                <c:pt idx="230">
                  <c:v>-4.376781629562565E-3</c:v>
                </c:pt>
                <c:pt idx="231">
                  <c:v>-4.3708344275517064E-3</c:v>
                </c:pt>
                <c:pt idx="232">
                  <c:v>-4.3556256872179233E-3</c:v>
                </c:pt>
                <c:pt idx="233">
                  <c:v>-4.3372069113400968E-3</c:v>
                </c:pt>
                <c:pt idx="234">
                  <c:v>-4.3262865573590048E-3</c:v>
                </c:pt>
                <c:pt idx="235">
                  <c:v>-4.3145696499147235E-3</c:v>
                </c:pt>
                <c:pt idx="236">
                  <c:v>-4.3029723529119934E-3</c:v>
                </c:pt>
                <c:pt idx="237">
                  <c:v>-4.2809175387770182E-3</c:v>
                </c:pt>
                <c:pt idx="238">
                  <c:v>-4.2601839444156298E-3</c:v>
                </c:pt>
                <c:pt idx="239">
                  <c:v>-4.2504157553180377E-3</c:v>
                </c:pt>
                <c:pt idx="240">
                  <c:v>-4.2410306187701252E-3</c:v>
                </c:pt>
                <c:pt idx="241">
                  <c:v>-4.2320342782575793E-3</c:v>
                </c:pt>
                <c:pt idx="242">
                  <c:v>-4.2153169433678528E-3</c:v>
                </c:pt>
                <c:pt idx="243">
                  <c:v>-4.2000517496321166E-3</c:v>
                </c:pt>
                <c:pt idx="244">
                  <c:v>-4.1930855438199188E-3</c:v>
                </c:pt>
                <c:pt idx="245">
                  <c:v>-4.1865425957965385E-3</c:v>
                </c:pt>
                <c:pt idx="246">
                  <c:v>-4.1698603654074518E-3</c:v>
                </c:pt>
                <c:pt idx="247">
                  <c:v>-4.156494964373536E-3</c:v>
                </c:pt>
                <c:pt idx="248">
                  <c:v>-4.1530756422281101E-3</c:v>
                </c:pt>
                <c:pt idx="249">
                  <c:v>-4.1501255267162307E-3</c:v>
                </c:pt>
                <c:pt idx="250">
                  <c:v>-4.1457702922498285E-3</c:v>
                </c:pt>
                <c:pt idx="251">
                  <c:v>-4.1431320036755537E-3</c:v>
                </c:pt>
                <c:pt idx="252">
                  <c:v>-4.1426140755751462E-3</c:v>
                </c:pt>
                <c:pt idx="253">
                  <c:v>-4.1425998158617361E-3</c:v>
                </c:pt>
                <c:pt idx="254">
                  <c:v>-4.1430949679011064E-3</c:v>
                </c:pt>
                <c:pt idx="255">
                  <c:v>-4.1454447561051211E-3</c:v>
                </c:pt>
                <c:pt idx="256">
                  <c:v>-4.1479927936061145E-3</c:v>
                </c:pt>
                <c:pt idx="257">
                  <c:v>-4.1489704504815705E-3</c:v>
                </c:pt>
                <c:pt idx="258">
                  <c:v>-4.1499416157497748E-3</c:v>
                </c:pt>
                <c:pt idx="259">
                  <c:v>-4.1518143281615849E-3</c:v>
                </c:pt>
                <c:pt idx="260">
                  <c:v>-4.1537609759378924E-3</c:v>
                </c:pt>
                <c:pt idx="261">
                  <c:v>-4.1546993948404776E-3</c:v>
                </c:pt>
                <c:pt idx="262">
                  <c:v>-4.1556312070278878E-3</c:v>
                </c:pt>
                <c:pt idx="263">
                  <c:v>-4.1565563931156291E-3</c:v>
                </c:pt>
                <c:pt idx="264">
                  <c:v>-4.1583365490449609E-3</c:v>
                </c:pt>
                <c:pt idx="265">
                  <c:v>-4.160190493576188E-3</c:v>
                </c:pt>
                <c:pt idx="266">
                  <c:v>-4.1610822617155208E-3</c:v>
                </c:pt>
                <c:pt idx="267">
                  <c:v>-4.1619672887271975E-3</c:v>
                </c:pt>
                <c:pt idx="268">
                  <c:v>-4.1628455553466281E-3</c:v>
                </c:pt>
                <c:pt idx="269">
                  <c:v>-4.1645312813320956E-3</c:v>
                </c:pt>
                <c:pt idx="270">
                  <c:v>-4.1662906345285577E-3</c:v>
                </c:pt>
                <c:pt idx="271">
                  <c:v>-4.1671348115368545E-3</c:v>
                </c:pt>
                <c:pt idx="272">
                  <c:v>-4.1679721128851099E-3</c:v>
                </c:pt>
                <c:pt idx="273">
                  <c:v>-4.1688025197483825E-3</c:v>
                </c:pt>
                <c:pt idx="274">
                  <c:v>-4.170391942435181E-3</c:v>
                </c:pt>
                <c:pt idx="275">
                  <c:v>-4.172054815980708E-3</c:v>
                </c:pt>
                <c:pt idx="276">
                  <c:v>-4.172850461330313E-3</c:v>
                </c:pt>
                <c:pt idx="277">
                  <c:v>-4.1736390969271397E-3</c:v>
                </c:pt>
                <c:pt idx="278">
                  <c:v>-4.1744207033866942E-3</c:v>
                </c:pt>
                <c:pt idx="279">
                  <c:v>-4.1759119498196995E-3</c:v>
                </c:pt>
                <c:pt idx="280">
                  <c:v>-4.1774764551583132E-3</c:v>
                </c:pt>
                <c:pt idx="281">
                  <c:v>-4.1782226286013469E-3</c:v>
                </c:pt>
                <c:pt idx="282">
                  <c:v>-4.1789616579190891E-3</c:v>
                </c:pt>
                <c:pt idx="283">
                  <c:v>-4.17969352364711E-3</c:v>
                </c:pt>
                <c:pt idx="284">
                  <c:v>-4.1810847209111657E-3</c:v>
                </c:pt>
                <c:pt idx="285">
                  <c:v>-4.1825489694868878E-3</c:v>
                </c:pt>
                <c:pt idx="286">
                  <c:v>-4.1832447305356624E-3</c:v>
                </c:pt>
                <c:pt idx="287">
                  <c:v>-4.1839332130466644E-3</c:v>
                </c:pt>
                <c:pt idx="288">
                  <c:v>-4.1846143977952721E-3</c:v>
                </c:pt>
                <c:pt idx="289">
                  <c:v>-4.1859036731617394E-3</c:v>
                </c:pt>
                <c:pt idx="290">
                  <c:v>-4.187265775952298E-3</c:v>
                </c:pt>
                <c:pt idx="291">
                  <c:v>-4.1879101842789979E-3</c:v>
                </c:pt>
                <c:pt idx="292">
                  <c:v>-4.1885471797353802E-3</c:v>
                </c:pt>
                <c:pt idx="293">
                  <c:v>-4.1891767430568549E-3</c:v>
                </c:pt>
                <c:pt idx="294">
                  <c:v>-4.1903622239702898E-3</c:v>
                </c:pt>
                <c:pt idx="295">
                  <c:v>-4.1916202920200263E-3</c:v>
                </c:pt>
                <c:pt idx="296">
                  <c:v>-4.1922124071769318E-3</c:v>
                </c:pt>
                <c:pt idx="297">
                  <c:v>-4.1927969751309746E-3</c:v>
                </c:pt>
                <c:pt idx="298">
                  <c:v>-4.1933739766575329E-3</c:v>
                </c:pt>
                <c:pt idx="299">
                  <c:v>-4.1944537907623314E-3</c:v>
                </c:pt>
                <c:pt idx="300">
                  <c:v>-4.195605934875779E-3</c:v>
                </c:pt>
                <c:pt idx="301">
                  <c:v>-4.1961448164551385E-3</c:v>
                </c:pt>
                <c:pt idx="302">
                  <c:v>-4.1966760164591221E-3</c:v>
                </c:pt>
                <c:pt idx="303">
                  <c:v>-4.1971995159029163E-3</c:v>
                </c:pt>
                <c:pt idx="304">
                  <c:v>-4.198171790990024E-3</c:v>
                </c:pt>
                <c:pt idx="305">
                  <c:v>-4.1992161217452306E-3</c:v>
                </c:pt>
                <c:pt idx="306">
                  <c:v>-4.1997008293392923E-3</c:v>
                </c:pt>
                <c:pt idx="307">
                  <c:v>-4.2001777211853053E-3</c:v>
                </c:pt>
                <c:pt idx="308">
                  <c:v>-4.2006467778188394E-3</c:v>
                </c:pt>
                <c:pt idx="309">
                  <c:v>-4.2015096421055276E-3</c:v>
                </c:pt>
                <c:pt idx="310">
                  <c:v>-4.2024442697741193E-3</c:v>
                </c:pt>
                <c:pt idx="311">
                  <c:v>-4.2028738632149398E-3</c:v>
                </c:pt>
                <c:pt idx="312">
                  <c:v>-4.2032955062554223E-3</c:v>
                </c:pt>
                <c:pt idx="313">
                  <c:v>-4.2037091799906889E-3</c:v>
                </c:pt>
                <c:pt idx="314">
                  <c:v>-4.2044607614544205E-3</c:v>
                </c:pt>
                <c:pt idx="315">
                  <c:v>-4.2052837964678957E-3</c:v>
                </c:pt>
                <c:pt idx="316">
                  <c:v>-4.2056573351079152E-3</c:v>
                </c:pt>
                <c:pt idx="317">
                  <c:v>-4.2060227890550195E-3</c:v>
                </c:pt>
                <c:pt idx="318">
                  <c:v>-4.206380139404331E-3</c:v>
                </c:pt>
                <c:pt idx="319">
                  <c:v>-4.207018566515508E-3</c:v>
                </c:pt>
                <c:pt idx="320">
                  <c:v>-4.2077281188923621E-3</c:v>
                </c:pt>
                <c:pt idx="321">
                  <c:v>-4.2080446623637968E-3</c:v>
                </c:pt>
                <c:pt idx="322">
                  <c:v>-4.2083529869696434E-3</c:v>
                </c:pt>
                <c:pt idx="323">
                  <c:v>-4.208653073405344E-3</c:v>
                </c:pt>
                <c:pt idx="324">
                  <c:v>-4.2091764746743365E-3</c:v>
                </c:pt>
                <c:pt idx="325">
                  <c:v>-4.2097706542332247E-3</c:v>
                </c:pt>
                <c:pt idx="326">
                  <c:v>-4.2100292623281632E-3</c:v>
                </c:pt>
                <c:pt idx="327">
                  <c:v>-4.2102795169851603E-3</c:v>
                </c:pt>
                <c:pt idx="328">
                  <c:v>-4.2105213992593704E-3</c:v>
                </c:pt>
                <c:pt idx="329">
                  <c:v>-4.2109279033564206E-3</c:v>
                </c:pt>
                <c:pt idx="330">
                  <c:v>-4.2114048198760301E-3</c:v>
                </c:pt>
                <c:pt idx="331">
                  <c:v>-4.2116045520268486E-3</c:v>
                </c:pt>
                <c:pt idx="332">
                  <c:v>-4.2117957964471486E-3</c:v>
                </c:pt>
                <c:pt idx="333">
                  <c:v>-4.2119785341920846E-3</c:v>
                </c:pt>
                <c:pt idx="334">
                  <c:v>-4.2122662699739521E-3</c:v>
                </c:pt>
                <c:pt idx="335">
                  <c:v>-4.2126240330864206E-3</c:v>
                </c:pt>
                <c:pt idx="336">
                  <c:v>-4.2127639488054314E-3</c:v>
                </c:pt>
                <c:pt idx="337">
                  <c:v>-4.2128952427411548E-3</c:v>
                </c:pt>
                <c:pt idx="338">
                  <c:v>-4.2130178953492248E-3</c:v>
                </c:pt>
                <c:pt idx="339">
                  <c:v>-4.2131849919258002E-3</c:v>
                </c:pt>
                <c:pt idx="340">
                  <c:v>-4.2134217109301986E-3</c:v>
                </c:pt>
                <c:pt idx="341">
                  <c:v>-4.2135008700494581E-3</c:v>
                </c:pt>
                <c:pt idx="342">
                  <c:v>-4.213571272813077E-3</c:v>
                </c:pt>
                <c:pt idx="343">
                  <c:v>-4.2136329001163375E-3</c:v>
                </c:pt>
                <c:pt idx="344">
                  <c:v>-4.2136774866241566E-3</c:v>
                </c:pt>
                <c:pt idx="345">
                  <c:v>-4.2137912707129743E-3</c:v>
                </c:pt>
                <c:pt idx="346">
                  <c:v>-4.2138087327847629E-3</c:v>
                </c:pt>
                <c:pt idx="347">
                  <c:v>-4.2138173042083338E-3</c:v>
                </c:pt>
                <c:pt idx="348">
                  <c:v>-4.2138169656391611E-3</c:v>
                </c:pt>
                <c:pt idx="349">
                  <c:v>-4.2137371714145999E-3</c:v>
                </c:pt>
                <c:pt idx="350">
                  <c:v>-4.2137261298602624E-3</c:v>
                </c:pt>
                <c:pt idx="351">
                  <c:v>-4.2136809543169562E-3</c:v>
                </c:pt>
                <c:pt idx="352">
                  <c:v>-4.2136267539127914E-3</c:v>
                </c:pt>
                <c:pt idx="353">
                  <c:v>-4.21356350934321E-3</c:v>
                </c:pt>
                <c:pt idx="354">
                  <c:v>-4.2133574637359672E-3</c:v>
                </c:pt>
                <c:pt idx="355">
                  <c:v>-4.213219705317961E-3</c:v>
                </c:pt>
                <c:pt idx="356">
                  <c:v>-4.2131109519516485E-3</c:v>
                </c:pt>
                <c:pt idx="357">
                  <c:v>-4.2129930392720283E-3</c:v>
                </c:pt>
                <c:pt idx="358">
                  <c:v>-4.2128659480944464E-3</c:v>
                </c:pt>
                <c:pt idx="359">
                  <c:v>-4.2125317809604823E-3</c:v>
                </c:pt>
                <c:pt idx="360">
                  <c:v>-4.2122654144716165E-3</c:v>
                </c:pt>
                <c:pt idx="361">
                  <c:v>-4.2120921428745461E-3</c:v>
                </c:pt>
                <c:pt idx="362">
                  <c:v>-4.2119095775916549E-3</c:v>
                </c:pt>
                <c:pt idx="363">
                  <c:v>-4.2117176993983207E-3</c:v>
                </c:pt>
                <c:pt idx="364">
                  <c:v>-4.2112535405003371E-3</c:v>
                </c:pt>
                <c:pt idx="365">
                  <c:v>-4.2108566745469034E-3</c:v>
                </c:pt>
                <c:pt idx="366">
                  <c:v>-4.2106179442713554E-3</c:v>
                </c:pt>
                <c:pt idx="367">
                  <c:v>-4.2103697860174094E-3</c:v>
                </c:pt>
                <c:pt idx="368">
                  <c:v>-4.2101121804805075E-3</c:v>
                </c:pt>
                <c:pt idx="369">
                  <c:v>-4.2095161596611419E-3</c:v>
                </c:pt>
                <c:pt idx="370">
                  <c:v>-4.2089869027295279E-3</c:v>
                </c:pt>
                <c:pt idx="371">
                  <c:v>-4.2086817734476867E-3</c:v>
                </c:pt>
                <c:pt idx="372">
                  <c:v>-4.2083670817349983E-3</c:v>
                </c:pt>
                <c:pt idx="373">
                  <c:v>-4.2080428084467769E-3</c:v>
                </c:pt>
                <c:pt idx="374">
                  <c:v>-4.207313055881734E-3</c:v>
                </c:pt>
                <c:pt idx="375">
                  <c:v>-4.2066495164050366E-3</c:v>
                </c:pt>
                <c:pt idx="376">
                  <c:v>-4.2062770475093103E-3</c:v>
                </c:pt>
                <c:pt idx="377">
                  <c:v>-4.2058948820500319E-3</c:v>
                </c:pt>
                <c:pt idx="378">
                  <c:v>-4.2055030006826755E-3</c:v>
                </c:pt>
                <c:pt idx="379">
                  <c:v>-4.2046376464943691E-3</c:v>
                </c:pt>
                <c:pt idx="380">
                  <c:v>-4.2038379325592956E-3</c:v>
                </c:pt>
                <c:pt idx="381">
                  <c:v>-4.2033971838417727E-3</c:v>
                </c:pt>
                <c:pt idx="382">
                  <c:v>-4.2029466042281527E-3</c:v>
                </c:pt>
                <c:pt idx="383">
                  <c:v>-4.2024861742540054E-3</c:v>
                </c:pt>
                <c:pt idx="384">
                  <c:v>-4.201483348831303E-3</c:v>
                </c:pt>
                <c:pt idx="385">
                  <c:v>-4.2005455685778514E-3</c:v>
                </c:pt>
                <c:pt idx="386">
                  <c:v>-4.2000355996307803E-3</c:v>
                </c:pt>
                <c:pt idx="387">
                  <c:v>-4.1995156652951948E-3</c:v>
                </c:pt>
                <c:pt idx="388">
                  <c:v>-4.1989857465063452E-3</c:v>
                </c:pt>
                <c:pt idx="389">
                  <c:v>-4.1978435802914049E-3</c:v>
                </c:pt>
                <c:pt idx="390">
                  <c:v>-4.1967658416464104E-3</c:v>
                </c:pt>
                <c:pt idx="391">
                  <c:v>-4.1961857120220714E-3</c:v>
                </c:pt>
                <c:pt idx="392">
                  <c:v>-4.1955954827965769E-3</c:v>
                </c:pt>
                <c:pt idx="393">
                  <c:v>-4.194995134585433E-3</c:v>
                </c:pt>
                <c:pt idx="394">
                  <c:v>-4.1937117582202532E-3</c:v>
                </c:pt>
                <c:pt idx="395">
                  <c:v>-4.1924921688707428E-3</c:v>
                </c:pt>
                <c:pt idx="396">
                  <c:v>-4.1918409383212563E-3</c:v>
                </c:pt>
                <c:pt idx="397">
                  <c:v>-4.1911794736382291E-3</c:v>
                </c:pt>
                <c:pt idx="398">
                  <c:v>-4.1905077557169434E-3</c:v>
                </c:pt>
                <c:pt idx="399">
                  <c:v>-4.1890812999234583E-3</c:v>
                </c:pt>
                <c:pt idx="400">
                  <c:v>-4.1877179677562992E-3</c:v>
                </c:pt>
                <c:pt idx="401">
                  <c:v>-4.1869946956740733E-3</c:v>
                </c:pt>
                <c:pt idx="402">
                  <c:v>-4.1862610551657298E-3</c:v>
                </c:pt>
                <c:pt idx="403">
                  <c:v>-4.1855170272064868E-3</c:v>
                </c:pt>
                <c:pt idx="404">
                  <c:v>-4.1839456227332761E-3</c:v>
                </c:pt>
                <c:pt idx="405">
                  <c:v>-4.1824366552090098E-3</c:v>
                </c:pt>
                <c:pt idx="406">
                  <c:v>-4.181640401306197E-3</c:v>
                </c:pt>
                <c:pt idx="407">
                  <c:v>-4.1808336446846894E-3</c:v>
                </c:pt>
                <c:pt idx="408">
                  <c:v>-4.1800163661198653E-3</c:v>
                </c:pt>
                <c:pt idx="409">
                  <c:v>-4.1782981440086076E-3</c:v>
                </c:pt>
                <c:pt idx="410">
                  <c:v>-4.1766416485744529E-3</c:v>
                </c:pt>
                <c:pt idx="411">
                  <c:v>-4.1757714725232375E-3</c:v>
                </c:pt>
                <c:pt idx="412">
                  <c:v>-4.1748906592609103E-3</c:v>
                </c:pt>
                <c:pt idx="413">
                  <c:v>-4.1739991897227213E-3</c:v>
                </c:pt>
                <c:pt idx="414">
                  <c:v>-4.1721322810284178E-3</c:v>
                </c:pt>
                <c:pt idx="415">
                  <c:v>-4.170326365198207E-3</c:v>
                </c:pt>
                <c:pt idx="416">
                  <c:v>-4.1693813263510293E-3</c:v>
                </c:pt>
                <c:pt idx="417">
                  <c:v>-4.1684255162399708E-3</c:v>
                </c:pt>
                <c:pt idx="418">
                  <c:v>-4.1674589153206654E-3</c:v>
                </c:pt>
                <c:pt idx="419">
                  <c:v>-4.1654414511249627E-3</c:v>
                </c:pt>
                <c:pt idx="420">
                  <c:v>-4.1634842219862023E-3</c:v>
                </c:pt>
                <c:pt idx="421">
                  <c:v>-4.1624633802150868E-3</c:v>
                </c:pt>
                <c:pt idx="422">
                  <c:v>-4.1614316326077372E-3</c:v>
                </c:pt>
                <c:pt idx="423">
                  <c:v>-4.1603889600594357E-3</c:v>
                </c:pt>
                <c:pt idx="424">
                  <c:v>-4.1570881879877675E-3</c:v>
                </c:pt>
                <c:pt idx="425">
                  <c:v>-4.1539024258296919E-3</c:v>
                </c:pt>
                <c:pt idx="426">
                  <c:v>-4.1527827410847706E-3</c:v>
                </c:pt>
                <c:pt idx="427">
                  <c:v>-4.1498563076092232E-3</c:v>
                </c:pt>
                <c:pt idx="428">
                  <c:v>-4.1470177563951438E-3</c:v>
                </c:pt>
                <c:pt idx="429">
                  <c:v>-4.1458313129716373E-3</c:v>
                </c:pt>
                <c:pt idx="430">
                  <c:v>-4.1446336757022806E-3</c:v>
                </c:pt>
                <c:pt idx="431">
                  <c:v>-4.1421533327312687E-3</c:v>
                </c:pt>
                <c:pt idx="432">
                  <c:v>-4.1397308066315475E-3</c:v>
                </c:pt>
                <c:pt idx="433">
                  <c:v>-4.1384769132424282E-3</c:v>
                </c:pt>
                <c:pt idx="434">
                  <c:v>-4.1372117111793116E-3</c:v>
                </c:pt>
                <c:pt idx="435">
                  <c:v>-4.1359351810577039E-3</c:v>
                </c:pt>
                <c:pt idx="436">
                  <c:v>-4.1332968080043386E-3</c:v>
                </c:pt>
                <c:pt idx="437">
                  <c:v>-4.1307153967728993E-3</c:v>
                </c:pt>
                <c:pt idx="438">
                  <c:v>-4.1293819388688036E-3</c:v>
                </c:pt>
                <c:pt idx="439">
                  <c:v>-4.1280370377583253E-3</c:v>
                </c:pt>
                <c:pt idx="440">
                  <c:v>-4.1266806742967788E-3</c:v>
                </c:pt>
                <c:pt idx="441">
                  <c:v>-4.1238824027356458E-3</c:v>
                </c:pt>
                <c:pt idx="442">
                  <c:v>-4.1211402133267683E-3</c:v>
                </c:pt>
                <c:pt idx="443">
                  <c:v>-4.1197262503800403E-3</c:v>
                </c:pt>
                <c:pt idx="444">
                  <c:v>-4.1183007098144486E-3</c:v>
                </c:pt>
                <c:pt idx="445">
                  <c:v>-4.1168635726851477E-3</c:v>
                </c:pt>
                <c:pt idx="446">
                  <c:v>-4.1139035342041552E-3</c:v>
                </c:pt>
                <c:pt idx="447">
                  <c:v>-4.1109986734388926E-3</c:v>
                </c:pt>
                <c:pt idx="448">
                  <c:v>-4.1095032649218766E-3</c:v>
                </c:pt>
                <c:pt idx="449">
                  <c:v>-4.107996144653292E-3</c:v>
                </c:pt>
                <c:pt idx="450">
                  <c:v>-4.1064772933685489E-3</c:v>
                </c:pt>
                <c:pt idx="451">
                  <c:v>-4.1033536196755094E-3</c:v>
                </c:pt>
                <c:pt idx="452">
                  <c:v>-4.1002841940951384E-3</c:v>
                </c:pt>
                <c:pt idx="453">
                  <c:v>-4.0987063998398909E-3</c:v>
                </c:pt>
                <c:pt idx="454">
                  <c:v>-4.0971167593806257E-3</c:v>
                </c:pt>
                <c:pt idx="455">
                  <c:v>-4.0955152535326889E-3</c:v>
                </c:pt>
                <c:pt idx="456">
                  <c:v>-4.0922260763087692E-3</c:v>
                </c:pt>
                <c:pt idx="457">
                  <c:v>-4.0889901927210204E-3</c:v>
                </c:pt>
                <c:pt idx="458">
                  <c:v>-4.0873290721998856E-3</c:v>
                </c:pt>
                <c:pt idx="459">
                  <c:v>-4.0856559711821561E-3</c:v>
                </c:pt>
                <c:pt idx="460">
                  <c:v>-4.0839708704032418E-3</c:v>
                </c:pt>
                <c:pt idx="461">
                  <c:v>-4.0805143213828998E-3</c:v>
                </c:pt>
                <c:pt idx="462">
                  <c:v>-4.0771100864622767E-3</c:v>
                </c:pt>
                <c:pt idx="463">
                  <c:v>-4.075364699227535E-3</c:v>
                </c:pt>
                <c:pt idx="464">
                  <c:v>-4.0736071972435894E-3</c:v>
                </c:pt>
                <c:pt idx="465">
                  <c:v>-4.0718375610859781E-3</c:v>
                </c:pt>
                <c:pt idx="466">
                  <c:v>-4.0682117720969302E-3</c:v>
                </c:pt>
                <c:pt idx="467">
                  <c:v>-4.0646372923447416E-3</c:v>
                </c:pt>
                <c:pt idx="468">
                  <c:v>-4.0628066981884814E-3</c:v>
                </c:pt>
                <c:pt idx="469">
                  <c:v>-4.0609638546706961E-3</c:v>
                </c:pt>
                <c:pt idx="470">
                  <c:v>-4.059108742886508E-3</c:v>
                </c:pt>
                <c:pt idx="471">
                  <c:v>-4.055311845623244E-3</c:v>
                </c:pt>
                <c:pt idx="472">
                  <c:v>-4.0515652277139935E-3</c:v>
                </c:pt>
                <c:pt idx="473">
                  <c:v>-4.049648486028623E-3</c:v>
                </c:pt>
                <c:pt idx="474">
                  <c:v>-4.0477193607690864E-3</c:v>
                </c:pt>
                <c:pt idx="475">
                  <c:v>-4.0457778327906979E-3</c:v>
                </c:pt>
                <c:pt idx="476">
                  <c:v>-4.0418079592008382E-3</c:v>
                </c:pt>
                <c:pt idx="477">
                  <c:v>-4.0378873096358348E-3</c:v>
                </c:pt>
                <c:pt idx="478">
                  <c:v>-4.0358834801335064E-3</c:v>
                </c:pt>
                <c:pt idx="479">
                  <c:v>-4.0338671326445308E-3</c:v>
                </c:pt>
                <c:pt idx="480">
                  <c:v>-4.0318382481041581E-3</c:v>
                </c:pt>
                <c:pt idx="481">
                  <c:v>-4.0276935299887739E-3</c:v>
                </c:pt>
                <c:pt idx="482">
                  <c:v>-4.0235969552959716E-3</c:v>
                </c:pt>
                <c:pt idx="483">
                  <c:v>-4.0215050974490296E-3</c:v>
                </c:pt>
                <c:pt idx="484">
                  <c:v>-4.0194005874827354E-3</c:v>
                </c:pt>
                <c:pt idx="485">
                  <c:v>-4.017283405892691E-3</c:v>
                </c:pt>
                <c:pt idx="486">
                  <c:v>-4.0129619751061441E-3</c:v>
                </c:pt>
                <c:pt idx="487">
                  <c:v>-4.0086875818801104E-3</c:v>
                </c:pt>
                <c:pt idx="488">
                  <c:v>-4.0065067554007072E-3</c:v>
                </c:pt>
                <c:pt idx="489">
                  <c:v>-4.0043131423095346E-3</c:v>
                </c:pt>
                <c:pt idx="490">
                  <c:v>-3.9975537451555354E-3</c:v>
                </c:pt>
                <c:pt idx="491">
                  <c:v>-3.9908818709344374E-3</c:v>
                </c:pt>
                <c:pt idx="492">
                  <c:v>-3.9885982143905707E-3</c:v>
                </c:pt>
                <c:pt idx="493">
                  <c:v>-3.9863016177976718E-3</c:v>
                </c:pt>
                <c:pt idx="494">
                  <c:v>-3.9816211571119808E-3</c:v>
                </c:pt>
                <c:pt idx="495">
                  <c:v>-3.9769854462834431E-3</c:v>
                </c:pt>
                <c:pt idx="496">
                  <c:v>-3.9746238612758944E-3</c:v>
                </c:pt>
                <c:pt idx="497">
                  <c:v>-3.9722492209515181E-3</c:v>
                </c:pt>
                <c:pt idx="498">
                  <c:v>-3.9698615060856923E-3</c:v>
                </c:pt>
                <c:pt idx="499">
                  <c:v>-3.9649987282119881E-3</c:v>
                </c:pt>
                <c:pt idx="500">
                  <c:v>-3.9601795184740496E-3</c:v>
                </c:pt>
                <c:pt idx="501">
                  <c:v>-3.9577261435708166E-3</c:v>
                </c:pt>
                <c:pt idx="502">
                  <c:v>-3.955259578978243E-3</c:v>
                </c:pt>
                <c:pt idx="503">
                  <c:v>-3.9527798055516428E-3</c:v>
                </c:pt>
                <c:pt idx="504">
                  <c:v>-3.9477328421844149E-3</c:v>
                </c:pt>
                <c:pt idx="505">
                  <c:v>-3.9427282401316432E-3</c:v>
                </c:pt>
                <c:pt idx="506">
                  <c:v>-3.9401821349249744E-3</c:v>
                </c:pt>
                <c:pt idx="507">
                  <c:v>-3.9376227056564517E-3</c:v>
                </c:pt>
                <c:pt idx="508">
                  <c:v>-3.9350499333012934E-3</c:v>
                </c:pt>
                <c:pt idx="509">
                  <c:v>-3.9298169161749996E-3</c:v>
                </c:pt>
                <c:pt idx="510">
                  <c:v>-3.9232861475557712E-3</c:v>
                </c:pt>
                <c:pt idx="511">
                  <c:v>-3.9193433704909353E-3</c:v>
                </c:pt>
                <c:pt idx="512">
                  <c:v>-3.9166874527651885E-3</c:v>
                </c:pt>
                <c:pt idx="513">
                  <c:v>-3.9113002549973075E-3</c:v>
                </c:pt>
                <c:pt idx="514">
                  <c:v>-3.9059651842920928E-3</c:v>
                </c:pt>
                <c:pt idx="515">
                  <c:v>-3.9032599691601888E-3</c:v>
                </c:pt>
                <c:pt idx="516">
                  <c:v>-3.9005448957940558E-3</c:v>
                </c:pt>
                <c:pt idx="517">
                  <c:v>-3.8978199642336619E-3</c:v>
                </c:pt>
                <c:pt idx="518">
                  <c:v>-3.8784694434079725E-3</c:v>
                </c:pt>
                <c:pt idx="519">
                  <c:v>-3.8586360047965229E-3</c:v>
                </c:pt>
                <c:pt idx="520">
                  <c:v>-3.8383197623881316E-3</c:v>
                </c:pt>
                <c:pt idx="521">
                  <c:v>-3.8175208306912012E-3</c:v>
                </c:pt>
                <c:pt idx="522">
                  <c:v>-3.7962393238144543E-3</c:v>
                </c:pt>
                <c:pt idx="523">
                  <c:v>-3.7744753561463895E-3</c:v>
                </c:pt>
                <c:pt idx="524">
                  <c:v>-3.7522290416758253E-3</c:v>
                </c:pt>
                <c:pt idx="525">
                  <c:v>-3.7295004949911004E-3</c:v>
                </c:pt>
                <c:pt idx="526">
                  <c:v>-3.7062898300810332E-3</c:v>
                </c:pt>
                <c:pt idx="527">
                  <c:v>-3.6825971612941544E-3</c:v>
                </c:pt>
                <c:pt idx="528">
                  <c:v>-3.6584226029390265E-3</c:v>
                </c:pt>
                <c:pt idx="529">
                  <c:v>-3.6337662691643402E-3</c:v>
                </c:pt>
                <c:pt idx="530">
                  <c:v>-3.6086282742386899E-3</c:v>
                </c:pt>
                <c:pt idx="531">
                  <c:v>-3.5830087325106064E-3</c:v>
                </c:pt>
                <c:pt idx="532">
                  <c:v>-3.556907758088812E-3</c:v>
                </c:pt>
                <c:pt idx="533">
                  <c:v>-3.5303254652419014E-3</c:v>
                </c:pt>
                <c:pt idx="534">
                  <c:v>-3.5032619681585331E-3</c:v>
                </c:pt>
                <c:pt idx="535">
                  <c:v>-3.4757173811872377E-3</c:v>
                </c:pt>
                <c:pt idx="536">
                  <c:v>-3.4476918185166738E-3</c:v>
                </c:pt>
                <c:pt idx="537">
                  <c:v>-3.4191853942555639E-3</c:v>
                </c:pt>
                <c:pt idx="538">
                  <c:v>-3.3901982228323746E-3</c:v>
                </c:pt>
                <c:pt idx="539">
                  <c:v>-3.3607304182758924E-3</c:v>
                </c:pt>
                <c:pt idx="540">
                  <c:v>-3.3307820949346478E-3</c:v>
                </c:pt>
                <c:pt idx="541">
                  <c:v>-3.3003533671571716E-3</c:v>
                </c:pt>
                <c:pt idx="542">
                  <c:v>-3.2694443489322822E-3</c:v>
                </c:pt>
                <c:pt idx="543">
                  <c:v>-3.238055154488606E-3</c:v>
                </c:pt>
                <c:pt idx="544">
                  <c:v>-3.2061858981746738E-3</c:v>
                </c:pt>
                <c:pt idx="545">
                  <c:v>-3.173836694179144E-3</c:v>
                </c:pt>
                <c:pt idx="546">
                  <c:v>-3.1410076565707712E-3</c:v>
                </c:pt>
                <c:pt idx="547">
                  <c:v>-3.10769889981799E-3</c:v>
                </c:pt>
                <c:pt idx="548">
                  <c:v>-3.0739105379495868E-3</c:v>
                </c:pt>
                <c:pt idx="549">
                  <c:v>-3.0396426851542202E-3</c:v>
                </c:pt>
                <c:pt idx="550">
                  <c:v>-2.98229128860239E-3</c:v>
                </c:pt>
                <c:pt idx="551">
                  <c:v>-2.95948865105089E-3</c:v>
                </c:pt>
                <c:pt idx="552">
                  <c:v>-2.9339633236924456E-3</c:v>
                </c:pt>
                <c:pt idx="553">
                  <c:v>-2.8977786494754909E-3</c:v>
                </c:pt>
                <c:pt idx="554">
                  <c:v>-2.8611150553947695E-3</c:v>
                </c:pt>
                <c:pt idx="555">
                  <c:v>-2.82397265563894E-3</c:v>
                </c:pt>
                <c:pt idx="556">
                  <c:v>-2.7863515644366288E-3</c:v>
                </c:pt>
                <c:pt idx="557">
                  <c:v>-2.7482518959365265E-3</c:v>
                </c:pt>
                <c:pt idx="558">
                  <c:v>-2.7096737643272917E-3</c:v>
                </c:pt>
                <c:pt idx="559">
                  <c:v>-2.6706172839174869E-3</c:v>
                </c:pt>
                <c:pt idx="560">
                  <c:v>-2.6310825686559625E-3</c:v>
                </c:pt>
                <c:pt idx="561">
                  <c:v>-2.5910697330111532E-3</c:v>
                </c:pt>
                <c:pt idx="562">
                  <c:v>-2.5505788909718774E-3</c:v>
                </c:pt>
                <c:pt idx="563">
                  <c:v>-2.5096101567667617E-3</c:v>
                </c:pt>
                <c:pt idx="564">
                  <c:v>-2.4681636445444965E-3</c:v>
                </c:pt>
                <c:pt idx="565">
                  <c:v>-2.4262394685736766E-3</c:v>
                </c:pt>
                <c:pt idx="566">
                  <c:v>-2.3715942765623055E-3</c:v>
                </c:pt>
                <c:pt idx="567">
                  <c:v>-2.316242631055232E-3</c:v>
                </c:pt>
                <c:pt idx="568">
                  <c:v>-2.266503497323491E-3</c:v>
                </c:pt>
                <c:pt idx="569">
                  <c:v>-2.2289822753540633E-3</c:v>
                </c:pt>
                <c:pt idx="570">
                  <c:v>-2.1849778518889806E-3</c:v>
                </c:pt>
                <c:pt idx="571">
                  <c:v>-2.1407315121768633E-3</c:v>
                </c:pt>
                <c:pt idx="572">
                  <c:v>-2.0962489421094688E-3</c:v>
                </c:pt>
                <c:pt idx="573">
                  <c:v>-2.0515358274186823E-3</c:v>
                </c:pt>
                <c:pt idx="574">
                  <c:v>-2.0065978537564533E-3</c:v>
                </c:pt>
                <c:pt idx="575">
                  <c:v>-1.9614407069346029E-3</c:v>
                </c:pt>
                <c:pt idx="576">
                  <c:v>-1.9160700727249846E-3</c:v>
                </c:pt>
                <c:pt idx="577">
                  <c:v>-1.8704916367795477E-3</c:v>
                </c:pt>
                <c:pt idx="578">
                  <c:v>-1.8247110849900494E-3</c:v>
                </c:pt>
                <c:pt idx="579">
                  <c:v>-1.7787341030084391E-3</c:v>
                </c:pt>
                <c:pt idx="580">
                  <c:v>-1.7325663766065702E-3</c:v>
                </c:pt>
                <c:pt idx="581">
                  <c:v>-1.6862135914763599E-3</c:v>
                </c:pt>
                <c:pt idx="582">
                  <c:v>-1.6396814335895016E-3</c:v>
                </c:pt>
                <c:pt idx="583">
                  <c:v>-1.5929755885579766E-3</c:v>
                </c:pt>
                <c:pt idx="584">
                  <c:v>-1.5461017421936063E-3</c:v>
                </c:pt>
                <c:pt idx="585">
                  <c:v>-1.499065580268244E-3</c:v>
                </c:pt>
                <c:pt idx="586">
                  <c:v>-1.4518727884338389E-3</c:v>
                </c:pt>
                <c:pt idx="587">
                  <c:v>-1.4045290527020526E-3</c:v>
                </c:pt>
                <c:pt idx="588">
                  <c:v>-1.3570400587248344E-3</c:v>
                </c:pt>
                <c:pt idx="589">
                  <c:v>-1.3094114922740374E-3</c:v>
                </c:pt>
                <c:pt idx="590">
                  <c:v>-1.2616490390415791E-3</c:v>
                </c:pt>
                <c:pt idx="591">
                  <c:v>-1.213758385079089E-3</c:v>
                </c:pt>
                <c:pt idx="592">
                  <c:v>-1.1657452159186121E-3</c:v>
                </c:pt>
                <c:pt idx="593">
                  <c:v>-1.1176152174918741E-3</c:v>
                </c:pt>
                <c:pt idx="594">
                  <c:v>-1.0693740756106962E-3</c:v>
                </c:pt>
                <c:pt idx="595">
                  <c:v>-1.0210274759270277E-3</c:v>
                </c:pt>
                <c:pt idx="596">
                  <c:v>-9.725811044525301E-4</c:v>
                </c:pt>
                <c:pt idx="597">
                  <c:v>-9.2404064679918463E-4</c:v>
                </c:pt>
                <c:pt idx="598">
                  <c:v>-8.7541178893868477E-4</c:v>
                </c:pt>
                <c:pt idx="599">
                  <c:v>-8.2670021660291582E-4</c:v>
                </c:pt>
                <c:pt idx="600">
                  <c:v>-7.7791161556373112E-4</c:v>
                </c:pt>
                <c:pt idx="601">
                  <c:v>-7.2905167175285612E-4</c:v>
                </c:pt>
                <c:pt idx="602">
                  <c:v>-6.5913926612815033E-4</c:v>
                </c:pt>
                <c:pt idx="603">
                  <c:v>-6.2413799588600938E-4</c:v>
                </c:pt>
                <c:pt idx="604">
                  <c:v>-5.8210064140862272E-4</c:v>
                </c:pt>
                <c:pt idx="605">
                  <c:v>-5.3301218450929611E-4</c:v>
                </c:pt>
                <c:pt idx="606">
                  <c:v>-4.8388081381744996E-4</c:v>
                </c:pt>
                <c:pt idx="607">
                  <c:v>-4.3471221526480974E-4</c:v>
                </c:pt>
                <c:pt idx="608">
                  <c:v>-3.8551207470316484E-4</c:v>
                </c:pt>
                <c:pt idx="609">
                  <c:v>-3.3628607810420874E-4</c:v>
                </c:pt>
                <c:pt idx="610">
                  <c:v>-2.8703991092005054E-4</c:v>
                </c:pt>
                <c:pt idx="611">
                  <c:v>-2.3777925944212797E-4</c:v>
                </c:pt>
                <c:pt idx="612">
                  <c:v>-1.8850980940232631E-4</c:v>
                </c:pt>
                <c:pt idx="613">
                  <c:v>-1.3923724637265877E-4</c:v>
                </c:pt>
                <c:pt idx="614">
                  <c:v>-8.9967256564627007E-5</c:v>
                </c:pt>
                <c:pt idx="615">
                  <c:v>-4.070552567014829E-5</c:v>
                </c:pt>
                <c:pt idx="616">
                  <c:v>8.5422604989560114E-6</c:v>
                </c:pt>
                <c:pt idx="617">
                  <c:v>7.1831201866601191E-5</c:v>
                </c:pt>
                <c:pt idx="618">
                  <c:v>1.0697325481423547E-4</c:v>
                </c:pt>
                <c:pt idx="619">
                  <c:v>1.5614509125683185E-4</c:v>
                </c:pt>
                <c:pt idx="620">
                  <c:v>2.1245126657909452E-4</c:v>
                </c:pt>
                <c:pt idx="621">
                  <c:v>2.5494869807296539E-4</c:v>
                </c:pt>
                <c:pt idx="622">
                  <c:v>3.0482711379065108E-4</c:v>
                </c:pt>
                <c:pt idx="623">
                  <c:v>3.5502763537031967E-4</c:v>
                </c:pt>
                <c:pt idx="624">
                  <c:v>4.0555141493037183E-4</c:v>
                </c:pt>
                <c:pt idx="625">
                  <c:v>4.5639960514876066E-4</c:v>
                </c:pt>
                <c:pt idx="626">
                  <c:v>5.0757335790407865E-4</c:v>
                </c:pt>
                <c:pt idx="627">
                  <c:v>5.5907382603415101E-4</c:v>
                </c:pt>
                <c:pt idx="628">
                  <c:v>6.1090216165737843E-4</c:v>
                </c:pt>
                <c:pt idx="629">
                  <c:v>6.6305951721190581E-4</c:v>
                </c:pt>
                <c:pt idx="630">
                  <c:v>7.1554704513587808E-4</c:v>
                </c:pt>
                <c:pt idx="631">
                  <c:v>7.6836589778750408E-4</c:v>
                </c:pt>
                <c:pt idx="632">
                  <c:v>8.2151722752499268E-4</c:v>
                </c:pt>
                <c:pt idx="633">
                  <c:v>8.7500218678648878E-4</c:v>
                </c:pt>
                <c:pt idx="634">
                  <c:v>9.2882192785026518E-4</c:v>
                </c:pt>
                <c:pt idx="635">
                  <c:v>9.8297760315446681E-4</c:v>
                </c:pt>
                <c:pt idx="636">
                  <c:v>1.0374703651372386E-3</c:v>
                </c:pt>
                <c:pt idx="637">
                  <c:v>1.0923013662367254E-3</c:v>
                </c:pt>
                <c:pt idx="638">
                  <c:v>1.1474717586512639E-3</c:v>
                </c:pt>
                <c:pt idx="639">
                  <c:v>1.2029826949788713E-3</c:v>
                </c:pt>
                <c:pt idx="640">
                  <c:v>1.2588353274978203E-3</c:v>
                </c:pt>
                <c:pt idx="641">
                  <c:v>1.3150308085663198E-3</c:v>
                </c:pt>
                <c:pt idx="642">
                  <c:v>1.3715702907823868E-3</c:v>
                </c:pt>
                <c:pt idx="643">
                  <c:v>1.428454926344358E-3</c:v>
                </c:pt>
                <c:pt idx="644">
                  <c:v>1.4856858676903784E-3</c:v>
                </c:pt>
                <c:pt idx="645">
                  <c:v>1.5432642672585928E-3</c:v>
                </c:pt>
                <c:pt idx="646">
                  <c:v>1.6011912775670822E-3</c:v>
                </c:pt>
                <c:pt idx="647">
                  <c:v>1.6594680508141835E-3</c:v>
                </c:pt>
                <c:pt idx="648">
                  <c:v>1.7180957395979135E-3</c:v>
                </c:pt>
                <c:pt idx="649">
                  <c:v>1.7770754961965451E-3</c:v>
                </c:pt>
                <c:pt idx="650">
                  <c:v>1.8364084731281594E-3</c:v>
                </c:pt>
                <c:pt idx="651">
                  <c:v>1.896095822750965E-3</c:v>
                </c:pt>
                <c:pt idx="652">
                  <c:v>1.9561386974231709E-3</c:v>
                </c:pt>
                <c:pt idx="653">
                  <c:v>2.0165382496628581E-3</c:v>
                </c:pt>
                <c:pt idx="654">
                  <c:v>2.0860045356663193E-3</c:v>
                </c:pt>
                <c:pt idx="655">
                  <c:v>2.147172277497944E-3</c:v>
                </c:pt>
                <c:pt idx="656">
                  <c:v>2.199888495768576E-3</c:v>
                </c:pt>
                <c:pt idx="657">
                  <c:v>2.2617262823398931E-3</c:v>
                </c:pt>
                <c:pt idx="658">
                  <c:v>2.32392650858948E-3</c:v>
                </c:pt>
                <c:pt idx="659">
                  <c:v>2.3864903269554816E-3</c:v>
                </c:pt>
                <c:pt idx="660">
                  <c:v>2.4494188897161706E-3</c:v>
                </c:pt>
                <c:pt idx="661">
                  <c:v>2.5127133494695642E-3</c:v>
                </c:pt>
                <c:pt idx="662">
                  <c:v>2.5763748587337432E-3</c:v>
                </c:pt>
                <c:pt idx="663">
                  <c:v>2.6404045697070444E-3</c:v>
                </c:pt>
                <c:pt idx="664">
                  <c:v>2.7048036349075488E-3</c:v>
                </c:pt>
                <c:pt idx="665">
                  <c:v>2.7695732068533374E-3</c:v>
                </c:pt>
                <c:pt idx="666">
                  <c:v>2.8347144379825551E-3</c:v>
                </c:pt>
                <c:pt idx="667">
                  <c:v>2.9002284808132828E-3</c:v>
                </c:pt>
                <c:pt idx="668">
                  <c:v>2.9850104807938038E-3</c:v>
                </c:pt>
                <c:pt idx="669">
                  <c:v>3.0323796107722956E-3</c:v>
                </c:pt>
                <c:pt idx="670">
                  <c:v>3.0990190030166787E-3</c:v>
                </c:pt>
                <c:pt idx="671">
                  <c:v>3.1660358164753433E-3</c:v>
                </c:pt>
                <c:pt idx="672">
                  <c:v>3.2333492098146621E-3</c:v>
                </c:pt>
                <c:pt idx="673">
                  <c:v>3.300669973738124E-3</c:v>
                </c:pt>
                <c:pt idx="674">
                  <c:v>3.3679678133591295E-3</c:v>
                </c:pt>
                <c:pt idx="675">
                  <c:v>3.4352378412272344E-3</c:v>
                </c:pt>
                <c:pt idx="676">
                  <c:v>3.5024751698919943E-3</c:v>
                </c:pt>
                <c:pt idx="677">
                  <c:v>3.5696749117430926E-3</c:v>
                </c:pt>
                <c:pt idx="678">
                  <c:v>3.636832179170213E-3</c:v>
                </c:pt>
                <c:pt idx="679">
                  <c:v>3.7039420845630389E-3</c:v>
                </c:pt>
                <c:pt idx="680">
                  <c:v>3.7709997403911899E-3</c:v>
                </c:pt>
                <c:pt idx="681">
                  <c:v>3.8380002592841578E-3</c:v>
                </c:pt>
                <c:pt idx="682">
                  <c:v>3.9049387533918178E-3</c:v>
                </c:pt>
                <c:pt idx="683">
                  <c:v>3.9718103352637257E-3</c:v>
                </c:pt>
                <c:pt idx="684">
                  <c:v>4.0386101172096289E-3</c:v>
                </c:pt>
                <c:pt idx="685">
                  <c:v>4.1053332117790831E-3</c:v>
                </c:pt>
                <c:pt idx="686">
                  <c:v>4.1719747312018995E-3</c:v>
                </c:pt>
                <c:pt idx="687">
                  <c:v>4.2385297881075701E-3</c:v>
                </c:pt>
                <c:pt idx="688">
                  <c:v>4.30499349464597E-3</c:v>
                </c:pt>
                <c:pt idx="689">
                  <c:v>4.3713609634465911E-3</c:v>
                </c:pt>
                <c:pt idx="690">
                  <c:v>4.4376273067392447E-3</c:v>
                </c:pt>
                <c:pt idx="691">
                  <c:v>4.5037876369136143E-3</c:v>
                </c:pt>
                <c:pt idx="692">
                  <c:v>4.5698370665991916E-3</c:v>
                </c:pt>
                <c:pt idx="693">
                  <c:v>4.6357707078659161E-3</c:v>
                </c:pt>
                <c:pt idx="694">
                  <c:v>4.7015836731834071E-3</c:v>
                </c:pt>
                <c:pt idx="695">
                  <c:v>4.7672710750212843E-3</c:v>
                </c:pt>
                <c:pt idx="696">
                  <c:v>4.8328280256892953E-3</c:v>
                </c:pt>
                <c:pt idx="697">
                  <c:v>4.8982496375771234E-3</c:v>
                </c:pt>
                <c:pt idx="698">
                  <c:v>4.9635310229945162E-3</c:v>
                </c:pt>
                <c:pt idx="699">
                  <c:v>5.0286672943311572E-3</c:v>
                </c:pt>
                <c:pt idx="700">
                  <c:v>5.09365356397673E-3</c:v>
                </c:pt>
                <c:pt idx="701">
                  <c:v>5.1584849442409819E-3</c:v>
                </c:pt>
                <c:pt idx="702">
                  <c:v>5.2231565475135966E-3</c:v>
                </c:pt>
                <c:pt idx="703">
                  <c:v>5.2876634861842575E-3</c:v>
                </c:pt>
                <c:pt idx="704">
                  <c:v>5.3520008724827761E-3</c:v>
                </c:pt>
                <c:pt idx="705">
                  <c:v>5.4161638187188998E-3</c:v>
                </c:pt>
                <c:pt idx="706">
                  <c:v>5.4801474375221204E-3</c:v>
                </c:pt>
                <c:pt idx="707">
                  <c:v>5.5439468408824411E-3</c:v>
                </c:pt>
                <c:pt idx="708">
                  <c:v>5.6075571414293535E-3</c:v>
                </c:pt>
                <c:pt idx="709">
                  <c:v>5.6709734511528609E-3</c:v>
                </c:pt>
                <c:pt idx="710">
                  <c:v>5.734190882682455E-3</c:v>
                </c:pt>
                <c:pt idx="711">
                  <c:v>5.7972045481680112E-3</c:v>
                </c:pt>
                <c:pt idx="712">
                  <c:v>5.8600095600791491E-3</c:v>
                </c:pt>
                <c:pt idx="713">
                  <c:v>5.9226010305657439E-3</c:v>
                </c:pt>
                <c:pt idx="714">
                  <c:v>5.9849740720174793E-3</c:v>
                </c:pt>
                <c:pt idx="715">
                  <c:v>6.0471237967441027E-3</c:v>
                </c:pt>
                <c:pt idx="716">
                  <c:v>6.1090453169754255E-3</c:v>
                </c:pt>
                <c:pt idx="717">
                  <c:v>6.1707337451810673E-3</c:v>
                </c:pt>
                <c:pt idx="718">
                  <c:v>6.2321841935109035E-3</c:v>
                </c:pt>
                <c:pt idx="719">
                  <c:v>6.2933917745144896E-3</c:v>
                </c:pt>
                <c:pt idx="720">
                  <c:v>6.3543516001018929E-3</c:v>
                </c:pt>
                <c:pt idx="721">
                  <c:v>6.4150587828226691E-3</c:v>
                </c:pt>
                <c:pt idx="722">
                  <c:v>6.4927317786178662E-3</c:v>
                </c:pt>
                <c:pt idx="723">
                  <c:v>6.5356956687434575E-3</c:v>
                </c:pt>
                <c:pt idx="724">
                  <c:v>6.5956420023205453E-3</c:v>
                </c:pt>
                <c:pt idx="725">
                  <c:v>6.6555005565138714E-3</c:v>
                </c:pt>
                <c:pt idx="726">
                  <c:v>6.7152954113414154E-3</c:v>
                </c:pt>
                <c:pt idx="727">
                  <c:v>6.7750243551323308E-3</c:v>
                </c:pt>
                <c:pt idx="728">
                  <c:v>6.8346851754963467E-3</c:v>
                </c:pt>
                <c:pt idx="729">
                  <c:v>6.8942756606826805E-3</c:v>
                </c:pt>
                <c:pt idx="730">
                  <c:v>6.9537935986208055E-3</c:v>
                </c:pt>
                <c:pt idx="731">
                  <c:v>7.0132367774800031E-3</c:v>
                </c:pt>
                <c:pt idx="732">
                  <c:v>7.0726029850298744E-3</c:v>
                </c:pt>
                <c:pt idx="733">
                  <c:v>7.1318900095196369E-3</c:v>
                </c:pt>
                <c:pt idx="734">
                  <c:v>7.1910956388787639E-3</c:v>
                </c:pt>
                <c:pt idx="735">
                  <c:v>7.2502176611166647E-3</c:v>
                </c:pt>
                <c:pt idx="736">
                  <c:v>7.3092538642427485E-3</c:v>
                </c:pt>
                <c:pt idx="737">
                  <c:v>7.3682020361065526E-3</c:v>
                </c:pt>
                <c:pt idx="738">
                  <c:v>7.4270599650372304E-3</c:v>
                </c:pt>
                <c:pt idx="739">
                  <c:v>7.4858254388043832E-3</c:v>
                </c:pt>
                <c:pt idx="740">
                  <c:v>7.5444962454973563E-3</c:v>
                </c:pt>
                <c:pt idx="741">
                  <c:v>7.6030701729656869E-3</c:v>
                </c:pt>
                <c:pt idx="742">
                  <c:v>7.6615450093786563E-3</c:v>
                </c:pt>
                <c:pt idx="743">
                  <c:v>7.719918542745674E-3</c:v>
                </c:pt>
                <c:pt idx="744">
                  <c:v>7.7781885609962131E-3</c:v>
                </c:pt>
                <c:pt idx="745">
                  <c:v>7.836352852139683E-3</c:v>
                </c:pt>
                <c:pt idx="746">
                  <c:v>7.8944092041055569E-3</c:v>
                </c:pt>
                <c:pt idx="747">
                  <c:v>7.9523554049831802E-3</c:v>
                </c:pt>
                <c:pt idx="748">
                  <c:v>8.0101892427819621E-3</c:v>
                </c:pt>
                <c:pt idx="749">
                  <c:v>8.0679085054313759E-3</c:v>
                </c:pt>
                <c:pt idx="750">
                  <c:v>8.125510980940831E-3</c:v>
                </c:pt>
                <c:pt idx="751">
                  <c:v>8.1829944572398006E-3</c:v>
                </c:pt>
                <c:pt idx="752">
                  <c:v>8.2403567223376939E-3</c:v>
                </c:pt>
                <c:pt idx="753">
                  <c:v>8.2975955643238564E-3</c:v>
                </c:pt>
                <c:pt idx="754">
                  <c:v>8.3547087711277612E-3</c:v>
                </c:pt>
                <c:pt idx="755">
                  <c:v>8.4116941305989457E-3</c:v>
                </c:pt>
                <c:pt idx="756">
                  <c:v>8.4685494309066911E-3</c:v>
                </c:pt>
                <c:pt idx="757">
                  <c:v>8.5252724599804708E-3</c:v>
                </c:pt>
                <c:pt idx="758">
                  <c:v>8.5899339765216354E-3</c:v>
                </c:pt>
                <c:pt idx="759">
                  <c:v>8.6383128562239619E-3</c:v>
                </c:pt>
                <c:pt idx="760">
                  <c:v>8.694625799412492E-3</c:v>
                </c:pt>
                <c:pt idx="761">
                  <c:v>8.7507976231648854E-3</c:v>
                </c:pt>
                <c:pt idx="762">
                  <c:v>8.8068261157303596E-3</c:v>
                </c:pt>
                <c:pt idx="763">
                  <c:v>8.8627090646387074E-3</c:v>
                </c:pt>
                <c:pt idx="764">
                  <c:v>8.9184442582990187E-3</c:v>
                </c:pt>
                <c:pt idx="765">
                  <c:v>8.9740294844808943E-3</c:v>
                </c:pt>
                <c:pt idx="766">
                  <c:v>9.0294625311138077E-3</c:v>
                </c:pt>
                <c:pt idx="767">
                  <c:v>9.0847411862871041E-3</c:v>
                </c:pt>
                <c:pt idx="768">
                  <c:v>9.1398632378503208E-3</c:v>
                </c:pt>
                <c:pt idx="769">
                  <c:v>9.1948264738928032E-3</c:v>
                </c:pt>
                <c:pt idx="770">
                  <c:v>9.2496286822640883E-3</c:v>
                </c:pt>
                <c:pt idx="771">
                  <c:v>9.3042676510535216E-3</c:v>
                </c:pt>
                <c:pt idx="772">
                  <c:v>9.3587411681106403E-3</c:v>
                </c:pt>
                <c:pt idx="773">
                  <c:v>9.4285318746045732E-3</c:v>
                </c:pt>
                <c:pt idx="774">
                  <c:v>9.4671829989856349E-3</c:v>
                </c:pt>
                <c:pt idx="775">
                  <c:v>9.5211468887423933E-3</c:v>
                </c:pt>
                <c:pt idx="776">
                  <c:v>9.5826455320402459E-3</c:v>
                </c:pt>
                <c:pt idx="777">
                  <c:v>9.6287628388136426E-3</c:v>
                </c:pt>
                <c:pt idx="778">
                  <c:v>9.6825782241616309E-3</c:v>
                </c:pt>
                <c:pt idx="779">
                  <c:v>9.7364062426841258E-3</c:v>
                </c:pt>
                <c:pt idx="780">
                  <c:v>9.7902467468991006E-3</c:v>
                </c:pt>
                <c:pt idx="781">
                  <c:v>9.844099589724209E-3</c:v>
                </c:pt>
                <c:pt idx="782">
                  <c:v>9.8979646239172325E-3</c:v>
                </c:pt>
                <c:pt idx="783">
                  <c:v>9.9518417021560168E-3</c:v>
                </c:pt>
                <c:pt idx="784">
                  <c:v>1.0005730677438152E-2</c:v>
                </c:pt>
                <c:pt idx="785">
                  <c:v>1.0059631402361546E-2</c:v>
                </c:pt>
                <c:pt idx="786">
                  <c:v>1.0113543729683983E-2</c:v>
                </c:pt>
                <c:pt idx="787">
                  <c:v>1.0167467512243178E-2</c:v>
                </c:pt>
                <c:pt idx="788">
                  <c:v>1.0221402602796914E-2</c:v>
                </c:pt>
                <c:pt idx="789">
                  <c:v>1.0275348854102972E-2</c:v>
                </c:pt>
                <c:pt idx="790">
                  <c:v>1.0329306118999071E-2</c:v>
                </c:pt>
                <c:pt idx="791">
                  <c:v>1.0383274250242991E-2</c:v>
                </c:pt>
                <c:pt idx="792">
                  <c:v>1.0437253100592514E-2</c:v>
                </c:pt>
                <c:pt idx="793">
                  <c:v>1.0491242522805422E-2</c:v>
                </c:pt>
                <c:pt idx="794">
                  <c:v>1.0545242369639496E-2</c:v>
                </c:pt>
                <c:pt idx="795">
                  <c:v>1.0599252493932454E-2</c:v>
                </c:pt>
                <c:pt idx="796">
                  <c:v>1.0653272748362141E-2</c:v>
                </c:pt>
                <c:pt idx="797">
                  <c:v>1.0707302985846212E-2</c:v>
                </c:pt>
                <c:pt idx="798">
                  <c:v>1.0761343058982575E-2</c:v>
                </c:pt>
                <c:pt idx="799">
                  <c:v>1.0815392820688885E-2</c:v>
                </c:pt>
                <c:pt idx="800">
                  <c:v>1.0869452123722922E-2</c:v>
                </c:pt>
                <c:pt idx="801">
                  <c:v>1.0923520820762533E-2</c:v>
                </c:pt>
                <c:pt idx="802">
                  <c:v>1.0977598764645435E-2</c:v>
                </c:pt>
                <c:pt idx="803">
                  <c:v>1.1031685808209346E-2</c:v>
                </c:pt>
                <c:pt idx="804">
                  <c:v>1.1085781804132111E-2</c:v>
                </c:pt>
                <c:pt idx="805">
                  <c:v>1.1139886605171512E-2</c:v>
                </c:pt>
                <c:pt idx="806">
                  <c:v>1.119400006408533E-2</c:v>
                </c:pt>
                <c:pt idx="807">
                  <c:v>1.1248122033871155E-2</c:v>
                </c:pt>
                <c:pt idx="808">
                  <c:v>1.1302252366967025E-2</c:v>
                </c:pt>
                <c:pt idx="809">
                  <c:v>1.1356390916450465E-2</c:v>
                </c:pt>
                <c:pt idx="810">
                  <c:v>1.1426009458741504E-2</c:v>
                </c:pt>
                <c:pt idx="811">
                  <c:v>1.1480166235324774E-2</c:v>
                </c:pt>
                <c:pt idx="812">
                  <c:v>1.1526592489525811E-2</c:v>
                </c:pt>
                <c:pt idx="813">
                  <c:v>1.1580763509275727E-2</c:v>
                </c:pt>
                <c:pt idx="814">
                  <c:v>1.1634941988178937E-2</c:v>
                </c:pt>
                <c:pt idx="815">
                  <c:v>1.1689127778833353E-2</c:v>
                </c:pt>
                <c:pt idx="816">
                  <c:v>1.1743320734156626E-2</c:v>
                </c:pt>
                <c:pt idx="817">
                  <c:v>1.1797520706826603E-2</c:v>
                </c:pt>
                <c:pt idx="818">
                  <c:v>1.1851727549760938E-2</c:v>
                </c:pt>
                <c:pt idx="819">
                  <c:v>1.1905941115557539E-2</c:v>
                </c:pt>
                <c:pt idx="820">
                  <c:v>1.1960161257134061E-2</c:v>
                </c:pt>
                <c:pt idx="821">
                  <c:v>1.2014387827168349E-2</c:v>
                </c:pt>
                <c:pt idx="822">
                  <c:v>1.2068620678418185E-2</c:v>
                </c:pt>
                <c:pt idx="823">
                  <c:v>1.2122859663801222E-2</c:v>
                </c:pt>
                <c:pt idx="824">
                  <c:v>1.2192604278364882E-2</c:v>
                </c:pt>
                <c:pt idx="825">
                  <c:v>1.2231355447598347E-2</c:v>
                </c:pt>
                <c:pt idx="826">
                  <c:v>1.2285611951607933E-2</c:v>
                </c:pt>
                <c:pt idx="827">
                  <c:v>1.2339874000701911E-2</c:v>
                </c:pt>
                <c:pt idx="828">
                  <c:v>1.2398206154569102E-2</c:v>
                </c:pt>
                <c:pt idx="829">
                  <c:v>1.2455639882942293E-2</c:v>
                </c:pt>
                <c:pt idx="830">
                  <c:v>1.2508849702133062E-2</c:v>
                </c:pt>
                <c:pt idx="831">
                  <c:v>1.2561481321515799E-2</c:v>
                </c:pt>
                <c:pt idx="832">
                  <c:v>1.2613529129259504E-2</c:v>
                </c:pt>
                <c:pt idx="833">
                  <c:v>1.2664987513293369E-2</c:v>
                </c:pt>
                <c:pt idx="834">
                  <c:v>1.2715850861866329E-2</c:v>
                </c:pt>
                <c:pt idx="835">
                  <c:v>1.2766113562987513E-2</c:v>
                </c:pt>
                <c:pt idx="836">
                  <c:v>1.2815770004586113E-2</c:v>
                </c:pt>
                <c:pt idx="837">
                  <c:v>1.2864814574911065E-2</c:v>
                </c:pt>
                <c:pt idx="838">
                  <c:v>1.2913241661811625E-2</c:v>
                </c:pt>
                <c:pt idx="839">
                  <c:v>1.2961045653616665E-2</c:v>
                </c:pt>
                <c:pt idx="840">
                  <c:v>1.3008220938175441E-2</c:v>
                </c:pt>
                <c:pt idx="841">
                  <c:v>1.3054761903736889E-2</c:v>
                </c:pt>
                <c:pt idx="842">
                  <c:v>1.3100662938150265E-2</c:v>
                </c:pt>
                <c:pt idx="843">
                  <c:v>1.3145918429744441E-2</c:v>
                </c:pt>
                <c:pt idx="844">
                  <c:v>1.3190522766368673E-2</c:v>
                </c:pt>
                <c:pt idx="845">
                  <c:v>1.3234470336112025E-2</c:v>
                </c:pt>
                <c:pt idx="846">
                  <c:v>1.3277755527223434E-2</c:v>
                </c:pt>
                <c:pt idx="847">
                  <c:v>1.332037272763209E-2</c:v>
                </c:pt>
                <c:pt idx="848">
                  <c:v>1.3362316325347123E-2</c:v>
                </c:pt>
                <c:pt idx="849">
                  <c:v>1.3403580708537532E-2</c:v>
                </c:pt>
                <c:pt idx="850">
                  <c:v>1.3444160265292382E-2</c:v>
                </c:pt>
                <c:pt idx="851">
                  <c:v>1.3484049383700736E-2</c:v>
                </c:pt>
                <c:pt idx="852">
                  <c:v>1.3523242451771722E-2</c:v>
                </c:pt>
                <c:pt idx="853">
                  <c:v>1.3561733857594405E-2</c:v>
                </c:pt>
                <c:pt idx="854">
                  <c:v>1.3599517989257848E-2</c:v>
                </c:pt>
                <c:pt idx="855">
                  <c:v>1.3636589234851115E-2</c:v>
                </c:pt>
                <c:pt idx="856">
                  <c:v>1.3672941982463271E-2</c:v>
                </c:pt>
                <c:pt idx="857">
                  <c:v>1.3708570620103444E-2</c:v>
                </c:pt>
                <c:pt idx="858">
                  <c:v>1.3743469536020569E-2</c:v>
                </c:pt>
                <c:pt idx="859">
                  <c:v>1.3777633118223775E-2</c:v>
                </c:pt>
                <c:pt idx="860">
                  <c:v>1.381105575472219E-2</c:v>
                </c:pt>
                <c:pt idx="861">
                  <c:v>1.3843731833684814E-2</c:v>
                </c:pt>
                <c:pt idx="862">
                  <c:v>1.3889636460771015E-2</c:v>
                </c:pt>
                <c:pt idx="863">
                  <c:v>1.3920478451785456E-2</c:v>
                </c:pt>
                <c:pt idx="864">
                  <c:v>1.3941505209240646E-2</c:v>
                </c:pt>
                <c:pt idx="865">
                  <c:v>1.3971028623114279E-2</c:v>
                </c:pt>
                <c:pt idx="866">
                  <c:v>1.3999776618218718E-2</c:v>
                </c:pt>
                <c:pt idx="867">
                  <c:v>1.4027743582802898E-2</c:v>
                </c:pt>
                <c:pt idx="868">
                  <c:v>1.4054923904875949E-2</c:v>
                </c:pt>
                <c:pt idx="869">
                  <c:v>1.4081311972446997E-2</c:v>
                </c:pt>
                <c:pt idx="870">
                  <c:v>1.4106902173844915E-2</c:v>
                </c:pt>
                <c:pt idx="871">
                  <c:v>1.4131688897158767E-2</c:v>
                </c:pt>
                <c:pt idx="872">
                  <c:v>1.4155666530397681E-2</c:v>
                </c:pt>
                <c:pt idx="873">
                  <c:v>1.417882946189053E-2</c:v>
                </c:pt>
                <c:pt idx="874">
                  <c:v>1.4201172079566504E-2</c:v>
                </c:pt>
                <c:pt idx="875">
                  <c:v>1.4222688771754477E-2</c:v>
                </c:pt>
                <c:pt idx="876">
                  <c:v>1.424337392638364E-2</c:v>
                </c:pt>
                <c:pt idx="877">
                  <c:v>1.4263221931862802E-2</c:v>
                </c:pt>
                <c:pt idx="878">
                  <c:v>1.4288618434092015E-2</c:v>
                </c:pt>
                <c:pt idx="879">
                  <c:v>1.431037634072041E-2</c:v>
                </c:pt>
                <c:pt idx="880">
                  <c:v>1.4330069465051665E-2</c:v>
                </c:pt>
                <c:pt idx="881">
                  <c:v>1.4344920451732079E-2</c:v>
                </c:pt>
                <c:pt idx="882">
                  <c:v>1.436233946460419E-2</c:v>
                </c:pt>
                <c:pt idx="883">
                  <c:v>1.4379860866693406E-2</c:v>
                </c:pt>
                <c:pt idx="884">
                  <c:v>1.4397487161357247E-2</c:v>
                </c:pt>
                <c:pt idx="885">
                  <c:v>1.44152208518733E-2</c:v>
                </c:pt>
                <c:pt idx="886">
                  <c:v>1.4433064441838894E-2</c:v>
                </c:pt>
                <c:pt idx="887">
                  <c:v>1.4451020434371742E-2</c:v>
                </c:pt>
                <c:pt idx="888">
                  <c:v>1.4469091332909301E-2</c:v>
                </c:pt>
                <c:pt idx="889">
                  <c:v>1.4487279640968964E-2</c:v>
                </c:pt>
                <c:pt idx="890">
                  <c:v>1.4505587861748381E-2</c:v>
                </c:pt>
                <c:pt idx="891">
                  <c:v>1.4524018498764946E-2</c:v>
                </c:pt>
                <c:pt idx="892">
                  <c:v>1.4542574055296242E-2</c:v>
                </c:pt>
                <c:pt idx="893">
                  <c:v>1.4561257034859665E-2</c:v>
                </c:pt>
                <c:pt idx="894">
                  <c:v>1.4580069940572926E-2</c:v>
                </c:pt>
                <c:pt idx="895">
                  <c:v>1.4599015276033356E-2</c:v>
                </c:pt>
                <c:pt idx="896">
                  <c:v>1.4618095544598475E-2</c:v>
                </c:pt>
                <c:pt idx="897">
                  <c:v>1.4637313249545869E-2</c:v>
                </c:pt>
                <c:pt idx="898">
                  <c:v>1.4656670894392931E-2</c:v>
                </c:pt>
                <c:pt idx="899">
                  <c:v>1.4676170982337311E-2</c:v>
                </c:pt>
                <c:pt idx="900">
                  <c:v>1.4695816016896401E-2</c:v>
                </c:pt>
                <c:pt idx="901">
                  <c:v>1.4715608501427724E-2</c:v>
                </c:pt>
                <c:pt idx="902">
                  <c:v>1.4735550939368736E-2</c:v>
                </c:pt>
                <c:pt idx="903">
                  <c:v>1.4755645833997022E-2</c:v>
                </c:pt>
                <c:pt idx="904">
                  <c:v>1.477589568875004E-2</c:v>
                </c:pt>
                <c:pt idx="905">
                  <c:v>1.4796303006985312E-2</c:v>
                </c:pt>
                <c:pt idx="906">
                  <c:v>1.4816870292060358E-2</c:v>
                </c:pt>
                <c:pt idx="907">
                  <c:v>1.4837600047492572E-2</c:v>
                </c:pt>
                <c:pt idx="908">
                  <c:v>1.4858494776559539E-2</c:v>
                </c:pt>
                <c:pt idx="909">
                  <c:v>1.4879556982698716E-2</c:v>
                </c:pt>
                <c:pt idx="910">
                  <c:v>1.4900789169267625E-2</c:v>
                </c:pt>
                <c:pt idx="911">
                  <c:v>1.4922193839623787E-2</c:v>
                </c:pt>
                <c:pt idx="912">
                  <c:v>1.4943773497284596E-2</c:v>
                </c:pt>
                <c:pt idx="913">
                  <c:v>1.4965530645527636E-2</c:v>
                </c:pt>
                <c:pt idx="914">
                  <c:v>1.4995659353056467E-2</c:v>
                </c:pt>
                <c:pt idx="915">
                  <c:v>1.5012762419619463E-2</c:v>
                </c:pt>
                <c:pt idx="916">
                  <c:v>1.5031892067804975E-2</c:v>
                </c:pt>
                <c:pt idx="917">
                  <c:v>1.5054384212431771E-2</c:v>
                </c:pt>
                <c:pt idx="918">
                  <c:v>1.5077066364668212E-2</c:v>
                </c:pt>
                <c:pt idx="919">
                  <c:v>1.5099941027871822E-2</c:v>
                </c:pt>
                <c:pt idx="920">
                  <c:v>1.5123010705400119E-2</c:v>
                </c:pt>
                <c:pt idx="921">
                  <c:v>1.51462779007705E-2</c:v>
                </c:pt>
                <c:pt idx="922">
                  <c:v>1.5169745117260547E-2</c:v>
                </c:pt>
                <c:pt idx="923">
                  <c:v>1.5193414858387655E-2</c:v>
                </c:pt>
                <c:pt idx="924">
                  <c:v>1.5217289627509345E-2</c:v>
                </c:pt>
                <c:pt idx="925">
                  <c:v>1.5241371927983138E-2</c:v>
                </c:pt>
                <c:pt idx="926">
                  <c:v>1.5265664263326428E-2</c:v>
                </c:pt>
                <c:pt idx="927">
                  <c:v>1.5290169136736864E-2</c:v>
                </c:pt>
                <c:pt idx="928">
                  <c:v>1.5321991732415441E-2</c:v>
                </c:pt>
                <c:pt idx="929">
                  <c:v>1.5339826511828747E-2</c:v>
                </c:pt>
                <c:pt idx="930">
                  <c:v>1.5364984020385108E-2</c:v>
                </c:pt>
                <c:pt idx="931">
                  <c:v>1.5390364080678509E-2</c:v>
                </c:pt>
                <c:pt idx="932">
                  <c:v>1.5419480815781483E-2</c:v>
                </c:pt>
                <c:pt idx="933">
                  <c:v>1.5441192054748143E-2</c:v>
                </c:pt>
                <c:pt idx="934">
                  <c:v>1.5466377253474661E-2</c:v>
                </c:pt>
                <c:pt idx="935">
                  <c:v>1.5491406356025195E-2</c:v>
                </c:pt>
                <c:pt idx="936">
                  <c:v>1.5516278948091156E-2</c:v>
                </c:pt>
                <c:pt idx="937">
                  <c:v>1.5540994615523829E-2</c:v>
                </c:pt>
                <c:pt idx="938">
                  <c:v>1.5565552944014627E-2</c:v>
                </c:pt>
                <c:pt idx="939">
                  <c:v>1.5589953519334898E-2</c:v>
                </c:pt>
                <c:pt idx="940">
                  <c:v>1.5614195927335928E-2</c:v>
                </c:pt>
                <c:pt idx="941">
                  <c:v>1.5638279753629192E-2</c:v>
                </c:pt>
                <c:pt idx="942">
                  <c:v>1.5662204584145911E-2</c:v>
                </c:pt>
                <c:pt idx="943">
                  <c:v>1.5685970004497563E-2</c:v>
                </c:pt>
                <c:pt idx="944">
                  <c:v>1.5709575600615366E-2</c:v>
                </c:pt>
                <c:pt idx="945">
                  <c:v>1.5733020958110799E-2</c:v>
                </c:pt>
                <c:pt idx="946">
                  <c:v>1.5756305662915082E-2</c:v>
                </c:pt>
                <c:pt idx="947">
                  <c:v>1.5779429300559755E-2</c:v>
                </c:pt>
                <c:pt idx="948">
                  <c:v>1.5802391457055975E-2</c:v>
                </c:pt>
                <c:pt idx="949">
                  <c:v>1.5825191718015219E-2</c:v>
                </c:pt>
                <c:pt idx="950">
                  <c:v>1.5847829669208835E-2</c:v>
                </c:pt>
                <c:pt idx="951">
                  <c:v>1.5870304896568044E-2</c:v>
                </c:pt>
                <c:pt idx="952">
                  <c:v>1.5892616985624386E-2</c:v>
                </c:pt>
                <c:pt idx="953">
                  <c:v>1.5914765522309082E-2</c:v>
                </c:pt>
                <c:pt idx="954">
                  <c:v>1.5936750092313545E-2</c:v>
                </c:pt>
                <c:pt idx="955">
                  <c:v>1.5958570281409123E-2</c:v>
                </c:pt>
                <c:pt idx="956">
                  <c:v>1.5980225675367166E-2</c:v>
                </c:pt>
                <c:pt idx="957">
                  <c:v>1.6001715860038956E-2</c:v>
                </c:pt>
                <c:pt idx="958">
                  <c:v>1.6023040420956036E-2</c:v>
                </c:pt>
                <c:pt idx="959">
                  <c:v>1.6044198944209498E-2</c:v>
                </c:pt>
                <c:pt idx="960">
                  <c:v>1.6065191015410818E-2</c:v>
                </c:pt>
                <c:pt idx="961">
                  <c:v>1.6086016220251409E-2</c:v>
                </c:pt>
                <c:pt idx="962">
                  <c:v>1.6106674144582556E-2</c:v>
                </c:pt>
                <c:pt idx="963">
                  <c:v>1.612716437409567E-2</c:v>
                </c:pt>
                <c:pt idx="964">
                  <c:v>1.6147486494721974E-2</c:v>
                </c:pt>
                <c:pt idx="965">
                  <c:v>1.6167640092072944E-2</c:v>
                </c:pt>
                <c:pt idx="966">
                  <c:v>1.6190465888445971E-2</c:v>
                </c:pt>
                <c:pt idx="967">
                  <c:v>1.6210256969779735E-2</c:v>
                </c:pt>
                <c:pt idx="968">
                  <c:v>1.622708560258701E-2</c:v>
                </c:pt>
                <c:pt idx="969">
                  <c:v>1.6246560964789936E-2</c:v>
                </c:pt>
                <c:pt idx="970">
                  <c:v>1.6265865732574269E-2</c:v>
                </c:pt>
                <c:pt idx="971">
                  <c:v>1.6284999491791297E-2</c:v>
                </c:pt>
                <c:pt idx="972">
                  <c:v>1.6303961828212366E-2</c:v>
                </c:pt>
                <c:pt idx="973">
                  <c:v>1.6322752327448953E-2</c:v>
                </c:pt>
                <c:pt idx="974">
                  <c:v>1.6341370575432279E-2</c:v>
                </c:pt>
                <c:pt idx="975">
                  <c:v>1.6359816157933693E-2</c:v>
                </c:pt>
                <c:pt idx="976">
                  <c:v>1.6378088660644607E-2</c:v>
                </c:pt>
                <c:pt idx="977">
                  <c:v>1.6396187669336371E-2</c:v>
                </c:pt>
                <c:pt idx="978">
                  <c:v>1.6414112769780331E-2</c:v>
                </c:pt>
                <c:pt idx="979">
                  <c:v>1.6436903122425406E-2</c:v>
                </c:pt>
                <c:pt idx="980">
                  <c:v>1.6449439589250048E-2</c:v>
                </c:pt>
                <c:pt idx="981">
                  <c:v>1.6466840479738565E-2</c:v>
                </c:pt>
                <c:pt idx="982">
                  <c:v>1.6484065805064674E-2</c:v>
                </c:pt>
                <c:pt idx="983">
                  <c:v>1.6501115150999723E-2</c:v>
                </c:pt>
                <c:pt idx="984">
                  <c:v>1.6517988103315062E-2</c:v>
                </c:pt>
                <c:pt idx="985">
                  <c:v>1.6534684247861975E-2</c:v>
                </c:pt>
                <c:pt idx="986">
                  <c:v>1.6551203170331874E-2</c:v>
                </c:pt>
                <c:pt idx="987">
                  <c:v>1.6567544456576044E-2</c:v>
                </c:pt>
                <c:pt idx="988">
                  <c:v>1.6583707692285898E-2</c:v>
                </c:pt>
                <c:pt idx="989">
                  <c:v>1.6599692463152849E-2</c:v>
                </c:pt>
                <c:pt idx="990">
                  <c:v>1.6615498355188052E-2</c:v>
                </c:pt>
                <c:pt idx="991">
                  <c:v>1.6631124954002985E-2</c:v>
                </c:pt>
                <c:pt idx="992">
                  <c:v>1.6646571845368996E-2</c:v>
                </c:pt>
                <c:pt idx="993">
                  <c:v>1.666183861513737E-2</c:v>
                </c:pt>
                <c:pt idx="994">
                  <c:v>1.6676924848919583E-2</c:v>
                </c:pt>
                <c:pt idx="995">
                  <c:v>1.6691830132726793E-2</c:v>
                </c:pt>
                <c:pt idx="996">
                  <c:v>1.6706554052090539E-2</c:v>
                </c:pt>
                <c:pt idx="997">
                  <c:v>1.6721096193021978E-2</c:v>
                </c:pt>
                <c:pt idx="998">
                  <c:v>1.6735456141132588E-2</c:v>
                </c:pt>
                <c:pt idx="999">
                  <c:v>1.6749633482193715E-2</c:v>
                </c:pt>
                <c:pt idx="1000">
                  <c:v>1.6763627802056646E-2</c:v>
                </c:pt>
                <c:pt idx="1001">
                  <c:v>1.6777438686492729E-2</c:v>
                </c:pt>
                <c:pt idx="1002">
                  <c:v>1.6791065721193377E-2</c:v>
                </c:pt>
                <c:pt idx="1003">
                  <c:v>1.6804508491929937E-2</c:v>
                </c:pt>
                <c:pt idx="1004">
                  <c:v>1.6817766584633631E-2</c:v>
                </c:pt>
                <c:pt idx="1005">
                  <c:v>1.6830839584915935E-2</c:v>
                </c:pt>
                <c:pt idx="1006">
                  <c:v>1.6843727078708071E-2</c:v>
                </c:pt>
                <c:pt idx="1007">
                  <c:v>1.6856428651701449E-2</c:v>
                </c:pt>
                <c:pt idx="1008">
                  <c:v>1.6868943889587484E-2</c:v>
                </c:pt>
                <c:pt idx="1009">
                  <c:v>1.688127237821746E-2</c:v>
                </c:pt>
                <c:pt idx="1010">
                  <c:v>1.6893413703442661E-2</c:v>
                </c:pt>
                <c:pt idx="1011">
                  <c:v>1.6905367450874564E-2</c:v>
                </c:pt>
                <c:pt idx="1012">
                  <c:v>1.691713320644439E-2</c:v>
                </c:pt>
                <c:pt idx="1013">
                  <c:v>1.6928710555763615E-2</c:v>
                </c:pt>
                <c:pt idx="1014">
                  <c:v>1.6940099084843396E-2</c:v>
                </c:pt>
                <c:pt idx="1015">
                  <c:v>1.695129837929521E-2</c:v>
                </c:pt>
                <c:pt idx="1016">
                  <c:v>1.6962308024970341E-2</c:v>
                </c:pt>
                <c:pt idx="1017">
                  <c:v>1.6973127607560201E-2</c:v>
                </c:pt>
                <c:pt idx="1018">
                  <c:v>1.6983756712916076E-2</c:v>
                </c:pt>
                <c:pt idx="1019">
                  <c:v>1.6994194926729378E-2</c:v>
                </c:pt>
                <c:pt idx="1020">
                  <c:v>1.7004441834931328E-2</c:v>
                </c:pt>
                <c:pt idx="1021">
                  <c:v>1.7014497023213337E-2</c:v>
                </c:pt>
                <c:pt idx="1022">
                  <c:v>1.702436007726682E-2</c:v>
                </c:pt>
                <c:pt idx="1023">
                  <c:v>1.7034030583022997E-2</c:v>
                </c:pt>
                <c:pt idx="1024">
                  <c:v>1.7043508126253215E-2</c:v>
                </c:pt>
                <c:pt idx="1025">
                  <c:v>1.7052792292568952E-2</c:v>
                </c:pt>
                <c:pt idx="1026">
                  <c:v>1.7061882667901429E-2</c:v>
                </c:pt>
                <c:pt idx="1027">
                  <c:v>1.707077883810193E-2</c:v>
                </c:pt>
                <c:pt idx="1028">
                  <c:v>1.7079480388781931E-2</c:v>
                </c:pt>
                <c:pt idx="1029">
                  <c:v>1.7087986905712782E-2</c:v>
                </c:pt>
                <c:pt idx="1030">
                  <c:v>1.7096297974825703E-2</c:v>
                </c:pt>
                <c:pt idx="1031">
                  <c:v>1.710441318173217E-2</c:v>
                </c:pt>
                <c:pt idx="1032">
                  <c:v>1.711233211244334E-2</c:v>
                </c:pt>
                <c:pt idx="1033">
                  <c:v>1.7120054352570691E-2</c:v>
                </c:pt>
                <c:pt idx="1034">
                  <c:v>1.712969326567837E-2</c:v>
                </c:pt>
                <c:pt idx="1035">
                  <c:v>1.7134907104239261E-2</c:v>
                </c:pt>
                <c:pt idx="1036">
                  <c:v>1.7143061199478282E-2</c:v>
                </c:pt>
                <c:pt idx="1037">
                  <c:v>1.7149088085828268E-2</c:v>
                </c:pt>
                <c:pt idx="1038">
                  <c:v>1.7156034472414206E-2</c:v>
                </c:pt>
                <c:pt idx="1039">
                  <c:v>1.7162889592885477E-2</c:v>
                </c:pt>
                <c:pt idx="1040">
                  <c:v>1.7169653711830435E-2</c:v>
                </c:pt>
                <c:pt idx="1041">
                  <c:v>1.7176327093757493E-2</c:v>
                </c:pt>
                <c:pt idx="1042">
                  <c:v>1.7182910003015195E-2</c:v>
                </c:pt>
                <c:pt idx="1043">
                  <c:v>1.718940270403202E-2</c:v>
                </c:pt>
                <c:pt idx="1044">
                  <c:v>1.7195805461476255E-2</c:v>
                </c:pt>
                <c:pt idx="1045">
                  <c:v>1.7202118539616507E-2</c:v>
                </c:pt>
                <c:pt idx="1046">
                  <c:v>1.7208342203121063E-2</c:v>
                </c:pt>
                <c:pt idx="1047">
                  <c:v>1.7214476716258531E-2</c:v>
                </c:pt>
                <c:pt idx="1048">
                  <c:v>1.7220522343537326E-2</c:v>
                </c:pt>
                <c:pt idx="1049">
                  <c:v>1.7226479349545798E-2</c:v>
                </c:pt>
                <c:pt idx="1050">
                  <c:v>1.7232347998632491E-2</c:v>
                </c:pt>
                <c:pt idx="1051">
                  <c:v>1.7238128555305821E-2</c:v>
                </c:pt>
                <c:pt idx="1052">
                  <c:v>1.7243821284154137E-2</c:v>
                </c:pt>
                <c:pt idx="1053">
                  <c:v>1.7249426449446048E-2</c:v>
                </c:pt>
                <c:pt idx="1054">
                  <c:v>1.7254944315769905E-2</c:v>
                </c:pt>
                <c:pt idx="1055">
                  <c:v>1.7260375147554186E-2</c:v>
                </c:pt>
                <c:pt idx="1056">
                  <c:v>1.7265719209307306E-2</c:v>
                </c:pt>
                <c:pt idx="1057">
                  <c:v>1.7270976765457746E-2</c:v>
                </c:pt>
                <c:pt idx="1058">
                  <c:v>1.7276148080433984E-2</c:v>
                </c:pt>
                <c:pt idx="1059">
                  <c:v>1.7281233418824371E-2</c:v>
                </c:pt>
                <c:pt idx="1060">
                  <c:v>1.728623304497745E-2</c:v>
                </c:pt>
                <c:pt idx="1061">
                  <c:v>1.7291147223401637E-2</c:v>
                </c:pt>
                <c:pt idx="1062">
                  <c:v>1.7295976218685283E-2</c:v>
                </c:pt>
                <c:pt idx="1063">
                  <c:v>1.730072029517693E-2</c:v>
                </c:pt>
                <c:pt idx="1064">
                  <c:v>1.7305379717384994E-2</c:v>
                </c:pt>
                <c:pt idx="1065">
                  <c:v>1.7309954749737955E-2</c:v>
                </c:pt>
                <c:pt idx="1066">
                  <c:v>1.731444565666429E-2</c:v>
                </c:pt>
                <c:pt idx="1067">
                  <c:v>1.7318852702752352E-2</c:v>
                </c:pt>
                <c:pt idx="1068">
                  <c:v>1.7323176152510555E-2</c:v>
                </c:pt>
                <c:pt idx="1069">
                  <c:v>1.7327416270207507E-2</c:v>
                </c:pt>
                <c:pt idx="1070">
                  <c:v>1.7332745828841922E-2</c:v>
                </c:pt>
                <c:pt idx="1071">
                  <c:v>1.7336796466667082E-2</c:v>
                </c:pt>
                <c:pt idx="1072">
                  <c:v>1.7340202798123983E-2</c:v>
                </c:pt>
                <c:pt idx="1073">
                  <c:v>1.7344100500924498E-2</c:v>
                </c:pt>
                <c:pt idx="1074">
                  <c:v>1.7347916231935656E-2</c:v>
                </c:pt>
                <c:pt idx="1075">
                  <c:v>1.7351650255585938E-2</c:v>
                </c:pt>
                <c:pt idx="1076">
                  <c:v>1.7355302836383757E-2</c:v>
                </c:pt>
                <c:pt idx="1077">
                  <c:v>1.7358874238757593E-2</c:v>
                </c:pt>
                <c:pt idx="1078">
                  <c:v>1.7362364727215862E-2</c:v>
                </c:pt>
                <c:pt idx="1079">
                  <c:v>1.7365774566187042E-2</c:v>
                </c:pt>
                <c:pt idx="1080">
                  <c:v>1.7369104020259485E-2</c:v>
                </c:pt>
                <c:pt idx="1081">
                  <c:v>1.7372353353701797E-2</c:v>
                </c:pt>
                <c:pt idx="1082">
                  <c:v>1.7375522831182266E-2</c:v>
                </c:pt>
                <c:pt idx="1083">
                  <c:v>1.7378612717049435E-2</c:v>
                </c:pt>
                <c:pt idx="1084">
                  <c:v>1.7382468902260584E-2</c:v>
                </c:pt>
                <c:pt idx="1085">
                  <c:v>1.738455477205747E-2</c:v>
                </c:pt>
                <c:pt idx="1086">
                  <c:v>1.7387407470055294E-2</c:v>
                </c:pt>
                <c:pt idx="1087">
                  <c:v>1.7390181634393542E-2</c:v>
                </c:pt>
                <c:pt idx="1088">
                  <c:v>1.7393256283488867E-2</c:v>
                </c:pt>
                <c:pt idx="1089">
                  <c:v>1.7395495419885165E-2</c:v>
                </c:pt>
                <c:pt idx="1090">
                  <c:v>1.7398035569975434E-2</c:v>
                </c:pt>
                <c:pt idx="1091">
                  <c:v>1.7400498244279916E-2</c:v>
                </c:pt>
                <c:pt idx="1092">
                  <c:v>1.7402883707307026E-2</c:v>
                </c:pt>
                <c:pt idx="1093">
                  <c:v>1.7405192223405308E-2</c:v>
                </c:pt>
                <c:pt idx="1094">
                  <c:v>1.7407424057163112E-2</c:v>
                </c:pt>
                <c:pt idx="1095">
                  <c:v>1.7409579473008918E-2</c:v>
                </c:pt>
                <c:pt idx="1096">
                  <c:v>1.7411658735451141E-2</c:v>
                </c:pt>
                <c:pt idx="1097">
                  <c:v>1.741366210891826E-2</c:v>
                </c:pt>
                <c:pt idx="1098">
                  <c:v>1.7415589857838754E-2</c:v>
                </c:pt>
                <c:pt idx="1099">
                  <c:v>1.7417442246721038E-2</c:v>
                </c:pt>
                <c:pt idx="1100">
                  <c:v>1.7419219540153463E-2</c:v>
                </c:pt>
                <c:pt idx="1101">
                  <c:v>1.7420922002404637E-2</c:v>
                </c:pt>
                <c:pt idx="1102">
                  <c:v>1.7422549898142847E-2</c:v>
                </c:pt>
                <c:pt idx="1103">
                  <c:v>1.7424103491716636E-2</c:v>
                </c:pt>
                <c:pt idx="1104">
                  <c:v>1.7425583047714355E-2</c:v>
                </c:pt>
                <c:pt idx="1105">
                  <c:v>1.7426988830404611E-2</c:v>
                </c:pt>
                <c:pt idx="1106">
                  <c:v>1.7428321104455691E-2</c:v>
                </c:pt>
                <c:pt idx="1107">
                  <c:v>1.7429580134296074E-2</c:v>
                </c:pt>
                <c:pt idx="1108">
                  <c:v>1.7430766184274304E-2</c:v>
                </c:pt>
                <c:pt idx="1109">
                  <c:v>1.7431879519058668E-2</c:v>
                </c:pt>
                <c:pt idx="1110">
                  <c:v>1.7432920402997709E-2</c:v>
                </c:pt>
                <c:pt idx="1111">
                  <c:v>1.7433889100519906E-2</c:v>
                </c:pt>
                <c:pt idx="1112">
                  <c:v>1.743478587621361E-2</c:v>
                </c:pt>
                <c:pt idx="1113">
                  <c:v>1.74356109945073E-2</c:v>
                </c:pt>
                <c:pt idx="1114">
                  <c:v>1.7436364719909392E-2</c:v>
                </c:pt>
                <c:pt idx="1115">
                  <c:v>1.74370473169283E-2</c:v>
                </c:pt>
                <c:pt idx="1116">
                  <c:v>1.7437659049752696E-2</c:v>
                </c:pt>
                <c:pt idx="1117">
                  <c:v>1.7438200183210739E-2</c:v>
                </c:pt>
                <c:pt idx="1118">
                  <c:v>1.7438670981650972E-2</c:v>
                </c:pt>
                <c:pt idx="1119">
                  <c:v>1.7439071709501874E-2</c:v>
                </c:pt>
                <c:pt idx="1120">
                  <c:v>1.7439402631271861E-2</c:v>
                </c:pt>
                <c:pt idx="1121">
                  <c:v>1.7439664011389411E-2</c:v>
                </c:pt>
                <c:pt idx="1122">
                  <c:v>1.743989831356707E-2</c:v>
                </c:pt>
                <c:pt idx="1123">
                  <c:v>1.7440001734598809E-2</c:v>
                </c:pt>
                <c:pt idx="1124">
                  <c:v>1.7440035713418567E-2</c:v>
                </c:pt>
                <c:pt idx="1125">
                  <c:v>1.7440011809979339E-2</c:v>
                </c:pt>
                <c:pt idx="1126">
                  <c:v>1.7439919725159569E-2</c:v>
                </c:pt>
                <c:pt idx="1127">
                  <c:v>1.7439759723387738E-2</c:v>
                </c:pt>
                <c:pt idx="1128">
                  <c:v>1.7439532069012387E-2</c:v>
                </c:pt>
                <c:pt idx="1129">
                  <c:v>1.7439237026621868E-2</c:v>
                </c:pt>
                <c:pt idx="1130">
                  <c:v>1.7438874860724596E-2</c:v>
                </c:pt>
                <c:pt idx="1131">
                  <c:v>1.7438445835589178E-2</c:v>
                </c:pt>
                <c:pt idx="1132">
                  <c:v>1.7437950215963838E-2</c:v>
                </c:pt>
                <c:pt idx="1133">
                  <c:v>1.7437388266117182E-2</c:v>
                </c:pt>
                <c:pt idx="1134">
                  <c:v>1.7436760250637562E-2</c:v>
                </c:pt>
                <c:pt idx="1135">
                  <c:v>1.7436066434033393E-2</c:v>
                </c:pt>
                <c:pt idx="1136">
                  <c:v>1.7435307080573281E-2</c:v>
                </c:pt>
                <c:pt idx="1137">
                  <c:v>1.7434482454845579E-2</c:v>
                </c:pt>
                <c:pt idx="1138">
                  <c:v>1.7433592821438637E-2</c:v>
                </c:pt>
                <c:pt idx="1139">
                  <c:v>1.7433053364479534E-2</c:v>
                </c:pt>
                <c:pt idx="1140">
                  <c:v>1.7431468790247706E-2</c:v>
                </c:pt>
                <c:pt idx="1141">
                  <c:v>1.7430536519187356E-2</c:v>
                </c:pt>
                <c:pt idx="1142">
                  <c:v>1.7429389499428183E-2</c:v>
                </c:pt>
                <c:pt idx="1143">
                  <c:v>1.7428178794212101E-2</c:v>
                </c:pt>
                <c:pt idx="1144">
                  <c:v>1.7426904668047527E-2</c:v>
                </c:pt>
                <c:pt idx="1145">
                  <c:v>1.7425567385442875E-2</c:v>
                </c:pt>
                <c:pt idx="1146">
                  <c:v>1.742416721090656E-2</c:v>
                </c:pt>
                <c:pt idx="1147">
                  <c:v>1.7422704408787126E-2</c:v>
                </c:pt>
                <c:pt idx="1148">
                  <c:v>1.7421179243672924E-2</c:v>
                </c:pt>
                <c:pt idx="1149">
                  <c:v>1.7419591980072369E-2</c:v>
                </c:pt>
                <c:pt idx="1150">
                  <c:v>1.7417942882254067E-2</c:v>
                </c:pt>
                <c:pt idx="1151">
                  <c:v>1.7416232214886307E-2</c:v>
                </c:pt>
                <c:pt idx="1152">
                  <c:v>1.7414460242317631E-2</c:v>
                </c:pt>
                <c:pt idx="1153">
                  <c:v>1.741262722913639E-2</c:v>
                </c:pt>
                <c:pt idx="1154">
                  <c:v>1.7410733439851001E-2</c:v>
                </c:pt>
                <c:pt idx="1155">
                  <c:v>1.7408779138730068E-2</c:v>
                </c:pt>
                <c:pt idx="1156">
                  <c:v>1.7406764590361945E-2</c:v>
                </c:pt>
                <c:pt idx="1157">
                  <c:v>1.7404690059255046E-2</c:v>
                </c:pt>
                <c:pt idx="1158">
                  <c:v>1.7402555809917786E-2</c:v>
                </c:pt>
                <c:pt idx="1159">
                  <c:v>1.7400362106778644E-2</c:v>
                </c:pt>
                <c:pt idx="1160">
                  <c:v>1.73981092142661E-2</c:v>
                </c:pt>
                <c:pt idx="1161">
                  <c:v>1.7395797396888568E-2</c:v>
                </c:pt>
                <c:pt idx="1162">
                  <c:v>1.7393426919074528E-2</c:v>
                </c:pt>
                <c:pt idx="1163">
                  <c:v>1.7390998045332395E-2</c:v>
                </c:pt>
                <c:pt idx="1164">
                  <c:v>1.7388511040250521E-2</c:v>
                </c:pt>
                <c:pt idx="1165">
                  <c:v>1.7385966168177447E-2</c:v>
                </c:pt>
                <c:pt idx="1166">
                  <c:v>1.7383363693541654E-2</c:v>
                </c:pt>
                <c:pt idx="1167">
                  <c:v>1.7380703880931492E-2</c:v>
                </c:pt>
                <c:pt idx="1168">
                  <c:v>1.7377986994855377E-2</c:v>
                </c:pt>
                <c:pt idx="1169">
                  <c:v>1.7375213299581915E-2</c:v>
                </c:pt>
                <c:pt idx="1170">
                  <c:v>1.7372383059779395E-2</c:v>
                </c:pt>
                <c:pt idx="1171">
                  <c:v>1.7369496539796359E-2</c:v>
                </c:pt>
                <c:pt idx="1172">
                  <c:v>1.7366554004301094E-2</c:v>
                </c:pt>
                <c:pt idx="1173">
                  <c:v>1.7363555717562207E-2</c:v>
                </c:pt>
                <c:pt idx="1174">
                  <c:v>1.7360012960780935E-2</c:v>
                </c:pt>
                <c:pt idx="1175">
                  <c:v>1.7356880079173465E-2</c:v>
                </c:pt>
                <c:pt idx="1176">
                  <c:v>1.7353772530901423E-2</c:v>
                </c:pt>
                <c:pt idx="1177">
                  <c:v>1.7350546092425034E-2</c:v>
                </c:pt>
                <c:pt idx="1178">
                  <c:v>1.7347265263056855E-2</c:v>
                </c:pt>
                <c:pt idx="1179">
                  <c:v>1.7343930307145428E-2</c:v>
                </c:pt>
                <c:pt idx="1180">
                  <c:v>1.7340541489119232E-2</c:v>
                </c:pt>
                <c:pt idx="1181">
                  <c:v>1.7337099073646556E-2</c:v>
                </c:pt>
                <c:pt idx="1182">
                  <c:v>1.7333603324996005E-2</c:v>
                </c:pt>
                <c:pt idx="1183">
                  <c:v>1.733005450759606E-2</c:v>
                </c:pt>
                <c:pt idx="1184">
                  <c:v>1.7326452886194943E-2</c:v>
                </c:pt>
                <c:pt idx="1185">
                  <c:v>1.7322798725061261E-2</c:v>
                </c:pt>
                <c:pt idx="1186">
                  <c:v>1.7319092288623494E-2</c:v>
                </c:pt>
                <c:pt idx="1187">
                  <c:v>1.7315333841549929E-2</c:v>
                </c:pt>
                <c:pt idx="1188">
                  <c:v>1.7311523648189109E-2</c:v>
                </c:pt>
                <c:pt idx="1189">
                  <c:v>1.7308212235940701E-2</c:v>
                </c:pt>
                <c:pt idx="1190">
                  <c:v>1.7301490248318174E-2</c:v>
                </c:pt>
                <c:pt idx="1191">
                  <c:v>1.7297497405941442E-2</c:v>
                </c:pt>
                <c:pt idx="1192">
                  <c:v>1.7292868830658392E-2</c:v>
                </c:pt>
                <c:pt idx="1193">
                  <c:v>1.7289349158904344E-2</c:v>
                </c:pt>
                <c:pt idx="1194">
                  <c:v>1.7285190815554685E-2</c:v>
                </c:pt>
                <c:pt idx="1195">
                  <c:v>1.7280976630393852E-2</c:v>
                </c:pt>
                <c:pt idx="1196">
                  <c:v>1.7276706837234812E-2</c:v>
                </c:pt>
                <c:pt idx="1197">
                  <c:v>1.7272381669810599E-2</c:v>
                </c:pt>
                <c:pt idx="1198">
                  <c:v>1.7268001362094054E-2</c:v>
                </c:pt>
                <c:pt idx="1199">
                  <c:v>1.7263566147658338E-2</c:v>
                </c:pt>
                <c:pt idx="1200">
                  <c:v>1.7259076260316419E-2</c:v>
                </c:pt>
                <c:pt idx="1201">
                  <c:v>1.7254531933881267E-2</c:v>
                </c:pt>
                <c:pt idx="1202">
                  <c:v>1.7249933402005979E-2</c:v>
                </c:pt>
                <c:pt idx="1203">
                  <c:v>1.7245280898583459E-2</c:v>
                </c:pt>
                <c:pt idx="1204">
                  <c:v>1.7240574657266805E-2</c:v>
                </c:pt>
                <c:pt idx="1205">
                  <c:v>1.7235814911948921E-2</c:v>
                </c:pt>
                <c:pt idx="1206">
                  <c:v>1.7231001896282905E-2</c:v>
                </c:pt>
                <c:pt idx="1207">
                  <c:v>1.7226135844081725E-2</c:v>
                </c:pt>
                <c:pt idx="1208">
                  <c:v>1.7221216989078414E-2</c:v>
                </c:pt>
                <c:pt idx="1209">
                  <c:v>1.7216245565085941E-2</c:v>
                </c:pt>
                <c:pt idx="1210">
                  <c:v>1.7211221805917276E-2</c:v>
                </c:pt>
                <c:pt idx="1211">
                  <c:v>1.7206145945225515E-2</c:v>
                </c:pt>
                <c:pt idx="1212">
                  <c:v>1.7201018216903563E-2</c:v>
                </c:pt>
                <c:pt idx="1213">
                  <c:v>1.7195838854524581E-2</c:v>
                </c:pt>
                <c:pt idx="1214">
                  <c:v>1.719060809206141E-2</c:v>
                </c:pt>
                <c:pt idx="1215">
                  <c:v>1.7185326163167147E-2</c:v>
                </c:pt>
                <c:pt idx="1216">
                  <c:v>1.7179993301574825E-2</c:v>
                </c:pt>
                <c:pt idx="1217">
                  <c:v>1.7174609741177349E-2</c:v>
                </c:pt>
                <c:pt idx="1218">
                  <c:v>1.7169175715707752E-2</c:v>
                </c:pt>
                <c:pt idx="1219">
                  <c:v>1.7163691458899066E-2</c:v>
                </c:pt>
                <c:pt idx="1220">
                  <c:v>1.7158157204484326E-2</c:v>
                </c:pt>
                <c:pt idx="1221">
                  <c:v>1.7152573186196562E-2</c:v>
                </c:pt>
                <c:pt idx="1222">
                  <c:v>1.7146939637928682E-2</c:v>
                </c:pt>
                <c:pt idx="1223">
                  <c:v>1.7141256793413717E-2</c:v>
                </c:pt>
                <c:pt idx="1224">
                  <c:v>1.7135524886384701E-2</c:v>
                </c:pt>
                <c:pt idx="1225">
                  <c:v>1.7129744150654602E-2</c:v>
                </c:pt>
                <c:pt idx="1226">
                  <c:v>1.712222822273457E-2</c:v>
                </c:pt>
                <c:pt idx="1227">
                  <c:v>1.7117193523397134E-2</c:v>
                </c:pt>
                <c:pt idx="1228">
                  <c:v>1.711211130858814E-2</c:v>
                </c:pt>
                <c:pt idx="1229">
                  <c:v>1.7106137595543913E-2</c:v>
                </c:pt>
                <c:pt idx="1230">
                  <c:v>1.7100116222543704E-2</c:v>
                </c:pt>
                <c:pt idx="1231">
                  <c:v>1.7094047423480419E-2</c:v>
                </c:pt>
                <c:pt idx="1232">
                  <c:v>1.7087931432087089E-2</c:v>
                </c:pt>
                <c:pt idx="1233">
                  <c:v>1.7081768482016813E-2</c:v>
                </c:pt>
                <c:pt idx="1234">
                  <c:v>1.7075558807082558E-2</c:v>
                </c:pt>
                <c:pt idx="1235">
                  <c:v>1.7069302641177231E-2</c:v>
                </c:pt>
                <c:pt idx="1236">
                  <c:v>1.7063000217873991E-2</c:v>
                </c:pt>
                <c:pt idx="1237">
                  <c:v>1.7056651771065745E-2</c:v>
                </c:pt>
                <c:pt idx="1238">
                  <c:v>1.7050257534485525E-2</c:v>
                </c:pt>
                <c:pt idx="1239">
                  <c:v>1.7041969466493612E-2</c:v>
                </c:pt>
                <c:pt idx="1240">
                  <c:v>1.7037332627101165E-2</c:v>
                </c:pt>
                <c:pt idx="1241">
                  <c:v>1.7030802423843028E-2</c:v>
                </c:pt>
                <c:pt idx="1242">
                  <c:v>1.7024227365824984E-2</c:v>
                </c:pt>
                <c:pt idx="1243">
                  <c:v>1.701760768693994E-2</c:v>
                </c:pt>
                <c:pt idx="1244">
                  <c:v>1.701094362084099E-2</c:v>
                </c:pt>
                <c:pt idx="1245">
                  <c:v>1.7004235401421042E-2</c:v>
                </c:pt>
                <c:pt idx="1246">
                  <c:v>1.6997483262173319E-2</c:v>
                </c:pt>
                <c:pt idx="1247">
                  <c:v>1.699068743731047E-2</c:v>
                </c:pt>
                <c:pt idx="1248">
                  <c:v>1.6983848160165849E-2</c:v>
                </c:pt>
                <c:pt idx="1249">
                  <c:v>1.6976965664792232E-2</c:v>
                </c:pt>
                <c:pt idx="1250">
                  <c:v>1.697004018476278E-2</c:v>
                </c:pt>
                <c:pt idx="1251">
                  <c:v>1.6963071954050335E-2</c:v>
                </c:pt>
                <c:pt idx="1252">
                  <c:v>1.6956061206228057E-2</c:v>
                </c:pt>
                <c:pt idx="1253">
                  <c:v>1.6949008175028979E-2</c:v>
                </c:pt>
                <c:pt idx="1254">
                  <c:v>1.6941913094505878E-2</c:v>
                </c:pt>
                <c:pt idx="1255">
                  <c:v>1.693477619815198E-2</c:v>
                </c:pt>
                <c:pt idx="1256">
                  <c:v>1.6927597719860188E-2</c:v>
                </c:pt>
                <c:pt idx="1257">
                  <c:v>1.6920377893363536E-2</c:v>
                </c:pt>
                <c:pt idx="1258">
                  <c:v>1.6913116952474994E-2</c:v>
                </c:pt>
                <c:pt idx="1259">
                  <c:v>1.6905815130847657E-2</c:v>
                </c:pt>
                <c:pt idx="1260">
                  <c:v>1.6898472662454367E-2</c:v>
                </c:pt>
                <c:pt idx="1261">
                  <c:v>1.6891089780788349E-2</c:v>
                </c:pt>
                <c:pt idx="1262">
                  <c:v>1.6883666719822443E-2</c:v>
                </c:pt>
                <c:pt idx="1263">
                  <c:v>1.6876203713209748E-2</c:v>
                </c:pt>
                <c:pt idx="1264">
                  <c:v>1.686870099476323E-2</c:v>
                </c:pt>
                <c:pt idx="1265">
                  <c:v>1.6861158798375797E-2</c:v>
                </c:pt>
                <c:pt idx="1266">
                  <c:v>1.6853577357540672E-2</c:v>
                </c:pt>
                <c:pt idx="1267">
                  <c:v>1.6845956906230697E-2</c:v>
                </c:pt>
                <c:pt idx="1268">
                  <c:v>1.6838297678098968E-2</c:v>
                </c:pt>
                <c:pt idx="1269">
                  <c:v>1.683059990703839E-2</c:v>
                </c:pt>
                <c:pt idx="1270">
                  <c:v>1.6822863826781997E-2</c:v>
                </c:pt>
                <c:pt idx="1271">
                  <c:v>1.681508967090295E-2</c:v>
                </c:pt>
                <c:pt idx="1272">
                  <c:v>1.6807277673454024E-2</c:v>
                </c:pt>
                <c:pt idx="1273">
                  <c:v>1.6799428068008382E-2</c:v>
                </c:pt>
                <c:pt idx="1274">
                  <c:v>1.6791541088538864E-2</c:v>
                </c:pt>
                <c:pt idx="1275">
                  <c:v>1.6783616968458759E-2</c:v>
                </c:pt>
                <c:pt idx="1276">
                  <c:v>1.677565594190078E-2</c:v>
                </c:pt>
                <c:pt idx="1277">
                  <c:v>1.6767658242438088E-2</c:v>
                </c:pt>
                <c:pt idx="1278">
                  <c:v>1.6759624103803716E-2</c:v>
                </c:pt>
                <c:pt idx="1279">
                  <c:v>1.6751553759890569E-2</c:v>
                </c:pt>
                <c:pt idx="1280">
                  <c:v>1.6743447444511617E-2</c:v>
                </c:pt>
                <c:pt idx="1281">
                  <c:v>1.6735305391240018E-2</c:v>
                </c:pt>
                <c:pt idx="1282">
                  <c:v>1.6727127833888744E-2</c:v>
                </c:pt>
                <c:pt idx="1283">
                  <c:v>1.6718915006350699E-2</c:v>
                </c:pt>
                <c:pt idx="1284">
                  <c:v>1.6710667142278979E-2</c:v>
                </c:pt>
                <c:pt idx="1285">
                  <c:v>1.6702384475486554E-2</c:v>
                </c:pt>
                <c:pt idx="1286">
                  <c:v>1.6694067239706456E-2</c:v>
                </c:pt>
                <c:pt idx="1287">
                  <c:v>1.6685715668671719E-2</c:v>
                </c:pt>
                <c:pt idx="1288">
                  <c:v>1.6677329996275247E-2</c:v>
                </c:pt>
                <c:pt idx="1289">
                  <c:v>1.6668910456250075E-2</c:v>
                </c:pt>
                <c:pt idx="1290">
                  <c:v>1.6660457282249297E-2</c:v>
                </c:pt>
                <c:pt idx="1291">
                  <c:v>1.665197070816582E-2</c:v>
                </c:pt>
                <c:pt idx="1292">
                  <c:v>1.6643450967732676E-2</c:v>
                </c:pt>
                <c:pt idx="1293">
                  <c:v>1.6634898294523026E-2</c:v>
                </c:pt>
                <c:pt idx="1294">
                  <c:v>1.6623853986015291E-2</c:v>
                </c:pt>
                <c:pt idx="1295">
                  <c:v>1.6617695085665574E-2</c:v>
                </c:pt>
                <c:pt idx="1296">
                  <c:v>1.6609045017403901E-2</c:v>
                </c:pt>
                <c:pt idx="1297">
                  <c:v>1.6600362951617598E-2</c:v>
                </c:pt>
                <c:pt idx="1298">
                  <c:v>1.6591649121959762E-2</c:v>
                </c:pt>
                <c:pt idx="1299">
                  <c:v>1.6582903762403234E-2</c:v>
                </c:pt>
                <c:pt idx="1300">
                  <c:v>1.6574127106521175E-2</c:v>
                </c:pt>
                <c:pt idx="1301">
                  <c:v>1.6565319388286426E-2</c:v>
                </c:pt>
                <c:pt idx="1302">
                  <c:v>1.6556480841272148E-2</c:v>
                </c:pt>
                <c:pt idx="1303">
                  <c:v>1.6547611699371245E-2</c:v>
                </c:pt>
                <c:pt idx="1304">
                  <c:v>1.6538712196236816E-2</c:v>
                </c:pt>
                <c:pt idx="1305">
                  <c:v>1.6529782565681828E-2</c:v>
                </c:pt>
                <c:pt idx="1306">
                  <c:v>1.6520823041599186E-2</c:v>
                </c:pt>
                <c:pt idx="1307">
                  <c:v>1.6511833857482117E-2</c:v>
                </c:pt>
                <c:pt idx="1308">
                  <c:v>1.650281524730346E-2</c:v>
                </c:pt>
                <c:pt idx="1309">
                  <c:v>1.649376744495612E-2</c:v>
                </c:pt>
                <c:pt idx="1310">
                  <c:v>1.6484690683853387E-2</c:v>
                </c:pt>
                <c:pt idx="1311">
                  <c:v>1.6475585198048037E-2</c:v>
                </c:pt>
                <c:pt idx="1312">
                  <c:v>1.6466451221113232E-2</c:v>
                </c:pt>
                <c:pt idx="1313">
                  <c:v>1.6457288986941876E-2</c:v>
                </c:pt>
                <c:pt idx="1314">
                  <c:v>1.6448098729187066E-2</c:v>
                </c:pt>
                <c:pt idx="1315">
                  <c:v>1.6438880681821644E-2</c:v>
                </c:pt>
                <c:pt idx="1316">
                  <c:v>1.6429635078418769E-2</c:v>
                </c:pt>
                <c:pt idx="1317">
                  <c:v>1.6420362152711476E-2</c:v>
                </c:pt>
                <c:pt idx="1318">
                  <c:v>1.6411062138672605E-2</c:v>
                </c:pt>
                <c:pt idx="1319">
                  <c:v>1.6401735270035189E-2</c:v>
                </c:pt>
                <c:pt idx="1320">
                  <c:v>1.6392381780292453E-2</c:v>
                </c:pt>
                <c:pt idx="1321">
                  <c:v>1.6383001903497174E-2</c:v>
                </c:pt>
                <c:pt idx="1322">
                  <c:v>1.6373595873302449E-2</c:v>
                </c:pt>
                <c:pt idx="1323">
                  <c:v>1.6364163923521247E-2</c:v>
                </c:pt>
                <c:pt idx="1324">
                  <c:v>1.63547062878866E-2</c:v>
                </c:pt>
                <c:pt idx="1325">
                  <c:v>1.6345223200131542E-2</c:v>
                </c:pt>
                <c:pt idx="1326">
                  <c:v>1.6335714894069042E-2</c:v>
                </c:pt>
                <c:pt idx="1327">
                  <c:v>1.6326181603512069E-2</c:v>
                </c:pt>
                <c:pt idx="1328">
                  <c:v>1.6316623562113719E-2</c:v>
                </c:pt>
                <c:pt idx="1329">
                  <c:v>1.6307041003686962E-2</c:v>
                </c:pt>
                <c:pt idx="1330">
                  <c:v>1.629605978743065E-2</c:v>
                </c:pt>
                <c:pt idx="1331">
                  <c:v>1.6287803270920165E-2</c:v>
                </c:pt>
                <c:pt idx="1332">
                  <c:v>1.6278148564046191E-2</c:v>
                </c:pt>
                <c:pt idx="1333">
                  <c:v>1.6268470275235813E-2</c:v>
                </c:pt>
                <c:pt idx="1334">
                  <c:v>1.6258768638142129E-2</c:v>
                </c:pt>
                <c:pt idx="1335">
                  <c:v>1.6249043886737979E-2</c:v>
                </c:pt>
                <c:pt idx="1336">
                  <c:v>1.6239296254676461E-2</c:v>
                </c:pt>
                <c:pt idx="1337">
                  <c:v>1.622952597561067E-2</c:v>
                </c:pt>
                <c:pt idx="1338">
                  <c:v>1.6219733283513449E-2</c:v>
                </c:pt>
                <c:pt idx="1339">
                  <c:v>1.6209918411957958E-2</c:v>
                </c:pt>
                <c:pt idx="1340">
                  <c:v>1.6200081594917037E-2</c:v>
                </c:pt>
                <c:pt idx="1341">
                  <c:v>1.6190223066043785E-2</c:v>
                </c:pt>
                <c:pt idx="1342">
                  <c:v>1.6180343059071234E-2</c:v>
                </c:pt>
                <c:pt idx="1343">
                  <c:v>1.6170441807732416E-2</c:v>
                </c:pt>
                <c:pt idx="1344">
                  <c:v>1.6160519545920238E-2</c:v>
                </c:pt>
                <c:pt idx="1345">
                  <c:v>1.6147731855733483E-2</c:v>
                </c:pt>
                <c:pt idx="1346">
                  <c:v>1.6140612925727993E-2</c:v>
                </c:pt>
                <c:pt idx="1347">
                  <c:v>1.6130629034893929E-2</c:v>
                </c:pt>
                <c:pt idx="1348">
                  <c:v>1.6119194305410645E-2</c:v>
                </c:pt>
                <c:pt idx="1349">
                  <c:v>1.6110601260574953E-2</c:v>
                </c:pt>
                <c:pt idx="1350">
                  <c:v>1.6100557844636043E-2</c:v>
                </c:pt>
                <c:pt idx="1351">
                  <c:v>1.6090495054514875E-2</c:v>
                </c:pt>
                <c:pt idx="1352">
                  <c:v>1.6080413124024417E-2</c:v>
                </c:pt>
                <c:pt idx="1353">
                  <c:v>1.6070312286737831E-2</c:v>
                </c:pt>
                <c:pt idx="1354">
                  <c:v>1.6060192776787829E-2</c:v>
                </c:pt>
                <c:pt idx="1355">
                  <c:v>1.6050054827587701E-2</c:v>
                </c:pt>
                <c:pt idx="1356">
                  <c:v>1.6039898673030351E-2</c:v>
                </c:pt>
                <c:pt idx="1357">
                  <c:v>1.6029724546928747E-2</c:v>
                </c:pt>
                <c:pt idx="1358">
                  <c:v>1.6019532683015925E-2</c:v>
                </c:pt>
                <c:pt idx="1359">
                  <c:v>1.6009323315024915E-2</c:v>
                </c:pt>
                <c:pt idx="1360">
                  <c:v>1.5999096676688751E-2</c:v>
                </c:pt>
                <c:pt idx="1361">
                  <c:v>1.5988853001980274E-2</c:v>
                </c:pt>
                <c:pt idx="1362">
                  <c:v>1.5978592524312774E-2</c:v>
                </c:pt>
                <c:pt idx="1363">
                  <c:v>1.5968315477818962E-2</c:v>
                </c:pt>
                <c:pt idx="1364">
                  <c:v>1.5958022095992064E-2</c:v>
                </c:pt>
                <c:pt idx="1365">
                  <c:v>1.5947712612804921E-2</c:v>
                </c:pt>
                <c:pt idx="1366">
                  <c:v>1.5937387261830693E-2</c:v>
                </c:pt>
                <c:pt idx="1367">
                  <c:v>1.5927046276882351E-2</c:v>
                </c:pt>
                <c:pt idx="1368">
                  <c:v>1.5916689891852798E-2</c:v>
                </c:pt>
                <c:pt idx="1369">
                  <c:v>1.5906318340395131E-2</c:v>
                </c:pt>
                <c:pt idx="1370">
                  <c:v>1.5895931856322321E-2</c:v>
                </c:pt>
                <c:pt idx="1371">
                  <c:v>1.5885530673367398E-2</c:v>
                </c:pt>
                <c:pt idx="1372">
                  <c:v>1.5875115025343334E-2</c:v>
                </c:pt>
                <c:pt idx="1373">
                  <c:v>1.5864685145823287E-2</c:v>
                </c:pt>
                <c:pt idx="1374">
                  <c:v>1.5854241268939973E-2</c:v>
                </c:pt>
                <c:pt idx="1375">
                  <c:v>1.5843783628026742E-2</c:v>
                </c:pt>
                <c:pt idx="1376">
                  <c:v>1.5833312457216309E-2</c:v>
                </c:pt>
                <c:pt idx="1377">
                  <c:v>1.5822827990001898E-2</c:v>
                </c:pt>
                <c:pt idx="1378">
                  <c:v>1.581233046035635E-2</c:v>
                </c:pt>
                <c:pt idx="1379">
                  <c:v>1.5801820101932762E-2</c:v>
                </c:pt>
                <c:pt idx="1380">
                  <c:v>1.5791297148544103E-2</c:v>
                </c:pt>
                <c:pt idx="1381">
                  <c:v>1.5780761833843471E-2</c:v>
                </c:pt>
                <c:pt idx="1382">
                  <c:v>1.5767198642153701E-2</c:v>
                </c:pt>
                <c:pt idx="1383">
                  <c:v>1.5756635951031939E-2</c:v>
                </c:pt>
                <c:pt idx="1384">
                  <c:v>1.5747572979778468E-2</c:v>
                </c:pt>
                <c:pt idx="1385">
                  <c:v>1.5736988944690111E-2</c:v>
                </c:pt>
                <c:pt idx="1386">
                  <c:v>1.5726393750608025E-2</c:v>
                </c:pt>
                <c:pt idx="1387">
                  <c:v>1.5715787631105371E-2</c:v>
                </c:pt>
                <c:pt idx="1388">
                  <c:v>1.5705170820314862E-2</c:v>
                </c:pt>
                <c:pt idx="1389">
                  <c:v>1.5694543551649787E-2</c:v>
                </c:pt>
                <c:pt idx="1390">
                  <c:v>1.5683906059162922E-2</c:v>
                </c:pt>
                <c:pt idx="1391">
                  <c:v>1.5673258576427429E-2</c:v>
                </c:pt>
                <c:pt idx="1392">
                  <c:v>1.5662601337336213E-2</c:v>
                </c:pt>
                <c:pt idx="1393">
                  <c:v>1.565193457554237E-2</c:v>
                </c:pt>
                <c:pt idx="1394">
                  <c:v>1.564125852485887E-2</c:v>
                </c:pt>
                <c:pt idx="1395">
                  <c:v>1.5627518901100146E-2</c:v>
                </c:pt>
                <c:pt idx="1396">
                  <c:v>1.5619879491834965E-2</c:v>
                </c:pt>
                <c:pt idx="1397">
                  <c:v>1.5609176977040562E-2</c:v>
                </c:pt>
                <c:pt idx="1398">
                  <c:v>1.5598466108448505E-2</c:v>
                </c:pt>
                <c:pt idx="1399">
                  <c:v>1.5587747119711892E-2</c:v>
                </c:pt>
                <c:pt idx="1400">
                  <c:v>1.5575487203829397E-2</c:v>
                </c:pt>
                <c:pt idx="1401">
                  <c:v>1.5566285717136807E-2</c:v>
                </c:pt>
                <c:pt idx="1402">
                  <c:v>1.5555543770844338E-2</c:v>
                </c:pt>
                <c:pt idx="1403">
                  <c:v>1.5544794639499315E-2</c:v>
                </c:pt>
                <c:pt idx="1404">
                  <c:v>1.5534038556834773E-2</c:v>
                </c:pt>
                <c:pt idx="1405">
                  <c:v>1.5523275756823551E-2</c:v>
                </c:pt>
                <c:pt idx="1406">
                  <c:v>1.5512506472958876E-2</c:v>
                </c:pt>
                <c:pt idx="1407">
                  <c:v>1.5501730939133651E-2</c:v>
                </c:pt>
                <c:pt idx="1408">
                  <c:v>1.5490949389240782E-2</c:v>
                </c:pt>
                <c:pt idx="1409">
                  <c:v>1.548016205685343E-2</c:v>
                </c:pt>
                <c:pt idx="1410">
                  <c:v>1.5469369175704628E-2</c:v>
                </c:pt>
                <c:pt idx="1411">
                  <c:v>1.5458570979767217E-2</c:v>
                </c:pt>
                <c:pt idx="1412">
                  <c:v>1.5447767702694293E-2</c:v>
                </c:pt>
                <c:pt idx="1413">
                  <c:v>1.5436959578138953E-2</c:v>
                </c:pt>
                <c:pt idx="1414">
                  <c:v>1.5426146839994104E-2</c:v>
                </c:pt>
                <c:pt idx="1415">
                  <c:v>1.5415329722072713E-2</c:v>
                </c:pt>
                <c:pt idx="1416">
                  <c:v>1.5404508458027877E-2</c:v>
                </c:pt>
                <c:pt idx="1417">
                  <c:v>1.5393683281672565E-2</c:v>
                </c:pt>
                <c:pt idx="1418">
                  <c:v>1.5382854426739812E-2</c:v>
                </c:pt>
                <c:pt idx="1419">
                  <c:v>1.5372022127042584E-2</c:v>
                </c:pt>
                <c:pt idx="1420">
                  <c:v>1.5361186616233979E-2</c:v>
                </c:pt>
                <c:pt idx="1421">
                  <c:v>1.5350348128286839E-2</c:v>
                </c:pt>
                <c:pt idx="1422">
                  <c:v>1.5339506896774324E-2</c:v>
                </c:pt>
                <c:pt idx="1423">
                  <c:v>1.5328663155509403E-2</c:v>
                </c:pt>
                <c:pt idx="1424">
                  <c:v>1.5317817138225109E-2</c:v>
                </c:pt>
                <c:pt idx="1425">
                  <c:v>1.5306969078734411E-2</c:v>
                </c:pt>
                <c:pt idx="1426">
                  <c:v>1.5296119210850279E-2</c:v>
                </c:pt>
                <c:pt idx="1427">
                  <c:v>1.5285267768225808E-2</c:v>
                </c:pt>
                <c:pt idx="1428">
                  <c:v>1.5274414984673967E-2</c:v>
                </c:pt>
                <c:pt idx="1429">
                  <c:v>1.5263561094087663E-2</c:v>
                </c:pt>
                <c:pt idx="1430">
                  <c:v>1.5252706329880183E-2</c:v>
                </c:pt>
                <c:pt idx="1431">
                  <c:v>1.5241850926184242E-2</c:v>
                </c:pt>
                <c:pt idx="1432">
                  <c:v>1.5230995116652934E-2</c:v>
                </c:pt>
                <c:pt idx="1433">
                  <c:v>1.5220139134939359E-2</c:v>
                </c:pt>
                <c:pt idx="1434">
                  <c:v>1.5206181567437582E-2</c:v>
                </c:pt>
                <c:pt idx="1435">
                  <c:v>1.5195326070216453E-2</c:v>
                </c:pt>
                <c:pt idx="1436">
                  <c:v>1.5186021823723195E-2</c:v>
                </c:pt>
                <c:pt idx="1437">
                  <c:v>1.5175167619307928E-2</c:v>
                </c:pt>
                <c:pt idx="1438">
                  <c:v>1.5164314444948701E-2</c:v>
                </c:pt>
                <c:pt idx="1439">
                  <c:v>1.515346253453842E-2</c:v>
                </c:pt>
                <c:pt idx="1440">
                  <c:v>1.5142612121730181E-2</c:v>
                </c:pt>
                <c:pt idx="1441">
                  <c:v>1.5131763440257018E-2</c:v>
                </c:pt>
                <c:pt idx="1442">
                  <c:v>1.5120916723931899E-2</c:v>
                </c:pt>
                <c:pt idx="1443">
                  <c:v>1.5110072206647729E-2</c:v>
                </c:pt>
                <c:pt idx="1444">
                  <c:v>1.5099230121897733E-2</c:v>
                </c:pt>
                <c:pt idx="1445">
                  <c:v>1.5088390703734689E-2</c:v>
                </c:pt>
                <c:pt idx="1446">
                  <c:v>1.507755418565182E-2</c:v>
                </c:pt>
                <c:pt idx="1447">
                  <c:v>1.5066720801621969E-2</c:v>
                </c:pt>
                <c:pt idx="1448">
                  <c:v>1.5055890785298232E-2</c:v>
                </c:pt>
                <c:pt idx="1449">
                  <c:v>1.5045064370413641E-2</c:v>
                </c:pt>
                <c:pt idx="1450">
                  <c:v>1.503023228104361E-2</c:v>
                </c:pt>
                <c:pt idx="1451">
                  <c:v>1.5023423280293713E-2</c:v>
                </c:pt>
                <c:pt idx="1452">
                  <c:v>1.501214959786612E-2</c:v>
                </c:pt>
                <c:pt idx="1453">
                  <c:v>1.5000251225139039E-2</c:v>
                </c:pt>
                <c:pt idx="1454">
                  <c:v>1.4989438301702407E-2</c:v>
                </c:pt>
                <c:pt idx="1455">
                  <c:v>1.4978625693453651E-2</c:v>
                </c:pt>
                <c:pt idx="1456">
                  <c:v>1.4967813616379999E-2</c:v>
                </c:pt>
                <c:pt idx="1457">
                  <c:v>1.4957002285989063E-2</c:v>
                </c:pt>
                <c:pt idx="1458">
                  <c:v>1.4946191918427942E-2</c:v>
                </c:pt>
                <c:pt idx="1459">
                  <c:v>1.4935382729284186E-2</c:v>
                </c:pt>
                <c:pt idx="1460">
                  <c:v>1.4924574934545021E-2</c:v>
                </c:pt>
                <c:pt idx="1461">
                  <c:v>1.4913768749957867E-2</c:v>
                </c:pt>
                <c:pt idx="1462">
                  <c:v>1.4902964391350082E-2</c:v>
                </c:pt>
                <c:pt idx="1463">
                  <c:v>1.489216207454902E-2</c:v>
                </c:pt>
                <c:pt idx="1464">
                  <c:v>1.4881362015461974E-2</c:v>
                </c:pt>
                <c:pt idx="1465">
                  <c:v>1.4870564429756428E-2</c:v>
                </c:pt>
                <c:pt idx="1466">
                  <c:v>1.4859769533419609E-2</c:v>
                </c:pt>
                <c:pt idx="1467">
                  <c:v>1.4848977542119002E-2</c:v>
                </c:pt>
                <c:pt idx="1468">
                  <c:v>1.4838188671761898E-2</c:v>
                </c:pt>
                <c:pt idx="1469">
                  <c:v>1.4827403138095718E-2</c:v>
                </c:pt>
                <c:pt idx="1470">
                  <c:v>1.4816621157187626E-2</c:v>
                </c:pt>
                <c:pt idx="1471">
                  <c:v>1.4805842944625169E-2</c:v>
                </c:pt>
                <c:pt idx="1472">
                  <c:v>1.4795068716235704E-2</c:v>
                </c:pt>
                <c:pt idx="1473">
                  <c:v>1.4784298687926523E-2</c:v>
                </c:pt>
                <c:pt idx="1474">
                  <c:v>1.4773533075524981E-2</c:v>
                </c:pt>
                <c:pt idx="1475">
                  <c:v>1.4762772094858434E-2</c:v>
                </c:pt>
                <c:pt idx="1476">
                  <c:v>1.4752015961674303E-2</c:v>
                </c:pt>
                <c:pt idx="1477">
                  <c:v>1.4741264891959815E-2</c:v>
                </c:pt>
                <c:pt idx="1478">
                  <c:v>1.4730519101302519E-2</c:v>
                </c:pt>
                <c:pt idx="1479">
                  <c:v>1.4719778805689643E-2</c:v>
                </c:pt>
                <c:pt idx="1480">
                  <c:v>1.4709044220868606E-2</c:v>
                </c:pt>
                <c:pt idx="1481">
                  <c:v>1.46983155627467E-2</c:v>
                </c:pt>
                <c:pt idx="1482">
                  <c:v>1.4687593047071346E-2</c:v>
                </c:pt>
                <c:pt idx="1483">
                  <c:v>1.4676876889669899E-2</c:v>
                </c:pt>
                <c:pt idx="1484">
                  <c:v>1.4666167306449651E-2</c:v>
                </c:pt>
                <c:pt idx="1485">
                  <c:v>1.4655464513158023E-2</c:v>
                </c:pt>
                <c:pt idx="1486">
                  <c:v>1.4638660075556587E-2</c:v>
                </c:pt>
                <c:pt idx="1487">
                  <c:v>1.462797573318575E-2</c:v>
                </c:pt>
                <c:pt idx="1488">
                  <c:v>1.4620942499803391E-2</c:v>
                </c:pt>
                <c:pt idx="1489">
                  <c:v>1.4610270385837509E-2</c:v>
                </c:pt>
                <c:pt idx="1490">
                  <c:v>1.4599606203846704E-2</c:v>
                </c:pt>
                <c:pt idx="1491">
                  <c:v>1.4588950169764914E-2</c:v>
                </c:pt>
                <c:pt idx="1492">
                  <c:v>1.4578302499339557E-2</c:v>
                </c:pt>
                <c:pt idx="1493">
                  <c:v>1.4567663408424636E-2</c:v>
                </c:pt>
                <c:pt idx="1494">
                  <c:v>1.4557033112900797E-2</c:v>
                </c:pt>
                <c:pt idx="1495">
                  <c:v>1.454641182856875E-2</c:v>
                </c:pt>
                <c:pt idx="1496">
                  <c:v>1.4535799771282498E-2</c:v>
                </c:pt>
                <c:pt idx="1497">
                  <c:v>1.4525197156896041E-2</c:v>
                </c:pt>
                <c:pt idx="1498">
                  <c:v>1.4514604201236736E-2</c:v>
                </c:pt>
                <c:pt idx="1499">
                  <c:v>1.4504021120131938E-2</c:v>
                </c:pt>
                <c:pt idx="1500">
                  <c:v>1.4488336822910952E-2</c:v>
                </c:pt>
                <c:pt idx="1501">
                  <c:v>1.4479287018085429E-2</c:v>
                </c:pt>
                <c:pt idx="1502">
                  <c:v>1.4468738748387722E-2</c:v>
                </c:pt>
                <c:pt idx="1503">
                  <c:v>1.4458201276852378E-2</c:v>
                </c:pt>
                <c:pt idx="1504">
                  <c:v>1.4446171951236764E-2</c:v>
                </c:pt>
                <c:pt idx="1505">
                  <c:v>1.44371595913384E-2</c:v>
                </c:pt>
                <c:pt idx="1506">
                  <c:v>1.4426655809014477E-2</c:v>
                </c:pt>
                <c:pt idx="1507">
                  <c:v>1.4416163688082406E-2</c:v>
                </c:pt>
                <c:pt idx="1508">
                  <c:v>1.4405683444369544E-2</c:v>
                </c:pt>
                <c:pt idx="1509">
                  <c:v>1.4395215293623309E-2</c:v>
                </c:pt>
                <c:pt idx="1510">
                  <c:v>1.4384759451910867E-2</c:v>
                </c:pt>
                <c:pt idx="1511">
                  <c:v>1.4374316134819765E-2</c:v>
                </c:pt>
                <c:pt idx="1512">
                  <c:v>1.4363885558177358E-2</c:v>
                </c:pt>
                <c:pt idx="1513">
                  <c:v>1.4353467937970876E-2</c:v>
                </c:pt>
                <c:pt idx="1514">
                  <c:v>1.4343063489947738E-2</c:v>
                </c:pt>
                <c:pt idx="1515">
                  <c:v>1.4332672429775428E-2</c:v>
                </c:pt>
                <c:pt idx="1516">
                  <c:v>1.432229497352111E-2</c:v>
                </c:pt>
                <c:pt idx="1517">
                  <c:v>1.4311931336852268E-2</c:v>
                </c:pt>
                <c:pt idx="1518">
                  <c:v>1.4301581735596258E-2</c:v>
                </c:pt>
                <c:pt idx="1519">
                  <c:v>1.4291246385660372E-2</c:v>
                </c:pt>
                <c:pt idx="1520">
                  <c:v>1.428092550279203E-2</c:v>
                </c:pt>
                <c:pt idx="1521">
                  <c:v>1.4270619302898524E-2</c:v>
                </c:pt>
                <c:pt idx="1522">
                  <c:v>1.4260328001727274E-2</c:v>
                </c:pt>
                <c:pt idx="1523">
                  <c:v>1.4250051815185572E-2</c:v>
                </c:pt>
                <c:pt idx="1524">
                  <c:v>1.4239790958940901E-2</c:v>
                </c:pt>
                <c:pt idx="1525">
                  <c:v>1.4229545648980491E-2</c:v>
                </c:pt>
                <c:pt idx="1526">
                  <c:v>1.4219316100971824E-2</c:v>
                </c:pt>
                <c:pt idx="1527">
                  <c:v>1.4209102530822193E-2</c:v>
                </c:pt>
                <c:pt idx="1528">
                  <c:v>1.419890515443889E-2</c:v>
                </c:pt>
                <c:pt idx="1529">
                  <c:v>1.4188724187569335E-2</c:v>
                </c:pt>
                <c:pt idx="1530">
                  <c:v>1.4178559846040883E-2</c:v>
                </c:pt>
                <c:pt idx="1531">
                  <c:v>1.4168412345600956E-2</c:v>
                </c:pt>
                <c:pt idx="1532">
                  <c:v>1.4158281902156844E-2</c:v>
                </c:pt>
                <c:pt idx="1533">
                  <c:v>1.4148168731455968E-2</c:v>
                </c:pt>
                <c:pt idx="1534">
                  <c:v>1.4138073049405619E-2</c:v>
                </c:pt>
                <c:pt idx="1535">
                  <c:v>1.4127995071833155E-2</c:v>
                </c:pt>
                <c:pt idx="1536">
                  <c:v>1.411793501456593E-2</c:v>
                </c:pt>
                <c:pt idx="1537">
                  <c:v>1.4107893093271429E-2</c:v>
                </c:pt>
                <c:pt idx="1538">
                  <c:v>1.4096439096240587E-2</c:v>
                </c:pt>
                <c:pt idx="1539">
                  <c:v>1.4086436764717547E-2</c:v>
                </c:pt>
                <c:pt idx="1540">
                  <c:v>1.4077878304377123E-2</c:v>
                </c:pt>
                <c:pt idx="1541">
                  <c:v>1.4067911085726692E-2</c:v>
                </c:pt>
                <c:pt idx="1542">
                  <c:v>1.4057963082265701E-2</c:v>
                </c:pt>
                <c:pt idx="1543">
                  <c:v>1.4048034509821505E-2</c:v>
                </c:pt>
                <c:pt idx="1544">
                  <c:v>1.4038125584301397E-2</c:v>
                </c:pt>
                <c:pt idx="1545">
                  <c:v>1.4028236521372861E-2</c:v>
                </c:pt>
                <c:pt idx="1546">
                  <c:v>1.4018367536943188E-2</c:v>
                </c:pt>
                <c:pt idx="1547">
                  <c:v>1.4008518846839735E-2</c:v>
                </c:pt>
                <c:pt idx="1548">
                  <c:v>1.3998690666889857E-2</c:v>
                </c:pt>
                <c:pt idx="1549">
                  <c:v>1.3988883212920911E-2</c:v>
                </c:pt>
                <c:pt idx="1550">
                  <c:v>1.397909670060038E-2</c:v>
                </c:pt>
                <c:pt idx="1551">
                  <c:v>1.3969331346075364E-2</c:v>
                </c:pt>
                <c:pt idx="1552">
                  <c:v>1.3959587364853476E-2</c:v>
                </c:pt>
                <c:pt idx="1553">
                  <c:v>1.394986497300188E-2</c:v>
                </c:pt>
                <c:pt idx="1554">
                  <c:v>1.3940164386028187E-2</c:v>
                </c:pt>
                <c:pt idx="1555">
                  <c:v>1.3927724590434565E-2</c:v>
                </c:pt>
                <c:pt idx="1556">
                  <c:v>1.3920829490823294E-2</c:v>
                </c:pt>
                <c:pt idx="1557">
                  <c:v>1.3911195614166871E-2</c:v>
                </c:pt>
                <c:pt idx="1558">
                  <c:v>1.3901584405777712E-2</c:v>
                </c:pt>
                <c:pt idx="1559">
                  <c:v>1.3891996081643043E-2</c:v>
                </c:pt>
                <c:pt idx="1560">
                  <c:v>1.388243085743035E-2</c:v>
                </c:pt>
                <c:pt idx="1561">
                  <c:v>1.387288894912686E-2</c:v>
                </c:pt>
                <c:pt idx="1562">
                  <c:v>1.3863370572479994E-2</c:v>
                </c:pt>
                <c:pt idx="1563">
                  <c:v>1.3853875943237171E-2</c:v>
                </c:pt>
                <c:pt idx="1564">
                  <c:v>1.3844405277305682E-2</c:v>
                </c:pt>
                <c:pt idx="1565">
                  <c:v>1.3834958790512886E-2</c:v>
                </c:pt>
                <c:pt idx="1566">
                  <c:v>1.3825536698686136E-2</c:v>
                </c:pt>
                <c:pt idx="1567">
                  <c:v>1.3816139217572854E-2</c:v>
                </c:pt>
                <c:pt idx="1568">
                  <c:v>1.3806766563000394E-2</c:v>
                </c:pt>
                <c:pt idx="1569">
                  <c:v>1.3797418950955986E-2</c:v>
                </c:pt>
                <c:pt idx="1570">
                  <c:v>1.3788096597027177E-2</c:v>
                </c:pt>
                <c:pt idx="1571">
                  <c:v>1.3778799717201196E-2</c:v>
                </c:pt>
                <c:pt idx="1572">
                  <c:v>1.3769528527305397E-2</c:v>
                </c:pt>
                <c:pt idx="1573">
                  <c:v>1.3760283243007265E-2</c:v>
                </c:pt>
                <c:pt idx="1574">
                  <c:v>1.3751064080214093E-2</c:v>
                </c:pt>
                <c:pt idx="1575">
                  <c:v>1.3741871254753235E-2</c:v>
                </c:pt>
                <c:pt idx="1576">
                  <c:v>1.3732704982531985E-2</c:v>
                </c:pt>
                <c:pt idx="1577">
                  <c:v>1.3723565479217825E-2</c:v>
                </c:pt>
                <c:pt idx="1578">
                  <c:v>1.3714452960797985E-2</c:v>
                </c:pt>
                <c:pt idx="1579">
                  <c:v>1.3705367642939947E-2</c:v>
                </c:pt>
                <c:pt idx="1580">
                  <c:v>1.3696309741630941E-2</c:v>
                </c:pt>
                <c:pt idx="1581">
                  <c:v>1.3687279472458513E-2</c:v>
                </c:pt>
                <c:pt idx="1582">
                  <c:v>1.3678277051409893E-2</c:v>
                </c:pt>
                <c:pt idx="1583">
                  <c:v>1.3669302694312435E-2</c:v>
                </c:pt>
                <c:pt idx="1584">
                  <c:v>1.366035661691356E-2</c:v>
                </c:pt>
                <c:pt idx="1585">
                  <c:v>1.3651439035120561E-2</c:v>
                </c:pt>
                <c:pt idx="1586">
                  <c:v>1.3642550164680856E-2</c:v>
                </c:pt>
                <c:pt idx="1587">
                  <c:v>1.3633690221421801E-2</c:v>
                </c:pt>
                <c:pt idx="1588">
                  <c:v>1.3624859421090818E-2</c:v>
                </c:pt>
                <c:pt idx="1589">
                  <c:v>1.361605797975507E-2</c:v>
                </c:pt>
                <c:pt idx="1590">
                  <c:v>1.360728611308204E-2</c:v>
                </c:pt>
                <c:pt idx="1591">
                  <c:v>1.3598544036819149E-2</c:v>
                </c:pt>
                <c:pt idx="1592">
                  <c:v>1.3589831966953625E-2</c:v>
                </c:pt>
                <c:pt idx="1593">
                  <c:v>1.3581150119152952E-2</c:v>
                </c:pt>
                <c:pt idx="1594">
                  <c:v>1.3572498709244485E-2</c:v>
                </c:pt>
                <c:pt idx="1595">
                  <c:v>1.3563877953295389E-2</c:v>
                </c:pt>
                <c:pt idx="1596">
                  <c:v>1.355528806673334E-2</c:v>
                </c:pt>
                <c:pt idx="1597">
                  <c:v>1.3546729265705437E-2</c:v>
                </c:pt>
                <c:pt idx="1598">
                  <c:v>1.3538201765879165E-2</c:v>
                </c:pt>
                <c:pt idx="1599">
                  <c:v>1.3529705783161816E-2</c:v>
                </c:pt>
                <c:pt idx="1600">
                  <c:v>1.352124153330081E-2</c:v>
                </c:pt>
                <c:pt idx="1601">
                  <c:v>1.3512809232123502E-2</c:v>
                </c:pt>
                <c:pt idx="1602">
                  <c:v>1.3504409095537184E-2</c:v>
                </c:pt>
                <c:pt idx="1603">
                  <c:v>1.3496041339209341E-2</c:v>
                </c:pt>
                <c:pt idx="1604">
                  <c:v>1.3487706179127201E-2</c:v>
                </c:pt>
                <c:pt idx="1605">
                  <c:v>1.3477037788396373E-2</c:v>
                </c:pt>
                <c:pt idx="1606">
                  <c:v>1.3471134510689708E-2</c:v>
                </c:pt>
                <c:pt idx="1607">
                  <c:v>1.3462898433989068E-2</c:v>
                </c:pt>
                <c:pt idx="1608">
                  <c:v>1.3454695816763618E-2</c:v>
                </c:pt>
                <c:pt idx="1609">
                  <c:v>1.344652687492065E-2</c:v>
                </c:pt>
                <c:pt idx="1610">
                  <c:v>1.3438391823967777E-2</c:v>
                </c:pt>
                <c:pt idx="1611">
                  <c:v>1.3430290880052098E-2</c:v>
                </c:pt>
                <c:pt idx="1612">
                  <c:v>1.3422224258841098E-2</c:v>
                </c:pt>
                <c:pt idx="1613">
                  <c:v>1.3414192176242068E-2</c:v>
                </c:pt>
                <c:pt idx="1614">
                  <c:v>1.3406194848082365E-2</c:v>
                </c:pt>
                <c:pt idx="1615">
                  <c:v>1.3398232490029471E-2</c:v>
                </c:pt>
                <c:pt idx="1616">
                  <c:v>1.3390305317990681E-2</c:v>
                </c:pt>
                <c:pt idx="1617">
                  <c:v>1.338241354795322E-2</c:v>
                </c:pt>
                <c:pt idx="1618">
                  <c:v>1.3374557395424702E-2</c:v>
                </c:pt>
                <c:pt idx="1619">
                  <c:v>1.3366737076392354E-2</c:v>
                </c:pt>
                <c:pt idx="1620">
                  <c:v>1.3358952806763469E-2</c:v>
                </c:pt>
                <c:pt idx="1621">
                  <c:v>1.335120480220553E-2</c:v>
                </c:pt>
                <c:pt idx="1622">
                  <c:v>1.3343493278625829E-2</c:v>
                </c:pt>
                <c:pt idx="1623">
                  <c:v>1.3335818451851722E-2</c:v>
                </c:pt>
                <c:pt idx="1624">
                  <c:v>1.3328180537630629E-2</c:v>
                </c:pt>
                <c:pt idx="1625">
                  <c:v>1.3320579751869843E-2</c:v>
                </c:pt>
                <c:pt idx="1626">
                  <c:v>1.3313016310316783E-2</c:v>
                </c:pt>
                <c:pt idx="1627">
                  <c:v>1.3305490428878741E-2</c:v>
                </c:pt>
                <c:pt idx="1628">
                  <c:v>1.3298002323223201E-2</c:v>
                </c:pt>
                <c:pt idx="1629">
                  <c:v>1.3290552209337392E-2</c:v>
                </c:pt>
                <c:pt idx="1630">
                  <c:v>1.3283140302968732E-2</c:v>
                </c:pt>
                <c:pt idx="1631">
                  <c:v>1.3275766819944579E-2</c:v>
                </c:pt>
                <c:pt idx="1632">
                  <c:v>1.3268431976172224E-2</c:v>
                </c:pt>
                <c:pt idx="1633">
                  <c:v>1.3261135987239214E-2</c:v>
                </c:pt>
                <c:pt idx="1634">
                  <c:v>1.3253879069292651E-2</c:v>
                </c:pt>
                <c:pt idx="1635">
                  <c:v>1.3246661437840146E-2</c:v>
                </c:pt>
                <c:pt idx="1636">
                  <c:v>1.3239483308868927E-2</c:v>
                </c:pt>
                <c:pt idx="1637">
                  <c:v>1.3232344898286286E-2</c:v>
                </c:pt>
                <c:pt idx="1638">
                  <c:v>1.3225246421759707E-2</c:v>
                </c:pt>
                <c:pt idx="1639">
                  <c:v>1.3218188095036609E-2</c:v>
                </c:pt>
                <c:pt idx="1640">
                  <c:v>1.3211170134184158E-2</c:v>
                </c:pt>
                <c:pt idx="1641">
                  <c:v>1.3204192754869837E-2</c:v>
                </c:pt>
                <c:pt idx="1642">
                  <c:v>1.3196268575557113E-2</c:v>
                </c:pt>
                <c:pt idx="1643">
                  <c:v>1.3190360604085072E-2</c:v>
                </c:pt>
                <c:pt idx="1644">
                  <c:v>1.3183506264349276E-2</c:v>
                </c:pt>
                <c:pt idx="1645">
                  <c:v>1.317669336954097E-2</c:v>
                </c:pt>
                <c:pt idx="1646">
                  <c:v>1.3169922135327639E-2</c:v>
                </c:pt>
                <c:pt idx="1647">
                  <c:v>1.3163192777536636E-2</c:v>
                </c:pt>
                <c:pt idx="1648">
                  <c:v>1.3156505512155192E-2</c:v>
                </c:pt>
                <c:pt idx="1649">
                  <c:v>1.314986055485079E-2</c:v>
                </c:pt>
                <c:pt idx="1650">
                  <c:v>1.3143258121610657E-2</c:v>
                </c:pt>
                <c:pt idx="1651">
                  <c:v>1.3136698428022342E-2</c:v>
                </c:pt>
                <c:pt idx="1652">
                  <c:v>1.3130181690073073E-2</c:v>
                </c:pt>
                <c:pt idx="1653">
                  <c:v>1.3123708123510269E-2</c:v>
                </c:pt>
                <c:pt idx="1654">
                  <c:v>1.3117277944241224E-2</c:v>
                </c:pt>
                <c:pt idx="1655">
                  <c:v>1.3110891368013355E-2</c:v>
                </c:pt>
                <c:pt idx="1656">
                  <c:v>1.3102744472854866E-2</c:v>
                </c:pt>
                <c:pt idx="1657">
                  <c:v>1.3098249888070512E-2</c:v>
                </c:pt>
                <c:pt idx="1658">
                  <c:v>1.3091995415930313E-2</c:v>
                </c:pt>
                <c:pt idx="1659">
                  <c:v>1.3085785410220652E-2</c:v>
                </c:pt>
                <c:pt idx="1660">
                  <c:v>1.3079419126640346E-2</c:v>
                </c:pt>
                <c:pt idx="1661">
                  <c:v>1.3072628992105706E-2</c:v>
                </c:pt>
                <c:pt idx="1662">
                  <c:v>1.3066560142842576E-2</c:v>
                </c:pt>
                <c:pt idx="1663">
                  <c:v>1.3060536653934918E-2</c:v>
                </c:pt>
                <c:pt idx="1664">
                  <c:v>1.3054558741290023E-2</c:v>
                </c:pt>
                <c:pt idx="1665">
                  <c:v>1.3048626620735249E-2</c:v>
                </c:pt>
                <c:pt idx="1666">
                  <c:v>1.3042740508257822E-2</c:v>
                </c:pt>
                <c:pt idx="1667">
                  <c:v>1.3036900619365355E-2</c:v>
                </c:pt>
                <c:pt idx="1668">
                  <c:v>1.3031107170204947E-2</c:v>
                </c:pt>
                <c:pt idx="1669">
                  <c:v>1.3025360376284212E-2</c:v>
                </c:pt>
                <c:pt idx="1670">
                  <c:v>1.3019660453590376E-2</c:v>
                </c:pt>
                <c:pt idx="1671">
                  <c:v>1.3014007618030732E-2</c:v>
                </c:pt>
                <c:pt idx="1672">
                  <c:v>1.3008402085192827E-2</c:v>
                </c:pt>
                <c:pt idx="1673">
                  <c:v>1.3002844071143826E-2</c:v>
                </c:pt>
                <c:pt idx="1674">
                  <c:v>1.2997333791551213E-2</c:v>
                </c:pt>
                <c:pt idx="1675">
                  <c:v>1.2991871462242344E-2</c:v>
                </c:pt>
                <c:pt idx="1676">
                  <c:v>1.298645729912451E-2</c:v>
                </c:pt>
                <c:pt idx="1677">
                  <c:v>1.2981091517945131E-2</c:v>
                </c:pt>
                <c:pt idx="1678">
                  <c:v>1.2975774334611501E-2</c:v>
                </c:pt>
                <c:pt idx="1679">
                  <c:v>1.2970505964791101E-2</c:v>
                </c:pt>
                <c:pt idx="1680">
                  <c:v>1.2965286624471162E-2</c:v>
                </c:pt>
                <c:pt idx="1681">
                  <c:v>1.2960116529399102E-2</c:v>
                </c:pt>
                <c:pt idx="1682">
                  <c:v>1.2954995895242405E-2</c:v>
                </c:pt>
                <c:pt idx="1683">
                  <c:v>1.2949924938228108E-2</c:v>
                </c:pt>
                <c:pt idx="1684">
                  <c:v>1.2944903873783886E-2</c:v>
                </c:pt>
                <c:pt idx="1685">
                  <c:v>1.2939932917817032E-2</c:v>
                </c:pt>
                <c:pt idx="1686">
                  <c:v>1.2935012286234837E-2</c:v>
                </c:pt>
                <c:pt idx="1687">
                  <c:v>1.2930142194864658E-2</c:v>
                </c:pt>
                <c:pt idx="1688">
                  <c:v>1.292532285953385E-2</c:v>
                </c:pt>
                <c:pt idx="1689">
                  <c:v>1.2920554495989833E-2</c:v>
                </c:pt>
                <c:pt idx="1690">
                  <c:v>1.2915837320059964E-2</c:v>
                </c:pt>
                <c:pt idx="1691">
                  <c:v>1.2911171547571598E-2</c:v>
                </c:pt>
                <c:pt idx="1692">
                  <c:v>1.2906557394432028E-2</c:v>
                </c:pt>
                <c:pt idx="1693">
                  <c:v>1.2901995076468609E-2</c:v>
                </c:pt>
                <c:pt idx="1694">
                  <c:v>1.2896205752088719E-2</c:v>
                </c:pt>
                <c:pt idx="1695">
                  <c:v>1.2891762724702716E-2</c:v>
                </c:pt>
                <c:pt idx="1696">
                  <c:v>1.2887996228148069E-2</c:v>
                </c:pt>
                <c:pt idx="1697">
                  <c:v>1.2883650954806924E-2</c:v>
                </c:pt>
                <c:pt idx="1698">
                  <c:v>1.2879358626314286E-2</c:v>
                </c:pt>
                <c:pt idx="1699">
                  <c:v>1.2875119458817252E-2</c:v>
                </c:pt>
                <c:pt idx="1700">
                  <c:v>1.2870933667903373E-2</c:v>
                </c:pt>
                <c:pt idx="1701">
                  <c:v>1.2866801469559874E-2</c:v>
                </c:pt>
                <c:pt idx="1702">
                  <c:v>1.2862723079534177E-2</c:v>
                </c:pt>
                <c:pt idx="1703">
                  <c:v>1.2858698713653638E-2</c:v>
                </c:pt>
                <c:pt idx="1704">
                  <c:v>1.2854728587745612E-2</c:v>
                </c:pt>
                <c:pt idx="1705">
                  <c:v>1.2850812917637455E-2</c:v>
                </c:pt>
                <c:pt idx="1706">
                  <c:v>1.2846951919156524E-2</c:v>
                </c:pt>
                <c:pt idx="1707">
                  <c:v>1.2843145808130174E-2</c:v>
                </c:pt>
                <c:pt idx="1708">
                  <c:v>1.2839394800305826E-2</c:v>
                </c:pt>
                <c:pt idx="1709">
                  <c:v>1.283569911159077E-2</c:v>
                </c:pt>
                <c:pt idx="1710">
                  <c:v>1.2832058957892301E-2</c:v>
                </c:pt>
                <c:pt idx="1711">
                  <c:v>1.2827412918818837E-2</c:v>
                </c:pt>
                <c:pt idx="1712">
                  <c:v>1.2824439404983679E-2</c:v>
                </c:pt>
                <c:pt idx="1713">
                  <c:v>1.2821420847659581E-2</c:v>
                </c:pt>
                <c:pt idx="1714">
                  <c:v>1.2817898013235407E-2</c:v>
                </c:pt>
                <c:pt idx="1715">
                  <c:v>1.2814373941401058E-2</c:v>
                </c:pt>
                <c:pt idx="1716">
                  <c:v>1.2810848672044628E-2</c:v>
                </c:pt>
                <c:pt idx="1717">
                  <c:v>1.2807322244574593E-2</c:v>
                </c:pt>
                <c:pt idx="1718">
                  <c:v>1.2803794699038917E-2</c:v>
                </c:pt>
                <c:pt idx="1719">
                  <c:v>1.2800266074766142E-2</c:v>
                </c:pt>
                <c:pt idx="1720">
                  <c:v>1.2796736411724297E-2</c:v>
                </c:pt>
                <c:pt idx="1721">
                  <c:v>1.2793205749481729E-2</c:v>
                </c:pt>
                <c:pt idx="1722">
                  <c:v>1.2789674127846595E-2</c:v>
                </c:pt>
                <c:pt idx="1723">
                  <c:v>1.2786141586387245E-2</c:v>
                </c:pt>
                <c:pt idx="1724">
                  <c:v>1.2782608164831899E-2</c:v>
                </c:pt>
                <c:pt idx="1725">
                  <c:v>1.2779073902908777E-2</c:v>
                </c:pt>
                <c:pt idx="1726">
                  <c:v>1.2775538840346101E-2</c:v>
                </c:pt>
                <c:pt idx="1727">
                  <c:v>1.2772003016632283E-2</c:v>
                </c:pt>
                <c:pt idx="1728">
                  <c:v>1.2768466471815287E-2</c:v>
                </c:pt>
                <c:pt idx="1729">
                  <c:v>1.2764929245383527E-2</c:v>
                </c:pt>
                <c:pt idx="1730">
                  <c:v>1.2761391376985287E-2</c:v>
                </c:pt>
                <c:pt idx="1731">
                  <c:v>1.2757852906428724E-2</c:v>
                </c:pt>
                <c:pt idx="1732">
                  <c:v>1.2754313873282186E-2</c:v>
                </c:pt>
                <c:pt idx="1733">
                  <c:v>1.2750774317433766E-2</c:v>
                </c:pt>
                <c:pt idx="1734">
                  <c:v>1.2747234278451813E-2</c:v>
                </c:pt>
                <c:pt idx="1735">
                  <c:v>1.2743693795984612E-2</c:v>
                </c:pt>
                <c:pt idx="1736">
                  <c:v>1.2740152909920255E-2</c:v>
                </c:pt>
                <c:pt idx="1737">
                  <c:v>1.2736611659747155E-2</c:v>
                </c:pt>
                <c:pt idx="1738">
                  <c:v>1.2733070085353404E-2</c:v>
                </c:pt>
                <c:pt idx="1739">
                  <c:v>1.272952822614748E-2</c:v>
                </c:pt>
                <c:pt idx="1740">
                  <c:v>1.2725986122177346E-2</c:v>
                </c:pt>
                <c:pt idx="1741">
                  <c:v>1.2722443812851481E-2</c:v>
                </c:pt>
                <c:pt idx="1742">
                  <c:v>1.2718901338137911E-2</c:v>
                </c:pt>
                <c:pt idx="1743">
                  <c:v>1.2715358737445115E-2</c:v>
                </c:pt>
                <c:pt idx="1744">
                  <c:v>1.2711816050661184E-2</c:v>
                </c:pt>
                <c:pt idx="1745">
                  <c:v>1.2708273317434404E-2</c:v>
                </c:pt>
                <c:pt idx="1746">
                  <c:v>1.2703660528163851E-2</c:v>
                </c:pt>
                <c:pt idx="1747">
                  <c:v>1.2700117597681526E-2</c:v>
                </c:pt>
                <c:pt idx="1748">
                  <c:v>1.2697139153683423E-2</c:v>
                </c:pt>
                <c:pt idx="1749">
                  <c:v>1.2693596650912298E-2</c:v>
                </c:pt>
                <c:pt idx="1750">
                  <c:v>1.2690054305775078E-2</c:v>
                </c:pt>
                <c:pt idx="1751">
                  <c:v>1.2686512158159857E-2</c:v>
                </c:pt>
                <c:pt idx="1752">
                  <c:v>1.2682970247634984E-2</c:v>
                </c:pt>
                <c:pt idx="1753">
                  <c:v>1.2679428613848742E-2</c:v>
                </c:pt>
                <c:pt idx="1754">
                  <c:v>1.2675887296609289E-2</c:v>
                </c:pt>
                <c:pt idx="1755">
                  <c:v>1.267234633556491E-2</c:v>
                </c:pt>
                <c:pt idx="1756">
                  <c:v>1.2668805770363889E-2</c:v>
                </c:pt>
                <c:pt idx="1757">
                  <c:v>1.2665265640734447E-2</c:v>
                </c:pt>
                <c:pt idx="1758">
                  <c:v>1.2661725986404804E-2</c:v>
                </c:pt>
                <c:pt idx="1759">
                  <c:v>1.2658186847103181E-2</c:v>
                </c:pt>
                <c:pt idx="1760">
                  <c:v>1.2654526914474218E-2</c:v>
                </c:pt>
                <c:pt idx="1761">
                  <c:v>1.2649088845471113E-2</c:v>
                </c:pt>
                <c:pt idx="1762">
                  <c:v>1.2645551869399085E-2</c:v>
                </c:pt>
                <c:pt idx="1763">
                  <c:v>1.2642015589729994E-2</c:v>
                </c:pt>
                <c:pt idx="1764">
                  <c:v>1.2637975031042359E-2</c:v>
                </c:pt>
                <c:pt idx="1765">
                  <c:v>1.2634945278593435E-2</c:v>
                </c:pt>
                <c:pt idx="1766">
                  <c:v>1.2631411326502473E-2</c:v>
                </c:pt>
                <c:pt idx="1767">
                  <c:v>1.2627878229567457E-2</c:v>
                </c:pt>
                <c:pt idx="1768">
                  <c:v>1.2624346027676481E-2</c:v>
                </c:pt>
                <c:pt idx="1769">
                  <c:v>1.2620814760317955E-2</c:v>
                </c:pt>
                <c:pt idx="1770">
                  <c:v>1.2617284467300038E-2</c:v>
                </c:pt>
                <c:pt idx="1771">
                  <c:v>1.261375518835095E-2</c:v>
                </c:pt>
                <c:pt idx="1772">
                  <c:v>1.261022696303904E-2</c:v>
                </c:pt>
                <c:pt idx="1773">
                  <c:v>1.2606699831172463E-2</c:v>
                </c:pt>
                <c:pt idx="1774">
                  <c:v>1.2603173832399506E-2</c:v>
                </c:pt>
                <c:pt idx="1775">
                  <c:v>1.2599649006528324E-2</c:v>
                </c:pt>
                <c:pt idx="1776">
                  <c:v>1.259612539304733E-2</c:v>
                </c:pt>
                <c:pt idx="1777">
                  <c:v>1.2592603031844618E-2</c:v>
                </c:pt>
                <c:pt idx="1778">
                  <c:v>1.2589081962488535E-2</c:v>
                </c:pt>
                <c:pt idx="1779">
                  <c:v>1.2585562224707303E-2</c:v>
                </c:pt>
                <c:pt idx="1780">
                  <c:v>1.2582043858229142E-2</c:v>
                </c:pt>
                <c:pt idx="1781">
                  <c:v>1.2578526902702336E-2</c:v>
                </c:pt>
                <c:pt idx="1782">
                  <c:v>1.2575011397935043E-2</c:v>
                </c:pt>
                <c:pt idx="1783">
                  <c:v>1.2571497383495611E-2</c:v>
                </c:pt>
                <c:pt idx="1784">
                  <c:v>1.2567984899192197E-2</c:v>
                </c:pt>
                <c:pt idx="1785">
                  <c:v>1.2564473984673086E-2</c:v>
                </c:pt>
                <c:pt idx="1786">
                  <c:v>1.2560964679506625E-2</c:v>
                </c:pt>
                <c:pt idx="1787">
                  <c:v>1.2557457023660845E-2</c:v>
                </c:pt>
                <c:pt idx="1788">
                  <c:v>1.2553951056544221E-2</c:v>
                </c:pt>
                <c:pt idx="1789">
                  <c:v>1.2550446818044847E-2</c:v>
                </c:pt>
                <c:pt idx="1790">
                  <c:v>1.2546944347811007E-2</c:v>
                </c:pt>
                <c:pt idx="1791">
                  <c:v>1.2543443685411049E-2</c:v>
                </c:pt>
                <c:pt idx="1792">
                  <c:v>1.2539944870813002E-2</c:v>
                </c:pt>
                <c:pt idx="1793">
                  <c:v>1.253644794350528E-2</c:v>
                </c:pt>
                <c:pt idx="1794">
                  <c:v>1.2532952943216102E-2</c:v>
                </c:pt>
                <c:pt idx="1795">
                  <c:v>1.252945990967369E-2</c:v>
                </c:pt>
                <c:pt idx="1796">
                  <c:v>1.2525968882606264E-2</c:v>
                </c:pt>
                <c:pt idx="1797">
                  <c:v>1.2522479901582173E-2</c:v>
                </c:pt>
                <c:pt idx="1798">
                  <c:v>1.2517965835900924E-2</c:v>
                </c:pt>
                <c:pt idx="1799">
                  <c:v>1.2515010588494135E-2</c:v>
                </c:pt>
                <c:pt idx="1800">
                  <c:v>1.2512025632451795E-2</c:v>
                </c:pt>
                <c:pt idx="1801">
                  <c:v>1.2508545232963186E-2</c:v>
                </c:pt>
                <c:pt idx="1802">
                  <c:v>1.250506707807908E-2</c:v>
                </c:pt>
                <c:pt idx="1803">
                  <c:v>1.2501591207527696E-2</c:v>
                </c:pt>
                <c:pt idx="1804">
                  <c:v>1.249811766095732E-2</c:v>
                </c:pt>
                <c:pt idx="1805">
                  <c:v>1.2494646478176108E-2</c:v>
                </c:pt>
                <c:pt idx="1806">
                  <c:v>1.2491177698752409E-2</c:v>
                </c:pt>
                <c:pt idx="1807">
                  <c:v>1.2487711362334508E-2</c:v>
                </c:pt>
                <c:pt idx="1808">
                  <c:v>1.2484247508810498E-2</c:v>
                </c:pt>
                <c:pt idx="1809">
                  <c:v>1.2480786177748726E-2</c:v>
                </c:pt>
                <c:pt idx="1810">
                  <c:v>1.2477327408877414E-2</c:v>
                </c:pt>
                <c:pt idx="1811">
                  <c:v>1.2472884249037364E-2</c:v>
                </c:pt>
                <c:pt idx="1812">
                  <c:v>1.2470417716459181E-2</c:v>
                </c:pt>
                <c:pt idx="1813">
                  <c:v>1.2466966872368701E-2</c:v>
                </c:pt>
                <c:pt idx="1814">
                  <c:v>1.2463518749221691E-2</c:v>
                </c:pt>
                <c:pt idx="1815">
                  <c:v>1.2460073386666437E-2</c:v>
                </c:pt>
                <c:pt idx="1816">
                  <c:v>1.2456139260841326E-2</c:v>
                </c:pt>
                <c:pt idx="1817">
                  <c:v>1.2453191102483885E-2</c:v>
                </c:pt>
                <c:pt idx="1818">
                  <c:v>1.2449754260153156E-2</c:v>
                </c:pt>
                <c:pt idx="1819">
                  <c:v>1.2446320337327066E-2</c:v>
                </c:pt>
                <c:pt idx="1820">
                  <c:v>1.2442889373573962E-2</c:v>
                </c:pt>
                <c:pt idx="1821">
                  <c:v>1.2439461408702002E-2</c:v>
                </c:pt>
                <c:pt idx="1822">
                  <c:v>1.2436036482359469E-2</c:v>
                </c:pt>
                <c:pt idx="1823">
                  <c:v>1.2432614634354522E-2</c:v>
                </c:pt>
                <c:pt idx="1824">
                  <c:v>1.2429195904175572E-2</c:v>
                </c:pt>
                <c:pt idx="1825">
                  <c:v>1.2425780331710712E-2</c:v>
                </c:pt>
                <c:pt idx="1826">
                  <c:v>1.2422367956528291E-2</c:v>
                </c:pt>
                <c:pt idx="1827">
                  <c:v>1.2418958818356529E-2</c:v>
                </c:pt>
                <c:pt idx="1828">
                  <c:v>1.2415552956923648E-2</c:v>
                </c:pt>
                <c:pt idx="1829">
                  <c:v>1.2412150411957867E-2</c:v>
                </c:pt>
                <c:pt idx="1830">
                  <c:v>1.2408751223027537E-2</c:v>
                </c:pt>
                <c:pt idx="1831">
                  <c:v>1.2405355430020748E-2</c:v>
                </c:pt>
                <c:pt idx="1832">
                  <c:v>1.2401963072505851E-2</c:v>
                </c:pt>
                <c:pt idx="1833">
                  <c:v>1.2398574190051193E-2</c:v>
                </c:pt>
                <c:pt idx="1834">
                  <c:v>1.2395188822704739E-2</c:v>
                </c:pt>
                <c:pt idx="1835">
                  <c:v>1.2391807009874967E-2</c:v>
                </c:pt>
                <c:pt idx="1836">
                  <c:v>1.238842879121016E-2</c:v>
                </c:pt>
                <c:pt idx="1837">
                  <c:v>1.2385054206678348E-2</c:v>
                </c:pt>
                <c:pt idx="1838">
                  <c:v>1.2381683295847878E-2</c:v>
                </c:pt>
                <c:pt idx="1839">
                  <c:v>1.2378316098287101E-2</c:v>
                </c:pt>
                <c:pt idx="1840">
                  <c:v>1.2374952653884108E-2</c:v>
                </c:pt>
                <c:pt idx="1841">
                  <c:v>1.2371593002287185E-2</c:v>
                </c:pt>
                <c:pt idx="1842">
                  <c:v>1.2368237183144615E-2</c:v>
                </c:pt>
                <c:pt idx="1843">
                  <c:v>1.236488523618462E-2</c:v>
                </c:pt>
                <c:pt idx="1844">
                  <c:v>1.2361537201055484E-2</c:v>
                </c:pt>
                <c:pt idx="1845">
                  <c:v>1.2358193117485428E-2</c:v>
                </c:pt>
                <c:pt idx="1846">
                  <c:v>1.2354853025202672E-2</c:v>
                </c:pt>
                <c:pt idx="1847">
                  <c:v>1.2351516963855502E-2</c:v>
                </c:pt>
                <c:pt idx="1848">
                  <c:v>1.2348184973252074E-2</c:v>
                </c:pt>
                <c:pt idx="1849">
                  <c:v>1.2344857092880801E-2</c:v>
                </c:pt>
                <c:pt idx="1850">
                  <c:v>1.2341058885052547E-2</c:v>
                </c:pt>
                <c:pt idx="1851">
                  <c:v>1.2337739946328696E-2</c:v>
                </c:pt>
                <c:pt idx="1852">
                  <c:v>1.2334898511001668E-2</c:v>
                </c:pt>
                <c:pt idx="1853">
                  <c:v>1.2331587469001093E-2</c:v>
                </c:pt>
                <c:pt idx="1854">
                  <c:v>1.2328280735953712E-2</c:v>
                </c:pt>
                <c:pt idx="1855">
                  <c:v>1.2324978351347937E-2</c:v>
                </c:pt>
                <c:pt idx="1856">
                  <c:v>1.232168035491199E-2</c:v>
                </c:pt>
                <c:pt idx="1857">
                  <c:v>1.2318386786533964E-2</c:v>
                </c:pt>
                <c:pt idx="1858">
                  <c:v>1.231509768570227E-2</c:v>
                </c:pt>
                <c:pt idx="1859">
                  <c:v>1.231181309214513E-2</c:v>
                </c:pt>
                <c:pt idx="1860">
                  <c:v>1.23085330456707E-2</c:v>
                </c:pt>
                <c:pt idx="1861">
                  <c:v>1.2305257585847329E-2</c:v>
                </c:pt>
                <c:pt idx="1862">
                  <c:v>1.2301986752483174E-2</c:v>
                </c:pt>
                <c:pt idx="1863">
                  <c:v>1.2298720585226519E-2</c:v>
                </c:pt>
                <c:pt idx="1864">
                  <c:v>1.2295459123645713E-2</c:v>
                </c:pt>
                <c:pt idx="1865">
                  <c:v>1.2292202407628849E-2</c:v>
                </c:pt>
                <c:pt idx="1866">
                  <c:v>1.2288022238298169E-2</c:v>
                </c:pt>
                <c:pt idx="1867">
                  <c:v>1.2285703370880086E-2</c:v>
                </c:pt>
                <c:pt idx="1868">
                  <c:v>1.2282461129604627E-2</c:v>
                </c:pt>
                <c:pt idx="1869">
                  <c:v>1.2279223792566185E-2</c:v>
                </c:pt>
                <c:pt idx="1870">
                  <c:v>1.227599139949298E-2</c:v>
                </c:pt>
                <c:pt idx="1871">
                  <c:v>1.2272763990033297E-2</c:v>
                </c:pt>
                <c:pt idx="1872">
                  <c:v>1.2269541604075229E-2</c:v>
                </c:pt>
                <c:pt idx="1873">
                  <c:v>1.2266324281107188E-2</c:v>
                </c:pt>
                <c:pt idx="1874">
                  <c:v>1.2263112060857395E-2</c:v>
                </c:pt>
                <c:pt idx="1875">
                  <c:v>1.2259904983134007E-2</c:v>
                </c:pt>
                <c:pt idx="1876">
                  <c:v>1.2256703087505372E-2</c:v>
                </c:pt>
                <c:pt idx="1877">
                  <c:v>1.2253506413779647E-2</c:v>
                </c:pt>
                <c:pt idx="1878">
                  <c:v>1.2250315001605117E-2</c:v>
                </c:pt>
                <c:pt idx="1879">
                  <c:v>1.2247128890630066E-2</c:v>
                </c:pt>
                <c:pt idx="1880">
                  <c:v>1.2243948120662651E-2</c:v>
                </c:pt>
                <c:pt idx="1881">
                  <c:v>1.2240772731191285E-2</c:v>
                </c:pt>
                <c:pt idx="1882">
                  <c:v>1.2237602762183997E-2</c:v>
                </c:pt>
                <c:pt idx="1883">
                  <c:v>1.2234438253209134E-2</c:v>
                </c:pt>
                <c:pt idx="1884">
                  <c:v>1.2231279243914983E-2</c:v>
                </c:pt>
                <c:pt idx="1885">
                  <c:v>1.2228125774029763E-2</c:v>
                </c:pt>
                <c:pt idx="1886">
                  <c:v>1.2224977883281696E-2</c:v>
                </c:pt>
                <c:pt idx="1887">
                  <c:v>1.2221835611399001E-2</c:v>
                </c:pt>
                <c:pt idx="1888">
                  <c:v>1.2218698998029964E-2</c:v>
                </c:pt>
                <c:pt idx="1889">
                  <c:v>1.2215568082742934E-2</c:v>
                </c:pt>
                <c:pt idx="1890">
                  <c:v>1.2212442905505938E-2</c:v>
                </c:pt>
                <c:pt idx="1891">
                  <c:v>1.220932350580739E-2</c:v>
                </c:pt>
                <c:pt idx="1892">
                  <c:v>1.2206209923375511E-2</c:v>
                </c:pt>
                <c:pt idx="1893">
                  <c:v>1.2203102198018456E-2</c:v>
                </c:pt>
                <c:pt idx="1894">
                  <c:v>1.2200000369304576E-2</c:v>
                </c:pt>
                <c:pt idx="1895">
                  <c:v>1.2196904476962089E-2</c:v>
                </c:pt>
                <c:pt idx="1896">
                  <c:v>1.2193814560719218E-2</c:v>
                </c:pt>
                <c:pt idx="1897">
                  <c:v>1.2190730660224247E-2</c:v>
                </c:pt>
                <c:pt idx="1898">
                  <c:v>1.2187652815285333E-2</c:v>
                </c:pt>
                <c:pt idx="1899">
                  <c:v>1.2184581065550759E-2</c:v>
                </c:pt>
                <c:pt idx="1900">
                  <c:v>1.2181515450588876E-2</c:v>
                </c:pt>
                <c:pt idx="1901">
                  <c:v>1.2178456010207839E-2</c:v>
                </c:pt>
                <c:pt idx="1902">
                  <c:v>1.217496711855226E-2</c:v>
                </c:pt>
                <c:pt idx="1903">
                  <c:v>1.2172355811941316E-2</c:v>
                </c:pt>
                <c:pt idx="1904">
                  <c:v>1.2169315133432335E-2</c:v>
                </c:pt>
                <c:pt idx="1905">
                  <c:v>1.2166280788337147E-2</c:v>
                </c:pt>
                <c:pt idx="1906">
                  <c:v>1.2163252816144166E-2</c:v>
                </c:pt>
                <c:pt idx="1907">
                  <c:v>1.2160231256901355E-2</c:v>
                </c:pt>
                <c:pt idx="1908">
                  <c:v>1.2157216150017192E-2</c:v>
                </c:pt>
                <c:pt idx="1909">
                  <c:v>1.2154207535219896E-2</c:v>
                </c:pt>
                <c:pt idx="1910">
                  <c:v>1.215120545223769E-2</c:v>
                </c:pt>
                <c:pt idx="1911">
                  <c:v>1.2148209940878729E-2</c:v>
                </c:pt>
                <c:pt idx="1912">
                  <c:v>1.2145221040711363E-2</c:v>
                </c:pt>
                <c:pt idx="1913">
                  <c:v>1.2142238791383875E-2</c:v>
                </c:pt>
                <c:pt idx="1914">
                  <c:v>1.2139263232784359E-2</c:v>
                </c:pt>
                <c:pt idx="1915">
                  <c:v>1.2136294404481163E-2</c:v>
                </c:pt>
                <c:pt idx="1916">
                  <c:v>1.2133332346122572E-2</c:v>
                </c:pt>
                <c:pt idx="1917">
                  <c:v>1.212953399712724E-2</c:v>
                </c:pt>
                <c:pt idx="1918">
                  <c:v>1.2127428698391896E-2</c:v>
                </c:pt>
                <c:pt idx="1919">
                  <c:v>1.212448718831638E-2</c:v>
                </c:pt>
                <c:pt idx="1920">
                  <c:v>1.2121133949030138E-2</c:v>
                </c:pt>
                <c:pt idx="1921">
                  <c:v>1.2118624994226224E-2</c:v>
                </c:pt>
                <c:pt idx="1922">
                  <c:v>1.2115704389668025E-2</c:v>
                </c:pt>
                <c:pt idx="1923">
                  <c:v>1.2112790832832232E-2</c:v>
                </c:pt>
                <c:pt idx="1924">
                  <c:v>1.210988436376681E-2</c:v>
                </c:pt>
                <c:pt idx="1925">
                  <c:v>1.2106985021880234E-2</c:v>
                </c:pt>
                <c:pt idx="1926">
                  <c:v>1.2104092847060599E-2</c:v>
                </c:pt>
                <c:pt idx="1927">
                  <c:v>1.210120787871638E-2</c:v>
                </c:pt>
                <c:pt idx="1928">
                  <c:v>1.2098330156975479E-2</c:v>
                </c:pt>
                <c:pt idx="1929">
                  <c:v>1.2095459721246371E-2</c:v>
                </c:pt>
                <c:pt idx="1930">
                  <c:v>1.2092596611257278E-2</c:v>
                </c:pt>
                <c:pt idx="1931">
                  <c:v>1.2089740866656484E-2</c:v>
                </c:pt>
                <c:pt idx="1932">
                  <c:v>1.2086892527252147E-2</c:v>
                </c:pt>
                <c:pt idx="1933">
                  <c:v>1.2084051632772486E-2</c:v>
                </c:pt>
                <c:pt idx="1934">
                  <c:v>1.2081218222705914E-2</c:v>
                </c:pt>
                <c:pt idx="1935">
                  <c:v>1.207839233702046E-2</c:v>
                </c:pt>
                <c:pt idx="1936">
                  <c:v>1.2075574015124602E-2</c:v>
                </c:pt>
                <c:pt idx="1937">
                  <c:v>1.2072763296986366E-2</c:v>
                </c:pt>
                <c:pt idx="1938">
                  <c:v>1.2069960222094167E-2</c:v>
                </c:pt>
                <c:pt idx="1939">
                  <c:v>1.2067164830336097E-2</c:v>
                </c:pt>
                <c:pt idx="1940">
                  <c:v>1.2064377161280504E-2</c:v>
                </c:pt>
                <c:pt idx="1941">
                  <c:v>1.2061597254575673E-2</c:v>
                </c:pt>
                <c:pt idx="1942">
                  <c:v>1.2058825150109698E-2</c:v>
                </c:pt>
                <c:pt idx="1943">
                  <c:v>1.205606088737099E-2</c:v>
                </c:pt>
                <c:pt idx="1944">
                  <c:v>1.2053304506167706E-2</c:v>
                </c:pt>
                <c:pt idx="1945">
                  <c:v>1.2050556046068195E-2</c:v>
                </c:pt>
                <c:pt idx="1946">
                  <c:v>1.2047815547040486E-2</c:v>
                </c:pt>
                <c:pt idx="1947">
                  <c:v>1.2045083048572991E-2</c:v>
                </c:pt>
                <c:pt idx="1948">
                  <c:v>1.2042358590393931E-2</c:v>
                </c:pt>
                <c:pt idx="1949">
                  <c:v>1.2039642212071655E-2</c:v>
                </c:pt>
                <c:pt idx="1950">
                  <c:v>1.2036933953654128E-2</c:v>
                </c:pt>
                <c:pt idx="1951">
                  <c:v>1.2034233854469889E-2</c:v>
                </c:pt>
                <c:pt idx="1952">
                  <c:v>1.2031541954407032E-2</c:v>
                </c:pt>
                <c:pt idx="1953">
                  <c:v>1.2028858293193778E-2</c:v>
                </c:pt>
                <c:pt idx="1954">
                  <c:v>1.2025420041350543E-2</c:v>
                </c:pt>
                <c:pt idx="1955">
                  <c:v>1.2022755360714399E-2</c:v>
                </c:pt>
                <c:pt idx="1956">
                  <c:v>1.2020478008247792E-2</c:v>
                </c:pt>
                <c:pt idx="1957">
                  <c:v>1.2017828902033401E-2</c:v>
                </c:pt>
                <c:pt idx="1958">
                  <c:v>1.2015188238665431E-2</c:v>
                </c:pt>
                <c:pt idx="1959">
                  <c:v>1.201255605795204E-2</c:v>
                </c:pt>
                <c:pt idx="1960">
                  <c:v>1.2009932399541512E-2</c:v>
                </c:pt>
                <c:pt idx="1961">
                  <c:v>1.2007317303082132E-2</c:v>
                </c:pt>
                <c:pt idx="1962">
                  <c:v>1.2004710808461994E-2</c:v>
                </c:pt>
                <c:pt idx="1963">
                  <c:v>1.2002112955249444E-2</c:v>
                </c:pt>
                <c:pt idx="1964">
                  <c:v>1.1999523783092769E-2</c:v>
                </c:pt>
                <c:pt idx="1965">
                  <c:v>1.1996943331720189E-2</c:v>
                </c:pt>
                <c:pt idx="1966">
                  <c:v>1.1994371640859924E-2</c:v>
                </c:pt>
                <c:pt idx="1967">
                  <c:v>1.199107811764577E-2</c:v>
                </c:pt>
                <c:pt idx="1968">
                  <c:v>1.1989254699509289E-2</c:v>
                </c:pt>
                <c:pt idx="1969">
                  <c:v>1.1986709528395423E-2</c:v>
                </c:pt>
                <c:pt idx="1970">
                  <c:v>1.1984173276466947E-2</c:v>
                </c:pt>
                <c:pt idx="1971">
                  <c:v>1.1981645983611955E-2</c:v>
                </c:pt>
                <c:pt idx="1972">
                  <c:v>1.1978767362510467E-2</c:v>
                </c:pt>
                <c:pt idx="1973">
                  <c:v>1.1976603489669557E-2</c:v>
                </c:pt>
                <c:pt idx="1974">
                  <c:v>1.1974068561322326E-2</c:v>
                </c:pt>
                <c:pt idx="1975">
                  <c:v>1.1971522410672009E-2</c:v>
                </c:pt>
                <c:pt idx="1976">
                  <c:v>1.1968965025728195E-2</c:v>
                </c:pt>
                <c:pt idx="1977">
                  <c:v>1.1966396394580414E-2</c:v>
                </c:pt>
                <c:pt idx="1978">
                  <c:v>1.196381650515832E-2</c:v>
                </c:pt>
                <c:pt idx="1979">
                  <c:v>1.1961225345551441E-2</c:v>
                </c:pt>
                <c:pt idx="1980">
                  <c:v>1.1958622903689431E-2</c:v>
                </c:pt>
                <c:pt idx="1981">
                  <c:v>1.1956009167661819E-2</c:v>
                </c:pt>
                <c:pt idx="1982">
                  <c:v>1.1953384125478195E-2</c:v>
                </c:pt>
                <c:pt idx="1983">
                  <c:v>1.1950747765068215E-2</c:v>
                </c:pt>
                <c:pt idx="1984">
                  <c:v>1.1948100074681278E-2</c:v>
                </c:pt>
                <c:pt idx="1985">
                  <c:v>1.1945441042007232E-2</c:v>
                </c:pt>
                <c:pt idx="1986">
                  <c:v>1.1942770655295476E-2</c:v>
                </c:pt>
                <c:pt idx="1987">
                  <c:v>1.1940088902475665E-2</c:v>
                </c:pt>
                <c:pt idx="1988">
                  <c:v>1.1937395771557391E-2</c:v>
                </c:pt>
                <c:pt idx="1989">
                  <c:v>1.1934691250630181E-2</c:v>
                </c:pt>
                <c:pt idx="1990">
                  <c:v>1.1931975327703626E-2</c:v>
                </c:pt>
                <c:pt idx="1991">
                  <c:v>1.1929247990627445E-2</c:v>
                </c:pt>
                <c:pt idx="1992">
                  <c:v>1.1926509227571103E-2</c:v>
                </c:pt>
                <c:pt idx="1993">
                  <c:v>1.192375902654419E-2</c:v>
                </c:pt>
                <c:pt idx="1994">
                  <c:v>1.1920997375556297E-2</c:v>
                </c:pt>
                <c:pt idx="1995">
                  <c:v>1.1918224262617017E-2</c:v>
                </c:pt>
                <c:pt idx="1996">
                  <c:v>1.1915439675735939E-2</c:v>
                </c:pt>
                <c:pt idx="1997">
                  <c:v>1.1912643602922657E-2</c:v>
                </c:pt>
                <c:pt idx="1998">
                  <c:v>1.1909836032106824E-2</c:v>
                </c:pt>
                <c:pt idx="1999">
                  <c:v>1.1907016951457905E-2</c:v>
                </c:pt>
                <c:pt idx="2000">
                  <c:v>1.1904186348905554E-2</c:v>
                </c:pt>
                <c:pt idx="2001">
                  <c:v>1.1901344212459364E-2</c:v>
                </c:pt>
                <c:pt idx="2002">
                  <c:v>1.1898490530208861E-2</c:v>
                </c:pt>
                <c:pt idx="2003">
                  <c:v>1.18956252900837E-2</c:v>
                </c:pt>
                <c:pt idx="2004">
                  <c:v>1.1892748480253346E-2</c:v>
                </c:pt>
                <c:pt idx="2005">
                  <c:v>1.188986008848758E-2</c:v>
                </c:pt>
                <c:pt idx="2006">
                  <c:v>1.1886129404565793E-2</c:v>
                </c:pt>
                <c:pt idx="2007">
                  <c:v>1.1883214495131966E-2</c:v>
                </c:pt>
                <c:pt idx="2008">
                  <c:v>1.1880706752318559E-2</c:v>
                </c:pt>
                <c:pt idx="2009">
                  <c:v>1.1877770251196296E-2</c:v>
                </c:pt>
                <c:pt idx="2010">
                  <c:v>1.1874822106667793E-2</c:v>
                </c:pt>
                <c:pt idx="2011">
                  <c:v>1.1871862306662706E-2</c:v>
                </c:pt>
                <c:pt idx="2012">
                  <c:v>1.1868890839350499E-2</c:v>
                </c:pt>
                <c:pt idx="2013">
                  <c:v>1.186590769258089E-2</c:v>
                </c:pt>
                <c:pt idx="2014">
                  <c:v>1.1862912854443408E-2</c:v>
                </c:pt>
                <c:pt idx="2015">
                  <c:v>1.1859906312947643E-2</c:v>
                </c:pt>
                <c:pt idx="2016">
                  <c:v>1.1856888056103188E-2</c:v>
                </c:pt>
                <c:pt idx="2017">
                  <c:v>1.1853858071999568E-2</c:v>
                </c:pt>
                <c:pt idx="2018">
                  <c:v>1.1850816348486504E-2</c:v>
                </c:pt>
                <c:pt idx="2019">
                  <c:v>1.1847762873813394E-2</c:v>
                </c:pt>
                <c:pt idx="2020">
                  <c:v>1.1844697635829959E-2</c:v>
                </c:pt>
                <c:pt idx="2021">
                  <c:v>1.184162062254579E-2</c:v>
                </c:pt>
                <c:pt idx="2022">
                  <c:v>1.1837593583630124E-2</c:v>
                </c:pt>
                <c:pt idx="2023">
                  <c:v>1.1835431222353421E-2</c:v>
                </c:pt>
                <c:pt idx="2024">
                  <c:v>1.1831873216463507E-2</c:v>
                </c:pt>
                <c:pt idx="2025">
                  <c:v>1.1829194577313018E-2</c:v>
                </c:pt>
                <c:pt idx="2026">
                  <c:v>1.1826058507908854E-2</c:v>
                </c:pt>
                <c:pt idx="2027">
                  <c:v>1.1822910591501312E-2</c:v>
                </c:pt>
                <c:pt idx="2028">
                  <c:v>1.1819750815940111E-2</c:v>
                </c:pt>
                <c:pt idx="2029">
                  <c:v>1.1816579169234842E-2</c:v>
                </c:pt>
                <c:pt idx="2030">
                  <c:v>1.1813395639395097E-2</c:v>
                </c:pt>
                <c:pt idx="2031">
                  <c:v>1.181020021435053E-2</c:v>
                </c:pt>
                <c:pt idx="2032">
                  <c:v>1.1806992882510414E-2</c:v>
                </c:pt>
                <c:pt idx="2033">
                  <c:v>1.1803773631324788E-2</c:v>
                </c:pt>
                <c:pt idx="2034">
                  <c:v>1.1800542449282858E-2</c:v>
                </c:pt>
                <c:pt idx="2035">
                  <c:v>1.1797299324154409E-2</c:v>
                </c:pt>
                <c:pt idx="2036">
                  <c:v>1.1794044244028967E-2</c:v>
                </c:pt>
                <c:pt idx="2037">
                  <c:v>1.1790777196916125E-2</c:v>
                </c:pt>
                <c:pt idx="2038">
                  <c:v>1.1787498170745536E-2</c:v>
                </c:pt>
                <c:pt idx="2039">
                  <c:v>1.1784207153606729E-2</c:v>
                </c:pt>
                <c:pt idx="2040">
                  <c:v>1.1780904133589232E-2</c:v>
                </c:pt>
                <c:pt idx="2041">
                  <c:v>1.1777589098622698E-2</c:v>
                </c:pt>
                <c:pt idx="2042">
                  <c:v>1.1774262036716721E-2</c:v>
                </c:pt>
                <c:pt idx="2043">
                  <c:v>1.1770922935960826E-2</c:v>
                </c:pt>
                <c:pt idx="2044">
                  <c:v>1.1767571784284669E-2</c:v>
                </c:pt>
                <c:pt idx="2045">
                  <c:v>1.1764208569697843E-2</c:v>
                </c:pt>
                <c:pt idx="2046">
                  <c:v>1.1760833280289873E-2</c:v>
                </c:pt>
                <c:pt idx="2047">
                  <c:v>1.1757445904070352E-2</c:v>
                </c:pt>
                <c:pt idx="2048">
                  <c:v>1.175404642904887E-2</c:v>
                </c:pt>
                <c:pt idx="2049">
                  <c:v>1.1750634843155083E-2</c:v>
                </c:pt>
                <c:pt idx="2050">
                  <c:v>1.1747211134558455E-2</c:v>
                </c:pt>
                <c:pt idx="2051">
                  <c:v>1.1743775291108705E-2</c:v>
                </c:pt>
                <c:pt idx="2052">
                  <c:v>1.1740327300975295E-2</c:v>
                </c:pt>
                <c:pt idx="2053">
                  <c:v>1.1736867152087882E-2</c:v>
                </c:pt>
                <c:pt idx="2054">
                  <c:v>1.1733394832456057E-2</c:v>
                </c:pt>
                <c:pt idx="2055">
                  <c:v>1.172991033008941E-2</c:v>
                </c:pt>
                <c:pt idx="2056">
                  <c:v>1.172641363307747E-2</c:v>
                </c:pt>
                <c:pt idx="2057">
                  <c:v>1.1722904729349892E-2</c:v>
                </c:pt>
                <c:pt idx="2058">
                  <c:v>1.1718252144659047E-2</c:v>
                </c:pt>
                <c:pt idx="2059">
                  <c:v>1.1714713315855718E-2</c:v>
                </c:pt>
                <c:pt idx="2060">
                  <c:v>1.1711797144737801E-2</c:v>
                </c:pt>
                <c:pt idx="2061">
                  <c:v>1.1708237542844557E-2</c:v>
                </c:pt>
                <c:pt idx="2062">
                  <c:v>1.1704665672684911E-2</c:v>
                </c:pt>
                <c:pt idx="2063">
                  <c:v>1.1701081522188517E-2</c:v>
                </c:pt>
                <c:pt idx="2064">
                  <c:v>1.1697485079444903E-2</c:v>
                </c:pt>
                <c:pt idx="2065">
                  <c:v>1.1693876332543596E-2</c:v>
                </c:pt>
                <c:pt idx="2066">
                  <c:v>1.1690255269414251E-2</c:v>
                </c:pt>
                <c:pt idx="2067">
                  <c:v>1.1686621877906589E-2</c:v>
                </c:pt>
                <c:pt idx="2068">
                  <c:v>1.1682976146190072E-2</c:v>
                </c:pt>
                <c:pt idx="2069">
                  <c:v>1.1679318062354227E-2</c:v>
                </c:pt>
                <c:pt idx="2070">
                  <c:v>1.167564761432871E-2</c:v>
                </c:pt>
                <c:pt idx="2071">
                  <c:v>1.1671964790203049E-2</c:v>
                </c:pt>
                <c:pt idx="2072">
                  <c:v>1.1667967540727631E-2</c:v>
                </c:pt>
                <c:pt idx="2073">
                  <c:v>1.1662437757760102E-2</c:v>
                </c:pt>
                <c:pt idx="2074">
                  <c:v>1.1658710635229497E-2</c:v>
                </c:pt>
                <c:pt idx="2075">
                  <c:v>1.1654971081682675E-2</c:v>
                </c:pt>
                <c:pt idx="2076">
                  <c:v>1.1650682069337392E-2</c:v>
                </c:pt>
                <c:pt idx="2077">
                  <c:v>1.1647454633978427E-2</c:v>
                </c:pt>
                <c:pt idx="2078">
                  <c:v>1.1643677715760248E-2</c:v>
                </c:pt>
                <c:pt idx="2079">
                  <c:v>1.1639888318564218E-2</c:v>
                </c:pt>
                <c:pt idx="2080">
                  <c:v>1.1636086430639736E-2</c:v>
                </c:pt>
                <c:pt idx="2081">
                  <c:v>1.1632272039836522E-2</c:v>
                </c:pt>
                <c:pt idx="2082">
                  <c:v>1.1628445134244103E-2</c:v>
                </c:pt>
                <c:pt idx="2083">
                  <c:v>1.1624605701712198E-2</c:v>
                </c:pt>
                <c:pt idx="2084">
                  <c:v>1.1620753730490208E-2</c:v>
                </c:pt>
                <c:pt idx="2085">
                  <c:v>1.1616889208507786E-2</c:v>
                </c:pt>
                <c:pt idx="2086">
                  <c:v>1.1613012123694588E-2</c:v>
                </c:pt>
                <c:pt idx="2087">
                  <c:v>1.1609122464220079E-2</c:v>
                </c:pt>
                <c:pt idx="2088">
                  <c:v>1.1605220217933976E-2</c:v>
                </c:pt>
                <c:pt idx="2089">
                  <c:v>1.1601305373005744E-2</c:v>
                </c:pt>
                <c:pt idx="2090">
                  <c:v>1.1597377917205165E-2</c:v>
                </c:pt>
                <c:pt idx="2091">
                  <c:v>1.1593437838941512E-2</c:v>
                </c:pt>
                <c:pt idx="2092">
                  <c:v>1.1589485125904631E-2</c:v>
                </c:pt>
                <c:pt idx="2093">
                  <c:v>1.1585519766263985E-2</c:v>
                </c:pt>
                <c:pt idx="2094">
                  <c:v>1.1581541747949231E-2</c:v>
                </c:pt>
                <c:pt idx="2095">
                  <c:v>1.1577551059049895E-2</c:v>
                </c:pt>
                <c:pt idx="2096">
                  <c:v>1.1573547687575569E-2</c:v>
                </c:pt>
                <c:pt idx="2097">
                  <c:v>1.1569531621455909E-2</c:v>
                </c:pt>
                <c:pt idx="2098">
                  <c:v>1.156550284878044E-2</c:v>
                </c:pt>
                <c:pt idx="2099">
                  <c:v>1.1561461357558755E-2</c:v>
                </c:pt>
                <c:pt idx="2100">
                  <c:v>1.1557407135800446E-2</c:v>
                </c:pt>
                <c:pt idx="2101">
                  <c:v>1.1553340171515103E-2</c:v>
                </c:pt>
                <c:pt idx="2102">
                  <c:v>1.1549260452792254E-2</c:v>
                </c:pt>
                <c:pt idx="2103">
                  <c:v>1.1545167967481618E-2</c:v>
                </c:pt>
                <c:pt idx="2104">
                  <c:v>1.1541062703832594E-2</c:v>
                </c:pt>
                <c:pt idx="2105">
                  <c:v>1.1536944649614966E-2</c:v>
                </c:pt>
                <c:pt idx="2106">
                  <c:v>1.1532813792998198E-2</c:v>
                </c:pt>
                <c:pt idx="2107">
                  <c:v>1.152867012199188E-2</c:v>
                </c:pt>
                <c:pt idx="2108">
                  <c:v>1.1524513624525667E-2</c:v>
                </c:pt>
                <c:pt idx="2109">
                  <c:v>1.1520344288769024E-2</c:v>
                </c:pt>
                <c:pt idx="2110">
                  <c:v>1.151556359764605E-2</c:v>
                </c:pt>
                <c:pt idx="2111">
                  <c:v>1.1511366710648119E-2</c:v>
                </c:pt>
                <c:pt idx="2112">
                  <c:v>1.1507759131053064E-2</c:v>
                </c:pt>
                <c:pt idx="2113">
                  <c:v>1.1503538321910867E-2</c:v>
                </c:pt>
                <c:pt idx="2114">
                  <c:v>1.1499304614366324E-2</c:v>
                </c:pt>
                <c:pt idx="2115">
                  <c:v>1.1495057996508962E-2</c:v>
                </c:pt>
                <c:pt idx="2116">
                  <c:v>1.1490798456508244E-2</c:v>
                </c:pt>
                <c:pt idx="2117">
                  <c:v>1.1486525982133955E-2</c:v>
                </c:pt>
                <c:pt idx="2118">
                  <c:v>1.1482240561555557E-2</c:v>
                </c:pt>
                <c:pt idx="2119">
                  <c:v>1.1477942182702705E-2</c:v>
                </c:pt>
                <c:pt idx="2120">
                  <c:v>1.1473630833664927E-2</c:v>
                </c:pt>
                <c:pt idx="2121">
                  <c:v>1.1469306502531751E-2</c:v>
                </c:pt>
                <c:pt idx="2122">
                  <c:v>1.1464969177072959E-2</c:v>
                </c:pt>
                <c:pt idx="2123">
                  <c:v>1.1460618845617887E-2</c:v>
                </c:pt>
                <c:pt idx="2124">
                  <c:v>1.1456255495936318E-2</c:v>
                </c:pt>
                <c:pt idx="2125">
                  <c:v>1.1451879116037844E-2</c:v>
                </c:pt>
                <c:pt idx="2126">
                  <c:v>1.1446233176402032E-2</c:v>
                </c:pt>
                <c:pt idx="2127">
                  <c:v>1.1443087218108161E-2</c:v>
                </c:pt>
                <c:pt idx="2128">
                  <c:v>1.1438671676016199E-2</c:v>
                </c:pt>
                <c:pt idx="2129">
                  <c:v>1.1434243055825632E-2</c:v>
                </c:pt>
                <c:pt idx="2130">
                  <c:v>1.1429801345625989E-2</c:v>
                </c:pt>
                <c:pt idx="2131">
                  <c:v>1.1425346533506797E-2</c:v>
                </c:pt>
                <c:pt idx="2132">
                  <c:v>1.1420878607237839E-2</c:v>
                </c:pt>
                <c:pt idx="2133">
                  <c:v>1.1416397554908642E-2</c:v>
                </c:pt>
                <c:pt idx="2134">
                  <c:v>1.1411903364768605E-2</c:v>
                </c:pt>
                <c:pt idx="2135">
                  <c:v>1.1407396024507577E-2</c:v>
                </c:pt>
                <c:pt idx="2136">
                  <c:v>1.1402875522454892E-2</c:v>
                </c:pt>
                <c:pt idx="2137">
                  <c:v>1.1398341846300397E-2</c:v>
                </c:pt>
                <c:pt idx="2138">
                  <c:v>1.1393794984373429E-2</c:v>
                </c:pt>
                <c:pt idx="2139">
                  <c:v>1.1389234924523706E-2</c:v>
                </c:pt>
                <c:pt idx="2140">
                  <c:v>1.1384661654680883E-2</c:v>
                </c:pt>
                <c:pt idx="2141">
                  <c:v>1.1380075163094361E-2</c:v>
                </c:pt>
                <c:pt idx="2142">
                  <c:v>1.1375475437693794E-2</c:v>
                </c:pt>
                <c:pt idx="2143">
                  <c:v>1.1370862466408838E-2</c:v>
                </c:pt>
                <c:pt idx="2144">
                  <c:v>1.1366236237249083E-2</c:v>
                </c:pt>
                <c:pt idx="2145">
                  <c:v>1.1361596738304058E-2</c:v>
                </c:pt>
                <c:pt idx="2146">
                  <c:v>1.1356943957583354E-2</c:v>
                </c:pt>
                <c:pt idx="2147">
                  <c:v>1.1352277883096562E-2</c:v>
                </c:pt>
                <c:pt idx="2148">
                  <c:v>1.1347598502933209E-2</c:v>
                </c:pt>
                <c:pt idx="2149">
                  <c:v>1.1342905804943015E-2</c:v>
                </c:pt>
                <c:pt idx="2150">
                  <c:v>1.1338199777295443E-2</c:v>
                </c:pt>
                <c:pt idx="2151">
                  <c:v>1.1333480407920149E-2</c:v>
                </c:pt>
                <c:pt idx="2152">
                  <c:v>1.1328747684906659E-2</c:v>
                </c:pt>
                <c:pt idx="2153">
                  <c:v>1.132400159618463E-2</c:v>
                </c:pt>
                <c:pt idx="2154">
                  <c:v>1.1319242129683715E-2</c:v>
                </c:pt>
                <c:pt idx="2155">
                  <c:v>1.1314469273733252E-2</c:v>
                </c:pt>
                <c:pt idx="2156">
                  <c:v>1.1309683016103023E-2</c:v>
                </c:pt>
                <c:pt idx="2157">
                  <c:v>1.1304883344882555E-2</c:v>
                </c:pt>
                <c:pt idx="2158">
                  <c:v>1.1300070248001504E-2</c:v>
                </c:pt>
                <c:pt idx="2159">
                  <c:v>1.1295243713629333E-2</c:v>
                </c:pt>
                <c:pt idx="2160">
                  <c:v>1.1290403729695697E-2</c:v>
                </c:pt>
                <c:pt idx="2161">
                  <c:v>1.1285550284290125E-2</c:v>
                </c:pt>
                <c:pt idx="2162">
                  <c:v>1.1280683365102462E-2</c:v>
                </c:pt>
                <c:pt idx="2163">
                  <c:v>1.1275802960621917E-2</c:v>
                </c:pt>
                <c:pt idx="2164">
                  <c:v>1.1270909058698209E-2</c:v>
                </c:pt>
                <c:pt idx="2165">
                  <c:v>1.1266001647181056E-2</c:v>
                </c:pt>
                <c:pt idx="2166">
                  <c:v>1.1261080714239924E-2</c:v>
                </c:pt>
                <c:pt idx="2167">
                  <c:v>1.1256146247884402E-2</c:v>
                </c:pt>
                <c:pt idx="2168">
                  <c:v>1.1251198236124083E-2</c:v>
                </c:pt>
                <c:pt idx="2169">
                  <c:v>1.124623666688862E-2</c:v>
                </c:pt>
                <c:pt idx="2170">
                  <c:v>1.1241261528347479E-2</c:v>
                </c:pt>
                <c:pt idx="2171">
                  <c:v>1.1236272808350378E-2</c:v>
                </c:pt>
                <c:pt idx="2172">
                  <c:v>1.1231270495066781E-2</c:v>
                </c:pt>
                <c:pt idx="2173">
                  <c:v>1.1226254576426342E-2</c:v>
                </c:pt>
                <c:pt idx="2174">
                  <c:v>1.1221225040438654E-2</c:v>
                </c:pt>
                <c:pt idx="2175">
                  <c:v>1.1216181875193243E-2</c:v>
                </c:pt>
                <c:pt idx="2176">
                  <c:v>1.1211125068539829E-2</c:v>
                </c:pt>
                <c:pt idx="2177">
                  <c:v>1.1204603396457458E-2</c:v>
                </c:pt>
                <c:pt idx="2178">
                  <c:v>1.1200970483606909E-2</c:v>
                </c:pt>
                <c:pt idx="2179">
                  <c:v>1.119587268126665E-2</c:v>
                </c:pt>
                <c:pt idx="2180">
                  <c:v>1.1190761189636689E-2</c:v>
                </c:pt>
                <c:pt idx="2181">
                  <c:v>1.1185635996806553E-2</c:v>
                </c:pt>
                <c:pt idx="2182">
                  <c:v>1.1180497090785835E-2</c:v>
                </c:pt>
                <c:pt idx="2183">
                  <c:v>1.1175344459743997E-2</c:v>
                </c:pt>
                <c:pt idx="2184">
                  <c:v>1.1170178091370886E-2</c:v>
                </c:pt>
                <c:pt idx="2185">
                  <c:v>1.1164997973995838E-2</c:v>
                </c:pt>
                <c:pt idx="2186">
                  <c:v>1.1159804095388637E-2</c:v>
                </c:pt>
                <c:pt idx="2187">
                  <c:v>1.1154596443638809E-2</c:v>
                </c:pt>
                <c:pt idx="2188">
                  <c:v>1.1149375006835882E-2</c:v>
                </c:pt>
                <c:pt idx="2189">
                  <c:v>1.1144139772989448E-2</c:v>
                </c:pt>
                <c:pt idx="2190">
                  <c:v>1.1138890730029161E-2</c:v>
                </c:pt>
                <c:pt idx="2191">
                  <c:v>1.1133627866044549E-2</c:v>
                </c:pt>
                <c:pt idx="2192">
                  <c:v>1.1128351169045203E-2</c:v>
                </c:pt>
                <c:pt idx="2193">
                  <c:v>1.1123060627040715E-2</c:v>
                </c:pt>
                <c:pt idx="2194">
                  <c:v>1.111775622796074E-2</c:v>
                </c:pt>
                <c:pt idx="2195">
                  <c:v>1.1112437960054677E-2</c:v>
                </c:pt>
                <c:pt idx="2196">
                  <c:v>1.110710581109231E-2</c:v>
                </c:pt>
                <c:pt idx="2197">
                  <c:v>1.1101759769163166E-2</c:v>
                </c:pt>
                <c:pt idx="2198">
                  <c:v>1.1096399822356773E-2</c:v>
                </c:pt>
                <c:pt idx="2199">
                  <c:v>1.1091025958602785E-2</c:v>
                </c:pt>
                <c:pt idx="2200">
                  <c:v>1.108563816599073E-2</c:v>
                </c:pt>
                <c:pt idx="2201">
                  <c:v>1.1080236432450263E-2</c:v>
                </c:pt>
                <c:pt idx="2202">
                  <c:v>1.1074820746070912E-2</c:v>
                </c:pt>
                <c:pt idx="2203">
                  <c:v>1.1069391094942205E-2</c:v>
                </c:pt>
                <c:pt idx="2204">
                  <c:v>1.1063947466833923E-2</c:v>
                </c:pt>
                <c:pt idx="2205">
                  <c:v>1.1058489849995468E-2</c:v>
                </c:pt>
                <c:pt idx="2206">
                  <c:v>1.1053018232276557E-2</c:v>
                </c:pt>
                <c:pt idx="2207">
                  <c:v>1.1047532601926591E-2</c:v>
                </c:pt>
                <c:pt idx="2208">
                  <c:v>1.1042032946635416E-2</c:v>
                </c:pt>
                <c:pt idx="2209">
                  <c:v>1.1036519254652433E-2</c:v>
                </c:pt>
                <c:pt idx="2210">
                  <c:v>1.1030991513987232E-2</c:v>
                </c:pt>
                <c:pt idx="2211">
                  <c:v>1.1025449712569468E-2</c:v>
                </c:pt>
                <c:pt idx="2212">
                  <c:v>1.101989383848867E-2</c:v>
                </c:pt>
                <c:pt idx="2213">
                  <c:v>1.1014323879674492E-2</c:v>
                </c:pt>
                <c:pt idx="2214">
                  <c:v>1.1007940950609196E-2</c:v>
                </c:pt>
                <c:pt idx="2215">
                  <c:v>1.1003141660124172E-2</c:v>
                </c:pt>
                <c:pt idx="2216">
                  <c:v>1.0997529375407211E-2</c:v>
                </c:pt>
                <c:pt idx="2217">
                  <c:v>1.0991902958075173E-2</c:v>
                </c:pt>
                <c:pt idx="2218">
                  <c:v>1.0986262396137647E-2</c:v>
                </c:pt>
                <c:pt idx="2219">
                  <c:v>1.0980607677604226E-2</c:v>
                </c:pt>
                <c:pt idx="2220">
                  <c:v>1.0974938790484501E-2</c:v>
                </c:pt>
                <c:pt idx="2221">
                  <c:v>1.0969255722947935E-2</c:v>
                </c:pt>
                <c:pt idx="2222">
                  <c:v>1.0963558462764311E-2</c:v>
                </c:pt>
                <c:pt idx="2223">
                  <c:v>1.0957846998103093E-2</c:v>
                </c:pt>
                <c:pt idx="2224">
                  <c:v>1.0952121316893937E-2</c:v>
                </c:pt>
                <c:pt idx="2225">
                  <c:v>1.0946381407226369E-2</c:v>
                </c:pt>
                <c:pt idx="2226">
                  <c:v>1.0940627257030044E-2</c:v>
                </c:pt>
                <c:pt idx="2227">
                  <c:v>1.0934858854474427E-2</c:v>
                </c:pt>
                <c:pt idx="2228">
                  <c:v>1.0927421375281909E-2</c:v>
                </c:pt>
                <c:pt idx="2229">
                  <c:v>1.0923279244003936E-2</c:v>
                </c:pt>
                <c:pt idx="2230">
                  <c:v>1.0917468012188181E-2</c:v>
                </c:pt>
                <c:pt idx="2231">
                  <c:v>1.0911642479971562E-2</c:v>
                </c:pt>
                <c:pt idx="2232">
                  <c:v>1.090496720284051E-2</c:v>
                </c:pt>
                <c:pt idx="2233">
                  <c:v>1.0899948466454035E-2</c:v>
                </c:pt>
                <c:pt idx="2234">
                  <c:v>1.0894079961172309E-2</c:v>
                </c:pt>
                <c:pt idx="2235">
                  <c:v>1.0888197107687958E-2</c:v>
                </c:pt>
                <c:pt idx="2236">
                  <c:v>1.0882299893770764E-2</c:v>
                </c:pt>
                <c:pt idx="2237">
                  <c:v>1.087638830759019E-2</c:v>
                </c:pt>
                <c:pt idx="2238">
                  <c:v>1.0870462337075892E-2</c:v>
                </c:pt>
                <c:pt idx="2239">
                  <c:v>1.086452197047727E-2</c:v>
                </c:pt>
                <c:pt idx="2240">
                  <c:v>1.085856719548417E-2</c:v>
                </c:pt>
                <c:pt idx="2241">
                  <c:v>1.0852598000345992E-2</c:v>
                </c:pt>
                <c:pt idx="2242">
                  <c:v>1.0846614372992391E-2</c:v>
                </c:pt>
                <c:pt idx="2243">
                  <c:v>1.0840616301512895E-2</c:v>
                </c:pt>
                <c:pt idx="2244">
                  <c:v>1.0834603773757223E-2</c:v>
                </c:pt>
                <c:pt idx="2245">
                  <c:v>1.0828576777894838E-2</c:v>
                </c:pt>
                <c:pt idx="2246">
                  <c:v>1.0822535301935332E-2</c:v>
                </c:pt>
                <c:pt idx="2247">
                  <c:v>1.0816479333888296E-2</c:v>
                </c:pt>
                <c:pt idx="2248">
                  <c:v>1.0810408861603449E-2</c:v>
                </c:pt>
                <c:pt idx="2249">
                  <c:v>1.0804323873330191E-2</c:v>
                </c:pt>
                <c:pt idx="2250">
                  <c:v>1.0798224356998176E-2</c:v>
                </c:pt>
                <c:pt idx="2251">
                  <c:v>1.0792110300696933E-2</c:v>
                </c:pt>
                <c:pt idx="2252">
                  <c:v>1.0785981692196245E-2</c:v>
                </c:pt>
                <c:pt idx="2253">
                  <c:v>1.077983851974551E-2</c:v>
                </c:pt>
                <c:pt idx="2254">
                  <c:v>1.0773680771274385E-2</c:v>
                </c:pt>
                <c:pt idx="2255">
                  <c:v>1.0767508434792461E-2</c:v>
                </c:pt>
                <c:pt idx="2256">
                  <c:v>1.0761321498389265E-2</c:v>
                </c:pt>
                <c:pt idx="2257">
                  <c:v>1.0755119950074388E-2</c:v>
                </c:pt>
                <c:pt idx="2258">
                  <c:v>1.0748903777697549E-2</c:v>
                </c:pt>
                <c:pt idx="2259">
                  <c:v>1.0742672969508149E-2</c:v>
                </c:pt>
                <c:pt idx="2260">
                  <c:v>1.0736427513355906E-2</c:v>
                </c:pt>
                <c:pt idx="2261">
                  <c:v>1.0730167397410284E-2</c:v>
                </c:pt>
                <c:pt idx="2262">
                  <c:v>1.0723892609521002E-2</c:v>
                </c:pt>
                <c:pt idx="2263">
                  <c:v>1.0717603137777587E-2</c:v>
                </c:pt>
                <c:pt idx="2264">
                  <c:v>1.0711298970269567E-2</c:v>
                </c:pt>
                <c:pt idx="2265">
                  <c:v>1.0704980094766725E-2</c:v>
                </c:pt>
                <c:pt idx="2266">
                  <c:v>1.0696834195691451E-2</c:v>
                </c:pt>
                <c:pt idx="2267">
                  <c:v>1.0690481657436024E-2</c:v>
                </c:pt>
                <c:pt idx="2268">
                  <c:v>1.06850248875201E-2</c:v>
                </c:pt>
                <c:pt idx="2269">
                  <c:v>1.0678644952140104E-2</c:v>
                </c:pt>
                <c:pt idx="2270">
                  <c:v>1.0672250247294457E-2</c:v>
                </c:pt>
                <c:pt idx="2271">
                  <c:v>1.0665840760912815E-2</c:v>
                </c:pt>
                <c:pt idx="2272">
                  <c:v>1.0659416481164641E-2</c:v>
                </c:pt>
                <c:pt idx="2273">
                  <c:v>1.0652977396059526E-2</c:v>
                </c:pt>
                <c:pt idx="2274">
                  <c:v>1.0646523493607063E-2</c:v>
                </c:pt>
                <c:pt idx="2275">
                  <c:v>1.0640054761736906E-2</c:v>
                </c:pt>
                <c:pt idx="2276">
                  <c:v>1.0633571188458646E-2</c:v>
                </c:pt>
                <c:pt idx="2277">
                  <c:v>1.0627072761941747E-2</c:v>
                </c:pt>
                <c:pt idx="2278">
                  <c:v>1.0620559470115865E-2</c:v>
                </c:pt>
                <c:pt idx="2279">
                  <c:v>1.061403130099059E-2</c:v>
                </c:pt>
                <c:pt idx="2280">
                  <c:v>1.0607488242495577E-2</c:v>
                </c:pt>
                <c:pt idx="2281">
                  <c:v>1.0600930282800292E-2</c:v>
                </c:pt>
                <c:pt idx="2282">
                  <c:v>1.0594357409834387E-2</c:v>
                </c:pt>
                <c:pt idx="2283">
                  <c:v>1.0585884640548215E-2</c:v>
                </c:pt>
                <c:pt idx="2284">
                  <c:v>1.0580850129899844E-2</c:v>
                </c:pt>
                <c:pt idx="2285">
                  <c:v>1.057360258717388E-2</c:v>
                </c:pt>
                <c:pt idx="2286">
                  <c:v>1.0566967803091742E-2</c:v>
                </c:pt>
                <c:pt idx="2287">
                  <c:v>1.0560318044108286E-2</c:v>
                </c:pt>
                <c:pt idx="2288">
                  <c:v>1.0553653298313037E-2</c:v>
                </c:pt>
                <c:pt idx="2289">
                  <c:v>1.0546973553715588E-2</c:v>
                </c:pt>
                <c:pt idx="2290">
                  <c:v>1.0540278798245595E-2</c:v>
                </c:pt>
                <c:pt idx="2291">
                  <c:v>1.0533569019992584E-2</c:v>
                </c:pt>
                <c:pt idx="2292">
                  <c:v>1.052684420688621E-2</c:v>
                </c:pt>
                <c:pt idx="2293">
                  <c:v>1.0520104347095938E-2</c:v>
                </c:pt>
                <c:pt idx="2294">
                  <c:v>1.0513349428471486E-2</c:v>
                </c:pt>
                <c:pt idx="2295">
                  <c:v>1.0506579439182318E-2</c:v>
                </c:pt>
                <c:pt idx="2296">
                  <c:v>1.0499794367158088E-2</c:v>
                </c:pt>
                <c:pt idx="2297">
                  <c:v>1.0492994200328454E-2</c:v>
                </c:pt>
                <c:pt idx="2298">
                  <c:v>1.0486178926862877E-2</c:v>
                </c:pt>
                <c:pt idx="2299">
                  <c:v>1.0479348534691013E-2</c:v>
                </c:pt>
                <c:pt idx="2300">
                  <c:v>1.047250301190239E-2</c:v>
                </c:pt>
                <c:pt idx="2301">
                  <c:v>1.0465642346506598E-2</c:v>
                </c:pt>
                <c:pt idx="2302">
                  <c:v>1.0458766526433294E-2</c:v>
                </c:pt>
                <c:pt idx="2303">
                  <c:v>1.045187553985194E-2</c:v>
                </c:pt>
                <c:pt idx="2304">
                  <c:v>1.044496937453232E-2</c:v>
                </c:pt>
                <c:pt idx="2305">
                  <c:v>1.0438048018723833E-2</c:v>
                </c:pt>
                <c:pt idx="2306">
                  <c:v>1.0431111460276199E-2</c:v>
                </c:pt>
                <c:pt idx="2307">
                  <c:v>1.042415968735888E-2</c:v>
                </c:pt>
                <c:pt idx="2308">
                  <c:v>1.0417192687901533E-2</c:v>
                </c:pt>
                <c:pt idx="2309">
                  <c:v>1.0410210449913748E-2</c:v>
                </c:pt>
                <c:pt idx="2310">
                  <c:v>1.0403212961485053E-2</c:v>
                </c:pt>
                <c:pt idx="2311">
                  <c:v>1.0396200210545103E-2</c:v>
                </c:pt>
                <c:pt idx="2312">
                  <c:v>1.0389172185183426E-2</c:v>
                </c:pt>
                <c:pt idx="2313">
                  <c:v>1.0382128873409613E-2</c:v>
                </c:pt>
                <c:pt idx="2314">
                  <c:v>1.0375070263073383E-2</c:v>
                </c:pt>
                <c:pt idx="2315">
                  <c:v>1.0367996342504071E-2</c:v>
                </c:pt>
                <c:pt idx="2316">
                  <c:v>1.0360907099391525E-2</c:v>
                </c:pt>
                <c:pt idx="2317">
                  <c:v>1.0353802522065081E-2</c:v>
                </c:pt>
                <c:pt idx="2318">
                  <c:v>1.0343923596014548E-2</c:v>
                </c:pt>
                <c:pt idx="2319">
                  <c:v>1.0336781317699106E-2</c:v>
                </c:pt>
                <c:pt idx="2320">
                  <c:v>1.033137388655625E-2</c:v>
                </c:pt>
                <c:pt idx="2321">
                  <c:v>1.0324205653349239E-2</c:v>
                </c:pt>
                <c:pt idx="2322">
                  <c:v>1.0317022024137756E-2</c:v>
                </c:pt>
                <c:pt idx="2323">
                  <c:v>1.030982298701133E-2</c:v>
                </c:pt>
                <c:pt idx="2324">
                  <c:v>1.0302608529819679E-2</c:v>
                </c:pt>
                <c:pt idx="2325">
                  <c:v>1.0295378640732267E-2</c:v>
                </c:pt>
                <c:pt idx="2326">
                  <c:v>1.0288133307758685E-2</c:v>
                </c:pt>
                <c:pt idx="2327">
                  <c:v>1.0280872518828588E-2</c:v>
                </c:pt>
                <c:pt idx="2328">
                  <c:v>1.0273596261951567E-2</c:v>
                </c:pt>
                <c:pt idx="2329">
                  <c:v>1.0266304525217151E-2</c:v>
                </c:pt>
                <c:pt idx="2330">
                  <c:v>1.0258997296714867E-2</c:v>
                </c:pt>
                <c:pt idx="2331">
                  <c:v>1.0251674564294433E-2</c:v>
                </c:pt>
                <c:pt idx="2332">
                  <c:v>1.0242819318413865E-2</c:v>
                </c:pt>
                <c:pt idx="2333">
                  <c:v>1.0232773405816076E-2</c:v>
                </c:pt>
                <c:pt idx="2334">
                  <c:v>1.0225395204646048E-2</c:v>
                </c:pt>
                <c:pt idx="2335">
                  <c:v>1.0218001444881608E-2</c:v>
                </c:pt>
                <c:pt idx="2336">
                  <c:v>1.0209532366962648E-2</c:v>
                </c:pt>
                <c:pt idx="2337">
                  <c:v>1.0203167201607855E-2</c:v>
                </c:pt>
                <c:pt idx="2338">
                  <c:v>1.0195726693957852E-2</c:v>
                </c:pt>
                <c:pt idx="2339">
                  <c:v>1.0188270579911674E-2</c:v>
                </c:pt>
                <c:pt idx="2340">
                  <c:v>1.0180798847239103E-2</c:v>
                </c:pt>
                <c:pt idx="2341">
                  <c:v>1.0173311484029668E-2</c:v>
                </c:pt>
                <c:pt idx="2342">
                  <c:v>1.0165808478292959E-2</c:v>
                </c:pt>
                <c:pt idx="2343">
                  <c:v>1.0158289818118504E-2</c:v>
                </c:pt>
                <c:pt idx="2344">
                  <c:v>1.0150755491435959E-2</c:v>
                </c:pt>
                <c:pt idx="2345">
                  <c:v>1.0143205486254914E-2</c:v>
                </c:pt>
                <c:pt idx="2346">
                  <c:v>1.0135639790664897E-2</c:v>
                </c:pt>
                <c:pt idx="2347">
                  <c:v>1.0128058392755435E-2</c:v>
                </c:pt>
                <c:pt idx="2348">
                  <c:v>1.0120461280376247E-2</c:v>
                </c:pt>
                <c:pt idx="2349">
                  <c:v>1.011284844145699E-2</c:v>
                </c:pt>
                <c:pt idx="2350">
                  <c:v>1.0105219864247061E-2</c:v>
                </c:pt>
                <c:pt idx="2351">
                  <c:v>1.0097575536676118E-2</c:v>
                </c:pt>
                <c:pt idx="2352">
                  <c:v>1.0089915446833686E-2</c:v>
                </c:pt>
                <c:pt idx="2353">
                  <c:v>1.0082239582569485E-2</c:v>
                </c:pt>
                <c:pt idx="2354">
                  <c:v>1.0074547932132916E-2</c:v>
                </c:pt>
                <c:pt idx="2355">
                  <c:v>1.0066840483373696E-2</c:v>
                </c:pt>
                <c:pt idx="2356">
                  <c:v>1.0059117224221481E-2</c:v>
                </c:pt>
                <c:pt idx="2357">
                  <c:v>1.0051378142845735E-2</c:v>
                </c:pt>
                <c:pt idx="2358">
                  <c:v>1.0043623227256049E-2</c:v>
                </c:pt>
                <c:pt idx="2359">
                  <c:v>1.0035852465462014E-2</c:v>
                </c:pt>
                <c:pt idx="2360">
                  <c:v>1.0028065845393286E-2</c:v>
                </c:pt>
                <c:pt idx="2361">
                  <c:v>1.0020263355299264E-2</c:v>
                </c:pt>
                <c:pt idx="2362">
                  <c:v>1.0012444982869795E-2</c:v>
                </c:pt>
                <c:pt idx="2363">
                  <c:v>1.0004610716354279E-2</c:v>
                </c:pt>
                <c:pt idx="2364">
                  <c:v>9.9967605436823703E-3</c:v>
                </c:pt>
                <c:pt idx="2365">
                  <c:v>9.9888944527837253E-3</c:v>
                </c:pt>
                <c:pt idx="2366">
                  <c:v>9.9810124319876792E-3</c:v>
                </c:pt>
                <c:pt idx="2367">
                  <c:v>9.9731144689041429E-3</c:v>
                </c:pt>
                <c:pt idx="2368">
                  <c:v>9.965200551862452E-3</c:v>
                </c:pt>
                <c:pt idx="2369">
                  <c:v>9.9572706687922619E-3</c:v>
                </c:pt>
                <c:pt idx="2370">
                  <c:v>9.9466204910125811E-3</c:v>
                </c:pt>
                <c:pt idx="2371">
                  <c:v>9.9402242430812748E-3</c:v>
                </c:pt>
                <c:pt idx="2372">
                  <c:v>9.9333851032668008E-3</c:v>
                </c:pt>
                <c:pt idx="2373">
                  <c:v>9.9253912360985908E-3</c:v>
                </c:pt>
                <c:pt idx="2374">
                  <c:v>9.9173813429498381E-3</c:v>
                </c:pt>
                <c:pt idx="2375">
                  <c:v>9.9093554118301341E-3</c:v>
                </c:pt>
                <c:pt idx="2376">
                  <c:v>9.9013134308290063E-3</c:v>
                </c:pt>
                <c:pt idx="2377">
                  <c:v>9.8932553878761098E-3</c:v>
                </c:pt>
                <c:pt idx="2378">
                  <c:v>9.8851812710609721E-3</c:v>
                </c:pt>
                <c:pt idx="2379">
                  <c:v>9.8770910683132485E-3</c:v>
                </c:pt>
                <c:pt idx="2380">
                  <c:v>9.8689847677224662E-3</c:v>
                </c:pt>
                <c:pt idx="2381">
                  <c:v>9.8608623572982168E-3</c:v>
                </c:pt>
                <c:pt idx="2382">
                  <c:v>9.8527238250500915E-3</c:v>
                </c:pt>
                <c:pt idx="2383">
                  <c:v>9.8422362893302306E-3</c:v>
                </c:pt>
                <c:pt idx="2384">
                  <c:v>9.8363983471205785E-3</c:v>
                </c:pt>
                <c:pt idx="2385">
                  <c:v>9.8282113772985014E-3</c:v>
                </c:pt>
                <c:pt idx="2386">
                  <c:v>9.8200082379307219E-3</c:v>
                </c:pt>
                <c:pt idx="2387">
                  <c:v>9.8117889167870231E-3</c:v>
                </c:pt>
                <c:pt idx="2388">
                  <c:v>9.802375576999367E-3</c:v>
                </c:pt>
                <c:pt idx="2389">
                  <c:v>9.7953016812102334E-3</c:v>
                </c:pt>
                <c:pt idx="2390">
                  <c:v>9.787033742796325E-3</c:v>
                </c:pt>
                <c:pt idx="2391">
                  <c:v>9.7787495748047348E-3</c:v>
                </c:pt>
                <c:pt idx="2392">
                  <c:v>9.7704491650851821E-3</c:v>
                </c:pt>
                <c:pt idx="2393">
                  <c:v>9.7621325018071303E-3</c:v>
                </c:pt>
                <c:pt idx="2394">
                  <c:v>9.7537995729002347E-3</c:v>
                </c:pt>
                <c:pt idx="2395">
                  <c:v>9.7454503663740866E-3</c:v>
                </c:pt>
                <c:pt idx="2396">
                  <c:v>9.7370848700784052E-3</c:v>
                </c:pt>
                <c:pt idx="2397">
                  <c:v>9.7287030723425261E-3</c:v>
                </c:pt>
                <c:pt idx="2398">
                  <c:v>9.7203049611760406E-3</c:v>
                </c:pt>
                <c:pt idx="2399">
                  <c:v>9.7118905241888598E-3</c:v>
                </c:pt>
                <c:pt idx="2400">
                  <c:v>9.7034597498701913E-3</c:v>
                </c:pt>
                <c:pt idx="2401">
                  <c:v>9.6950126260697544E-3</c:v>
                </c:pt>
                <c:pt idx="2402">
                  <c:v>9.6865491406372684E-3</c:v>
                </c:pt>
                <c:pt idx="2403">
                  <c:v>9.6780692817421965E-3</c:v>
                </c:pt>
                <c:pt idx="2404">
                  <c:v>9.6695730374740663E-3</c:v>
                </c:pt>
                <c:pt idx="2405">
                  <c:v>9.6610603956825969E-3</c:v>
                </c:pt>
                <c:pt idx="2406">
                  <c:v>9.6525313445372518E-3</c:v>
                </c:pt>
                <c:pt idx="2407">
                  <c:v>9.6439858719676863E-3</c:v>
                </c:pt>
                <c:pt idx="2408">
                  <c:v>9.6354239659834917E-3</c:v>
                </c:pt>
                <c:pt idx="2409">
                  <c:v>9.6268456146741954E-3</c:v>
                </c:pt>
                <c:pt idx="2410">
                  <c:v>9.6182508058895166E-3</c:v>
                </c:pt>
                <c:pt idx="2411">
                  <c:v>9.6096395279587909E-3</c:v>
                </c:pt>
                <c:pt idx="2412">
                  <c:v>9.6010117684919294E-3</c:v>
                </c:pt>
                <c:pt idx="2413">
                  <c:v>9.5923675158982036E-3</c:v>
                </c:pt>
                <c:pt idx="2414">
                  <c:v>9.5837067578674606E-3</c:v>
                </c:pt>
                <c:pt idx="2415">
                  <c:v>9.5750294827290361E-3</c:v>
                </c:pt>
                <c:pt idx="2416">
                  <c:v>9.5663356782527131E-3</c:v>
                </c:pt>
                <c:pt idx="2417">
                  <c:v>9.5576253324480831E-3</c:v>
                </c:pt>
                <c:pt idx="2418">
                  <c:v>9.5488984335645455E-3</c:v>
                </c:pt>
                <c:pt idx="2419">
                  <c:v>9.5401549694518195E-3</c:v>
                </c:pt>
                <c:pt idx="2420">
                  <c:v>9.5313949280395605E-3</c:v>
                </c:pt>
                <c:pt idx="2421">
                  <c:v>9.5226182976571039E-3</c:v>
                </c:pt>
                <c:pt idx="2422">
                  <c:v>9.5125675341556359E-3</c:v>
                </c:pt>
                <c:pt idx="2423">
                  <c:v>9.503755315121154E-3</c:v>
                </c:pt>
                <c:pt idx="2424">
                  <c:v>9.4961887512656773E-3</c:v>
                </c:pt>
                <c:pt idx="2425">
                  <c:v>9.4873456442989834E-3</c:v>
                </c:pt>
                <c:pt idx="2426">
                  <c:v>9.4784858882501766E-3</c:v>
                </c:pt>
                <c:pt idx="2427">
                  <c:v>9.4696094711288481E-3</c:v>
                </c:pt>
                <c:pt idx="2428">
                  <c:v>9.4607163808646533E-3</c:v>
                </c:pt>
                <c:pt idx="2429">
                  <c:v>9.4518066057069916E-3</c:v>
                </c:pt>
                <c:pt idx="2430">
                  <c:v>9.4428801335055823E-3</c:v>
                </c:pt>
                <c:pt idx="2431">
                  <c:v>9.4339369522700167E-3</c:v>
                </c:pt>
                <c:pt idx="2432">
                  <c:v>9.4249770500898222E-3</c:v>
                </c:pt>
                <c:pt idx="2433">
                  <c:v>9.4160004148946541E-3</c:v>
                </c:pt>
                <c:pt idx="2434">
                  <c:v>9.4070070348539758E-3</c:v>
                </c:pt>
                <c:pt idx="2435">
                  <c:v>9.3979968977375705E-3</c:v>
                </c:pt>
                <c:pt idx="2436">
                  <c:v>9.3889699917948377E-3</c:v>
                </c:pt>
                <c:pt idx="2437">
                  <c:v>9.3799263050353687E-3</c:v>
                </c:pt>
                <c:pt idx="2438">
                  <c:v>9.3682740306100243E-3</c:v>
                </c:pt>
                <c:pt idx="2439">
                  <c:v>9.3617885406249712E-3</c:v>
                </c:pt>
                <c:pt idx="2440">
                  <c:v>9.3526944392330336E-3</c:v>
                </c:pt>
                <c:pt idx="2441">
                  <c:v>9.343583508982789E-3</c:v>
                </c:pt>
                <c:pt idx="2442">
                  <c:v>9.3344557379637649E-3</c:v>
                </c:pt>
                <c:pt idx="2443">
                  <c:v>9.3253111141056166E-3</c:v>
                </c:pt>
                <c:pt idx="2444">
                  <c:v>9.3161496254179355E-3</c:v>
                </c:pt>
                <c:pt idx="2445">
                  <c:v>9.3069712601501209E-3</c:v>
                </c:pt>
                <c:pt idx="2446">
                  <c:v>9.29777600599202E-3</c:v>
                </c:pt>
                <c:pt idx="2447">
                  <c:v>9.2885638511130963E-3</c:v>
                </c:pt>
                <c:pt idx="2448">
                  <c:v>9.2793347836828133E-3</c:v>
                </c:pt>
                <c:pt idx="2449">
                  <c:v>9.2700887913910179E-3</c:v>
                </c:pt>
                <c:pt idx="2450">
                  <c:v>9.2608258624871098E-3</c:v>
                </c:pt>
                <c:pt idx="2451">
                  <c:v>9.2515459849806803E-3</c:v>
                </c:pt>
                <c:pt idx="2452">
                  <c:v>9.2422491467214485E-3</c:v>
                </c:pt>
                <c:pt idx="2453">
                  <c:v>9.2329353360387501E-3</c:v>
                </c:pt>
                <c:pt idx="2454">
                  <c:v>9.223604540542496E-3</c:v>
                </c:pt>
                <c:pt idx="2455">
                  <c:v>9.214256748641958E-3</c:v>
                </c:pt>
                <c:pt idx="2456">
                  <c:v>9.2048919480269831E-3</c:v>
                </c:pt>
                <c:pt idx="2457">
                  <c:v>9.1955101269469708E-3</c:v>
                </c:pt>
                <c:pt idx="2458">
                  <c:v>9.1861112733315764E-3</c:v>
                </c:pt>
                <c:pt idx="2459">
                  <c:v>9.1766953752703273E-3</c:v>
                </c:pt>
                <c:pt idx="2460">
                  <c:v>9.1672624206129427E-3</c:v>
                </c:pt>
                <c:pt idx="2461">
                  <c:v>9.15781239744895E-3</c:v>
                </c:pt>
                <c:pt idx="2462">
                  <c:v>9.1483452937879406E-3</c:v>
                </c:pt>
                <c:pt idx="2463">
                  <c:v>9.1388610978793139E-3</c:v>
                </c:pt>
                <c:pt idx="2464">
                  <c:v>9.129359797332981E-3</c:v>
                </c:pt>
                <c:pt idx="2465">
                  <c:v>9.1198413805582135E-3</c:v>
                </c:pt>
                <c:pt idx="2466">
                  <c:v>9.1103058352448585E-3</c:v>
                </c:pt>
                <c:pt idx="2467">
                  <c:v>9.1007531496423155E-3</c:v>
                </c:pt>
                <c:pt idx="2468">
                  <c:v>9.0911833116802399E-3</c:v>
                </c:pt>
                <c:pt idx="2469">
                  <c:v>9.0815963092882868E-3</c:v>
                </c:pt>
                <c:pt idx="2470">
                  <c:v>9.0719921307158558E-3</c:v>
                </c:pt>
                <c:pt idx="2471">
                  <c:v>9.0623707636527939E-3</c:v>
                </c:pt>
                <c:pt idx="2472">
                  <c:v>9.0527321964284369E-3</c:v>
                </c:pt>
                <c:pt idx="2473">
                  <c:v>9.0430764168925037E-3</c:v>
                </c:pt>
                <c:pt idx="2474">
                  <c:v>9.033403413134522E-3</c:v>
                </c:pt>
                <c:pt idx="2475">
                  <c:v>9.0237131731640829E-3</c:v>
                </c:pt>
                <c:pt idx="2476">
                  <c:v>9.0140056849108419E-3</c:v>
                </c:pt>
                <c:pt idx="2477">
                  <c:v>9.0042809363843901E-3</c:v>
                </c:pt>
                <c:pt idx="2478">
                  <c:v>8.9945389158341271E-3</c:v>
                </c:pt>
                <c:pt idx="2479">
                  <c:v>8.9847796110298361E-3</c:v>
                </c:pt>
                <c:pt idx="2480">
                  <c:v>8.9750030100610445E-3</c:v>
                </c:pt>
                <c:pt idx="2481">
                  <c:v>8.9652091010172796E-3</c:v>
                </c:pt>
                <c:pt idx="2482">
                  <c:v>8.9553978717482607E-3</c:v>
                </c:pt>
                <c:pt idx="2483">
                  <c:v>8.9455693105033873E-3</c:v>
                </c:pt>
                <c:pt idx="2484">
                  <c:v>8.9357234051323786E-3</c:v>
                </c:pt>
                <c:pt idx="2485">
                  <c:v>8.925860143724762E-3</c:v>
                </c:pt>
                <c:pt idx="2486">
                  <c:v>8.9159795142101927E-3</c:v>
                </c:pt>
                <c:pt idx="2487">
                  <c:v>8.9060815046781983E-3</c:v>
                </c:pt>
                <c:pt idx="2488">
                  <c:v>8.893329935197869E-3</c:v>
                </c:pt>
                <c:pt idx="2489">
                  <c:v>8.8862332976002989E-3</c:v>
                </c:pt>
                <c:pt idx="2490">
                  <c:v>8.8762830761535128E-3</c:v>
                </c:pt>
                <c:pt idx="2491">
                  <c:v>8.8663154267276667E-3</c:v>
                </c:pt>
                <c:pt idx="2492">
                  <c:v>8.8549100669510494E-3</c:v>
                </c:pt>
                <c:pt idx="2493">
                  <c:v>8.8463690328310918E-3</c:v>
                </c:pt>
                <c:pt idx="2494">
                  <c:v>8.8364223551096188E-3</c:v>
                </c:pt>
                <c:pt idx="2495">
                  <c:v>8.8264949690763927E-3</c:v>
                </c:pt>
                <c:pt idx="2496">
                  <c:v>8.8165869327649915E-3</c:v>
                </c:pt>
                <c:pt idx="2497">
                  <c:v>8.806698304129057E-3</c:v>
                </c:pt>
                <c:pt idx="2498">
                  <c:v>8.7968291418416555E-3</c:v>
                </c:pt>
                <c:pt idx="2499">
                  <c:v>8.7869795036166209E-3</c:v>
                </c:pt>
                <c:pt idx="2500">
                  <c:v>8.7771494476474032E-3</c:v>
                </c:pt>
                <c:pt idx="2501">
                  <c:v>8.7673390322073885E-3</c:v>
                </c:pt>
                <c:pt idx="2502">
                  <c:v>8.7575483154100908E-3</c:v>
                </c:pt>
                <c:pt idx="2503">
                  <c:v>8.7477773553690241E-3</c:v>
                </c:pt>
                <c:pt idx="2504">
                  <c:v>8.7380262102776385E-3</c:v>
                </c:pt>
                <c:pt idx="2505">
                  <c:v>8.7282949382494479E-3</c:v>
                </c:pt>
                <c:pt idx="2506">
                  <c:v>8.7185835974779025E-3</c:v>
                </c:pt>
                <c:pt idx="2507">
                  <c:v>8.7088922460765161E-3</c:v>
                </c:pt>
                <c:pt idx="2508">
                  <c:v>8.6992209420788669E-3</c:v>
                </c:pt>
                <c:pt idx="2509">
                  <c:v>8.6895697437583408E-3</c:v>
                </c:pt>
                <c:pt idx="2510">
                  <c:v>8.679938709308388E-3</c:v>
                </c:pt>
                <c:pt idx="2511">
                  <c:v>8.6703278967625863E-3</c:v>
                </c:pt>
                <c:pt idx="2512">
                  <c:v>8.660737364394322E-3</c:v>
                </c:pt>
                <c:pt idx="2513">
                  <c:v>8.6511671702371729E-3</c:v>
                </c:pt>
                <c:pt idx="2514">
                  <c:v>8.641617372404653E-3</c:v>
                </c:pt>
                <c:pt idx="2515">
                  <c:v>8.6320880293300206E-3</c:v>
                </c:pt>
                <c:pt idx="2516">
                  <c:v>8.6225791988070455E-3</c:v>
                </c:pt>
                <c:pt idx="2517">
                  <c:v>8.6130909391091137E-3</c:v>
                </c:pt>
                <c:pt idx="2518">
                  <c:v>8.6036233083497393E-3</c:v>
                </c:pt>
                <c:pt idx="2519">
                  <c:v>8.5941763648822445E-3</c:v>
                </c:pt>
                <c:pt idx="2520">
                  <c:v>8.584750166660271E-3</c:v>
                </c:pt>
                <c:pt idx="2521">
                  <c:v>8.575344771797333E-3</c:v>
                </c:pt>
                <c:pt idx="2522">
                  <c:v>8.5659602385668165E-3</c:v>
                </c:pt>
                <c:pt idx="2523">
                  <c:v>8.5565966250822356E-3</c:v>
                </c:pt>
                <c:pt idx="2524">
                  <c:v>8.5472539894571042E-3</c:v>
                </c:pt>
                <c:pt idx="2525">
                  <c:v>8.5379323898848725E-3</c:v>
                </c:pt>
                <c:pt idx="2526">
                  <c:v>8.5259784797830918E-3</c:v>
                </c:pt>
                <c:pt idx="2527">
                  <c:v>8.5167051809342809E-3</c:v>
                </c:pt>
                <c:pt idx="2528">
                  <c:v>8.5087735317568303E-3</c:v>
                </c:pt>
                <c:pt idx="2529">
                  <c:v>8.4995397008569284E-3</c:v>
                </c:pt>
                <c:pt idx="2530">
                  <c:v>8.4903272049707823E-3</c:v>
                </c:pt>
                <c:pt idx="2531">
                  <c:v>8.481136102371778E-3</c:v>
                </c:pt>
                <c:pt idx="2532">
                  <c:v>8.4719664511734294E-3</c:v>
                </c:pt>
                <c:pt idx="2533">
                  <c:v>8.4628183094892506E-3</c:v>
                </c:pt>
                <c:pt idx="2534">
                  <c:v>8.4536917354327556E-3</c:v>
                </c:pt>
                <c:pt idx="2535">
                  <c:v>8.4445867871973945E-3</c:v>
                </c:pt>
                <c:pt idx="2536">
                  <c:v>8.4355035228966813E-3</c:v>
                </c:pt>
                <c:pt idx="2537">
                  <c:v>8.426442000804002E-3</c:v>
                </c:pt>
                <c:pt idx="2538">
                  <c:v>8.4174022787131264E-3</c:v>
                </c:pt>
                <c:pt idx="2539">
                  <c:v>8.408384415297121E-3</c:v>
                </c:pt>
                <c:pt idx="2540">
                  <c:v>8.3993884682698194E-3</c:v>
                </c:pt>
                <c:pt idx="2541">
                  <c:v>8.3904144959845439E-3</c:v>
                </c:pt>
                <c:pt idx="2542">
                  <c:v>8.3814625564748724E-3</c:v>
                </c:pt>
                <c:pt idx="2543">
                  <c:v>8.3699853884589004E-3</c:v>
                </c:pt>
                <c:pt idx="2544">
                  <c:v>8.3623542917443672E-3</c:v>
                </c:pt>
                <c:pt idx="2545">
                  <c:v>8.3547395167737903E-3</c:v>
                </c:pt>
                <c:pt idx="2546">
                  <c:v>8.3458762901411632E-3</c:v>
                </c:pt>
                <c:pt idx="2547">
                  <c:v>8.3370353871714542E-3</c:v>
                </c:pt>
                <c:pt idx="2548">
                  <c:v>8.3282168658982414E-3</c:v>
                </c:pt>
                <c:pt idx="2549">
                  <c:v>8.3194207845149748E-3</c:v>
                </c:pt>
                <c:pt idx="2550">
                  <c:v>8.3106472011351684E-3</c:v>
                </c:pt>
                <c:pt idx="2551">
                  <c:v>8.3018961740322084E-3</c:v>
                </c:pt>
                <c:pt idx="2552">
                  <c:v>8.2931677609998644E-3</c:v>
                </c:pt>
                <c:pt idx="2553">
                  <c:v>8.284462020711203E-3</c:v>
                </c:pt>
                <c:pt idx="2554">
                  <c:v>8.2757790109599938E-3</c:v>
                </c:pt>
                <c:pt idx="2555">
                  <c:v>8.2671187898597509E-3</c:v>
                </c:pt>
                <c:pt idx="2556">
                  <c:v>8.2584814157637965E-3</c:v>
                </c:pt>
                <c:pt idx="2557">
                  <c:v>8.2498669467057084E-3</c:v>
                </c:pt>
                <c:pt idx="2558">
                  <c:v>8.2412754408789368E-3</c:v>
                </c:pt>
                <c:pt idx="2559">
                  <c:v>8.2327069563969957E-3</c:v>
                </c:pt>
                <c:pt idx="2560">
                  <c:v>8.224161551373399E-3</c:v>
                </c:pt>
                <c:pt idx="2561">
                  <c:v>8.2156392840815329E-3</c:v>
                </c:pt>
                <c:pt idx="2562">
                  <c:v>8.2071402125549753E-3</c:v>
                </c:pt>
                <c:pt idx="2563">
                  <c:v>8.1986643949871763E-3</c:v>
                </c:pt>
                <c:pt idx="2564">
                  <c:v>8.1902118894117137E-3</c:v>
                </c:pt>
                <c:pt idx="2565">
                  <c:v>8.1817827541819099E-3</c:v>
                </c:pt>
                <c:pt idx="2566">
                  <c:v>8.1733770473313427E-3</c:v>
                </c:pt>
                <c:pt idx="2567">
                  <c:v>8.1649948268935901E-3</c:v>
                </c:pt>
                <c:pt idx="2568">
                  <c:v>8.1566361514617824E-3</c:v>
                </c:pt>
                <c:pt idx="2569">
                  <c:v>8.1483010785898813E-3</c:v>
                </c:pt>
                <c:pt idx="2570">
                  <c:v>8.1399896667111449E-3</c:v>
                </c:pt>
                <c:pt idx="2571">
                  <c:v>8.1317019740190233E-3</c:v>
                </c:pt>
                <c:pt idx="2572">
                  <c:v>8.1234380586270305E-3</c:v>
                </c:pt>
                <c:pt idx="2573">
                  <c:v>8.1151979786486805E-3</c:v>
                </c:pt>
                <c:pt idx="2574">
                  <c:v>8.1069817921175513E-3</c:v>
                </c:pt>
                <c:pt idx="2575">
                  <c:v>8.0987895574669011E-3</c:v>
                </c:pt>
                <c:pt idx="2576">
                  <c:v>8.0906213326503718E-3</c:v>
                </c:pt>
                <c:pt idx="2577">
                  <c:v>8.0824771757814773E-3</c:v>
                </c:pt>
                <c:pt idx="2578">
                  <c:v>8.0720415758772646E-3</c:v>
                </c:pt>
                <c:pt idx="2579">
                  <c:v>8.0639526500281278E-3</c:v>
                </c:pt>
                <c:pt idx="2580">
                  <c:v>8.0570385909428666E-3</c:v>
                </c:pt>
                <c:pt idx="2581">
                  <c:v>8.0489947638984205E-3</c:v>
                </c:pt>
                <c:pt idx="2582">
                  <c:v>8.0409753040022736E-3</c:v>
                </c:pt>
                <c:pt idx="2583">
                  <c:v>8.0329802692080676E-3</c:v>
                </c:pt>
                <c:pt idx="2584">
                  <c:v>8.0250097177891888E-3</c:v>
                </c:pt>
                <c:pt idx="2585">
                  <c:v>8.0170637079390872E-3</c:v>
                </c:pt>
                <c:pt idx="2586">
                  <c:v>8.0091422976114046E-3</c:v>
                </c:pt>
                <c:pt idx="2587">
                  <c:v>8.0012455451594633E-3</c:v>
                </c:pt>
                <c:pt idx="2588">
                  <c:v>7.9933735086168411E-3</c:v>
                </c:pt>
                <c:pt idx="2589">
                  <c:v>7.9855262461769883E-3</c:v>
                </c:pt>
                <c:pt idx="2590">
                  <c:v>7.9777038159534186E-3</c:v>
                </c:pt>
                <c:pt idx="2591">
                  <c:v>7.9699062762195183E-3</c:v>
                </c:pt>
                <c:pt idx="2592">
                  <c:v>7.9621336850088653E-3</c:v>
                </c:pt>
                <c:pt idx="2593">
                  <c:v>7.9543861003550376E-3</c:v>
                </c:pt>
                <c:pt idx="2594">
                  <c:v>7.9435370584235443E-3</c:v>
                </c:pt>
                <c:pt idx="2595">
                  <c:v>7.9389661838913383E-3</c:v>
                </c:pt>
                <c:pt idx="2596">
                  <c:v>7.9301999964354053E-3</c:v>
                </c:pt>
                <c:pt idx="2597">
                  <c:v>7.9236469918164687E-3</c:v>
                </c:pt>
                <c:pt idx="2598">
                  <c:v>7.9160253129284541E-3</c:v>
                </c:pt>
                <c:pt idx="2599">
                  <c:v>7.908428989518157E-3</c:v>
                </c:pt>
                <c:pt idx="2600">
                  <c:v>7.9008580798589634E-3</c:v>
                </c:pt>
                <c:pt idx="2601">
                  <c:v>7.8933126420643873E-3</c:v>
                </c:pt>
                <c:pt idx="2602">
                  <c:v>7.8857927342479428E-3</c:v>
                </c:pt>
                <c:pt idx="2603">
                  <c:v>7.8782984146830159E-3</c:v>
                </c:pt>
                <c:pt idx="2604">
                  <c:v>7.8708297413232486E-3</c:v>
                </c:pt>
                <c:pt idx="2605">
                  <c:v>7.8633867725219631E-3</c:v>
                </c:pt>
                <c:pt idx="2606">
                  <c:v>7.8559695663127371E-3</c:v>
                </c:pt>
                <c:pt idx="2607">
                  <c:v>7.8485781808090849E-3</c:v>
                </c:pt>
                <c:pt idx="2608">
                  <c:v>7.8412126741245203E-3</c:v>
                </c:pt>
                <c:pt idx="2609">
                  <c:v>7.8338731046123655E-3</c:v>
                </c:pt>
                <c:pt idx="2610">
                  <c:v>7.8265595303061986E-3</c:v>
                </c:pt>
                <c:pt idx="2611">
                  <c:v>7.8192720093195334E-3</c:v>
                </c:pt>
                <c:pt idx="2612">
                  <c:v>7.812010599765884E-3</c:v>
                </c:pt>
                <c:pt idx="2613">
                  <c:v>7.8047753598387004E-3</c:v>
                </c:pt>
                <c:pt idx="2614">
                  <c:v>7.7975663478113688E-3</c:v>
                </c:pt>
                <c:pt idx="2615">
                  <c:v>7.790383621557595E-3</c:v>
                </c:pt>
                <c:pt idx="2616">
                  <c:v>7.7832272394307012E-3</c:v>
                </c:pt>
                <c:pt idx="2617">
                  <c:v>7.7760972596241373E-3</c:v>
                </c:pt>
                <c:pt idx="2618">
                  <c:v>7.7689937401714815E-3</c:v>
                </c:pt>
                <c:pt idx="2619">
                  <c:v>7.7619167391862476E-3</c:v>
                </c:pt>
                <c:pt idx="2620">
                  <c:v>7.7548663148618857E-3</c:v>
                </c:pt>
                <c:pt idx="2621">
                  <c:v>7.747842525471782E-3</c:v>
                </c:pt>
                <c:pt idx="2622">
                  <c:v>7.7408454288896422E-3</c:v>
                </c:pt>
                <c:pt idx="2623">
                  <c:v>7.7338750835487247E-3</c:v>
                </c:pt>
                <c:pt idx="2624">
                  <c:v>7.7269315474026712E-3</c:v>
                </c:pt>
                <c:pt idx="2625">
                  <c:v>7.7200148786449319E-3</c:v>
                </c:pt>
                <c:pt idx="2626">
                  <c:v>7.7131251355488928E-3</c:v>
                </c:pt>
                <c:pt idx="2627">
                  <c:v>7.7062623761481319E-3</c:v>
                </c:pt>
                <c:pt idx="2628">
                  <c:v>7.6994266584762272E-3</c:v>
                </c:pt>
                <c:pt idx="2629">
                  <c:v>7.6926180408865008E-3</c:v>
                </c:pt>
                <c:pt idx="2630">
                  <c:v>7.6831027216872627E-3</c:v>
                </c:pt>
                <c:pt idx="2631">
                  <c:v>7.676359873221017E-3</c:v>
                </c:pt>
                <c:pt idx="2632">
                  <c:v>7.6713966039587689E-3</c:v>
                </c:pt>
                <c:pt idx="2633">
                  <c:v>7.6647008772656733E-3</c:v>
                </c:pt>
                <c:pt idx="2634">
                  <c:v>7.658032549535676E-3</c:v>
                </c:pt>
                <c:pt idx="2635">
                  <c:v>7.6513916790421632E-3</c:v>
                </c:pt>
                <c:pt idx="2636">
                  <c:v>7.6447783238986489E-3</c:v>
                </c:pt>
                <c:pt idx="2637">
                  <c:v>7.638192542298583E-3</c:v>
                </c:pt>
                <c:pt idx="2638">
                  <c:v>7.6316343922755436E-3</c:v>
                </c:pt>
                <c:pt idx="2639">
                  <c:v>7.6251039321029168E-3</c:v>
                </c:pt>
                <c:pt idx="2640">
                  <c:v>7.6186012198142805E-3</c:v>
                </c:pt>
                <c:pt idx="2641">
                  <c:v>7.6121263136030848E-3</c:v>
                </c:pt>
                <c:pt idx="2642">
                  <c:v>7.6056792715828436E-3</c:v>
                </c:pt>
                <c:pt idx="2643">
                  <c:v>7.5977525047719041E-3</c:v>
                </c:pt>
                <c:pt idx="2644">
                  <c:v>7.5892295184232239E-3</c:v>
                </c:pt>
                <c:pt idx="2645">
                  <c:v>7.5828824663393135E-3</c:v>
                </c:pt>
                <c:pt idx="2646">
                  <c:v>7.5765635441538137E-3</c:v>
                </c:pt>
                <c:pt idx="2647">
                  <c:v>7.5702728102200467E-3</c:v>
                </c:pt>
                <c:pt idx="2648">
                  <c:v>7.5631179906832102E-3</c:v>
                </c:pt>
                <c:pt idx="2649">
                  <c:v>7.557776139481831E-3</c:v>
                </c:pt>
                <c:pt idx="2650">
                  <c:v>7.5515703189044103E-3</c:v>
                </c:pt>
                <c:pt idx="2651">
                  <c:v>7.5453929191926505E-3</c:v>
                </c:pt>
                <c:pt idx="2652">
                  <c:v>7.5392439984600657E-3</c:v>
                </c:pt>
                <c:pt idx="2653">
                  <c:v>7.5331236148201697E-3</c:v>
                </c:pt>
                <c:pt idx="2654">
                  <c:v>7.5270318263065406E-3</c:v>
                </c:pt>
                <c:pt idx="2655">
                  <c:v>7.5209686912725005E-3</c:v>
                </c:pt>
                <c:pt idx="2656">
                  <c:v>7.5149342676716913E-3</c:v>
                </c:pt>
                <c:pt idx="2657">
                  <c:v>7.5089286137774991E-3</c:v>
                </c:pt>
                <c:pt idx="2658">
                  <c:v>7.502951787703438E-3</c:v>
                </c:pt>
                <c:pt idx="2659">
                  <c:v>7.4970038476429579E-3</c:v>
                </c:pt>
                <c:pt idx="2660">
                  <c:v>7.4910848516296369E-3</c:v>
                </c:pt>
                <c:pt idx="2661">
                  <c:v>7.485194857856925E-3</c:v>
                </c:pt>
                <c:pt idx="2662">
                  <c:v>7.4793339245982082E-3</c:v>
                </c:pt>
                <c:pt idx="2663">
                  <c:v>7.4735021098870646E-3</c:v>
                </c:pt>
                <c:pt idx="2664">
                  <c:v>7.4676994717570722E-3</c:v>
                </c:pt>
                <c:pt idx="2665">
                  <c:v>7.4619260685615529E-3</c:v>
                </c:pt>
                <c:pt idx="2666">
                  <c:v>7.456181958414021E-3</c:v>
                </c:pt>
                <c:pt idx="2667">
                  <c:v>7.4504671993480542E-3</c:v>
                </c:pt>
                <c:pt idx="2668">
                  <c:v>7.4447818496370388E-3</c:v>
                </c:pt>
                <c:pt idx="2669">
                  <c:v>7.4391259673944887E-3</c:v>
                </c:pt>
                <c:pt idx="2670">
                  <c:v>7.4334996106539819E-3</c:v>
                </c:pt>
                <c:pt idx="2671">
                  <c:v>7.4279028376889045E-3</c:v>
                </c:pt>
                <c:pt idx="2672">
                  <c:v>7.4223357066927065E-3</c:v>
                </c:pt>
                <c:pt idx="2673">
                  <c:v>7.4167982755390938E-3</c:v>
                </c:pt>
                <c:pt idx="2674">
                  <c:v>7.4112906027412606E-3</c:v>
                </c:pt>
                <c:pt idx="2675">
                  <c:v>7.4058127461729129E-3</c:v>
                </c:pt>
                <c:pt idx="2676">
                  <c:v>7.4003647641074366E-3</c:v>
                </c:pt>
                <c:pt idx="2677">
                  <c:v>7.394946714818218E-3</c:v>
                </c:pt>
                <c:pt idx="2678">
                  <c:v>7.3895586560990267E-3</c:v>
                </c:pt>
                <c:pt idx="2679">
                  <c:v>7.3842006464630572E-3</c:v>
                </c:pt>
                <c:pt idx="2680">
                  <c:v>7.3788727437840151E-3</c:v>
                </c:pt>
                <c:pt idx="2681">
                  <c:v>7.3735750063352867E-3</c:v>
                </c:pt>
                <c:pt idx="2682">
                  <c:v>7.3665090173413716E-3</c:v>
                </c:pt>
                <c:pt idx="2683">
                  <c:v>7.362324559121447E-3</c:v>
                </c:pt>
                <c:pt idx="2684">
                  <c:v>7.3578633669058036E-3</c:v>
                </c:pt>
                <c:pt idx="2685">
                  <c:v>7.35268687191315E-3</c:v>
                </c:pt>
                <c:pt idx="2686">
                  <c:v>7.347540832798316E-3</c:v>
                </c:pt>
                <c:pt idx="2687">
                  <c:v>7.3424253076748158E-3</c:v>
                </c:pt>
                <c:pt idx="2688">
                  <c:v>7.3373403551357796E-3</c:v>
                </c:pt>
                <c:pt idx="2689">
                  <c:v>7.332286032655233E-3</c:v>
                </c:pt>
                <c:pt idx="2690">
                  <c:v>7.3272623989062424E-3</c:v>
                </c:pt>
                <c:pt idx="2691">
                  <c:v>7.3222695118424497E-3</c:v>
                </c:pt>
                <c:pt idx="2692">
                  <c:v>7.3173074296573049E-3</c:v>
                </c:pt>
                <c:pt idx="2693">
                  <c:v>7.3123762103044498E-3</c:v>
                </c:pt>
                <c:pt idx="2694">
                  <c:v>7.3074759122970789E-3</c:v>
                </c:pt>
                <c:pt idx="2695">
                  <c:v>7.302606593508898E-3</c:v>
                </c:pt>
                <c:pt idx="2696">
                  <c:v>7.2977683120534209E-3</c:v>
                </c:pt>
                <c:pt idx="2697">
                  <c:v>7.292961126363906E-3</c:v>
                </c:pt>
                <c:pt idx="2698">
                  <c:v>7.2868262439218512E-3</c:v>
                </c:pt>
                <c:pt idx="2699">
                  <c:v>7.2834402740973303E-3</c:v>
                </c:pt>
                <c:pt idx="2700">
                  <c:v>7.2787267239871056E-3</c:v>
                </c:pt>
                <c:pt idx="2701">
                  <c:v>7.2740445020169631E-3</c:v>
                </c:pt>
                <c:pt idx="2702">
                  <c:v>7.2693936663803527E-3</c:v>
                </c:pt>
                <c:pt idx="2703">
                  <c:v>7.2647742752707245E-3</c:v>
                </c:pt>
                <c:pt idx="2704">
                  <c:v>7.2601863866417204E-3</c:v>
                </c:pt>
                <c:pt idx="2705">
                  <c:v>7.2556300589265987E-3</c:v>
                </c:pt>
                <c:pt idx="2706">
                  <c:v>7.2511053500790013E-3</c:v>
                </c:pt>
                <c:pt idx="2707">
                  <c:v>7.2466123182923781E-3</c:v>
                </c:pt>
                <c:pt idx="2708">
                  <c:v>7.2421510217601792E-3</c:v>
                </c:pt>
                <c:pt idx="2709">
                  <c:v>7.2377215185959187E-3</c:v>
                </c:pt>
                <c:pt idx="2710">
                  <c:v>7.2333238669131106E-3</c:v>
                </c:pt>
                <c:pt idx="2711">
                  <c:v>7.2289581248252688E-3</c:v>
                </c:pt>
                <c:pt idx="2712">
                  <c:v>7.2246243506057795E-3</c:v>
                </c:pt>
                <c:pt idx="2713">
                  <c:v>7.2203226022882205E-3</c:v>
                </c:pt>
                <c:pt idx="2714">
                  <c:v>7.2160529381459781E-3</c:v>
                </c:pt>
                <c:pt idx="2715">
                  <c:v>7.2118154162126302E-3</c:v>
                </c:pt>
                <c:pt idx="2716">
                  <c:v>7.2076100946816268E-3</c:v>
                </c:pt>
                <c:pt idx="2717">
                  <c:v>7.203437031746418E-3</c:v>
                </c:pt>
                <c:pt idx="2718">
                  <c:v>7.1992962854405818E-3</c:v>
                </c:pt>
                <c:pt idx="2719">
                  <c:v>7.1951879140375041E-3</c:v>
                </c:pt>
                <c:pt idx="2720">
                  <c:v>7.1911119755707631E-3</c:v>
                </c:pt>
                <c:pt idx="2721">
                  <c:v>7.1870685282338087E-3</c:v>
                </c:pt>
                <c:pt idx="2722">
                  <c:v>7.183057630220091E-3</c:v>
                </c:pt>
                <c:pt idx="2723">
                  <c:v>7.179079339563188E-3</c:v>
                </c:pt>
                <c:pt idx="2724">
                  <c:v>7.1751337146963579E-3</c:v>
                </c:pt>
                <c:pt idx="2725">
                  <c:v>7.1712208134133704E-3</c:v>
                </c:pt>
                <c:pt idx="2726">
                  <c:v>7.1673406939876116E-3</c:v>
                </c:pt>
                <c:pt idx="2727">
                  <c:v>7.1634934145325957E-3</c:v>
                </c:pt>
                <c:pt idx="2728">
                  <c:v>7.1596790334016447E-3</c:v>
                </c:pt>
                <c:pt idx="2729">
                  <c:v>7.1558976085484005E-3</c:v>
                </c:pt>
                <c:pt idx="2730">
                  <c:v>7.1521491981663132E-3</c:v>
                </c:pt>
                <c:pt idx="2731">
                  <c:v>7.1484338603688968E-3</c:v>
                </c:pt>
                <c:pt idx="2732">
                  <c:v>7.1447516533496014E-3</c:v>
                </c:pt>
                <c:pt idx="2733">
                  <c:v>7.1411026352219409E-3</c:v>
                </c:pt>
                <c:pt idx="2734">
                  <c:v>7.1374868641793654E-3</c:v>
                </c:pt>
                <c:pt idx="2735">
                  <c:v>7.133904398415325E-3</c:v>
                </c:pt>
                <c:pt idx="2736">
                  <c:v>7.1303552959633976E-3</c:v>
                </c:pt>
                <c:pt idx="2737">
                  <c:v>7.1268396150170332E-3</c:v>
                </c:pt>
                <c:pt idx="2738">
                  <c:v>7.123357413689746E-3</c:v>
                </c:pt>
                <c:pt idx="2739">
                  <c:v>7.1199087503348579E-3</c:v>
                </c:pt>
                <c:pt idx="2740">
                  <c:v>7.1164936827461389E-3</c:v>
                </c:pt>
                <c:pt idx="2741">
                  <c:v>7.113112269196975E-3</c:v>
                </c:pt>
                <c:pt idx="2742">
                  <c:v>7.1097645680406885E-3</c:v>
                </c:pt>
                <c:pt idx="2743">
                  <c:v>7.1064506373108571E-3</c:v>
                </c:pt>
                <c:pt idx="2744">
                  <c:v>7.1031705351209951E-3</c:v>
                </c:pt>
                <c:pt idx="2745">
                  <c:v>7.0999243195046802E-3</c:v>
                </c:pt>
                <c:pt idx="2746">
                  <c:v>7.0967120488951707E-3</c:v>
                </c:pt>
                <c:pt idx="2747">
                  <c:v>7.0935337811661725E-3</c:v>
                </c:pt>
                <c:pt idx="2748">
                  <c:v>7.0903895745910717E-3</c:v>
                </c:pt>
                <c:pt idx="2749">
                  <c:v>7.086397165947389E-3</c:v>
                </c:pt>
                <c:pt idx="2750">
                  <c:v>7.0842035775164902E-3</c:v>
                </c:pt>
                <c:pt idx="2751">
                  <c:v>7.0811619032440376E-3</c:v>
                </c:pt>
                <c:pt idx="2752">
                  <c:v>7.0781545226594744E-3</c:v>
                </c:pt>
                <c:pt idx="2753">
                  <c:v>7.0751814940361868E-3</c:v>
                </c:pt>
                <c:pt idx="2754">
                  <c:v>7.0722428754077526E-3</c:v>
                </c:pt>
                <c:pt idx="2755">
                  <c:v>7.0693387249676221E-3</c:v>
                </c:pt>
                <c:pt idx="2756">
                  <c:v>7.0664691009092451E-3</c:v>
                </c:pt>
                <c:pt idx="2757">
                  <c:v>7.0636340611862636E-3</c:v>
                </c:pt>
                <c:pt idx="2758">
                  <c:v>7.0608336641519998E-3</c:v>
                </c:pt>
                <c:pt idx="2759">
                  <c:v>7.0580679679199676E-3</c:v>
                </c:pt>
                <c:pt idx="2760">
                  <c:v>7.0553370306836172E-3</c:v>
                </c:pt>
                <c:pt idx="2761">
                  <c:v>7.0526409103166543E-3</c:v>
                </c:pt>
                <c:pt idx="2762">
                  <c:v>7.0499796653322733E-3</c:v>
                </c:pt>
                <c:pt idx="2763">
                  <c:v>7.0473533536041799E-3</c:v>
                </c:pt>
                <c:pt idx="2764">
                  <c:v>7.0447620334856964E-3</c:v>
                </c:pt>
                <c:pt idx="2765">
                  <c:v>7.0422057629304646E-3</c:v>
                </c:pt>
                <c:pt idx="2766">
                  <c:v>7.0396846002118707E-3</c:v>
                </c:pt>
                <c:pt idx="2767">
                  <c:v>7.0371986034434286E-3</c:v>
                </c:pt>
                <c:pt idx="2768">
                  <c:v>7.0347478308985245E-3</c:v>
                </c:pt>
                <c:pt idx="2769">
                  <c:v>7.0323323405308003E-3</c:v>
                </c:pt>
                <c:pt idx="2770">
                  <c:v>7.0299521905337059E-3</c:v>
                </c:pt>
                <c:pt idx="2771">
                  <c:v>7.0276074391006915E-3</c:v>
                </c:pt>
                <c:pt idx="2772">
                  <c:v>7.0252981444252072E-3</c:v>
                </c:pt>
                <c:pt idx="2773">
                  <c:v>7.0230243645408308E-3</c:v>
                </c:pt>
                <c:pt idx="2774">
                  <c:v>7.0207861576410124E-3</c:v>
                </c:pt>
                <c:pt idx="2775">
                  <c:v>7.0185835819192022E-3</c:v>
                </c:pt>
                <c:pt idx="2776">
                  <c:v>7.016416695488914E-3</c:v>
                </c:pt>
                <c:pt idx="2777">
                  <c:v>7.0142855564636619E-3</c:v>
                </c:pt>
                <c:pt idx="2778">
                  <c:v>7.012190223036896E-3</c:v>
                </c:pt>
                <c:pt idx="2779">
                  <c:v>7.0101307534020663E-3</c:v>
                </c:pt>
                <c:pt idx="2780">
                  <c:v>7.0081072056726867E-3</c:v>
                </c:pt>
                <c:pt idx="2781">
                  <c:v>7.0061196378823354E-3</c:v>
                </c:pt>
                <c:pt idx="2782">
                  <c:v>7.0041681083043983E-3</c:v>
                </c:pt>
                <c:pt idx="2783">
                  <c:v>7.0022526751323255E-3</c:v>
                </c:pt>
                <c:pt idx="2784">
                  <c:v>7.000373396319759E-3</c:v>
                </c:pt>
                <c:pt idx="2785">
                  <c:v>6.9985303302200208E-3</c:v>
                </c:pt>
                <c:pt idx="2786">
                  <c:v>6.9964683855250343E-3</c:v>
                </c:pt>
                <c:pt idx="2787">
                  <c:v>6.9949530685331496E-3</c:v>
                </c:pt>
                <c:pt idx="2788">
                  <c:v>6.9932189892529806E-3</c:v>
                </c:pt>
                <c:pt idx="2789">
                  <c:v>6.991521355139696E-3</c:v>
                </c:pt>
                <c:pt idx="2790">
                  <c:v>6.9898602243867458E-3</c:v>
                </c:pt>
                <c:pt idx="2791">
                  <c:v>6.9882356551875802E-3</c:v>
                </c:pt>
                <c:pt idx="2792">
                  <c:v>6.986647705575777E-3</c:v>
                </c:pt>
                <c:pt idx="2793">
                  <c:v>6.9850964339046584E-3</c:v>
                </c:pt>
                <c:pt idx="2794">
                  <c:v>6.9835818981278663E-3</c:v>
                </c:pt>
                <c:pt idx="2795">
                  <c:v>6.982104156598723E-3</c:v>
                </c:pt>
                <c:pt idx="2796">
                  <c:v>6.9806632671909341E-3</c:v>
                </c:pt>
                <c:pt idx="2797">
                  <c:v>6.979259288337758E-3</c:v>
                </c:pt>
                <c:pt idx="2798">
                  <c:v>6.9778922778329644E-3</c:v>
                </c:pt>
                <c:pt idx="2799">
                  <c:v>6.9761891078279348E-3</c:v>
                </c:pt>
                <c:pt idx="2800">
                  <c:v>6.9752693953617495E-3</c:v>
                </c:pt>
                <c:pt idx="2801">
                  <c:v>6.9740136396223562E-3</c:v>
                </c:pt>
                <c:pt idx="2802">
                  <c:v>6.9727950849252096E-3</c:v>
                </c:pt>
                <c:pt idx="2803">
                  <c:v>6.9716137896236319E-3</c:v>
                </c:pt>
                <c:pt idx="2804">
                  <c:v>6.970309436038491E-3</c:v>
                </c:pt>
                <c:pt idx="2805">
                  <c:v>6.9693632095013669E-3</c:v>
                </c:pt>
                <c:pt idx="2806">
                  <c:v>6.9682940409077077E-3</c:v>
                </c:pt>
                <c:pt idx="2807">
                  <c:v>6.9672623642436093E-3</c:v>
                </c:pt>
                <c:pt idx="2808">
                  <c:v>6.966268237702522E-3</c:v>
                </c:pt>
                <c:pt idx="2809">
                  <c:v>6.9653117193979597E-3</c:v>
                </c:pt>
                <c:pt idx="2810">
                  <c:v>6.9643928672835642E-3</c:v>
                </c:pt>
                <c:pt idx="2811">
                  <c:v>6.9635117397925939E-3</c:v>
                </c:pt>
                <c:pt idx="2812">
                  <c:v>6.9626683948786905E-3</c:v>
                </c:pt>
                <c:pt idx="2813">
                  <c:v>6.9618628908152402E-3</c:v>
                </c:pt>
                <c:pt idx="2814">
                  <c:v>6.9610952857157571E-3</c:v>
                </c:pt>
                <c:pt idx="2815">
                  <c:v>6.960365637693755E-3</c:v>
                </c:pt>
                <c:pt idx="2816">
                  <c:v>6.9596740048627481E-3</c:v>
                </c:pt>
                <c:pt idx="2817">
                  <c:v>6.9590204454161864E-3</c:v>
                </c:pt>
                <c:pt idx="2818">
                  <c:v>6.9584050175475198E-3</c:v>
                </c:pt>
                <c:pt idx="2819">
                  <c:v>6.9578277794501986E-3</c:v>
                </c:pt>
                <c:pt idx="2820">
                  <c:v>6.9572887889979285E-3</c:v>
                </c:pt>
                <c:pt idx="2821">
                  <c:v>6.9567881046239677E-3</c:v>
                </c:pt>
                <c:pt idx="2822">
                  <c:v>6.9563257844418303E-3</c:v>
                </c:pt>
                <c:pt idx="2823">
                  <c:v>6.9559018864850941E-3</c:v>
                </c:pt>
                <c:pt idx="2824">
                  <c:v>6.9555164690271454E-3</c:v>
                </c:pt>
                <c:pt idx="2825">
                  <c:v>6.955169590101562E-3</c:v>
                </c:pt>
                <c:pt idx="2826">
                  <c:v>6.9548613079817301E-3</c:v>
                </c:pt>
                <c:pt idx="2827">
                  <c:v>6.9545916806212915E-3</c:v>
                </c:pt>
                <c:pt idx="2828">
                  <c:v>6.9543607662936324E-3</c:v>
                </c:pt>
                <c:pt idx="2829">
                  <c:v>6.9541686232721389E-3</c:v>
                </c:pt>
                <c:pt idx="2830">
                  <c:v>6.9540153095104529E-3</c:v>
                </c:pt>
                <c:pt idx="2831">
                  <c:v>6.9539008832020244E-3</c:v>
                </c:pt>
                <c:pt idx="2832">
                  <c:v>6.9538254025403035E-3</c:v>
                </c:pt>
                <c:pt idx="2833">
                  <c:v>6.9537889256388041E-3</c:v>
                </c:pt>
                <c:pt idx="2834">
                  <c:v>6.9537915106909765E-3</c:v>
                </c:pt>
                <c:pt idx="2835">
                  <c:v>6.9538332157303984E-3</c:v>
                </c:pt>
                <c:pt idx="2836">
                  <c:v>6.953914099110392E-3</c:v>
                </c:pt>
                <c:pt idx="2837">
                  <c:v>6.9540342187845994E-3</c:v>
                </c:pt>
                <c:pt idx="2838">
                  <c:v>6.9542464054528352E-3</c:v>
                </c:pt>
                <c:pt idx="2839">
                  <c:v>6.95445642657333E-3</c:v>
                </c:pt>
                <c:pt idx="2840">
                  <c:v>6.9546678235532511E-3</c:v>
                </c:pt>
                <c:pt idx="2841">
                  <c:v>6.954951113344876E-3</c:v>
                </c:pt>
                <c:pt idx="2842">
                  <c:v>6.9552739387113149E-3</c:v>
                </c:pt>
                <c:pt idx="2843">
                  <c:v>6.9556363576062097E-3</c:v>
                </c:pt>
                <c:pt idx="2844">
                  <c:v>6.9560384281430743E-3</c:v>
                </c:pt>
                <c:pt idx="2845">
                  <c:v>6.9564802085952948E-3</c:v>
                </c:pt>
                <c:pt idx="2846">
                  <c:v>6.9569617569964493E-3</c:v>
                </c:pt>
                <c:pt idx="2847">
                  <c:v>6.9574831316998598E-3</c:v>
                </c:pt>
                <c:pt idx="2848">
                  <c:v>6.9580443905792322E-3</c:v>
                </c:pt>
                <c:pt idx="2849">
                  <c:v>6.9586455920678247E-3</c:v>
                </c:pt>
                <c:pt idx="2850">
                  <c:v>6.9592867940393432E-3</c:v>
                </c:pt>
                <c:pt idx="2851">
                  <c:v>6.959968055006982E-3</c:v>
                </c:pt>
                <c:pt idx="2852">
                  <c:v>6.9606894327645108E-3</c:v>
                </c:pt>
                <c:pt idx="2853">
                  <c:v>6.9614509855053797E-3</c:v>
                </c:pt>
                <c:pt idx="2854">
                  <c:v>6.962489251058912E-3</c:v>
                </c:pt>
                <c:pt idx="2855">
                  <c:v>6.96309484887081E-3</c:v>
                </c:pt>
                <c:pt idx="2856">
                  <c:v>6.9641066339265478E-3</c:v>
                </c:pt>
                <c:pt idx="2857">
                  <c:v>6.9649001102511932E-3</c:v>
                </c:pt>
                <c:pt idx="2858">
                  <c:v>6.9658634107305772E-3</c:v>
                </c:pt>
                <c:pt idx="2859">
                  <c:v>6.9668672350342575E-3</c:v>
                </c:pt>
                <c:pt idx="2860">
                  <c:v>6.9679116415155562E-3</c:v>
                </c:pt>
                <c:pt idx="2861">
                  <c:v>6.9689966882879872E-3</c:v>
                </c:pt>
                <c:pt idx="2862">
                  <c:v>6.9701224333851286E-3</c:v>
                </c:pt>
                <c:pt idx="2863">
                  <c:v>6.9712889350004303E-3</c:v>
                </c:pt>
                <c:pt idx="2864">
                  <c:v>6.9724962514872146E-3</c:v>
                </c:pt>
                <c:pt idx="2865">
                  <c:v>6.9737444407191873E-3</c:v>
                </c:pt>
                <c:pt idx="2866">
                  <c:v>6.9750335609697345E-3</c:v>
                </c:pt>
                <c:pt idx="2867">
                  <c:v>6.9763636705122423E-3</c:v>
                </c:pt>
                <c:pt idx="2868">
                  <c:v>6.9777348272204165E-3</c:v>
                </c:pt>
                <c:pt idx="2869">
                  <c:v>6.9791470893676433E-3</c:v>
                </c:pt>
                <c:pt idx="2870">
                  <c:v>6.9806005151473727E-3</c:v>
                </c:pt>
                <c:pt idx="2871">
                  <c:v>6.9820951628329908E-3</c:v>
                </c:pt>
                <c:pt idx="2872">
                  <c:v>6.9836310902982035E-3</c:v>
                </c:pt>
                <c:pt idx="2873">
                  <c:v>6.9852083558163969E-3</c:v>
                </c:pt>
                <c:pt idx="2874">
                  <c:v>6.986827017581021E-3</c:v>
                </c:pt>
                <c:pt idx="2875">
                  <c:v>6.9884871337055898E-3</c:v>
                </c:pt>
                <c:pt idx="2876">
                  <c:v>6.9901887623036174E-3</c:v>
                </c:pt>
                <c:pt idx="2877">
                  <c:v>6.9919319615685538E-3</c:v>
                </c:pt>
                <c:pt idx="2878">
                  <c:v>6.993716789613913E-3</c:v>
                </c:pt>
                <c:pt idx="2879">
                  <c:v>6.9955433047130811E-3</c:v>
                </c:pt>
                <c:pt idx="2880">
                  <c:v>6.9974115648196999E-3</c:v>
                </c:pt>
                <c:pt idx="2881">
                  <c:v>6.9993216282071558E-3</c:v>
                </c:pt>
                <c:pt idx="2882">
                  <c:v>7.0012735530688985E-3</c:v>
                </c:pt>
                <c:pt idx="2883">
                  <c:v>7.0032673973585702E-3</c:v>
                </c:pt>
                <c:pt idx="2884">
                  <c:v>7.0053032195094289E-3</c:v>
                </c:pt>
                <c:pt idx="2885">
                  <c:v>7.0073810773951806E-3</c:v>
                </c:pt>
                <c:pt idx="2886">
                  <c:v>7.0095010293691473E-3</c:v>
                </c:pt>
                <c:pt idx="2887">
                  <c:v>7.011663133305035E-3</c:v>
                </c:pt>
                <c:pt idx="2888">
                  <c:v>7.0138674477160379E-3</c:v>
                </c:pt>
                <c:pt idx="2889">
                  <c:v>7.0161140306357339E-3</c:v>
                </c:pt>
                <c:pt idx="2890">
                  <c:v>7.0190646965873071E-3</c:v>
                </c:pt>
                <c:pt idx="2891">
                  <c:v>7.0214081113295634E-3</c:v>
                </c:pt>
                <c:pt idx="2892">
                  <c:v>7.0234505447519524E-3</c:v>
                </c:pt>
                <c:pt idx="2893">
                  <c:v>7.0258728592609287E-3</c:v>
                </c:pt>
                <c:pt idx="2894">
                  <c:v>7.0283377412394543E-3</c:v>
                </c:pt>
                <c:pt idx="2895">
                  <c:v>7.0308452488809792E-3</c:v>
                </c:pt>
                <c:pt idx="2896">
                  <c:v>7.0333954402990173E-3</c:v>
                </c:pt>
                <c:pt idx="2897">
                  <c:v>7.0359883738468909E-3</c:v>
                </c:pt>
                <c:pt idx="2898">
                  <c:v>7.0386241073183697E-3</c:v>
                </c:pt>
                <c:pt idx="2899">
                  <c:v>7.041302699146712E-3</c:v>
                </c:pt>
                <c:pt idx="2900">
                  <c:v>7.0440242073654957E-3</c:v>
                </c:pt>
                <c:pt idx="2901">
                  <c:v>7.0467886902481069E-3</c:v>
                </c:pt>
                <c:pt idx="2902">
                  <c:v>7.0495962055883155E-3</c:v>
                </c:pt>
                <c:pt idx="2903">
                  <c:v>7.0524468119792516E-3</c:v>
                </c:pt>
                <c:pt idx="2904">
                  <c:v>7.0553405673745573E-3</c:v>
                </c:pt>
                <c:pt idx="2905">
                  <c:v>7.059688201414005E-3</c:v>
                </c:pt>
                <c:pt idx="2906">
                  <c:v>7.0612577577922053E-3</c:v>
                </c:pt>
                <c:pt idx="2907">
                  <c:v>7.0642813091215118E-3</c:v>
                </c:pt>
                <c:pt idx="2908">
                  <c:v>7.0676384567214257E-3</c:v>
                </c:pt>
                <c:pt idx="2909">
                  <c:v>7.0709065031149265E-3</c:v>
                </c:pt>
                <c:pt idx="2910">
                  <c:v>7.0740665925050905E-3</c:v>
                </c:pt>
                <c:pt idx="2911">
                  <c:v>7.0772702461674442E-3</c:v>
                </c:pt>
                <c:pt idx="2912">
                  <c:v>7.0805175223753736E-3</c:v>
                </c:pt>
                <c:pt idx="2913">
                  <c:v>7.0838084793223288E-3</c:v>
                </c:pt>
                <c:pt idx="2914">
                  <c:v>7.0871431750418878E-3</c:v>
                </c:pt>
                <c:pt idx="2915">
                  <c:v>7.0905216678074368E-3</c:v>
                </c:pt>
                <c:pt idx="2916">
                  <c:v>7.0939440155726174E-3</c:v>
                </c:pt>
                <c:pt idx="2917">
                  <c:v>7.0974102766907521E-3</c:v>
                </c:pt>
                <c:pt idx="2918">
                  <c:v>7.1009205091954186E-3</c:v>
                </c:pt>
                <c:pt idx="2919">
                  <c:v>7.1044747712800671E-3</c:v>
                </c:pt>
                <c:pt idx="2920">
                  <c:v>7.1080731211381476E-3</c:v>
                </c:pt>
                <c:pt idx="2921">
                  <c:v>7.111715616803238E-3</c:v>
                </c:pt>
                <c:pt idx="2922">
                  <c:v>7.1154023166286606E-3</c:v>
                </c:pt>
                <c:pt idx="2923">
                  <c:v>7.1191332784081851E-3</c:v>
                </c:pt>
                <c:pt idx="2924">
                  <c:v>7.1229085606550058E-3</c:v>
                </c:pt>
                <c:pt idx="2925">
                  <c:v>7.1267282214027006E-3</c:v>
                </c:pt>
                <c:pt idx="2926">
                  <c:v>7.1305923186848474E-3</c:v>
                </c:pt>
                <c:pt idx="2927">
                  <c:v>7.1345009108547686E-3</c:v>
                </c:pt>
                <c:pt idx="2928">
                  <c:v>7.1384540558661058E-3</c:v>
                </c:pt>
                <c:pt idx="2929">
                  <c:v>7.1424518119922453E-3</c:v>
                </c:pt>
                <c:pt idx="2930">
                  <c:v>7.1464942373467011E-3</c:v>
                </c:pt>
                <c:pt idx="2931">
                  <c:v>7.1505813902028592E-3</c:v>
                </c:pt>
                <c:pt idx="2932">
                  <c:v>7.1547133283544895E-3</c:v>
                </c:pt>
                <c:pt idx="2933">
                  <c:v>7.1588901103947222E-3</c:v>
                </c:pt>
                <c:pt idx="2934">
                  <c:v>7.1631117941173272E-3</c:v>
                </c:pt>
                <c:pt idx="2935">
                  <c:v>7.1673784379555627E-3</c:v>
                </c:pt>
                <c:pt idx="2936">
                  <c:v>7.1716900998630706E-3</c:v>
                </c:pt>
                <c:pt idx="2937">
                  <c:v>7.176046838113237E-3</c:v>
                </c:pt>
                <c:pt idx="2938">
                  <c:v>7.1804487106597037E-3</c:v>
                </c:pt>
                <c:pt idx="2939">
                  <c:v>7.184895775855793E-3</c:v>
                </c:pt>
                <c:pt idx="2940">
                  <c:v>7.1893880918949549E-3</c:v>
                </c:pt>
                <c:pt idx="2941">
                  <c:v>7.1939257166508952E-3</c:v>
                </c:pt>
                <c:pt idx="2942">
                  <c:v>7.2011479523403921E-3</c:v>
                </c:pt>
                <c:pt idx="2943">
                  <c:v>7.205802352885371E-3</c:v>
                </c:pt>
                <c:pt idx="2944">
                  <c:v>7.2092994657779741E-3</c:v>
                </c:pt>
                <c:pt idx="2945">
                  <c:v>7.2140321202063262E-3</c:v>
                </c:pt>
                <c:pt idx="2946">
                  <c:v>7.2188103928905178E-3</c:v>
                </c:pt>
                <c:pt idx="2947">
                  <c:v>7.223634341944063E-3</c:v>
                </c:pt>
                <c:pt idx="2948">
                  <c:v>7.2285040254804755E-3</c:v>
                </c:pt>
                <c:pt idx="2949">
                  <c:v>7.2334195017464964E-3</c:v>
                </c:pt>
                <c:pt idx="2950">
                  <c:v>7.2383808288289941E-3</c:v>
                </c:pt>
                <c:pt idx="2951">
                  <c:v>7.2433880649214188E-3</c:v>
                </c:pt>
                <c:pt idx="2952">
                  <c:v>7.2484412681372845E-3</c:v>
                </c:pt>
                <c:pt idx="2953">
                  <c:v>7.2535404967233319E-3</c:v>
                </c:pt>
                <c:pt idx="2954">
                  <c:v>7.2586858087664297E-3</c:v>
                </c:pt>
                <c:pt idx="2955">
                  <c:v>7.265969344194545E-3</c:v>
                </c:pt>
                <c:pt idx="2956">
                  <c:v>7.270472733535982E-3</c:v>
                </c:pt>
                <c:pt idx="2957">
                  <c:v>7.2757696577951947E-3</c:v>
                </c:pt>
                <c:pt idx="2958">
                  <c:v>7.2811129126737484E-3</c:v>
                </c:pt>
                <c:pt idx="2959">
                  <c:v>7.2865025563650931E-3</c:v>
                </c:pt>
                <c:pt idx="2960">
                  <c:v>7.2927190264238106E-3</c:v>
                </c:pt>
                <c:pt idx="2961">
                  <c:v>7.2974212429599561E-3</c:v>
                </c:pt>
                <c:pt idx="2962">
                  <c:v>7.3029504020905023E-3</c:v>
                </c:pt>
                <c:pt idx="2963">
                  <c:v>7.3085261826477677E-3</c:v>
                </c:pt>
                <c:pt idx="2964">
                  <c:v>7.3141486428252023E-3</c:v>
                </c:pt>
                <c:pt idx="2965">
                  <c:v>7.3198178407363201E-3</c:v>
                </c:pt>
                <c:pt idx="2966">
                  <c:v>7.3255338345745713E-3</c:v>
                </c:pt>
                <c:pt idx="2967">
                  <c:v>7.3312966823735337E-3</c:v>
                </c:pt>
                <c:pt idx="2968">
                  <c:v>7.3371064424865295E-3</c:v>
                </c:pt>
                <c:pt idx="2969">
                  <c:v>7.3429631729471367E-3</c:v>
                </c:pt>
                <c:pt idx="2970">
                  <c:v>7.3488669318688693E-3</c:v>
                </c:pt>
                <c:pt idx="2971">
                  <c:v>7.3548177775251133E-3</c:v>
                </c:pt>
                <c:pt idx="2972">
                  <c:v>7.3608157678695108E-3</c:v>
                </c:pt>
                <c:pt idx="2973">
                  <c:v>7.3668609612553837E-3</c:v>
                </c:pt>
                <c:pt idx="2974">
                  <c:v>7.3729534157163101E-3</c:v>
                </c:pt>
                <c:pt idx="2975">
                  <c:v>7.3790931893658041E-3</c:v>
                </c:pt>
                <c:pt idx="2976">
                  <c:v>7.3852803404772516E-3</c:v>
                </c:pt>
                <c:pt idx="2977">
                  <c:v>7.3915149271641667E-3</c:v>
                </c:pt>
                <c:pt idx="2978">
                  <c:v>7.3977970076999355E-3</c:v>
                </c:pt>
                <c:pt idx="2979">
                  <c:v>7.4041266398783279E-3</c:v>
                </c:pt>
                <c:pt idx="2980">
                  <c:v>7.410503882212538E-3</c:v>
                </c:pt>
                <c:pt idx="2981">
                  <c:v>7.4169287927361438E-3</c:v>
                </c:pt>
                <c:pt idx="2982">
                  <c:v>7.4234014294827233E-3</c:v>
                </c:pt>
                <c:pt idx="2983">
                  <c:v>7.4299218507256626E-3</c:v>
                </c:pt>
                <c:pt idx="2984">
                  <c:v>7.4364901146584117E-3</c:v>
                </c:pt>
                <c:pt idx="2985">
                  <c:v>7.4431062793145486E-3</c:v>
                </c:pt>
                <c:pt idx="2986">
                  <c:v>7.4497704028875233E-3</c:v>
                </c:pt>
                <c:pt idx="2987">
                  <c:v>7.4564825436507221E-3</c:v>
                </c:pt>
                <c:pt idx="2988">
                  <c:v>7.4632427595577866E-3</c:v>
                </c:pt>
                <c:pt idx="2989">
                  <c:v>7.4700511088021671E-3</c:v>
                </c:pt>
                <c:pt idx="2990">
                  <c:v>7.4769076496572495E-3</c:v>
                </c:pt>
                <c:pt idx="2991">
                  <c:v>7.483812440236548E-3</c:v>
                </c:pt>
                <c:pt idx="2992">
                  <c:v>7.4907655386535765E-3</c:v>
                </c:pt>
                <c:pt idx="2993">
                  <c:v>7.497767002941913E-3</c:v>
                </c:pt>
                <c:pt idx="2994">
                  <c:v>7.5058279748319023E-3</c:v>
                </c:pt>
                <c:pt idx="2995">
                  <c:v>7.5129332764589662E-3</c:v>
                </c:pt>
                <c:pt idx="2996">
                  <c:v>7.5190621736087593E-3</c:v>
                </c:pt>
                <c:pt idx="2997">
                  <c:v>7.5262576834767003E-3</c:v>
                </c:pt>
                <c:pt idx="2998">
                  <c:v>7.5335018500233275E-3</c:v>
                </c:pt>
                <c:pt idx="2999">
                  <c:v>7.540794731601963E-3</c:v>
                </c:pt>
                <c:pt idx="3000">
                  <c:v>7.5481363862461848E-3</c:v>
                </c:pt>
                <c:pt idx="3001">
                  <c:v>7.5555268720695068E-3</c:v>
                </c:pt>
                <c:pt idx="3002">
                  <c:v>7.5629662472653791E-3</c:v>
                </c:pt>
                <c:pt idx="3003">
                  <c:v>7.5704545698673797E-3</c:v>
                </c:pt>
                <c:pt idx="3004">
                  <c:v>7.5779918982288308E-3</c:v>
                </c:pt>
                <c:pt idx="3005">
                  <c:v>7.5855782903833102E-3</c:v>
                </c:pt>
                <c:pt idx="3006">
                  <c:v>7.5932138046042041E-3</c:v>
                </c:pt>
                <c:pt idx="3007">
                  <c:v>7.6008984988451544E-3</c:v>
                </c:pt>
                <c:pt idx="3008">
                  <c:v>7.6086324313795473E-3</c:v>
                </c:pt>
                <c:pt idx="3009">
                  <c:v>7.6186485027118778E-3</c:v>
                </c:pt>
                <c:pt idx="3010">
                  <c:v>7.6242482439425885E-3</c:v>
                </c:pt>
                <c:pt idx="3011">
                  <c:v>7.632130240278201E-3</c:v>
                </c:pt>
                <c:pt idx="3012">
                  <c:v>7.6400498357376279E-3</c:v>
                </c:pt>
                <c:pt idx="3013">
                  <c:v>7.6479654009009579E-3</c:v>
                </c:pt>
                <c:pt idx="3014">
                  <c:v>7.6558732103482185E-3</c:v>
                </c:pt>
                <c:pt idx="3015">
                  <c:v>7.6637732346629406E-3</c:v>
                </c:pt>
                <c:pt idx="3016">
                  <c:v>7.6716654441089105E-3</c:v>
                </c:pt>
                <c:pt idx="3017">
                  <c:v>7.679549809269659E-3</c:v>
                </c:pt>
                <c:pt idx="3018">
                  <c:v>7.6874263004889087E-3</c:v>
                </c:pt>
                <c:pt idx="3019">
                  <c:v>7.6952948882702543E-3</c:v>
                </c:pt>
                <c:pt idx="3020">
                  <c:v>7.7031555431972265E-3</c:v>
                </c:pt>
                <c:pt idx="3021">
                  <c:v>7.7110082353737397E-3</c:v>
                </c:pt>
                <c:pt idx="3022">
                  <c:v>7.7188529357030689E-3</c:v>
                </c:pt>
                <c:pt idx="3023">
                  <c:v>7.7266896143690644E-3</c:v>
                </c:pt>
                <c:pt idx="3024">
                  <c:v>7.734518241715449E-3</c:v>
                </c:pt>
                <c:pt idx="3025">
                  <c:v>7.7423387884056893E-3</c:v>
                </c:pt>
                <c:pt idx="3026">
                  <c:v>7.750151224783508E-3</c:v>
                </c:pt>
                <c:pt idx="3027">
                  <c:v>7.7579555212725637E-3</c:v>
                </c:pt>
                <c:pt idx="3028">
                  <c:v>7.7657516484563871E-3</c:v>
                </c:pt>
                <c:pt idx="3029">
                  <c:v>7.7735395765987647E-3</c:v>
                </c:pt>
                <c:pt idx="3030">
                  <c:v>7.7813192763631633E-3</c:v>
                </c:pt>
                <c:pt idx="3031">
                  <c:v>7.7890907180133695E-3</c:v>
                </c:pt>
                <c:pt idx="3032">
                  <c:v>7.7968538721329139E-3</c:v>
                </c:pt>
                <c:pt idx="3033">
                  <c:v>7.8046087090655192E-3</c:v>
                </c:pt>
                <c:pt idx="3034">
                  <c:v>7.812355199394716E-3</c:v>
                </c:pt>
                <c:pt idx="3035">
                  <c:v>7.8200933133842909E-3</c:v>
                </c:pt>
                <c:pt idx="3036">
                  <c:v>7.8278230215378386E-3</c:v>
                </c:pt>
                <c:pt idx="3037">
                  <c:v>7.8355442943589537E-3</c:v>
                </c:pt>
                <c:pt idx="3038">
                  <c:v>7.843257102351231E-3</c:v>
                </c:pt>
                <c:pt idx="3039">
                  <c:v>7.850961415938329E-3</c:v>
                </c:pt>
                <c:pt idx="3040">
                  <c:v>7.8586572054639703E-3</c:v>
                </c:pt>
                <c:pt idx="3041">
                  <c:v>7.8663444414317496E-3</c:v>
                </c:pt>
                <c:pt idx="3042">
                  <c:v>7.8740230942653255E-3</c:v>
                </c:pt>
                <c:pt idx="3043">
                  <c:v>7.8816931345482288E-3</c:v>
                </c:pt>
                <c:pt idx="3044">
                  <c:v>7.889354532544246E-3</c:v>
                </c:pt>
                <c:pt idx="3045">
                  <c:v>7.8970072588369078E-3</c:v>
                </c:pt>
                <c:pt idx="3046">
                  <c:v>7.9046512838498728E-3</c:v>
                </c:pt>
                <c:pt idx="3047">
                  <c:v>7.9122865779268636E-3</c:v>
                </c:pt>
                <c:pt idx="3048">
                  <c:v>7.9199131115714749E-3</c:v>
                </c:pt>
                <c:pt idx="3049">
                  <c:v>7.9275308554471735E-3</c:v>
                </c:pt>
                <c:pt idx="3050">
                  <c:v>7.9351397795779377E-3</c:v>
                </c:pt>
                <c:pt idx="3051">
                  <c:v>7.9427398547871064E-3</c:v>
                </c:pt>
                <c:pt idx="3052">
                  <c:v>7.9503310514983383E-3</c:v>
                </c:pt>
                <c:pt idx="3053">
                  <c:v>7.9579133398954838E-3</c:v>
                </c:pt>
                <c:pt idx="3054">
                  <c:v>7.9654866906420096E-3</c:v>
                </c:pt>
                <c:pt idx="3055">
                  <c:v>7.9730510740816385E-3</c:v>
                </c:pt>
                <c:pt idx="3056">
                  <c:v>7.980606460797901E-3</c:v>
                </c:pt>
                <c:pt idx="3057">
                  <c:v>7.9881528210545838E-3</c:v>
                </c:pt>
                <c:pt idx="3058">
                  <c:v>7.9956901255151536E-3</c:v>
                </c:pt>
                <c:pt idx="3059">
                  <c:v>8.0032183444433969E-3</c:v>
                </c:pt>
                <c:pt idx="3060">
                  <c:v>8.0128840853710415E-3</c:v>
                </c:pt>
                <c:pt idx="3061">
                  <c:v>8.0182474077172827E-3</c:v>
                </c:pt>
                <c:pt idx="3062">
                  <c:v>8.0257481929102426E-3</c:v>
                </c:pt>
                <c:pt idx="3063">
                  <c:v>8.0332397745053186E-3</c:v>
                </c:pt>
                <c:pt idx="3064">
                  <c:v>8.0407221228462333E-3</c:v>
                </c:pt>
                <c:pt idx="3065">
                  <c:v>8.0481952085165176E-3</c:v>
                </c:pt>
                <c:pt idx="3066">
                  <c:v>8.0556590017799579E-3</c:v>
                </c:pt>
                <c:pt idx="3067">
                  <c:v>8.0631134731401488E-3</c:v>
                </c:pt>
                <c:pt idx="3068">
                  <c:v>8.0705585931806212E-3</c:v>
                </c:pt>
                <c:pt idx="3069">
                  <c:v>8.0779943322450976E-3</c:v>
                </c:pt>
                <c:pt idx="3070">
                  <c:v>8.0854206607572365E-3</c:v>
                </c:pt>
                <c:pt idx="3071">
                  <c:v>8.0928375491406968E-3</c:v>
                </c:pt>
                <c:pt idx="3072">
                  <c:v>8.1002449679790089E-3</c:v>
                </c:pt>
                <c:pt idx="3073">
                  <c:v>8.1076428876158957E-3</c:v>
                </c:pt>
                <c:pt idx="3074">
                  <c:v>8.1150312786348877E-3</c:v>
                </c:pt>
                <c:pt idx="3075">
                  <c:v>8.1224101112997715E-3</c:v>
                </c:pt>
                <c:pt idx="3076">
                  <c:v>8.1297793561940779E-3</c:v>
                </c:pt>
                <c:pt idx="3077">
                  <c:v>8.1371389835016572E-3</c:v>
                </c:pt>
                <c:pt idx="3078">
                  <c:v>8.1444889640458484E-3</c:v>
                </c:pt>
                <c:pt idx="3079">
                  <c:v>8.1518292680904381E-3</c:v>
                </c:pt>
                <c:pt idx="3080">
                  <c:v>8.1591598661390208E-3</c:v>
                </c:pt>
                <c:pt idx="3081">
                  <c:v>8.1664807285353191E-3</c:v>
                </c:pt>
                <c:pt idx="3082">
                  <c:v>8.1737918259428E-3</c:v>
                </c:pt>
                <c:pt idx="3083">
                  <c:v>8.1810931285453137E-3</c:v>
                </c:pt>
                <c:pt idx="3084">
                  <c:v>8.1883846070063271E-3</c:v>
                </c:pt>
                <c:pt idx="3085">
                  <c:v>8.1956662315896267E-3</c:v>
                </c:pt>
                <c:pt idx="3086">
                  <c:v>8.2029379729586793E-3</c:v>
                </c:pt>
                <c:pt idx="3087">
                  <c:v>8.2101998012973354E-3</c:v>
                </c:pt>
                <c:pt idx="3088">
                  <c:v>8.2174516872690617E-3</c:v>
                </c:pt>
                <c:pt idx="3089">
                  <c:v>8.224693601377453E-3</c:v>
                </c:pt>
                <c:pt idx="3090">
                  <c:v>8.2319255137264236E-3</c:v>
                </c:pt>
                <c:pt idx="3091">
                  <c:v>8.2391473951393124E-3</c:v>
                </c:pt>
                <c:pt idx="3092">
                  <c:v>8.2463592158799059E-3</c:v>
                </c:pt>
                <c:pt idx="3093">
                  <c:v>8.2535609463718629E-3</c:v>
                </c:pt>
                <c:pt idx="3094">
                  <c:v>8.2607525571987139E-3</c:v>
                </c:pt>
                <c:pt idx="3095">
                  <c:v>8.2679340188640538E-3</c:v>
                </c:pt>
                <c:pt idx="3096">
                  <c:v>8.2751053014717968E-3</c:v>
                </c:pt>
                <c:pt idx="3097">
                  <c:v>8.2822663757653459E-3</c:v>
                </c:pt>
                <c:pt idx="3098">
                  <c:v>8.2904379227244362E-3</c:v>
                </c:pt>
                <c:pt idx="3099">
                  <c:v>8.2965577810245605E-3</c:v>
                </c:pt>
                <c:pt idx="3100">
                  <c:v>8.3036880528375434E-3</c:v>
                </c:pt>
                <c:pt idx="3101">
                  <c:v>8.3108079981109029E-3</c:v>
                </c:pt>
                <c:pt idx="3102">
                  <c:v>8.3179175871883615E-3</c:v>
                </c:pt>
                <c:pt idx="3103">
                  <c:v>8.325016790573514E-3</c:v>
                </c:pt>
                <c:pt idx="3104">
                  <c:v>8.3321055786900189E-3</c:v>
                </c:pt>
                <c:pt idx="3105">
                  <c:v>8.339183922041471E-3</c:v>
                </c:pt>
                <c:pt idx="3106">
                  <c:v>8.3462517909715928E-3</c:v>
                </c:pt>
                <c:pt idx="3107">
                  <c:v>8.3533091562237871E-3</c:v>
                </c:pt>
                <c:pt idx="3108">
                  <c:v>8.3603559878220324E-3</c:v>
                </c:pt>
                <c:pt idx="3109">
                  <c:v>8.3673922565097314E-3</c:v>
                </c:pt>
                <c:pt idx="3110">
                  <c:v>8.3744179326306067E-3</c:v>
                </c:pt>
                <c:pt idx="3111">
                  <c:v>8.381432986608317E-3</c:v>
                </c:pt>
                <c:pt idx="3112">
                  <c:v>8.388437389026393E-3</c:v>
                </c:pt>
                <c:pt idx="3113">
                  <c:v>8.3954311099887491E-3</c:v>
                </c:pt>
                <c:pt idx="3114">
                  <c:v>8.4024141205585323E-3</c:v>
                </c:pt>
                <c:pt idx="3115">
                  <c:v>8.4113764909243827E-3</c:v>
                </c:pt>
                <c:pt idx="3116">
                  <c:v>8.416943093823015E-3</c:v>
                </c:pt>
                <c:pt idx="3117">
                  <c:v>8.4242906656939454E-3</c:v>
                </c:pt>
                <c:pt idx="3118">
                  <c:v>8.4312289880905666E-3</c:v>
                </c:pt>
                <c:pt idx="3119">
                  <c:v>8.438156447816425E-3</c:v>
                </c:pt>
                <c:pt idx="3120">
                  <c:v>8.4450730152951792E-3</c:v>
                </c:pt>
                <c:pt idx="3121">
                  <c:v>8.4519786609504877E-3</c:v>
                </c:pt>
                <c:pt idx="3122">
                  <c:v>8.4588733551260731E-3</c:v>
                </c:pt>
                <c:pt idx="3123">
                  <c:v>8.4657570684854022E-3</c:v>
                </c:pt>
                <c:pt idx="3124">
                  <c:v>8.4726297712922616E-3</c:v>
                </c:pt>
                <c:pt idx="3125">
                  <c:v>8.4794914341301819E-3</c:v>
                </c:pt>
                <c:pt idx="3126">
                  <c:v>8.4863420272629497E-3</c:v>
                </c:pt>
                <c:pt idx="3127">
                  <c:v>8.4931815213540318E-3</c:v>
                </c:pt>
                <c:pt idx="3128">
                  <c:v>8.5000098868270868E-3</c:v>
                </c:pt>
                <c:pt idx="3129">
                  <c:v>8.5068270938659651E-3</c:v>
                </c:pt>
                <c:pt idx="3130">
                  <c:v>8.5136331132940057E-3</c:v>
                </c:pt>
                <c:pt idx="3131">
                  <c:v>8.5204279152950591E-3</c:v>
                </c:pt>
                <c:pt idx="3132">
                  <c:v>8.5272114704526558E-3</c:v>
                </c:pt>
                <c:pt idx="3133">
                  <c:v>8.5339837491105186E-3</c:v>
                </c:pt>
                <c:pt idx="3134">
                  <c:v>8.5407447217722421E-3</c:v>
                </c:pt>
                <c:pt idx="3135">
                  <c:v>8.547494358941421E-3</c:v>
                </c:pt>
                <c:pt idx="3136">
                  <c:v>8.5542326310417138E-3</c:v>
                </c:pt>
                <c:pt idx="3137">
                  <c:v>8.5609595083369072E-3</c:v>
                </c:pt>
                <c:pt idx="3138">
                  <c:v>8.5676749617302761E-3</c:v>
                </c:pt>
                <c:pt idx="3139">
                  <c:v>8.5743789610859267E-3</c:v>
                </c:pt>
                <c:pt idx="3140">
                  <c:v>8.5810714773071339E-3</c:v>
                </c:pt>
                <c:pt idx="3141">
                  <c:v>8.5877524805777483E-3</c:v>
                </c:pt>
                <c:pt idx="3142">
                  <c:v>8.5944219415612366E-3</c:v>
                </c:pt>
                <c:pt idx="3143">
                  <c:v>8.6010798305213854E-3</c:v>
                </c:pt>
                <c:pt idx="3144">
                  <c:v>8.6077261180417253E-3</c:v>
                </c:pt>
                <c:pt idx="3145">
                  <c:v>8.6143607743860429E-3</c:v>
                </c:pt>
                <c:pt idx="3146">
                  <c:v>8.620983770297741E-3</c:v>
                </c:pt>
                <c:pt idx="3147">
                  <c:v>8.627595075880734E-3</c:v>
                </c:pt>
                <c:pt idx="3148">
                  <c:v>8.6341946619583609E-3</c:v>
                </c:pt>
                <c:pt idx="3149">
                  <c:v>8.6407824987144721E-3</c:v>
                </c:pt>
                <c:pt idx="3150">
                  <c:v>8.6492352626432734E-3</c:v>
                </c:pt>
                <c:pt idx="3151">
                  <c:v>8.6557961329702948E-3</c:v>
                </c:pt>
                <c:pt idx="3152">
                  <c:v>8.6614103084947658E-3</c:v>
                </c:pt>
                <c:pt idx="3153">
                  <c:v>8.6679491549990217E-3</c:v>
                </c:pt>
                <c:pt idx="3154">
                  <c:v>8.6744761000634441E-3</c:v>
                </c:pt>
                <c:pt idx="3155">
                  <c:v>8.6809911144314356E-3</c:v>
                </c:pt>
                <c:pt idx="3156">
                  <c:v>8.6874941685266549E-3</c:v>
                </c:pt>
                <c:pt idx="3157">
                  <c:v>8.6939852327727607E-3</c:v>
                </c:pt>
                <c:pt idx="3158">
                  <c:v>8.7004642775134755E-3</c:v>
                </c:pt>
                <c:pt idx="3159">
                  <c:v>8.706931273252394E-3</c:v>
                </c:pt>
                <c:pt idx="3160">
                  <c:v>8.713386190573047E-3</c:v>
                </c:pt>
                <c:pt idx="3161">
                  <c:v>8.7198289996592848E-3</c:v>
                </c:pt>
                <c:pt idx="3162">
                  <c:v>8.7262596711745744E-3</c:v>
                </c:pt>
                <c:pt idx="3163">
                  <c:v>8.7326781755425742E-3</c:v>
                </c:pt>
                <c:pt idx="3164">
                  <c:v>8.739084483186943E-3</c:v>
                </c:pt>
                <c:pt idx="3165">
                  <c:v>8.7454785644514033E-3</c:v>
                </c:pt>
                <c:pt idx="3166">
                  <c:v>8.7548045137708641E-3</c:v>
                </c:pt>
                <c:pt idx="3167">
                  <c:v>8.7582299300148492E-3</c:v>
                </c:pt>
                <c:pt idx="3168">
                  <c:v>8.7654943230219828E-3</c:v>
                </c:pt>
                <c:pt idx="3169">
                  <c:v>8.770932035702117E-3</c:v>
                </c:pt>
                <c:pt idx="3170">
                  <c:v>8.7772645422212747E-3</c:v>
                </c:pt>
                <c:pt idx="3171">
                  <c:v>8.7835846452222199E-3</c:v>
                </c:pt>
                <c:pt idx="3172">
                  <c:v>8.7898923151286112E-3</c:v>
                </c:pt>
                <c:pt idx="3173">
                  <c:v>8.7961875222841712E-3</c:v>
                </c:pt>
                <c:pt idx="3174">
                  <c:v>8.8024702371924946E-3</c:v>
                </c:pt>
                <c:pt idx="3175">
                  <c:v>8.8087404302772399E-3</c:v>
                </c:pt>
                <c:pt idx="3176">
                  <c:v>8.8149980720420018E-3</c:v>
                </c:pt>
                <c:pt idx="3177">
                  <c:v>8.821243132830503E-3</c:v>
                </c:pt>
                <c:pt idx="3178">
                  <c:v>8.8274755832262741E-3</c:v>
                </c:pt>
                <c:pt idx="3179">
                  <c:v>8.8336953936529738E-3</c:v>
                </c:pt>
                <c:pt idx="3180">
                  <c:v>8.8399025345342608E-3</c:v>
                </c:pt>
                <c:pt idx="3181">
                  <c:v>8.8460969762138575E-3</c:v>
                </c:pt>
                <c:pt idx="3182">
                  <c:v>8.8522786893552308E-3</c:v>
                </c:pt>
                <c:pt idx="3183">
                  <c:v>8.8584476443021032E-3</c:v>
                </c:pt>
                <c:pt idx="3184">
                  <c:v>8.8646038113182613E-3</c:v>
                </c:pt>
                <c:pt idx="3185">
                  <c:v>8.8707471610671718E-3</c:v>
                </c:pt>
                <c:pt idx="3186">
                  <c:v>8.8768776641323655E-3</c:v>
                </c:pt>
                <c:pt idx="3187">
                  <c:v>8.8829952906976928E-3</c:v>
                </c:pt>
                <c:pt idx="3188">
                  <c:v>8.8891000112667484E-3</c:v>
                </c:pt>
                <c:pt idx="3189">
                  <c:v>8.895191796263191E-3</c:v>
                </c:pt>
                <c:pt idx="3190">
                  <c:v>8.9012706162705513E-3</c:v>
                </c:pt>
                <c:pt idx="3191">
                  <c:v>8.9073364416325518E-3</c:v>
                </c:pt>
                <c:pt idx="3192">
                  <c:v>8.9133892429327233E-3</c:v>
                </c:pt>
                <c:pt idx="3193">
                  <c:v>8.9194289905147883E-3</c:v>
                </c:pt>
                <c:pt idx="3194">
                  <c:v>8.9254556547224695E-3</c:v>
                </c:pt>
                <c:pt idx="3195">
                  <c:v>8.9314692061392975E-3</c:v>
                </c:pt>
                <c:pt idx="3196">
                  <c:v>8.937469615188931E-3</c:v>
                </c:pt>
                <c:pt idx="3197">
                  <c:v>8.9434568523749647E-3</c:v>
                </c:pt>
                <c:pt idx="3198">
                  <c:v>8.9494308880411211E-3</c:v>
                </c:pt>
                <c:pt idx="3199">
                  <c:v>8.9553916926909949E-3</c:v>
                </c:pt>
                <c:pt idx="3200">
                  <c:v>8.9613392368281808E-3</c:v>
                </c:pt>
                <c:pt idx="3201">
                  <c:v>8.9672734907964013E-3</c:v>
                </c:pt>
                <c:pt idx="3202">
                  <c:v>8.9759515825349467E-3</c:v>
                </c:pt>
                <c:pt idx="3203">
                  <c:v>8.9818537316777025E-3</c:v>
                </c:pt>
                <c:pt idx="3204">
                  <c:v>8.9858371520445957E-3</c:v>
                </c:pt>
                <c:pt idx="3205">
                  <c:v>8.9917160320673872E-3</c:v>
                </c:pt>
                <c:pt idx="3206">
                  <c:v>8.9975814700427037E-3</c:v>
                </c:pt>
                <c:pt idx="3207">
                  <c:v>9.0034334364741397E-3</c:v>
                </c:pt>
                <c:pt idx="3208">
                  <c:v>9.0092719015455458E-3</c:v>
                </c:pt>
                <c:pt idx="3209">
                  <c:v>9.0150968359203887E-3</c:v>
                </c:pt>
                <c:pt idx="3210">
                  <c:v>9.020908210022327E-3</c:v>
                </c:pt>
                <c:pt idx="3211">
                  <c:v>9.0267059942750194E-3</c:v>
                </c:pt>
                <c:pt idx="3212">
                  <c:v>9.0324901591021245E-3</c:v>
                </c:pt>
                <c:pt idx="3213">
                  <c:v>9.038260675007237E-3</c:v>
                </c:pt>
                <c:pt idx="3214">
                  <c:v>9.0440175122541433E-3</c:v>
                </c:pt>
                <c:pt idx="3215">
                  <c:v>9.0518538992494513E-3</c:v>
                </c:pt>
                <c:pt idx="3216">
                  <c:v>9.0587577921308338E-3</c:v>
                </c:pt>
                <c:pt idx="3217">
                  <c:v>9.0644655364879867E-3</c:v>
                </c:pt>
                <c:pt idx="3218">
                  <c:v>9.070159467334804E-3</c:v>
                </c:pt>
                <c:pt idx="3219">
                  <c:v>9.0758395547752002E-3</c:v>
                </c:pt>
                <c:pt idx="3220">
                  <c:v>9.0823140947993153E-3</c:v>
                </c:pt>
                <c:pt idx="3221">
                  <c:v>9.0871580823304043E-3</c:v>
                </c:pt>
                <c:pt idx="3222">
                  <c:v>9.0927964632125935E-3</c:v>
                </c:pt>
                <c:pt idx="3223">
                  <c:v>9.0984208827826762E-3</c:v>
                </c:pt>
                <c:pt idx="3224">
                  <c:v>9.1040313113044391E-3</c:v>
                </c:pt>
                <c:pt idx="3225">
                  <c:v>9.1096277194413489E-3</c:v>
                </c:pt>
                <c:pt idx="3226">
                  <c:v>9.1152100776170641E-3</c:v>
                </c:pt>
                <c:pt idx="3227">
                  <c:v>9.1207783560953715E-3</c:v>
                </c:pt>
                <c:pt idx="3228">
                  <c:v>9.1263325256996097E-3</c:v>
                </c:pt>
                <c:pt idx="3229">
                  <c:v>9.1318725565336933E-3</c:v>
                </c:pt>
                <c:pt idx="3230">
                  <c:v>9.137398419101217E-3</c:v>
                </c:pt>
                <c:pt idx="3231">
                  <c:v>9.1429100839857114E-3</c:v>
                </c:pt>
                <c:pt idx="3232">
                  <c:v>9.1484075216108351E-3</c:v>
                </c:pt>
                <c:pt idx="3233">
                  <c:v>9.1538907021604388E-3</c:v>
                </c:pt>
                <c:pt idx="3234">
                  <c:v>9.1593595966177332E-3</c:v>
                </c:pt>
                <c:pt idx="3235">
                  <c:v>9.1648141748468248E-3</c:v>
                </c:pt>
                <c:pt idx="3236">
                  <c:v>9.1702544077509884E-3</c:v>
                </c:pt>
                <c:pt idx="3237">
                  <c:v>9.1756802654341385E-3</c:v>
                </c:pt>
                <c:pt idx="3238">
                  <c:v>9.1810917186396779E-3</c:v>
                </c:pt>
                <c:pt idx="3239">
                  <c:v>9.1864887376313931E-3</c:v>
                </c:pt>
                <c:pt idx="3240">
                  <c:v>9.1918712929128787E-3</c:v>
                </c:pt>
                <c:pt idx="3241">
                  <c:v>9.1972393548278575E-3</c:v>
                </c:pt>
                <c:pt idx="3242">
                  <c:v>9.2025928940397961E-3</c:v>
                </c:pt>
                <c:pt idx="3243">
                  <c:v>9.2079318808924171E-3</c:v>
                </c:pt>
                <c:pt idx="3244">
                  <c:v>9.2132562858093792E-3</c:v>
                </c:pt>
                <c:pt idx="3245">
                  <c:v>9.2185660791344048E-3</c:v>
                </c:pt>
                <c:pt idx="3246">
                  <c:v>9.223861231610897E-3</c:v>
                </c:pt>
                <c:pt idx="3247">
                  <c:v>9.2291417134227061E-3</c:v>
                </c:pt>
                <c:pt idx="3248">
                  <c:v>9.2344074951533628E-3</c:v>
                </c:pt>
                <c:pt idx="3249">
                  <c:v>9.2396585471465897E-3</c:v>
                </c:pt>
                <c:pt idx="3250">
                  <c:v>9.2448948399859177E-3</c:v>
                </c:pt>
                <c:pt idx="3251">
                  <c:v>9.2501163440150691E-3</c:v>
                </c:pt>
                <c:pt idx="3252">
                  <c:v>9.2553230297376388E-3</c:v>
                </c:pt>
                <c:pt idx="3253">
                  <c:v>9.2605148674973492E-3</c:v>
                </c:pt>
                <c:pt idx="3254">
                  <c:v>9.2676563810378809E-3</c:v>
                </c:pt>
                <c:pt idx="3255">
                  <c:v>9.2715900989492894E-3</c:v>
                </c:pt>
                <c:pt idx="3256">
                  <c:v>9.2760009982750802E-3</c:v>
                </c:pt>
                <c:pt idx="3257">
                  <c:v>9.2811331490594284E-3</c:v>
                </c:pt>
                <c:pt idx="3258">
                  <c:v>9.2862503043189548E-3</c:v>
                </c:pt>
                <c:pt idx="3259">
                  <c:v>9.2913524343174458E-3</c:v>
                </c:pt>
                <c:pt idx="3260">
                  <c:v>9.2964395095584962E-3</c:v>
                </c:pt>
                <c:pt idx="3261">
                  <c:v>9.3015115005457005E-3</c:v>
                </c:pt>
                <c:pt idx="3262">
                  <c:v>9.3065683777027175E-3</c:v>
                </c:pt>
                <c:pt idx="3263">
                  <c:v>9.3116101114532057E-3</c:v>
                </c:pt>
                <c:pt idx="3264">
                  <c:v>9.3166366723007599E-3</c:v>
                </c:pt>
                <c:pt idx="3265">
                  <c:v>9.3216480306690386E-3</c:v>
                </c:pt>
                <c:pt idx="3266">
                  <c:v>9.3266441569817005E-3</c:v>
                </c:pt>
                <c:pt idx="3267">
                  <c:v>9.3316250216624042E-3</c:v>
                </c:pt>
                <c:pt idx="3268">
                  <c:v>9.3365905952147443E-3</c:v>
                </c:pt>
                <c:pt idx="3269">
                  <c:v>9.3415408481423157E-3</c:v>
                </c:pt>
                <c:pt idx="3270">
                  <c:v>9.3478828993465157E-3</c:v>
                </c:pt>
                <c:pt idx="3271">
                  <c:v>9.3513952735779782E-3</c:v>
                </c:pt>
                <c:pt idx="3272">
                  <c:v>9.3569987151287393E-3</c:v>
                </c:pt>
                <c:pt idx="3273">
                  <c:v>9.3611880616784049E-3</c:v>
                </c:pt>
                <c:pt idx="3274">
                  <c:v>9.3660612679169475E-3</c:v>
                </c:pt>
                <c:pt idx="3275">
                  <c:v>9.370918976072673E-3</c:v>
                </c:pt>
                <c:pt idx="3276">
                  <c:v>9.3757611566491761E-3</c:v>
                </c:pt>
                <c:pt idx="3277">
                  <c:v>9.3805877801500515E-3</c:v>
                </c:pt>
                <c:pt idx="3278">
                  <c:v>9.3853988170788938E-3</c:v>
                </c:pt>
                <c:pt idx="3279">
                  <c:v>9.3901942376994896E-3</c:v>
                </c:pt>
                <c:pt idx="3280">
                  <c:v>9.3949740125953696E-3</c:v>
                </c:pt>
                <c:pt idx="3281">
                  <c:v>9.3997381122701285E-3</c:v>
                </c:pt>
                <c:pt idx="3282">
                  <c:v>9.4044865069875527E-3</c:v>
                </c:pt>
                <c:pt idx="3283">
                  <c:v>9.4092191673311731E-3</c:v>
                </c:pt>
                <c:pt idx="3284">
                  <c:v>9.4139360637246483E-3</c:v>
                </c:pt>
                <c:pt idx="3285">
                  <c:v>9.4186371666715729E-3</c:v>
                </c:pt>
                <c:pt idx="3286">
                  <c:v>9.4233224465156695E-3</c:v>
                </c:pt>
                <c:pt idx="3287">
                  <c:v>9.4279918738404689E-3</c:v>
                </c:pt>
                <c:pt idx="3288">
                  <c:v>9.4326454188298214E-3</c:v>
                </c:pt>
                <c:pt idx="3289">
                  <c:v>9.43728305222713E-3</c:v>
                </c:pt>
                <c:pt idx="3290">
                  <c:v>9.4419047443761173E-3</c:v>
                </c:pt>
                <c:pt idx="3291">
                  <c:v>9.4465104656205057E-3</c:v>
                </c:pt>
                <c:pt idx="3292">
                  <c:v>9.451100186543826E-3</c:v>
                </c:pt>
                <c:pt idx="3293">
                  <c:v>9.4556738775697369E-3</c:v>
                </c:pt>
                <c:pt idx="3294">
                  <c:v>9.4602315091218969E-3</c:v>
                </c:pt>
                <c:pt idx="3295">
                  <c:v>9.4647730517039008E-3</c:v>
                </c:pt>
                <c:pt idx="3296">
                  <c:v>9.4692984756594711E-3</c:v>
                </c:pt>
                <c:pt idx="3297">
                  <c:v>9.4738077514922026E-3</c:v>
                </c:pt>
                <c:pt idx="3298">
                  <c:v>9.4783008496257537E-3</c:v>
                </c:pt>
                <c:pt idx="3299">
                  <c:v>9.4827777408035274E-3</c:v>
                </c:pt>
                <c:pt idx="3300">
                  <c:v>9.4872383948896299E-3</c:v>
                </c:pt>
                <c:pt idx="3301">
                  <c:v>9.4916827827873362E-3</c:v>
                </c:pt>
                <c:pt idx="3302">
                  <c:v>9.4961108747604328E-3</c:v>
                </c:pt>
                <c:pt idx="3303">
                  <c:v>9.5005226413924504E-3</c:v>
                </c:pt>
                <c:pt idx="3304">
                  <c:v>9.5049180530271116E-3</c:v>
                </c:pt>
                <c:pt idx="3305">
                  <c:v>9.5092970800081389E-3</c:v>
                </c:pt>
                <c:pt idx="3306">
                  <c:v>9.5142815818594073E-3</c:v>
                </c:pt>
                <c:pt idx="3307">
                  <c:v>9.5186253998846837E-3</c:v>
                </c:pt>
                <c:pt idx="3308">
                  <c:v>9.5223355587847891E-3</c:v>
                </c:pt>
                <c:pt idx="3309">
                  <c:v>9.5266487522671639E-3</c:v>
                </c:pt>
                <c:pt idx="3310">
                  <c:v>9.5309454134540061E-3</c:v>
                </c:pt>
                <c:pt idx="3311">
                  <c:v>9.5352255128489105E-3</c:v>
                </c:pt>
                <c:pt idx="3312">
                  <c:v>9.5394890207955996E-3</c:v>
                </c:pt>
                <c:pt idx="3313">
                  <c:v>9.5437359078776041E-3</c:v>
                </c:pt>
                <c:pt idx="3314">
                  <c:v>9.5479661445185826E-3</c:v>
                </c:pt>
                <c:pt idx="3315">
                  <c:v>9.5521797010622578E-3</c:v>
                </c:pt>
                <c:pt idx="3316">
                  <c:v>9.5563765480921603E-3</c:v>
                </c:pt>
                <c:pt idx="3317">
                  <c:v>9.5605566558720767E-3</c:v>
                </c:pt>
                <c:pt idx="3318">
                  <c:v>9.5647199950654738E-3</c:v>
                </c:pt>
                <c:pt idx="3319">
                  <c:v>9.5688665360160741E-3</c:v>
                </c:pt>
                <c:pt idx="3320">
                  <c:v>9.5729962490676002E-3</c:v>
                </c:pt>
                <c:pt idx="3321">
                  <c:v>9.5782811060995954E-3</c:v>
                </c:pt>
                <c:pt idx="3322">
                  <c:v>9.5812050738075527E-3</c:v>
                </c:pt>
                <c:pt idx="3323">
                  <c:v>9.5852841263432964E-3</c:v>
                </c:pt>
                <c:pt idx="3324">
                  <c:v>9.5893462328344725E-3</c:v>
                </c:pt>
                <c:pt idx="3325">
                  <c:v>9.5933913637047397E-3</c:v>
                </c:pt>
                <c:pt idx="3326">
                  <c:v>9.5974194896175646E-3</c:v>
                </c:pt>
                <c:pt idx="3327">
                  <c:v>9.601430580836734E-3</c:v>
                </c:pt>
                <c:pt idx="3328">
                  <c:v>9.6054246078658423E-3</c:v>
                </c:pt>
                <c:pt idx="3329">
                  <c:v>9.6094015411285483E-3</c:v>
                </c:pt>
                <c:pt idx="3330">
                  <c:v>9.6133613511284466E-3</c:v>
                </c:pt>
                <c:pt idx="3331">
                  <c:v>9.6173040082092598E-3</c:v>
                </c:pt>
                <c:pt idx="3332">
                  <c:v>9.6212294829545186E-3</c:v>
                </c:pt>
                <c:pt idx="3333">
                  <c:v>9.6251377457079457E-3</c:v>
                </c:pt>
                <c:pt idx="3334">
                  <c:v>9.6290287670530716E-3</c:v>
                </c:pt>
                <c:pt idx="3335">
                  <c:v>9.6329025172536831E-3</c:v>
                </c:pt>
                <c:pt idx="3336">
                  <c:v>9.6367589668933107E-3</c:v>
                </c:pt>
                <c:pt idx="3337">
                  <c:v>9.6405980863156771E-3</c:v>
                </c:pt>
                <c:pt idx="3338">
                  <c:v>9.6444198461043129E-3</c:v>
                </c:pt>
                <c:pt idx="3339">
                  <c:v>9.6482242166029408E-3</c:v>
                </c:pt>
                <c:pt idx="3340">
                  <c:v>9.6520111683151555E-3</c:v>
                </c:pt>
                <c:pt idx="3341">
                  <c:v>9.6557806717445516E-3</c:v>
                </c:pt>
                <c:pt idx="3342">
                  <c:v>9.6595326971549156E-3</c:v>
                </c:pt>
                <c:pt idx="3343">
                  <c:v>9.6632672151297783E-3</c:v>
                </c:pt>
                <c:pt idx="3344">
                  <c:v>9.6669841962526704E-3</c:v>
                </c:pt>
                <c:pt idx="3345">
                  <c:v>9.6706836107074423E-3</c:v>
                </c:pt>
                <c:pt idx="3346">
                  <c:v>9.6743654289976888E-3</c:v>
                </c:pt>
                <c:pt idx="3347">
                  <c:v>9.6780296216270045E-3</c:v>
                </c:pt>
                <c:pt idx="3348">
                  <c:v>9.6816761591789202E-3</c:v>
                </c:pt>
                <c:pt idx="3349">
                  <c:v>9.6853050118372863E-3</c:v>
                </c:pt>
                <c:pt idx="3350">
                  <c:v>9.6889161501856336E-3</c:v>
                </c:pt>
                <c:pt idx="3351">
                  <c:v>9.6925095447275567E-3</c:v>
                </c:pt>
                <c:pt idx="3352">
                  <c:v>9.6960851658867142E-3</c:v>
                </c:pt>
                <c:pt idx="3353">
                  <c:v>9.6996429840068288E-3</c:v>
                </c:pt>
                <c:pt idx="3354">
                  <c:v>9.7031829695914951E-3</c:v>
                </c:pt>
                <c:pt idx="3355">
                  <c:v>9.7067050932242438E-3</c:v>
                </c:pt>
                <c:pt idx="3356">
                  <c:v>9.7102093251688615E-3</c:v>
                </c:pt>
                <c:pt idx="3357">
                  <c:v>9.7136956359289428E-3</c:v>
                </c:pt>
                <c:pt idx="3358">
                  <c:v>9.7176580089985976E-3</c:v>
                </c:pt>
                <c:pt idx="3359">
                  <c:v>9.720614375829939E-3</c:v>
                </c:pt>
                <c:pt idx="3360">
                  <c:v>9.7240467457382351E-3</c:v>
                </c:pt>
                <c:pt idx="3361">
                  <c:v>9.7274610763165015E-3</c:v>
                </c:pt>
                <c:pt idx="3362">
                  <c:v>9.7308573380683328E-3</c:v>
                </c:pt>
                <c:pt idx="3363">
                  <c:v>9.7342355012575155E-3</c:v>
                </c:pt>
                <c:pt idx="3364">
                  <c:v>9.7375955364675804E-3</c:v>
                </c:pt>
                <c:pt idx="3365">
                  <c:v>9.7409374139623139E-3</c:v>
                </c:pt>
                <c:pt idx="3366">
                  <c:v>9.7442611045650551E-3</c:v>
                </c:pt>
                <c:pt idx="3367">
                  <c:v>9.7475665783797183E-3</c:v>
                </c:pt>
                <c:pt idx="3368">
                  <c:v>9.7508538058299621E-3</c:v>
                </c:pt>
                <c:pt idx="3369">
                  <c:v>9.7541227576591893E-3</c:v>
                </c:pt>
                <c:pt idx="3370">
                  <c:v>9.7573734042111226E-3</c:v>
                </c:pt>
                <c:pt idx="3371">
                  <c:v>9.761525861629039E-3</c:v>
                </c:pt>
                <c:pt idx="3372">
                  <c:v>9.7638196629379337E-3</c:v>
                </c:pt>
                <c:pt idx="3373">
                  <c:v>9.7670152161200008E-3</c:v>
                </c:pt>
                <c:pt idx="3374">
                  <c:v>9.7701923457993445E-3</c:v>
                </c:pt>
                <c:pt idx="3375">
                  <c:v>9.7733510223196873E-3</c:v>
                </c:pt>
                <c:pt idx="3376">
                  <c:v>9.776938304870697E-3</c:v>
                </c:pt>
                <c:pt idx="3377">
                  <c:v>9.7796128979776853E-3</c:v>
                </c:pt>
                <c:pt idx="3378">
                  <c:v>9.7827160380425937E-3</c:v>
                </c:pt>
                <c:pt idx="3379">
                  <c:v>9.7858006067230718E-3</c:v>
                </c:pt>
                <c:pt idx="3380">
                  <c:v>9.7888665746026504E-3</c:v>
                </c:pt>
                <c:pt idx="3381">
                  <c:v>9.7919139121049881E-3</c:v>
                </c:pt>
                <c:pt idx="3382">
                  <c:v>9.7949425897336795E-3</c:v>
                </c:pt>
                <c:pt idx="3383">
                  <c:v>9.7979525777525112E-3</c:v>
                </c:pt>
                <c:pt idx="3384">
                  <c:v>9.800943846904886E-3</c:v>
                </c:pt>
                <c:pt idx="3385">
                  <c:v>9.8039163672947183E-3</c:v>
                </c:pt>
                <c:pt idx="3386">
                  <c:v>9.8068701095854749E-3</c:v>
                </c:pt>
                <c:pt idx="3387">
                  <c:v>9.8098050442008145E-3</c:v>
                </c:pt>
                <c:pt idx="3388">
                  <c:v>9.8127211415643956E-3</c:v>
                </c:pt>
                <c:pt idx="3389">
                  <c:v>9.8156183721798129E-3</c:v>
                </c:pt>
                <c:pt idx="3390">
                  <c:v>9.8184967063907891E-3</c:v>
                </c:pt>
                <c:pt idx="3391">
                  <c:v>9.8213561147808548E-3</c:v>
                </c:pt>
                <c:pt idx="3392">
                  <c:v>9.8241965676137966E-3</c:v>
                </c:pt>
                <c:pt idx="3393">
                  <c:v>9.8270180355530812E-3</c:v>
                </c:pt>
                <c:pt idx="3394">
                  <c:v>9.8298204888624952E-3</c:v>
                </c:pt>
                <c:pt idx="3395">
                  <c:v>9.8326038981255692E-3</c:v>
                </c:pt>
                <c:pt idx="3396">
                  <c:v>9.835368233686026E-3</c:v>
                </c:pt>
                <c:pt idx="3397">
                  <c:v>9.8381134661273961E-3</c:v>
                </c:pt>
                <c:pt idx="3398">
                  <c:v>9.8408395657934022E-3</c:v>
                </c:pt>
                <c:pt idx="3399">
                  <c:v>9.843546503107703E-3</c:v>
                </c:pt>
                <c:pt idx="3400">
                  <c:v>9.846234248653829E-3</c:v>
                </c:pt>
                <c:pt idx="3401">
                  <c:v>9.848902772775503E-3</c:v>
                </c:pt>
                <c:pt idx="3402">
                  <c:v>9.8515520458963834E-3</c:v>
                </c:pt>
                <c:pt idx="3403">
                  <c:v>9.8541820385200651E-3</c:v>
                </c:pt>
                <c:pt idx="3404">
                  <c:v>9.8567927211501427E-3</c:v>
                </c:pt>
                <c:pt idx="3405">
                  <c:v>9.8593840640504027E-3</c:v>
                </c:pt>
                <c:pt idx="3406">
                  <c:v>9.8619560379642479E-3</c:v>
                </c:pt>
                <c:pt idx="3407">
                  <c:v>9.8645086130755288E-3</c:v>
                </c:pt>
                <c:pt idx="3408">
                  <c:v>9.8670417598878402E-3</c:v>
                </c:pt>
                <c:pt idx="3409">
                  <c:v>9.8695554489047765E-3</c:v>
                </c:pt>
                <c:pt idx="3410">
                  <c:v>9.8727586962521485E-3</c:v>
                </c:pt>
                <c:pt idx="3411">
                  <c:v>9.8752277993341409E-3</c:v>
                </c:pt>
                <c:pt idx="3412">
                  <c:v>9.8773286104592017E-3</c:v>
                </c:pt>
                <c:pt idx="3413">
                  <c:v>9.8797613737300338E-3</c:v>
                </c:pt>
                <c:pt idx="3414">
                  <c:v>9.8821745273269812E-3</c:v>
                </c:pt>
                <c:pt idx="3415">
                  <c:v>9.8845680415138304E-3</c:v>
                </c:pt>
                <c:pt idx="3416">
                  <c:v>9.8869418868741121E-3</c:v>
                </c:pt>
                <c:pt idx="3417">
                  <c:v>9.8892960335916769E-3</c:v>
                </c:pt>
                <c:pt idx="3418">
                  <c:v>9.8916304527296717E-3</c:v>
                </c:pt>
                <c:pt idx="3419">
                  <c:v>9.8939451139923307E-3</c:v>
                </c:pt>
                <c:pt idx="3420">
                  <c:v>9.8962399882029928E-3</c:v>
                </c:pt>
                <c:pt idx="3421">
                  <c:v>9.8985150458652527E-3</c:v>
                </c:pt>
                <c:pt idx="3422">
                  <c:v>9.9007702573228329E-3</c:v>
                </c:pt>
                <c:pt idx="3423">
                  <c:v>9.9030055929993921E-3</c:v>
                </c:pt>
                <c:pt idx="3424">
                  <c:v>9.905221023478461E-3</c:v>
                </c:pt>
                <c:pt idx="3425">
                  <c:v>9.9074165190238261E-3</c:v>
                </c:pt>
                <c:pt idx="3426">
                  <c:v>9.9102099595427262E-3</c:v>
                </c:pt>
                <c:pt idx="3427">
                  <c:v>9.9117475874077599E-3</c:v>
                </c:pt>
                <c:pt idx="3428">
                  <c:v>9.914186538289016E-3</c:v>
                </c:pt>
                <c:pt idx="3429">
                  <c:v>9.9159985618602065E-3</c:v>
                </c:pt>
                <c:pt idx="3430">
                  <c:v>9.9180939400511647E-3</c:v>
                </c:pt>
                <c:pt idx="3431">
                  <c:v>9.9201692060102431E-3</c:v>
                </c:pt>
                <c:pt idx="3432">
                  <c:v>9.9222243302410362E-3</c:v>
                </c:pt>
                <c:pt idx="3433">
                  <c:v>9.9242592832471388E-3</c:v>
                </c:pt>
                <c:pt idx="3434">
                  <c:v>9.9262740355321455E-3</c:v>
                </c:pt>
                <c:pt idx="3435">
                  <c:v>9.9282685574397789E-3</c:v>
                </c:pt>
                <c:pt idx="3436">
                  <c:v>9.9302428193137615E-3</c:v>
                </c:pt>
                <c:pt idx="3437">
                  <c:v>9.9321967918974963E-3</c:v>
                </c:pt>
                <c:pt idx="3438">
                  <c:v>9.9341304454547696E-3</c:v>
                </c:pt>
                <c:pt idx="3439">
                  <c:v>9.9360437504092403E-3</c:v>
                </c:pt>
                <c:pt idx="3440">
                  <c:v>9.9379366773444389E-3</c:v>
                </c:pt>
                <c:pt idx="3441">
                  <c:v>9.939809196524152E-3</c:v>
                </c:pt>
                <c:pt idx="3442">
                  <c:v>9.9416612785319103E-3</c:v>
                </c:pt>
                <c:pt idx="3443">
                  <c:v>9.9434928937913725E-3</c:v>
                </c:pt>
                <c:pt idx="3444">
                  <c:v>9.9453040128061332E-3</c:v>
                </c:pt>
                <c:pt idx="3445">
                  <c:v>9.947094605919915E-3</c:v>
                </c:pt>
                <c:pt idx="3446">
                  <c:v>9.9488646436363126E-3</c:v>
                </c:pt>
                <c:pt idx="3447">
                  <c:v>9.9506140963789846E-3</c:v>
                </c:pt>
                <c:pt idx="3448">
                  <c:v>9.9523429346515258E-3</c:v>
                </c:pt>
                <c:pt idx="3449">
                  <c:v>9.9540511287177225E-3</c:v>
                </c:pt>
                <c:pt idx="3450">
                  <c:v>9.9557386493209776E-3</c:v>
                </c:pt>
                <c:pt idx="3451">
                  <c:v>9.9574054668050138E-3</c:v>
                </c:pt>
                <c:pt idx="3452">
                  <c:v>9.9590515514336175E-3</c:v>
                </c:pt>
                <c:pt idx="3453">
                  <c:v>9.9606768740301277E-3</c:v>
                </c:pt>
                <c:pt idx="3454">
                  <c:v>9.9622814045385866E-3</c:v>
                </c:pt>
                <c:pt idx="3455">
                  <c:v>9.9638651139422052E-3</c:v>
                </c:pt>
                <c:pt idx="3456">
                  <c:v>9.965427972344898E-3</c:v>
                </c:pt>
                <c:pt idx="3457">
                  <c:v>9.9669699501703235E-3</c:v>
                </c:pt>
                <c:pt idx="3458">
                  <c:v>9.9684910180819486E-3</c:v>
                </c:pt>
                <c:pt idx="3459">
                  <c:v>9.9699911464234958E-3</c:v>
                </c:pt>
                <c:pt idx="3460">
                  <c:v>9.9714703056186238E-3</c:v>
                </c:pt>
                <c:pt idx="3461">
                  <c:v>9.9729284662508633E-3</c:v>
                </c:pt>
                <c:pt idx="3462">
                  <c:v>9.9747723413834422E-3</c:v>
                </c:pt>
                <c:pt idx="3463">
                  <c:v>9.976182394018096E-3</c:v>
                </c:pt>
                <c:pt idx="3464">
                  <c:v>9.9773742212150296E-3</c:v>
                </c:pt>
                <c:pt idx="3465">
                  <c:v>9.978745072407591E-3</c:v>
                </c:pt>
                <c:pt idx="3466">
                  <c:v>9.9800947731587542E-3</c:v>
                </c:pt>
                <c:pt idx="3467">
                  <c:v>9.9814232936523695E-3</c:v>
                </c:pt>
                <c:pt idx="3468">
                  <c:v>9.9827306043120956E-3</c:v>
                </c:pt>
                <c:pt idx="3469">
                  <c:v>9.9840166758013993E-3</c:v>
                </c:pt>
                <c:pt idx="3470">
                  <c:v>9.9852814783840671E-3</c:v>
                </c:pt>
                <c:pt idx="3471">
                  <c:v>9.9865249825636937E-3</c:v>
                </c:pt>
                <c:pt idx="3472">
                  <c:v>9.9877471588438738E-3</c:v>
                </c:pt>
                <c:pt idx="3473">
                  <c:v>9.9889479775683299E-3</c:v>
                </c:pt>
                <c:pt idx="3474">
                  <c:v>9.9901274094005288E-3</c:v>
                </c:pt>
                <c:pt idx="3475">
                  <c:v>9.991285424524321E-3</c:v>
                </c:pt>
                <c:pt idx="3476">
                  <c:v>9.9924219934433012E-3</c:v>
                </c:pt>
                <c:pt idx="3477">
                  <c:v>9.9942857035628663E-3</c:v>
                </c:pt>
                <c:pt idx="3478">
                  <c:v>9.9946306747611402E-3</c:v>
                </c:pt>
                <c:pt idx="3479">
                  <c:v>9.9957027280872524E-3</c:v>
                </c:pt>
                <c:pt idx="3480">
                  <c:v>9.996901524749191E-3</c:v>
                </c:pt>
                <c:pt idx="3481">
                  <c:v>9.997782112032283E-3</c:v>
                </c:pt>
                <c:pt idx="3482">
                  <c:v>9.9987893834985186E-3</c:v>
                </c:pt>
                <c:pt idx="3483">
                  <c:v>9.999775002125233E-3</c:v>
                </c:pt>
                <c:pt idx="3484">
                  <c:v>1.0000738938096276E-2</c:v>
                </c:pt>
                <c:pt idx="3485">
                  <c:v>1.0001681162075116E-2</c:v>
                </c:pt>
                <c:pt idx="3486">
                  <c:v>1.0002601644405473E-2</c:v>
                </c:pt>
                <c:pt idx="3487">
                  <c:v>1.0003500355431072E-2</c:v>
                </c:pt>
                <c:pt idx="3488">
                  <c:v>1.0004377265735442E-2</c:v>
                </c:pt>
                <c:pt idx="3489">
                  <c:v>1.0005232345822179E-2</c:v>
                </c:pt>
                <c:pt idx="3490">
                  <c:v>1.0006065566035005E-2</c:v>
                </c:pt>
                <c:pt idx="3491">
                  <c:v>1.0006876896637706E-2</c:v>
                </c:pt>
                <c:pt idx="3492">
                  <c:v>1.0007666308453622E-2</c:v>
                </c:pt>
                <c:pt idx="3493">
                  <c:v>1.0008433771906411E-2</c:v>
                </c:pt>
                <c:pt idx="3494">
                  <c:v>1.0009179257020051E-2</c:v>
                </c:pt>
                <c:pt idx="3495">
                  <c:v>1.0009902734777754E-2</c:v>
                </c:pt>
                <c:pt idx="3496">
                  <c:v>1.0010604175283433E-2</c:v>
                </c:pt>
                <c:pt idx="3497">
                  <c:v>1.001128354912062E-2</c:v>
                </c:pt>
                <c:pt idx="3498">
                  <c:v>1.0011940826712973E-2</c:v>
                </c:pt>
                <c:pt idx="3499">
                  <c:v>1.0012575978404215E-2</c:v>
                </c:pt>
                <c:pt idx="3500">
                  <c:v>1.0013188974777876E-2</c:v>
                </c:pt>
                <c:pt idx="3501">
                  <c:v>1.0013779786177679E-2</c:v>
                </c:pt>
                <c:pt idx="3502">
                  <c:v>1.0014348383267091E-2</c:v>
                </c:pt>
                <c:pt idx="3503">
                  <c:v>1.0014894736309898E-2</c:v>
                </c:pt>
                <c:pt idx="3504">
                  <c:v>1.0015418815809696E-2</c:v>
                </c:pt>
                <c:pt idx="3505">
                  <c:v>1.0015920592190142E-2</c:v>
                </c:pt>
                <c:pt idx="3506">
                  <c:v>1.0016400035874895E-2</c:v>
                </c:pt>
                <c:pt idx="3507">
                  <c:v>1.0016857117287614E-2</c:v>
                </c:pt>
                <c:pt idx="3508">
                  <c:v>1.001729180701183E-2</c:v>
                </c:pt>
                <c:pt idx="3509">
                  <c:v>1.0017704075471201E-2</c:v>
                </c:pt>
                <c:pt idx="3510">
                  <c:v>1.0018093893089386E-2</c:v>
                </c:pt>
                <c:pt idx="3511">
                  <c:v>1.0018461230210107E-2</c:v>
                </c:pt>
                <c:pt idx="3512">
                  <c:v>1.0018806057416896E-2</c:v>
                </c:pt>
                <c:pt idx="3513">
                  <c:v>1.0019128345053474E-2</c:v>
                </c:pt>
                <c:pt idx="3514">
                  <c:v>1.0019828311991219E-2</c:v>
                </c:pt>
                <c:pt idx="3515">
                  <c:v>1.0020095752540925E-2</c:v>
                </c:pt>
                <c:pt idx="3516">
                  <c:v>1.0019994182615122E-2</c:v>
                </c:pt>
                <c:pt idx="3517">
                  <c:v>1.0020222777438192E-2</c:v>
                </c:pt>
                <c:pt idx="3518">
                  <c:v>1.0020428680892479E-2</c:v>
                </c:pt>
                <c:pt idx="3519">
                  <c:v>1.0020611863321705E-2</c:v>
                </c:pt>
                <c:pt idx="3520">
                  <c:v>1.0020772295149527E-2</c:v>
                </c:pt>
                <c:pt idx="3521">
                  <c:v>1.0020909946799605E-2</c:v>
                </c:pt>
                <c:pt idx="3522">
                  <c:v>1.0021024788695598E-2</c:v>
                </c:pt>
                <c:pt idx="3523">
                  <c:v>1.0021116791580909E-2</c:v>
                </c:pt>
                <c:pt idx="3524">
                  <c:v>1.0021185925479514E-2</c:v>
                </c:pt>
                <c:pt idx="3525">
                  <c:v>1.0021232161054883E-2</c:v>
                </c:pt>
                <c:pt idx="3526">
                  <c:v>1.0021255468810608E-2</c:v>
                </c:pt>
                <c:pt idx="3527">
                  <c:v>1.0021255819090413E-2</c:v>
                </c:pt>
                <c:pt idx="3528">
                  <c:v>1.0021233182397893E-2</c:v>
                </c:pt>
                <c:pt idx="3529">
                  <c:v>1.0021187529316578E-2</c:v>
                </c:pt>
                <c:pt idx="3530">
                  <c:v>1.0021652410729942E-2</c:v>
                </c:pt>
                <c:pt idx="3531">
                  <c:v>1.0020964240329278E-2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09056"/>
        <c:axId val="495337856"/>
      </c:lineChart>
      <c:dateAx>
        <c:axId val="15250905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3785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95337856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25090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-2.5280000000004691E-3</c:v>
                </c:pt>
                <c:pt idx="1">
                  <c:v>-2.5306616028057372E-3</c:v>
                </c:pt>
                <c:pt idx="2">
                  <c:v>-2.5312365343876449E-3</c:v>
                </c:pt>
                <c:pt idx="3">
                  <c:v>-2.5317740148803666E-3</c:v>
                </c:pt>
                <c:pt idx="4">
                  <c:v>-2.5322754334539846E-3</c:v>
                </c:pt>
                <c:pt idx="5">
                  <c:v>-2.533388575165732E-3</c:v>
                </c:pt>
                <c:pt idx="6">
                  <c:v>-2.5339523899841451E-3</c:v>
                </c:pt>
                <c:pt idx="7">
                  <c:v>-2.5342984545385495E-3</c:v>
                </c:pt>
                <c:pt idx="8">
                  <c:v>-2.5346192630074701E-3</c:v>
                </c:pt>
                <c:pt idx="9">
                  <c:v>-2.5349170281678247E-3</c:v>
                </c:pt>
                <c:pt idx="10">
                  <c:v>-2.5354604861059947E-3</c:v>
                </c:pt>
                <c:pt idx="11">
                  <c:v>-2.5359260292674535E-3</c:v>
                </c:pt>
                <c:pt idx="12">
                  <c:v>-2.5361458875551158E-3</c:v>
                </c:pt>
                <c:pt idx="13">
                  <c:v>-2.5363584500114481E-3</c:v>
                </c:pt>
                <c:pt idx="14">
                  <c:v>-2.5365667530206372E-3</c:v>
                </c:pt>
                <c:pt idx="15">
                  <c:v>-2.5369307797804643E-3</c:v>
                </c:pt>
                <c:pt idx="16">
                  <c:v>-2.5374222163256138E-3</c:v>
                </c:pt>
                <c:pt idx="17">
                  <c:v>-2.5376588859164955E-3</c:v>
                </c:pt>
                <c:pt idx="18">
                  <c:v>-2.5379119851949876E-3</c:v>
                </c:pt>
                <c:pt idx="19">
                  <c:v>-2.5381853741564568E-3</c:v>
                </c:pt>
                <c:pt idx="20">
                  <c:v>-2.538858260236984E-3</c:v>
                </c:pt>
                <c:pt idx="21">
                  <c:v>-2.5395631447119268E-3</c:v>
                </c:pt>
                <c:pt idx="22">
                  <c:v>-2.5399999999999581E-3</c:v>
                </c:pt>
                <c:pt idx="23">
                  <c:v>-2.5405071108510952E-3</c:v>
                </c:pt>
                <c:pt idx="24">
                  <c:v>-2.5411113145194968E-3</c:v>
                </c:pt>
                <c:pt idx="25">
                  <c:v>-2.5427132721109603E-3</c:v>
                </c:pt>
                <c:pt idx="26">
                  <c:v>-2.5445147716556165E-3</c:v>
                </c:pt>
                <c:pt idx="27">
                  <c:v>-2.5456124037225932E-3</c:v>
                </c:pt>
                <c:pt idx="28">
                  <c:v>-2.5468072572052704E-3</c:v>
                </c:pt>
                <c:pt idx="29">
                  <c:v>-2.5480978249753134E-3</c:v>
                </c:pt>
                <c:pt idx="30">
                  <c:v>-2.5508897649392966E-3</c:v>
                </c:pt>
                <c:pt idx="31">
                  <c:v>-2.5541718108495798E-3</c:v>
                </c:pt>
                <c:pt idx="32">
                  <c:v>-2.5559030576359442E-3</c:v>
                </c:pt>
                <c:pt idx="33">
                  <c:v>-2.55771180466375E-3</c:v>
                </c:pt>
                <c:pt idx="34">
                  <c:v>-2.5595934877244214E-3</c:v>
                </c:pt>
                <c:pt idx="35">
                  <c:v>-2.5633938996954268E-3</c:v>
                </c:pt>
                <c:pt idx="36">
                  <c:v>-2.5677430110588487E-3</c:v>
                </c:pt>
                <c:pt idx="37">
                  <c:v>-2.5699056261024146E-3</c:v>
                </c:pt>
                <c:pt idx="38">
                  <c:v>-2.5721046209164805E-3</c:v>
                </c:pt>
                <c:pt idx="39">
                  <c:v>-2.5743323743047642E-3</c:v>
                </c:pt>
                <c:pt idx="40">
                  <c:v>-2.5788292457835128E-3</c:v>
                </c:pt>
                <c:pt idx="41">
                  <c:v>-2.5833632650408616E-3</c:v>
                </c:pt>
                <c:pt idx="42">
                  <c:v>-2.5856052087441556E-3</c:v>
                </c:pt>
                <c:pt idx="43">
                  <c:v>-2.5878210130976342E-3</c:v>
                </c:pt>
                <c:pt idx="44">
                  <c:v>-2.5899999999994166E-3</c:v>
                </c:pt>
                <c:pt idx="45">
                  <c:v>-2.5947760232110048E-3</c:v>
                </c:pt>
                <c:pt idx="46">
                  <c:v>-2.5984456150406491E-3</c:v>
                </c:pt>
                <c:pt idx="47">
                  <c:v>-2.6004912366762098E-3</c:v>
                </c:pt>
                <c:pt idx="48">
                  <c:v>-2.6025067427091499E-3</c:v>
                </c:pt>
                <c:pt idx="49">
                  <c:v>-2.6044905054323705E-3</c:v>
                </c:pt>
                <c:pt idx="50">
                  <c:v>-2.6092529270348133E-3</c:v>
                </c:pt>
                <c:pt idx="51">
                  <c:v>-2.612081042297946E-3</c:v>
                </c:pt>
                <c:pt idx="52">
                  <c:v>-2.6138871460892527E-3</c:v>
                </c:pt>
                <c:pt idx="53">
                  <c:v>-2.615655024265712E-3</c:v>
                </c:pt>
                <c:pt idx="54">
                  <c:v>-2.6173841437641654E-3</c:v>
                </c:pt>
                <c:pt idx="55">
                  <c:v>-2.6217495390340579E-3</c:v>
                </c:pt>
                <c:pt idx="56">
                  <c:v>-2.6239078468870899E-3</c:v>
                </c:pt>
                <c:pt idx="57">
                  <c:v>-2.6254406502122254E-3</c:v>
                </c:pt>
                <c:pt idx="58">
                  <c:v>-2.626934780372256E-3</c:v>
                </c:pt>
                <c:pt idx="59">
                  <c:v>-2.6283907989331926E-3</c:v>
                </c:pt>
                <c:pt idx="60">
                  <c:v>-2.6319735214160415E-3</c:v>
                </c:pt>
                <c:pt idx="61">
                  <c:v>-2.6338504615530185E-3</c:v>
                </c:pt>
                <c:pt idx="62">
                  <c:v>-2.6351298186650073E-3</c:v>
                </c:pt>
                <c:pt idx="63">
                  <c:v>-2.6363777174119528E-3</c:v>
                </c:pt>
                <c:pt idx="64">
                  <c:v>-2.6375958139755683E-3</c:v>
                </c:pt>
                <c:pt idx="65">
                  <c:v>-2.6400000000003725E-3</c:v>
                </c:pt>
                <c:pt idx="66">
                  <c:v>-2.6421717737931554E-3</c:v>
                </c:pt>
                <c:pt idx="67">
                  <c:v>-2.6432284003502747E-3</c:v>
                </c:pt>
                <c:pt idx="68">
                  <c:v>-2.6442514610594669E-3</c:v>
                </c:pt>
                <c:pt idx="69">
                  <c:v>-2.6452436403064891E-3</c:v>
                </c:pt>
                <c:pt idx="70">
                  <c:v>-2.6463154642672399E-3</c:v>
                </c:pt>
                <c:pt idx="71">
                  <c:v>-2.6489570256856784E-3</c:v>
                </c:pt>
                <c:pt idx="72">
                  <c:v>-2.6498348587188987E-3</c:v>
                </c:pt>
                <c:pt idx="73">
                  <c:v>-2.6506977937992477E-3</c:v>
                </c:pt>
                <c:pt idx="74">
                  <c:v>-2.6515484743808767E-3</c:v>
                </c:pt>
                <c:pt idx="75">
                  <c:v>-2.6518224133626985E-3</c:v>
                </c:pt>
                <c:pt idx="76">
                  <c:v>-2.6548813161712515E-3</c:v>
                </c:pt>
                <c:pt idx="77">
                  <c:v>-2.6557101714408879E-3</c:v>
                </c:pt>
                <c:pt idx="78">
                  <c:v>-2.6565425101575334E-3</c:v>
                </c:pt>
                <c:pt idx="79">
                  <c:v>-2.6573809348515529E-3</c:v>
                </c:pt>
                <c:pt idx="80">
                  <c:v>-2.657485277718859E-3</c:v>
                </c:pt>
                <c:pt idx="81">
                  <c:v>-2.6608473393423928E-3</c:v>
                </c:pt>
                <c:pt idx="82">
                  <c:v>-2.6617550272229028E-3</c:v>
                </c:pt>
                <c:pt idx="83">
                  <c:v>-2.662684293473808E-3</c:v>
                </c:pt>
                <c:pt idx="84">
                  <c:v>-2.6636376996999494E-3</c:v>
                </c:pt>
                <c:pt idx="85">
                  <c:v>-2.6642547487502502E-3</c:v>
                </c:pt>
                <c:pt idx="86">
                  <c:v>-2.6677437517205146E-3</c:v>
                </c:pt>
                <c:pt idx="87">
                  <c:v>-2.6688560771874663E-3</c:v>
                </c:pt>
                <c:pt idx="88">
                  <c:v>-2.6699999999998795E-3</c:v>
                </c:pt>
                <c:pt idx="89">
                  <c:v>-2.671117252544865E-3</c:v>
                </c:pt>
                <c:pt idx="90">
                  <c:v>-2.6722679298025183E-3</c:v>
                </c:pt>
                <c:pt idx="91">
                  <c:v>-2.6759023343644367E-3</c:v>
                </c:pt>
                <c:pt idx="92">
                  <c:v>-2.677168401364686E-3</c:v>
                </c:pt>
                <c:pt idx="93">
                  <c:v>-2.6784586049069313E-3</c:v>
                </c:pt>
                <c:pt idx="94">
                  <c:v>-2.6797710071904831E-3</c:v>
                </c:pt>
                <c:pt idx="95">
                  <c:v>-2.6811036436896569E-3</c:v>
                </c:pt>
                <c:pt idx="96">
                  <c:v>-2.6852029124242254E-3</c:v>
                </c:pt>
                <c:pt idx="97">
                  <c:v>-2.6865963061147649E-3</c:v>
                </c:pt>
                <c:pt idx="98">
                  <c:v>-2.6879997105777355E-3</c:v>
                </c:pt>
                <c:pt idx="99">
                  <c:v>-2.6894110009572409E-3</c:v>
                </c:pt>
                <c:pt idx="100">
                  <c:v>-2.6908280256802961E-3</c:v>
                </c:pt>
                <c:pt idx="101">
                  <c:v>-2.6950915893424175E-3</c:v>
                </c:pt>
                <c:pt idx="102">
                  <c:v>-2.696509501267872E-3</c:v>
                </c:pt>
                <c:pt idx="103">
                  <c:v>-2.6979219888479578E-3</c:v>
                </c:pt>
                <c:pt idx="104">
                  <c:v>-2.6993267401803573E-3</c:v>
                </c:pt>
                <c:pt idx="105">
                  <c:v>-2.7007214166461018E-3</c:v>
                </c:pt>
                <c:pt idx="106">
                  <c:v>-2.7059705201160078E-3</c:v>
                </c:pt>
                <c:pt idx="107">
                  <c:v>-2.7061516661638402E-3</c:v>
                </c:pt>
                <c:pt idx="108">
                  <c:v>-2.7074599537353044E-3</c:v>
                </c:pt>
                <c:pt idx="109">
                  <c:v>-2.7087435735690265E-3</c:v>
                </c:pt>
                <c:pt idx="110">
                  <c:v>-2.7100000000004928E-3</c:v>
                </c:pt>
                <c:pt idx="111">
                  <c:v>-2.7148329010160208E-3</c:v>
                </c:pt>
                <c:pt idx="112">
                  <c:v>-2.7159942148489448E-3</c:v>
                </c:pt>
                <c:pt idx="113">
                  <c:v>-2.7171352950918484E-3</c:v>
                </c:pt>
                <c:pt idx="114">
                  <c:v>-2.7182587846432396E-3</c:v>
                </c:pt>
                <c:pt idx="115">
                  <c:v>-2.7218630660841765E-3</c:v>
                </c:pt>
                <c:pt idx="116">
                  <c:v>-2.7226324980737975E-3</c:v>
                </c:pt>
                <c:pt idx="117">
                  <c:v>-2.7237104818416996E-3</c:v>
                </c:pt>
                <c:pt idx="118">
                  <c:v>-2.7247884148428195E-3</c:v>
                </c:pt>
                <c:pt idx="119">
                  <c:v>-2.7258695008226868E-3</c:v>
                </c:pt>
                <c:pt idx="120">
                  <c:v>-2.7295013985035106E-3</c:v>
                </c:pt>
                <c:pt idx="121">
                  <c:v>-2.7302922537031371E-3</c:v>
                </c:pt>
                <c:pt idx="122">
                  <c:v>-2.7314399650143436E-3</c:v>
                </c:pt>
                <c:pt idx="123">
                  <c:v>-2.7326117343250559E-3</c:v>
                </c:pt>
                <c:pt idx="124">
                  <c:v>-2.7338113262273898E-3</c:v>
                </c:pt>
                <c:pt idx="125">
                  <c:v>-2.7375527479353507E-3</c:v>
                </c:pt>
                <c:pt idx="126">
                  <c:v>-2.738966015747833E-3</c:v>
                </c:pt>
                <c:pt idx="127">
                  <c:v>-2.7403639936447555E-3</c:v>
                </c:pt>
                <c:pt idx="128">
                  <c:v>-2.7418140641771007E-3</c:v>
                </c:pt>
                <c:pt idx="129">
                  <c:v>-2.7433205527614148E-3</c:v>
                </c:pt>
                <c:pt idx="130">
                  <c:v>-2.7472468785816563E-3</c:v>
                </c:pt>
                <c:pt idx="131">
                  <c:v>-2.7499999999997696E-3</c:v>
                </c:pt>
                <c:pt idx="132">
                  <c:v>-2.7518548846721504E-3</c:v>
                </c:pt>
                <c:pt idx="133">
                  <c:v>-2.7537854835385754E-3</c:v>
                </c:pt>
                <c:pt idx="134">
                  <c:v>-2.7557881734676854E-3</c:v>
                </c:pt>
                <c:pt idx="135">
                  <c:v>-2.7599428185163346E-3</c:v>
                </c:pt>
                <c:pt idx="136">
                  <c:v>-2.7644436718648304E-3</c:v>
                </c:pt>
                <c:pt idx="137">
                  <c:v>-2.7667487608501705E-3</c:v>
                </c:pt>
                <c:pt idx="138">
                  <c:v>-2.7691019765615937E-3</c:v>
                </c:pt>
                <c:pt idx="139">
                  <c:v>-2.7714989540294091E-3</c:v>
                </c:pt>
                <c:pt idx="140">
                  <c:v>-2.7756956674046419E-3</c:v>
                </c:pt>
                <c:pt idx="141">
                  <c:v>-2.7814334730290268E-3</c:v>
                </c:pt>
                <c:pt idx="142">
                  <c:v>-2.7839800757047178E-3</c:v>
                </c:pt>
                <c:pt idx="143">
                  <c:v>-2.7865420249122809E-3</c:v>
                </c:pt>
                <c:pt idx="144">
                  <c:v>-2.789114213886704E-3</c:v>
                </c:pt>
                <c:pt idx="145">
                  <c:v>-2.7931200033293898E-3</c:v>
                </c:pt>
                <c:pt idx="146">
                  <c:v>-2.7993995232617644E-3</c:v>
                </c:pt>
                <c:pt idx="147">
                  <c:v>-2.8019426007125613E-3</c:v>
                </c:pt>
                <c:pt idx="148">
                  <c:v>-2.804463052016315E-3</c:v>
                </c:pt>
                <c:pt idx="149">
                  <c:v>-2.8069550286365882E-3</c:v>
                </c:pt>
                <c:pt idx="150">
                  <c:v>-2.810540987187003E-3</c:v>
                </c:pt>
                <c:pt idx="151">
                  <c:v>-2.8165175087004604E-3</c:v>
                </c:pt>
                <c:pt idx="152">
                  <c:v>-2.8182770148149081E-3</c:v>
                </c:pt>
                <c:pt idx="153">
                  <c:v>-2.8199999999993786E-3</c:v>
                </c:pt>
                <c:pt idx="154">
                  <c:v>-2.8221518133983992E-3</c:v>
                </c:pt>
                <c:pt idx="155">
                  <c:v>-2.824230253550386E-3</c:v>
                </c:pt>
                <c:pt idx="156">
                  <c:v>-2.8304542362755439E-3</c:v>
                </c:pt>
                <c:pt idx="157">
                  <c:v>-2.8318395518960315E-3</c:v>
                </c:pt>
                <c:pt idx="158">
                  <c:v>-2.8335734748767827E-3</c:v>
                </c:pt>
                <c:pt idx="159">
                  <c:v>-2.8352432813605333E-3</c:v>
                </c:pt>
                <c:pt idx="160">
                  <c:v>-2.8368506727023401E-3</c:v>
                </c:pt>
                <c:pt idx="161">
                  <c:v>-2.8416647387543912E-3</c:v>
                </c:pt>
                <c:pt idx="162">
                  <c:v>-2.8426916993655738E-3</c:v>
                </c:pt>
                <c:pt idx="163">
                  <c:v>-2.8440141209493675E-3</c:v>
                </c:pt>
                <c:pt idx="164">
                  <c:v>-2.845285286905419E-3</c:v>
                </c:pt>
                <c:pt idx="165">
                  <c:v>-2.8465072157168869E-3</c:v>
                </c:pt>
                <c:pt idx="166">
                  <c:v>-2.8502152892378703E-3</c:v>
                </c:pt>
                <c:pt idx="167">
                  <c:v>-2.8509445149240698E-3</c:v>
                </c:pt>
                <c:pt idx="168">
                  <c:v>-2.8519521209884324E-3</c:v>
                </c:pt>
                <c:pt idx="169">
                  <c:v>-2.8529235522380958E-3</c:v>
                </c:pt>
                <c:pt idx="170">
                  <c:v>-2.8538611442963102E-3</c:v>
                </c:pt>
                <c:pt idx="171">
                  <c:v>-2.8573214188707396E-3</c:v>
                </c:pt>
                <c:pt idx="172">
                  <c:v>-2.8581264350906466E-3</c:v>
                </c:pt>
                <c:pt idx="173">
                  <c:v>-2.8589125773121893E-3</c:v>
                </c:pt>
                <c:pt idx="174">
                  <c:v>-2.8600000000003774E-3</c:v>
                </c:pt>
                <c:pt idx="175">
                  <c:v>-2.8622376527118526E-3</c:v>
                </c:pt>
                <c:pt idx="176">
                  <c:v>-2.8626326510243771E-3</c:v>
                </c:pt>
                <c:pt idx="177">
                  <c:v>-2.863341643232431E-3</c:v>
                </c:pt>
                <c:pt idx="178">
                  <c:v>-2.8640406394213613E-3</c:v>
                </c:pt>
                <c:pt idx="179">
                  <c:v>-2.8647303713049688E-3</c:v>
                </c:pt>
                <c:pt idx="180">
                  <c:v>-2.8670995823764345E-3</c:v>
                </c:pt>
                <c:pt idx="181">
                  <c:v>-2.8674117093081541E-3</c:v>
                </c:pt>
                <c:pt idx="182">
                  <c:v>-2.8680665145959239E-3</c:v>
                </c:pt>
                <c:pt idx="183">
                  <c:v>-2.8687166973830891E-3</c:v>
                </c:pt>
                <c:pt idx="184">
                  <c:v>-2.869363073220832E-3</c:v>
                </c:pt>
                <c:pt idx="185">
                  <c:v>-2.8720482940908956E-3</c:v>
                </c:pt>
                <c:pt idx="186">
                  <c:v>-2.8723107296048942E-3</c:v>
                </c:pt>
                <c:pt idx="187">
                  <c:v>-2.8725672308245187E-3</c:v>
                </c:pt>
                <c:pt idx="188">
                  <c:v>-2.8732085622267256E-3</c:v>
                </c:pt>
                <c:pt idx="189">
                  <c:v>-2.8738521308779852E-3</c:v>
                </c:pt>
                <c:pt idx="190">
                  <c:v>-2.8762191765801899E-3</c:v>
                </c:pt>
                <c:pt idx="191">
                  <c:v>-2.876467184875775E-3</c:v>
                </c:pt>
                <c:pt idx="192">
                  <c:v>-2.8771358497392541E-3</c:v>
                </c:pt>
                <c:pt idx="193">
                  <c:v>-2.8778123996699989E-3</c:v>
                </c:pt>
                <c:pt idx="194">
                  <c:v>-2.8784978178917342E-3</c:v>
                </c:pt>
                <c:pt idx="195">
                  <c:v>-2.8797257956836297E-3</c:v>
                </c:pt>
                <c:pt idx="196">
                  <c:v>-2.8799999999996645E-3</c:v>
                </c:pt>
                <c:pt idx="197">
                  <c:v>-2.882079272510385E-3</c:v>
                </c:pt>
                <c:pt idx="198">
                  <c:v>-2.8823751738034412E-3</c:v>
                </c:pt>
                <c:pt idx="199">
                  <c:v>-2.8831291885623857E-3</c:v>
                </c:pt>
                <c:pt idx="200">
                  <c:v>-2.8862917143335099E-3</c:v>
                </c:pt>
                <c:pt idx="201">
                  <c:v>-2.8866300296450653E-3</c:v>
                </c:pt>
                <c:pt idx="202">
                  <c:v>-2.8869746602616588E-3</c:v>
                </c:pt>
                <c:pt idx="203">
                  <c:v>-2.8877481001647934E-3</c:v>
                </c:pt>
                <c:pt idx="204">
                  <c:v>-2.8885193220201601E-3</c:v>
                </c:pt>
                <c:pt idx="205">
                  <c:v>-2.8915127733028481E-3</c:v>
                </c:pt>
                <c:pt idx="206">
                  <c:v>-2.891896294657581E-3</c:v>
                </c:pt>
                <c:pt idx="207">
                  <c:v>-2.8922851693534563E-3</c:v>
                </c:pt>
                <c:pt idx="208">
                  <c:v>-2.8930086224939968E-3</c:v>
                </c:pt>
                <c:pt idx="209">
                  <c:v>-2.8937181936508844E-3</c:v>
                </c:pt>
                <c:pt idx="210">
                  <c:v>-2.8961766157452008E-3</c:v>
                </c:pt>
                <c:pt idx="211">
                  <c:v>-2.8965845825328351E-3</c:v>
                </c:pt>
                <c:pt idx="212">
                  <c:v>-2.8969961788420351E-3</c:v>
                </c:pt>
                <c:pt idx="213">
                  <c:v>-2.897585207899026E-3</c:v>
                </c:pt>
                <c:pt idx="214">
                  <c:v>-2.8981477611115781E-3</c:v>
                </c:pt>
                <c:pt idx="215">
                  <c:v>-2.8996901213226693E-3</c:v>
                </c:pt>
                <c:pt idx="216">
                  <c:v>-2.9000000000003181E-3</c:v>
                </c:pt>
                <c:pt idx="217">
                  <c:v>-2.9002981368403164E-3</c:v>
                </c:pt>
                <c:pt idx="218">
                  <c:v>-2.9005584634966349E-3</c:v>
                </c:pt>
                <c:pt idx="219">
                  <c:v>-2.9003938063002E-3</c:v>
                </c:pt>
                <c:pt idx="220">
                  <c:v>-2.9012557574757138E-3</c:v>
                </c:pt>
                <c:pt idx="221">
                  <c:v>-2.9013527647774708E-3</c:v>
                </c:pt>
                <c:pt idx="222">
                  <c:v>-2.9014223862599627E-3</c:v>
                </c:pt>
                <c:pt idx="223">
                  <c:v>-2.9014664251889879E-3</c:v>
                </c:pt>
                <c:pt idx="224">
                  <c:v>-2.9008317833403674E-3</c:v>
                </c:pt>
                <c:pt idx="225">
                  <c:v>-2.9014234793916351E-3</c:v>
                </c:pt>
                <c:pt idx="226">
                  <c:v>-2.9013673132533726E-3</c:v>
                </c:pt>
                <c:pt idx="227">
                  <c:v>-2.9012967793881025E-3</c:v>
                </c:pt>
                <c:pt idx="228">
                  <c:v>-2.9012138128079747E-3</c:v>
                </c:pt>
                <c:pt idx="229">
                  <c:v>-2.9004093821909899E-3</c:v>
                </c:pt>
                <c:pt idx="230">
                  <c:v>-2.9007969783214822E-3</c:v>
                </c:pt>
                <c:pt idx="231">
                  <c:v>-2.900681532088474E-3</c:v>
                </c:pt>
                <c:pt idx="232">
                  <c:v>-2.9005656584603903E-3</c:v>
                </c:pt>
                <c:pt idx="233">
                  <c:v>-2.9004514241983406E-3</c:v>
                </c:pt>
                <c:pt idx="234">
                  <c:v>-2.8997836649878326E-3</c:v>
                </c:pt>
                <c:pt idx="235">
                  <c:v>-2.9000528747857375E-3</c:v>
                </c:pt>
                <c:pt idx="236">
                  <c:v>-2.8999784975261688E-3</c:v>
                </c:pt>
                <c:pt idx="237">
                  <c:v>-2.8999185554513867E-3</c:v>
                </c:pt>
                <c:pt idx="238">
                  <c:v>-2.8998752470740679E-3</c:v>
                </c:pt>
                <c:pt idx="239">
                  <c:v>-2.9000000000005519E-3</c:v>
                </c:pt>
                <c:pt idx="240">
                  <c:v>-2.8999429048020926E-3</c:v>
                </c:pt>
                <c:pt idx="241">
                  <c:v>-2.899954376670383E-3</c:v>
                </c:pt>
                <c:pt idx="242">
                  <c:v>-2.8999784204558074E-3</c:v>
                </c:pt>
                <c:pt idx="243">
                  <c:v>-2.9000134034599932E-3</c:v>
                </c:pt>
                <c:pt idx="244">
                  <c:v>-2.900057676466792E-3</c:v>
                </c:pt>
                <c:pt idx="245">
                  <c:v>-2.9002294956538021E-3</c:v>
                </c:pt>
                <c:pt idx="246">
                  <c:v>-2.9002941062511141E-3</c:v>
                </c:pt>
                <c:pt idx="247">
                  <c:v>-2.900359513071733E-3</c:v>
                </c:pt>
                <c:pt idx="248">
                  <c:v>-2.9004239678174495E-3</c:v>
                </c:pt>
                <c:pt idx="249">
                  <c:v>-2.9006696140368589E-3</c:v>
                </c:pt>
                <c:pt idx="250">
                  <c:v>-2.9006907173076382E-3</c:v>
                </c:pt>
                <c:pt idx="251">
                  <c:v>-2.9006981680311929E-3</c:v>
                </c:pt>
                <c:pt idx="252">
                  <c:v>-2.9006900858000451E-3</c:v>
                </c:pt>
                <c:pt idx="253">
                  <c:v>-2.9005535895712197E-3</c:v>
                </c:pt>
                <c:pt idx="254">
                  <c:v>-2.9004642411449796E-3</c:v>
                </c:pt>
                <c:pt idx="255">
                  <c:v>-2.9003497100048032E-3</c:v>
                </c:pt>
                <c:pt idx="256">
                  <c:v>-2.9002080166550029E-3</c:v>
                </c:pt>
                <c:pt idx="257">
                  <c:v>-2.9000000000002899E-3</c:v>
                </c:pt>
                <c:pt idx="258">
                  <c:v>-2.8989658371162941E-3</c:v>
                </c:pt>
                <c:pt idx="259">
                  <c:v>-2.8986148733048029E-3</c:v>
                </c:pt>
                <c:pt idx="260">
                  <c:v>-2.8982342956523671E-3</c:v>
                </c:pt>
                <c:pt idx="261">
                  <c:v>-2.8975161344211155E-3</c:v>
                </c:pt>
                <c:pt idx="262">
                  <c:v>-2.8964479194158676E-3</c:v>
                </c:pt>
                <c:pt idx="263">
                  <c:v>-2.8959434799747798E-3</c:v>
                </c:pt>
                <c:pt idx="264">
                  <c:v>-2.8954192319198126E-3</c:v>
                </c:pt>
                <c:pt idx="265">
                  <c:v>-2.8948768705848392E-3</c:v>
                </c:pt>
                <c:pt idx="266">
                  <c:v>-2.8938061133409782E-3</c:v>
                </c:pt>
                <c:pt idx="267">
                  <c:v>-2.8925608104963421E-3</c:v>
                </c:pt>
                <c:pt idx="268">
                  <c:v>-2.8919539241225784E-3</c:v>
                </c:pt>
                <c:pt idx="269">
                  <c:v>-2.8913394632760266E-3</c:v>
                </c:pt>
                <c:pt idx="270">
                  <c:v>-2.8907192455575386E-3</c:v>
                </c:pt>
                <c:pt idx="271">
                  <c:v>-2.8894365031438994E-3</c:v>
                </c:pt>
                <c:pt idx="272">
                  <c:v>-2.888217769299233E-3</c:v>
                </c:pt>
                <c:pt idx="273">
                  <c:v>-2.8875966425583226E-3</c:v>
                </c:pt>
                <c:pt idx="274">
                  <c:v>-2.8869810313471847E-3</c:v>
                </c:pt>
                <c:pt idx="275">
                  <c:v>-2.8863728755349535E-3</c:v>
                </c:pt>
                <c:pt idx="276">
                  <c:v>-2.8850149141102662E-3</c:v>
                </c:pt>
                <c:pt idx="277">
                  <c:v>-2.8840542149483786E-3</c:v>
                </c:pt>
                <c:pt idx="278">
                  <c:v>-2.8835130454730597E-3</c:v>
                </c:pt>
                <c:pt idx="279">
                  <c:v>-2.8829913373993612E-3</c:v>
                </c:pt>
                <c:pt idx="280">
                  <c:v>-2.882490604071516E-3</c:v>
                </c:pt>
                <c:pt idx="281">
                  <c:v>-2.8811856935377247E-3</c:v>
                </c:pt>
                <c:pt idx="282">
                  <c:v>-2.8806782157686024E-3</c:v>
                </c:pt>
                <c:pt idx="283">
                  <c:v>-2.8802664525029447E-3</c:v>
                </c:pt>
                <c:pt idx="284">
                  <c:v>-2.8798686470869451E-3</c:v>
                </c:pt>
                <c:pt idx="285">
                  <c:v>-2.8794834843335147E-3</c:v>
                </c:pt>
                <c:pt idx="286">
                  <c:v>-2.8782520429016909E-3</c:v>
                </c:pt>
                <c:pt idx="287">
                  <c:v>-2.8780424092394769E-3</c:v>
                </c:pt>
                <c:pt idx="288">
                  <c:v>-2.8777001850239891E-3</c:v>
                </c:pt>
                <c:pt idx="289">
                  <c:v>-2.8773623841645305E-3</c:v>
                </c:pt>
                <c:pt idx="290">
                  <c:v>-2.8770275820802133E-3</c:v>
                </c:pt>
                <c:pt idx="291">
                  <c:v>-2.8758471418391441E-3</c:v>
                </c:pt>
                <c:pt idx="292">
                  <c:v>-2.875689322877194E-3</c:v>
                </c:pt>
                <c:pt idx="293">
                  <c:v>-2.875347598961942E-3</c:v>
                </c:pt>
                <c:pt idx="294">
                  <c:v>-2.8749999981451165E-3</c:v>
                </c:pt>
                <c:pt idx="295">
                  <c:v>-2.8746448612721634E-3</c:v>
                </c:pt>
                <c:pt idx="296">
                  <c:v>-2.8734934332608915E-3</c:v>
                </c:pt>
                <c:pt idx="297">
                  <c:v>-2.8731038346619317E-3</c:v>
                </c:pt>
                <c:pt idx="298">
                  <c:v>-2.8726766786826481E-3</c:v>
                </c:pt>
                <c:pt idx="299">
                  <c:v>-2.8722279758742609E-3</c:v>
                </c:pt>
                <c:pt idx="300">
                  <c:v>-2.8717552950523863E-3</c:v>
                </c:pt>
                <c:pt idx="301">
                  <c:v>-2.8716249889973E-3</c:v>
                </c:pt>
                <c:pt idx="302">
                  <c:v>-2.8695927105721985E-3</c:v>
                </c:pt>
                <c:pt idx="303">
                  <c:v>-2.868986715643613E-3</c:v>
                </c:pt>
                <c:pt idx="304">
                  <c:v>-2.8683572594208162E-3</c:v>
                </c:pt>
                <c:pt idx="305">
                  <c:v>-2.8677057376781728E-3</c:v>
                </c:pt>
                <c:pt idx="306">
                  <c:v>-2.8664033904901337E-3</c:v>
                </c:pt>
                <c:pt idx="307">
                  <c:v>-2.8649074096897134E-3</c:v>
                </c:pt>
                <c:pt idx="308">
                  <c:v>-2.8641669956422488E-3</c:v>
                </c:pt>
                <c:pt idx="309">
                  <c:v>-2.8634131899226653E-3</c:v>
                </c:pt>
                <c:pt idx="310">
                  <c:v>-2.862647488036856E-3</c:v>
                </c:pt>
                <c:pt idx="311">
                  <c:v>-2.8613309207373917E-3</c:v>
                </c:pt>
                <c:pt idx="312">
                  <c:v>-2.8594961276203227E-3</c:v>
                </c:pt>
                <c:pt idx="313">
                  <c:v>-2.8586938761620143E-3</c:v>
                </c:pt>
                <c:pt idx="314">
                  <c:v>-2.8578890007739366E-3</c:v>
                </c:pt>
                <c:pt idx="315">
                  <c:v>-2.8570830966974203E-3</c:v>
                </c:pt>
                <c:pt idx="316">
                  <c:v>-2.8558211371178281E-3</c:v>
                </c:pt>
                <c:pt idx="317">
                  <c:v>-2.8538815969486359E-3</c:v>
                </c:pt>
                <c:pt idx="318">
                  <c:v>-2.8530949766836238E-3</c:v>
                </c:pt>
                <c:pt idx="319">
                  <c:v>-2.8523171983709989E-3</c:v>
                </c:pt>
                <c:pt idx="320">
                  <c:v>-2.8515499569810132E-3</c:v>
                </c:pt>
                <c:pt idx="321">
                  <c:v>-2.8504041373512063E-3</c:v>
                </c:pt>
                <c:pt idx="322">
                  <c:v>-2.8486207587970036E-3</c:v>
                </c:pt>
                <c:pt idx="323">
                  <c:v>-2.8479317403942357E-3</c:v>
                </c:pt>
                <c:pt idx="324">
                  <c:v>-2.8472614118276681E-3</c:v>
                </c:pt>
                <c:pt idx="325">
                  <c:v>-2.8466092332239379E-3</c:v>
                </c:pt>
                <c:pt idx="326">
                  <c:v>-2.8456192326157944E-3</c:v>
                </c:pt>
                <c:pt idx="327">
                  <c:v>-2.8441710152034105E-3</c:v>
                </c:pt>
                <c:pt idx="328">
                  <c:v>-2.8436012825367139E-3</c:v>
                </c:pt>
                <c:pt idx="329">
                  <c:v>-2.843046337120572E-3</c:v>
                </c:pt>
                <c:pt idx="330">
                  <c:v>-2.8425055979262813E-3</c:v>
                </c:pt>
                <c:pt idx="331">
                  <c:v>-2.8416239589209367E-3</c:v>
                </c:pt>
                <c:pt idx="332">
                  <c:v>-2.8404728769473504E-3</c:v>
                </c:pt>
                <c:pt idx="333">
                  <c:v>-2.8399942476011937E-3</c:v>
                </c:pt>
                <c:pt idx="334">
                  <c:v>-2.8395262148169257E-3</c:v>
                </c:pt>
                <c:pt idx="335">
                  <c:v>-2.8390681564035521E-3</c:v>
                </c:pt>
                <c:pt idx="336">
                  <c:v>-2.8382346860245573E-3</c:v>
                </c:pt>
                <c:pt idx="337">
                  <c:v>-2.8373230169097688E-3</c:v>
                </c:pt>
                <c:pt idx="338">
                  <c:v>-2.8369052917387935E-3</c:v>
                </c:pt>
                <c:pt idx="339">
                  <c:v>-2.8364936843358495E-3</c:v>
                </c:pt>
                <c:pt idx="340">
                  <c:v>-2.8360875313554711E-3</c:v>
                </c:pt>
                <c:pt idx="341">
                  <c:v>-2.8352438846647953E-3</c:v>
                </c:pt>
                <c:pt idx="342">
                  <c:v>-2.8345039909510152E-3</c:v>
                </c:pt>
                <c:pt idx="343">
                  <c:v>-2.8341149541087087E-3</c:v>
                </c:pt>
                <c:pt idx="344">
                  <c:v>-2.8337272681436387E-3</c:v>
                </c:pt>
                <c:pt idx="345">
                  <c:v>-2.8335874289527191E-3</c:v>
                </c:pt>
                <c:pt idx="346">
                  <c:v>-2.8332066140280697E-3</c:v>
                </c:pt>
                <c:pt idx="347">
                  <c:v>-2.8320577376494227E-3</c:v>
                </c:pt>
                <c:pt idx="348">
                  <c:v>-2.8316701847607407E-3</c:v>
                </c:pt>
                <c:pt idx="349">
                  <c:v>-2.8312790948495157E-3</c:v>
                </c:pt>
                <c:pt idx="350">
                  <c:v>-2.8308837150155877E-3</c:v>
                </c:pt>
                <c:pt idx="351">
                  <c:v>-2.8304832864110277E-3</c:v>
                </c:pt>
                <c:pt idx="352">
                  <c:v>-2.8292440303655532E-3</c:v>
                </c:pt>
                <c:pt idx="353">
                  <c:v>-2.828815699346109E-3</c:v>
                </c:pt>
                <c:pt idx="354">
                  <c:v>-2.8283784361670373E-3</c:v>
                </c:pt>
                <c:pt idx="355">
                  <c:v>-2.8279314463175078E-3</c:v>
                </c:pt>
                <c:pt idx="356">
                  <c:v>-2.827473929341994E-3</c:v>
                </c:pt>
                <c:pt idx="357">
                  <c:v>-2.8260301219382505E-3</c:v>
                </c:pt>
                <c:pt idx="358">
                  <c:v>-2.8255223730171007E-3</c:v>
                </c:pt>
                <c:pt idx="359">
                  <c:v>-2.8250000055280561E-3</c:v>
                </c:pt>
                <c:pt idx="360">
                  <c:v>-2.824462195709399E-3</c:v>
                </c:pt>
                <c:pt idx="361">
                  <c:v>-2.8239082900223672E-3</c:v>
                </c:pt>
                <c:pt idx="362">
                  <c:v>-2.821253031019239E-3</c:v>
                </c:pt>
                <c:pt idx="363">
                  <c:v>-2.8210764860912784E-3</c:v>
                </c:pt>
                <c:pt idx="364">
                  <c:v>-2.820895015770711E-3</c:v>
                </c:pt>
                <c:pt idx="365">
                  <c:v>-2.8202435352892813E-3</c:v>
                </c:pt>
                <c:pt idx="366">
                  <c:v>-2.8195757564087377E-3</c:v>
                </c:pt>
                <c:pt idx="367">
                  <c:v>-2.7821685963799144E-3</c:v>
                </c:pt>
                <c:pt idx="368">
                  <c:v>-2.7814271421306123E-3</c:v>
                </c:pt>
                <c:pt idx="369">
                  <c:v>-2.7806693749668127E-3</c:v>
                </c:pt>
                <c:pt idx="370">
                  <c:v>-2.7798952880127114E-3</c:v>
                </c:pt>
                <c:pt idx="371">
                  <c:v>-2.7787534587196887E-3</c:v>
                </c:pt>
                <c:pt idx="372">
                  <c:v>-2.7766356219443402E-3</c:v>
                </c:pt>
                <c:pt idx="373">
                  <c:v>-2.7757798500405648E-3</c:v>
                </c:pt>
                <c:pt idx="374">
                  <c:v>-2.7749077273643142E-3</c:v>
                </c:pt>
                <c:pt idx="375">
                  <c:v>-2.7740192504566163E-3</c:v>
                </c:pt>
                <c:pt idx="376">
                  <c:v>-2.7726483756048952E-3</c:v>
                </c:pt>
                <c:pt idx="377">
                  <c:v>-2.7703017484794951E-3</c:v>
                </c:pt>
                <c:pt idx="378">
                  <c:v>-2.7693314656606219E-3</c:v>
                </c:pt>
                <c:pt idx="379">
                  <c:v>-2.7683448181221692E-3</c:v>
                </c:pt>
                <c:pt idx="380">
                  <c:v>-2.7673418058280787E-3</c:v>
                </c:pt>
                <c:pt idx="381">
                  <c:v>-2.765743717935875E-3</c:v>
                </c:pt>
                <c:pt idx="382">
                  <c:v>-2.7631661253640677E-3</c:v>
                </c:pt>
                <c:pt idx="383">
                  <c:v>-2.7620813057694783E-3</c:v>
                </c:pt>
                <c:pt idx="384">
                  <c:v>-2.760980131429505E-3</c:v>
                </c:pt>
                <c:pt idx="385">
                  <c:v>-2.7598626057201425E-3</c:v>
                </c:pt>
                <c:pt idx="386">
                  <c:v>-2.758038999905915E-3</c:v>
                </c:pt>
                <c:pt idx="387">
                  <c:v>-2.7552290738128513E-3</c:v>
                </c:pt>
                <c:pt idx="388">
                  <c:v>-2.7540298589936647E-3</c:v>
                </c:pt>
                <c:pt idx="389">
                  <c:v>-2.752814323314597E-3</c:v>
                </c:pt>
                <c:pt idx="390">
                  <c:v>-2.751582473571951E-3</c:v>
                </c:pt>
                <c:pt idx="391">
                  <c:v>-2.7495348825734567E-3</c:v>
                </c:pt>
                <c:pt idx="392">
                  <c:v>-2.7464920868958617E-3</c:v>
                </c:pt>
                <c:pt idx="393">
                  <c:v>-2.745178785810154E-3</c:v>
                </c:pt>
                <c:pt idx="394">
                  <c:v>-2.7438492216670242E-3</c:v>
                </c:pt>
                <c:pt idx="395">
                  <c:v>-2.7425034046787374E-3</c:v>
                </c:pt>
                <c:pt idx="396">
                  <c:v>-2.7402331738961136E-3</c:v>
                </c:pt>
                <c:pt idx="397">
                  <c:v>-2.7369578295522376E-3</c:v>
                </c:pt>
                <c:pt idx="398">
                  <c:v>-2.7355309185667811E-3</c:v>
                </c:pt>
                <c:pt idx="399">
                  <c:v>-2.7340878262454888E-3</c:v>
                </c:pt>
                <c:pt idx="400">
                  <c:v>-2.7326285662135474E-3</c:v>
                </c:pt>
                <c:pt idx="401">
                  <c:v>-2.7301368287298198E-3</c:v>
                </c:pt>
                <c:pt idx="402">
                  <c:v>-2.7266301386032745E-3</c:v>
                </c:pt>
                <c:pt idx="403">
                  <c:v>-2.7250902615035292E-3</c:v>
                </c:pt>
                <c:pt idx="404">
                  <c:v>-2.7235343087021447E-3</c:v>
                </c:pt>
                <c:pt idx="405">
                  <c:v>-2.7219622972441816E-3</c:v>
                </c:pt>
                <c:pt idx="406">
                  <c:v>-2.7192499488577445E-3</c:v>
                </c:pt>
                <c:pt idx="407">
                  <c:v>-2.7155140227832692E-3</c:v>
                </c:pt>
                <c:pt idx="408">
                  <c:v>-2.7138619907686036E-3</c:v>
                </c:pt>
                <c:pt idx="409">
                  <c:v>-2.7127748159643081E-3</c:v>
                </c:pt>
                <c:pt idx="410">
                  <c:v>-2.7116734909395923E-3</c:v>
                </c:pt>
                <c:pt idx="411">
                  <c:v>-2.7099891314321667E-3</c:v>
                </c:pt>
                <c:pt idx="412">
                  <c:v>-2.7042351527126044E-3</c:v>
                </c:pt>
                <c:pt idx="413">
                  <c:v>-2.7030932273213182E-3</c:v>
                </c:pt>
                <c:pt idx="414">
                  <c:v>-2.7013297552751503E-3</c:v>
                </c:pt>
                <c:pt idx="415">
                  <c:v>-2.699550534769557E-3</c:v>
                </c:pt>
                <c:pt idx="416">
                  <c:v>-2.6977555916527507E-3</c:v>
                </c:pt>
                <c:pt idx="417">
                  <c:v>-2.6916164545005487E-3</c:v>
                </c:pt>
                <c:pt idx="418">
                  <c:v>-2.6904191274690348E-3</c:v>
                </c:pt>
                <c:pt idx="419">
                  <c:v>-2.688545976464507E-3</c:v>
                </c:pt>
                <c:pt idx="420">
                  <c:v>-2.6866572684078882E-3</c:v>
                </c:pt>
                <c:pt idx="421">
                  <c:v>-2.6847530326410407E-3</c:v>
                </c:pt>
                <c:pt idx="422">
                  <c:v>-2.6782320768108697E-3</c:v>
                </c:pt>
                <c:pt idx="423">
                  <c:v>-2.6769814167479922E-3</c:v>
                </c:pt>
                <c:pt idx="424">
                  <c:v>-2.6749999999999829E-3</c:v>
                </c:pt>
                <c:pt idx="425">
                  <c:v>-2.6730032499071577E-3</c:v>
                </c:pt>
                <c:pt idx="426">
                  <c:v>-2.6709912385927126E-3</c:v>
                </c:pt>
                <c:pt idx="427">
                  <c:v>-2.6607051113796132E-3</c:v>
                </c:pt>
                <c:pt idx="428">
                  <c:v>-2.6586032512416757E-3</c:v>
                </c:pt>
                <c:pt idx="429">
                  <c:v>-2.6564867093128441E-3</c:v>
                </c:pt>
                <c:pt idx="430">
                  <c:v>-2.6822346402954767E-3</c:v>
                </c:pt>
                <c:pt idx="431">
                  <c:v>-2.6812632470112341E-3</c:v>
                </c:pt>
                <c:pt idx="432">
                  <c:v>-2.6790604563244891E-3</c:v>
                </c:pt>
                <c:pt idx="433">
                  <c:v>-2.6768435980275562E-3</c:v>
                </c:pt>
                <c:pt idx="434">
                  <c:v>-2.6688538258341915E-3</c:v>
                </c:pt>
                <c:pt idx="435">
                  <c:v>-2.6678373102897446E-3</c:v>
                </c:pt>
                <c:pt idx="436">
                  <c:v>-2.6655514862916618E-3</c:v>
                </c:pt>
                <c:pt idx="437">
                  <c:v>-2.6632521485678851E-3</c:v>
                </c:pt>
                <c:pt idx="438">
                  <c:v>-2.660939391908812E-3</c:v>
                </c:pt>
                <c:pt idx="439">
                  <c:v>-2.6526249071290309E-3</c:v>
                </c:pt>
                <c:pt idx="440">
                  <c:v>-2.6515560963922269E-3</c:v>
                </c:pt>
                <c:pt idx="441">
                  <c:v>-2.6491776915986698E-3</c:v>
                </c:pt>
                <c:pt idx="442">
                  <c:v>-2.6467864514345685E-3</c:v>
                </c:pt>
                <c:pt idx="443">
                  <c:v>-2.64438247563481E-3</c:v>
                </c:pt>
                <c:pt idx="444">
                  <c:v>-2.6357614691779338E-3</c:v>
                </c:pt>
                <c:pt idx="445">
                  <c:v>-2.6346412354945059E-3</c:v>
                </c:pt>
                <c:pt idx="446">
                  <c:v>-2.6321751022626572E-3</c:v>
                </c:pt>
                <c:pt idx="447">
                  <c:v>-2.6296968466437143E-3</c:v>
                </c:pt>
                <c:pt idx="448">
                  <c:v>-2.6272065733148331E-3</c:v>
                </c:pt>
                <c:pt idx="449">
                  <c:v>-2.6182976646901318E-3</c:v>
                </c:pt>
                <c:pt idx="450">
                  <c:v>-2.6171274212876128E-3</c:v>
                </c:pt>
                <c:pt idx="451">
                  <c:v>-2.6159521525489838E-3</c:v>
                </c:pt>
                <c:pt idx="452">
                  <c:v>-2.6120185126869977E-3</c:v>
                </c:pt>
                <c:pt idx="453">
                  <c:v>-2.6108293219353385E-3</c:v>
                </c:pt>
                <c:pt idx="454">
                  <c:v>-2.6002693245590421E-3</c:v>
                </c:pt>
                <c:pt idx="455">
                  <c:v>-2.5990510443030246E-3</c:v>
                </c:pt>
                <c:pt idx="456">
                  <c:v>-2.5978278665605603E-3</c:v>
                </c:pt>
                <c:pt idx="457">
                  <c:v>-2.5951951598158162E-3</c:v>
                </c:pt>
                <c:pt idx="458">
                  <c:v>-2.5925519159704417E-3</c:v>
                </c:pt>
                <c:pt idx="459">
                  <c:v>-2.5817139579312229E-3</c:v>
                </c:pt>
                <c:pt idx="460">
                  <c:v>-2.5804501919974854E-3</c:v>
                </c:pt>
                <c:pt idx="461">
                  <c:v>-2.5791817371569156E-3</c:v>
                </c:pt>
                <c:pt idx="462">
                  <c:v>-2.5764777388651234E-3</c:v>
                </c:pt>
                <c:pt idx="463">
                  <c:v>-2.5737640328627408E-3</c:v>
                </c:pt>
                <c:pt idx="464">
                  <c:v>-2.5626707523144186E-3</c:v>
                </c:pt>
                <c:pt idx="465">
                  <c:v>-2.5613646488507058E-3</c:v>
                </c:pt>
                <c:pt idx="466">
                  <c:v>-2.5600541592025812E-3</c:v>
                </c:pt>
                <c:pt idx="467">
                  <c:v>-2.557284780154699E-3</c:v>
                </c:pt>
                <c:pt idx="468">
                  <c:v>-2.5545065578085882E-3</c:v>
                </c:pt>
                <c:pt idx="469">
                  <c:v>-2.5431805736561776E-3</c:v>
                </c:pt>
                <c:pt idx="470">
                  <c:v>-2.5418358964457433E-3</c:v>
                </c:pt>
                <c:pt idx="471">
                  <c:v>-2.5360573755560814E-3</c:v>
                </c:pt>
                <c:pt idx="472">
                  <c:v>-2.5332199901012304E-3</c:v>
                </c:pt>
                <c:pt idx="473">
                  <c:v>-2.5274011958555135E-3</c:v>
                </c:pt>
                <c:pt idx="474">
                  <c:v>-2.5217933330219959E-3</c:v>
                </c:pt>
                <c:pt idx="475">
                  <c:v>-2.5189180339223126E-3</c:v>
                </c:pt>
                <c:pt idx="476">
                  <c:v>-2.5160355409045592E-3</c:v>
                </c:pt>
                <c:pt idx="477">
                  <c:v>-2.5131459851868154E-3</c:v>
                </c:pt>
                <c:pt idx="478">
                  <c:v>-2.5072375305963354E-3</c:v>
                </c:pt>
                <c:pt idx="479">
                  <c:v>-2.5015197838638439E-3</c:v>
                </c:pt>
                <c:pt idx="480">
                  <c:v>-2.4985969071084323E-3</c:v>
                </c:pt>
                <c:pt idx="481">
                  <c:v>-2.4956677694820684E-3</c:v>
                </c:pt>
                <c:pt idx="482">
                  <c:v>-2.4927325070402675E-3</c:v>
                </c:pt>
                <c:pt idx="483">
                  <c:v>-2.4867432571388922E-3</c:v>
                </c:pt>
                <c:pt idx="484">
                  <c:v>-2.480932954506953E-3</c:v>
                </c:pt>
                <c:pt idx="485">
                  <c:v>-2.4779691330773681E-3</c:v>
                </c:pt>
                <c:pt idx="486">
                  <c:v>-2.474999997807112E-3</c:v>
                </c:pt>
                <c:pt idx="487">
                  <c:v>-2.4720255774588282E-3</c:v>
                </c:pt>
                <c:pt idx="488">
                  <c:v>-2.4659626664676813E-3</c:v>
                </c:pt>
                <c:pt idx="489">
                  <c:v>-2.4600741001688255E-3</c:v>
                </c:pt>
                <c:pt idx="490">
                  <c:v>-2.4570725113565416E-3</c:v>
                </c:pt>
                <c:pt idx="491">
                  <c:v>-2.4540653252112256E-3</c:v>
                </c:pt>
                <c:pt idx="492">
                  <c:v>-2.4510524863041727E-3</c:v>
                </c:pt>
                <c:pt idx="493">
                  <c:v>-2.4374722674251844E-3</c:v>
                </c:pt>
                <c:pt idx="494">
                  <c:v>-2.4344275711120919E-3</c:v>
                </c:pt>
                <c:pt idx="495">
                  <c:v>-2.4313768811521021E-3</c:v>
                </c:pt>
                <c:pt idx="496">
                  <c:v>-2.4283201385787568E-3</c:v>
                </c:pt>
                <c:pt idx="497">
                  <c:v>-2.4191129998121937E-3</c:v>
                </c:pt>
                <c:pt idx="498">
                  <c:v>-2.4160314494926617E-3</c:v>
                </c:pt>
                <c:pt idx="499">
                  <c:v>-2.4129435459931689E-3</c:v>
                </c:pt>
                <c:pt idx="500">
                  <c:v>-2.4098492280458027E-3</c:v>
                </c:pt>
                <c:pt idx="501">
                  <c:v>-2.4067484340031717E-3</c:v>
                </c:pt>
                <c:pt idx="502">
                  <c:v>-2.3974065730462822E-3</c:v>
                </c:pt>
                <c:pt idx="503">
                  <c:v>-2.3942792504462783E-3</c:v>
                </c:pt>
                <c:pt idx="504">
                  <c:v>-2.3911451377463637E-3</c:v>
                </c:pt>
                <c:pt idx="505">
                  <c:v>-2.388004170991543E-3</c:v>
                </c:pt>
                <c:pt idx="506">
                  <c:v>-2.384856285845588E-3</c:v>
                </c:pt>
                <c:pt idx="507">
                  <c:v>-2.3753704709414741E-3</c:v>
                </c:pt>
                <c:pt idx="508">
                  <c:v>-2.3721942611900004E-3</c:v>
                </c:pt>
                <c:pt idx="509">
                  <c:v>-2.3690108056068997E-3</c:v>
                </c:pt>
                <c:pt idx="510">
                  <c:v>-2.3658200375527311E-3</c:v>
                </c:pt>
                <c:pt idx="511">
                  <c:v>-2.3626218900015487E-3</c:v>
                </c:pt>
                <c:pt idx="512">
                  <c:v>-2.351305398067658E-3</c:v>
                </c:pt>
                <c:pt idx="513">
                  <c:v>-2.3448317099251516E-3</c:v>
                </c:pt>
                <c:pt idx="514">
                  <c:v>-2.3415831520893749E-3</c:v>
                </c:pt>
                <c:pt idx="515">
                  <c:v>-2.3349245910988664E-3</c:v>
                </c:pt>
                <c:pt idx="516">
                  <c:v>-2.328509212189122E-3</c:v>
                </c:pt>
                <c:pt idx="517">
                  <c:v>-2.3252204498210331E-3</c:v>
                </c:pt>
                <c:pt idx="518">
                  <c:v>-2.3019640225448953E-3</c:v>
                </c:pt>
                <c:pt idx="519">
                  <c:v>-2.2782782797621348E-3</c:v>
                </c:pt>
                <c:pt idx="520">
                  <c:v>-2.2541374355028697E-3</c:v>
                </c:pt>
                <c:pt idx="521">
                  <c:v>-2.2295147918606063E-3</c:v>
                </c:pt>
                <c:pt idx="522">
                  <c:v>-2.2043827389240309E-3</c:v>
                </c:pt>
                <c:pt idx="523">
                  <c:v>-2.1787127547209678E-3</c:v>
                </c:pt>
                <c:pt idx="524">
                  <c:v>-2.1524732653509663E-3</c:v>
                </c:pt>
                <c:pt idx="525">
                  <c:v>-2.1256241605384909E-3</c:v>
                </c:pt>
                <c:pt idx="526">
                  <c:v>-2.0981241779621557E-3</c:v>
                </c:pt>
                <c:pt idx="527">
                  <c:v>-2.0699310147598779E-3</c:v>
                </c:pt>
                <c:pt idx="528">
                  <c:v>-2.0410012456018034E-3</c:v>
                </c:pt>
                <c:pt idx="529">
                  <c:v>-2.0112903225656255E-3</c:v>
                </c:pt>
                <c:pt idx="530">
                  <c:v>-1.9807525750153748E-3</c:v>
                </c:pt>
                <c:pt idx="531">
                  <c:v>-1.9493412094637055E-3</c:v>
                </c:pt>
                <c:pt idx="532">
                  <c:v>-1.917008309421146E-3</c:v>
                </c:pt>
                <c:pt idx="533">
                  <c:v>-1.8837048352475217E-3</c:v>
                </c:pt>
                <c:pt idx="534">
                  <c:v>-1.8520447705103163E-3</c:v>
                </c:pt>
                <c:pt idx="535">
                  <c:v>-1.8167334724827535E-3</c:v>
                </c:pt>
                <c:pt idx="536">
                  <c:v>-1.7802996093742994E-3</c:v>
                </c:pt>
                <c:pt idx="537">
                  <c:v>-1.736862805742045E-3</c:v>
                </c:pt>
                <c:pt idx="538">
                  <c:v>-1.7010184884942534E-3</c:v>
                </c:pt>
                <c:pt idx="539">
                  <c:v>-1.661259783271802E-3</c:v>
                </c:pt>
                <c:pt idx="540">
                  <c:v>-1.6206137200683434E-3</c:v>
                </c:pt>
                <c:pt idx="541">
                  <c:v>-1.5791870206009933E-3</c:v>
                </c:pt>
                <c:pt idx="542">
                  <c:v>-1.537089736415454E-3</c:v>
                </c:pt>
                <c:pt idx="543">
                  <c:v>-1.4944352492943841E-3</c:v>
                </c:pt>
                <c:pt idx="544">
                  <c:v>-1.4513402715958222E-3</c:v>
                </c:pt>
                <c:pt idx="545">
                  <c:v>-1.4079248465890066E-3</c:v>
                </c:pt>
                <c:pt idx="546">
                  <c:v>-1.3643123487541348E-3</c:v>
                </c:pt>
                <c:pt idx="547">
                  <c:v>-1.3268183022359104E-3</c:v>
                </c:pt>
                <c:pt idx="548">
                  <c:v>-1.2831468067915353E-3</c:v>
                </c:pt>
                <c:pt idx="549">
                  <c:v>-1.2396620342021158E-3</c:v>
                </c:pt>
                <c:pt idx="550">
                  <c:v>-1.1842224536575685E-3</c:v>
                </c:pt>
                <c:pt idx="551">
                  <c:v>-1.1476026135048834E-3</c:v>
                </c:pt>
                <c:pt idx="552">
                  <c:v>-1.1112725843966942E-3</c:v>
                </c:pt>
                <c:pt idx="553">
                  <c:v>-1.0692742823565915E-3</c:v>
                </c:pt>
                <c:pt idx="554">
                  <c:v>-1.0248349153373739E-3</c:v>
                </c:pt>
                <c:pt idx="555">
                  <c:v>-9.8662097944579585E-4</c:v>
                </c:pt>
                <c:pt idx="556">
                  <c:v>-9.4600292343516301E-4</c:v>
                </c:pt>
                <c:pt idx="557">
                  <c:v>-9.0582658146765027E-4</c:v>
                </c:pt>
                <c:pt idx="558">
                  <c:v>-8.6604370167453482E-4</c:v>
                </c:pt>
                <c:pt idx="559">
                  <c:v>-8.2660424258218512E-4</c:v>
                </c:pt>
                <c:pt idx="560">
                  <c:v>-7.8196968430433865E-4</c:v>
                </c:pt>
                <c:pt idx="561">
                  <c:v>-7.4306250712474775E-4</c:v>
                </c:pt>
                <c:pt idx="562">
                  <c:v>-7.0432856642162504E-4</c:v>
                </c:pt>
                <c:pt idx="563">
                  <c:v>-6.6571193452160868E-4</c:v>
                </c:pt>
                <c:pt idx="564">
                  <c:v>-6.2991898473319585E-4</c:v>
                </c:pt>
                <c:pt idx="565">
                  <c:v>-5.9137561103787069E-4</c:v>
                </c:pt>
                <c:pt idx="566">
                  <c:v>-5.5277323276681472E-4</c:v>
                </c:pt>
                <c:pt idx="567">
                  <c:v>-5.0295228432621988E-4</c:v>
                </c:pt>
                <c:pt idx="568">
                  <c:v>-4.4987875841979194E-4</c:v>
                </c:pt>
                <c:pt idx="569">
                  <c:v>-4.2190443169631353E-4</c:v>
                </c:pt>
                <c:pt idx="570">
                  <c:v>-3.8242304836670328E-4</c:v>
                </c:pt>
                <c:pt idx="571">
                  <c:v>-3.4269961217455689E-4</c:v>
                </c:pt>
                <c:pt idx="572">
                  <c:v>-3.0273545491932768E-4</c:v>
                </c:pt>
                <c:pt idx="573">
                  <c:v>-2.6253190841263319E-4</c:v>
                </c:pt>
                <c:pt idx="574">
                  <c:v>-2.2209030447434519E-4</c:v>
                </c:pt>
                <c:pt idx="575">
                  <c:v>-1.8141197493736844E-4</c:v>
                </c:pt>
                <c:pt idx="576">
                  <c:v>-1.4049825164633761E-4</c:v>
                </c:pt>
                <c:pt idx="577">
                  <c:v>-9.9350466462830184E-5</c:v>
                </c:pt>
                <c:pt idx="578">
                  <c:v>-5.7969951257546874E-5</c:v>
                </c:pt>
                <c:pt idx="579">
                  <c:v>-1.635803791813133E-5</c:v>
                </c:pt>
                <c:pt idx="580">
                  <c:v>2.5483941650829834E-5</c:v>
                </c:pt>
                <c:pt idx="581">
                  <c:v>6.7554655527807028E-5</c:v>
                </c:pt>
                <c:pt idx="582">
                  <c:v>1.0985277177736873E-4</c:v>
                </c:pt>
                <c:pt idx="583">
                  <c:v>1.5237695844409941E-4</c:v>
                </c:pt>
                <c:pt idx="584">
                  <c:v>1.9512588355173068E-4</c:v>
                </c:pt>
                <c:pt idx="585">
                  <c:v>2.3809821510661672E-4</c:v>
                </c:pt>
                <c:pt idx="586">
                  <c:v>2.7816557209186404E-4</c:v>
                </c:pt>
                <c:pt idx="587">
                  <c:v>3.2156516923253809E-4</c:v>
                </c:pt>
                <c:pt idx="588">
                  <c:v>3.65184266408942E-4</c:v>
                </c:pt>
                <c:pt idx="589">
                  <c:v>4.1219496518551469E-4</c:v>
                </c:pt>
                <c:pt idx="590">
                  <c:v>4.5626434832475886E-4</c:v>
                </c:pt>
                <c:pt idx="591">
                  <c:v>5.0054914549061953E-4</c:v>
                </c:pt>
                <c:pt idx="592">
                  <c:v>5.4504802452957858E-4</c:v>
                </c:pt>
                <c:pt idx="593">
                  <c:v>5.8975965326465865E-4</c:v>
                </c:pt>
                <c:pt idx="594">
                  <c:v>6.346826994902097E-4</c:v>
                </c:pt>
                <c:pt idx="595">
                  <c:v>6.7981583097538427E-4</c:v>
                </c:pt>
                <c:pt idx="596">
                  <c:v>7.2515771545805558E-4</c:v>
                </c:pt>
                <c:pt idx="597">
                  <c:v>7.7070702065263762E-4</c:v>
                </c:pt>
                <c:pt idx="598">
                  <c:v>8.1646241424052687E-4</c:v>
                </c:pt>
                <c:pt idx="599">
                  <c:v>8.5910032334727486E-4</c:v>
                </c:pt>
                <c:pt idx="600">
                  <c:v>9.0524950557767066E-4</c:v>
                </c:pt>
                <c:pt idx="601">
                  <c:v>9.5160086779598279E-4</c:v>
                </c:pt>
                <c:pt idx="602">
                  <c:v>1.0248440037627707E-3</c:v>
                </c:pt>
                <c:pt idx="603">
                  <c:v>1.0515998291307812E-3</c:v>
                </c:pt>
                <c:pt idx="604">
                  <c:v>1.0918547090586685E-3</c:v>
                </c:pt>
                <c:pt idx="605">
                  <c:v>1.1390014657542958E-3</c:v>
                </c:pt>
                <c:pt idx="606">
                  <c:v>1.1863437395390351E-3</c:v>
                </c:pt>
                <c:pt idx="607">
                  <c:v>1.2338802030913373E-3</c:v>
                </c:pt>
                <c:pt idx="608">
                  <c:v>1.2781641001389232E-3</c:v>
                </c:pt>
                <c:pt idx="609">
                  <c:v>1.3260844707270181E-3</c:v>
                </c:pt>
                <c:pt idx="610">
                  <c:v>1.3742178665312466E-3</c:v>
                </c:pt>
                <c:pt idx="611">
                  <c:v>1.4225746426506092E-3</c:v>
                </c:pt>
                <c:pt idx="612">
                  <c:v>1.4782063728251804E-3</c:v>
                </c:pt>
                <c:pt idx="613">
                  <c:v>1.5270830659910018E-3</c:v>
                </c:pt>
                <c:pt idx="614">
                  <c:v>1.5762172616796061E-3</c:v>
                </c:pt>
                <c:pt idx="615">
                  <c:v>1.6256199597181296E-3</c:v>
                </c:pt>
                <c:pt idx="616">
                  <c:v>1.6716933665119837E-3</c:v>
                </c:pt>
                <c:pt idx="617">
                  <c:v>1.7216433823708699E-3</c:v>
                </c:pt>
                <c:pt idx="618">
                  <c:v>1.7718957155411607E-3</c:v>
                </c:pt>
                <c:pt idx="619">
                  <c:v>1.8224623191224652E-3</c:v>
                </c:pt>
                <c:pt idx="620">
                  <c:v>1.8770606552669766E-3</c:v>
                </c:pt>
                <c:pt idx="621">
                  <c:v>1.928314385262777E-3</c:v>
                </c:pt>
                <c:pt idx="622">
                  <c:v>1.9799068648321864E-3</c:v>
                </c:pt>
                <c:pt idx="623">
                  <c:v>2.0318395159586058E-3</c:v>
                </c:pt>
                <c:pt idx="624">
                  <c:v>2.0841137607931276E-3</c:v>
                </c:pt>
                <c:pt idx="625">
                  <c:v>2.1367310216501918E-3</c:v>
                </c:pt>
                <c:pt idx="626">
                  <c:v>2.1896927210119307E-3</c:v>
                </c:pt>
                <c:pt idx="627">
                  <c:v>2.2430002815229549E-3</c:v>
                </c:pt>
                <c:pt idx="628">
                  <c:v>2.29665512600078E-3</c:v>
                </c:pt>
                <c:pt idx="629">
                  <c:v>2.3506586774306149E-3</c:v>
                </c:pt>
                <c:pt idx="630">
                  <c:v>2.4050123589653585E-3</c:v>
                </c:pt>
                <c:pt idx="631">
                  <c:v>2.4597175939342921E-3</c:v>
                </c:pt>
                <c:pt idx="632">
                  <c:v>2.5147758058378634E-3</c:v>
                </c:pt>
                <c:pt idx="633">
                  <c:v>2.5701884183511629E-3</c:v>
                </c:pt>
                <c:pt idx="634">
                  <c:v>2.6259568553230559E-3</c:v>
                </c:pt>
                <c:pt idx="635">
                  <c:v>2.6820825407822633E-3</c:v>
                </c:pt>
                <c:pt idx="636">
                  <c:v>2.7385668989364934E-3</c:v>
                </c:pt>
                <c:pt idx="637">
                  <c:v>2.7954113541689661E-3</c:v>
                </c:pt>
                <c:pt idx="638">
                  <c:v>2.8484515715978031E-3</c:v>
                </c:pt>
                <c:pt idx="639">
                  <c:v>2.9059938430720943E-3</c:v>
                </c:pt>
                <c:pt idx="640">
                  <c:v>2.9639003718845243E-3</c:v>
                </c:pt>
                <c:pt idx="641">
                  <c:v>3.0221725829532981E-3</c:v>
                </c:pt>
                <c:pt idx="642">
                  <c:v>3.0979197778653557E-3</c:v>
                </c:pt>
                <c:pt idx="643">
                  <c:v>3.1441199127756965E-3</c:v>
                </c:pt>
                <c:pt idx="644">
                  <c:v>3.2035249457180344E-3</c:v>
                </c:pt>
                <c:pt idx="645">
                  <c:v>3.2633014774468877E-3</c:v>
                </c:pt>
                <c:pt idx="646">
                  <c:v>3.3234509340232653E-3</c:v>
                </c:pt>
                <c:pt idx="647">
                  <c:v>3.3839747417010652E-3</c:v>
                </c:pt>
                <c:pt idx="648">
                  <c:v>3.4448743269279427E-3</c:v>
                </c:pt>
                <c:pt idx="649">
                  <c:v>3.5061511163479177E-3</c:v>
                </c:pt>
                <c:pt idx="650">
                  <c:v>3.567806536800507E-3</c:v>
                </c:pt>
                <c:pt idx="651">
                  <c:v>3.620802364441289E-3</c:v>
                </c:pt>
                <c:pt idx="652">
                  <c:v>3.6831630402707205E-3</c:v>
                </c:pt>
                <c:pt idx="653">
                  <c:v>3.7459063953466654E-3</c:v>
                </c:pt>
                <c:pt idx="654">
                  <c:v>3.8090338568528281E-3</c:v>
                </c:pt>
                <c:pt idx="655">
                  <c:v>3.8725468521718653E-3</c:v>
                </c:pt>
                <c:pt idx="656">
                  <c:v>3.9364468088853855E-3</c:v>
                </c:pt>
                <c:pt idx="657">
                  <c:v>4.0007351547810543E-3</c:v>
                </c:pt>
                <c:pt idx="658">
                  <c:v>4.0654133178419372E-3</c:v>
                </c:pt>
                <c:pt idx="659">
                  <c:v>4.1304827262624855E-3</c:v>
                </c:pt>
                <c:pt idx="660">
                  <c:v>4.1911695485419781E-3</c:v>
                </c:pt>
                <c:pt idx="661">
                  <c:v>4.2569688892811503E-3</c:v>
                </c:pt>
                <c:pt idx="662">
                  <c:v>4.3231023427811504E-3</c:v>
                </c:pt>
                <c:pt idx="663">
                  <c:v>4.3895348689857302E-3</c:v>
                </c:pt>
                <c:pt idx="664">
                  <c:v>4.4707494185864081E-3</c:v>
                </c:pt>
                <c:pt idx="665">
                  <c:v>4.5376952026062204E-3</c:v>
                </c:pt>
                <c:pt idx="666">
                  <c:v>4.6048229375099574E-3</c:v>
                </c:pt>
                <c:pt idx="667">
                  <c:v>4.6720964444854993E-3</c:v>
                </c:pt>
                <c:pt idx="668">
                  <c:v>4.7346260510361515E-3</c:v>
                </c:pt>
                <c:pt idx="669">
                  <c:v>4.8020826474231325E-3</c:v>
                </c:pt>
                <c:pt idx="670">
                  <c:v>4.8695748010938239E-3</c:v>
                </c:pt>
                <c:pt idx="671">
                  <c:v>4.9370638701163741E-3</c:v>
                </c:pt>
                <c:pt idx="672">
                  <c:v>5.0045106809006963E-3</c:v>
                </c:pt>
                <c:pt idx="673">
                  <c:v>5.0767121502639711E-3</c:v>
                </c:pt>
                <c:pt idx="674">
                  <c:v>5.1439890300832561E-3</c:v>
                </c:pt>
                <c:pt idx="675">
                  <c:v>5.2111726666989487E-3</c:v>
                </c:pt>
                <c:pt idx="676">
                  <c:v>5.2782575872784253E-3</c:v>
                </c:pt>
                <c:pt idx="677">
                  <c:v>5.3452383186215341E-3</c:v>
                </c:pt>
                <c:pt idx="678">
                  <c:v>5.4121093871562428E-3</c:v>
                </c:pt>
                <c:pt idx="679">
                  <c:v>5.4788653189568924E-3</c:v>
                </c:pt>
                <c:pt idx="680">
                  <c:v>5.5455006397285515E-3</c:v>
                </c:pt>
                <c:pt idx="681">
                  <c:v>5.6120098748148389E-3</c:v>
                </c:pt>
                <c:pt idx="682">
                  <c:v>5.6783875492005332E-3</c:v>
                </c:pt>
                <c:pt idx="683">
                  <c:v>5.7446281875159098E-3</c:v>
                </c:pt>
                <c:pt idx="684">
                  <c:v>5.8107263140306648E-3</c:v>
                </c:pt>
                <c:pt idx="685">
                  <c:v>5.8766764526634709E-3</c:v>
                </c:pt>
                <c:pt idx="686">
                  <c:v>5.9424731269811081E-3</c:v>
                </c:pt>
                <c:pt idx="687">
                  <c:v>6.0081108602010715E-3</c:v>
                </c:pt>
                <c:pt idx="688">
                  <c:v>6.0735841751941751E-3</c:v>
                </c:pt>
                <c:pt idx="689">
                  <c:v>6.1388875944802107E-3</c:v>
                </c:pt>
                <c:pt idx="690">
                  <c:v>6.1993444695316218E-3</c:v>
                </c:pt>
                <c:pt idx="691">
                  <c:v>6.2643044912177844E-3</c:v>
                </c:pt>
                <c:pt idx="692">
                  <c:v>6.3290785656428417E-3</c:v>
                </c:pt>
                <c:pt idx="693">
                  <c:v>6.3936612142019705E-3</c:v>
                </c:pt>
                <c:pt idx="694">
                  <c:v>6.4626645198168804E-3</c:v>
                </c:pt>
                <c:pt idx="695">
                  <c:v>6.5268335188512668E-3</c:v>
                </c:pt>
                <c:pt idx="696">
                  <c:v>6.5907942703890146E-3</c:v>
                </c:pt>
                <c:pt idx="697">
                  <c:v>6.6545412942816155E-3</c:v>
                </c:pt>
                <c:pt idx="698">
                  <c:v>6.7180691100616856E-3</c:v>
                </c:pt>
                <c:pt idx="699">
                  <c:v>6.7813722369420952E-3</c:v>
                </c:pt>
                <c:pt idx="700">
                  <c:v>6.8444451938194477E-3</c:v>
                </c:pt>
                <c:pt idx="701">
                  <c:v>6.9072824992801587E-3</c:v>
                </c:pt>
                <c:pt idx="702">
                  <c:v>6.9698786716004589E-3</c:v>
                </c:pt>
                <c:pt idx="703">
                  <c:v>7.0232776101359917E-3</c:v>
                </c:pt>
                <c:pt idx="704">
                  <c:v>7.0854106809230544E-3</c:v>
                </c:pt>
                <c:pt idx="705">
                  <c:v>7.1472869436570718E-3</c:v>
                </c:pt>
                <c:pt idx="706">
                  <c:v>7.2089009159377326E-3</c:v>
                </c:pt>
                <c:pt idx="707">
                  <c:v>7.27024711507962E-3</c:v>
                </c:pt>
                <c:pt idx="708">
                  <c:v>7.3313200581166527E-3</c:v>
                </c:pt>
                <c:pt idx="709">
                  <c:v>7.392114261801197E-3</c:v>
                </c:pt>
                <c:pt idx="710">
                  <c:v>7.4526242426147249E-3</c:v>
                </c:pt>
                <c:pt idx="711">
                  <c:v>7.5128445167651492E-3</c:v>
                </c:pt>
                <c:pt idx="712">
                  <c:v>7.568466177522222E-3</c:v>
                </c:pt>
                <c:pt idx="713">
                  <c:v>7.6281257383750906E-3</c:v>
                </c:pt>
                <c:pt idx="714">
                  <c:v>7.687515250379957E-3</c:v>
                </c:pt>
                <c:pt idx="715">
                  <c:v>7.7466523173195219E-3</c:v>
                </c:pt>
                <c:pt idx="716">
                  <c:v>7.8182962039569336E-3</c:v>
                </c:pt>
                <c:pt idx="717">
                  <c:v>7.8769551827946906E-3</c:v>
                </c:pt>
                <c:pt idx="718">
                  <c:v>7.9354208831001367E-3</c:v>
                </c:pt>
                <c:pt idx="719">
                  <c:v>7.993711392754033E-3</c:v>
                </c:pt>
                <c:pt idx="720">
                  <c:v>8.0476260814325955E-3</c:v>
                </c:pt>
                <c:pt idx="721">
                  <c:v>8.105625807722892E-3</c:v>
                </c:pt>
                <c:pt idx="722">
                  <c:v>8.1635056694755528E-3</c:v>
                </c:pt>
                <c:pt idx="723">
                  <c:v>8.2212851020783823E-3</c:v>
                </c:pt>
                <c:pt idx="724">
                  <c:v>8.2789838232217184E-3</c:v>
                </c:pt>
                <c:pt idx="725">
                  <c:v>8.3408212586303914E-3</c:v>
                </c:pt>
                <c:pt idx="726">
                  <c:v>8.3983942684125977E-3</c:v>
                </c:pt>
                <c:pt idx="727">
                  <c:v>8.4559059219156147E-3</c:v>
                </c:pt>
                <c:pt idx="728">
                  <c:v>8.5133543993186293E-3</c:v>
                </c:pt>
                <c:pt idx="729">
                  <c:v>8.5707378806956901E-3</c:v>
                </c:pt>
                <c:pt idx="730">
                  <c:v>8.6280545460183239E-3</c:v>
                </c:pt>
                <c:pt idx="731">
                  <c:v>8.6853025751555263E-3</c:v>
                </c:pt>
                <c:pt idx="732">
                  <c:v>8.742480147872031E-3</c:v>
                </c:pt>
                <c:pt idx="733">
                  <c:v>8.7995854438335207E-3</c:v>
                </c:pt>
                <c:pt idx="734">
                  <c:v>8.8566166426005417E-3</c:v>
                </c:pt>
                <c:pt idx="735">
                  <c:v>8.9135719236328563E-3</c:v>
                </c:pt>
                <c:pt idx="736">
                  <c:v>8.9704494662903034E-3</c:v>
                </c:pt>
                <c:pt idx="737">
                  <c:v>9.0272474498319325E-3</c:v>
                </c:pt>
                <c:pt idx="738">
                  <c:v>9.0839640534134004E-3</c:v>
                </c:pt>
                <c:pt idx="739">
                  <c:v>9.1405974560939164E-3</c:v>
                </c:pt>
                <c:pt idx="740">
                  <c:v>9.1971458368301645E-3</c:v>
                </c:pt>
                <c:pt idx="741">
                  <c:v>9.2536073744806466E-3</c:v>
                </c:pt>
                <c:pt idx="742">
                  <c:v>9.3058505965372251E-3</c:v>
                </c:pt>
                <c:pt idx="743">
                  <c:v>9.3621383331741834E-3</c:v>
                </c:pt>
                <c:pt idx="744">
                  <c:v>9.418333886452173E-3</c:v>
                </c:pt>
                <c:pt idx="745">
                  <c:v>9.4744354349323729E-3</c:v>
                </c:pt>
                <c:pt idx="746">
                  <c:v>9.5304411570819644E-3</c:v>
                </c:pt>
                <c:pt idx="747">
                  <c:v>9.5904508992449931E-3</c:v>
                </c:pt>
                <c:pt idx="748">
                  <c:v>9.646253535072806E-3</c:v>
                </c:pt>
                <c:pt idx="749">
                  <c:v>9.701954755155253E-3</c:v>
                </c:pt>
                <c:pt idx="750">
                  <c:v>9.7575527374758834E-3</c:v>
                </c:pt>
                <c:pt idx="751">
                  <c:v>9.8130456599218006E-3</c:v>
                </c:pt>
                <c:pt idx="752">
                  <c:v>9.8684317002871395E-3</c:v>
                </c:pt>
                <c:pt idx="753">
                  <c:v>9.9237090362713307E-3</c:v>
                </c:pt>
                <c:pt idx="754">
                  <c:v>9.9788758454817002E-3</c:v>
                </c:pt>
                <c:pt idx="755">
                  <c:v>1.0025828840527495E-2</c:v>
                </c:pt>
                <c:pt idx="756">
                  <c:v>1.0080783048124431E-2</c:v>
                </c:pt>
                <c:pt idx="757">
                  <c:v>1.0135621511383697E-2</c:v>
                </c:pt>
                <c:pt idx="758">
                  <c:v>1.0190342407763175E-2</c:v>
                </c:pt>
                <c:pt idx="759">
                  <c:v>1.0244943914635485E-2</c:v>
                </c:pt>
                <c:pt idx="760">
                  <c:v>1.0299424209280872E-2</c:v>
                </c:pt>
                <c:pt idx="761">
                  <c:v>1.0353781468892542E-2</c:v>
                </c:pt>
                <c:pt idx="762">
                  <c:v>1.040801387057666E-2</c:v>
                </c:pt>
                <c:pt idx="763">
                  <c:v>1.0462119591355012E-2</c:v>
                </c:pt>
                <c:pt idx="764">
                  <c:v>1.0512112311235866E-2</c:v>
                </c:pt>
                <c:pt idx="765">
                  <c:v>1.0565970003493292E-2</c:v>
                </c:pt>
                <c:pt idx="766">
                  <c:v>1.0619702674511511E-2</c:v>
                </c:pt>
                <c:pt idx="767">
                  <c:v>1.0673313017505169E-2</c:v>
                </c:pt>
                <c:pt idx="768">
                  <c:v>1.0738675331009657E-2</c:v>
                </c:pt>
                <c:pt idx="769">
                  <c:v>1.0792031597824889E-2</c:v>
                </c:pt>
                <c:pt idx="770">
                  <c:v>1.0845274650561138E-2</c:v>
                </c:pt>
                <c:pt idx="771">
                  <c:v>1.089840724325975E-2</c:v>
                </c:pt>
                <c:pt idx="772">
                  <c:v>1.0951432176937533E-2</c:v>
                </c:pt>
                <c:pt idx="773">
                  <c:v>1.1000422977499213E-2</c:v>
                </c:pt>
                <c:pt idx="774">
                  <c:v>1.1053246297420471E-2</c:v>
                </c:pt>
                <c:pt idx="775">
                  <c:v>1.1105970625421133E-2</c:v>
                </c:pt>
                <c:pt idx="776">
                  <c:v>1.1158598996526619E-2</c:v>
                </c:pt>
                <c:pt idx="777">
                  <c:v>1.1215042835207434E-2</c:v>
                </c:pt>
                <c:pt idx="778">
                  <c:v>1.1267479132231015E-2</c:v>
                </c:pt>
                <c:pt idx="779">
                  <c:v>1.131982067275282E-2</c:v>
                </c:pt>
                <c:pt idx="780">
                  <c:v>1.1372066249992088E-2</c:v>
                </c:pt>
                <c:pt idx="781">
                  <c:v>1.142421465711071E-2</c:v>
                </c:pt>
                <c:pt idx="782">
                  <c:v>1.1476264687214102E-2</c:v>
                </c:pt>
                <c:pt idx="783">
                  <c:v>1.1528215133351205E-2</c:v>
                </c:pt>
                <c:pt idx="784">
                  <c:v>1.1580064788514479E-2</c:v>
                </c:pt>
                <c:pt idx="785">
                  <c:v>1.1631812445641647E-2</c:v>
                </c:pt>
                <c:pt idx="786">
                  <c:v>1.1683456897612222E-2</c:v>
                </c:pt>
                <c:pt idx="787">
                  <c:v>1.173499693725358E-2</c:v>
                </c:pt>
                <c:pt idx="788">
                  <c:v>1.1786431357335751E-2</c:v>
                </c:pt>
                <c:pt idx="789">
                  <c:v>1.1837758950575769E-2</c:v>
                </c:pt>
                <c:pt idx="790">
                  <c:v>1.1888978509636793E-2</c:v>
                </c:pt>
                <c:pt idx="791">
                  <c:v>1.1940088827124636E-2</c:v>
                </c:pt>
                <c:pt idx="792">
                  <c:v>1.1991088695595592E-2</c:v>
                </c:pt>
                <c:pt idx="793">
                  <c:v>1.204197690755034E-2</c:v>
                </c:pt>
                <c:pt idx="794">
                  <c:v>1.2088944281473614E-2</c:v>
                </c:pt>
                <c:pt idx="795">
                  <c:v>1.2139612230740169E-2</c:v>
                </c:pt>
                <c:pt idx="796">
                  <c:v>1.2190164983730468E-2</c:v>
                </c:pt>
                <c:pt idx="797">
                  <c:v>1.2240601332830286E-2</c:v>
                </c:pt>
                <c:pt idx="798">
                  <c:v>1.2290920070373567E-2</c:v>
                </c:pt>
                <c:pt idx="799">
                  <c:v>1.2344893765895862E-2</c:v>
                </c:pt>
                <c:pt idx="800">
                  <c:v>1.2394966567874548E-2</c:v>
                </c:pt>
                <c:pt idx="801">
                  <c:v>1.2444918051471807E-2</c:v>
                </c:pt>
                <c:pt idx="802">
                  <c:v>1.2494747008724343E-2</c:v>
                </c:pt>
                <c:pt idx="803">
                  <c:v>1.2544452231621943E-2</c:v>
                </c:pt>
                <c:pt idx="804">
                  <c:v>1.2594032512102261E-2</c:v>
                </c:pt>
                <c:pt idx="805">
                  <c:v>1.2643486642054296E-2</c:v>
                </c:pt>
                <c:pt idx="806">
                  <c:v>1.2692813413320993E-2</c:v>
                </c:pt>
                <c:pt idx="807">
                  <c:v>1.2738296898487799E-2</c:v>
                </c:pt>
                <c:pt idx="808">
                  <c:v>1.2787373087859473E-2</c:v>
                </c:pt>
                <c:pt idx="809">
                  <c:v>1.2836318378084679E-2</c:v>
                </c:pt>
                <c:pt idx="810">
                  <c:v>1.2885131560913215E-2</c:v>
                </c:pt>
                <c:pt idx="811">
                  <c:v>1.2937072029922447E-2</c:v>
                </c:pt>
                <c:pt idx="812">
                  <c:v>1.298928076815759E-2</c:v>
                </c:pt>
                <c:pt idx="813">
                  <c:v>1.3037670889850993E-2</c:v>
                </c:pt>
                <c:pt idx="814">
                  <c:v>1.3085923898058113E-2</c:v>
                </c:pt>
                <c:pt idx="815">
                  <c:v>1.3134038584295972E-2</c:v>
                </c:pt>
                <c:pt idx="816">
                  <c:v>1.3178372155969953E-2</c:v>
                </c:pt>
                <c:pt idx="817">
                  <c:v>1.3226206744294977E-2</c:v>
                </c:pt>
                <c:pt idx="818">
                  <c:v>1.3273874125768081E-2</c:v>
                </c:pt>
                <c:pt idx="819">
                  <c:v>1.3321355154721992E-2</c:v>
                </c:pt>
                <c:pt idx="820">
                  <c:v>1.3382954965038002E-2</c:v>
                </c:pt>
                <c:pt idx="821">
                  <c:v>1.3429927387760512E-2</c:v>
                </c:pt>
                <c:pt idx="822">
                  <c:v>1.3476648655016386E-2</c:v>
                </c:pt>
                <c:pt idx="823">
                  <c:v>1.3523099638732879E-2</c:v>
                </c:pt>
                <c:pt idx="824">
                  <c:v>1.3585063653287953E-2</c:v>
                </c:pt>
                <c:pt idx="825">
                  <c:v>1.3604707780231961E-2</c:v>
                </c:pt>
                <c:pt idx="826">
                  <c:v>1.3650308452793901E-2</c:v>
                </c:pt>
                <c:pt idx="827">
                  <c:v>1.3695562786933286E-2</c:v>
                </c:pt>
                <c:pt idx="828">
                  <c:v>1.3740450299335729E-2</c:v>
                </c:pt>
                <c:pt idx="829">
                  <c:v>1.3807254281618931E-2</c:v>
                </c:pt>
                <c:pt idx="830">
                  <c:v>1.3851157535534753E-2</c:v>
                </c:pt>
                <c:pt idx="831">
                  <c:v>1.3894657402545828E-2</c:v>
                </c:pt>
                <c:pt idx="832">
                  <c:v>1.3937750495274818E-2</c:v>
                </c:pt>
                <c:pt idx="833">
                  <c:v>1.3980433426321798E-2</c:v>
                </c:pt>
                <c:pt idx="834">
                  <c:v>1.4022702808265989E-2</c:v>
                </c:pt>
                <c:pt idx="835">
                  <c:v>1.4064555253675318E-2</c:v>
                </c:pt>
                <c:pt idx="836">
                  <c:v>1.4105987375102073E-2</c:v>
                </c:pt>
                <c:pt idx="837">
                  <c:v>1.4146995785091585E-2</c:v>
                </c:pt>
                <c:pt idx="838">
                  <c:v>1.4187577096185717E-2</c:v>
                </c:pt>
                <c:pt idx="839">
                  <c:v>1.4227727920924591E-2</c:v>
                </c:pt>
                <c:pt idx="840">
                  <c:v>1.4267444871850065E-2</c:v>
                </c:pt>
                <c:pt idx="841">
                  <c:v>1.4306724561514429E-2</c:v>
                </c:pt>
                <c:pt idx="842">
                  <c:v>1.4345563602474309E-2</c:v>
                </c:pt>
                <c:pt idx="843">
                  <c:v>1.4383958607306324E-2</c:v>
                </c:pt>
                <c:pt idx="844">
                  <c:v>1.4421906188601856E-2</c:v>
                </c:pt>
                <c:pt idx="845">
                  <c:v>1.4459402958973147E-2</c:v>
                </c:pt>
                <c:pt idx="846">
                  <c:v>1.4493594585830499E-2</c:v>
                </c:pt>
                <c:pt idx="847">
                  <c:v>1.4530211421713029E-2</c:v>
                </c:pt>
                <c:pt idx="848">
                  <c:v>1.4566367541530699E-2</c:v>
                </c:pt>
                <c:pt idx="849">
                  <c:v>1.4602059558293481E-2</c:v>
                </c:pt>
                <c:pt idx="850">
                  <c:v>1.4640006090478717E-2</c:v>
                </c:pt>
                <c:pt idx="851">
                  <c:v>1.4674726861907118E-2</c:v>
                </c:pt>
                <c:pt idx="852">
                  <c:v>1.4708973111646617E-2</c:v>
                </c:pt>
                <c:pt idx="853">
                  <c:v>1.4742741452624858E-2</c:v>
                </c:pt>
                <c:pt idx="854">
                  <c:v>1.4776028497827691E-2</c:v>
                </c:pt>
                <c:pt idx="855">
                  <c:v>1.4808830860305263E-2</c:v>
                </c:pt>
                <c:pt idx="856">
                  <c:v>1.4841145153171153E-2</c:v>
                </c:pt>
                <c:pt idx="857">
                  <c:v>1.4872967989610185E-2</c:v>
                </c:pt>
                <c:pt idx="858">
                  <c:v>1.4904295982881037E-2</c:v>
                </c:pt>
                <c:pt idx="859">
                  <c:v>1.4932708954810272E-2</c:v>
                </c:pt>
                <c:pt idx="860">
                  <c:v>1.4963072311265327E-2</c:v>
                </c:pt>
                <c:pt idx="861">
                  <c:v>1.4992930925134193E-2</c:v>
                </c:pt>
                <c:pt idx="862">
                  <c:v>1.5022281410274516E-2</c:v>
                </c:pt>
                <c:pt idx="863">
                  <c:v>1.5052925642877746E-2</c:v>
                </c:pt>
                <c:pt idx="864">
                  <c:v>1.5081212142643352E-2</c:v>
                </c:pt>
                <c:pt idx="865">
                  <c:v>1.5108980133497596E-2</c:v>
                </c:pt>
                <c:pt idx="866">
                  <c:v>1.5138389291297598E-2</c:v>
                </c:pt>
                <c:pt idx="867">
                  <c:v>1.5162947046712283E-2</c:v>
                </c:pt>
                <c:pt idx="868">
                  <c:v>1.5189143712921904E-2</c:v>
                </c:pt>
                <c:pt idx="869">
                  <c:v>1.5214845315836278E-2</c:v>
                </c:pt>
                <c:pt idx="870">
                  <c:v>1.5240091881499218E-2</c:v>
                </c:pt>
                <c:pt idx="871">
                  <c:v>1.5264923823719023E-2</c:v>
                </c:pt>
                <c:pt idx="872">
                  <c:v>1.5293386199240214E-2</c:v>
                </c:pt>
                <c:pt idx="873">
                  <c:v>1.5317488303267585E-2</c:v>
                </c:pt>
                <c:pt idx="874">
                  <c:v>1.5341305732810104E-2</c:v>
                </c:pt>
                <c:pt idx="875">
                  <c:v>1.5364879490851385E-2</c:v>
                </c:pt>
                <c:pt idx="876">
                  <c:v>1.5386277592565337E-2</c:v>
                </c:pt>
                <c:pt idx="877">
                  <c:v>1.540948970389026E-2</c:v>
                </c:pt>
                <c:pt idx="878">
                  <c:v>1.5432581847868358E-2</c:v>
                </c:pt>
                <c:pt idx="879">
                  <c:v>1.5462164531840272E-2</c:v>
                </c:pt>
                <c:pt idx="880">
                  <c:v>1.5494356197604708E-2</c:v>
                </c:pt>
                <c:pt idx="881">
                  <c:v>1.55101086914577E-2</c:v>
                </c:pt>
                <c:pt idx="882">
                  <c:v>1.5533109181272179E-2</c:v>
                </c:pt>
                <c:pt idx="883">
                  <c:v>1.5556122558721096E-2</c:v>
                </c:pt>
                <c:pt idx="884">
                  <c:v>1.5579150151786523E-2</c:v>
                </c:pt>
                <c:pt idx="885">
                  <c:v>1.5602193288480943E-2</c:v>
                </c:pt>
                <c:pt idx="886">
                  <c:v>1.5625253296846379E-2</c:v>
                </c:pt>
                <c:pt idx="887">
                  <c:v>1.5648331504961348E-2</c:v>
                </c:pt>
                <c:pt idx="888">
                  <c:v>1.5671429240931303E-2</c:v>
                </c:pt>
                <c:pt idx="889">
                  <c:v>1.5694547832893844E-2</c:v>
                </c:pt>
                <c:pt idx="890">
                  <c:v>1.5717688609019585E-2</c:v>
                </c:pt>
                <c:pt idx="891">
                  <c:v>1.5740852897509556E-2</c:v>
                </c:pt>
                <c:pt idx="892">
                  <c:v>1.576404202659867E-2</c:v>
                </c:pt>
                <c:pt idx="893">
                  <c:v>1.5787257324548776E-2</c:v>
                </c:pt>
                <c:pt idx="894">
                  <c:v>1.5810500119659954E-2</c:v>
                </c:pt>
                <c:pt idx="895">
                  <c:v>1.5833771740259212E-2</c:v>
                </c:pt>
                <c:pt idx="896">
                  <c:v>1.5857073514709191E-2</c:v>
                </c:pt>
                <c:pt idx="897">
                  <c:v>1.5880406771401203E-2</c:v>
                </c:pt>
                <c:pt idx="898">
                  <c:v>1.5901746703786517E-2</c:v>
                </c:pt>
                <c:pt idx="899">
                  <c:v>1.5925143188876046E-2</c:v>
                </c:pt>
                <c:pt idx="900">
                  <c:v>1.5948575043608616E-2</c:v>
                </c:pt>
                <c:pt idx="901">
                  <c:v>1.5980196663527499E-2</c:v>
                </c:pt>
                <c:pt idx="902">
                  <c:v>1.5997591784532646E-2</c:v>
                </c:pt>
                <c:pt idx="903">
                  <c:v>1.6021141832754601E-2</c:v>
                </c:pt>
                <c:pt idx="904">
                  <c:v>1.6044732662881367E-2</c:v>
                </c:pt>
                <c:pt idx="905">
                  <c:v>1.6068365603569255E-2</c:v>
                </c:pt>
                <c:pt idx="906">
                  <c:v>1.609204198350413E-2</c:v>
                </c:pt>
                <c:pt idx="907">
                  <c:v>1.6115763131409201E-2</c:v>
                </c:pt>
                <c:pt idx="908">
                  <c:v>1.6139530376038103E-2</c:v>
                </c:pt>
                <c:pt idx="909">
                  <c:v>1.6163345046180087E-2</c:v>
                </c:pt>
                <c:pt idx="910">
                  <c:v>1.6187208470658292E-2</c:v>
                </c:pt>
                <c:pt idx="911">
                  <c:v>1.6206958172102937E-2</c:v>
                </c:pt>
                <c:pt idx="912">
                  <c:v>1.623091310057756E-2</c:v>
                </c:pt>
                <c:pt idx="913">
                  <c:v>1.6254920572296605E-2</c:v>
                </c:pt>
                <c:pt idx="914">
                  <c:v>1.629485586411181E-2</c:v>
                </c:pt>
                <c:pt idx="915">
                  <c:v>1.6306548265104581E-2</c:v>
                </c:pt>
                <c:pt idx="916">
                  <c:v>1.6327271535222287E-2</c:v>
                </c:pt>
                <c:pt idx="917">
                  <c:v>1.6351502468395118E-2</c:v>
                </c:pt>
                <c:pt idx="918">
                  <c:v>1.6375792589222726E-2</c:v>
                </c:pt>
                <c:pt idx="919">
                  <c:v>1.6400143226689146E-2</c:v>
                </c:pt>
                <c:pt idx="920">
                  <c:v>1.6422424345928565E-2</c:v>
                </c:pt>
                <c:pt idx="921">
                  <c:v>1.6446876857950966E-2</c:v>
                </c:pt>
                <c:pt idx="922">
                  <c:v>1.6471360327388874E-2</c:v>
                </c:pt>
                <c:pt idx="923">
                  <c:v>1.6495857883195707E-2</c:v>
                </c:pt>
                <c:pt idx="924">
                  <c:v>1.6526729826594224E-2</c:v>
                </c:pt>
                <c:pt idx="925">
                  <c:v>1.6551189523357022E-2</c:v>
                </c:pt>
                <c:pt idx="926">
                  <c:v>1.6575607886816949E-2</c:v>
                </c:pt>
                <c:pt idx="927">
                  <c:v>1.6599968048119869E-2</c:v>
                </c:pt>
                <c:pt idx="928">
                  <c:v>1.6622155160226679E-2</c:v>
                </c:pt>
                <c:pt idx="929">
                  <c:v>1.6646356961180313E-2</c:v>
                </c:pt>
                <c:pt idx="930">
                  <c:v>1.6670449725451845E-2</c:v>
                </c:pt>
                <c:pt idx="931">
                  <c:v>1.6694415866284611E-2</c:v>
                </c:pt>
                <c:pt idx="932">
                  <c:v>1.6720296108707528E-2</c:v>
                </c:pt>
                <c:pt idx="933">
                  <c:v>1.6743949665719716E-2</c:v>
                </c:pt>
                <c:pt idx="934">
                  <c:v>1.6767443079555796E-2</c:v>
                </c:pt>
                <c:pt idx="935">
                  <c:v>1.6790775932530748E-2</c:v>
                </c:pt>
                <c:pt idx="936">
                  <c:v>1.681394780696998E-2</c:v>
                </c:pt>
                <c:pt idx="937">
                  <c:v>1.6836958285205851E-2</c:v>
                </c:pt>
                <c:pt idx="938">
                  <c:v>1.685980694958289E-2</c:v>
                </c:pt>
                <c:pt idx="939">
                  <c:v>1.688249338245431E-2</c:v>
                </c:pt>
                <c:pt idx="940">
                  <c:v>1.6905017166187222E-2</c:v>
                </c:pt>
                <c:pt idx="941">
                  <c:v>1.6927377883155698E-2</c:v>
                </c:pt>
                <c:pt idx="942">
                  <c:v>1.6949575115745963E-2</c:v>
                </c:pt>
                <c:pt idx="943">
                  <c:v>1.6971608446358151E-2</c:v>
                </c:pt>
                <c:pt idx="944">
                  <c:v>1.6993477457396738E-2</c:v>
                </c:pt>
                <c:pt idx="945">
                  <c:v>1.7015181731285318E-2</c:v>
                </c:pt>
                <c:pt idx="946">
                  <c:v>1.7036720850452696E-2</c:v>
                </c:pt>
                <c:pt idx="947">
                  <c:v>1.7058094397343314E-2</c:v>
                </c:pt>
                <c:pt idx="948">
                  <c:v>1.7079301954412044E-2</c:v>
                </c:pt>
                <c:pt idx="949">
                  <c:v>1.7100343104125053E-2</c:v>
                </c:pt>
                <c:pt idx="950">
                  <c:v>1.7119351519307453E-2</c:v>
                </c:pt>
                <c:pt idx="951">
                  <c:v>1.714006964246826E-2</c:v>
                </c:pt>
                <c:pt idx="952">
                  <c:v>1.7160620142355559E-2</c:v>
                </c:pt>
                <c:pt idx="953">
                  <c:v>1.7181002601534479E-2</c:v>
                </c:pt>
                <c:pt idx="954">
                  <c:v>1.7208496643039601E-2</c:v>
                </c:pt>
                <c:pt idx="955">
                  <c:v>1.7223072067667419E-2</c:v>
                </c:pt>
                <c:pt idx="956">
                  <c:v>1.7242936676022176E-2</c:v>
                </c:pt>
                <c:pt idx="957">
                  <c:v>1.7262631537211044E-2</c:v>
                </c:pt>
                <c:pt idx="958">
                  <c:v>1.7282156233821833E-2</c:v>
                </c:pt>
                <c:pt idx="959">
                  <c:v>1.7301510348448432E-2</c:v>
                </c:pt>
                <c:pt idx="960">
                  <c:v>1.7320693463702106E-2</c:v>
                </c:pt>
                <c:pt idx="961">
                  <c:v>1.7339705162208899E-2</c:v>
                </c:pt>
                <c:pt idx="962">
                  <c:v>1.7358545026610488E-2</c:v>
                </c:pt>
                <c:pt idx="963">
                  <c:v>1.7373772571274593E-2</c:v>
                </c:pt>
                <c:pt idx="964">
                  <c:v>1.7392290552088241E-2</c:v>
                </c:pt>
                <c:pt idx="965">
                  <c:v>1.7410635521216911E-2</c:v>
                </c:pt>
                <c:pt idx="966">
                  <c:v>1.7428807061453E-2</c:v>
                </c:pt>
                <c:pt idx="967">
                  <c:v>1.7446804755601342E-2</c:v>
                </c:pt>
                <c:pt idx="968">
                  <c:v>1.7464628186481868E-2</c:v>
                </c:pt>
                <c:pt idx="969">
                  <c:v>1.748227693692872E-2</c:v>
                </c:pt>
                <c:pt idx="970">
                  <c:v>1.7499750589792917E-2</c:v>
                </c:pt>
                <c:pt idx="971">
                  <c:v>1.7517048727940576E-2</c:v>
                </c:pt>
                <c:pt idx="972">
                  <c:v>1.7532554288985997E-2</c:v>
                </c:pt>
                <c:pt idx="973">
                  <c:v>1.7549511995306501E-2</c:v>
                </c:pt>
                <c:pt idx="974">
                  <c:v>1.7566292973205441E-2</c:v>
                </c:pt>
                <c:pt idx="975">
                  <c:v>1.7582896805658204E-2</c:v>
                </c:pt>
                <c:pt idx="976">
                  <c:v>1.7604026861018293E-2</c:v>
                </c:pt>
                <c:pt idx="977">
                  <c:v>1.7620239140915987E-2</c:v>
                </c:pt>
                <c:pt idx="978">
                  <c:v>1.7636272911044977E-2</c:v>
                </c:pt>
                <c:pt idx="979">
                  <c:v>1.7652127754319763E-2</c:v>
                </c:pt>
                <c:pt idx="980">
                  <c:v>1.7666284677500001E-2</c:v>
                </c:pt>
                <c:pt idx="981">
                  <c:v>1.768179257476964E-2</c:v>
                </c:pt>
                <c:pt idx="982">
                  <c:v>1.7697120331986949E-2</c:v>
                </c:pt>
                <c:pt idx="983">
                  <c:v>1.7712267532175592E-2</c:v>
                </c:pt>
                <c:pt idx="984">
                  <c:v>1.7727233758380305E-2</c:v>
                </c:pt>
                <c:pt idx="985">
                  <c:v>1.7743475995344222E-2</c:v>
                </c:pt>
                <c:pt idx="986">
                  <c:v>1.7758066673682796E-2</c:v>
                </c:pt>
                <c:pt idx="987">
                  <c:v>1.7772475089117473E-2</c:v>
                </c:pt>
                <c:pt idx="988">
                  <c:v>1.7786700824724364E-2</c:v>
                </c:pt>
                <c:pt idx="989">
                  <c:v>1.780074346360391E-2</c:v>
                </c:pt>
                <c:pt idx="990">
                  <c:v>1.7814602588871322E-2</c:v>
                </c:pt>
                <c:pt idx="991">
                  <c:v>1.7828277783665272E-2</c:v>
                </c:pt>
                <c:pt idx="992">
                  <c:v>1.7841768631141813E-2</c:v>
                </c:pt>
                <c:pt idx="993">
                  <c:v>1.7855074714476976E-2</c:v>
                </c:pt>
                <c:pt idx="994">
                  <c:v>1.7868195616872862E-2</c:v>
                </c:pt>
                <c:pt idx="995">
                  <c:v>1.7881130921543729E-2</c:v>
                </c:pt>
                <c:pt idx="996">
                  <c:v>1.7893880211729916E-2</c:v>
                </c:pt>
                <c:pt idx="997">
                  <c:v>1.7906443070692599E-2</c:v>
                </c:pt>
                <c:pt idx="998">
                  <c:v>1.7918819081712074E-2</c:v>
                </c:pt>
                <c:pt idx="999">
                  <c:v>1.7931007828091237E-2</c:v>
                </c:pt>
                <c:pt idx="1000">
                  <c:v>1.7943008893154692E-2</c:v>
                </c:pt>
                <c:pt idx="1001">
                  <c:v>1.7954821860248771E-2</c:v>
                </c:pt>
                <c:pt idx="1002">
                  <c:v>1.7965204063699131E-2</c:v>
                </c:pt>
                <c:pt idx="1003">
                  <c:v>1.7976652588313609E-2</c:v>
                </c:pt>
                <c:pt idx="1004">
                  <c:v>1.7987911803960459E-2</c:v>
                </c:pt>
                <c:pt idx="1005">
                  <c:v>1.7998981294109581E-2</c:v>
                </c:pt>
                <c:pt idx="1006">
                  <c:v>1.8011050644830263E-2</c:v>
                </c:pt>
                <c:pt idx="1007">
                  <c:v>1.8021726275615733E-2</c:v>
                </c:pt>
                <c:pt idx="1008">
                  <c:v>1.8032210892481741E-2</c:v>
                </c:pt>
                <c:pt idx="1009">
                  <c:v>1.8042504078952734E-2</c:v>
                </c:pt>
                <c:pt idx="1010">
                  <c:v>1.8052605418581835E-2</c:v>
                </c:pt>
                <c:pt idx="1011">
                  <c:v>1.806251449494389E-2</c:v>
                </c:pt>
                <c:pt idx="1012">
                  <c:v>1.8072230891635465E-2</c:v>
                </c:pt>
                <c:pt idx="1013">
                  <c:v>1.80817541922818E-2</c:v>
                </c:pt>
                <c:pt idx="1014">
                  <c:v>1.8091083980530727E-2</c:v>
                </c:pt>
                <c:pt idx="1015">
                  <c:v>1.8099149673447525E-2</c:v>
                </c:pt>
                <c:pt idx="1016">
                  <c:v>1.8108104698860598E-2</c:v>
                </c:pt>
                <c:pt idx="1017">
                  <c:v>1.8116865002252305E-2</c:v>
                </c:pt>
                <c:pt idx="1018">
                  <c:v>1.812543016740438E-2</c:v>
                </c:pt>
                <c:pt idx="1019">
                  <c:v>1.8133799778120515E-2</c:v>
                </c:pt>
                <c:pt idx="1020">
                  <c:v>1.8141973418233388E-2</c:v>
                </c:pt>
                <c:pt idx="1021">
                  <c:v>1.8149950671598514E-2</c:v>
                </c:pt>
                <c:pt idx="1022">
                  <c:v>1.8157731122097773E-2</c:v>
                </c:pt>
                <c:pt idx="1023">
                  <c:v>1.8165314353639384E-2</c:v>
                </c:pt>
                <c:pt idx="1024">
                  <c:v>1.8171751985964768E-2</c:v>
                </c:pt>
                <c:pt idx="1025">
                  <c:v>1.8178959543406314E-2</c:v>
                </c:pt>
                <c:pt idx="1026">
                  <c:v>1.8185982249400823E-2</c:v>
                </c:pt>
                <c:pt idx="1027">
                  <c:v>1.8192827673262357E-2</c:v>
                </c:pt>
                <c:pt idx="1028">
                  <c:v>1.8201310886272772E-2</c:v>
                </c:pt>
                <c:pt idx="1029">
                  <c:v>1.8207806255303233E-2</c:v>
                </c:pt>
                <c:pt idx="1030">
                  <c:v>1.821414856493897E-2</c:v>
                </c:pt>
                <c:pt idx="1031">
                  <c:v>1.8220345422884018E-2</c:v>
                </c:pt>
                <c:pt idx="1032">
                  <c:v>1.8226404486134277E-2</c:v>
                </c:pt>
                <c:pt idx="1033">
                  <c:v>1.8231470800227551E-2</c:v>
                </c:pt>
                <c:pt idx="1034">
                  <c:v>1.823728442847098E-2</c:v>
                </c:pt>
                <c:pt idx="1035">
                  <c:v>1.8242983337762704E-2</c:v>
                </c:pt>
                <c:pt idx="1036">
                  <c:v>1.8248575465593397E-2</c:v>
                </c:pt>
                <c:pt idx="1037">
                  <c:v>1.825490351697473E-2</c:v>
                </c:pt>
                <c:pt idx="1038">
                  <c:v>1.8260291930173842E-2</c:v>
                </c:pt>
                <c:pt idx="1039">
                  <c:v>1.826558313192711E-2</c:v>
                </c:pt>
                <c:pt idx="1040">
                  <c:v>1.8270777353815368E-2</c:v>
                </c:pt>
                <c:pt idx="1041">
                  <c:v>1.8275874827431621E-2</c:v>
                </c:pt>
                <c:pt idx="1042">
                  <c:v>1.8280875784374959E-2</c:v>
                </c:pt>
                <c:pt idx="1043">
                  <c:v>1.82857804562549E-2</c:v>
                </c:pt>
                <c:pt idx="1044">
                  <c:v>1.8290589074687905E-2</c:v>
                </c:pt>
                <c:pt idx="1045">
                  <c:v>1.8295301871298259E-2</c:v>
                </c:pt>
                <c:pt idx="1046">
                  <c:v>1.8299919077718933E-2</c:v>
                </c:pt>
                <c:pt idx="1047">
                  <c:v>1.8304440925591598E-2</c:v>
                </c:pt>
                <c:pt idx="1048">
                  <c:v>1.8308867646565728E-2</c:v>
                </c:pt>
                <c:pt idx="1049">
                  <c:v>1.8313199472296888E-2</c:v>
                </c:pt>
                <c:pt idx="1050">
                  <c:v>1.8317436634451942E-2</c:v>
                </c:pt>
                <c:pt idx="1051">
                  <c:v>1.832157936470296E-2</c:v>
                </c:pt>
                <c:pt idx="1052">
                  <c:v>1.8325627894729836E-2</c:v>
                </c:pt>
                <c:pt idx="1053">
                  <c:v>1.8329582456220281E-2</c:v>
                </c:pt>
                <c:pt idx="1054">
                  <c:v>1.8332719086841184E-2</c:v>
                </c:pt>
                <c:pt idx="1055">
                  <c:v>1.8336492849770587E-2</c:v>
                </c:pt>
                <c:pt idx="1056">
                  <c:v>1.8340173327425099E-2</c:v>
                </c:pt>
                <c:pt idx="1057">
                  <c:v>1.8343760751515635E-2</c:v>
                </c:pt>
                <c:pt idx="1058">
                  <c:v>1.834725535375838E-2</c:v>
                </c:pt>
                <c:pt idx="1059">
                  <c:v>1.8351349461433346E-2</c:v>
                </c:pt>
                <c:pt idx="1060">
                  <c:v>1.8354652731089414E-2</c:v>
                </c:pt>
                <c:pt idx="1061">
                  <c:v>1.835786388598792E-2</c:v>
                </c:pt>
                <c:pt idx="1062">
                  <c:v>1.836098315788522E-2</c:v>
                </c:pt>
                <c:pt idx="1063">
                  <c:v>1.8364010778544618E-2</c:v>
                </c:pt>
                <c:pt idx="1064">
                  <c:v>1.8366946979736367E-2</c:v>
                </c:pt>
                <c:pt idx="1065">
                  <c:v>1.8369791993235067E-2</c:v>
                </c:pt>
                <c:pt idx="1066">
                  <c:v>1.8372546050825743E-2</c:v>
                </c:pt>
                <c:pt idx="1067">
                  <c:v>1.837392609396904E-2</c:v>
                </c:pt>
                <c:pt idx="1068">
                  <c:v>1.8376511513279681E-2</c:v>
                </c:pt>
                <c:pt idx="1069">
                  <c:v>1.837900664812242E-2</c:v>
                </c:pt>
                <c:pt idx="1070">
                  <c:v>1.838141173028518E-2</c:v>
                </c:pt>
                <c:pt idx="1071">
                  <c:v>1.838405042437774E-2</c:v>
                </c:pt>
                <c:pt idx="1072">
                  <c:v>1.8386263317065499E-2</c:v>
                </c:pt>
                <c:pt idx="1073">
                  <c:v>1.8388386885600738E-2</c:v>
                </c:pt>
                <c:pt idx="1074">
                  <c:v>1.8390421361804243E-2</c:v>
                </c:pt>
                <c:pt idx="1075">
                  <c:v>1.8392366977498575E-2</c:v>
                </c:pt>
                <c:pt idx="1076">
                  <c:v>1.8393638519994947E-2</c:v>
                </c:pt>
                <c:pt idx="1077">
                  <c:v>1.8395413290758559E-2</c:v>
                </c:pt>
                <c:pt idx="1078">
                  <c:v>1.839709988445113E-2</c:v>
                </c:pt>
                <c:pt idx="1079">
                  <c:v>1.8398698532908788E-2</c:v>
                </c:pt>
                <c:pt idx="1080">
                  <c:v>1.8403007794864024E-2</c:v>
                </c:pt>
                <c:pt idx="1081">
                  <c:v>1.8404400596734458E-2</c:v>
                </c:pt>
                <c:pt idx="1082">
                  <c:v>1.8405706209525103E-2</c:v>
                </c:pt>
                <c:pt idx="1083">
                  <c:v>1.840692486515598E-2</c:v>
                </c:pt>
                <c:pt idx="1084">
                  <c:v>1.8407071224995637E-2</c:v>
                </c:pt>
                <c:pt idx="1085">
                  <c:v>1.8407516507060045E-2</c:v>
                </c:pt>
                <c:pt idx="1086">
                  <c:v>1.8408493888758256E-2</c:v>
                </c:pt>
                <c:pt idx="1087">
                  <c:v>1.8409385204495077E-2</c:v>
                </c:pt>
                <c:pt idx="1088">
                  <c:v>1.8410190686184338E-2</c:v>
                </c:pt>
                <c:pt idx="1089">
                  <c:v>1.8412423686788054E-2</c:v>
                </c:pt>
                <c:pt idx="1090">
                  <c:v>1.8413040136534622E-2</c:v>
                </c:pt>
                <c:pt idx="1091">
                  <c:v>1.8413571484688186E-2</c:v>
                </c:pt>
                <c:pt idx="1092">
                  <c:v>1.841401796322318E-2</c:v>
                </c:pt>
                <c:pt idx="1093">
                  <c:v>1.8414379804118298E-2</c:v>
                </c:pt>
                <c:pt idx="1094">
                  <c:v>1.8414657239357334E-2</c:v>
                </c:pt>
                <c:pt idx="1095">
                  <c:v>1.8414850500929187E-2</c:v>
                </c:pt>
                <c:pt idx="1096">
                  <c:v>1.8414959820831255E-2</c:v>
                </c:pt>
                <c:pt idx="1097">
                  <c:v>1.8413615757953399E-2</c:v>
                </c:pt>
                <c:pt idx="1098">
                  <c:v>1.8414927563628388E-2</c:v>
                </c:pt>
                <c:pt idx="1099">
                  <c:v>1.8414786450543768E-2</c:v>
                </c:pt>
                <c:pt idx="1100">
                  <c:v>1.8414562323824029E-2</c:v>
                </c:pt>
                <c:pt idx="1101">
                  <c:v>1.841425541549209E-2</c:v>
                </c:pt>
                <c:pt idx="1102">
                  <c:v>1.8413865957575961E-2</c:v>
                </c:pt>
                <c:pt idx="1103">
                  <c:v>1.8413394182107058E-2</c:v>
                </c:pt>
                <c:pt idx="1104">
                  <c:v>1.841284032112615E-2</c:v>
                </c:pt>
                <c:pt idx="1105">
                  <c:v>1.8412204606674004E-2</c:v>
                </c:pt>
                <c:pt idx="1106">
                  <c:v>1.8410276150410805E-2</c:v>
                </c:pt>
                <c:pt idx="1107">
                  <c:v>1.8409494856305348E-2</c:v>
                </c:pt>
                <c:pt idx="1108">
                  <c:v>1.8408632367584027E-2</c:v>
                </c:pt>
                <c:pt idx="1109">
                  <c:v>1.8407688916273104E-2</c:v>
                </c:pt>
                <c:pt idx="1110">
                  <c:v>1.8407806354231754E-2</c:v>
                </c:pt>
                <c:pt idx="1111">
                  <c:v>1.8406684392149365E-2</c:v>
                </c:pt>
                <c:pt idx="1112">
                  <c:v>1.8405482201040151E-2</c:v>
                </c:pt>
                <c:pt idx="1113">
                  <c:v>1.8404200012985698E-2</c:v>
                </c:pt>
                <c:pt idx="1114">
                  <c:v>1.8402838060074398E-2</c:v>
                </c:pt>
                <c:pt idx="1115">
                  <c:v>1.840139657439719E-2</c:v>
                </c:pt>
                <c:pt idx="1116">
                  <c:v>1.8399875788050125E-2</c:v>
                </c:pt>
                <c:pt idx="1117">
                  <c:v>1.8398275933135196E-2</c:v>
                </c:pt>
                <c:pt idx="1118">
                  <c:v>1.8396597241756952E-2</c:v>
                </c:pt>
                <c:pt idx="1119">
                  <c:v>1.8393522311123789E-2</c:v>
                </c:pt>
                <c:pt idx="1120">
                  <c:v>1.8391709236026621E-2</c:v>
                </c:pt>
                <c:pt idx="1121">
                  <c:v>1.8389817970393629E-2</c:v>
                </c:pt>
                <c:pt idx="1122">
                  <c:v>1.8387848746296065E-2</c:v>
                </c:pt>
                <c:pt idx="1123">
                  <c:v>1.8384288680705074E-2</c:v>
                </c:pt>
                <c:pt idx="1124">
                  <c:v>1.8383042889525737E-2</c:v>
                </c:pt>
                <c:pt idx="1125">
                  <c:v>1.8380802559988908E-2</c:v>
                </c:pt>
                <c:pt idx="1126">
                  <c:v>1.8378773323914237E-2</c:v>
                </c:pt>
                <c:pt idx="1127">
                  <c:v>1.8376091379002483E-2</c:v>
                </c:pt>
                <c:pt idx="1128">
                  <c:v>1.8373620991767047E-2</c:v>
                </c:pt>
                <c:pt idx="1129">
                  <c:v>1.8371074382852973E-2</c:v>
                </c:pt>
                <c:pt idx="1130">
                  <c:v>1.8368451784374368E-2</c:v>
                </c:pt>
                <c:pt idx="1131">
                  <c:v>1.8365753428454125E-2</c:v>
                </c:pt>
                <c:pt idx="1132">
                  <c:v>1.8363234420829981E-2</c:v>
                </c:pt>
                <c:pt idx="1133">
                  <c:v>1.8360379768045387E-2</c:v>
                </c:pt>
                <c:pt idx="1134">
                  <c:v>1.8357450066986247E-2</c:v>
                </c:pt>
                <c:pt idx="1135">
                  <c:v>1.8354445549800764E-2</c:v>
                </c:pt>
                <c:pt idx="1136">
                  <c:v>1.8351133411674495E-2</c:v>
                </c:pt>
                <c:pt idx="1137">
                  <c:v>1.8347985385825705E-2</c:v>
                </c:pt>
                <c:pt idx="1138">
                  <c:v>1.834476322747634E-2</c:v>
                </c:pt>
                <c:pt idx="1139">
                  <c:v>1.8340511896671581E-2</c:v>
                </c:pt>
                <c:pt idx="1140">
                  <c:v>1.8338097441875485E-2</c:v>
                </c:pt>
                <c:pt idx="1141">
                  <c:v>1.8334860308815246E-2</c:v>
                </c:pt>
                <c:pt idx="1142">
                  <c:v>1.8331338579204704E-2</c:v>
                </c:pt>
                <c:pt idx="1143">
                  <c:v>1.8327743890783864E-2</c:v>
                </c:pt>
                <c:pt idx="1144">
                  <c:v>1.8324076475728743E-2</c:v>
                </c:pt>
                <c:pt idx="1145">
                  <c:v>1.8320336566223179E-2</c:v>
                </c:pt>
                <c:pt idx="1146">
                  <c:v>1.8316524394452749E-2</c:v>
                </c:pt>
                <c:pt idx="1147">
                  <c:v>1.8312640192606502E-2</c:v>
                </c:pt>
                <c:pt idx="1148">
                  <c:v>1.8308684192876096E-2</c:v>
                </c:pt>
                <c:pt idx="1149">
                  <c:v>1.8304656627454924E-2</c:v>
                </c:pt>
                <c:pt idx="1150">
                  <c:v>1.8300557728541597E-2</c:v>
                </c:pt>
                <c:pt idx="1151">
                  <c:v>1.8296387728335587E-2</c:v>
                </c:pt>
                <c:pt idx="1152">
                  <c:v>1.8292146859042457E-2</c:v>
                </c:pt>
                <c:pt idx="1153">
                  <c:v>1.8287835352866901E-2</c:v>
                </c:pt>
                <c:pt idx="1154">
                  <c:v>1.8283453442017945E-2</c:v>
                </c:pt>
                <c:pt idx="1155">
                  <c:v>1.8279001358707237E-2</c:v>
                </c:pt>
                <c:pt idx="1156">
                  <c:v>1.827447933514989E-2</c:v>
                </c:pt>
                <c:pt idx="1157">
                  <c:v>1.8269887603563628E-2</c:v>
                </c:pt>
                <c:pt idx="1158">
                  <c:v>1.8265109767795946E-2</c:v>
                </c:pt>
                <c:pt idx="1159">
                  <c:v>1.826038445813942E-2</c:v>
                </c:pt>
                <c:pt idx="1160">
                  <c:v>1.8255590123964043E-2</c:v>
                </c:pt>
                <c:pt idx="1161">
                  <c:v>1.8250726997480551E-2</c:v>
                </c:pt>
                <c:pt idx="1162">
                  <c:v>1.8245891452971848E-2</c:v>
                </c:pt>
                <c:pt idx="1163">
                  <c:v>1.8240886349913752E-2</c:v>
                </c:pt>
                <c:pt idx="1164">
                  <c:v>1.8235813164418576E-2</c:v>
                </c:pt>
                <c:pt idx="1165">
                  <c:v>1.823067212872229E-2</c:v>
                </c:pt>
                <c:pt idx="1166">
                  <c:v>1.8225463475066081E-2</c:v>
                </c:pt>
                <c:pt idx="1167">
                  <c:v>1.8220187435689386E-2</c:v>
                </c:pt>
                <c:pt idx="1168">
                  <c:v>1.8214844242837737E-2</c:v>
                </c:pt>
                <c:pt idx="1169">
                  <c:v>1.8209434128755794E-2</c:v>
                </c:pt>
                <c:pt idx="1170">
                  <c:v>1.8203957325694291E-2</c:v>
                </c:pt>
                <c:pt idx="1171">
                  <c:v>1.8198363244309665E-2</c:v>
                </c:pt>
                <c:pt idx="1172">
                  <c:v>1.8192758729171091E-2</c:v>
                </c:pt>
                <c:pt idx="1173">
                  <c:v>1.8187088208459642E-2</c:v>
                </c:pt>
                <c:pt idx="1174">
                  <c:v>1.8181351914416798E-2</c:v>
                </c:pt>
                <c:pt idx="1175">
                  <c:v>1.8174685120166956E-2</c:v>
                </c:pt>
                <c:pt idx="1176">
                  <c:v>1.8168813580161647E-2</c:v>
                </c:pt>
                <c:pt idx="1177">
                  <c:v>1.816289795582611E-2</c:v>
                </c:pt>
                <c:pt idx="1178">
                  <c:v>1.8156875561902375E-2</c:v>
                </c:pt>
                <c:pt idx="1179">
                  <c:v>1.8150809548118652E-2</c:v>
                </c:pt>
                <c:pt idx="1180">
                  <c:v>1.8144679251765439E-2</c:v>
                </c:pt>
                <c:pt idx="1181">
                  <c:v>1.81384854622193E-2</c:v>
                </c:pt>
                <c:pt idx="1182">
                  <c:v>1.8132229154540269E-2</c:v>
                </c:pt>
                <c:pt idx="1183">
                  <c:v>1.8125911307920184E-2</c:v>
                </c:pt>
                <c:pt idx="1184">
                  <c:v>1.8119508821816677E-2</c:v>
                </c:pt>
                <c:pt idx="1185">
                  <c:v>1.8113062182590758E-2</c:v>
                </c:pt>
                <c:pt idx="1186">
                  <c:v>1.8106557109378491E-2</c:v>
                </c:pt>
                <c:pt idx="1187">
                  <c:v>1.8099994581034267E-2</c:v>
                </c:pt>
                <c:pt idx="1188">
                  <c:v>1.8093404746689915E-2</c:v>
                </c:pt>
                <c:pt idx="1189">
                  <c:v>1.8086734348639739E-2</c:v>
                </c:pt>
                <c:pt idx="1190">
                  <c:v>1.8078078125886646E-2</c:v>
                </c:pt>
                <c:pt idx="1191">
                  <c:v>1.8071284542645189E-2</c:v>
                </c:pt>
                <c:pt idx="1192">
                  <c:v>1.8063314354733243E-2</c:v>
                </c:pt>
                <c:pt idx="1193">
                  <c:v>1.8057490987632891E-2</c:v>
                </c:pt>
                <c:pt idx="1194">
                  <c:v>1.8050538562456454E-2</c:v>
                </c:pt>
                <c:pt idx="1195">
                  <c:v>1.8043535274105477E-2</c:v>
                </c:pt>
                <c:pt idx="1196">
                  <c:v>1.803648140332061E-2</c:v>
                </c:pt>
                <c:pt idx="1197">
                  <c:v>1.8029377230842494E-2</c:v>
                </c:pt>
                <c:pt idx="1198">
                  <c:v>1.8022223037414384E-2</c:v>
                </c:pt>
                <c:pt idx="1199">
                  <c:v>1.80150191037752E-2</c:v>
                </c:pt>
                <c:pt idx="1200">
                  <c:v>1.8007765710667319E-2</c:v>
                </c:pt>
                <c:pt idx="1201">
                  <c:v>1.8000463138829654E-2</c:v>
                </c:pt>
                <c:pt idx="1202">
                  <c:v>1.7993111669004587E-2</c:v>
                </c:pt>
                <c:pt idx="1203">
                  <c:v>1.7985711581930169E-2</c:v>
                </c:pt>
                <c:pt idx="1204">
                  <c:v>1.7978263158347038E-2</c:v>
                </c:pt>
                <c:pt idx="1205">
                  <c:v>1.7970766678995848E-2</c:v>
                </c:pt>
                <c:pt idx="1206">
                  <c:v>1.796322242461551E-2</c:v>
                </c:pt>
                <c:pt idx="1207">
                  <c:v>1.7955630675943191E-2</c:v>
                </c:pt>
                <c:pt idx="1208">
                  <c:v>1.7947991713717807E-2</c:v>
                </c:pt>
                <c:pt idx="1209">
                  <c:v>1.7940305818677397E-2</c:v>
                </c:pt>
                <c:pt idx="1210">
                  <c:v>1.7932688384194619E-2</c:v>
                </c:pt>
                <c:pt idx="1211">
                  <c:v>1.7924913111368158E-2</c:v>
                </c:pt>
                <c:pt idx="1212">
                  <c:v>1.7917091730004928E-2</c:v>
                </c:pt>
                <c:pt idx="1213">
                  <c:v>1.790871846597011E-2</c:v>
                </c:pt>
                <c:pt idx="1214">
                  <c:v>1.7901182177035364E-2</c:v>
                </c:pt>
                <c:pt idx="1215">
                  <c:v>1.7893220580568917E-2</c:v>
                </c:pt>
                <c:pt idx="1216">
                  <c:v>1.7885214016434621E-2</c:v>
                </c:pt>
                <c:pt idx="1217">
                  <c:v>1.7877162765367906E-2</c:v>
                </c:pt>
                <c:pt idx="1218">
                  <c:v>1.7869067108099872E-2</c:v>
                </c:pt>
                <c:pt idx="1219">
                  <c:v>1.786092732536073E-2</c:v>
                </c:pt>
                <c:pt idx="1220">
                  <c:v>1.7852743697881576E-2</c:v>
                </c:pt>
                <c:pt idx="1221">
                  <c:v>1.7844516506393501E-2</c:v>
                </c:pt>
                <c:pt idx="1222">
                  <c:v>1.7836246031622382E-2</c:v>
                </c:pt>
                <c:pt idx="1223">
                  <c:v>1.7828093656787943E-2</c:v>
                </c:pt>
                <c:pt idx="1224">
                  <c:v>1.7819740868864637E-2</c:v>
                </c:pt>
                <c:pt idx="1225">
                  <c:v>1.7811345621692908E-2</c:v>
                </c:pt>
                <c:pt idx="1226">
                  <c:v>1.779789477850827E-2</c:v>
                </c:pt>
                <c:pt idx="1227">
                  <c:v>1.779321413663142E-2</c:v>
                </c:pt>
                <c:pt idx="1228">
                  <c:v>1.7785907931752519E-2</c:v>
                </c:pt>
                <c:pt idx="1229">
                  <c:v>1.777734565465244E-2</c:v>
                </c:pt>
                <c:pt idx="1230">
                  <c:v>1.7768742321830899E-2</c:v>
                </c:pt>
                <c:pt idx="1231">
                  <c:v>1.7760098213992589E-2</c:v>
                </c:pt>
                <c:pt idx="1232">
                  <c:v>1.7751604445781943E-2</c:v>
                </c:pt>
                <c:pt idx="1233">
                  <c:v>1.7742882878943433E-2</c:v>
                </c:pt>
                <c:pt idx="1234">
                  <c:v>1.7734121360891031E-2</c:v>
                </c:pt>
                <c:pt idx="1235">
                  <c:v>1.7725320172307768E-2</c:v>
                </c:pt>
                <c:pt idx="1236">
                  <c:v>1.7716071845957963E-2</c:v>
                </c:pt>
                <c:pt idx="1237">
                  <c:v>1.7707185808707594E-2</c:v>
                </c:pt>
                <c:pt idx="1238">
                  <c:v>1.7698260979687429E-2</c:v>
                </c:pt>
                <c:pt idx="1239">
                  <c:v>1.7689297639609441E-2</c:v>
                </c:pt>
                <c:pt idx="1240">
                  <c:v>1.7680512682995538E-2</c:v>
                </c:pt>
                <c:pt idx="1241">
                  <c:v>1.7671476263353084E-2</c:v>
                </c:pt>
                <c:pt idx="1242">
                  <c:v>1.7662402156339168E-2</c:v>
                </c:pt>
                <c:pt idx="1243">
                  <c:v>1.765329064264003E-2</c:v>
                </c:pt>
                <c:pt idx="1244">
                  <c:v>1.7644142002939279E-2</c:v>
                </c:pt>
                <c:pt idx="1245">
                  <c:v>1.7634724586396484E-2</c:v>
                </c:pt>
                <c:pt idx="1246">
                  <c:v>1.7625499528625761E-2</c:v>
                </c:pt>
                <c:pt idx="1247">
                  <c:v>1.7616238205413085E-2</c:v>
                </c:pt>
                <c:pt idx="1248">
                  <c:v>1.760694089745566E-2</c:v>
                </c:pt>
                <c:pt idx="1249">
                  <c:v>1.759760788544287E-2</c:v>
                </c:pt>
                <c:pt idx="1250">
                  <c:v>1.7588239450070185E-2</c:v>
                </c:pt>
                <c:pt idx="1251">
                  <c:v>1.7578835872025245E-2</c:v>
                </c:pt>
                <c:pt idx="1252">
                  <c:v>1.7569397431998313E-2</c:v>
                </c:pt>
                <c:pt idx="1253">
                  <c:v>1.7559924410674419E-2</c:v>
                </c:pt>
                <c:pt idx="1254">
                  <c:v>1.7550417088741221E-2</c:v>
                </c:pt>
                <c:pt idx="1255">
                  <c:v>1.7540875746877668E-2</c:v>
                </c:pt>
                <c:pt idx="1256">
                  <c:v>1.753130066576707E-2</c:v>
                </c:pt>
                <c:pt idx="1257">
                  <c:v>1.7521692126089249E-2</c:v>
                </c:pt>
                <c:pt idx="1258">
                  <c:v>1.7512050408520559E-2</c:v>
                </c:pt>
                <c:pt idx="1259">
                  <c:v>1.7502375793738218E-2</c:v>
                </c:pt>
                <c:pt idx="1260">
                  <c:v>1.7492668562413369E-2</c:v>
                </c:pt>
                <c:pt idx="1261">
                  <c:v>1.7482928995219756E-2</c:v>
                </c:pt>
                <c:pt idx="1262">
                  <c:v>1.7473437913478506E-2</c:v>
                </c:pt>
                <c:pt idx="1263">
                  <c:v>1.7463637207735274E-2</c:v>
                </c:pt>
                <c:pt idx="1264">
                  <c:v>1.7453804989334944E-2</c:v>
                </c:pt>
                <c:pt idx="1265">
                  <c:v>1.7443941538929499E-2</c:v>
                </c:pt>
                <c:pt idx="1266">
                  <c:v>1.7433755944574508E-2</c:v>
                </c:pt>
                <c:pt idx="1267">
                  <c:v>1.7423828256155339E-2</c:v>
                </c:pt>
                <c:pt idx="1268">
                  <c:v>1.7413870196511503E-2</c:v>
                </c:pt>
                <c:pt idx="1269">
                  <c:v>1.7403882046298502E-2</c:v>
                </c:pt>
                <c:pt idx="1270">
                  <c:v>1.7393864086169226E-2</c:v>
                </c:pt>
                <c:pt idx="1271">
                  <c:v>1.7383816596773963E-2</c:v>
                </c:pt>
                <c:pt idx="1272">
                  <c:v>1.7373739858761259E-2</c:v>
                </c:pt>
                <c:pt idx="1273">
                  <c:v>1.736363415277966E-2</c:v>
                </c:pt>
                <c:pt idx="1274">
                  <c:v>1.7353499759471633E-2</c:v>
                </c:pt>
                <c:pt idx="1275">
                  <c:v>1.7343964829190206E-2</c:v>
                </c:pt>
                <c:pt idx="1276">
                  <c:v>1.7333778796276178E-2</c:v>
                </c:pt>
                <c:pt idx="1277">
                  <c:v>1.732356487996789E-2</c:v>
                </c:pt>
                <c:pt idx="1278">
                  <c:v>1.7313323360869326E-2</c:v>
                </c:pt>
                <c:pt idx="1279">
                  <c:v>1.7303054519581806E-2</c:v>
                </c:pt>
                <c:pt idx="1280">
                  <c:v>1.7292758636705763E-2</c:v>
                </c:pt>
                <c:pt idx="1281">
                  <c:v>1.7282435992836298E-2</c:v>
                </c:pt>
                <c:pt idx="1282">
                  <c:v>1.7272086868569403E-2</c:v>
                </c:pt>
                <c:pt idx="1283">
                  <c:v>1.7261711544495739E-2</c:v>
                </c:pt>
                <c:pt idx="1284">
                  <c:v>1.7251645230116252E-2</c:v>
                </c:pt>
                <c:pt idx="1285">
                  <c:v>1.7241220625893706E-2</c:v>
                </c:pt>
                <c:pt idx="1286">
                  <c:v>1.7230770644497542E-2</c:v>
                </c:pt>
                <c:pt idx="1287">
                  <c:v>1.7220295566494338E-2</c:v>
                </c:pt>
                <c:pt idx="1288">
                  <c:v>1.7208763239163618E-2</c:v>
                </c:pt>
                <c:pt idx="1289">
                  <c:v>1.7198232211684865E-2</c:v>
                </c:pt>
                <c:pt idx="1290">
                  <c:v>1.7187676986866331E-2</c:v>
                </c:pt>
                <c:pt idx="1291">
                  <c:v>1.7177097845311379E-2</c:v>
                </c:pt>
                <c:pt idx="1292">
                  <c:v>1.7166848106530703E-2</c:v>
                </c:pt>
                <c:pt idx="1293">
                  <c:v>1.7156224093978371E-2</c:v>
                </c:pt>
                <c:pt idx="1294">
                  <c:v>1.7145576987226078E-2</c:v>
                </c:pt>
                <c:pt idx="1295">
                  <c:v>1.7134907066853781E-2</c:v>
                </c:pt>
                <c:pt idx="1296">
                  <c:v>1.712421461343441E-2</c:v>
                </c:pt>
                <c:pt idx="1297">
                  <c:v>1.7113136457972654E-2</c:v>
                </c:pt>
                <c:pt idx="1298">
                  <c:v>1.7102397755933745E-2</c:v>
                </c:pt>
                <c:pt idx="1299">
                  <c:v>1.7091637381890647E-2</c:v>
                </c:pt>
                <c:pt idx="1300">
                  <c:v>1.7080855616420657E-2</c:v>
                </c:pt>
                <c:pt idx="1301">
                  <c:v>1.7070052740101944E-2</c:v>
                </c:pt>
                <c:pt idx="1302">
                  <c:v>1.705922903350747E-2</c:v>
                </c:pt>
                <c:pt idx="1303">
                  <c:v>1.7048384777208443E-2</c:v>
                </c:pt>
                <c:pt idx="1304">
                  <c:v>1.7037520251774355E-2</c:v>
                </c:pt>
                <c:pt idx="1305">
                  <c:v>1.7026635737770336E-2</c:v>
                </c:pt>
                <c:pt idx="1306">
                  <c:v>1.7015731515758917E-2</c:v>
                </c:pt>
                <c:pt idx="1307">
                  <c:v>1.7004807866299154E-2</c:v>
                </c:pt>
                <c:pt idx="1308">
                  <c:v>1.6993865069949227E-2</c:v>
                </c:pt>
                <c:pt idx="1309">
                  <c:v>1.6982903407263852E-2</c:v>
                </c:pt>
                <c:pt idx="1310">
                  <c:v>1.6971923158793392E-2</c:v>
                </c:pt>
                <c:pt idx="1311">
                  <c:v>1.6960924605086476E-2</c:v>
                </c:pt>
                <c:pt idx="1312">
                  <c:v>1.694990802668999E-2</c:v>
                </c:pt>
                <c:pt idx="1313">
                  <c:v>1.6938873704146484E-2</c:v>
                </c:pt>
                <c:pt idx="1314">
                  <c:v>1.6928217140288984E-2</c:v>
                </c:pt>
                <c:pt idx="1315">
                  <c:v>1.6917149864633066E-2</c:v>
                </c:pt>
                <c:pt idx="1316">
                  <c:v>1.6906065666856301E-2</c:v>
                </c:pt>
                <c:pt idx="1317">
                  <c:v>1.6894964827477151E-2</c:v>
                </c:pt>
                <c:pt idx="1318">
                  <c:v>1.6883847627007939E-2</c:v>
                </c:pt>
                <c:pt idx="1319">
                  <c:v>1.687231085181564E-2</c:v>
                </c:pt>
                <c:pt idx="1320">
                  <c:v>1.6861160175193589E-2</c:v>
                </c:pt>
                <c:pt idx="1321">
                  <c:v>1.6849993998658878E-2</c:v>
                </c:pt>
                <c:pt idx="1322">
                  <c:v>1.6838812602731467E-2</c:v>
                </c:pt>
                <c:pt idx="1323">
                  <c:v>1.6827616267921751E-2</c:v>
                </c:pt>
                <c:pt idx="1324">
                  <c:v>1.6816405274741864E-2</c:v>
                </c:pt>
                <c:pt idx="1325">
                  <c:v>1.680517990369786E-2</c:v>
                </c:pt>
                <c:pt idx="1326">
                  <c:v>1.6793940435293187E-2</c:v>
                </c:pt>
                <c:pt idx="1327">
                  <c:v>1.6783518415087073E-2</c:v>
                </c:pt>
                <c:pt idx="1328">
                  <c:v>1.6772254471032255E-2</c:v>
                </c:pt>
                <c:pt idx="1329">
                  <c:v>1.6760977231573548E-2</c:v>
                </c:pt>
                <c:pt idx="1330">
                  <c:v>1.6749686977177269E-2</c:v>
                </c:pt>
                <c:pt idx="1331">
                  <c:v>1.6738383988301742E-2</c:v>
                </c:pt>
                <c:pt idx="1332">
                  <c:v>1.6727068545406176E-2</c:v>
                </c:pt>
                <c:pt idx="1333">
                  <c:v>1.6715740928946232E-2</c:v>
                </c:pt>
                <c:pt idx="1334">
                  <c:v>1.6704401419372239E-2</c:v>
                </c:pt>
                <c:pt idx="1335">
                  <c:v>1.6693050297131862E-2</c:v>
                </c:pt>
                <c:pt idx="1336">
                  <c:v>1.6682115512830858E-2</c:v>
                </c:pt>
                <c:pt idx="1337">
                  <c:v>1.667074326976092E-2</c:v>
                </c:pt>
                <c:pt idx="1338">
                  <c:v>1.6659360235460604E-2</c:v>
                </c:pt>
                <c:pt idx="1339">
                  <c:v>1.6647966690354576E-2</c:v>
                </c:pt>
                <c:pt idx="1340">
                  <c:v>1.6635264729843377E-2</c:v>
                </c:pt>
                <c:pt idx="1341">
                  <c:v>1.6623847459436885E-2</c:v>
                </c:pt>
                <c:pt idx="1342">
                  <c:v>1.6612420579315629E-2</c:v>
                </c:pt>
                <c:pt idx="1343">
                  <c:v>1.6600984369930058E-2</c:v>
                </c:pt>
                <c:pt idx="1344">
                  <c:v>1.6589539111727138E-2</c:v>
                </c:pt>
                <c:pt idx="1345">
                  <c:v>1.6578523637577756E-2</c:v>
                </c:pt>
                <c:pt idx="1346">
                  <c:v>1.6567062202964056E-2</c:v>
                </c:pt>
                <c:pt idx="1347">
                  <c:v>1.6555592540840255E-2</c:v>
                </c:pt>
                <c:pt idx="1348">
                  <c:v>1.6544114931629071E-2</c:v>
                </c:pt>
                <c:pt idx="1349">
                  <c:v>1.6532186903908602E-2</c:v>
                </c:pt>
                <c:pt idx="1350">
                  <c:v>1.6520693242028095E-2</c:v>
                </c:pt>
                <c:pt idx="1351">
                  <c:v>1.6509192494375619E-2</c:v>
                </c:pt>
                <c:pt idx="1352">
                  <c:v>1.649768494137208E-2</c:v>
                </c:pt>
                <c:pt idx="1353">
                  <c:v>1.6486170863437507E-2</c:v>
                </c:pt>
                <c:pt idx="1354">
                  <c:v>1.6474650540985857E-2</c:v>
                </c:pt>
                <c:pt idx="1355">
                  <c:v>1.6463124254431083E-2</c:v>
                </c:pt>
                <c:pt idx="1356">
                  <c:v>1.6451592284181926E-2</c:v>
                </c:pt>
                <c:pt idx="1357">
                  <c:v>1.6440054910643646E-2</c:v>
                </c:pt>
                <c:pt idx="1358">
                  <c:v>1.6428512414217167E-2</c:v>
                </c:pt>
                <c:pt idx="1359">
                  <c:v>1.6416965075303408E-2</c:v>
                </c:pt>
                <c:pt idx="1360">
                  <c:v>1.6405413174298073E-2</c:v>
                </c:pt>
                <c:pt idx="1361">
                  <c:v>1.6393856991592529E-2</c:v>
                </c:pt>
                <c:pt idx="1362">
                  <c:v>1.6382296807579001E-2</c:v>
                </c:pt>
                <c:pt idx="1363">
                  <c:v>1.6370732902641037E-2</c:v>
                </c:pt>
                <c:pt idx="1364">
                  <c:v>1.6359165557162176E-2</c:v>
                </c:pt>
                <c:pt idx="1365">
                  <c:v>1.634759505152162E-2</c:v>
                </c:pt>
                <c:pt idx="1366">
                  <c:v>1.6336478675103065E-2</c:v>
                </c:pt>
                <c:pt idx="1367">
                  <c:v>1.6324903347034701E-2</c:v>
                </c:pt>
                <c:pt idx="1368">
                  <c:v>1.6313325679634089E-2</c:v>
                </c:pt>
                <c:pt idx="1369">
                  <c:v>1.6301745953251921E-2</c:v>
                </c:pt>
                <c:pt idx="1370">
                  <c:v>1.6290164448238886E-2</c:v>
                </c:pt>
                <c:pt idx="1371">
                  <c:v>1.6278121355118906E-2</c:v>
                </c:pt>
                <c:pt idx="1372">
                  <c:v>1.6266536578693796E-2</c:v>
                </c:pt>
                <c:pt idx="1373">
                  <c:v>1.6254950885026747E-2</c:v>
                </c:pt>
                <c:pt idx="1374">
                  <c:v>1.6243364554463079E-2</c:v>
                </c:pt>
                <c:pt idx="1375">
                  <c:v>1.6231777867350708E-2</c:v>
                </c:pt>
                <c:pt idx="1376">
                  <c:v>1.6220191104033204E-2</c:v>
                </c:pt>
                <c:pt idx="1377">
                  <c:v>1.6208604544850673E-2</c:v>
                </c:pt>
                <c:pt idx="1378">
                  <c:v>1.6197018470138866E-2</c:v>
                </c:pt>
                <c:pt idx="1379">
                  <c:v>1.6186361031454766E-2</c:v>
                </c:pt>
                <c:pt idx="1380">
                  <c:v>1.6174777552652841E-2</c:v>
                </c:pt>
                <c:pt idx="1381">
                  <c:v>1.6163195358407378E-2</c:v>
                </c:pt>
                <c:pt idx="1382">
                  <c:v>1.6151614729018604E-2</c:v>
                </c:pt>
                <c:pt idx="1383">
                  <c:v>1.6137916590311954E-2</c:v>
                </c:pt>
                <c:pt idx="1384">
                  <c:v>1.6126805667439292E-2</c:v>
                </c:pt>
                <c:pt idx="1385">
                  <c:v>1.6115231780937656E-2</c:v>
                </c:pt>
                <c:pt idx="1386">
                  <c:v>1.6103660620495397E-2</c:v>
                </c:pt>
                <c:pt idx="1387">
                  <c:v>1.6092092466395869E-2</c:v>
                </c:pt>
                <c:pt idx="1388">
                  <c:v>1.608099431637619E-2</c:v>
                </c:pt>
                <c:pt idx="1389">
                  <c:v>1.6069433224288034E-2</c:v>
                </c:pt>
                <c:pt idx="1390">
                  <c:v>1.6057875958812608E-2</c:v>
                </c:pt>
                <c:pt idx="1391">
                  <c:v>1.6046322800203044E-2</c:v>
                </c:pt>
                <c:pt idx="1392">
                  <c:v>1.6032436643436971E-2</c:v>
                </c:pt>
                <c:pt idx="1393">
                  <c:v>1.6020891928111125E-2</c:v>
                </c:pt>
                <c:pt idx="1394">
                  <c:v>1.60093522634575E-2</c:v>
                </c:pt>
                <c:pt idx="1395">
                  <c:v>1.599216507325317E-2</c:v>
                </c:pt>
                <c:pt idx="1396">
                  <c:v>1.5987692783983872E-2</c:v>
                </c:pt>
                <c:pt idx="1397">
                  <c:v>1.5976170066417834E-2</c:v>
                </c:pt>
                <c:pt idx="1398">
                  <c:v>1.5964653458741533E-2</c:v>
                </c:pt>
                <c:pt idx="1399">
                  <c:v>1.595314324121079E-2</c:v>
                </c:pt>
                <c:pt idx="1400">
                  <c:v>1.594163969408054E-2</c:v>
                </c:pt>
                <c:pt idx="1401">
                  <c:v>1.5928739574773188E-2</c:v>
                </c:pt>
                <c:pt idx="1402">
                  <c:v>1.5917250406141396E-2</c:v>
                </c:pt>
                <c:pt idx="1403">
                  <c:v>1.5905768810792881E-2</c:v>
                </c:pt>
                <c:pt idx="1404">
                  <c:v>1.5894295069001321E-2</c:v>
                </c:pt>
                <c:pt idx="1405">
                  <c:v>1.5882829461036987E-2</c:v>
                </c:pt>
                <c:pt idx="1406">
                  <c:v>1.5871372267165906E-2</c:v>
                </c:pt>
                <c:pt idx="1407">
                  <c:v>1.5859923767654101E-2</c:v>
                </c:pt>
                <c:pt idx="1408">
                  <c:v>1.584848424275909E-2</c:v>
                </c:pt>
                <c:pt idx="1409">
                  <c:v>1.5838454177843599E-2</c:v>
                </c:pt>
                <c:pt idx="1410">
                  <c:v>1.582563323785208E-2</c:v>
                </c:pt>
                <c:pt idx="1411">
                  <c:v>1.5814222318342362E-2</c:v>
                </c:pt>
                <c:pt idx="1412">
                  <c:v>1.5802821494459107E-2</c:v>
                </c:pt>
                <c:pt idx="1413">
                  <c:v>1.579143104644878E-2</c:v>
                </c:pt>
                <c:pt idx="1414">
                  <c:v>1.578005125455019E-2</c:v>
                </c:pt>
                <c:pt idx="1415">
                  <c:v>1.576868239900045E-2</c:v>
                </c:pt>
                <c:pt idx="1416">
                  <c:v>1.5757324760034965E-2</c:v>
                </c:pt>
                <c:pt idx="1417">
                  <c:v>1.5745978617885743E-2</c:v>
                </c:pt>
                <c:pt idx="1418">
                  <c:v>1.573603595218586E-2</c:v>
                </c:pt>
                <c:pt idx="1419">
                  <c:v>1.5724712386295192E-2</c:v>
                </c:pt>
                <c:pt idx="1420">
                  <c:v>1.571340109517913E-2</c:v>
                </c:pt>
                <c:pt idx="1421">
                  <c:v>1.5702102359023213E-2</c:v>
                </c:pt>
                <c:pt idx="1422">
                  <c:v>1.5689430167234321E-2</c:v>
                </c:pt>
                <c:pt idx="1423">
                  <c:v>1.5678158890651613E-2</c:v>
                </c:pt>
                <c:pt idx="1424">
                  <c:v>1.5666901072414835E-2</c:v>
                </c:pt>
                <c:pt idx="1425">
                  <c:v>1.5655656992727075E-2</c:v>
                </c:pt>
                <c:pt idx="1426">
                  <c:v>1.5644426931793132E-2</c:v>
                </c:pt>
                <c:pt idx="1427">
                  <c:v>1.5633211169811003E-2</c:v>
                </c:pt>
                <c:pt idx="1428">
                  <c:v>1.5622009986976972E-2</c:v>
                </c:pt>
                <c:pt idx="1429">
                  <c:v>1.5610823663485634E-2</c:v>
                </c:pt>
                <c:pt idx="1430">
                  <c:v>1.5599652479526478E-2</c:v>
                </c:pt>
                <c:pt idx="1431">
                  <c:v>1.5589867159020833E-2</c:v>
                </c:pt>
                <c:pt idx="1432">
                  <c:v>1.5578725018831882E-2</c:v>
                </c:pt>
                <c:pt idx="1433">
                  <c:v>1.5567598795598594E-2</c:v>
                </c:pt>
                <c:pt idx="1434">
                  <c:v>1.5556488769466111E-2</c:v>
                </c:pt>
                <c:pt idx="1435">
                  <c:v>1.5540645955962827E-2</c:v>
                </c:pt>
                <c:pt idx="1436">
                  <c:v>1.5529576431956831E-2</c:v>
                </c:pt>
                <c:pt idx="1437">
                  <c:v>1.5518071999656642E-2</c:v>
                </c:pt>
                <c:pt idx="1438">
                  <c:v>1.5507489136827259E-2</c:v>
                </c:pt>
                <c:pt idx="1439">
                  <c:v>1.5496471925967604E-2</c:v>
                </c:pt>
                <c:pt idx="1440">
                  <c:v>1.5485472543874107E-2</c:v>
                </c:pt>
                <c:pt idx="1441">
                  <c:v>1.5474490055570712E-2</c:v>
                </c:pt>
                <c:pt idx="1442">
                  <c:v>1.5463523122729292E-2</c:v>
                </c:pt>
                <c:pt idx="1443">
                  <c:v>1.5452570400077817E-2</c:v>
                </c:pt>
                <c:pt idx="1444">
                  <c:v>1.5441182243849095E-2</c:v>
                </c:pt>
                <c:pt idx="1445">
                  <c:v>1.5430253858599309E-2</c:v>
                </c:pt>
                <c:pt idx="1446">
                  <c:v>1.5419335502461846E-2</c:v>
                </c:pt>
                <c:pt idx="1447">
                  <c:v>1.5408425822537175E-2</c:v>
                </c:pt>
                <c:pt idx="1448">
                  <c:v>1.5397972424040434E-2</c:v>
                </c:pt>
                <c:pt idx="1449">
                  <c:v>1.5387076366917494E-2</c:v>
                </c:pt>
                <c:pt idx="1450">
                  <c:v>1.5373073745411234E-2</c:v>
                </c:pt>
                <c:pt idx="1451">
                  <c:v>1.5365296720626195E-2</c:v>
                </c:pt>
                <c:pt idx="1452">
                  <c:v>1.5354410336208968E-2</c:v>
                </c:pt>
                <c:pt idx="1453">
                  <c:v>1.5341518436541255E-2</c:v>
                </c:pt>
                <c:pt idx="1454">
                  <c:v>1.5330632707728982E-2</c:v>
                </c:pt>
                <c:pt idx="1455">
                  <c:v>1.5319747611302156E-2</c:v>
                </c:pt>
                <c:pt idx="1456">
                  <c:v>1.5308863347261666E-2</c:v>
                </c:pt>
                <c:pt idx="1457">
                  <c:v>1.5297980115608395E-2</c:v>
                </c:pt>
                <c:pt idx="1458">
                  <c:v>1.5287098116336276E-2</c:v>
                </c:pt>
                <c:pt idx="1459">
                  <c:v>1.5276217549443591E-2</c:v>
                </c:pt>
                <c:pt idx="1460">
                  <c:v>1.5265338614921665E-2</c:v>
                </c:pt>
                <c:pt idx="1461">
                  <c:v>1.5254461512762697E-2</c:v>
                </c:pt>
                <c:pt idx="1462">
                  <c:v>1.5243586442954539E-2</c:v>
                </c:pt>
                <c:pt idx="1463">
                  <c:v>1.5232713605482435E-2</c:v>
                </c:pt>
                <c:pt idx="1464">
                  <c:v>1.5221843200330763E-2</c:v>
                </c:pt>
                <c:pt idx="1465">
                  <c:v>1.5210975427482162E-2</c:v>
                </c:pt>
                <c:pt idx="1466">
                  <c:v>1.5200110486916666E-2</c:v>
                </c:pt>
                <c:pt idx="1467">
                  <c:v>1.5189248578609961E-2</c:v>
                </c:pt>
                <c:pt idx="1468">
                  <c:v>1.5178389902536867E-2</c:v>
                </c:pt>
                <c:pt idx="1469">
                  <c:v>1.5167534658673942E-2</c:v>
                </c:pt>
                <c:pt idx="1470">
                  <c:v>1.515713876846844E-2</c:v>
                </c:pt>
                <c:pt idx="1471">
                  <c:v>1.5146291133146575E-2</c:v>
                </c:pt>
                <c:pt idx="1472">
                  <c:v>1.513544751516238E-2</c:v>
                </c:pt>
                <c:pt idx="1473">
                  <c:v>1.5124608114470195E-2</c:v>
                </c:pt>
                <c:pt idx="1474">
                  <c:v>1.5113316921373328E-2</c:v>
                </c:pt>
                <c:pt idx="1475">
                  <c:v>1.5102486470066238E-2</c:v>
                </c:pt>
                <c:pt idx="1476">
                  <c:v>1.5091660850716589E-2</c:v>
                </c:pt>
                <c:pt idx="1477">
                  <c:v>1.5080840263280958E-2</c:v>
                </c:pt>
                <c:pt idx="1478">
                  <c:v>1.5070024907709832E-2</c:v>
                </c:pt>
                <c:pt idx="1479">
                  <c:v>1.5059214983957179E-2</c:v>
                </c:pt>
                <c:pt idx="1480">
                  <c:v>1.5048410691969147E-2</c:v>
                </c:pt>
                <c:pt idx="1481">
                  <c:v>1.5037612231696225E-2</c:v>
                </c:pt>
                <c:pt idx="1482">
                  <c:v>1.5026819803078479E-2</c:v>
                </c:pt>
                <c:pt idx="1483">
                  <c:v>1.5016946481591908E-2</c:v>
                </c:pt>
                <c:pt idx="1484">
                  <c:v>1.5006166620554318E-2</c:v>
                </c:pt>
                <c:pt idx="1485">
                  <c:v>1.4995393361240339E-2</c:v>
                </c:pt>
                <c:pt idx="1486">
                  <c:v>1.4984626903570053E-2</c:v>
                </c:pt>
                <c:pt idx="1487">
                  <c:v>1.4972330965517422E-2</c:v>
                </c:pt>
                <c:pt idx="1488">
                  <c:v>1.4961579755993881E-2</c:v>
                </c:pt>
                <c:pt idx="1489">
                  <c:v>1.4950835976422105E-2</c:v>
                </c:pt>
                <c:pt idx="1490">
                  <c:v>1.4940099826715958E-2</c:v>
                </c:pt>
                <c:pt idx="1491">
                  <c:v>1.4929371506784861E-2</c:v>
                </c:pt>
                <c:pt idx="1492">
                  <c:v>1.4919106671473007E-2</c:v>
                </c:pt>
                <c:pt idx="1493">
                  <c:v>1.4908394428893286E-2</c:v>
                </c:pt>
                <c:pt idx="1494">
                  <c:v>1.4897690600859926E-2</c:v>
                </c:pt>
                <c:pt idx="1495">
                  <c:v>1.4886995387270558E-2</c:v>
                </c:pt>
                <c:pt idx="1496">
                  <c:v>1.4874945109589225E-2</c:v>
                </c:pt>
                <c:pt idx="1497">
                  <c:v>1.4864268454112118E-2</c:v>
                </c:pt>
                <c:pt idx="1498">
                  <c:v>1.4853601057669421E-2</c:v>
                </c:pt>
                <c:pt idx="1499">
                  <c:v>1.4842943120171653E-2</c:v>
                </c:pt>
                <c:pt idx="1500">
                  <c:v>1.4832748387807583E-2</c:v>
                </c:pt>
                <c:pt idx="1501">
                  <c:v>1.4820590660786415E-2</c:v>
                </c:pt>
                <c:pt idx="1502">
                  <c:v>1.4809963431094121E-2</c:v>
                </c:pt>
                <c:pt idx="1503">
                  <c:v>1.4799346473500603E-2</c:v>
                </c:pt>
                <c:pt idx="1504">
                  <c:v>1.4788287801118469E-2</c:v>
                </c:pt>
                <c:pt idx="1505">
                  <c:v>1.4777692354168221E-2</c:v>
                </c:pt>
                <c:pt idx="1506">
                  <c:v>1.4767107794013787E-2</c:v>
                </c:pt>
                <c:pt idx="1507">
                  <c:v>1.4756534320544835E-2</c:v>
                </c:pt>
                <c:pt idx="1508">
                  <c:v>1.4745972133651905E-2</c:v>
                </c:pt>
                <c:pt idx="1509">
                  <c:v>1.473542143322293E-2</c:v>
                </c:pt>
                <c:pt idx="1510">
                  <c:v>1.4724882419138888E-2</c:v>
                </c:pt>
                <c:pt idx="1511">
                  <c:v>1.4714355291285978E-2</c:v>
                </c:pt>
                <c:pt idx="1512">
                  <c:v>1.470384024954257E-2</c:v>
                </c:pt>
                <c:pt idx="1513">
                  <c:v>1.4693337493788781E-2</c:v>
                </c:pt>
                <c:pt idx="1514">
                  <c:v>1.4682847223899507E-2</c:v>
                </c:pt>
                <c:pt idx="1515">
                  <c:v>1.4672369639751387E-2</c:v>
                </c:pt>
                <c:pt idx="1516">
                  <c:v>1.4661904941214976E-2</c:v>
                </c:pt>
                <c:pt idx="1517">
                  <c:v>1.4651453328161694E-2</c:v>
                </c:pt>
                <c:pt idx="1518">
                  <c:v>1.4641015000459494E-2</c:v>
                </c:pt>
                <c:pt idx="1519">
                  <c:v>1.4630590157975455E-2</c:v>
                </c:pt>
                <c:pt idx="1520">
                  <c:v>1.4620179000574914E-2</c:v>
                </c:pt>
                <c:pt idx="1521">
                  <c:v>1.4609781728119742E-2</c:v>
                </c:pt>
                <c:pt idx="1522">
                  <c:v>1.4599841819380529E-2</c:v>
                </c:pt>
                <c:pt idx="1523">
                  <c:v>1.4589472277944901E-2</c:v>
                </c:pt>
                <c:pt idx="1524">
                  <c:v>1.4579117205873003E-2</c:v>
                </c:pt>
                <c:pt idx="1525">
                  <c:v>1.4568776803012884E-2</c:v>
                </c:pt>
                <c:pt idx="1526">
                  <c:v>1.4556689067174713E-2</c:v>
                </c:pt>
                <c:pt idx="1527">
                  <c:v>1.454770086929132E-2</c:v>
                </c:pt>
                <c:pt idx="1528">
                  <c:v>1.4537406387440003E-2</c:v>
                </c:pt>
                <c:pt idx="1529">
                  <c:v>1.4527127389363818E-2</c:v>
                </c:pt>
                <c:pt idx="1530">
                  <c:v>1.451686407490812E-2</c:v>
                </c:pt>
                <c:pt idx="1531">
                  <c:v>1.4506616643916533E-2</c:v>
                </c:pt>
                <c:pt idx="1532">
                  <c:v>1.4496385296228331E-2</c:v>
                </c:pt>
                <c:pt idx="1533">
                  <c:v>1.4486170231686264E-2</c:v>
                </c:pt>
                <c:pt idx="1534">
                  <c:v>1.4475971650125265E-2</c:v>
                </c:pt>
                <c:pt idx="1535">
                  <c:v>1.4466657409899497E-2</c:v>
                </c:pt>
                <c:pt idx="1536">
                  <c:v>1.4456490723259385E-2</c:v>
                </c:pt>
                <c:pt idx="1537">
                  <c:v>1.4446341088615533E-2</c:v>
                </c:pt>
                <c:pt idx="1538">
                  <c:v>1.4436208705787656E-2</c:v>
                </c:pt>
                <c:pt idx="1539">
                  <c:v>1.4426093774590143E-2</c:v>
                </c:pt>
                <c:pt idx="1540">
                  <c:v>1.4415996494836492E-2</c:v>
                </c:pt>
                <c:pt idx="1541">
                  <c:v>1.4405917066339313E-2</c:v>
                </c:pt>
                <c:pt idx="1542">
                  <c:v>1.4395855688908554E-2</c:v>
                </c:pt>
                <c:pt idx="1543">
                  <c:v>1.4385812562351497E-2</c:v>
                </c:pt>
                <c:pt idx="1544">
                  <c:v>1.4376213772096743E-2</c:v>
                </c:pt>
                <c:pt idx="1545">
                  <c:v>1.4366206776257129E-2</c:v>
                </c:pt>
                <c:pt idx="1546">
                  <c:v>1.4356218615407711E-2</c:v>
                </c:pt>
                <c:pt idx="1547">
                  <c:v>1.4346249489344626E-2</c:v>
                </c:pt>
                <c:pt idx="1548">
                  <c:v>1.4335034125992281E-2</c:v>
                </c:pt>
                <c:pt idx="1549">
                  <c:v>1.4325106768411948E-2</c:v>
                </c:pt>
                <c:pt idx="1550">
                  <c:v>1.4315199090965658E-2</c:v>
                </c:pt>
                <c:pt idx="1551">
                  <c:v>1.4305311293458802E-2</c:v>
                </c:pt>
                <c:pt idx="1552">
                  <c:v>1.4295861080883245E-2</c:v>
                </c:pt>
                <c:pt idx="1553">
                  <c:v>1.4286012546660374E-2</c:v>
                </c:pt>
                <c:pt idx="1554">
                  <c:v>1.4276184476440744E-2</c:v>
                </c:pt>
                <c:pt idx="1555">
                  <c:v>1.4266377070014427E-2</c:v>
                </c:pt>
                <c:pt idx="1556">
                  <c:v>1.4256590527176769E-2</c:v>
                </c:pt>
                <c:pt idx="1557">
                  <c:v>1.4246413176153756E-2</c:v>
                </c:pt>
                <c:pt idx="1558">
                  <c:v>1.423667013268522E-2</c:v>
                </c:pt>
                <c:pt idx="1559">
                  <c:v>1.422694856755145E-2</c:v>
                </c:pt>
                <c:pt idx="1560">
                  <c:v>1.4217248680545665E-2</c:v>
                </c:pt>
                <c:pt idx="1561">
                  <c:v>1.4207570671455883E-2</c:v>
                </c:pt>
                <c:pt idx="1562">
                  <c:v>1.4197914740073588E-2</c:v>
                </c:pt>
                <c:pt idx="1563">
                  <c:v>1.4188281086184187E-2</c:v>
                </c:pt>
                <c:pt idx="1564">
                  <c:v>1.4178669909573954E-2</c:v>
                </c:pt>
                <c:pt idx="1565">
                  <c:v>1.4169081410025691E-2</c:v>
                </c:pt>
                <c:pt idx="1566">
                  <c:v>1.4159515787322191E-2</c:v>
                </c:pt>
                <c:pt idx="1567">
                  <c:v>1.4149973241244521E-2</c:v>
                </c:pt>
                <c:pt idx="1568">
                  <c:v>1.4140453971572001E-2</c:v>
                </c:pt>
                <c:pt idx="1569">
                  <c:v>1.4130958178083955E-2</c:v>
                </c:pt>
                <c:pt idx="1570">
                  <c:v>1.4121486060552756E-2</c:v>
                </c:pt>
                <c:pt idx="1571">
                  <c:v>1.4112037818755122E-2</c:v>
                </c:pt>
                <c:pt idx="1572">
                  <c:v>1.4102613652465163E-2</c:v>
                </c:pt>
                <c:pt idx="1573">
                  <c:v>1.4093213761453513E-2</c:v>
                </c:pt>
                <c:pt idx="1574">
                  <c:v>1.4084228183291671E-2</c:v>
                </c:pt>
                <c:pt idx="1575">
                  <c:v>1.4074876007050331E-2</c:v>
                </c:pt>
                <c:pt idx="1576">
                  <c:v>1.4065548689913655E-2</c:v>
                </c:pt>
                <c:pt idx="1577">
                  <c:v>1.4056246431641852E-2</c:v>
                </c:pt>
                <c:pt idx="1578">
                  <c:v>1.4046585427483904E-2</c:v>
                </c:pt>
                <c:pt idx="1579">
                  <c:v>1.4037335383268965E-2</c:v>
                </c:pt>
                <c:pt idx="1580">
                  <c:v>1.4028111012694629E-2</c:v>
                </c:pt>
                <c:pt idx="1581">
                  <c:v>1.4018912515520237E-2</c:v>
                </c:pt>
                <c:pt idx="1582">
                  <c:v>1.4009740091505999E-2</c:v>
                </c:pt>
                <c:pt idx="1583">
                  <c:v>1.4000593940408647E-2</c:v>
                </c:pt>
                <c:pt idx="1584">
                  <c:v>1.399147426198665E-2</c:v>
                </c:pt>
                <c:pt idx="1585">
                  <c:v>1.3982381255991529E-2</c:v>
                </c:pt>
                <c:pt idx="1586">
                  <c:v>1.3973315122179147E-2</c:v>
                </c:pt>
                <c:pt idx="1587">
                  <c:v>1.3965016152327259E-2</c:v>
                </c:pt>
                <c:pt idx="1588">
                  <c:v>1.3956001090088321E-2</c:v>
                </c:pt>
                <c:pt idx="1589">
                  <c:v>1.394701346817584E-2</c:v>
                </c:pt>
                <c:pt idx="1590">
                  <c:v>1.3938053486329594E-2</c:v>
                </c:pt>
                <c:pt idx="1591">
                  <c:v>1.3929121344283146E-2</c:v>
                </c:pt>
                <c:pt idx="1592">
                  <c:v>1.3920217241774502E-2</c:v>
                </c:pt>
                <c:pt idx="1593">
                  <c:v>1.3911341378534559E-2</c:v>
                </c:pt>
                <c:pt idx="1594">
                  <c:v>1.3902493954297768E-2</c:v>
                </c:pt>
                <c:pt idx="1595">
                  <c:v>1.3893675168795028E-2</c:v>
                </c:pt>
                <c:pt idx="1596">
                  <c:v>1.3885240224455206E-2</c:v>
                </c:pt>
                <c:pt idx="1597">
                  <c:v>1.3876477541708605E-2</c:v>
                </c:pt>
                <c:pt idx="1598">
                  <c:v>1.386774408128095E-2</c:v>
                </c:pt>
                <c:pt idx="1599">
                  <c:v>1.3859040042894729E-2</c:v>
                </c:pt>
                <c:pt idx="1600">
                  <c:v>1.3849322686998167E-2</c:v>
                </c:pt>
                <c:pt idx="1601">
                  <c:v>1.3840683605508856E-2</c:v>
                </c:pt>
                <c:pt idx="1602">
                  <c:v>1.3832074592096268E-2</c:v>
                </c:pt>
                <c:pt idx="1603">
                  <c:v>1.3823495846490202E-2</c:v>
                </c:pt>
                <c:pt idx="1604">
                  <c:v>1.3815287596266632E-2</c:v>
                </c:pt>
                <c:pt idx="1605">
                  <c:v>1.3806768083507193E-2</c:v>
                </c:pt>
                <c:pt idx="1606">
                  <c:v>1.3798279422102631E-2</c:v>
                </c:pt>
                <c:pt idx="1607">
                  <c:v>1.378982181177626E-2</c:v>
                </c:pt>
                <c:pt idx="1608">
                  <c:v>1.3781395452250518E-2</c:v>
                </c:pt>
                <c:pt idx="1609">
                  <c:v>1.377267018176285E-2</c:v>
                </c:pt>
                <c:pt idx="1610">
                  <c:v>1.3764308903262848E-2</c:v>
                </c:pt>
                <c:pt idx="1611">
                  <c:v>1.3755979490401667E-2</c:v>
                </c:pt>
                <c:pt idx="1612">
                  <c:v>1.3747682142906502E-2</c:v>
                </c:pt>
                <c:pt idx="1613">
                  <c:v>1.3739417060497592E-2</c:v>
                </c:pt>
                <c:pt idx="1614">
                  <c:v>1.3731184442900389E-2</c:v>
                </c:pt>
                <c:pt idx="1615">
                  <c:v>1.3722984489834267E-2</c:v>
                </c:pt>
                <c:pt idx="1616">
                  <c:v>1.3714817401022941E-2</c:v>
                </c:pt>
                <c:pt idx="1617">
                  <c:v>1.3706683376185781E-2</c:v>
                </c:pt>
                <c:pt idx="1618">
                  <c:v>1.3698582615043029E-2</c:v>
                </c:pt>
                <c:pt idx="1619">
                  <c:v>1.369051531731145E-2</c:v>
                </c:pt>
                <c:pt idx="1620">
                  <c:v>1.3682481682709547E-2</c:v>
                </c:pt>
                <c:pt idx="1621">
                  <c:v>1.3674481910954083E-2</c:v>
                </c:pt>
                <c:pt idx="1622">
                  <c:v>1.3666516201763561E-2</c:v>
                </c:pt>
                <c:pt idx="1623">
                  <c:v>1.3658584754851271E-2</c:v>
                </c:pt>
                <c:pt idx="1624">
                  <c:v>1.3650687769933979E-2</c:v>
                </c:pt>
                <c:pt idx="1625">
                  <c:v>1.3642825446724974E-2</c:v>
                </c:pt>
                <c:pt idx="1626">
                  <c:v>1.3635292546688558E-2</c:v>
                </c:pt>
                <c:pt idx="1627">
                  <c:v>1.3627497898587963E-2</c:v>
                </c:pt>
                <c:pt idx="1628">
                  <c:v>1.3619738495568948E-2</c:v>
                </c:pt>
                <c:pt idx="1629">
                  <c:v>1.3612014537339014E-2</c:v>
                </c:pt>
                <c:pt idx="1630">
                  <c:v>1.360432622360303E-2</c:v>
                </c:pt>
                <c:pt idx="1631">
                  <c:v>1.3596390587243099E-2</c:v>
                </c:pt>
                <c:pt idx="1632">
                  <c:v>1.3588776487930313E-2</c:v>
                </c:pt>
                <c:pt idx="1633">
                  <c:v>1.3581198648016489E-2</c:v>
                </c:pt>
                <c:pt idx="1634">
                  <c:v>1.3573657267209702E-2</c:v>
                </c:pt>
                <c:pt idx="1635">
                  <c:v>1.3566152545217161E-2</c:v>
                </c:pt>
                <c:pt idx="1636">
                  <c:v>1.355868468174694E-2</c:v>
                </c:pt>
                <c:pt idx="1637">
                  <c:v>1.3551253876507116E-2</c:v>
                </c:pt>
                <c:pt idx="1638">
                  <c:v>1.3543860329203161E-2</c:v>
                </c:pt>
                <c:pt idx="1639">
                  <c:v>1.3536768353372234E-2</c:v>
                </c:pt>
                <c:pt idx="1640">
                  <c:v>1.3529447468269703E-2</c:v>
                </c:pt>
                <c:pt idx="1641">
                  <c:v>1.352216442438744E-2</c:v>
                </c:pt>
                <c:pt idx="1642">
                  <c:v>1.3514919421425919E-2</c:v>
                </c:pt>
                <c:pt idx="1643">
                  <c:v>1.3507712659087373E-2</c:v>
                </c:pt>
                <c:pt idx="1644">
                  <c:v>1.3500544337068767E-2</c:v>
                </c:pt>
                <c:pt idx="1645">
                  <c:v>1.349341465506794E-2</c:v>
                </c:pt>
                <c:pt idx="1646">
                  <c:v>1.3486323812783609E-2</c:v>
                </c:pt>
                <c:pt idx="1647">
                  <c:v>1.3479272009913619E-2</c:v>
                </c:pt>
                <c:pt idx="1648">
                  <c:v>1.347250115659282E-2</c:v>
                </c:pt>
                <c:pt idx="1649">
                  <c:v>1.3465525437765358E-2</c:v>
                </c:pt>
                <c:pt idx="1650">
                  <c:v>1.3458589341568405E-2</c:v>
                </c:pt>
                <c:pt idx="1651">
                  <c:v>1.345169306769467E-2</c:v>
                </c:pt>
                <c:pt idx="1652">
                  <c:v>1.344437458502391E-2</c:v>
                </c:pt>
                <c:pt idx="1653">
                  <c:v>1.3437563871302219E-2</c:v>
                </c:pt>
                <c:pt idx="1654">
                  <c:v>1.3430793610774368E-2</c:v>
                </c:pt>
                <c:pt idx="1655">
                  <c:v>1.3424064003143218E-2</c:v>
                </c:pt>
                <c:pt idx="1656">
                  <c:v>1.3417375248109023E-2</c:v>
                </c:pt>
                <c:pt idx="1657">
                  <c:v>1.3410945082485994E-2</c:v>
                </c:pt>
                <c:pt idx="1658">
                  <c:v>1.3404335893197833E-2</c:v>
                </c:pt>
                <c:pt idx="1659">
                  <c:v>1.3397768139687558E-2</c:v>
                </c:pt>
                <c:pt idx="1660">
                  <c:v>1.3391242021650374E-2</c:v>
                </c:pt>
                <c:pt idx="1661">
                  <c:v>1.3383217365036752E-2</c:v>
                </c:pt>
                <c:pt idx="1662">
                  <c:v>1.3376789556779178E-2</c:v>
                </c:pt>
                <c:pt idx="1663">
                  <c:v>1.3370404059453384E-2</c:v>
                </c:pt>
                <c:pt idx="1664">
                  <c:v>1.3364061072770257E-2</c:v>
                </c:pt>
                <c:pt idx="1665">
                  <c:v>1.3357760796440679E-2</c:v>
                </c:pt>
                <c:pt idx="1666">
                  <c:v>1.3351503430178092E-2</c:v>
                </c:pt>
                <c:pt idx="1667">
                  <c:v>1.3345289173694229E-2</c:v>
                </c:pt>
                <c:pt idx="1668">
                  <c:v>1.3339118226699979E-2</c:v>
                </c:pt>
                <c:pt idx="1669">
                  <c:v>1.3333539575182813E-2</c:v>
                </c:pt>
                <c:pt idx="1670">
                  <c:v>1.3326907060035764E-2</c:v>
                </c:pt>
                <c:pt idx="1671">
                  <c:v>1.332086723978927E-2</c:v>
                </c:pt>
                <c:pt idx="1672">
                  <c:v>1.3314871527884438E-2</c:v>
                </c:pt>
                <c:pt idx="1673">
                  <c:v>1.3308920124034703E-2</c:v>
                </c:pt>
                <c:pt idx="1674">
                  <c:v>1.3303013227954352E-2</c:v>
                </c:pt>
                <c:pt idx="1675">
                  <c:v>1.3297151039355973E-2</c:v>
                </c:pt>
                <c:pt idx="1676">
                  <c:v>1.3291333757953853E-2</c:v>
                </c:pt>
                <c:pt idx="1677">
                  <c:v>1.3285561583463132E-2</c:v>
                </c:pt>
                <c:pt idx="1678">
                  <c:v>1.3280302559214467E-2</c:v>
                </c:pt>
                <c:pt idx="1679">
                  <c:v>1.3274611963822638E-2</c:v>
                </c:pt>
                <c:pt idx="1680">
                  <c:v>1.3268967026382077E-2</c:v>
                </c:pt>
                <c:pt idx="1681">
                  <c:v>1.3263367946595012E-2</c:v>
                </c:pt>
                <c:pt idx="1682">
                  <c:v>1.3257384304723074E-2</c:v>
                </c:pt>
                <c:pt idx="1683">
                  <c:v>1.3251886965731392E-2</c:v>
                </c:pt>
                <c:pt idx="1684">
                  <c:v>1.3246436131664726E-2</c:v>
                </c:pt>
                <c:pt idx="1685">
                  <c:v>1.324103200224417E-2</c:v>
                </c:pt>
                <c:pt idx="1686">
                  <c:v>1.3235674777185709E-2</c:v>
                </c:pt>
                <c:pt idx="1687">
                  <c:v>1.3230364656209586E-2</c:v>
                </c:pt>
                <c:pt idx="1688">
                  <c:v>1.322510183903689E-2</c:v>
                </c:pt>
                <c:pt idx="1689">
                  <c:v>1.3219886525387862E-2</c:v>
                </c:pt>
                <c:pt idx="1690">
                  <c:v>1.3214718914984443E-2</c:v>
                </c:pt>
                <c:pt idx="1691">
                  <c:v>1.3210058558619231E-2</c:v>
                </c:pt>
                <c:pt idx="1692">
                  <c:v>1.3204973809803455E-2</c:v>
                </c:pt>
                <c:pt idx="1693">
                  <c:v>1.319993729898794E-2</c:v>
                </c:pt>
                <c:pt idx="1694">
                  <c:v>1.3194949225874275E-2</c:v>
                </c:pt>
                <c:pt idx="1695">
                  <c:v>1.318811006277903E-2</c:v>
                </c:pt>
                <c:pt idx="1696">
                  <c:v>1.3182940934697174E-2</c:v>
                </c:pt>
                <c:pt idx="1697">
                  <c:v>1.3178123820899215E-2</c:v>
                </c:pt>
                <c:pt idx="1698">
                  <c:v>1.3173265841015622E-2</c:v>
                </c:pt>
                <c:pt idx="1699">
                  <c:v>1.3168637807745333E-2</c:v>
                </c:pt>
                <c:pt idx="1700">
                  <c:v>1.3163968665307372E-2</c:v>
                </c:pt>
                <c:pt idx="1701">
                  <c:v>1.3159345601272923E-2</c:v>
                </c:pt>
                <c:pt idx="1702">
                  <c:v>1.3154764945564994E-2</c:v>
                </c:pt>
                <c:pt idx="1703">
                  <c:v>1.3150223016314711E-2</c:v>
                </c:pt>
                <c:pt idx="1704">
                  <c:v>1.3145640423548986E-2</c:v>
                </c:pt>
                <c:pt idx="1705">
                  <c:v>1.3141165934145644E-2</c:v>
                </c:pt>
                <c:pt idx="1706">
                  <c:v>1.3136718769239749E-2</c:v>
                </c:pt>
                <c:pt idx="1707">
                  <c:v>1.3132295240684991E-2</c:v>
                </c:pt>
                <c:pt idx="1708">
                  <c:v>1.3127964575843722E-2</c:v>
                </c:pt>
                <c:pt idx="1709">
                  <c:v>1.3123577025562827E-2</c:v>
                </c:pt>
                <c:pt idx="1710">
                  <c:v>1.3119202098395915E-2</c:v>
                </c:pt>
                <c:pt idx="1711">
                  <c:v>1.3113589661731928E-2</c:v>
                </c:pt>
                <c:pt idx="1712">
                  <c:v>1.3110474996684732E-2</c:v>
                </c:pt>
                <c:pt idx="1713">
                  <c:v>1.3106043061962813E-2</c:v>
                </c:pt>
                <c:pt idx="1714">
                  <c:v>1.3101685192348948E-2</c:v>
                </c:pt>
                <c:pt idx="1715">
                  <c:v>1.3097328678815547E-2</c:v>
                </c:pt>
                <c:pt idx="1716">
                  <c:v>1.3092973567686428E-2</c:v>
                </c:pt>
                <c:pt idx="1717">
                  <c:v>1.3088619905289747E-2</c:v>
                </c:pt>
                <c:pt idx="1718">
                  <c:v>1.308426773794758E-2</c:v>
                </c:pt>
                <c:pt idx="1719">
                  <c:v>1.3079917111988087E-2</c:v>
                </c:pt>
                <c:pt idx="1720">
                  <c:v>1.3075568073735952E-2</c:v>
                </c:pt>
                <c:pt idx="1721">
                  <c:v>1.3071220669514987E-2</c:v>
                </c:pt>
                <c:pt idx="1722">
                  <c:v>1.3066874945651615E-2</c:v>
                </c:pt>
                <c:pt idx="1723">
                  <c:v>1.3062530948469649E-2</c:v>
                </c:pt>
                <c:pt idx="1724">
                  <c:v>1.3058188724292904E-2</c:v>
                </c:pt>
                <c:pt idx="1725">
                  <c:v>1.3053848319446932E-2</c:v>
                </c:pt>
                <c:pt idx="1726">
                  <c:v>1.3049509780254678E-2</c:v>
                </c:pt>
                <c:pt idx="1727">
                  <c:v>1.3045173153039089E-2</c:v>
                </c:pt>
                <c:pt idx="1728">
                  <c:v>1.3040838484125716E-2</c:v>
                </c:pt>
                <c:pt idx="1729">
                  <c:v>1.3036505819836635E-2</c:v>
                </c:pt>
                <c:pt idx="1730">
                  <c:v>1.3032248509476832E-2</c:v>
                </c:pt>
                <c:pt idx="1731">
                  <c:v>1.302791999127011E-2</c:v>
                </c:pt>
                <c:pt idx="1732">
                  <c:v>1.3023593613219574E-2</c:v>
                </c:pt>
                <c:pt idx="1733">
                  <c:v>1.301926942164509E-2</c:v>
                </c:pt>
                <c:pt idx="1734">
                  <c:v>1.3014874189062187E-2</c:v>
                </c:pt>
                <c:pt idx="1735">
                  <c:v>1.3010554525299848E-2</c:v>
                </c:pt>
                <c:pt idx="1736">
                  <c:v>1.3006237190418945E-2</c:v>
                </c:pt>
                <c:pt idx="1737">
                  <c:v>1.3001922230743292E-2</c:v>
                </c:pt>
                <c:pt idx="1738">
                  <c:v>1.2997609692592359E-2</c:v>
                </c:pt>
                <c:pt idx="1739">
                  <c:v>1.2993299622289959E-2</c:v>
                </c:pt>
                <c:pt idx="1740">
                  <c:v>1.2988992066154694E-2</c:v>
                </c:pt>
                <c:pt idx="1741">
                  <c:v>1.2984687070508642E-2</c:v>
                </c:pt>
                <c:pt idx="1742">
                  <c:v>1.2980384681673011E-2</c:v>
                </c:pt>
                <c:pt idx="1743">
                  <c:v>1.2976157952577906E-2</c:v>
                </c:pt>
                <c:pt idx="1744">
                  <c:v>1.297186086937172E-2</c:v>
                </c:pt>
                <c:pt idx="1745">
                  <c:v>1.2967566528477407E-2</c:v>
                </c:pt>
                <c:pt idx="1746">
                  <c:v>1.2963274976215716E-2</c:v>
                </c:pt>
                <c:pt idx="1747">
                  <c:v>1.2958446612969965E-2</c:v>
                </c:pt>
                <c:pt idx="1748">
                  <c:v>1.295408839847105E-2</c:v>
                </c:pt>
                <c:pt idx="1749">
                  <c:v>1.2949878580485574E-2</c:v>
                </c:pt>
                <c:pt idx="1750">
                  <c:v>1.2945599006664921E-2</c:v>
                </c:pt>
                <c:pt idx="1751">
                  <c:v>1.2941322456214266E-2</c:v>
                </c:pt>
                <c:pt idx="1752">
                  <c:v>1.2937048975448562E-2</c:v>
                </c:pt>
                <c:pt idx="1753">
                  <c:v>1.2932778610683648E-2</c:v>
                </c:pt>
                <c:pt idx="1754">
                  <c:v>1.2928511408233589E-2</c:v>
                </c:pt>
                <c:pt idx="1755">
                  <c:v>1.2924247414416001E-2</c:v>
                </c:pt>
                <c:pt idx="1756">
                  <c:v>1.2919842442040988E-2</c:v>
                </c:pt>
                <c:pt idx="1757">
                  <c:v>1.2915585189149034E-2</c:v>
                </c:pt>
                <c:pt idx="1758">
                  <c:v>1.2911331290788515E-2</c:v>
                </c:pt>
                <c:pt idx="1759">
                  <c:v>1.2907080793278031E-2</c:v>
                </c:pt>
                <c:pt idx="1760">
                  <c:v>1.2902905465067402E-2</c:v>
                </c:pt>
                <c:pt idx="1761">
                  <c:v>1.2897449974027385E-2</c:v>
                </c:pt>
                <c:pt idx="1762">
                  <c:v>1.2893210865914937E-2</c:v>
                </c:pt>
                <c:pt idx="1763">
                  <c:v>1.2888975353668073E-2</c:v>
                </c:pt>
                <c:pt idx="1764">
                  <c:v>1.2883925588434252E-2</c:v>
                </c:pt>
                <c:pt idx="1765">
                  <c:v>1.2880444182043073E-2</c:v>
                </c:pt>
                <c:pt idx="1766">
                  <c:v>1.287621986016208E-2</c:v>
                </c:pt>
                <c:pt idx="1767">
                  <c:v>1.2871999322895449E-2</c:v>
                </c:pt>
                <c:pt idx="1768">
                  <c:v>1.2867782616560042E-2</c:v>
                </c:pt>
                <c:pt idx="1769">
                  <c:v>1.2863569787470117E-2</c:v>
                </c:pt>
                <c:pt idx="1770">
                  <c:v>1.2859360881941666E-2</c:v>
                </c:pt>
                <c:pt idx="1771">
                  <c:v>1.2855155946290686E-2</c:v>
                </c:pt>
                <c:pt idx="1772">
                  <c:v>1.2850955026830565E-2</c:v>
                </c:pt>
                <c:pt idx="1773">
                  <c:v>1.2846758169875558E-2</c:v>
                </c:pt>
                <c:pt idx="1774">
                  <c:v>1.2842565421741661E-2</c:v>
                </c:pt>
                <c:pt idx="1775">
                  <c:v>1.283837682874313E-2</c:v>
                </c:pt>
                <c:pt idx="1776">
                  <c:v>1.2834192437193352E-2</c:v>
                </c:pt>
                <c:pt idx="1777">
                  <c:v>1.2830012293405718E-2</c:v>
                </c:pt>
                <c:pt idx="1778">
                  <c:v>1.2825836443696219E-2</c:v>
                </c:pt>
                <c:pt idx="1779">
                  <c:v>1.2821664934376508E-2</c:v>
                </c:pt>
                <c:pt idx="1780">
                  <c:v>1.281749781176084E-2</c:v>
                </c:pt>
                <c:pt idx="1781">
                  <c:v>1.2813335122161734E-2</c:v>
                </c:pt>
                <c:pt idx="1782">
                  <c:v>1.2809245432790745E-2</c:v>
                </c:pt>
                <c:pt idx="1783">
                  <c:v>1.2805091563700292E-2</c:v>
                </c:pt>
                <c:pt idx="1784">
                  <c:v>1.2800942263046896E-2</c:v>
                </c:pt>
                <c:pt idx="1785">
                  <c:v>1.2796525852629926E-2</c:v>
                </c:pt>
                <c:pt idx="1786">
                  <c:v>1.2792589790374531E-2</c:v>
                </c:pt>
                <c:pt idx="1787">
                  <c:v>1.2788454671446389E-2</c:v>
                </c:pt>
                <c:pt idx="1788">
                  <c:v>1.2784324309723313E-2</c:v>
                </c:pt>
                <c:pt idx="1789">
                  <c:v>1.2780198751514343E-2</c:v>
                </c:pt>
                <c:pt idx="1790">
                  <c:v>1.2776078043136345E-2</c:v>
                </c:pt>
                <c:pt idx="1791">
                  <c:v>1.2771962230896626E-2</c:v>
                </c:pt>
                <c:pt idx="1792">
                  <c:v>1.276785136110857E-2</c:v>
                </c:pt>
                <c:pt idx="1793">
                  <c:v>1.2763745480080356E-2</c:v>
                </c:pt>
                <c:pt idx="1794">
                  <c:v>1.2759644634127107E-2</c:v>
                </c:pt>
                <c:pt idx="1795">
                  <c:v>1.275568058619303E-2</c:v>
                </c:pt>
                <c:pt idx="1796">
                  <c:v>1.2751589489033321E-2</c:v>
                </c:pt>
                <c:pt idx="1797">
                  <c:v>1.2747503558804496E-2</c:v>
                </c:pt>
                <c:pt idx="1798">
                  <c:v>1.2740963321711842E-2</c:v>
                </c:pt>
                <c:pt idx="1799">
                  <c:v>1.2738765608213853E-2</c:v>
                </c:pt>
                <c:pt idx="1800">
                  <c:v>1.2735277232777342E-2</c:v>
                </c:pt>
                <c:pt idx="1801">
                  <c:v>1.273121243334252E-2</c:v>
                </c:pt>
                <c:pt idx="1802">
                  <c:v>1.2727153032375149E-2</c:v>
                </c:pt>
                <c:pt idx="1803">
                  <c:v>1.2723099076178634E-2</c:v>
                </c:pt>
                <c:pt idx="1804">
                  <c:v>1.2719114306117342E-2</c:v>
                </c:pt>
                <c:pt idx="1805">
                  <c:v>1.2715071116876853E-2</c:v>
                </c:pt>
                <c:pt idx="1806">
                  <c:v>1.271103350777676E-2</c:v>
                </c:pt>
                <c:pt idx="1807">
                  <c:v>1.2707001525124287E-2</c:v>
                </c:pt>
                <c:pt idx="1808">
                  <c:v>1.2702787407118823E-2</c:v>
                </c:pt>
                <c:pt idx="1809">
                  <c:v>1.2698767644450009E-2</c:v>
                </c:pt>
                <c:pt idx="1810">
                  <c:v>1.269475365780607E-2</c:v>
                </c:pt>
                <c:pt idx="1811">
                  <c:v>1.2690745493494313E-2</c:v>
                </c:pt>
                <c:pt idx="1812">
                  <c:v>1.2686804648524095E-2</c:v>
                </c:pt>
                <c:pt idx="1813">
                  <c:v>1.2682807977162759E-2</c:v>
                </c:pt>
                <c:pt idx="1814">
                  <c:v>1.2678817263494666E-2</c:v>
                </c:pt>
                <c:pt idx="1815">
                  <c:v>1.2674832553826506E-2</c:v>
                </c:pt>
                <c:pt idx="1816">
                  <c:v>1.2670793627688725E-2</c:v>
                </c:pt>
                <c:pt idx="1817">
                  <c:v>1.2666821369831299E-2</c:v>
                </c:pt>
                <c:pt idx="1818">
                  <c:v>1.2662855258457196E-2</c:v>
                </c:pt>
                <c:pt idx="1819">
                  <c:v>1.2658895339872852E-2</c:v>
                </c:pt>
                <c:pt idx="1820">
                  <c:v>1.2654941660386441E-2</c:v>
                </c:pt>
                <c:pt idx="1821">
                  <c:v>1.2650994266304403E-2</c:v>
                </c:pt>
                <c:pt idx="1822">
                  <c:v>1.2647053203931433E-2</c:v>
                </c:pt>
                <c:pt idx="1823">
                  <c:v>1.2643118519577447E-2</c:v>
                </c:pt>
                <c:pt idx="1824">
                  <c:v>1.2639190259541928E-2</c:v>
                </c:pt>
                <c:pt idx="1825">
                  <c:v>1.2635268470136529E-2</c:v>
                </c:pt>
                <c:pt idx="1826">
                  <c:v>1.2631353197664209E-2</c:v>
                </c:pt>
                <c:pt idx="1827">
                  <c:v>1.2627444488430539E-2</c:v>
                </c:pt>
                <c:pt idx="1828">
                  <c:v>1.2623542388742821E-2</c:v>
                </c:pt>
                <c:pt idx="1829">
                  <c:v>1.261964694490402E-2</c:v>
                </c:pt>
                <c:pt idx="1830">
                  <c:v>1.261575820322057E-2</c:v>
                </c:pt>
                <c:pt idx="1831">
                  <c:v>1.2611876209997173E-2</c:v>
                </c:pt>
                <c:pt idx="1832">
                  <c:v>1.2608001011537657E-2</c:v>
                </c:pt>
                <c:pt idx="1833">
                  <c:v>1.2604132654147593E-2</c:v>
                </c:pt>
                <c:pt idx="1834">
                  <c:v>1.2600325415949108E-2</c:v>
                </c:pt>
                <c:pt idx="1835">
                  <c:v>1.2596470510297273E-2</c:v>
                </c:pt>
                <c:pt idx="1836">
                  <c:v>1.2592622581035016E-2</c:v>
                </c:pt>
                <c:pt idx="1837">
                  <c:v>1.2588781674465517E-2</c:v>
                </c:pt>
                <c:pt idx="1838">
                  <c:v>1.2584737118336707E-2</c:v>
                </c:pt>
                <c:pt idx="1839">
                  <c:v>1.2581068765296657E-2</c:v>
                </c:pt>
                <c:pt idx="1840">
                  <c:v>1.2577249591906942E-2</c:v>
                </c:pt>
                <c:pt idx="1841">
                  <c:v>1.2573437630019059E-2</c:v>
                </c:pt>
                <c:pt idx="1842">
                  <c:v>1.2569632925934229E-2</c:v>
                </c:pt>
                <c:pt idx="1843">
                  <c:v>1.2565835525957152E-2</c:v>
                </c:pt>
                <c:pt idx="1844">
                  <c:v>1.2562045476389921E-2</c:v>
                </c:pt>
                <c:pt idx="1845">
                  <c:v>1.2558262823535497E-2</c:v>
                </c:pt>
                <c:pt idx="1846">
                  <c:v>1.2554487613698581E-2</c:v>
                </c:pt>
                <c:pt idx="1847">
                  <c:v>1.2550769043336572E-2</c:v>
                </c:pt>
                <c:pt idx="1848">
                  <c:v>1.2547008442318291E-2</c:v>
                </c:pt>
                <c:pt idx="1849">
                  <c:v>1.2543255419615129E-2</c:v>
                </c:pt>
                <c:pt idx="1850">
                  <c:v>1.2539510021524996E-2</c:v>
                </c:pt>
                <c:pt idx="1851">
                  <c:v>1.2535772294350194E-2</c:v>
                </c:pt>
                <c:pt idx="1852">
                  <c:v>1.2532042284390392E-2</c:v>
                </c:pt>
                <c:pt idx="1853">
                  <c:v>1.2528320037947013E-2</c:v>
                </c:pt>
                <c:pt idx="1854">
                  <c:v>1.2524605601320602E-2</c:v>
                </c:pt>
                <c:pt idx="1855">
                  <c:v>1.252089902080995E-2</c:v>
                </c:pt>
                <c:pt idx="1856">
                  <c:v>1.2517245659604548E-2</c:v>
                </c:pt>
                <c:pt idx="1857">
                  <c:v>1.2513554481924594E-2</c:v>
                </c:pt>
                <c:pt idx="1858">
                  <c:v>1.2509871295637964E-2</c:v>
                </c:pt>
                <c:pt idx="1859">
                  <c:v>1.2506196147045401E-2</c:v>
                </c:pt>
                <c:pt idx="1860">
                  <c:v>1.2502442121884933E-2</c:v>
                </c:pt>
                <c:pt idx="1861">
                  <c:v>1.2498784113528711E-2</c:v>
                </c:pt>
                <c:pt idx="1862">
                  <c:v>1.2495134289014789E-2</c:v>
                </c:pt>
                <c:pt idx="1863">
                  <c:v>1.2491492694645258E-2</c:v>
                </c:pt>
                <c:pt idx="1864">
                  <c:v>1.2487900960942971E-2</c:v>
                </c:pt>
                <c:pt idx="1865">
                  <c:v>1.2484275488083901E-2</c:v>
                </c:pt>
                <c:pt idx="1866">
                  <c:v>1.2480658380636932E-2</c:v>
                </c:pt>
                <c:pt idx="1867">
                  <c:v>1.2477049684898217E-2</c:v>
                </c:pt>
                <c:pt idx="1868">
                  <c:v>1.2473449447168298E-2</c:v>
                </c:pt>
                <c:pt idx="1869">
                  <c:v>1.2469818554243688E-2</c:v>
                </c:pt>
                <c:pt idx="1870">
                  <c:v>1.2466235867280935E-2</c:v>
                </c:pt>
                <c:pt idx="1871">
                  <c:v>1.2462661780860201E-2</c:v>
                </c:pt>
                <c:pt idx="1872">
                  <c:v>1.2459096341282708E-2</c:v>
                </c:pt>
                <c:pt idx="1873">
                  <c:v>1.2455539594849682E-2</c:v>
                </c:pt>
                <c:pt idx="1874">
                  <c:v>1.2451991587856261E-2</c:v>
                </c:pt>
                <c:pt idx="1875">
                  <c:v>1.2448452366604539E-2</c:v>
                </c:pt>
                <c:pt idx="1876">
                  <c:v>1.2444921977391396E-2</c:v>
                </c:pt>
                <c:pt idx="1877">
                  <c:v>1.2441400466518055E-2</c:v>
                </c:pt>
                <c:pt idx="1878">
                  <c:v>1.2437887880283134E-2</c:v>
                </c:pt>
                <c:pt idx="1879">
                  <c:v>1.2434384264983514E-2</c:v>
                </c:pt>
                <c:pt idx="1880">
                  <c:v>1.2430889666920414E-2</c:v>
                </c:pt>
                <c:pt idx="1881">
                  <c:v>1.2427404132390718E-2</c:v>
                </c:pt>
                <c:pt idx="1882">
                  <c:v>1.242392770769217E-2</c:v>
                </c:pt>
                <c:pt idx="1883">
                  <c:v>1.2420460439125128E-2</c:v>
                </c:pt>
                <c:pt idx="1884">
                  <c:v>1.2417002372987341E-2</c:v>
                </c:pt>
                <c:pt idx="1885">
                  <c:v>1.2413553555575685E-2</c:v>
                </c:pt>
                <c:pt idx="1886">
                  <c:v>1.2410144267237633E-2</c:v>
                </c:pt>
                <c:pt idx="1887">
                  <c:v>1.2406713528261209E-2</c:v>
                </c:pt>
                <c:pt idx="1888">
                  <c:v>1.2403292173245647E-2</c:v>
                </c:pt>
                <c:pt idx="1889">
                  <c:v>1.2399880248481829E-2</c:v>
                </c:pt>
                <c:pt idx="1890">
                  <c:v>1.2396477800272058E-2</c:v>
                </c:pt>
                <c:pt idx="1891">
                  <c:v>1.2393057467060591E-2</c:v>
                </c:pt>
                <c:pt idx="1892">
                  <c:v>1.2389674687080111E-2</c:v>
                </c:pt>
                <c:pt idx="1893">
                  <c:v>1.238630152620775E-2</c:v>
                </c:pt>
                <c:pt idx="1894">
                  <c:v>1.2382938030740387E-2</c:v>
                </c:pt>
                <c:pt idx="1895">
                  <c:v>1.2379584246978378E-2</c:v>
                </c:pt>
                <c:pt idx="1896">
                  <c:v>1.2376240221216863E-2</c:v>
                </c:pt>
                <c:pt idx="1897">
                  <c:v>1.2372905999751851E-2</c:v>
                </c:pt>
                <c:pt idx="1898">
                  <c:v>1.2369581628881094E-2</c:v>
                </c:pt>
                <c:pt idx="1899">
                  <c:v>1.2366312602561713E-2</c:v>
                </c:pt>
                <c:pt idx="1900">
                  <c:v>1.2363006860883985E-2</c:v>
                </c:pt>
                <c:pt idx="1901">
                  <c:v>1.2359711101332493E-2</c:v>
                </c:pt>
                <c:pt idx="1902">
                  <c:v>1.2356425370202651E-2</c:v>
                </c:pt>
                <c:pt idx="1903">
                  <c:v>1.2353149713786316E-2</c:v>
                </c:pt>
                <c:pt idx="1904">
                  <c:v>1.23498841783789E-2</c:v>
                </c:pt>
                <c:pt idx="1905">
                  <c:v>1.2346628810273153E-2</c:v>
                </c:pt>
                <c:pt idx="1906">
                  <c:v>1.2343383655763596E-2</c:v>
                </c:pt>
                <c:pt idx="1907">
                  <c:v>1.2340148761143865E-2</c:v>
                </c:pt>
                <c:pt idx="1908">
                  <c:v>1.2336941405928151E-2</c:v>
                </c:pt>
                <c:pt idx="1909">
                  <c:v>1.2333726531913509E-2</c:v>
                </c:pt>
                <c:pt idx="1910">
                  <c:v>1.2330522052976925E-2</c:v>
                </c:pt>
                <c:pt idx="1911">
                  <c:v>1.2327328015411254E-2</c:v>
                </c:pt>
                <c:pt idx="1912">
                  <c:v>1.2324100675269168E-2</c:v>
                </c:pt>
                <c:pt idx="1913">
                  <c:v>1.232092961890385E-2</c:v>
                </c:pt>
                <c:pt idx="1914">
                  <c:v>1.2317769153875035E-2</c:v>
                </c:pt>
                <c:pt idx="1915">
                  <c:v>1.2314619326478734E-2</c:v>
                </c:pt>
                <c:pt idx="1916">
                  <c:v>1.2311480183008351E-2</c:v>
                </c:pt>
                <c:pt idx="1917">
                  <c:v>1.2308362999609072E-2</c:v>
                </c:pt>
                <c:pt idx="1918">
                  <c:v>1.2305244690823379E-2</c:v>
                </c:pt>
                <c:pt idx="1919">
                  <c:v>1.2302137201150325E-2</c:v>
                </c:pt>
                <c:pt idx="1920">
                  <c:v>1.2299040576882549E-2</c:v>
                </c:pt>
                <c:pt idx="1921">
                  <c:v>1.2295946344911655E-2</c:v>
                </c:pt>
                <c:pt idx="1922">
                  <c:v>1.2292872277212132E-2</c:v>
                </c:pt>
                <c:pt idx="1923">
                  <c:v>1.2289809217507124E-2</c:v>
                </c:pt>
                <c:pt idx="1924">
                  <c:v>1.2286757212092643E-2</c:v>
                </c:pt>
                <c:pt idx="1925">
                  <c:v>1.2283716307263829E-2</c:v>
                </c:pt>
                <c:pt idx="1926">
                  <c:v>1.2280686549315824E-2</c:v>
                </c:pt>
                <c:pt idx="1927">
                  <c:v>1.2277667984544641E-2</c:v>
                </c:pt>
                <c:pt idx="1928">
                  <c:v>1.2274660659243682E-2</c:v>
                </c:pt>
                <c:pt idx="1929">
                  <c:v>1.2271664619708089E-2</c:v>
                </c:pt>
                <c:pt idx="1930">
                  <c:v>1.226867991223474E-2</c:v>
                </c:pt>
                <c:pt idx="1931">
                  <c:v>1.226570658311704E-2</c:v>
                </c:pt>
                <c:pt idx="1932">
                  <c:v>1.2262744678649263E-2</c:v>
                </c:pt>
                <c:pt idx="1933">
                  <c:v>1.2259794245127418E-2</c:v>
                </c:pt>
                <c:pt idx="1934">
                  <c:v>1.2256855328844908E-2</c:v>
                </c:pt>
                <c:pt idx="1935">
                  <c:v>1.2253927976097746E-2</c:v>
                </c:pt>
                <c:pt idx="1936">
                  <c:v>1.225101223318107E-2</c:v>
                </c:pt>
                <c:pt idx="1937">
                  <c:v>1.2248108146387418E-2</c:v>
                </c:pt>
                <c:pt idx="1938">
                  <c:v>1.2245212099358426E-2</c:v>
                </c:pt>
                <c:pt idx="1939">
                  <c:v>1.2242330713609527E-2</c:v>
                </c:pt>
                <c:pt idx="1940">
                  <c:v>1.2239461119139788E-2</c:v>
                </c:pt>
                <c:pt idx="1941">
                  <c:v>1.2236603362239218E-2</c:v>
                </c:pt>
                <c:pt idx="1942">
                  <c:v>1.2233757489204846E-2</c:v>
                </c:pt>
                <c:pt idx="1943">
                  <c:v>1.2230930996736064E-2</c:v>
                </c:pt>
                <c:pt idx="1944">
                  <c:v>1.2228109799060591E-2</c:v>
                </c:pt>
                <c:pt idx="1945">
                  <c:v>1.2225300627866666E-2</c:v>
                </c:pt>
                <c:pt idx="1946">
                  <c:v>1.222250352944596E-2</c:v>
                </c:pt>
                <c:pt idx="1947">
                  <c:v>1.2219718550094478E-2</c:v>
                </c:pt>
                <c:pt idx="1948">
                  <c:v>1.2216945736107366E-2</c:v>
                </c:pt>
                <c:pt idx="1949">
                  <c:v>1.2214185133778893E-2</c:v>
                </c:pt>
                <c:pt idx="1950">
                  <c:v>1.2211436789400728E-2</c:v>
                </c:pt>
                <c:pt idx="1951">
                  <c:v>1.2208673415653237E-2</c:v>
                </c:pt>
                <c:pt idx="1952">
                  <c:v>1.2205948129081712E-2</c:v>
                </c:pt>
                <c:pt idx="1953">
                  <c:v>1.2203235231850407E-2</c:v>
                </c:pt>
                <c:pt idx="1954">
                  <c:v>1.2200534770254734E-2</c:v>
                </c:pt>
                <c:pt idx="1955">
                  <c:v>1.2197480775281924E-2</c:v>
                </c:pt>
                <c:pt idx="1956">
                  <c:v>1.2194790157189495E-2</c:v>
                </c:pt>
                <c:pt idx="1957">
                  <c:v>1.2192129080381697E-2</c:v>
                </c:pt>
                <c:pt idx="1958">
                  <c:v>1.2189480630986793E-2</c:v>
                </c:pt>
                <c:pt idx="1959">
                  <c:v>1.2186844855297529E-2</c:v>
                </c:pt>
                <c:pt idx="1960">
                  <c:v>1.2184200805568155E-2</c:v>
                </c:pt>
                <c:pt idx="1961">
                  <c:v>1.2181589037231273E-2</c:v>
                </c:pt>
                <c:pt idx="1962">
                  <c:v>1.2178987702059732E-2</c:v>
                </c:pt>
                <c:pt idx="1963">
                  <c:v>1.2176394993530066E-2</c:v>
                </c:pt>
                <c:pt idx="1964">
                  <c:v>1.2173919368024219E-2</c:v>
                </c:pt>
                <c:pt idx="1965">
                  <c:v>1.2171337384925403E-2</c:v>
                </c:pt>
                <c:pt idx="1966">
                  <c:v>1.2168757854458728E-2</c:v>
                </c:pt>
                <c:pt idx="1967">
                  <c:v>1.2164664004687579E-2</c:v>
                </c:pt>
                <c:pt idx="1968">
                  <c:v>1.2163538286396438E-2</c:v>
                </c:pt>
                <c:pt idx="1969">
                  <c:v>1.216095778083863E-2</c:v>
                </c:pt>
                <c:pt idx="1970">
                  <c:v>1.2158372983900384E-2</c:v>
                </c:pt>
                <c:pt idx="1971">
                  <c:v>1.2155782091509205E-2</c:v>
                </c:pt>
                <c:pt idx="1972">
                  <c:v>1.2153183294986171E-2</c:v>
                </c:pt>
                <c:pt idx="1973">
                  <c:v>1.2150624048529533E-2</c:v>
                </c:pt>
                <c:pt idx="1974">
                  <c:v>1.2148002587176009E-2</c:v>
                </c:pt>
                <c:pt idx="1975">
                  <c:v>1.2145370604994023E-2</c:v>
                </c:pt>
                <c:pt idx="1976">
                  <c:v>1.2142728088400395E-2</c:v>
                </c:pt>
                <c:pt idx="1977">
                  <c:v>1.2140075023809397E-2</c:v>
                </c:pt>
                <c:pt idx="1978">
                  <c:v>1.2137411397633602E-2</c:v>
                </c:pt>
                <c:pt idx="1979">
                  <c:v>1.2134737196287281E-2</c:v>
                </c:pt>
                <c:pt idx="1980">
                  <c:v>1.2132052406186405E-2</c:v>
                </c:pt>
                <c:pt idx="1981">
                  <c:v>1.2129328103079056E-2</c:v>
                </c:pt>
                <c:pt idx="1982">
                  <c:v>1.2126651005380629E-2</c:v>
                </c:pt>
                <c:pt idx="1983">
                  <c:v>1.2123934367505123E-2</c:v>
                </c:pt>
                <c:pt idx="1984">
                  <c:v>1.2121207086534701E-2</c:v>
                </c:pt>
                <c:pt idx="1985">
                  <c:v>1.2118469148885336E-2</c:v>
                </c:pt>
                <c:pt idx="1986">
                  <c:v>1.2115720540971297E-2</c:v>
                </c:pt>
                <c:pt idx="1987">
                  <c:v>1.2112961249209412E-2</c:v>
                </c:pt>
                <c:pt idx="1988">
                  <c:v>1.2110191260013947E-2</c:v>
                </c:pt>
                <c:pt idx="1989">
                  <c:v>1.210741055980258E-2</c:v>
                </c:pt>
                <c:pt idx="1990">
                  <c:v>1.210461336262268E-2</c:v>
                </c:pt>
                <c:pt idx="1991">
                  <c:v>1.2101813790174531E-2</c:v>
                </c:pt>
                <c:pt idx="1992">
                  <c:v>1.2099003469886838E-2</c:v>
                </c:pt>
                <c:pt idx="1993">
                  <c:v>1.209618238817399E-2</c:v>
                </c:pt>
                <c:pt idx="1994">
                  <c:v>1.2093345918056863E-2</c:v>
                </c:pt>
                <c:pt idx="1995">
                  <c:v>1.2090500666484644E-2</c:v>
                </c:pt>
                <c:pt idx="1996">
                  <c:v>1.2087644608810028E-2</c:v>
                </c:pt>
                <c:pt idx="1997">
                  <c:v>1.208477773144984E-2</c:v>
                </c:pt>
                <c:pt idx="1998">
                  <c:v>1.20819000208209E-2</c:v>
                </c:pt>
                <c:pt idx="1999">
                  <c:v>1.2079011463341734E-2</c:v>
                </c:pt>
                <c:pt idx="2000">
                  <c:v>1.2076112045429166E-2</c:v>
                </c:pt>
                <c:pt idx="2001">
                  <c:v>1.2073201753499165E-2</c:v>
                </c:pt>
                <c:pt idx="2002">
                  <c:v>1.2070280573969406E-2</c:v>
                </c:pt>
                <c:pt idx="2003">
                  <c:v>1.2067385939976916E-2</c:v>
                </c:pt>
                <c:pt idx="2004">
                  <c:v>1.2064446466419909E-2</c:v>
                </c:pt>
                <c:pt idx="2005">
                  <c:v>1.2061496069764033E-2</c:v>
                </c:pt>
                <c:pt idx="2006">
                  <c:v>1.2058534736427262E-2</c:v>
                </c:pt>
                <c:pt idx="2007">
                  <c:v>1.2054311294530384E-2</c:v>
                </c:pt>
                <c:pt idx="2008">
                  <c:v>1.2051283281381045E-2</c:v>
                </c:pt>
                <c:pt idx="2009">
                  <c:v>1.2048268458137808E-2</c:v>
                </c:pt>
                <c:pt idx="2010">
                  <c:v>1.2045272641216114E-2</c:v>
                </c:pt>
                <c:pt idx="2011">
                  <c:v>1.2042250810348824E-2</c:v>
                </c:pt>
                <c:pt idx="2012">
                  <c:v>1.2039217954183055E-2</c:v>
                </c:pt>
                <c:pt idx="2013">
                  <c:v>1.2036174059140221E-2</c:v>
                </c:pt>
                <c:pt idx="2014">
                  <c:v>1.2033119111639099E-2</c:v>
                </c:pt>
                <c:pt idx="2015">
                  <c:v>1.203005309810022E-2</c:v>
                </c:pt>
                <c:pt idx="2016">
                  <c:v>1.2026954753248111E-2</c:v>
                </c:pt>
                <c:pt idx="2017">
                  <c:v>1.2023865668856349E-2</c:v>
                </c:pt>
                <c:pt idx="2018">
                  <c:v>1.2020765476373619E-2</c:v>
                </c:pt>
                <c:pt idx="2019">
                  <c:v>1.2017654162219478E-2</c:v>
                </c:pt>
                <c:pt idx="2020">
                  <c:v>1.2014556564530893E-2</c:v>
                </c:pt>
                <c:pt idx="2021">
                  <c:v>1.2011423869585244E-2</c:v>
                </c:pt>
                <c:pt idx="2022">
                  <c:v>1.2007379717064686E-2</c:v>
                </c:pt>
                <c:pt idx="2023">
                  <c:v>1.2005124982828885E-2</c:v>
                </c:pt>
                <c:pt idx="2024">
                  <c:v>1.2001958763860118E-2</c:v>
                </c:pt>
                <c:pt idx="2025">
                  <c:v>1.1998751961743329E-2</c:v>
                </c:pt>
                <c:pt idx="2026">
                  <c:v>1.1995562415667379E-2</c:v>
                </c:pt>
                <c:pt idx="2027">
                  <c:v>1.1992361639286048E-2</c:v>
                </c:pt>
                <c:pt idx="2028">
                  <c:v>1.19891496190215E-2</c:v>
                </c:pt>
                <c:pt idx="2029">
                  <c:v>1.1985926341295902E-2</c:v>
                </c:pt>
                <c:pt idx="2030">
                  <c:v>1.1982691792530552E-2</c:v>
                </c:pt>
                <c:pt idx="2031">
                  <c:v>1.1979445959146743E-2</c:v>
                </c:pt>
                <c:pt idx="2032">
                  <c:v>1.1976188827568381E-2</c:v>
                </c:pt>
                <c:pt idx="2033">
                  <c:v>1.1972920384215891E-2</c:v>
                </c:pt>
                <c:pt idx="2034">
                  <c:v>1.196964061551405E-2</c:v>
                </c:pt>
                <c:pt idx="2035">
                  <c:v>1.1966349507880674E-2</c:v>
                </c:pt>
                <c:pt idx="2036">
                  <c:v>1.1963047047744015E-2</c:v>
                </c:pt>
                <c:pt idx="2037">
                  <c:v>1.1959733221522759E-2</c:v>
                </c:pt>
                <c:pt idx="2038">
                  <c:v>1.1956408015641681E-2</c:v>
                </c:pt>
                <c:pt idx="2039">
                  <c:v>1.1953071416523813E-2</c:v>
                </c:pt>
                <c:pt idx="2040">
                  <c:v>1.1949723410591322E-2</c:v>
                </c:pt>
                <c:pt idx="2041">
                  <c:v>1.194636398426898E-2</c:v>
                </c:pt>
                <c:pt idx="2042">
                  <c:v>1.1943038151961174E-2</c:v>
                </c:pt>
                <c:pt idx="2043">
                  <c:v>1.1939656776371975E-2</c:v>
                </c:pt>
                <c:pt idx="2044">
                  <c:v>1.1936263940977363E-2</c:v>
                </c:pt>
                <c:pt idx="2045">
                  <c:v>1.1932859632205778E-2</c:v>
                </c:pt>
                <c:pt idx="2046">
                  <c:v>1.1929395071626131E-2</c:v>
                </c:pt>
                <c:pt idx="2047">
                  <c:v>1.1925966837858829E-2</c:v>
                </c:pt>
                <c:pt idx="2048">
                  <c:v>1.1922527088669E-2</c:v>
                </c:pt>
                <c:pt idx="2049">
                  <c:v>1.1919075810481414E-2</c:v>
                </c:pt>
                <c:pt idx="2050">
                  <c:v>1.1915612989719106E-2</c:v>
                </c:pt>
                <c:pt idx="2051">
                  <c:v>1.1912138612809453E-2</c:v>
                </c:pt>
                <c:pt idx="2052">
                  <c:v>1.1908652666175492E-2</c:v>
                </c:pt>
                <c:pt idx="2053">
                  <c:v>1.1905155136242863E-2</c:v>
                </c:pt>
                <c:pt idx="2054">
                  <c:v>1.1901646009437208E-2</c:v>
                </c:pt>
                <c:pt idx="2055">
                  <c:v>1.1898182522106322E-2</c:v>
                </c:pt>
                <c:pt idx="2056">
                  <c:v>1.1894651110207592E-2</c:v>
                </c:pt>
                <c:pt idx="2057">
                  <c:v>1.1891108062031867E-2</c:v>
                </c:pt>
                <c:pt idx="2058">
                  <c:v>1.1887553364004946E-2</c:v>
                </c:pt>
                <c:pt idx="2059">
                  <c:v>1.1883476569436204E-2</c:v>
                </c:pt>
                <c:pt idx="2060">
                  <c:v>1.1879896861732317E-2</c:v>
                </c:pt>
                <c:pt idx="2061">
                  <c:v>1.1876305461517734E-2</c:v>
                </c:pt>
                <c:pt idx="2062">
                  <c:v>1.187270235521738E-2</c:v>
                </c:pt>
                <c:pt idx="2063">
                  <c:v>1.1869087529259694E-2</c:v>
                </c:pt>
                <c:pt idx="2064">
                  <c:v>1.1865526855989295E-2</c:v>
                </c:pt>
                <c:pt idx="2065">
                  <c:v>1.1861889511286527E-2</c:v>
                </c:pt>
                <c:pt idx="2066">
                  <c:v>1.1858240407527809E-2</c:v>
                </c:pt>
                <c:pt idx="2067">
                  <c:v>1.1854579531138221E-2</c:v>
                </c:pt>
                <c:pt idx="2068">
                  <c:v>1.1850767296822036E-2</c:v>
                </c:pt>
                <c:pt idx="2069">
                  <c:v>1.1847080901167215E-2</c:v>
                </c:pt>
                <c:pt idx="2070">
                  <c:v>1.1843382689525943E-2</c:v>
                </c:pt>
                <c:pt idx="2071">
                  <c:v>1.1839672648325601E-2</c:v>
                </c:pt>
                <c:pt idx="2072">
                  <c:v>1.1836024471505203E-2</c:v>
                </c:pt>
                <c:pt idx="2073">
                  <c:v>1.1831223017613142E-2</c:v>
                </c:pt>
                <c:pt idx="2074">
                  <c:v>1.1827474986003233E-2</c:v>
                </c:pt>
                <c:pt idx="2075">
                  <c:v>1.1823715067990254E-2</c:v>
                </c:pt>
                <c:pt idx="2076">
                  <c:v>1.1819865367494442E-2</c:v>
                </c:pt>
                <c:pt idx="2077">
                  <c:v>1.1816080658308392E-2</c:v>
                </c:pt>
                <c:pt idx="2078">
                  <c:v>1.1812284020685841E-2</c:v>
                </c:pt>
                <c:pt idx="2079">
                  <c:v>1.1808475441055909E-2</c:v>
                </c:pt>
                <c:pt idx="2080">
                  <c:v>1.1804654905849449E-2</c:v>
                </c:pt>
                <c:pt idx="2081">
                  <c:v>1.1800822401496444E-2</c:v>
                </c:pt>
                <c:pt idx="2082">
                  <c:v>1.1796977914424274E-2</c:v>
                </c:pt>
                <c:pt idx="2083">
                  <c:v>1.1793121431065532E-2</c:v>
                </c:pt>
                <c:pt idx="2084">
                  <c:v>1.1789252937848466E-2</c:v>
                </c:pt>
                <c:pt idx="2085">
                  <c:v>1.1785372421204796E-2</c:v>
                </c:pt>
                <c:pt idx="2086">
                  <c:v>1.178147986756364E-2</c:v>
                </c:pt>
                <c:pt idx="2087">
                  <c:v>1.1777575263355855E-2</c:v>
                </c:pt>
                <c:pt idx="2088">
                  <c:v>1.1773658595012291E-2</c:v>
                </c:pt>
                <c:pt idx="2089">
                  <c:v>1.1769729848964672E-2</c:v>
                </c:pt>
                <c:pt idx="2090">
                  <c:v>1.1765789011642115E-2</c:v>
                </c:pt>
                <c:pt idx="2091">
                  <c:v>1.1761836069478952E-2</c:v>
                </c:pt>
                <c:pt idx="2092">
                  <c:v>1.1757871008903426E-2</c:v>
                </c:pt>
                <c:pt idx="2093">
                  <c:v>1.1753893816349002E-2</c:v>
                </c:pt>
                <c:pt idx="2094">
                  <c:v>1.1750000160637554E-2</c:v>
                </c:pt>
                <c:pt idx="2095">
                  <c:v>1.1745999664849729E-2</c:v>
                </c:pt>
                <c:pt idx="2096">
                  <c:v>1.1741986997701721E-2</c:v>
                </c:pt>
                <c:pt idx="2097">
                  <c:v>1.1737962145622848E-2</c:v>
                </c:pt>
                <c:pt idx="2098">
                  <c:v>1.1733525721738627E-2</c:v>
                </c:pt>
                <c:pt idx="2099">
                  <c:v>1.1729775129642052E-2</c:v>
                </c:pt>
                <c:pt idx="2100">
                  <c:v>1.1725712633330526E-2</c:v>
                </c:pt>
                <c:pt idx="2101">
                  <c:v>1.1721637896497361E-2</c:v>
                </c:pt>
                <c:pt idx="2102">
                  <c:v>1.1717550905576885E-2</c:v>
                </c:pt>
                <c:pt idx="2103">
                  <c:v>1.1713451647002559E-2</c:v>
                </c:pt>
                <c:pt idx="2104">
                  <c:v>1.1709340107206107E-2</c:v>
                </c:pt>
                <c:pt idx="2105">
                  <c:v>1.1705216272622729E-2</c:v>
                </c:pt>
                <c:pt idx="2106">
                  <c:v>1.1701080129685014E-2</c:v>
                </c:pt>
                <c:pt idx="2107">
                  <c:v>1.1697149173468091E-2</c:v>
                </c:pt>
                <c:pt idx="2108">
                  <c:v>1.1692990410197446E-2</c:v>
                </c:pt>
                <c:pt idx="2109">
                  <c:v>1.1688819300516684E-2</c:v>
                </c:pt>
                <c:pt idx="2110">
                  <c:v>1.1684635830863321E-2</c:v>
                </c:pt>
                <c:pt idx="2111">
                  <c:v>1.1680439987669544E-2</c:v>
                </c:pt>
                <c:pt idx="2112">
                  <c:v>1.167623175737198E-2</c:v>
                </c:pt>
                <c:pt idx="2113">
                  <c:v>1.1672011126404591E-2</c:v>
                </c:pt>
                <c:pt idx="2114">
                  <c:v>1.1667778081203117E-2</c:v>
                </c:pt>
                <c:pt idx="2115">
                  <c:v>1.1663532608202409E-2</c:v>
                </c:pt>
                <c:pt idx="2116">
                  <c:v>1.1659392511350905E-2</c:v>
                </c:pt>
                <c:pt idx="2117">
                  <c:v>1.1655123172265499E-2</c:v>
                </c:pt>
                <c:pt idx="2118">
                  <c:v>1.1650841366009424E-2</c:v>
                </c:pt>
                <c:pt idx="2119">
                  <c:v>1.16465470790205E-2</c:v>
                </c:pt>
                <c:pt idx="2120">
                  <c:v>1.1641874154788375E-2</c:v>
                </c:pt>
                <c:pt idx="2121">
                  <c:v>1.1637551758722088E-2</c:v>
                </c:pt>
                <c:pt idx="2122">
                  <c:v>1.1633216837267249E-2</c:v>
                </c:pt>
                <c:pt idx="2123">
                  <c:v>1.1628869376859923E-2</c:v>
                </c:pt>
                <c:pt idx="2124">
                  <c:v>1.1624635664044595E-2</c:v>
                </c:pt>
                <c:pt idx="2125">
                  <c:v>1.1620264126115583E-2</c:v>
                </c:pt>
                <c:pt idx="2126">
                  <c:v>1.1615880009864013E-2</c:v>
                </c:pt>
                <c:pt idx="2127">
                  <c:v>1.1611483301732376E-2</c:v>
                </c:pt>
                <c:pt idx="2128">
                  <c:v>1.1607073988154382E-2</c:v>
                </c:pt>
                <c:pt idx="2129">
                  <c:v>1.1602520536903945E-2</c:v>
                </c:pt>
                <c:pt idx="2130">
                  <c:v>1.1598084924076475E-2</c:v>
                </c:pt>
                <c:pt idx="2131">
                  <c:v>1.1593636663796354E-2</c:v>
                </c:pt>
                <c:pt idx="2132">
                  <c:v>1.1589175742503994E-2</c:v>
                </c:pt>
                <c:pt idx="2133">
                  <c:v>1.158470214663807E-2</c:v>
                </c:pt>
                <c:pt idx="2134">
                  <c:v>1.1580215862636386E-2</c:v>
                </c:pt>
                <c:pt idx="2135">
                  <c:v>1.1575716876937616E-2</c:v>
                </c:pt>
                <c:pt idx="2136">
                  <c:v>1.1571205175981305E-2</c:v>
                </c:pt>
                <c:pt idx="2137">
                  <c:v>1.1566680746207862E-2</c:v>
                </c:pt>
                <c:pt idx="2138">
                  <c:v>1.1562143574055096E-2</c:v>
                </c:pt>
                <c:pt idx="2139">
                  <c:v>1.1557593645964282E-2</c:v>
                </c:pt>
                <c:pt idx="2140">
                  <c:v>1.1553030948374099E-2</c:v>
                </c:pt>
                <c:pt idx="2141">
                  <c:v>1.1548455467725824E-2</c:v>
                </c:pt>
                <c:pt idx="2142">
                  <c:v>1.1543867190457264E-2</c:v>
                </c:pt>
                <c:pt idx="2143">
                  <c:v>1.1539266103012306E-2</c:v>
                </c:pt>
                <c:pt idx="2144">
                  <c:v>1.1534652191830495E-2</c:v>
                </c:pt>
                <c:pt idx="2145">
                  <c:v>1.1530025443349632E-2</c:v>
                </c:pt>
                <c:pt idx="2146">
                  <c:v>1.1525535352771413E-2</c:v>
                </c:pt>
                <c:pt idx="2147">
                  <c:v>1.1520883959145982E-2</c:v>
                </c:pt>
                <c:pt idx="2148">
                  <c:v>1.1516219688867841E-2</c:v>
                </c:pt>
                <c:pt idx="2149">
                  <c:v>1.1511542528377725E-2</c:v>
                </c:pt>
                <c:pt idx="2150">
                  <c:v>1.1506698666952184E-2</c:v>
                </c:pt>
                <c:pt idx="2151">
                  <c:v>1.1501994609963031E-2</c:v>
                </c:pt>
                <c:pt idx="2152">
                  <c:v>1.1497277620769006E-2</c:v>
                </c:pt>
                <c:pt idx="2153">
                  <c:v>1.1492547685812258E-2</c:v>
                </c:pt>
                <c:pt idx="2154">
                  <c:v>1.1487804791534937E-2</c:v>
                </c:pt>
                <c:pt idx="2155">
                  <c:v>1.1483048924381799E-2</c:v>
                </c:pt>
                <c:pt idx="2156">
                  <c:v>1.1478280070793257E-2</c:v>
                </c:pt>
                <c:pt idx="2157">
                  <c:v>1.1473498217212327E-2</c:v>
                </c:pt>
                <c:pt idx="2158">
                  <c:v>1.1468703350085502E-2</c:v>
                </c:pt>
                <c:pt idx="2159">
                  <c:v>1.1464222395272117E-2</c:v>
                </c:pt>
                <c:pt idx="2160">
                  <c:v>1.1459403634779264E-2</c:v>
                </c:pt>
                <c:pt idx="2161">
                  <c:v>1.1454571822709703E-2</c:v>
                </c:pt>
                <c:pt idx="2162">
                  <c:v>1.1449726945504501E-2</c:v>
                </c:pt>
                <c:pt idx="2163">
                  <c:v>1.1444868989606505E-2</c:v>
                </c:pt>
                <c:pt idx="2164">
                  <c:v>1.1439997941463886E-2</c:v>
                </c:pt>
                <c:pt idx="2165">
                  <c:v>1.1435113787517714E-2</c:v>
                </c:pt>
                <c:pt idx="2166">
                  <c:v>1.1430216514213498E-2</c:v>
                </c:pt>
                <c:pt idx="2167">
                  <c:v>1.1425306107995858E-2</c:v>
                </c:pt>
                <c:pt idx="2168">
                  <c:v>1.1420555694609067E-2</c:v>
                </c:pt>
                <c:pt idx="2169">
                  <c:v>1.1415620080746288E-2</c:v>
                </c:pt>
                <c:pt idx="2170">
                  <c:v>1.1410671294623821E-2</c:v>
                </c:pt>
                <c:pt idx="2171">
                  <c:v>1.1405709322688463E-2</c:v>
                </c:pt>
                <c:pt idx="2172">
                  <c:v>1.140020119653244E-2</c:v>
                </c:pt>
                <c:pt idx="2173">
                  <c:v>1.1395209499525395E-2</c:v>
                </c:pt>
                <c:pt idx="2174">
                  <c:v>1.1390204572091164E-2</c:v>
                </c:pt>
                <c:pt idx="2175">
                  <c:v>1.1385186400677105E-2</c:v>
                </c:pt>
                <c:pt idx="2176">
                  <c:v>1.1380337157928102E-2</c:v>
                </c:pt>
                <c:pt idx="2177">
                  <c:v>1.1375293567569559E-2</c:v>
                </c:pt>
                <c:pt idx="2178">
                  <c:v>1.1370236693888442E-2</c:v>
                </c:pt>
                <c:pt idx="2179">
                  <c:v>1.1365166523334273E-2</c:v>
                </c:pt>
                <c:pt idx="2180">
                  <c:v>1.1360083042350424E-2</c:v>
                </c:pt>
                <c:pt idx="2181">
                  <c:v>1.1354798489650477E-2</c:v>
                </c:pt>
                <c:pt idx="2182">
                  <c:v>1.1349687230901188E-2</c:v>
                </c:pt>
                <c:pt idx="2183">
                  <c:v>1.1344562619752712E-2</c:v>
                </c:pt>
                <c:pt idx="2184">
                  <c:v>1.1339424642654149E-2</c:v>
                </c:pt>
                <c:pt idx="2185">
                  <c:v>1.1334273286053733E-2</c:v>
                </c:pt>
                <c:pt idx="2186">
                  <c:v>1.1329108536401433E-2</c:v>
                </c:pt>
                <c:pt idx="2187">
                  <c:v>1.1323930380145477E-2</c:v>
                </c:pt>
                <c:pt idx="2188">
                  <c:v>1.1318738803734971E-2</c:v>
                </c:pt>
                <c:pt idx="2189">
                  <c:v>1.1313533793621617E-2</c:v>
                </c:pt>
                <c:pt idx="2190">
                  <c:v>1.1308315336253651E-2</c:v>
                </c:pt>
                <c:pt idx="2191">
                  <c:v>1.1303083418081906E-2</c:v>
                </c:pt>
                <c:pt idx="2192">
                  <c:v>1.1297838025555488E-2</c:v>
                </c:pt>
                <c:pt idx="2193">
                  <c:v>1.1292579145126101E-2</c:v>
                </c:pt>
                <c:pt idx="2194">
                  <c:v>1.1287306763243715E-2</c:v>
                </c:pt>
                <c:pt idx="2195">
                  <c:v>1.1282020866360905E-2</c:v>
                </c:pt>
                <c:pt idx="2196">
                  <c:v>1.1276721440925036E-2</c:v>
                </c:pt>
                <c:pt idx="2197">
                  <c:v>1.1271408473391288E-2</c:v>
                </c:pt>
                <c:pt idx="2198">
                  <c:v>1.1266288853134142E-2</c:v>
                </c:pt>
                <c:pt idx="2199">
                  <c:v>1.1260949899356602E-2</c:v>
                </c:pt>
                <c:pt idx="2200">
                  <c:v>1.1255597364147699E-2</c:v>
                </c:pt>
                <c:pt idx="2201">
                  <c:v>1.1250231233961343E-2</c:v>
                </c:pt>
                <c:pt idx="2202">
                  <c:v>1.1244851495247935E-2</c:v>
                </c:pt>
                <c:pt idx="2203">
                  <c:v>1.1239245525404635E-2</c:v>
                </c:pt>
                <c:pt idx="2204">
                  <c:v>1.1233837383830934E-2</c:v>
                </c:pt>
                <c:pt idx="2205">
                  <c:v>1.1228415591777357E-2</c:v>
                </c:pt>
                <c:pt idx="2206">
                  <c:v>1.1222980135695608E-2</c:v>
                </c:pt>
                <c:pt idx="2207">
                  <c:v>1.1217531002039136E-2</c:v>
                </c:pt>
                <c:pt idx="2208">
                  <c:v>1.1212068177262252E-2</c:v>
                </c:pt>
                <c:pt idx="2209">
                  <c:v>1.1206591647821007E-2</c:v>
                </c:pt>
                <c:pt idx="2210">
                  <c:v>1.1201101400164504E-2</c:v>
                </c:pt>
                <c:pt idx="2211">
                  <c:v>1.1196040920117944E-2</c:v>
                </c:pt>
                <c:pt idx="2212">
                  <c:v>1.1190525506557414E-2</c:v>
                </c:pt>
                <c:pt idx="2213">
                  <c:v>1.1184996336769615E-2</c:v>
                </c:pt>
                <c:pt idx="2214">
                  <c:v>1.1179453397206274E-2</c:v>
                </c:pt>
                <c:pt idx="2215">
                  <c:v>1.1173896674323558E-2</c:v>
                </c:pt>
                <c:pt idx="2216">
                  <c:v>1.1168326154578523E-2</c:v>
                </c:pt>
                <c:pt idx="2217">
                  <c:v>1.1162741824424671E-2</c:v>
                </c:pt>
                <c:pt idx="2218">
                  <c:v>1.1157143670317282E-2</c:v>
                </c:pt>
                <c:pt idx="2219">
                  <c:v>1.1151531678711635E-2</c:v>
                </c:pt>
                <c:pt idx="2220">
                  <c:v>1.1146137858955792E-2</c:v>
                </c:pt>
                <c:pt idx="2221">
                  <c:v>1.1140499318862532E-2</c:v>
                </c:pt>
                <c:pt idx="2222">
                  <c:v>1.1134846901949578E-2</c:v>
                </c:pt>
                <c:pt idx="2223">
                  <c:v>1.1129180594670912E-2</c:v>
                </c:pt>
                <c:pt idx="2224">
                  <c:v>1.112278993556105E-2</c:v>
                </c:pt>
                <c:pt idx="2225">
                  <c:v>1.1117092289372285E-2</c:v>
                </c:pt>
                <c:pt idx="2226">
                  <c:v>1.1111380708267692E-2</c:v>
                </c:pt>
                <c:pt idx="2227">
                  <c:v>1.1105655178705055E-2</c:v>
                </c:pt>
                <c:pt idx="2228">
                  <c:v>1.1099915687143037E-2</c:v>
                </c:pt>
                <c:pt idx="2229">
                  <c:v>1.1094405029076765E-2</c:v>
                </c:pt>
                <c:pt idx="2230">
                  <c:v>1.1088638752085926E-2</c:v>
                </c:pt>
                <c:pt idx="2231">
                  <c:v>1.1082858473777182E-2</c:v>
                </c:pt>
                <c:pt idx="2232">
                  <c:v>1.107706418061059E-2</c:v>
                </c:pt>
                <c:pt idx="2233">
                  <c:v>1.1071008325396108E-2</c:v>
                </c:pt>
                <c:pt idx="2234">
                  <c:v>1.1065184777473088E-2</c:v>
                </c:pt>
                <c:pt idx="2235">
                  <c:v>1.1059347172764767E-2</c:v>
                </c:pt>
                <c:pt idx="2236">
                  <c:v>1.1053495497728934E-2</c:v>
                </c:pt>
                <c:pt idx="2237">
                  <c:v>1.1047629738831199E-2</c:v>
                </c:pt>
                <c:pt idx="2238">
                  <c:v>1.1041749882525874E-2</c:v>
                </c:pt>
                <c:pt idx="2239">
                  <c:v>1.1035855915276831E-2</c:v>
                </c:pt>
                <c:pt idx="2240">
                  <c:v>1.1029947823546205E-2</c:v>
                </c:pt>
                <c:pt idx="2241">
                  <c:v>1.1024025593791783E-2</c:v>
                </c:pt>
                <c:pt idx="2242">
                  <c:v>1.1018089212476568E-2</c:v>
                </c:pt>
                <c:pt idx="2243">
                  <c:v>1.101213866606443E-2</c:v>
                </c:pt>
                <c:pt idx="2244">
                  <c:v>1.1006173941014032E-2</c:v>
                </c:pt>
                <c:pt idx="2245">
                  <c:v>1.1000195023790108E-2</c:v>
                </c:pt>
                <c:pt idx="2246">
                  <c:v>1.0994201900851319E-2</c:v>
                </c:pt>
                <c:pt idx="2247">
                  <c:v>1.0988194558665013E-2</c:v>
                </c:pt>
                <c:pt idx="2248">
                  <c:v>1.0982172983691583E-2</c:v>
                </c:pt>
                <c:pt idx="2249">
                  <c:v>1.0976137162393164E-2</c:v>
                </c:pt>
                <c:pt idx="2250">
                  <c:v>1.0970354927145489E-2</c:v>
                </c:pt>
                <c:pt idx="2251">
                  <c:v>1.0964291779138968E-2</c:v>
                </c:pt>
                <c:pt idx="2252">
                  <c:v>1.0958214345500429E-2</c:v>
                </c:pt>
                <c:pt idx="2253">
                  <c:v>1.0952122612691692E-2</c:v>
                </c:pt>
                <c:pt idx="2254">
                  <c:v>1.094601656717633E-2</c:v>
                </c:pt>
                <c:pt idx="2255">
                  <c:v>1.0939622303766831E-2</c:v>
                </c:pt>
                <c:pt idx="2256">
                  <c:v>1.0933486379190571E-2</c:v>
                </c:pt>
                <c:pt idx="2257">
                  <c:v>1.0927336100001161E-2</c:v>
                </c:pt>
                <c:pt idx="2258">
                  <c:v>1.0921171452666816E-2</c:v>
                </c:pt>
                <c:pt idx="2259">
                  <c:v>1.0914992423653146E-2</c:v>
                </c:pt>
                <c:pt idx="2260">
                  <c:v>1.0908798999425758E-2</c:v>
                </c:pt>
                <c:pt idx="2261">
                  <c:v>1.0902591166448525E-2</c:v>
                </c:pt>
                <c:pt idx="2262">
                  <c:v>1.0896368911190531E-2</c:v>
                </c:pt>
                <c:pt idx="2263">
                  <c:v>1.089041585242842E-2</c:v>
                </c:pt>
                <c:pt idx="2264">
                  <c:v>1.0884165935421634E-2</c:v>
                </c:pt>
                <c:pt idx="2265">
                  <c:v>1.0877901556825999E-2</c:v>
                </c:pt>
                <c:pt idx="2266">
                  <c:v>1.0871622703112996E-2</c:v>
                </c:pt>
                <c:pt idx="2267">
                  <c:v>1.0864429128299369E-2</c:v>
                </c:pt>
                <c:pt idx="2268">
                  <c:v>1.0858119210901993E-2</c:v>
                </c:pt>
                <c:pt idx="2269">
                  <c:v>1.0851794775852481E-2</c:v>
                </c:pt>
                <c:pt idx="2270">
                  <c:v>1.0844285471543438E-2</c:v>
                </c:pt>
                <c:pt idx="2271">
                  <c:v>1.0839102298672436E-2</c:v>
                </c:pt>
                <c:pt idx="2272">
                  <c:v>1.0833028971770631E-2</c:v>
                </c:pt>
                <c:pt idx="2273">
                  <c:v>1.0826647565892245E-2</c:v>
                </c:pt>
                <c:pt idx="2274">
                  <c:v>1.0820251575997197E-2</c:v>
                </c:pt>
                <c:pt idx="2275">
                  <c:v>1.0813840988551426E-2</c:v>
                </c:pt>
                <c:pt idx="2276">
                  <c:v>1.0806216282702374E-2</c:v>
                </c:pt>
                <c:pt idx="2277">
                  <c:v>1.0799771497668221E-2</c:v>
                </c:pt>
                <c:pt idx="2278">
                  <c:v>1.0793312069334728E-2</c:v>
                </c:pt>
                <c:pt idx="2279">
                  <c:v>1.0786837984172293E-2</c:v>
                </c:pt>
                <c:pt idx="2280">
                  <c:v>1.0781263955322556E-2</c:v>
                </c:pt>
                <c:pt idx="2281">
                  <c:v>1.0774764253025298E-2</c:v>
                </c:pt>
                <c:pt idx="2282">
                  <c:v>1.0768249857177926E-2</c:v>
                </c:pt>
                <c:pt idx="2283">
                  <c:v>1.0757983229909156E-2</c:v>
                </c:pt>
                <c:pt idx="2284">
                  <c:v>1.0755176930719645E-2</c:v>
                </c:pt>
                <c:pt idx="2285">
                  <c:v>1.0745491487707851E-2</c:v>
                </c:pt>
                <c:pt idx="2286">
                  <c:v>1.0738910605261043E-2</c:v>
                </c:pt>
                <c:pt idx="2287">
                  <c:v>1.0732314954539805E-2</c:v>
                </c:pt>
                <c:pt idx="2288">
                  <c:v>1.0725704522014958E-2</c:v>
                </c:pt>
                <c:pt idx="2289">
                  <c:v>1.0719079294161672E-2</c:v>
                </c:pt>
                <c:pt idx="2290">
                  <c:v>1.0712439257454243E-2</c:v>
                </c:pt>
                <c:pt idx="2291">
                  <c:v>1.0705784398363494E-2</c:v>
                </c:pt>
                <c:pt idx="2292">
                  <c:v>1.0699114703366328E-2</c:v>
                </c:pt>
                <c:pt idx="2293">
                  <c:v>1.0692430158934436E-2</c:v>
                </c:pt>
                <c:pt idx="2294">
                  <c:v>1.0685730751543854E-2</c:v>
                </c:pt>
                <c:pt idx="2295">
                  <c:v>1.067901646766975E-2</c:v>
                </c:pt>
                <c:pt idx="2296">
                  <c:v>1.067228729378555E-2</c:v>
                </c:pt>
                <c:pt idx="2297">
                  <c:v>1.0665543216368161E-2</c:v>
                </c:pt>
                <c:pt idx="2298">
                  <c:v>1.0658784221892748E-2</c:v>
                </c:pt>
                <c:pt idx="2299">
                  <c:v>1.0652010296832739E-2</c:v>
                </c:pt>
                <c:pt idx="2300">
                  <c:v>1.0645221427667648E-2</c:v>
                </c:pt>
                <c:pt idx="2301">
                  <c:v>1.063841760087177E-2</c:v>
                </c:pt>
                <c:pt idx="2302">
                  <c:v>1.0631931831920655E-2</c:v>
                </c:pt>
                <c:pt idx="2303">
                  <c:v>1.062509932364282E-2</c:v>
                </c:pt>
                <c:pt idx="2304">
                  <c:v>1.0618251818442599E-2</c:v>
                </c:pt>
                <c:pt idx="2305">
                  <c:v>1.0611389302797623E-2</c:v>
                </c:pt>
                <c:pt idx="2306">
                  <c:v>1.0604173629126584E-2</c:v>
                </c:pt>
                <c:pt idx="2307">
                  <c:v>1.0597279772566193E-2</c:v>
                </c:pt>
                <c:pt idx="2308">
                  <c:v>1.0590370863717691E-2</c:v>
                </c:pt>
                <c:pt idx="2309">
                  <c:v>1.0583446889058851E-2</c:v>
                </c:pt>
                <c:pt idx="2310">
                  <c:v>1.0576507835067445E-2</c:v>
                </c:pt>
                <c:pt idx="2311">
                  <c:v>1.0569553688224721E-2</c:v>
                </c:pt>
                <c:pt idx="2312">
                  <c:v>1.0562584435007587E-2</c:v>
                </c:pt>
                <c:pt idx="2313">
                  <c:v>1.0555600061898157E-2</c:v>
                </c:pt>
                <c:pt idx="2314">
                  <c:v>1.0548600555374207E-2</c:v>
                </c:pt>
                <c:pt idx="2315">
                  <c:v>1.0541935597013226E-2</c:v>
                </c:pt>
                <c:pt idx="2316">
                  <c:v>1.0534907074030264E-2</c:v>
                </c:pt>
                <c:pt idx="2317">
                  <c:v>1.0527863378346403E-2</c:v>
                </c:pt>
                <c:pt idx="2318">
                  <c:v>1.052080449644279E-2</c:v>
                </c:pt>
                <c:pt idx="2319">
                  <c:v>1.0513073511134507E-2</c:v>
                </c:pt>
                <c:pt idx="2320">
                  <c:v>1.0505627120795532E-2</c:v>
                </c:pt>
                <c:pt idx="2321">
                  <c:v>1.0498877937143547E-2</c:v>
                </c:pt>
                <c:pt idx="2322">
                  <c:v>1.0491757295469029E-2</c:v>
                </c:pt>
                <c:pt idx="2323">
                  <c:v>1.0484621399318605E-2</c:v>
                </c:pt>
                <c:pt idx="2324">
                  <c:v>1.0477470235174202E-2</c:v>
                </c:pt>
                <c:pt idx="2325">
                  <c:v>1.0470303789515079E-2</c:v>
                </c:pt>
                <c:pt idx="2326">
                  <c:v>1.0463122048824047E-2</c:v>
                </c:pt>
                <c:pt idx="2327">
                  <c:v>1.0455924999584809E-2</c:v>
                </c:pt>
                <c:pt idx="2328">
                  <c:v>1.0447979234204255E-2</c:v>
                </c:pt>
                <c:pt idx="2329">
                  <c:v>1.0440748912250056E-2</c:v>
                </c:pt>
                <c:pt idx="2330">
                  <c:v>1.0433503238665456E-2</c:v>
                </c:pt>
                <c:pt idx="2331">
                  <c:v>1.0426242199935178E-2</c:v>
                </c:pt>
                <c:pt idx="2332">
                  <c:v>1.0419337783462053E-2</c:v>
                </c:pt>
                <c:pt idx="2333">
                  <c:v>1.0409961458643948E-2</c:v>
                </c:pt>
                <c:pt idx="2334">
                  <c:v>1.0402651153560037E-2</c:v>
                </c:pt>
                <c:pt idx="2335">
                  <c:v>1.039532542667339E-2</c:v>
                </c:pt>
                <c:pt idx="2336">
                  <c:v>1.0385800396146512E-2</c:v>
                </c:pt>
                <c:pt idx="2337">
                  <c:v>1.0380248699871884E-2</c:v>
                </c:pt>
                <c:pt idx="2338">
                  <c:v>1.0372875307159836E-2</c:v>
                </c:pt>
                <c:pt idx="2339">
                  <c:v>1.0365486437328202E-2</c:v>
                </c:pt>
                <c:pt idx="2340">
                  <c:v>1.0358082076861707E-2</c:v>
                </c:pt>
                <c:pt idx="2341">
                  <c:v>1.0350662212250287E-2</c:v>
                </c:pt>
                <c:pt idx="2342">
                  <c:v>1.0343226829982143E-2</c:v>
                </c:pt>
                <c:pt idx="2343">
                  <c:v>1.0335775916543733E-2</c:v>
                </c:pt>
                <c:pt idx="2344">
                  <c:v>1.0328309458423264E-2</c:v>
                </c:pt>
                <c:pt idx="2345">
                  <c:v>1.0320827442110667E-2</c:v>
                </c:pt>
                <c:pt idx="2346">
                  <c:v>1.0313329854095011E-2</c:v>
                </c:pt>
                <c:pt idx="2347">
                  <c:v>1.0305816680863632E-2</c:v>
                </c:pt>
                <c:pt idx="2348">
                  <c:v>1.029828790890646E-2</c:v>
                </c:pt>
                <c:pt idx="2349">
                  <c:v>1.0290743524715176E-2</c:v>
                </c:pt>
                <c:pt idx="2350">
                  <c:v>1.0283183514777977E-2</c:v>
                </c:pt>
                <c:pt idx="2351">
                  <c:v>1.027560786558567E-2</c:v>
                </c:pt>
                <c:pt idx="2352">
                  <c:v>1.0268016563629929E-2</c:v>
                </c:pt>
                <c:pt idx="2353">
                  <c:v>1.0260409595399823E-2</c:v>
                </c:pt>
                <c:pt idx="2354">
                  <c:v>1.0253188500412002E-2</c:v>
                </c:pt>
                <c:pt idx="2355">
                  <c:v>1.0245551499769573E-2</c:v>
                </c:pt>
                <c:pt idx="2356">
                  <c:v>1.0237898793576877E-2</c:v>
                </c:pt>
                <c:pt idx="2357">
                  <c:v>1.0228607237971681E-2</c:v>
                </c:pt>
                <c:pt idx="2358">
                  <c:v>1.0222139287352012E-2</c:v>
                </c:pt>
                <c:pt idx="2359">
                  <c:v>1.0214438037808716E-2</c:v>
                </c:pt>
                <c:pt idx="2360">
                  <c:v>1.0206721027435386E-2</c:v>
                </c:pt>
                <c:pt idx="2361">
                  <c:v>1.0198988242727176E-2</c:v>
                </c:pt>
                <c:pt idx="2362">
                  <c:v>1.0191239670177496E-2</c:v>
                </c:pt>
                <c:pt idx="2363">
                  <c:v>1.0183475296278891E-2</c:v>
                </c:pt>
                <c:pt idx="2364">
                  <c:v>1.0175695107527381E-2</c:v>
                </c:pt>
                <c:pt idx="2365">
                  <c:v>1.0167899090417246E-2</c:v>
                </c:pt>
                <c:pt idx="2366">
                  <c:v>1.0160087231441902E-2</c:v>
                </c:pt>
                <c:pt idx="2367">
                  <c:v>1.0153097537584088E-2</c:v>
                </c:pt>
                <c:pt idx="2368">
                  <c:v>1.0145256667927427E-2</c:v>
                </c:pt>
                <c:pt idx="2369">
                  <c:v>1.0137399918376033E-2</c:v>
                </c:pt>
                <c:pt idx="2370">
                  <c:v>1.0124173758122338E-2</c:v>
                </c:pt>
                <c:pt idx="2371">
                  <c:v>1.0120510490557066E-2</c:v>
                </c:pt>
                <c:pt idx="2372">
                  <c:v>1.0113734255289053E-2</c:v>
                </c:pt>
                <c:pt idx="2373">
                  <c:v>1.0105813851100542E-2</c:v>
                </c:pt>
                <c:pt idx="2374">
                  <c:v>1.0097877499492647E-2</c:v>
                </c:pt>
                <c:pt idx="2375">
                  <c:v>1.0089925186957949E-2</c:v>
                </c:pt>
                <c:pt idx="2376">
                  <c:v>1.0082387958182405E-2</c:v>
                </c:pt>
                <c:pt idx="2377">
                  <c:v>1.0074405051008456E-2</c:v>
                </c:pt>
                <c:pt idx="2378">
                  <c:v>1.0066406143635588E-2</c:v>
                </c:pt>
                <c:pt idx="2379">
                  <c:v>1.0058391222560893E-2</c:v>
                </c:pt>
                <c:pt idx="2380">
                  <c:v>1.0049050247833329E-2</c:v>
                </c:pt>
                <c:pt idx="2381">
                  <c:v>1.0040999140471664E-2</c:v>
                </c:pt>
                <c:pt idx="2382">
                  <c:v>1.0032931975205427E-2</c:v>
                </c:pt>
                <c:pt idx="2383">
                  <c:v>1.002484873853151E-2</c:v>
                </c:pt>
                <c:pt idx="2384">
                  <c:v>1.0017191730547792E-2</c:v>
                </c:pt>
                <c:pt idx="2385">
                  <c:v>1.0009077688410703E-2</c:v>
                </c:pt>
                <c:pt idx="2386">
                  <c:v>1.0000947535597746E-2</c:v>
                </c:pt>
                <c:pt idx="2387">
                  <c:v>9.9928012586085087E-3</c:v>
                </c:pt>
                <c:pt idx="2388">
                  <c:v>9.9841910115837321E-3</c:v>
                </c:pt>
                <c:pt idx="2389">
                  <c:v>9.9760110629869957E-3</c:v>
                </c:pt>
                <c:pt idx="2390">
                  <c:v>9.9678149484920733E-3</c:v>
                </c:pt>
                <c:pt idx="2391">
                  <c:v>9.9596026546019366E-3</c:v>
                </c:pt>
                <c:pt idx="2392">
                  <c:v>9.951374167818685E-3</c:v>
                </c:pt>
                <c:pt idx="2393">
                  <c:v>9.9431294746461611E-3</c:v>
                </c:pt>
                <c:pt idx="2394">
                  <c:v>9.9348685615864643E-3</c:v>
                </c:pt>
                <c:pt idx="2395">
                  <c:v>9.9265914151434338E-3</c:v>
                </c:pt>
                <c:pt idx="2396">
                  <c:v>9.9182980218226469E-3</c:v>
                </c:pt>
                <c:pt idx="2397">
                  <c:v>9.9099883681262064E-3</c:v>
                </c:pt>
                <c:pt idx="2398">
                  <c:v>9.9016624405622953E-3</c:v>
                </c:pt>
                <c:pt idx="2399">
                  <c:v>9.8933202256312747E-3</c:v>
                </c:pt>
                <c:pt idx="2400">
                  <c:v>9.8849617098430709E-3</c:v>
                </c:pt>
                <c:pt idx="2401">
                  <c:v>9.8765868796997815E-3</c:v>
                </c:pt>
                <c:pt idx="2402">
                  <c:v>9.8681957217104602E-3</c:v>
                </c:pt>
                <c:pt idx="2403">
                  <c:v>9.8597882223772082E-3</c:v>
                </c:pt>
                <c:pt idx="2404">
                  <c:v>9.8513643682090809E-3</c:v>
                </c:pt>
                <c:pt idx="2405">
                  <c:v>9.8429241457142578E-3</c:v>
                </c:pt>
                <c:pt idx="2406">
                  <c:v>9.8349404503555084E-3</c:v>
                </c:pt>
                <c:pt idx="2407">
                  <c:v>9.8264688554328006E-3</c:v>
                </c:pt>
                <c:pt idx="2408">
                  <c:v>9.8179808529156882E-3</c:v>
                </c:pt>
                <c:pt idx="2409">
                  <c:v>9.8094764293116688E-3</c:v>
                </c:pt>
                <c:pt idx="2410">
                  <c:v>9.7990405723101161E-3</c:v>
                </c:pt>
                <c:pt idx="2411">
                  <c:v>9.7919383202813379E-3</c:v>
                </c:pt>
                <c:pt idx="2412">
                  <c:v>9.7833831417088145E-3</c:v>
                </c:pt>
                <c:pt idx="2413">
                  <c:v>9.774811486875935E-3</c:v>
                </c:pt>
                <c:pt idx="2414">
                  <c:v>9.7662233422917532E-3</c:v>
                </c:pt>
                <c:pt idx="2415">
                  <c:v>9.7576186944661868E-3</c:v>
                </c:pt>
                <c:pt idx="2416">
                  <c:v>9.7489975299108987E-3</c:v>
                </c:pt>
                <c:pt idx="2417">
                  <c:v>9.7403598351349409E-3</c:v>
                </c:pt>
                <c:pt idx="2418">
                  <c:v>9.731705596649971E-3</c:v>
                </c:pt>
                <c:pt idx="2419">
                  <c:v>9.724017185535061E-3</c:v>
                </c:pt>
                <c:pt idx="2420">
                  <c:v>9.7153326598249379E-3</c:v>
                </c:pt>
                <c:pt idx="2421">
                  <c:v>9.706631552341527E-3</c:v>
                </c:pt>
                <c:pt idx="2422">
                  <c:v>9.697913849597839E-3</c:v>
                </c:pt>
                <c:pt idx="2423">
                  <c:v>9.6891795381051082E-3</c:v>
                </c:pt>
                <c:pt idx="2424">
                  <c:v>9.6804286043727927E-3</c:v>
                </c:pt>
                <c:pt idx="2425">
                  <c:v>9.6716610349147913E-3</c:v>
                </c:pt>
                <c:pt idx="2426">
                  <c:v>9.6628768162414502E-3</c:v>
                </c:pt>
                <c:pt idx="2427">
                  <c:v>9.6540759348666683E-3</c:v>
                </c:pt>
                <c:pt idx="2428">
                  <c:v>9.6457621775359395E-3</c:v>
                </c:pt>
                <c:pt idx="2429">
                  <c:v>9.6369293612023101E-3</c:v>
                </c:pt>
                <c:pt idx="2430">
                  <c:v>9.6280798429003323E-3</c:v>
                </c:pt>
                <c:pt idx="2431">
                  <c:v>9.6192136091396759E-3</c:v>
                </c:pt>
                <c:pt idx="2432">
                  <c:v>9.6088016154550621E-3</c:v>
                </c:pt>
                <c:pt idx="2433">
                  <c:v>9.5998976028982327E-3</c:v>
                </c:pt>
                <c:pt idx="2434">
                  <c:v>9.590976830856298E-3</c:v>
                </c:pt>
                <c:pt idx="2435">
                  <c:v>9.5820392858452629E-3</c:v>
                </c:pt>
                <c:pt idx="2436">
                  <c:v>9.5736005282340865E-3</c:v>
                </c:pt>
                <c:pt idx="2437">
                  <c:v>9.5646308375261016E-3</c:v>
                </c:pt>
                <c:pt idx="2438">
                  <c:v>9.5556443345891449E-3</c:v>
                </c:pt>
                <c:pt idx="2439">
                  <c:v>9.5466410059386175E-3</c:v>
                </c:pt>
                <c:pt idx="2440">
                  <c:v>9.537620838092559E-3</c:v>
                </c:pt>
                <c:pt idx="2441">
                  <c:v>9.5280610284188411E-3</c:v>
                </c:pt>
                <c:pt idx="2442">
                  <c:v>9.5190056951269374E-3</c:v>
                </c:pt>
                <c:pt idx="2443">
                  <c:v>9.5099334810122092E-3</c:v>
                </c:pt>
                <c:pt idx="2444">
                  <c:v>9.5008443725932631E-3</c:v>
                </c:pt>
                <c:pt idx="2445">
                  <c:v>9.4917383563939226E-3</c:v>
                </c:pt>
                <c:pt idx="2446">
                  <c:v>9.4826154189328014E-3</c:v>
                </c:pt>
                <c:pt idx="2447">
                  <c:v>9.4734755467328503E-3</c:v>
                </c:pt>
                <c:pt idx="2448">
                  <c:v>9.464318726310943E-3</c:v>
                </c:pt>
                <c:pt idx="2449">
                  <c:v>9.4551449441926394E-3</c:v>
                </c:pt>
                <c:pt idx="2450">
                  <c:v>9.4459541868982897E-3</c:v>
                </c:pt>
                <c:pt idx="2451">
                  <c:v>9.4367464409508481E-3</c:v>
                </c:pt>
                <c:pt idx="2452">
                  <c:v>9.4275216928723978E-3</c:v>
                </c:pt>
                <c:pt idx="2453">
                  <c:v>9.4182799291876312E-3</c:v>
                </c:pt>
                <c:pt idx="2454">
                  <c:v>9.4090211364168987E-3</c:v>
                </c:pt>
                <c:pt idx="2455">
                  <c:v>9.3997453010857598E-3</c:v>
                </c:pt>
                <c:pt idx="2456">
                  <c:v>9.3904524097180361E-3</c:v>
                </c:pt>
                <c:pt idx="2457">
                  <c:v>9.3811424488392924E-3</c:v>
                </c:pt>
                <c:pt idx="2458">
                  <c:v>9.3723629464559366E-3</c:v>
                </c:pt>
                <c:pt idx="2459">
                  <c:v>9.3630202726837381E-3</c:v>
                </c:pt>
                <c:pt idx="2460">
                  <c:v>9.3536604901391183E-3</c:v>
                </c:pt>
                <c:pt idx="2461">
                  <c:v>9.3442835853462629E-3</c:v>
                </c:pt>
                <c:pt idx="2462">
                  <c:v>9.3343361301331685E-3</c:v>
                </c:pt>
                <c:pt idx="2463">
                  <c:v>9.3249234692111722E-3</c:v>
                </c:pt>
                <c:pt idx="2464">
                  <c:v>9.3154936444579499E-3</c:v>
                </c:pt>
                <c:pt idx="2465">
                  <c:v>9.3060466424007993E-3</c:v>
                </c:pt>
                <c:pt idx="2466">
                  <c:v>9.2965824495661528E-3</c:v>
                </c:pt>
                <c:pt idx="2467">
                  <c:v>9.2871010524839138E-3</c:v>
                </c:pt>
                <c:pt idx="2468">
                  <c:v>9.2776024376796454E-3</c:v>
                </c:pt>
                <c:pt idx="2469">
                  <c:v>9.2680865916849875E-3</c:v>
                </c:pt>
                <c:pt idx="2470">
                  <c:v>9.2585535010263741E-3</c:v>
                </c:pt>
                <c:pt idx="2471">
                  <c:v>9.2495698495065216E-3</c:v>
                </c:pt>
                <c:pt idx="2472">
                  <c:v>9.2400037107269444E-3</c:v>
                </c:pt>
                <c:pt idx="2473">
                  <c:v>9.2304202880253827E-3</c:v>
                </c:pt>
                <c:pt idx="2474">
                  <c:v>9.2208195679312904E-3</c:v>
                </c:pt>
                <c:pt idx="2475">
                  <c:v>9.2112015369723681E-3</c:v>
                </c:pt>
                <c:pt idx="2476">
                  <c:v>9.2015661816815877E-3</c:v>
                </c:pt>
                <c:pt idx="2477">
                  <c:v>9.1919134885875258E-3</c:v>
                </c:pt>
                <c:pt idx="2478">
                  <c:v>9.1822434442205177E-3</c:v>
                </c:pt>
                <c:pt idx="2479">
                  <c:v>9.1725560351144132E-3</c:v>
                </c:pt>
                <c:pt idx="2480">
                  <c:v>9.1634313404922452E-3</c:v>
                </c:pt>
                <c:pt idx="2481">
                  <c:v>9.153712855200169E-3</c:v>
                </c:pt>
                <c:pt idx="2482">
                  <c:v>9.1439818162033504E-3</c:v>
                </c:pt>
                <c:pt idx="2483">
                  <c:v>9.1342410464232415E-3</c:v>
                </c:pt>
                <c:pt idx="2484">
                  <c:v>9.1233297032454422E-3</c:v>
                </c:pt>
                <c:pt idx="2485">
                  <c:v>9.1135783822486795E-3</c:v>
                </c:pt>
                <c:pt idx="2486">
                  <c:v>9.1038262755899456E-3</c:v>
                </c:pt>
                <c:pt idx="2487">
                  <c:v>9.0940761672527216E-3</c:v>
                </c:pt>
                <c:pt idx="2488">
                  <c:v>9.0843308464858361E-3</c:v>
                </c:pt>
                <c:pt idx="2489">
                  <c:v>9.0751719285202606E-3</c:v>
                </c:pt>
                <c:pt idx="2490">
                  <c:v>9.0654435531472947E-3</c:v>
                </c:pt>
                <c:pt idx="2491">
                  <c:v>9.0557282951935665E-3</c:v>
                </c:pt>
                <c:pt idx="2492">
                  <c:v>9.0460289951789837E-3</c:v>
                </c:pt>
                <c:pt idx="2493">
                  <c:v>9.0357737586022543E-3</c:v>
                </c:pt>
                <c:pt idx="2494">
                  <c:v>9.0261133702999093E-3</c:v>
                </c:pt>
                <c:pt idx="2495">
                  <c:v>9.0164723008067261E-3</c:v>
                </c:pt>
                <c:pt idx="2496">
                  <c:v>9.0068506059875798E-3</c:v>
                </c:pt>
                <c:pt idx="2497">
                  <c:v>8.9972483417056145E-3</c:v>
                </c:pt>
                <c:pt idx="2498">
                  <c:v>8.9876655638222308E-3</c:v>
                </c:pt>
                <c:pt idx="2499">
                  <c:v>8.9781023282040438E-3</c:v>
                </c:pt>
                <c:pt idx="2500">
                  <c:v>8.9685586907115884E-3</c:v>
                </c:pt>
                <c:pt idx="2501">
                  <c:v>8.9590347072106107E-3</c:v>
                </c:pt>
                <c:pt idx="2502">
                  <c:v>8.9495304335607748E-3</c:v>
                </c:pt>
                <c:pt idx="2503">
                  <c:v>8.9400459256252229E-3</c:v>
                </c:pt>
                <c:pt idx="2504">
                  <c:v>8.930581239265354E-3</c:v>
                </c:pt>
                <c:pt idx="2505">
                  <c:v>8.9211364303443119E-3</c:v>
                </c:pt>
                <c:pt idx="2506">
                  <c:v>8.9117115547226299E-3</c:v>
                </c:pt>
                <c:pt idx="2507">
                  <c:v>8.9023066682617068E-3</c:v>
                </c:pt>
                <c:pt idx="2508">
                  <c:v>8.8929218268229502E-3</c:v>
                </c:pt>
                <c:pt idx="2509">
                  <c:v>8.8835570862668897E-3</c:v>
                </c:pt>
                <c:pt idx="2510">
                  <c:v>8.8747668516791882E-3</c:v>
                </c:pt>
                <c:pt idx="2511">
                  <c:v>8.8654412556747591E-3</c:v>
                </c:pt>
                <c:pt idx="2512">
                  <c:v>8.856135923403001E-3</c:v>
                </c:pt>
                <c:pt idx="2513">
                  <c:v>8.8468509107277986E-3</c:v>
                </c:pt>
                <c:pt idx="2514">
                  <c:v>8.8375862735077648E-3</c:v>
                </c:pt>
                <c:pt idx="2515">
                  <c:v>8.827793889647495E-3</c:v>
                </c:pt>
                <c:pt idx="2516">
                  <c:v>8.8185714193548311E-3</c:v>
                </c:pt>
                <c:pt idx="2517">
                  <c:v>8.8093694968256579E-3</c:v>
                </c:pt>
                <c:pt idx="2518">
                  <c:v>8.8001881779152958E-3</c:v>
                </c:pt>
                <c:pt idx="2519">
                  <c:v>8.791027518484278E-3</c:v>
                </c:pt>
                <c:pt idx="2520">
                  <c:v>8.7818875743922685E-3</c:v>
                </c:pt>
                <c:pt idx="2521">
                  <c:v>8.7727684014945895E-3</c:v>
                </c:pt>
                <c:pt idx="2522">
                  <c:v>8.7636700556517743E-3</c:v>
                </c:pt>
                <c:pt idx="2523">
                  <c:v>8.7556688228822566E-3</c:v>
                </c:pt>
                <c:pt idx="2524">
                  <c:v>8.7466097266890586E-3</c:v>
                </c:pt>
                <c:pt idx="2525">
                  <c:v>8.7375716156712357E-3</c:v>
                </c:pt>
                <c:pt idx="2526">
                  <c:v>8.7285545456854408E-3</c:v>
                </c:pt>
                <c:pt idx="2527">
                  <c:v>8.7177423444923883E-3</c:v>
                </c:pt>
                <c:pt idx="2528">
                  <c:v>8.7093033650651464E-3</c:v>
                </c:pt>
                <c:pt idx="2529">
                  <c:v>8.7003527876854392E-3</c:v>
                </c:pt>
                <c:pt idx="2530">
                  <c:v>8.691423482747318E-3</c:v>
                </c:pt>
                <c:pt idx="2531">
                  <c:v>8.6825155061092119E-3</c:v>
                </c:pt>
                <c:pt idx="2532">
                  <c:v>8.6741552725047664E-3</c:v>
                </c:pt>
                <c:pt idx="2533">
                  <c:v>8.6652887915378094E-3</c:v>
                </c:pt>
                <c:pt idx="2534">
                  <c:v>8.6564438017185906E-3</c:v>
                </c:pt>
                <c:pt idx="2535">
                  <c:v>8.6476203588990615E-3</c:v>
                </c:pt>
                <c:pt idx="2536">
                  <c:v>8.6362146395078439E-3</c:v>
                </c:pt>
                <c:pt idx="2537">
                  <c:v>8.6274412000163433E-3</c:v>
                </c:pt>
                <c:pt idx="2538">
                  <c:v>8.618689498713113E-3</c:v>
                </c:pt>
                <c:pt idx="2539">
                  <c:v>8.6099595914470948E-3</c:v>
                </c:pt>
                <c:pt idx="2540">
                  <c:v>8.6027972297112783E-3</c:v>
                </c:pt>
                <c:pt idx="2541">
                  <c:v>8.5941069749273635E-3</c:v>
                </c:pt>
                <c:pt idx="2542">
                  <c:v>8.5854386675833592E-3</c:v>
                </c:pt>
                <c:pt idx="2543">
                  <c:v>8.5718615188848536E-3</c:v>
                </c:pt>
                <c:pt idx="2544">
                  <c:v>8.5681681186293296E-3</c:v>
                </c:pt>
                <c:pt idx="2545">
                  <c:v>8.5580409505499715E-3</c:v>
                </c:pt>
                <c:pt idx="2546">
                  <c:v>8.5494651654883149E-3</c:v>
                </c:pt>
                <c:pt idx="2547">
                  <c:v>8.5409116213004815E-3</c:v>
                </c:pt>
                <c:pt idx="2548">
                  <c:v>8.5323803738396667E-3</c:v>
                </c:pt>
                <c:pt idx="2549">
                  <c:v>8.5238714789607657E-3</c:v>
                </c:pt>
                <c:pt idx="2550">
                  <c:v>8.5153849925152705E-3</c:v>
                </c:pt>
                <c:pt idx="2551">
                  <c:v>8.5069209703589263E-3</c:v>
                </c:pt>
                <c:pt idx="2552">
                  <c:v>8.4984794683423803E-3</c:v>
                </c:pt>
                <c:pt idx="2553">
                  <c:v>8.491551792180441E-3</c:v>
                </c:pt>
                <c:pt idx="2554">
                  <c:v>8.48166424814315E-3</c:v>
                </c:pt>
                <c:pt idx="2555">
                  <c:v>8.4732906416685565E-3</c:v>
                </c:pt>
                <c:pt idx="2556">
                  <c:v>8.4649397787456872E-3</c:v>
                </c:pt>
                <c:pt idx="2557">
                  <c:v>8.456611715229434E-3</c:v>
                </c:pt>
                <c:pt idx="2558">
                  <c:v>8.448306506971294E-3</c:v>
                </c:pt>
                <c:pt idx="2559">
                  <c:v>8.440024209823609E-3</c:v>
                </c:pt>
                <c:pt idx="2560">
                  <c:v>8.4317648796404243E-3</c:v>
                </c:pt>
                <c:pt idx="2561">
                  <c:v>8.4235285722715336E-3</c:v>
                </c:pt>
                <c:pt idx="2562">
                  <c:v>8.4167674986841464E-3</c:v>
                </c:pt>
                <c:pt idx="2563">
                  <c:v>8.4085729898921817E-3</c:v>
                </c:pt>
                <c:pt idx="2564">
                  <c:v>8.4004016573259906E-3</c:v>
                </c:pt>
                <c:pt idx="2565">
                  <c:v>8.392253556838038E-3</c:v>
                </c:pt>
                <c:pt idx="2566">
                  <c:v>8.382694332507535E-3</c:v>
                </c:pt>
                <c:pt idx="2567">
                  <c:v>8.3745973349346817E-3</c:v>
                </c:pt>
                <c:pt idx="2568">
                  <c:v>8.3665237511442326E-3</c:v>
                </c:pt>
                <c:pt idx="2569">
                  <c:v>8.3584736369876796E-3</c:v>
                </c:pt>
                <c:pt idx="2570">
                  <c:v>8.3504470483156644E-3</c:v>
                </c:pt>
                <c:pt idx="2571">
                  <c:v>8.3424440409813842E-3</c:v>
                </c:pt>
                <c:pt idx="2572">
                  <c:v>8.3344646708388825E-3</c:v>
                </c:pt>
                <c:pt idx="2573">
                  <c:v>8.3265089937362494E-3</c:v>
                </c:pt>
                <c:pt idx="2574">
                  <c:v>8.3185770655266819E-3</c:v>
                </c:pt>
                <c:pt idx="2575">
                  <c:v>8.3125274360442702E-3</c:v>
                </c:pt>
                <c:pt idx="2576">
                  <c:v>8.3046370428494498E-3</c:v>
                </c:pt>
                <c:pt idx="2577">
                  <c:v>8.2967705472540842E-3</c:v>
                </c:pt>
                <c:pt idx="2578">
                  <c:v>8.2889280051130498E-3</c:v>
                </c:pt>
                <c:pt idx="2579">
                  <c:v>8.2786824841518669E-3</c:v>
                </c:pt>
                <c:pt idx="2580">
                  <c:v>8.2695254395331458E-3</c:v>
                </c:pt>
                <c:pt idx="2581">
                  <c:v>8.2613122449009847E-3</c:v>
                </c:pt>
                <c:pt idx="2582">
                  <c:v>8.2540327759433214E-3</c:v>
                </c:pt>
                <c:pt idx="2583">
                  <c:v>8.246322808268914E-3</c:v>
                </c:pt>
                <c:pt idx="2584">
                  <c:v>8.2386371578135158E-3</c:v>
                </c:pt>
                <c:pt idx="2585">
                  <c:v>8.2309758804287123E-3</c:v>
                </c:pt>
                <c:pt idx="2586">
                  <c:v>8.2233390319652114E-3</c:v>
                </c:pt>
                <c:pt idx="2587">
                  <c:v>8.2157266682789942E-3</c:v>
                </c:pt>
                <c:pt idx="2588">
                  <c:v>8.2076951224616963E-3</c:v>
                </c:pt>
                <c:pt idx="2589">
                  <c:v>8.2001334914820669E-3</c:v>
                </c:pt>
                <c:pt idx="2590">
                  <c:v>8.1925965175440631E-3</c:v>
                </c:pt>
                <c:pt idx="2591">
                  <c:v>8.1850842565003978E-3</c:v>
                </c:pt>
                <c:pt idx="2592">
                  <c:v>8.1780340763232331E-3</c:v>
                </c:pt>
                <c:pt idx="2593">
                  <c:v>8.1705697941980935E-3</c:v>
                </c:pt>
                <c:pt idx="2594">
                  <c:v>8.1610094199677952E-3</c:v>
                </c:pt>
                <c:pt idx="2595">
                  <c:v>8.1557159130356618E-3</c:v>
                </c:pt>
                <c:pt idx="2596">
                  <c:v>8.1483264257059367E-3</c:v>
                </c:pt>
                <c:pt idx="2597">
                  <c:v>8.1405327887836797E-3</c:v>
                </c:pt>
                <c:pt idx="2598">
                  <c:v>8.1331950818781147E-3</c:v>
                </c:pt>
                <c:pt idx="2599">
                  <c:v>8.1258825346912072E-3</c:v>
                </c:pt>
                <c:pt idx="2600">
                  <c:v>8.118595203073932E-3</c:v>
                </c:pt>
                <c:pt idx="2601">
                  <c:v>8.111333142878133E-3</c:v>
                </c:pt>
                <c:pt idx="2602">
                  <c:v>8.1040964099591325E-3</c:v>
                </c:pt>
                <c:pt idx="2603">
                  <c:v>8.0968850601687743E-3</c:v>
                </c:pt>
                <c:pt idx="2604">
                  <c:v>8.0896991493615098E-3</c:v>
                </c:pt>
                <c:pt idx="2605">
                  <c:v>8.0825387333891847E-3</c:v>
                </c:pt>
                <c:pt idx="2606">
                  <c:v>8.0754038681062502E-3</c:v>
                </c:pt>
                <c:pt idx="2607">
                  <c:v>8.0682946093671559E-3</c:v>
                </c:pt>
                <c:pt idx="2608">
                  <c:v>8.0612110130246183E-3</c:v>
                </c:pt>
                <c:pt idx="2609">
                  <c:v>8.0541531349304814E-3</c:v>
                </c:pt>
                <c:pt idx="2610">
                  <c:v>8.0471210309418038E-3</c:v>
                </c:pt>
                <c:pt idx="2611">
                  <c:v>8.0401147569104277E-3</c:v>
                </c:pt>
                <c:pt idx="2612">
                  <c:v>8.033134368692546E-3</c:v>
                </c:pt>
                <c:pt idx="2613">
                  <c:v>8.026179922139132E-3</c:v>
                </c:pt>
                <c:pt idx="2614">
                  <c:v>8.0196521807624245E-3</c:v>
                </c:pt>
                <c:pt idx="2615">
                  <c:v>8.0127480671738967E-3</c:v>
                </c:pt>
                <c:pt idx="2616">
                  <c:v>8.005870058111382E-3</c:v>
                </c:pt>
                <c:pt idx="2617">
                  <c:v>7.9990182094334967E-3</c:v>
                </c:pt>
                <c:pt idx="2618">
                  <c:v>7.9917987692735698E-3</c:v>
                </c:pt>
                <c:pt idx="2619">
                  <c:v>7.9850011456634833E-3</c:v>
                </c:pt>
                <c:pt idx="2620">
                  <c:v>7.9782298547016323E-3</c:v>
                </c:pt>
                <c:pt idx="2621">
                  <c:v>7.9714849522442063E-3</c:v>
                </c:pt>
                <c:pt idx="2622">
                  <c:v>7.9647664941473947E-3</c:v>
                </c:pt>
                <c:pt idx="2623">
                  <c:v>7.9580745362639125E-3</c:v>
                </c:pt>
                <c:pt idx="2624">
                  <c:v>7.9514091344525528E-3</c:v>
                </c:pt>
                <c:pt idx="2625">
                  <c:v>7.9447703445660305E-3</c:v>
                </c:pt>
                <c:pt idx="2626">
                  <c:v>7.9381582224631424E-3</c:v>
                </c:pt>
                <c:pt idx="2627">
                  <c:v>7.9319508318751106E-3</c:v>
                </c:pt>
                <c:pt idx="2628">
                  <c:v>7.9253904338691741E-3</c:v>
                </c:pt>
                <c:pt idx="2629">
                  <c:v>7.9188568665178559E-3</c:v>
                </c:pt>
                <c:pt idx="2630">
                  <c:v>7.9123501856771389E-3</c:v>
                </c:pt>
                <c:pt idx="2631">
                  <c:v>7.9068024988355537E-3</c:v>
                </c:pt>
                <c:pt idx="2632">
                  <c:v>7.8988670692181628E-3</c:v>
                </c:pt>
                <c:pt idx="2633">
                  <c:v>7.892443449756037E-3</c:v>
                </c:pt>
                <c:pt idx="2634">
                  <c:v>7.8860469435166891E-3</c:v>
                </c:pt>
                <c:pt idx="2635">
                  <c:v>7.8796776063576601E-3</c:v>
                </c:pt>
                <c:pt idx="2636">
                  <c:v>7.8733354941356026E-3</c:v>
                </c:pt>
                <c:pt idx="2637">
                  <c:v>7.8670206627080574E-3</c:v>
                </c:pt>
                <c:pt idx="2638">
                  <c:v>7.8607331679378945E-3</c:v>
                </c:pt>
                <c:pt idx="2639">
                  <c:v>7.8544730656791018E-3</c:v>
                </c:pt>
                <c:pt idx="2640">
                  <c:v>7.8475317385684005E-3</c:v>
                </c:pt>
                <c:pt idx="2641">
                  <c:v>7.8413302699827901E-3</c:v>
                </c:pt>
                <c:pt idx="2642">
                  <c:v>7.8351563708795278E-3</c:v>
                </c:pt>
                <c:pt idx="2643">
                  <c:v>7.8290100971200195E-3</c:v>
                </c:pt>
                <c:pt idx="2644">
                  <c:v>7.8214947566832838E-3</c:v>
                </c:pt>
                <c:pt idx="2645">
                  <c:v>7.8154099754250885E-3</c:v>
                </c:pt>
                <c:pt idx="2646">
                  <c:v>7.8093529983539797E-3</c:v>
                </c:pt>
                <c:pt idx="2647">
                  <c:v>7.8033238813303265E-3</c:v>
                </c:pt>
                <c:pt idx="2648">
                  <c:v>7.7954524035959479E-3</c:v>
                </c:pt>
                <c:pt idx="2649">
                  <c:v>7.79101247300677E-3</c:v>
                </c:pt>
                <c:pt idx="2650">
                  <c:v>7.7850691556650194E-3</c:v>
                </c:pt>
                <c:pt idx="2651">
                  <c:v>7.7791539265089594E-3</c:v>
                </c:pt>
                <c:pt idx="2652">
                  <c:v>7.7732668414017296E-3</c:v>
                </c:pt>
                <c:pt idx="2653">
                  <c:v>7.7674079562056022E-3</c:v>
                </c:pt>
                <c:pt idx="2654">
                  <c:v>7.7615773267811104E-3</c:v>
                </c:pt>
                <c:pt idx="2655">
                  <c:v>7.7557750089931312E-3</c:v>
                </c:pt>
                <c:pt idx="2656">
                  <c:v>7.7500010587004623E-3</c:v>
                </c:pt>
                <c:pt idx="2657">
                  <c:v>7.7442555317705861E-3</c:v>
                </c:pt>
                <c:pt idx="2658">
                  <c:v>7.7385384840657758E-3</c:v>
                </c:pt>
                <c:pt idx="2659">
                  <c:v>7.7328499714491711E-3</c:v>
                </c:pt>
                <c:pt idx="2660">
                  <c:v>7.7271900497830424E-3</c:v>
                </c:pt>
                <c:pt idx="2661">
                  <c:v>7.7215587749314002E-3</c:v>
                </c:pt>
                <c:pt idx="2662">
                  <c:v>7.7159562027634661E-3</c:v>
                </c:pt>
                <c:pt idx="2663">
                  <c:v>7.7103823891397725E-3</c:v>
                </c:pt>
                <c:pt idx="2664">
                  <c:v>7.7048373899260688E-3</c:v>
                </c:pt>
                <c:pt idx="2665">
                  <c:v>7.6993212609898368E-3</c:v>
                </c:pt>
                <c:pt idx="2666">
                  <c:v>7.6941383634014145E-3</c:v>
                </c:pt>
                <c:pt idx="2667">
                  <c:v>7.6886781784572308E-3</c:v>
                </c:pt>
                <c:pt idx="2668">
                  <c:v>7.6832470266959378E-3</c:v>
                </c:pt>
                <c:pt idx="2669">
                  <c:v>7.676652476558226E-3</c:v>
                </c:pt>
                <c:pt idx="2670">
                  <c:v>7.6721756257606185E-3</c:v>
                </c:pt>
                <c:pt idx="2671">
                  <c:v>7.6668338916733841E-3</c:v>
                </c:pt>
                <c:pt idx="2672">
                  <c:v>7.6615214189308008E-3</c:v>
                </c:pt>
                <c:pt idx="2673">
                  <c:v>7.6562382633994855E-3</c:v>
                </c:pt>
                <c:pt idx="2674">
                  <c:v>7.650984480949528E-3</c:v>
                </c:pt>
                <c:pt idx="2675">
                  <c:v>7.6457601274466762E-3</c:v>
                </c:pt>
                <c:pt idx="2676">
                  <c:v>7.640565258763627E-3</c:v>
                </c:pt>
                <c:pt idx="2677">
                  <c:v>7.6353999307696039E-3</c:v>
                </c:pt>
                <c:pt idx="2678">
                  <c:v>7.6302641993346966E-3</c:v>
                </c:pt>
                <c:pt idx="2679">
                  <c:v>7.6254365255247316E-3</c:v>
                </c:pt>
                <c:pt idx="2680">
                  <c:v>7.6203581296652905E-3</c:v>
                </c:pt>
                <c:pt idx="2681">
                  <c:v>7.6153094932868825E-3</c:v>
                </c:pt>
                <c:pt idx="2682">
                  <c:v>7.6074361825151865E-3</c:v>
                </c:pt>
                <c:pt idx="2683">
                  <c:v>7.6045914570639413E-3</c:v>
                </c:pt>
                <c:pt idx="2684">
                  <c:v>7.6003426997443453E-3</c:v>
                </c:pt>
                <c:pt idx="2685">
                  <c:v>7.5954136600018289E-3</c:v>
                </c:pt>
                <c:pt idx="2686">
                  <c:v>7.590514659099299E-3</c:v>
                </c:pt>
                <c:pt idx="2687">
                  <c:v>7.5856457529129388E-3</c:v>
                </c:pt>
                <c:pt idx="2688">
                  <c:v>7.5810672008191915E-3</c:v>
                </c:pt>
                <c:pt idx="2689">
                  <c:v>7.5762565847927732E-3</c:v>
                </c:pt>
                <c:pt idx="2690">
                  <c:v>7.5714762264134094E-3</c:v>
                </c:pt>
                <c:pt idx="2691">
                  <c:v>7.5667261815546283E-3</c:v>
                </c:pt>
                <c:pt idx="2692">
                  <c:v>7.5615028859489092E-3</c:v>
                </c:pt>
                <c:pt idx="2693">
                  <c:v>7.5568178075497601E-3</c:v>
                </c:pt>
                <c:pt idx="2694">
                  <c:v>7.5521632196815808E-3</c:v>
                </c:pt>
                <c:pt idx="2695">
                  <c:v>7.5475391782240196E-3</c:v>
                </c:pt>
                <c:pt idx="2696">
                  <c:v>7.5431890787225342E-3</c:v>
                </c:pt>
                <c:pt idx="2697">
                  <c:v>7.5386241928167728E-3</c:v>
                </c:pt>
                <c:pt idx="2698">
                  <c:v>7.5340900162634353E-3</c:v>
                </c:pt>
                <c:pt idx="2699">
                  <c:v>7.529586604940461E-3</c:v>
                </c:pt>
                <c:pt idx="2700">
                  <c:v>7.5251140147249108E-3</c:v>
                </c:pt>
                <c:pt idx="2701">
                  <c:v>7.5204395332325062E-3</c:v>
                </c:pt>
                <c:pt idx="2702">
                  <c:v>7.5160308812307819E-3</c:v>
                </c:pt>
                <c:pt idx="2703">
                  <c:v>7.5116532226707829E-3</c:v>
                </c:pt>
                <c:pt idx="2704">
                  <c:v>7.5073066134338975E-3</c:v>
                </c:pt>
                <c:pt idx="2705">
                  <c:v>7.5029911093989037E-3</c:v>
                </c:pt>
                <c:pt idx="2706">
                  <c:v>7.4987067664515333E-3</c:v>
                </c:pt>
                <c:pt idx="2707">
                  <c:v>7.4944536404731726E-3</c:v>
                </c:pt>
                <c:pt idx="2708">
                  <c:v>7.4902317873460772E-3</c:v>
                </c:pt>
                <c:pt idx="2709">
                  <c:v>7.4860412629551088E-3</c:v>
                </c:pt>
                <c:pt idx="2710">
                  <c:v>7.4818821231833919E-3</c:v>
                </c:pt>
                <c:pt idx="2711">
                  <c:v>7.4777544239175257E-3</c:v>
                </c:pt>
                <c:pt idx="2712">
                  <c:v>7.4736582210388966E-3</c:v>
                </c:pt>
                <c:pt idx="2713">
                  <c:v>7.46959357043845E-3</c:v>
                </c:pt>
                <c:pt idx="2714">
                  <c:v>7.4655605279984397E-3</c:v>
                </c:pt>
                <c:pt idx="2715">
                  <c:v>7.4615591496072029E-3</c:v>
                </c:pt>
                <c:pt idx="2716">
                  <c:v>7.4575894911504724E-3</c:v>
                </c:pt>
                <c:pt idx="2717">
                  <c:v>7.4536516085183212E-3</c:v>
                </c:pt>
                <c:pt idx="2718">
                  <c:v>7.4499415057389714E-3</c:v>
                </c:pt>
                <c:pt idx="2719">
                  <c:v>7.4460651342962356E-3</c:v>
                </c:pt>
                <c:pt idx="2720">
                  <c:v>7.4422207016514794E-3</c:v>
                </c:pt>
                <c:pt idx="2721">
                  <c:v>7.4384082636923055E-3</c:v>
                </c:pt>
                <c:pt idx="2722">
                  <c:v>7.4344407888250336E-3</c:v>
                </c:pt>
                <c:pt idx="2723">
                  <c:v>7.4306947348102212E-3</c:v>
                </c:pt>
                <c:pt idx="2724">
                  <c:v>7.426980847849647E-3</c:v>
                </c:pt>
                <c:pt idx="2725">
                  <c:v>7.4232991838342546E-3</c:v>
                </c:pt>
                <c:pt idx="2726">
                  <c:v>7.4196497986602009E-3</c:v>
                </c:pt>
                <c:pt idx="2727">
                  <c:v>7.4160327482192985E-3</c:v>
                </c:pt>
                <c:pt idx="2728">
                  <c:v>7.4124480884059677E-3</c:v>
                </c:pt>
                <c:pt idx="2729">
                  <c:v>7.4088958751137596E-3</c:v>
                </c:pt>
                <c:pt idx="2730">
                  <c:v>7.4053761642379617E-3</c:v>
                </c:pt>
                <c:pt idx="2731">
                  <c:v>7.4022229785963845E-3</c:v>
                </c:pt>
                <c:pt idx="2732">
                  <c:v>7.3987639024171159E-3</c:v>
                </c:pt>
                <c:pt idx="2733">
                  <c:v>7.3953374869510924E-3</c:v>
                </c:pt>
                <c:pt idx="2734">
                  <c:v>7.3919437880993755E-3</c:v>
                </c:pt>
                <c:pt idx="2735">
                  <c:v>7.3885828617550331E-3</c:v>
                </c:pt>
                <c:pt idx="2736">
                  <c:v>7.3852547638209032E-3</c:v>
                </c:pt>
                <c:pt idx="2737">
                  <c:v>7.3819595501909419E-3</c:v>
                </c:pt>
                <c:pt idx="2738">
                  <c:v>7.3786972767706516E-3</c:v>
                </c:pt>
                <c:pt idx="2739">
                  <c:v>7.3754679994557648E-3</c:v>
                </c:pt>
                <c:pt idx="2740">
                  <c:v>7.372418495909883E-3</c:v>
                </c:pt>
                <c:pt idx="2741">
                  <c:v>7.3692530680439898E-3</c:v>
                </c:pt>
                <c:pt idx="2742">
                  <c:v>7.3661207992931008E-3</c:v>
                </c:pt>
                <c:pt idx="2743">
                  <c:v>7.3630217455567717E-3</c:v>
                </c:pt>
                <c:pt idx="2744">
                  <c:v>7.3595442686479476E-3</c:v>
                </c:pt>
                <c:pt idx="2745">
                  <c:v>7.356518801892563E-3</c:v>
                </c:pt>
                <c:pt idx="2746">
                  <c:v>7.3535267319676965E-3</c:v>
                </c:pt>
                <c:pt idx="2747">
                  <c:v>7.3505681147747184E-3</c:v>
                </c:pt>
                <c:pt idx="2748">
                  <c:v>7.3477706681358912E-3</c:v>
                </c:pt>
                <c:pt idx="2749">
                  <c:v>7.3448767751029924E-3</c:v>
                </c:pt>
                <c:pt idx="2750">
                  <c:v>7.3420164978281821E-3</c:v>
                </c:pt>
                <c:pt idx="2751">
                  <c:v>7.3391898922166316E-3</c:v>
                </c:pt>
                <c:pt idx="2752">
                  <c:v>7.3363970141779042E-3</c:v>
                </c:pt>
                <c:pt idx="2753">
                  <c:v>7.3335220498820632E-3</c:v>
                </c:pt>
                <c:pt idx="2754">
                  <c:v>7.3307991672635553E-3</c:v>
                </c:pt>
                <c:pt idx="2755">
                  <c:v>7.3281101846565406E-3</c:v>
                </c:pt>
                <c:pt idx="2756">
                  <c:v>7.3254551579693414E-3</c:v>
                </c:pt>
                <c:pt idx="2757">
                  <c:v>7.3228341431198357E-3</c:v>
                </c:pt>
                <c:pt idx="2758">
                  <c:v>7.3202471960189522E-3</c:v>
                </c:pt>
                <c:pt idx="2759">
                  <c:v>7.3176943725828322E-3</c:v>
                </c:pt>
                <c:pt idx="2760">
                  <c:v>7.3151757287267484E-3</c:v>
                </c:pt>
                <c:pt idx="2761">
                  <c:v>7.3126913203668412E-3</c:v>
                </c:pt>
                <c:pt idx="2762">
                  <c:v>7.3102412034209904E-3</c:v>
                </c:pt>
                <c:pt idx="2763">
                  <c:v>7.3078254338053376E-3</c:v>
                </c:pt>
                <c:pt idx="2764">
                  <c:v>7.3054440674412361E-3</c:v>
                </c:pt>
                <c:pt idx="2765">
                  <c:v>7.3030971602448275E-3</c:v>
                </c:pt>
                <c:pt idx="2766">
                  <c:v>7.3007847681383362E-3</c:v>
                </c:pt>
                <c:pt idx="2767">
                  <c:v>7.2985069470405083E-3</c:v>
                </c:pt>
                <c:pt idx="2768">
                  <c:v>7.2962637528787826E-3</c:v>
                </c:pt>
                <c:pt idx="2769">
                  <c:v>7.29405524156843E-3</c:v>
                </c:pt>
                <c:pt idx="2770">
                  <c:v>7.2919563655486986E-3</c:v>
                </c:pt>
                <c:pt idx="2771">
                  <c:v>7.2898149351486611E-3</c:v>
                </c:pt>
                <c:pt idx="2772">
                  <c:v>7.2877083506637875E-3</c:v>
                </c:pt>
                <c:pt idx="2773">
                  <c:v>7.2856366680185752E-3</c:v>
                </c:pt>
                <c:pt idx="2774">
                  <c:v>7.283599943139275E-3</c:v>
                </c:pt>
                <c:pt idx="2775">
                  <c:v>7.2815356454147351E-3</c:v>
                </c:pt>
                <c:pt idx="2776">
                  <c:v>7.2795714799835645E-3</c:v>
                </c:pt>
                <c:pt idx="2777">
                  <c:v>7.2776424448154405E-3</c:v>
                </c:pt>
                <c:pt idx="2778">
                  <c:v>7.2757485958395377E-3</c:v>
                </c:pt>
                <c:pt idx="2779">
                  <c:v>7.2738899889893734E-3</c:v>
                </c:pt>
                <c:pt idx="2780">
                  <c:v>7.2720666801932548E-3</c:v>
                </c:pt>
                <c:pt idx="2781">
                  <c:v>7.2702787253864374E-3</c:v>
                </c:pt>
                <c:pt idx="2782">
                  <c:v>7.2685261804989638E-3</c:v>
                </c:pt>
                <c:pt idx="2783">
                  <c:v>7.2668946313987348E-3</c:v>
                </c:pt>
                <c:pt idx="2784">
                  <c:v>7.2652080468884606E-3</c:v>
                </c:pt>
                <c:pt idx="2785">
                  <c:v>7.2635570306660568E-3</c:v>
                </c:pt>
                <c:pt idx="2786">
                  <c:v>7.2619416386618951E-3</c:v>
                </c:pt>
                <c:pt idx="2787">
                  <c:v>7.2603619268116759E-3</c:v>
                </c:pt>
                <c:pt idx="2788">
                  <c:v>7.258817951057317E-3</c:v>
                </c:pt>
                <c:pt idx="2789">
                  <c:v>7.2573097673336306E-3</c:v>
                </c:pt>
                <c:pt idx="2790">
                  <c:v>7.255837431578982E-3</c:v>
                </c:pt>
                <c:pt idx="2791">
                  <c:v>7.2544009997344006E-3</c:v>
                </c:pt>
                <c:pt idx="2792">
                  <c:v>7.2530208652187645E-3</c:v>
                </c:pt>
                <c:pt idx="2793">
                  <c:v>7.2516538535993573E-3</c:v>
                </c:pt>
                <c:pt idx="2794">
                  <c:v>7.2503229089855119E-3</c:v>
                </c:pt>
                <c:pt idx="2795">
                  <c:v>7.2490280873216901E-3</c:v>
                </c:pt>
                <c:pt idx="2796">
                  <c:v>7.2477399184299887E-3</c:v>
                </c:pt>
                <c:pt idx="2797">
                  <c:v>7.2465252349335936E-3</c:v>
                </c:pt>
                <c:pt idx="2798">
                  <c:v>7.2453468564101396E-3</c:v>
                </c:pt>
                <c:pt idx="2799">
                  <c:v>7.2442048388079152E-3</c:v>
                </c:pt>
                <c:pt idx="2800">
                  <c:v>7.2430992380743426E-3</c:v>
                </c:pt>
                <c:pt idx="2801">
                  <c:v>7.2420267829633464E-3</c:v>
                </c:pt>
                <c:pt idx="2802">
                  <c:v>7.2409915848646762E-3</c:v>
                </c:pt>
                <c:pt idx="2803">
                  <c:v>7.2399929667551531E-3</c:v>
                </c:pt>
                <c:pt idx="2804">
                  <c:v>7.2390309845856253E-3</c:v>
                </c:pt>
                <c:pt idx="2805">
                  <c:v>7.2381194457558379E-3</c:v>
                </c:pt>
                <c:pt idx="2806">
                  <c:v>7.2372335212351376E-3</c:v>
                </c:pt>
                <c:pt idx="2807">
                  <c:v>7.2363844052550008E-3</c:v>
                </c:pt>
                <c:pt idx="2808">
                  <c:v>7.2355721537758809E-3</c:v>
                </c:pt>
                <c:pt idx="2809">
                  <c:v>7.2347968227556248E-3</c:v>
                </c:pt>
                <c:pt idx="2810">
                  <c:v>7.2340584681520803E-3</c:v>
                </c:pt>
                <c:pt idx="2811">
                  <c:v>7.2333571459265687E-3</c:v>
                </c:pt>
                <c:pt idx="2812">
                  <c:v>7.2326929120395452E-3</c:v>
                </c:pt>
                <c:pt idx="2813">
                  <c:v>7.2320658224540695E-3</c:v>
                </c:pt>
                <c:pt idx="2814">
                  <c:v>7.231475933131463E-3</c:v>
                </c:pt>
                <c:pt idx="2815">
                  <c:v>7.2309233000373944E-3</c:v>
                </c:pt>
                <c:pt idx="2816">
                  <c:v>7.2304079791383983E-3</c:v>
                </c:pt>
                <c:pt idx="2817">
                  <c:v>7.2299300263984033E-3</c:v>
                </c:pt>
                <c:pt idx="2818">
                  <c:v>7.2294894977848155E-3</c:v>
                </c:pt>
                <c:pt idx="2819">
                  <c:v>7.2290864492667774E-3</c:v>
                </c:pt>
                <c:pt idx="2820">
                  <c:v>7.2287209368151672E-3</c:v>
                </c:pt>
                <c:pt idx="2821">
                  <c:v>7.22839301639826E-3</c:v>
                </c:pt>
                <c:pt idx="2822">
                  <c:v>7.2280438431296425E-3</c:v>
                </c:pt>
                <c:pt idx="2823">
                  <c:v>7.2277885761124483E-3</c:v>
                </c:pt>
                <c:pt idx="2824">
                  <c:v>7.2275710642911465E-3</c:v>
                </c:pt>
                <c:pt idx="2825">
                  <c:v>7.2273913636420597E-3</c:v>
                </c:pt>
                <c:pt idx="2826">
                  <c:v>7.2272495301397548E-3</c:v>
                </c:pt>
                <c:pt idx="2827">
                  <c:v>7.2272180611260527E-3</c:v>
                </c:pt>
                <c:pt idx="2828">
                  <c:v>7.2271548522218551E-3</c:v>
                </c:pt>
                <c:pt idx="2829">
                  <c:v>7.2271296831550244E-3</c:v>
                </c:pt>
                <c:pt idx="2830">
                  <c:v>7.2271426099077361E-3</c:v>
                </c:pt>
                <c:pt idx="2831">
                  <c:v>7.2271936884586909E-3</c:v>
                </c:pt>
                <c:pt idx="2832">
                  <c:v>7.2272829747926691E-3</c:v>
                </c:pt>
                <c:pt idx="2833">
                  <c:v>7.2274105248927162E-3</c:v>
                </c:pt>
                <c:pt idx="2834">
                  <c:v>7.2275763947427449E-3</c:v>
                </c:pt>
                <c:pt idx="2835">
                  <c:v>7.2275921972533297E-3</c:v>
                </c:pt>
                <c:pt idx="2836">
                  <c:v>7.2278293540462002E-3</c:v>
                </c:pt>
                <c:pt idx="2837">
                  <c:v>7.2281049890081661E-3</c:v>
                </c:pt>
                <c:pt idx="2838">
                  <c:v>7.2284191581273305E-3</c:v>
                </c:pt>
                <c:pt idx="2839">
                  <c:v>7.2289310197484044E-3</c:v>
                </c:pt>
                <c:pt idx="2840">
                  <c:v>7.2292223958863033E-3</c:v>
                </c:pt>
                <c:pt idx="2841">
                  <c:v>7.2296580368487184E-3</c:v>
                </c:pt>
                <c:pt idx="2842">
                  <c:v>7.2301324439223436E-3</c:v>
                </c:pt>
                <c:pt idx="2843">
                  <c:v>7.2306456730997226E-3</c:v>
                </c:pt>
                <c:pt idx="2844">
                  <c:v>7.2310785478929612E-3</c:v>
                </c:pt>
                <c:pt idx="2845">
                  <c:v>7.2316667860720264E-3</c:v>
                </c:pt>
                <c:pt idx="2846">
                  <c:v>7.2322940095568625E-3</c:v>
                </c:pt>
                <c:pt idx="2847">
                  <c:v>7.2329602743467182E-3</c:v>
                </c:pt>
                <c:pt idx="2848">
                  <c:v>7.234320715828013E-3</c:v>
                </c:pt>
                <c:pt idx="2849">
                  <c:v>7.2350793478175813E-3</c:v>
                </c:pt>
                <c:pt idx="2850">
                  <c:v>7.2358772130501877E-3</c:v>
                </c:pt>
                <c:pt idx="2851">
                  <c:v>7.236714367535496E-3</c:v>
                </c:pt>
                <c:pt idx="2852">
                  <c:v>7.2371630346827372E-3</c:v>
                </c:pt>
                <c:pt idx="2853">
                  <c:v>7.2380704067512083E-3</c:v>
                </c:pt>
                <c:pt idx="2854">
                  <c:v>7.2395759894453293E-3</c:v>
                </c:pt>
                <c:pt idx="2855">
                  <c:v>7.2400035355818454E-3</c:v>
                </c:pt>
                <c:pt idx="2856">
                  <c:v>7.2410294043634173E-3</c:v>
                </c:pt>
                <c:pt idx="2857">
                  <c:v>7.2425655053199936E-3</c:v>
                </c:pt>
                <c:pt idx="2858">
                  <c:v>7.2436792528899081E-3</c:v>
                </c:pt>
                <c:pt idx="2859">
                  <c:v>7.2448327378213081E-3</c:v>
                </c:pt>
                <c:pt idx="2860">
                  <c:v>7.2460260161306637E-3</c:v>
                </c:pt>
                <c:pt idx="2861">
                  <c:v>7.2472591438395443E-3</c:v>
                </c:pt>
                <c:pt idx="2862">
                  <c:v>7.24853217697122E-3</c:v>
                </c:pt>
                <c:pt idx="2863">
                  <c:v>7.2498451715472621E-3</c:v>
                </c:pt>
                <c:pt idx="2864">
                  <c:v>7.2511981835917923E-3</c:v>
                </c:pt>
                <c:pt idx="2865">
                  <c:v>7.2520514366902523E-3</c:v>
                </c:pt>
                <c:pt idx="2866">
                  <c:v>7.25402448419811E-3</c:v>
                </c:pt>
                <c:pt idx="2867">
                  <c:v>7.2554978848132423E-3</c:v>
                </c:pt>
                <c:pt idx="2868">
                  <c:v>7.2570115270103553E-3</c:v>
                </c:pt>
                <c:pt idx="2869">
                  <c:v>7.2585654668195256E-3</c:v>
                </c:pt>
                <c:pt idx="2870">
                  <c:v>7.2601597602733759E-3</c:v>
                </c:pt>
                <c:pt idx="2871">
                  <c:v>7.2617944634079347E-3</c:v>
                </c:pt>
                <c:pt idx="2872">
                  <c:v>7.2634696322558265E-3</c:v>
                </c:pt>
                <c:pt idx="2873">
                  <c:v>7.2651853228564798E-3</c:v>
                </c:pt>
                <c:pt idx="2874">
                  <c:v>7.2663227910373281E-3</c:v>
                </c:pt>
                <c:pt idx="2875">
                  <c:v>7.268110846671433E-3</c:v>
                </c:pt>
                <c:pt idx="2876">
                  <c:v>7.2699395776763013E-3</c:v>
                </c:pt>
                <c:pt idx="2877">
                  <c:v>7.2718090400906241E-3</c:v>
                </c:pt>
                <c:pt idx="2878">
                  <c:v>7.2743735635116113E-3</c:v>
                </c:pt>
                <c:pt idx="2879">
                  <c:v>7.2763335614695881E-3</c:v>
                </c:pt>
                <c:pt idx="2880">
                  <c:v>7.2783344734767344E-3</c:v>
                </c:pt>
                <c:pt idx="2881">
                  <c:v>7.2803763555792829E-3</c:v>
                </c:pt>
                <c:pt idx="2882">
                  <c:v>7.2824592638260147E-3</c:v>
                </c:pt>
                <c:pt idx="2883">
                  <c:v>7.2845832542708161E-3</c:v>
                </c:pt>
                <c:pt idx="2884">
                  <c:v>7.286748382962469E-3</c:v>
                </c:pt>
                <c:pt idx="2885">
                  <c:v>7.2889547059574091E-3</c:v>
                </c:pt>
                <c:pt idx="2886">
                  <c:v>7.2912022793078209E-3</c:v>
                </c:pt>
                <c:pt idx="2887">
                  <c:v>7.2927562208094047E-3</c:v>
                </c:pt>
                <c:pt idx="2888">
                  <c:v>7.2950774275447987E-3</c:v>
                </c:pt>
                <c:pt idx="2889">
                  <c:v>7.2974400382391355E-3</c:v>
                </c:pt>
                <c:pt idx="2890">
                  <c:v>7.2998441089469172E-3</c:v>
                </c:pt>
                <c:pt idx="2891">
                  <c:v>7.3033505272340699E-3</c:v>
                </c:pt>
                <c:pt idx="2892">
                  <c:v>7.3061166144853789E-3</c:v>
                </c:pt>
                <c:pt idx="2893">
                  <c:v>7.3084021648293354E-3</c:v>
                </c:pt>
                <c:pt idx="2894">
                  <c:v>7.310990518005084E-3</c:v>
                </c:pt>
                <c:pt idx="2895">
                  <c:v>7.3136206355196324E-3</c:v>
                </c:pt>
                <c:pt idx="2896">
                  <c:v>7.3162925734327538E-3</c:v>
                </c:pt>
                <c:pt idx="2897">
                  <c:v>7.319006387813882E-3</c:v>
                </c:pt>
                <c:pt idx="2898">
                  <c:v>7.3217621347280611E-3</c:v>
                </c:pt>
                <c:pt idx="2899">
                  <c:v>7.3245598702464821E-3</c:v>
                </c:pt>
                <c:pt idx="2900">
                  <c:v>7.3276851832372661E-3</c:v>
                </c:pt>
                <c:pt idx="2901">
                  <c:v>7.3305701409082831E-3</c:v>
                </c:pt>
                <c:pt idx="2902">
                  <c:v>7.3334972602821253E-3</c:v>
                </c:pt>
                <c:pt idx="2903">
                  <c:v>7.3364665974365436E-3</c:v>
                </c:pt>
                <c:pt idx="2904">
                  <c:v>7.3391803393745977E-3</c:v>
                </c:pt>
                <c:pt idx="2905">
                  <c:v>7.3431106357697493E-3</c:v>
                </c:pt>
                <c:pt idx="2906">
                  <c:v>7.3453244098155854E-3</c:v>
                </c:pt>
                <c:pt idx="2907">
                  <c:v>7.3484600728055067E-3</c:v>
                </c:pt>
                <c:pt idx="2908">
                  <c:v>7.3516382290816796E-3</c:v>
                </c:pt>
                <c:pt idx="2909">
                  <c:v>7.3556363572916932E-3</c:v>
                </c:pt>
                <c:pt idx="2910">
                  <c:v>7.3589088809698239E-3</c:v>
                </c:pt>
                <c:pt idx="2911">
                  <c:v>7.3622240791153927E-3</c:v>
                </c:pt>
                <c:pt idx="2912">
                  <c:v>7.3655820078148398E-3</c:v>
                </c:pt>
                <c:pt idx="2913">
                  <c:v>7.3689827231650309E-3</c:v>
                </c:pt>
                <c:pt idx="2914">
                  <c:v>7.3724262812576184E-3</c:v>
                </c:pt>
                <c:pt idx="2915">
                  <c:v>7.375912738192077E-3</c:v>
                </c:pt>
                <c:pt idx="2916">
                  <c:v>7.3794421500617963E-3</c:v>
                </c:pt>
                <c:pt idx="2917">
                  <c:v>7.3830145729679867E-3</c:v>
                </c:pt>
                <c:pt idx="2918">
                  <c:v>7.3866300630118596E-3</c:v>
                </c:pt>
                <c:pt idx="2919">
                  <c:v>7.3902886762963636E-3</c:v>
                </c:pt>
                <c:pt idx="2920">
                  <c:v>7.3939904689235766E-3</c:v>
                </c:pt>
                <c:pt idx="2921">
                  <c:v>7.3977354969999246E-3</c:v>
                </c:pt>
                <c:pt idx="2922">
                  <c:v>7.4015238166335673E-3</c:v>
                </c:pt>
                <c:pt idx="2923">
                  <c:v>7.4053554839335362E-3</c:v>
                </c:pt>
                <c:pt idx="2924">
                  <c:v>7.4092305550079928E-3</c:v>
                </c:pt>
                <c:pt idx="2925">
                  <c:v>7.4131490859720497E-3</c:v>
                </c:pt>
                <c:pt idx="2926">
                  <c:v>7.4167435532113257E-3</c:v>
                </c:pt>
                <c:pt idx="2927">
                  <c:v>7.4207459670191786E-3</c:v>
                </c:pt>
                <c:pt idx="2928">
                  <c:v>7.424792004110478E-3</c:v>
                </c:pt>
                <c:pt idx="2929">
                  <c:v>7.4288817206020936E-3</c:v>
                </c:pt>
                <c:pt idx="2930">
                  <c:v>7.4333956031739628E-3</c:v>
                </c:pt>
                <c:pt idx="2931">
                  <c:v>7.437576071924263E-3</c:v>
                </c:pt>
                <c:pt idx="2932">
                  <c:v>7.4418003933960173E-3</c:v>
                </c:pt>
                <c:pt idx="2933">
                  <c:v>7.446068623715634E-3</c:v>
                </c:pt>
                <c:pt idx="2934">
                  <c:v>7.4503808190112585E-3</c:v>
                </c:pt>
                <c:pt idx="2935">
                  <c:v>7.4547370354110356E-3</c:v>
                </c:pt>
                <c:pt idx="2936">
                  <c:v>7.4591373290483253E-3</c:v>
                </c:pt>
                <c:pt idx="2937">
                  <c:v>7.4635817560521414E-3</c:v>
                </c:pt>
                <c:pt idx="2938">
                  <c:v>7.4680703725593179E-3</c:v>
                </c:pt>
                <c:pt idx="2939">
                  <c:v>7.4717842813560864E-3</c:v>
                </c:pt>
                <c:pt idx="2940">
                  <c:v>7.4763549060623546E-3</c:v>
                </c:pt>
                <c:pt idx="2941">
                  <c:v>7.4809698787081658E-3</c:v>
                </c:pt>
                <c:pt idx="2942">
                  <c:v>7.4856292554290604E-3</c:v>
                </c:pt>
                <c:pt idx="2943">
                  <c:v>7.4910087017450167E-3</c:v>
                </c:pt>
                <c:pt idx="2944">
                  <c:v>7.4957634190901956E-3</c:v>
                </c:pt>
                <c:pt idx="2945">
                  <c:v>7.5005627169479894E-3</c:v>
                </c:pt>
                <c:pt idx="2946">
                  <c:v>7.505406651461044E-3</c:v>
                </c:pt>
                <c:pt idx="2947">
                  <c:v>7.510295278773782E-3</c:v>
                </c:pt>
                <c:pt idx="2948">
                  <c:v>7.51478958207695E-3</c:v>
                </c:pt>
                <c:pt idx="2949">
                  <c:v>7.5197644488866899E-3</c:v>
                </c:pt>
                <c:pt idx="2950">
                  <c:v>7.5247841719257224E-3</c:v>
                </c:pt>
                <c:pt idx="2951">
                  <c:v>7.5298488073396973E-3</c:v>
                </c:pt>
                <c:pt idx="2952">
                  <c:v>7.536316467847355E-3</c:v>
                </c:pt>
                <c:pt idx="2953">
                  <c:v>7.5414811019338382E-3</c:v>
                </c:pt>
                <c:pt idx="2954">
                  <c:v>7.546690831941232E-3</c:v>
                </c:pt>
                <c:pt idx="2955">
                  <c:v>7.5519457140341747E-3</c:v>
                </c:pt>
                <c:pt idx="2956">
                  <c:v>7.5575397920268177E-3</c:v>
                </c:pt>
                <c:pt idx="2957">
                  <c:v>7.5628882611818542E-3</c:v>
                </c:pt>
                <c:pt idx="2958">
                  <c:v>7.568282053910357E-3</c:v>
                </c:pt>
                <c:pt idx="2959">
                  <c:v>7.5737212263827782E-3</c:v>
                </c:pt>
                <c:pt idx="2960">
                  <c:v>7.579686153092193E-3</c:v>
                </c:pt>
                <c:pt idx="2961">
                  <c:v>7.5852196303094963E-3</c:v>
                </c:pt>
                <c:pt idx="2962">
                  <c:v>7.5907986608479156E-3</c:v>
                </c:pt>
                <c:pt idx="2963">
                  <c:v>7.5964233008903341E-3</c:v>
                </c:pt>
                <c:pt idx="2964">
                  <c:v>7.6020936066178999E-3</c:v>
                </c:pt>
                <c:pt idx="2965">
                  <c:v>7.6078096342134952E-3</c:v>
                </c:pt>
                <c:pt idx="2966">
                  <c:v>7.6135714398652202E-3</c:v>
                </c:pt>
                <c:pt idx="2967">
                  <c:v>7.6193790797620389E-3</c:v>
                </c:pt>
                <c:pt idx="2968">
                  <c:v>7.6252326100911825E-3</c:v>
                </c:pt>
                <c:pt idx="2969">
                  <c:v>7.6311320870503041E-3</c:v>
                </c:pt>
                <c:pt idx="2970">
                  <c:v>7.6370775668275024E-3</c:v>
                </c:pt>
                <c:pt idx="2971">
                  <c:v>7.6430691056230396E-3</c:v>
                </c:pt>
                <c:pt idx="2972">
                  <c:v>7.6491067596345707E-3</c:v>
                </c:pt>
                <c:pt idx="2973">
                  <c:v>7.6551905850614881E-3</c:v>
                </c:pt>
                <c:pt idx="2974">
                  <c:v>7.6613206381057914E-3</c:v>
                </c:pt>
                <c:pt idx="2975">
                  <c:v>7.6674969749720876E-3</c:v>
                </c:pt>
                <c:pt idx="2976">
                  <c:v>7.6737196518641129E-3</c:v>
                </c:pt>
                <c:pt idx="2977">
                  <c:v>7.6799887249925569E-3</c:v>
                </c:pt>
                <c:pt idx="2978">
                  <c:v>7.6857623743043805E-3</c:v>
                </c:pt>
                <c:pt idx="2979">
                  <c:v>7.6921209402243292E-3</c:v>
                </c:pt>
                <c:pt idx="2980">
                  <c:v>7.6985260658946186E-3</c:v>
                </c:pt>
                <c:pt idx="2981">
                  <c:v>7.7049778075252316E-3</c:v>
                </c:pt>
                <c:pt idx="2982">
                  <c:v>7.7137013861733736E-3</c:v>
                </c:pt>
                <c:pt idx="2983">
                  <c:v>7.7185806326177716E-3</c:v>
                </c:pt>
                <c:pt idx="2984">
                  <c:v>7.7251760533907756E-3</c:v>
                </c:pt>
                <c:pt idx="2985">
                  <c:v>7.7318183201360987E-3</c:v>
                </c:pt>
                <c:pt idx="2986">
                  <c:v>7.7385074890809367E-3</c:v>
                </c:pt>
                <c:pt idx="2987">
                  <c:v>7.7452436164542251E-3</c:v>
                </c:pt>
                <c:pt idx="2988">
                  <c:v>7.7520267584840286E-3</c:v>
                </c:pt>
                <c:pt idx="2989">
                  <c:v>7.7588569714044956E-3</c:v>
                </c:pt>
                <c:pt idx="2990">
                  <c:v>7.7657343114497747E-3</c:v>
                </c:pt>
                <c:pt idx="2991">
                  <c:v>7.7714844503766756E-3</c:v>
                </c:pt>
                <c:pt idx="2992">
                  <c:v>7.7784491435224368E-3</c:v>
                </c:pt>
                <c:pt idx="2993">
                  <c:v>7.7854611221619408E-3</c:v>
                </c:pt>
                <c:pt idx="2994">
                  <c:v>7.7925204425310923E-3</c:v>
                </c:pt>
                <c:pt idx="2995">
                  <c:v>7.7996271608657963E-3</c:v>
                </c:pt>
                <c:pt idx="2996">
                  <c:v>7.8067813334063985E-3</c:v>
                </c:pt>
                <c:pt idx="2997">
                  <c:v>7.8139830163914681E-3</c:v>
                </c:pt>
                <c:pt idx="2998">
                  <c:v>7.82123226606668E-3</c:v>
                </c:pt>
                <c:pt idx="2999">
                  <c:v>7.8285291386777089E-3</c:v>
                </c:pt>
                <c:pt idx="3000">
                  <c:v>7.8352547566455984E-3</c:v>
                </c:pt>
                <c:pt idx="3001">
                  <c:v>7.8426400478736041E-3</c:v>
                </c:pt>
                <c:pt idx="3002">
                  <c:v>7.8500656038827821E-3</c:v>
                </c:pt>
                <c:pt idx="3003">
                  <c:v>7.8575270844388947E-3</c:v>
                </c:pt>
                <c:pt idx="3004">
                  <c:v>7.8669006272039706E-3</c:v>
                </c:pt>
                <c:pt idx="3005">
                  <c:v>7.8744237621945958E-3</c:v>
                </c:pt>
                <c:pt idx="3006">
                  <c:v>7.8819687613843666E-3</c:v>
                </c:pt>
                <c:pt idx="3007">
                  <c:v>7.8895313987111769E-3</c:v>
                </c:pt>
                <c:pt idx="3008">
                  <c:v>7.896478636405805E-3</c:v>
                </c:pt>
                <c:pt idx="3009">
                  <c:v>7.9040639508693809E-3</c:v>
                </c:pt>
                <c:pt idx="3010">
                  <c:v>7.9116543273532094E-3</c:v>
                </c:pt>
                <c:pt idx="3011">
                  <c:v>7.9192454673607891E-3</c:v>
                </c:pt>
                <c:pt idx="3012">
                  <c:v>7.9268330657872744E-3</c:v>
                </c:pt>
                <c:pt idx="3013">
                  <c:v>7.935040847969815E-3</c:v>
                </c:pt>
                <c:pt idx="3014">
                  <c:v>7.9426130235224855E-3</c:v>
                </c:pt>
                <c:pt idx="3015">
                  <c:v>7.9501772852716302E-3</c:v>
                </c:pt>
                <c:pt idx="3016">
                  <c:v>7.9577336037382224E-3</c:v>
                </c:pt>
                <c:pt idx="3017">
                  <c:v>7.9652819494458391E-3</c:v>
                </c:pt>
                <c:pt idx="3018">
                  <c:v>7.9728222929189296E-3</c:v>
                </c:pt>
                <c:pt idx="3019">
                  <c:v>7.980354604680202E-3</c:v>
                </c:pt>
                <c:pt idx="3020">
                  <c:v>7.9878788552497602E-3</c:v>
                </c:pt>
                <c:pt idx="3021">
                  <c:v>7.9953950151529195E-3</c:v>
                </c:pt>
                <c:pt idx="3022">
                  <c:v>8.0029030549115237E-3</c:v>
                </c:pt>
                <c:pt idx="3023">
                  <c:v>8.0104029450465426E-3</c:v>
                </c:pt>
                <c:pt idx="3024">
                  <c:v>8.0178946560806874E-3</c:v>
                </c:pt>
                <c:pt idx="3025">
                  <c:v>8.0253781585349279E-3</c:v>
                </c:pt>
                <c:pt idx="3026">
                  <c:v>8.0328534229311081E-3</c:v>
                </c:pt>
                <c:pt idx="3027">
                  <c:v>8.0403204197928048E-3</c:v>
                </c:pt>
                <c:pt idx="3028">
                  <c:v>8.0477791196375149E-3</c:v>
                </c:pt>
                <c:pt idx="3029">
                  <c:v>8.0552294929896861E-3</c:v>
                </c:pt>
                <c:pt idx="3030">
                  <c:v>8.0620513096190567E-3</c:v>
                </c:pt>
                <c:pt idx="3031">
                  <c:v>8.0694853796722289E-3</c:v>
                </c:pt>
                <c:pt idx="3032">
                  <c:v>8.0769110369366959E-3</c:v>
                </c:pt>
                <c:pt idx="3033">
                  <c:v>8.0843282519318608E-3</c:v>
                </c:pt>
                <c:pt idx="3034">
                  <c:v>8.0923554305625933E-3</c:v>
                </c:pt>
                <c:pt idx="3035">
                  <c:v>8.0997552258851736E-3</c:v>
                </c:pt>
                <c:pt idx="3036">
                  <c:v>8.1071464883533308E-3</c:v>
                </c:pt>
                <c:pt idx="3037">
                  <c:v>8.1145291884915129E-3</c:v>
                </c:pt>
                <c:pt idx="3038">
                  <c:v>8.1219032968180855E-3</c:v>
                </c:pt>
                <c:pt idx="3039">
                  <c:v>8.129268783852282E-3</c:v>
                </c:pt>
                <c:pt idx="3040">
                  <c:v>8.1366256201124681E-3</c:v>
                </c:pt>
                <c:pt idx="3041">
                  <c:v>8.1439737761204844E-3</c:v>
                </c:pt>
                <c:pt idx="3042">
                  <c:v>8.151313222390353E-3</c:v>
                </c:pt>
                <c:pt idx="3043">
                  <c:v>8.157415218703612E-3</c:v>
                </c:pt>
                <c:pt idx="3044">
                  <c:v>8.1647380889684484E-3</c:v>
                </c:pt>
                <c:pt idx="3045">
                  <c:v>8.1720521653672051E-3</c:v>
                </c:pt>
                <c:pt idx="3046">
                  <c:v>8.1793574184203521E-3</c:v>
                </c:pt>
                <c:pt idx="3047">
                  <c:v>8.1866538186483595E-3</c:v>
                </c:pt>
                <c:pt idx="3048">
                  <c:v>8.1939413365716973E-3</c:v>
                </c:pt>
                <c:pt idx="3049">
                  <c:v>8.2012199427108357E-3</c:v>
                </c:pt>
                <c:pt idx="3050">
                  <c:v>8.2084896075853564E-3</c:v>
                </c:pt>
                <c:pt idx="3051">
                  <c:v>8.2157503017166178E-3</c:v>
                </c:pt>
                <c:pt idx="3052">
                  <c:v>8.2223918559099687E-3</c:v>
                </c:pt>
                <c:pt idx="3053">
                  <c:v>8.2296350052091863E-3</c:v>
                </c:pt>
                <c:pt idx="3054">
                  <c:v>8.2368690974907958E-3</c:v>
                </c:pt>
                <c:pt idx="3055">
                  <c:v>8.2440941032736609E-3</c:v>
                </c:pt>
                <c:pt idx="3056">
                  <c:v>8.2531344381969983E-3</c:v>
                </c:pt>
                <c:pt idx="3057">
                  <c:v>8.2603397006011103E-3</c:v>
                </c:pt>
                <c:pt idx="3058">
                  <c:v>8.2675357815504939E-3</c:v>
                </c:pt>
                <c:pt idx="3059">
                  <c:v>8.2747226515617785E-3</c:v>
                </c:pt>
                <c:pt idx="3060">
                  <c:v>8.2812941605137445E-3</c:v>
                </c:pt>
                <c:pt idx="3061">
                  <c:v>8.2884630230828128E-3</c:v>
                </c:pt>
                <c:pt idx="3062">
                  <c:v>8.2956225884400891E-3</c:v>
                </c:pt>
                <c:pt idx="3063">
                  <c:v>8.3027728271005876E-3</c:v>
                </c:pt>
                <c:pt idx="3064">
                  <c:v>8.30991370958108E-3</c:v>
                </c:pt>
                <c:pt idx="3065">
                  <c:v>8.3176487908162445E-3</c:v>
                </c:pt>
                <c:pt idx="3066">
                  <c:v>8.3247703587029532E-3</c:v>
                </c:pt>
                <c:pt idx="3067">
                  <c:v>8.3318824797750258E-3</c:v>
                </c:pt>
                <c:pt idx="3068">
                  <c:v>8.338985124549959E-3</c:v>
                </c:pt>
                <c:pt idx="3069">
                  <c:v>8.3460782635383021E-3</c:v>
                </c:pt>
                <c:pt idx="3070">
                  <c:v>8.3531618672601539E-3</c:v>
                </c:pt>
                <c:pt idx="3071">
                  <c:v>8.3602359062260618E-3</c:v>
                </c:pt>
                <c:pt idx="3072">
                  <c:v>8.367300350950917E-3</c:v>
                </c:pt>
                <c:pt idx="3073">
                  <c:v>8.3743551719522146E-3</c:v>
                </c:pt>
                <c:pt idx="3074">
                  <c:v>8.3814003397387621E-3</c:v>
                </c:pt>
                <c:pt idx="3075">
                  <c:v>8.3884358248271888E-3</c:v>
                </c:pt>
                <c:pt idx="3076">
                  <c:v>8.3954615977323843E-3</c:v>
                </c:pt>
                <c:pt idx="3077">
                  <c:v>8.4024776289666307E-3</c:v>
                </c:pt>
                <c:pt idx="3078">
                  <c:v>8.4094838890413446E-3</c:v>
                </c:pt>
                <c:pt idx="3079">
                  <c:v>8.4164803484731519E-3</c:v>
                </c:pt>
                <c:pt idx="3080">
                  <c:v>8.4234669777752055E-3</c:v>
                </c:pt>
                <c:pt idx="3081">
                  <c:v>8.4304437474571822E-3</c:v>
                </c:pt>
                <c:pt idx="3082">
                  <c:v>8.4368160758500396E-3</c:v>
                </c:pt>
                <c:pt idx="3083">
                  <c:v>8.4437735889212051E-3</c:v>
                </c:pt>
                <c:pt idx="3084">
                  <c:v>8.4507211561161595E-3</c:v>
                </c:pt>
                <c:pt idx="3085">
                  <c:v>8.4576587479507966E-3</c:v>
                </c:pt>
                <c:pt idx="3086">
                  <c:v>8.4645863349383718E-3</c:v>
                </c:pt>
                <c:pt idx="3087">
                  <c:v>8.4720956622987079E-3</c:v>
                </c:pt>
                <c:pt idx="3088">
                  <c:v>8.4790025890127529E-3</c:v>
                </c:pt>
                <c:pt idx="3089">
                  <c:v>8.4858994202084651E-3</c:v>
                </c:pt>
                <c:pt idx="3090">
                  <c:v>8.4927861263972559E-3</c:v>
                </c:pt>
                <c:pt idx="3091">
                  <c:v>8.4996626780948874E-3</c:v>
                </c:pt>
                <c:pt idx="3092">
                  <c:v>8.5065290458058197E-3</c:v>
                </c:pt>
                <c:pt idx="3093">
                  <c:v>8.5133852000484223E-3</c:v>
                </c:pt>
                <c:pt idx="3094">
                  <c:v>8.520231111329761E-3</c:v>
                </c:pt>
                <c:pt idx="3095">
                  <c:v>8.5264795344366841E-3</c:v>
                </c:pt>
                <c:pt idx="3096">
                  <c:v>8.5333054511828026E-3</c:v>
                </c:pt>
                <c:pt idx="3097">
                  <c:v>8.5401210387268146E-3</c:v>
                </c:pt>
                <c:pt idx="3098">
                  <c:v>8.5469262675775797E-3</c:v>
                </c:pt>
                <c:pt idx="3099">
                  <c:v>8.5537211082501174E-3</c:v>
                </c:pt>
                <c:pt idx="3100">
                  <c:v>8.5605055312524114E-3</c:v>
                </c:pt>
                <c:pt idx="3101">
                  <c:v>8.567279507098598E-3</c:v>
                </c:pt>
                <c:pt idx="3102">
                  <c:v>8.5740430063001773E-3</c:v>
                </c:pt>
                <c:pt idx="3103">
                  <c:v>8.5807959993686525E-3</c:v>
                </c:pt>
                <c:pt idx="3104">
                  <c:v>8.5869564917953056E-3</c:v>
                </c:pt>
                <c:pt idx="3105">
                  <c:v>8.5936889838134078E-3</c:v>
                </c:pt>
                <c:pt idx="3106">
                  <c:v>8.6004108834654147E-3</c:v>
                </c:pt>
                <c:pt idx="3107">
                  <c:v>8.6071221612638027E-3</c:v>
                </c:pt>
                <c:pt idx="3108">
                  <c:v>8.6149818445787098E-3</c:v>
                </c:pt>
                <c:pt idx="3109">
                  <c:v>8.6216705727456978E-3</c:v>
                </c:pt>
                <c:pt idx="3110">
                  <c:v>8.6283485861184187E-3</c:v>
                </c:pt>
                <c:pt idx="3111">
                  <c:v>8.6350158552065456E-3</c:v>
                </c:pt>
                <c:pt idx="3112">
                  <c:v>8.6416723505188895E-3</c:v>
                </c:pt>
                <c:pt idx="3113">
                  <c:v>8.6477416051967543E-3</c:v>
                </c:pt>
                <c:pt idx="3114">
                  <c:v>8.6543770845311004E-3</c:v>
                </c:pt>
                <c:pt idx="3115">
                  <c:v>8.6610017038633181E-3</c:v>
                </c:pt>
                <c:pt idx="3116">
                  <c:v>8.6676154337040276E-3</c:v>
                </c:pt>
                <c:pt idx="3117">
                  <c:v>8.6768820193255571E-3</c:v>
                </c:pt>
                <c:pt idx="3118">
                  <c:v>8.6834704265070783E-3</c:v>
                </c:pt>
                <c:pt idx="3119">
                  <c:v>8.6900478447588317E-3</c:v>
                </c:pt>
                <c:pt idx="3120">
                  <c:v>8.6966142445869653E-3</c:v>
                </c:pt>
                <c:pt idx="3121">
                  <c:v>8.7031695964976258E-3</c:v>
                </c:pt>
                <c:pt idx="3122">
                  <c:v>8.709713870996106E-3</c:v>
                </c:pt>
                <c:pt idx="3123">
                  <c:v>8.7162470385868523E-3</c:v>
                </c:pt>
                <c:pt idx="3124">
                  <c:v>8.7227690697751596E-3</c:v>
                </c:pt>
                <c:pt idx="3125">
                  <c:v>8.7275738250583105E-3</c:v>
                </c:pt>
                <c:pt idx="3126">
                  <c:v>8.7357796049664909E-3</c:v>
                </c:pt>
                <c:pt idx="3127">
                  <c:v>8.7422680499809578E-3</c:v>
                </c:pt>
                <c:pt idx="3128">
                  <c:v>8.7487452406116144E-3</c:v>
                </c:pt>
                <c:pt idx="3129">
                  <c:v>8.7552111473671625E-3</c:v>
                </c:pt>
                <c:pt idx="3130">
                  <c:v>8.7616657407494913E-3</c:v>
                </c:pt>
                <c:pt idx="3131">
                  <c:v>8.7681089912630492E-3</c:v>
                </c:pt>
                <c:pt idx="3132">
                  <c:v>8.7745408694148326E-3</c:v>
                </c:pt>
                <c:pt idx="3133">
                  <c:v>8.7809613457075827E-3</c:v>
                </c:pt>
                <c:pt idx="3134">
                  <c:v>8.7856820110162274E-3</c:v>
                </c:pt>
                <c:pt idx="3135">
                  <c:v>8.7920815991776053E-3</c:v>
                </c:pt>
                <c:pt idx="3136">
                  <c:v>8.7984697038153981E-3</c:v>
                </c:pt>
                <c:pt idx="3137">
                  <c:v>8.8048462954340833E-3</c:v>
                </c:pt>
                <c:pt idx="3138">
                  <c:v>8.812891666934641E-3</c:v>
                </c:pt>
                <c:pt idx="3139">
                  <c:v>8.8192431126614488E-3</c:v>
                </c:pt>
                <c:pt idx="3140">
                  <c:v>8.8255829500577879E-3</c:v>
                </c:pt>
                <c:pt idx="3141">
                  <c:v>8.8319111496264046E-3</c:v>
                </c:pt>
                <c:pt idx="3142">
                  <c:v>8.8382276818717437E-3</c:v>
                </c:pt>
                <c:pt idx="3143">
                  <c:v>8.8445325172973998E-3</c:v>
                </c:pt>
                <c:pt idx="3144">
                  <c:v>8.8508256264052676E-3</c:v>
                </c:pt>
                <c:pt idx="3145">
                  <c:v>8.8571069797023418E-3</c:v>
                </c:pt>
                <c:pt idx="3146">
                  <c:v>8.8633765476879654E-3</c:v>
                </c:pt>
                <c:pt idx="3147">
                  <c:v>8.8674184611878815E-3</c:v>
                </c:pt>
                <c:pt idx="3148">
                  <c:v>8.8736671603664163E-3</c:v>
                </c:pt>
                <c:pt idx="3149">
                  <c:v>8.8799039949085667E-3</c:v>
                </c:pt>
                <c:pt idx="3150">
                  <c:v>8.8861289353205919E-3</c:v>
                </c:pt>
                <c:pt idx="3151">
                  <c:v>8.893898958734341E-3</c:v>
                </c:pt>
                <c:pt idx="3152">
                  <c:v>8.9017471817284168E-3</c:v>
                </c:pt>
                <c:pt idx="3153">
                  <c:v>8.9084798736755143E-3</c:v>
                </c:pt>
                <c:pt idx="3154">
                  <c:v>8.9141016086042302E-3</c:v>
                </c:pt>
                <c:pt idx="3155">
                  <c:v>8.9202607519999703E-3</c:v>
                </c:pt>
                <c:pt idx="3156">
                  <c:v>8.9264078093738569E-3</c:v>
                </c:pt>
                <c:pt idx="3157">
                  <c:v>8.9325427512338771E-3</c:v>
                </c:pt>
                <c:pt idx="3158">
                  <c:v>8.9386655480862606E-3</c:v>
                </c:pt>
                <c:pt idx="3159">
                  <c:v>8.9447761704372353E-3</c:v>
                </c:pt>
                <c:pt idx="3160">
                  <c:v>8.9514190199376266E-3</c:v>
                </c:pt>
                <c:pt idx="3161">
                  <c:v>8.9575044764632784E-3</c:v>
                </c:pt>
                <c:pt idx="3162">
                  <c:v>8.9635776676958E-3</c:v>
                </c:pt>
                <c:pt idx="3163">
                  <c:v>8.9696385641413953E-3</c:v>
                </c:pt>
                <c:pt idx="3164">
                  <c:v>8.9751456323802735E-3</c:v>
                </c:pt>
                <c:pt idx="3165">
                  <c:v>8.9811825883492451E-3</c:v>
                </c:pt>
                <c:pt idx="3166">
                  <c:v>8.9889261923244285E-3</c:v>
                </c:pt>
                <c:pt idx="3167">
                  <c:v>8.9932193279138751E-3</c:v>
                </c:pt>
                <c:pt idx="3168">
                  <c:v>8.9992190525202374E-3</c:v>
                </c:pt>
                <c:pt idx="3169">
                  <c:v>9.0057441005168531E-3</c:v>
                </c:pt>
                <c:pt idx="3170">
                  <c:v>9.0117181075702445E-3</c:v>
                </c:pt>
                <c:pt idx="3171">
                  <c:v>9.0176795838724181E-3</c:v>
                </c:pt>
                <c:pt idx="3172">
                  <c:v>9.0236284999234903E-3</c:v>
                </c:pt>
                <c:pt idx="3173">
                  <c:v>9.029564826230534E-3</c:v>
                </c:pt>
                <c:pt idx="3174">
                  <c:v>9.0354885332971403E-3</c:v>
                </c:pt>
                <c:pt idx="3175">
                  <c:v>9.041399591625171E-3</c:v>
                </c:pt>
                <c:pt idx="3176">
                  <c:v>9.0472979717208229E-3</c:v>
                </c:pt>
                <c:pt idx="3177">
                  <c:v>9.0531836440859558E-3</c:v>
                </c:pt>
                <c:pt idx="3178">
                  <c:v>9.0590565792241628E-3</c:v>
                </c:pt>
                <c:pt idx="3179">
                  <c:v>9.0649167476399076E-3</c:v>
                </c:pt>
                <c:pt idx="3180">
                  <c:v>9.0707641198376539E-3</c:v>
                </c:pt>
                <c:pt idx="3181">
                  <c:v>9.0765986663209983E-3</c:v>
                </c:pt>
                <c:pt idx="3182">
                  <c:v>9.0824203575926628E-3</c:v>
                </c:pt>
                <c:pt idx="3183">
                  <c:v>9.0882291641536384E-3</c:v>
                </c:pt>
                <c:pt idx="3184">
                  <c:v>9.0940250565127324E-3</c:v>
                </c:pt>
                <c:pt idx="3185">
                  <c:v>9.0998080051691958E-3</c:v>
                </c:pt>
                <c:pt idx="3186">
                  <c:v>9.1050532403601035E-3</c:v>
                </c:pt>
                <c:pt idx="3187">
                  <c:v>9.1108110019462955E-3</c:v>
                </c:pt>
                <c:pt idx="3188">
                  <c:v>9.1165557336827623E-3</c:v>
                </c:pt>
                <c:pt idx="3189">
                  <c:v>9.1222874060792446E-3</c:v>
                </c:pt>
                <c:pt idx="3190">
                  <c:v>9.1285275605430642E-3</c:v>
                </c:pt>
                <c:pt idx="3191">
                  <c:v>9.1342322275600948E-3</c:v>
                </c:pt>
                <c:pt idx="3192">
                  <c:v>9.1399237443961813E-3</c:v>
                </c:pt>
                <c:pt idx="3193">
                  <c:v>9.1456020815566565E-3</c:v>
                </c:pt>
                <c:pt idx="3194">
                  <c:v>9.1512672095442459E-3</c:v>
                </c:pt>
                <c:pt idx="3195">
                  <c:v>9.1569190988608062E-3</c:v>
                </c:pt>
                <c:pt idx="3196">
                  <c:v>9.1625577200116701E-3</c:v>
                </c:pt>
                <c:pt idx="3197">
                  <c:v>9.168183043497825E-3</c:v>
                </c:pt>
                <c:pt idx="3198">
                  <c:v>9.1737950398211292E-3</c:v>
                </c:pt>
                <c:pt idx="3199">
                  <c:v>9.1788793771727332E-3</c:v>
                </c:pt>
                <c:pt idx="3200">
                  <c:v>9.1844654500903688E-3</c:v>
                </c:pt>
                <c:pt idx="3201">
                  <c:v>9.1900381097199408E-3</c:v>
                </c:pt>
                <c:pt idx="3202">
                  <c:v>9.1955973265597755E-3</c:v>
                </c:pt>
                <c:pt idx="3203">
                  <c:v>9.1993787014188998E-3</c:v>
                </c:pt>
                <c:pt idx="3204">
                  <c:v>9.2069543966761813E-3</c:v>
                </c:pt>
                <c:pt idx="3205">
                  <c:v>9.2124720040738239E-3</c:v>
                </c:pt>
                <c:pt idx="3206">
                  <c:v>9.2179760488564355E-3</c:v>
                </c:pt>
                <c:pt idx="3207">
                  <c:v>9.2234665015284989E-3</c:v>
                </c:pt>
                <c:pt idx="3208">
                  <c:v>9.2289433325980497E-3</c:v>
                </c:pt>
                <c:pt idx="3209">
                  <c:v>9.2344065125669061E-3</c:v>
                </c:pt>
                <c:pt idx="3210">
                  <c:v>9.2398560119439921E-3</c:v>
                </c:pt>
                <c:pt idx="3211">
                  <c:v>9.2452918012329022E-3</c:v>
                </c:pt>
                <c:pt idx="3212">
                  <c:v>9.2517206115365052E-3</c:v>
                </c:pt>
                <c:pt idx="3213">
                  <c:v>9.2571271912621645E-3</c:v>
                </c:pt>
                <c:pt idx="3214">
                  <c:v>9.2625199676545644E-3</c:v>
                </c:pt>
                <c:pt idx="3215">
                  <c:v>9.2678989112155614E-3</c:v>
                </c:pt>
                <c:pt idx="3216">
                  <c:v>9.2742946405781814E-3</c:v>
                </c:pt>
                <c:pt idx="3217">
                  <c:v>9.279642716254562E-3</c:v>
                </c:pt>
                <c:pt idx="3218">
                  <c:v>9.2849768645644308E-3</c:v>
                </c:pt>
                <c:pt idx="3219">
                  <c:v>9.2902970560140158E-3</c:v>
                </c:pt>
                <c:pt idx="3220">
                  <c:v>9.2978482240720466E-3</c:v>
                </c:pt>
                <c:pt idx="3221">
                  <c:v>9.3013908045073198E-3</c:v>
                </c:pt>
                <c:pt idx="3222">
                  <c:v>9.3066680756656462E-3</c:v>
                </c:pt>
                <c:pt idx="3223">
                  <c:v>9.3119312695846002E-3</c:v>
                </c:pt>
                <c:pt idx="3224">
                  <c:v>9.3171803567642982E-3</c:v>
                </c:pt>
                <c:pt idx="3225">
                  <c:v>9.3224153077083351E-3</c:v>
                </c:pt>
                <c:pt idx="3226">
                  <c:v>9.3276360929211762E-3</c:v>
                </c:pt>
                <c:pt idx="3227">
                  <c:v>9.3328426829003327E-3</c:v>
                </c:pt>
                <c:pt idx="3228">
                  <c:v>9.3380350481528738E-3</c:v>
                </c:pt>
                <c:pt idx="3229">
                  <c:v>9.3432131591780539E-3</c:v>
                </c:pt>
                <c:pt idx="3230">
                  <c:v>9.3483769864794626E-3</c:v>
                </c:pt>
                <c:pt idx="3231">
                  <c:v>9.3535265005589615E-3</c:v>
                </c:pt>
                <c:pt idx="3232">
                  <c:v>9.3586616719184036E-3</c:v>
                </c:pt>
                <c:pt idx="3233">
                  <c:v>9.3637824710613854E-3</c:v>
                </c:pt>
                <c:pt idx="3234">
                  <c:v>9.368888868489765E-3</c:v>
                </c:pt>
                <c:pt idx="3235">
                  <c:v>9.3739808347062647E-3</c:v>
                </c:pt>
                <c:pt idx="3236">
                  <c:v>9.3790583402118769E-3</c:v>
                </c:pt>
                <c:pt idx="3237">
                  <c:v>9.3841213555093238E-3</c:v>
                </c:pt>
                <c:pt idx="3238">
                  <c:v>9.3886896597366112E-3</c:v>
                </c:pt>
                <c:pt idx="3239">
                  <c:v>9.3937245197292744E-3</c:v>
                </c:pt>
                <c:pt idx="3240">
                  <c:v>9.398744803435383E-3</c:v>
                </c:pt>
                <c:pt idx="3241">
                  <c:v>9.4056597768595457E-3</c:v>
                </c:pt>
                <c:pt idx="3242">
                  <c:v>9.4092180464616891E-3</c:v>
                </c:pt>
                <c:pt idx="3243">
                  <c:v>9.4141935010630517E-3</c:v>
                </c:pt>
                <c:pt idx="3244">
                  <c:v>9.419154258972726E-3</c:v>
                </c:pt>
                <c:pt idx="3245">
                  <c:v>9.424100290692565E-3</c:v>
                </c:pt>
                <c:pt idx="3246">
                  <c:v>9.4290315667261669E-3</c:v>
                </c:pt>
                <c:pt idx="3247">
                  <c:v>9.4339480575753882E-3</c:v>
                </c:pt>
                <c:pt idx="3248">
                  <c:v>9.43884973374556E-3</c:v>
                </c:pt>
                <c:pt idx="3249">
                  <c:v>9.4437365657341968E-3</c:v>
                </c:pt>
                <c:pt idx="3250">
                  <c:v>9.4486085240483662E-3</c:v>
                </c:pt>
                <c:pt idx="3251">
                  <c:v>9.4525292459310961E-3</c:v>
                </c:pt>
                <c:pt idx="3252">
                  <c:v>9.4573732584120052E-3</c:v>
                </c:pt>
                <c:pt idx="3253">
                  <c:v>9.4622023135944033E-3</c:v>
                </c:pt>
                <c:pt idx="3254">
                  <c:v>9.4702253599518674E-3</c:v>
                </c:pt>
                <c:pt idx="3255">
                  <c:v>9.4724997854145343E-3</c:v>
                </c:pt>
                <c:pt idx="3256">
                  <c:v>9.4765994403980258E-3</c:v>
                </c:pt>
                <c:pt idx="3257">
                  <c:v>9.4813683714365382E-3</c:v>
                </c:pt>
                <c:pt idx="3258">
                  <c:v>9.4861221977025068E-3</c:v>
                </c:pt>
                <c:pt idx="3259">
                  <c:v>9.4908608897021907E-3</c:v>
                </c:pt>
                <c:pt idx="3260">
                  <c:v>9.4951247178425083E-3</c:v>
                </c:pt>
                <c:pt idx="3261">
                  <c:v>9.4998340194231163E-3</c:v>
                </c:pt>
                <c:pt idx="3262">
                  <c:v>9.5045281007022989E-3</c:v>
                </c:pt>
                <c:pt idx="3263">
                  <c:v>9.5092069321818552E-3</c:v>
                </c:pt>
                <c:pt idx="3264">
                  <c:v>9.5152376858953502E-3</c:v>
                </c:pt>
                <c:pt idx="3265">
                  <c:v>9.5198829993857429E-3</c:v>
                </c:pt>
                <c:pt idx="3266">
                  <c:v>9.5245129672426754E-3</c:v>
                </c:pt>
                <c:pt idx="3267">
                  <c:v>9.5291275599723498E-3</c:v>
                </c:pt>
                <c:pt idx="3268">
                  <c:v>9.5332750216913127E-3</c:v>
                </c:pt>
                <c:pt idx="3269">
                  <c:v>9.5378597623759932E-3</c:v>
                </c:pt>
                <c:pt idx="3270">
                  <c:v>9.5424290419004101E-3</c:v>
                </c:pt>
                <c:pt idx="3271">
                  <c:v>9.5469828307681581E-3</c:v>
                </c:pt>
                <c:pt idx="3272">
                  <c:v>9.5519688642898698E-3</c:v>
                </c:pt>
                <c:pt idx="3273">
                  <c:v>9.5564905868114978E-3</c:v>
                </c:pt>
                <c:pt idx="3274">
                  <c:v>9.5609967277258175E-3</c:v>
                </c:pt>
                <c:pt idx="3275">
                  <c:v>9.5654872575398984E-3</c:v>
                </c:pt>
                <c:pt idx="3276">
                  <c:v>9.5699621467512531E-3</c:v>
                </c:pt>
                <c:pt idx="3277">
                  <c:v>9.5744213658686909E-3</c:v>
                </c:pt>
                <c:pt idx="3278">
                  <c:v>9.5788648853949356E-3</c:v>
                </c:pt>
                <c:pt idx="3279">
                  <c:v>9.5832926758309765E-3</c:v>
                </c:pt>
                <c:pt idx="3280">
                  <c:v>9.5877047076821445E-3</c:v>
                </c:pt>
                <c:pt idx="3281">
                  <c:v>9.5921009514537744E-3</c:v>
                </c:pt>
                <c:pt idx="3282">
                  <c:v>9.5964813776459826E-3</c:v>
                </c:pt>
                <c:pt idx="3283">
                  <c:v>9.600845956764973E-3</c:v>
                </c:pt>
                <c:pt idx="3284">
                  <c:v>9.6051946593152075E-3</c:v>
                </c:pt>
                <c:pt idx="3285">
                  <c:v>9.6095274558011499E-3</c:v>
                </c:pt>
                <c:pt idx="3286">
                  <c:v>9.6138443167229203E-3</c:v>
                </c:pt>
                <c:pt idx="3287">
                  <c:v>9.6181452125901953E-3</c:v>
                </c:pt>
                <c:pt idx="3288">
                  <c:v>9.622430113902224E-3</c:v>
                </c:pt>
                <c:pt idx="3289">
                  <c:v>9.6266989911678157E-3</c:v>
                </c:pt>
                <c:pt idx="3290">
                  <c:v>9.6305223659170006E-3</c:v>
                </c:pt>
                <c:pt idx="3291">
                  <c:v>9.6347601476917278E-3</c:v>
                </c:pt>
                <c:pt idx="3292">
                  <c:v>9.6389818194195318E-3</c:v>
                </c:pt>
                <c:pt idx="3293">
                  <c:v>9.6431873516057663E-3</c:v>
                </c:pt>
                <c:pt idx="3294">
                  <c:v>9.6490772369158522E-3</c:v>
                </c:pt>
                <c:pt idx="3295">
                  <c:v>9.6519740979735778E-3</c:v>
                </c:pt>
                <c:pt idx="3296">
                  <c:v>9.6561299810208386E-3</c:v>
                </c:pt>
                <c:pt idx="3297">
                  <c:v>9.66026960405824E-3</c:v>
                </c:pt>
                <c:pt idx="3298">
                  <c:v>9.6643929375850313E-3</c:v>
                </c:pt>
                <c:pt idx="3299">
                  <c:v>9.6684999521108907E-3</c:v>
                </c:pt>
                <c:pt idx="3300">
                  <c:v>9.6725906181402786E-3</c:v>
                </c:pt>
                <c:pt idx="3301">
                  <c:v>9.6766649061767931E-3</c:v>
                </c:pt>
                <c:pt idx="3302">
                  <c:v>9.6807227867266327E-3</c:v>
                </c:pt>
                <c:pt idx="3303">
                  <c:v>9.6843485100109716E-3</c:v>
                </c:pt>
                <c:pt idx="3304">
                  <c:v>9.6883745606475818E-3</c:v>
                </c:pt>
                <c:pt idx="3305">
                  <c:v>9.6923841178165014E-3</c:v>
                </c:pt>
                <c:pt idx="3306">
                  <c:v>9.696377152029232E-3</c:v>
                </c:pt>
                <c:pt idx="3307">
                  <c:v>9.7003536337884871E-3</c:v>
                </c:pt>
                <c:pt idx="3308">
                  <c:v>9.7043135336057698E-3</c:v>
                </c:pt>
                <c:pt idx="3309">
                  <c:v>9.7082568219855527E-3</c:v>
                </c:pt>
                <c:pt idx="3310">
                  <c:v>9.712183469435821E-3</c:v>
                </c:pt>
                <c:pt idx="3311">
                  <c:v>9.7160934464628063E-3</c:v>
                </c:pt>
                <c:pt idx="3312">
                  <c:v>9.7195806582064392E-3</c:v>
                </c:pt>
                <c:pt idx="3313">
                  <c:v>9.7234583017939968E-3</c:v>
                </c:pt>
                <c:pt idx="3314">
                  <c:v>9.7273191890003829E-3</c:v>
                </c:pt>
                <c:pt idx="3315">
                  <c:v>9.7311632903318568E-3</c:v>
                </c:pt>
                <c:pt idx="3316">
                  <c:v>9.7357938114531802E-3</c:v>
                </c:pt>
                <c:pt idx="3317">
                  <c:v>9.7396020403897263E-3</c:v>
                </c:pt>
                <c:pt idx="3318">
                  <c:v>9.7433933899370804E-3</c:v>
                </c:pt>
                <c:pt idx="3319">
                  <c:v>9.7471678305988373E-3</c:v>
                </c:pt>
                <c:pt idx="3320">
                  <c:v>9.7505282044687055E-3</c:v>
                </c:pt>
                <c:pt idx="3321">
                  <c:v>9.7542698551994923E-3</c:v>
                </c:pt>
                <c:pt idx="3322">
                  <c:v>9.7579945110948495E-3</c:v>
                </c:pt>
                <c:pt idx="3323">
                  <c:v>9.7617021426645231E-3</c:v>
                </c:pt>
                <c:pt idx="3324">
                  <c:v>9.7653927204173745E-3</c:v>
                </c:pt>
                <c:pt idx="3325">
                  <c:v>9.7694577364068978E-3</c:v>
                </c:pt>
                <c:pt idx="3326">
                  <c:v>9.7731129890822194E-3</c:v>
                </c:pt>
                <c:pt idx="3327">
                  <c:v>9.7767510969337199E-3</c:v>
                </c:pt>
                <c:pt idx="3328">
                  <c:v>9.7803720304649924E-3</c:v>
                </c:pt>
                <c:pt idx="3329">
                  <c:v>9.7839757601883223E-3</c:v>
                </c:pt>
                <c:pt idx="3330">
                  <c:v>9.7875622566107774E-3</c:v>
                </c:pt>
                <c:pt idx="3331">
                  <c:v>9.7911314902385613E-3</c:v>
                </c:pt>
                <c:pt idx="3332">
                  <c:v>9.7946834315813507E-3</c:v>
                </c:pt>
                <c:pt idx="3333">
                  <c:v>9.7982180511488205E-3</c:v>
                </c:pt>
                <c:pt idx="3334">
                  <c:v>9.8017353194480433E-3</c:v>
                </c:pt>
                <c:pt idx="3335">
                  <c:v>9.805235206986956E-3</c:v>
                </c:pt>
                <c:pt idx="3336">
                  <c:v>9.808717684275237E-3</c:v>
                </c:pt>
                <c:pt idx="3337">
                  <c:v>9.8121827218225609E-3</c:v>
                </c:pt>
                <c:pt idx="3338">
                  <c:v>9.8156302901368699E-3</c:v>
                </c:pt>
                <c:pt idx="3339">
                  <c:v>9.8190603597287061E-3</c:v>
                </c:pt>
                <c:pt idx="3340">
                  <c:v>9.8224729011051424E-3</c:v>
                </c:pt>
                <c:pt idx="3341">
                  <c:v>9.8258678847767244E-3</c:v>
                </c:pt>
                <c:pt idx="3342">
                  <c:v>9.8288732977431115E-3</c:v>
                </c:pt>
                <c:pt idx="3343">
                  <c:v>9.832234249767053E-3</c:v>
                </c:pt>
                <c:pt idx="3344">
                  <c:v>9.8355775581708046E-3</c:v>
                </c:pt>
                <c:pt idx="3345">
                  <c:v>9.8389031934685012E-3</c:v>
                </c:pt>
                <c:pt idx="3346">
                  <c:v>9.8422111261690058E-3</c:v>
                </c:pt>
                <c:pt idx="3347">
                  <c:v>9.845867423559182E-3</c:v>
                </c:pt>
                <c:pt idx="3348">
                  <c:v>9.8491386775729391E-3</c:v>
                </c:pt>
                <c:pt idx="3349">
                  <c:v>9.8523921379644695E-3</c:v>
                </c:pt>
                <c:pt idx="3350">
                  <c:v>9.8556277752417099E-3</c:v>
                </c:pt>
                <c:pt idx="3351">
                  <c:v>9.8588455599169442E-3</c:v>
                </c:pt>
                <c:pt idx="3352">
                  <c:v>9.8620454625007199E-3</c:v>
                </c:pt>
                <c:pt idx="3353">
                  <c:v>9.8652274535027118E-3</c:v>
                </c:pt>
                <c:pt idx="3354">
                  <c:v>9.8683915034360747E-3</c:v>
                </c:pt>
                <c:pt idx="3355">
                  <c:v>9.870824384882404E-3</c:v>
                </c:pt>
                <c:pt idx="3356">
                  <c:v>9.8739548750792494E-3</c:v>
                </c:pt>
                <c:pt idx="3357">
                  <c:v>9.8770673408905552E-3</c:v>
                </c:pt>
                <c:pt idx="3358">
                  <c:v>9.880161752825245E-3</c:v>
                </c:pt>
                <c:pt idx="3359">
                  <c:v>9.883238081403789E-3</c:v>
                </c:pt>
                <c:pt idx="3360">
                  <c:v>9.8862962971351109E-3</c:v>
                </c:pt>
                <c:pt idx="3361">
                  <c:v>9.8893363705379045E-3</c:v>
                </c:pt>
                <c:pt idx="3362">
                  <c:v>9.8923582721246461E-3</c:v>
                </c:pt>
                <c:pt idx="3363">
                  <c:v>9.8953619724122532E-3</c:v>
                </c:pt>
                <c:pt idx="3364">
                  <c:v>9.8980016182996216E-3</c:v>
                </c:pt>
                <c:pt idx="3365">
                  <c:v>9.9009700557738754E-3</c:v>
                </c:pt>
                <c:pt idx="3366">
                  <c:v>9.903920206075903E-3</c:v>
                </c:pt>
                <c:pt idx="3367">
                  <c:v>9.9068520397272621E-3</c:v>
                </c:pt>
                <c:pt idx="3368">
                  <c:v>9.9107878769140768E-3</c:v>
                </c:pt>
                <c:pt idx="3369">
                  <c:v>9.9136792722693927E-3</c:v>
                </c:pt>
                <c:pt idx="3370">
                  <c:v>9.9165522547543499E-3</c:v>
                </c:pt>
                <c:pt idx="3371">
                  <c:v>9.9194067948890508E-3</c:v>
                </c:pt>
                <c:pt idx="3372">
                  <c:v>9.9222428631823064E-3</c:v>
                </c:pt>
                <c:pt idx="3373">
                  <c:v>9.9247259803606214E-3</c:v>
                </c:pt>
                <c:pt idx="3374">
                  <c:v>9.9275262685948832E-3</c:v>
                </c:pt>
                <c:pt idx="3375">
                  <c:v>9.9303079991313499E-3</c:v>
                </c:pt>
                <c:pt idx="3376">
                  <c:v>9.9330711424832768E-3</c:v>
                </c:pt>
                <c:pt idx="3377">
                  <c:v>9.9361450950775504E-3</c:v>
                </c:pt>
                <c:pt idx="3378">
                  <c:v>9.9388697131461024E-3</c:v>
                </c:pt>
                <c:pt idx="3379">
                  <c:v>9.9415756529791753E-3</c:v>
                </c:pt>
                <c:pt idx="3380">
                  <c:v>9.9442628850942658E-3</c:v>
                </c:pt>
                <c:pt idx="3381">
                  <c:v>9.9469313800053926E-3</c:v>
                </c:pt>
                <c:pt idx="3382">
                  <c:v>9.949581108229185E-3</c:v>
                </c:pt>
                <c:pt idx="3383">
                  <c:v>9.9522120402822708E-3</c:v>
                </c:pt>
                <c:pt idx="3384">
                  <c:v>9.9548241466804067E-3</c:v>
                </c:pt>
                <c:pt idx="3385">
                  <c:v>9.9574173979410929E-3</c:v>
                </c:pt>
                <c:pt idx="3386">
                  <c:v>9.9599917645809555E-3</c:v>
                </c:pt>
                <c:pt idx="3387">
                  <c:v>9.9625472171166237E-3</c:v>
                </c:pt>
                <c:pt idx="3388">
                  <c:v>9.9650837260655909E-3</c:v>
                </c:pt>
                <c:pt idx="3389">
                  <c:v>9.9676012619444865E-3</c:v>
                </c:pt>
                <c:pt idx="3390">
                  <c:v>9.9700997952725454E-3</c:v>
                </c:pt>
                <c:pt idx="3391">
                  <c:v>9.9725792965655244E-3</c:v>
                </c:pt>
                <c:pt idx="3392">
                  <c:v>9.9750397363417929E-3</c:v>
                </c:pt>
                <c:pt idx="3393">
                  <c:v>9.9774810851197115E-3</c:v>
                </c:pt>
                <c:pt idx="3394">
                  <c:v>9.9795957039183151E-3</c:v>
                </c:pt>
                <c:pt idx="3395">
                  <c:v>9.9820000890945473E-3</c:v>
                </c:pt>
                <c:pt idx="3396">
                  <c:v>9.9843852974497698E-3</c:v>
                </c:pt>
                <c:pt idx="3397">
                  <c:v>9.9867512995042672E-3</c:v>
                </c:pt>
                <c:pt idx="3398">
                  <c:v>9.9890980657783221E-3</c:v>
                </c:pt>
                <c:pt idx="3399">
                  <c:v>9.991726615876469E-3</c:v>
                </c:pt>
                <c:pt idx="3400">
                  <c:v>9.9940335021958312E-3</c:v>
                </c:pt>
                <c:pt idx="3401">
                  <c:v>9.9963210616698505E-3</c:v>
                </c:pt>
                <c:pt idx="3402">
                  <c:v>9.9985892648177619E-3</c:v>
                </c:pt>
                <c:pt idx="3403">
                  <c:v>1.0000838082162277E-2</c:v>
                </c:pt>
                <c:pt idx="3404">
                  <c:v>1.000306748422263E-2</c:v>
                </c:pt>
                <c:pt idx="3405">
                  <c:v>1.000527744152066E-2</c:v>
                </c:pt>
                <c:pt idx="3406">
                  <c:v>1.0007467924574734E-2</c:v>
                </c:pt>
                <c:pt idx="3407">
                  <c:v>1.0009057949729616E-2</c:v>
                </c:pt>
                <c:pt idx="3408">
                  <c:v>1.0011212077593257E-2</c:v>
                </c:pt>
                <c:pt idx="3409">
                  <c:v>1.0013346648051424E-2</c:v>
                </c:pt>
                <c:pt idx="3410">
                  <c:v>1.0015461631627254E-2</c:v>
                </c:pt>
                <c:pt idx="3411">
                  <c:v>1.0018139700709063E-2</c:v>
                </c:pt>
                <c:pt idx="3412">
                  <c:v>1.0019927646396809E-2</c:v>
                </c:pt>
                <c:pt idx="3413">
                  <c:v>1.0021980879312054E-2</c:v>
                </c:pt>
                <c:pt idx="3414">
                  <c:v>1.0024014403231973E-2</c:v>
                </c:pt>
                <c:pt idx="3415">
                  <c:v>1.0026028188683256E-2</c:v>
                </c:pt>
                <c:pt idx="3416">
                  <c:v>1.0027743899130378E-2</c:v>
                </c:pt>
                <c:pt idx="3417">
                  <c:v>1.0029719483814986E-2</c:v>
                </c:pt>
                <c:pt idx="3418">
                  <c:v>1.0031675244254875E-2</c:v>
                </c:pt>
                <c:pt idx="3419">
                  <c:v>1.0033611150980587E-2</c:v>
                </c:pt>
                <c:pt idx="3420">
                  <c:v>1.003689007697617E-2</c:v>
                </c:pt>
                <c:pt idx="3421">
                  <c:v>1.0038779309147724E-2</c:v>
                </c:pt>
                <c:pt idx="3422">
                  <c:v>1.0040648585930449E-2</c:v>
                </c:pt>
                <c:pt idx="3423">
                  <c:v>1.0042497877848345E-2</c:v>
                </c:pt>
                <c:pt idx="3424">
                  <c:v>1.0043526352385725E-2</c:v>
                </c:pt>
                <c:pt idx="3425">
                  <c:v>1.0045339746025809E-2</c:v>
                </c:pt>
                <c:pt idx="3426">
                  <c:v>1.0048148813106733E-2</c:v>
                </c:pt>
                <c:pt idx="3427">
                  <c:v>1.0048906307847072E-2</c:v>
                </c:pt>
                <c:pt idx="3428">
                  <c:v>1.0050659417081996E-2</c:v>
                </c:pt>
                <c:pt idx="3429">
                  <c:v>1.0053172296472252E-2</c:v>
                </c:pt>
                <c:pt idx="3430">
                  <c:v>1.0054880868986361E-2</c:v>
                </c:pt>
                <c:pt idx="3431">
                  <c:v>1.0056569220825972E-2</c:v>
                </c:pt>
                <c:pt idx="3432">
                  <c:v>1.0058237322517642E-2</c:v>
                </c:pt>
                <c:pt idx="3433">
                  <c:v>1.0059885144583672E-2</c:v>
                </c:pt>
                <c:pt idx="3434">
                  <c:v>1.0061512657551471E-2</c:v>
                </c:pt>
                <c:pt idx="3435">
                  <c:v>1.0063119831949293E-2</c:v>
                </c:pt>
                <c:pt idx="3436">
                  <c:v>1.0064706638298591E-2</c:v>
                </c:pt>
                <c:pt idx="3437">
                  <c:v>1.0065526944972132E-2</c:v>
                </c:pt>
                <c:pt idx="3438">
                  <c:v>1.0067819028966337E-2</c:v>
                </c:pt>
                <c:pt idx="3439">
                  <c:v>1.0069344554337894E-2</c:v>
                </c:pt>
                <c:pt idx="3440">
                  <c:v>1.00708495937714E-2</c:v>
                </c:pt>
                <c:pt idx="3441">
                  <c:v>1.0072334117792559E-2</c:v>
                </c:pt>
                <c:pt idx="3442">
                  <c:v>1.0073798096933026E-2</c:v>
                </c:pt>
                <c:pt idx="3443">
                  <c:v>1.0075241501718509E-2</c:v>
                </c:pt>
                <c:pt idx="3444">
                  <c:v>1.0076664302676411E-2</c:v>
                </c:pt>
                <c:pt idx="3445">
                  <c:v>1.0078066470336688E-2</c:v>
                </c:pt>
                <c:pt idx="3446">
                  <c:v>1.0078740535077296E-2</c:v>
                </c:pt>
                <c:pt idx="3447">
                  <c:v>1.0080105683637645E-2</c:v>
                </c:pt>
                <c:pt idx="3448">
                  <c:v>1.0081450118528094E-2</c:v>
                </c:pt>
                <c:pt idx="3449">
                  <c:v>1.0082773810278589E-2</c:v>
                </c:pt>
                <c:pt idx="3450">
                  <c:v>1.0084766777705197E-2</c:v>
                </c:pt>
                <c:pt idx="3451">
                  <c:v>1.0086044526699468E-2</c:v>
                </c:pt>
                <c:pt idx="3452">
                  <c:v>1.0087301436108361E-2</c:v>
                </c:pt>
                <c:pt idx="3453">
                  <c:v>1.0088537476458433E-2</c:v>
                </c:pt>
                <c:pt idx="3454">
                  <c:v>1.0089752618283043E-2</c:v>
                </c:pt>
                <c:pt idx="3455">
                  <c:v>1.0090946832113845E-2</c:v>
                </c:pt>
                <c:pt idx="3456">
                  <c:v>1.009212008848335E-2</c:v>
                </c:pt>
                <c:pt idx="3457">
                  <c:v>1.0093272357922364E-2</c:v>
                </c:pt>
                <c:pt idx="3458">
                  <c:v>1.0094403610964243E-2</c:v>
                </c:pt>
                <c:pt idx="3459">
                  <c:v>1.0094646283212327E-2</c:v>
                </c:pt>
                <c:pt idx="3460">
                  <c:v>1.0095741335341302E-2</c:v>
                </c:pt>
                <c:pt idx="3461">
                  <c:v>1.009681529344153E-2</c:v>
                </c:pt>
                <c:pt idx="3462">
                  <c:v>1.0097868128053022E-2</c:v>
                </c:pt>
                <c:pt idx="3463">
                  <c:v>1.0098914028896814E-2</c:v>
                </c:pt>
                <c:pt idx="3464">
                  <c:v>1.0100754799062516E-2</c:v>
                </c:pt>
                <c:pt idx="3465">
                  <c:v>1.0101524606300394E-2</c:v>
                </c:pt>
                <c:pt idx="3466">
                  <c:v>1.0102482042920051E-2</c:v>
                </c:pt>
                <c:pt idx="3467">
                  <c:v>1.0103418193420467E-2</c:v>
                </c:pt>
                <c:pt idx="3468">
                  <c:v>1.0104333028335981E-2</c:v>
                </c:pt>
                <c:pt idx="3469">
                  <c:v>1.0105226518211474E-2</c:v>
                </c:pt>
                <c:pt idx="3470">
                  <c:v>1.0106098633583921E-2</c:v>
                </c:pt>
                <c:pt idx="3471">
                  <c:v>1.0106949344992051E-2</c:v>
                </c:pt>
                <c:pt idx="3472">
                  <c:v>1.0107975476989399E-2</c:v>
                </c:pt>
                <c:pt idx="3473">
                  <c:v>1.0108781775928319E-2</c:v>
                </c:pt>
                <c:pt idx="3474">
                  <c:v>1.0109566579822364E-2</c:v>
                </c:pt>
                <c:pt idx="3475">
                  <c:v>1.0110329859208147E-2</c:v>
                </c:pt>
                <c:pt idx="3476">
                  <c:v>1.0110880811502637E-2</c:v>
                </c:pt>
                <c:pt idx="3477">
                  <c:v>1.0111804703697033E-2</c:v>
                </c:pt>
                <c:pt idx="3478">
                  <c:v>1.0112302539294835E-2</c:v>
                </c:pt>
                <c:pt idx="3479">
                  <c:v>1.0112980958469738E-2</c:v>
                </c:pt>
                <c:pt idx="3480">
                  <c:v>1.0113637708552626E-2</c:v>
                </c:pt>
                <c:pt idx="3481">
                  <c:v>1.0114455871171543E-2</c:v>
                </c:pt>
                <c:pt idx="3482">
                  <c:v>1.0115067654160158E-2</c:v>
                </c:pt>
                <c:pt idx="3483">
                  <c:v>1.0115657676977719E-2</c:v>
                </c:pt>
                <c:pt idx="3484">
                  <c:v>1.011622591016431E-2</c:v>
                </c:pt>
                <c:pt idx="3485">
                  <c:v>1.0116772324262625E-2</c:v>
                </c:pt>
                <c:pt idx="3486">
                  <c:v>1.0117296889819704E-2</c:v>
                </c:pt>
                <c:pt idx="3487">
                  <c:v>1.0117799577377372E-2</c:v>
                </c:pt>
                <c:pt idx="3488">
                  <c:v>1.0118280357480925E-2</c:v>
                </c:pt>
                <c:pt idx="3489">
                  <c:v>1.0118739200673932E-2</c:v>
                </c:pt>
                <c:pt idx="3490">
                  <c:v>1.0119176077505164E-2</c:v>
                </c:pt>
                <c:pt idx="3491">
                  <c:v>1.0119590958515581E-2</c:v>
                </c:pt>
                <c:pt idx="3492">
                  <c:v>1.0119983814255695E-2</c:v>
                </c:pt>
                <c:pt idx="3493">
                  <c:v>1.0120354615269936E-2</c:v>
                </c:pt>
                <c:pt idx="3494">
                  <c:v>1.0120703332104474E-2</c:v>
                </c:pt>
                <c:pt idx="3495">
                  <c:v>1.0121029935306348E-2</c:v>
                </c:pt>
                <c:pt idx="3496">
                  <c:v>1.0121334395425204E-2</c:v>
                </c:pt>
                <c:pt idx="3497">
                  <c:v>1.0121616683004602E-2</c:v>
                </c:pt>
                <c:pt idx="3498">
                  <c:v>1.0121720216416498E-2</c:v>
                </c:pt>
                <c:pt idx="3499">
                  <c:v>1.0121959657363568E-2</c:v>
                </c:pt>
                <c:pt idx="3500">
                  <c:v>1.012217684014873E-2</c:v>
                </c:pt>
                <c:pt idx="3501">
                  <c:v>1.0122371735321259E-2</c:v>
                </c:pt>
                <c:pt idx="3502">
                  <c:v>1.0122694502057741E-2</c:v>
                </c:pt>
                <c:pt idx="3503">
                  <c:v>1.0122843135941204E-2</c:v>
                </c:pt>
                <c:pt idx="3504">
                  <c:v>1.0122969391134461E-2</c:v>
                </c:pt>
                <c:pt idx="3505">
                  <c:v>1.0123073238187156E-2</c:v>
                </c:pt>
                <c:pt idx="3506">
                  <c:v>1.0123154647649806E-2</c:v>
                </c:pt>
                <c:pt idx="3507">
                  <c:v>1.012321359007466E-2</c:v>
                </c:pt>
                <c:pt idx="3508">
                  <c:v>1.0123250036013101E-2</c:v>
                </c:pt>
                <c:pt idx="3509">
                  <c:v>1.0123263956015642E-2</c:v>
                </c:pt>
                <c:pt idx="3510">
                  <c:v>1.0123255320638881E-2</c:v>
                </c:pt>
                <c:pt idx="3511">
                  <c:v>1.0123088389653621E-2</c:v>
                </c:pt>
                <c:pt idx="3512">
                  <c:v>1.0123036177506048E-2</c:v>
                </c:pt>
                <c:pt idx="3513">
                  <c:v>1.0122961324374003E-2</c:v>
                </c:pt>
                <c:pt idx="3514">
                  <c:v>1.0122863800817301E-2</c:v>
                </c:pt>
                <c:pt idx="3515">
                  <c:v>1.0122724547845949E-2</c:v>
                </c:pt>
                <c:pt idx="3516">
                  <c:v>1.0122578345654496E-2</c:v>
                </c:pt>
                <c:pt idx="3517">
                  <c:v>1.0122409380496149E-2</c:v>
                </c:pt>
                <c:pt idx="3518">
                  <c:v>1.0122217622929839E-2</c:v>
                </c:pt>
                <c:pt idx="3519">
                  <c:v>1.0122003043511869E-2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37248"/>
        <c:axId val="47363916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42521</c:v>
                </c:pt>
                <c:pt idx="1">
                  <c:v>42551</c:v>
                </c:pt>
                <c:pt idx="2">
                  <c:v>42580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42734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42853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-2.5300000000000001E-3</c:v>
                </c:pt>
                <c:pt idx="1">
                  <c:v>-2.5900000000000003E-3</c:v>
                </c:pt>
                <c:pt idx="2">
                  <c:v>-2.63E-3</c:v>
                </c:pt>
                <c:pt idx="3">
                  <c:v>-2.6700000000000001E-3</c:v>
                </c:pt>
                <c:pt idx="4">
                  <c:v>-2.7100000000000002E-3</c:v>
                </c:pt>
                <c:pt idx="5">
                  <c:v>-2.7500000000000003E-3</c:v>
                </c:pt>
                <c:pt idx="6">
                  <c:v>-2.8200000000000005E-3</c:v>
                </c:pt>
                <c:pt idx="7">
                  <c:v>-2.8600000000000001E-3</c:v>
                </c:pt>
                <c:pt idx="8">
                  <c:v>-2.8800000000000002E-3</c:v>
                </c:pt>
                <c:pt idx="9">
                  <c:v>-2.9000000000000002E-3</c:v>
                </c:pt>
                <c:pt idx="10">
                  <c:v>-2.9000000000000002E-3</c:v>
                </c:pt>
                <c:pt idx="11">
                  <c:v>-2.8900000000000002E-3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42536</c:v>
                </c:pt>
                <c:pt idx="1">
                  <c:v>42634</c:v>
                </c:pt>
                <c:pt idx="2">
                  <c:v>42725</c:v>
                </c:pt>
                <c:pt idx="3">
                  <c:v>42809</c:v>
                </c:pt>
                <c:pt idx="4">
                  <c:v>42907</c:v>
                </c:pt>
                <c:pt idx="5">
                  <c:v>42998</c:v>
                </c:pt>
                <c:pt idx="6">
                  <c:v>43089</c:v>
                </c:pt>
                <c:pt idx="7">
                  <c:v>43180</c:v>
                </c:pt>
                <c:pt idx="8">
                  <c:v>43271</c:v>
                </c:pt>
                <c:pt idx="9">
                  <c:v>43362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-2.5749999999999319E-3</c:v>
                </c:pt>
                <c:pt idx="1">
                  <c:v>-2.6749999999999829E-3</c:v>
                </c:pt>
                <c:pt idx="2">
                  <c:v>-2.8749999999999431E-3</c:v>
                </c:pt>
                <c:pt idx="3">
                  <c:v>-2.8749999999999431E-3</c:v>
                </c:pt>
                <c:pt idx="4">
                  <c:v>-2.8749999999999431E-3</c:v>
                </c:pt>
                <c:pt idx="5">
                  <c:v>-2.8249999999999885E-3</c:v>
                </c:pt>
                <c:pt idx="6">
                  <c:v>-2.6749999999999829E-3</c:v>
                </c:pt>
                <c:pt idx="7">
                  <c:v>-2.4750000000000228E-3</c:v>
                </c:pt>
                <c:pt idx="8">
                  <c:v>-2.1750000000000116E-3</c:v>
                </c:pt>
                <c:pt idx="9">
                  <c:v>-1.775000000000091E-3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42508</c:v>
                </c:pt>
                <c:pt idx="1">
                  <c:v>42571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43453</c:v>
                </c:pt>
                <c:pt idx="1">
                  <c:v>43544</c:v>
                </c:pt>
                <c:pt idx="2">
                  <c:v>43635</c:v>
                </c:pt>
                <c:pt idx="3">
                  <c:v>43726</c:v>
                </c:pt>
                <c:pt idx="4">
                  <c:v>43817</c:v>
                </c:pt>
                <c:pt idx="5">
                  <c:v>43908</c:v>
                </c:pt>
                <c:pt idx="6">
                  <c:v>43999</c:v>
                </c:pt>
                <c:pt idx="7">
                  <c:v>44090</c:v>
                </c:pt>
                <c:pt idx="8">
                  <c:v>44181</c:v>
                </c:pt>
                <c:pt idx="9">
                  <c:v>44272</c:v>
                </c:pt>
                <c:pt idx="10">
                  <c:v>44363</c:v>
                </c:pt>
                <c:pt idx="11">
                  <c:v>44454</c:v>
                </c:pt>
                <c:pt idx="12">
                  <c:v>44545</c:v>
                </c:pt>
                <c:pt idx="13">
                  <c:v>44636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637248"/>
        <c:axId val="473639168"/>
      </c:scatterChart>
      <c:dateAx>
        <c:axId val="47363724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3916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73639168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363724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-2.5262747640208971E-3</c:v>
                </c:pt>
                <c:pt idx="1">
                  <c:v>-2.5262747640208971E-3</c:v>
                </c:pt>
                <c:pt idx="2">
                  <c:v>-2.5262747640608652E-3</c:v>
                </c:pt>
                <c:pt idx="3">
                  <c:v>-2.5262570361350711E-3</c:v>
                </c:pt>
                <c:pt idx="4">
                  <c:v>-2.5262747639809291E-3</c:v>
                </c:pt>
                <c:pt idx="5">
                  <c:v>-2.5262747641008332E-3</c:v>
                </c:pt>
                <c:pt idx="6">
                  <c:v>-2.5262747640208971E-3</c:v>
                </c:pt>
                <c:pt idx="7">
                  <c:v>-2.5262747639809291E-3</c:v>
                </c:pt>
                <c:pt idx="8">
                  <c:v>-2.5262570361350711E-3</c:v>
                </c:pt>
                <c:pt idx="9">
                  <c:v>-2.5262747640208971E-3</c:v>
                </c:pt>
                <c:pt idx="10">
                  <c:v>-2.5262747640208971E-3</c:v>
                </c:pt>
                <c:pt idx="11">
                  <c:v>-2.5262747640208971E-3</c:v>
                </c:pt>
                <c:pt idx="12">
                  <c:v>-2.5262747640608652E-3</c:v>
                </c:pt>
                <c:pt idx="13">
                  <c:v>-2.5262570361217485E-3</c:v>
                </c:pt>
                <c:pt idx="14">
                  <c:v>-2.5262747640608652E-3</c:v>
                </c:pt>
                <c:pt idx="15">
                  <c:v>-2.5262747640208971E-3</c:v>
                </c:pt>
                <c:pt idx="16">
                  <c:v>-2.5262747640608652E-3</c:v>
                </c:pt>
                <c:pt idx="17">
                  <c:v>-2.5262747640208971E-3</c:v>
                </c:pt>
                <c:pt idx="18">
                  <c:v>-2.5262570361084258E-3</c:v>
                </c:pt>
                <c:pt idx="19">
                  <c:v>-2.5262747640608652E-3</c:v>
                </c:pt>
                <c:pt idx="20">
                  <c:v>-2.5239703338941766E-3</c:v>
                </c:pt>
                <c:pt idx="21">
                  <c:v>-2.5193015468572E-3</c:v>
                </c:pt>
                <c:pt idx="22">
                  <c:v>-2.5145719080565954E-3</c:v>
                </c:pt>
                <c:pt idx="23">
                  <c:v>-2.5050859454678331E-3</c:v>
                </c:pt>
                <c:pt idx="24">
                  <c:v>-2.4958191808455155E-3</c:v>
                </c:pt>
                <c:pt idx="25">
                  <c:v>-2.4913660428671491E-3</c:v>
                </c:pt>
                <c:pt idx="26">
                  <c:v>-2.4870843571411783E-3</c:v>
                </c:pt>
                <c:pt idx="27">
                  <c:v>-2.4830128409769614E-3</c:v>
                </c:pt>
                <c:pt idx="28">
                  <c:v>-2.4757469348468675E-3</c:v>
                </c:pt>
                <c:pt idx="29">
                  <c:v>-2.4696028199233666E-3</c:v>
                </c:pt>
                <c:pt idx="30">
                  <c:v>-2.4671629122074989E-3</c:v>
                </c:pt>
                <c:pt idx="31">
                  <c:v>-2.465165478429121E-3</c:v>
                </c:pt>
                <c:pt idx="32">
                  <c:v>-2.4636492356977513E-3</c:v>
                </c:pt>
                <c:pt idx="33">
                  <c:v>-2.4623974646775793E-3</c:v>
                </c:pt>
                <c:pt idx="34">
                  <c:v>-2.4631705237876389E-3</c:v>
                </c:pt>
                <c:pt idx="35">
                  <c:v>-2.4646409972106653E-3</c:v>
                </c:pt>
                <c:pt idx="36">
                  <c:v>-2.4668249660164676E-3</c:v>
                </c:pt>
                <c:pt idx="37">
                  <c:v>-2.4697611475144043E-3</c:v>
                </c:pt>
                <c:pt idx="38">
                  <c:v>-2.4783174109854755E-3</c:v>
                </c:pt>
                <c:pt idx="39">
                  <c:v>-2.4898023461350505E-3</c:v>
                </c:pt>
                <c:pt idx="40">
                  <c:v>-2.4970803507340378E-3</c:v>
                </c:pt>
                <c:pt idx="41">
                  <c:v>-2.5053428717614068E-3</c:v>
                </c:pt>
                <c:pt idx="42">
                  <c:v>-2.5131458897531544E-3</c:v>
                </c:pt>
                <c:pt idx="43">
                  <c:v>-2.526292114501949E-3</c:v>
                </c:pt>
                <c:pt idx="44">
                  <c:v>-2.539164430954699E-3</c:v>
                </c:pt>
                <c:pt idx="45">
                  <c:v>-2.5453801763930528E-3</c:v>
                </c:pt>
                <c:pt idx="46">
                  <c:v>-2.551434872817282E-3</c:v>
                </c:pt>
                <c:pt idx="47">
                  <c:v>-2.5573057741823391E-3</c:v>
                </c:pt>
                <c:pt idx="48">
                  <c:v>-2.568302870655792E-3</c:v>
                </c:pt>
                <c:pt idx="49">
                  <c:v>-2.5784964977582092E-3</c:v>
                </c:pt>
                <c:pt idx="50">
                  <c:v>-2.5831072261173205E-3</c:v>
                </c:pt>
                <c:pt idx="51">
                  <c:v>-2.5873976806289889E-3</c:v>
                </c:pt>
                <c:pt idx="52">
                  <c:v>-2.5913451146886146E-3</c:v>
                </c:pt>
                <c:pt idx="53">
                  <c:v>-2.597964101287431E-3</c:v>
                </c:pt>
                <c:pt idx="54">
                  <c:v>-2.6032497197103766E-3</c:v>
                </c:pt>
                <c:pt idx="55">
                  <c:v>-2.6051408558380729E-3</c:v>
                </c:pt>
                <c:pt idx="56">
                  <c:v>-2.606552493005232E-3</c:v>
                </c:pt>
                <c:pt idx="57">
                  <c:v>-2.6074618849669662E-3</c:v>
                </c:pt>
                <c:pt idx="58">
                  <c:v>-2.6074738991832547E-3</c:v>
                </c:pt>
                <c:pt idx="59">
                  <c:v>-2.6056220702264099E-3</c:v>
                </c:pt>
                <c:pt idx="60">
                  <c:v>-2.6036790387706787E-3</c:v>
                </c:pt>
                <c:pt idx="61">
                  <c:v>-2.601097283281284E-3</c:v>
                </c:pt>
                <c:pt idx="62">
                  <c:v>-2.5978540572735298E-3</c:v>
                </c:pt>
                <c:pt idx="63">
                  <c:v>-2.5902139605848973E-3</c:v>
                </c:pt>
                <c:pt idx="64">
                  <c:v>-2.5827670788469703E-3</c:v>
                </c:pt>
                <c:pt idx="65">
                  <c:v>-2.5792023279525012E-3</c:v>
                </c:pt>
                <c:pt idx="66">
                  <c:v>-2.5757546295057665E-3</c:v>
                </c:pt>
                <c:pt idx="67">
                  <c:v>-2.5724348150424348E-3</c:v>
                </c:pt>
                <c:pt idx="68">
                  <c:v>-2.5662573307050351E-3</c:v>
                </c:pt>
                <c:pt idx="69">
                  <c:v>-2.5606510300146823E-3</c:v>
                </c:pt>
                <c:pt idx="70">
                  <c:v>-2.55813310994224E-3</c:v>
                </c:pt>
                <c:pt idx="71">
                  <c:v>-2.5558080634668912E-3</c:v>
                </c:pt>
                <c:pt idx="72">
                  <c:v>-2.5536867222841764E-3</c:v>
                </c:pt>
                <c:pt idx="73">
                  <c:v>-2.550159150489506E-3</c:v>
                </c:pt>
                <c:pt idx="74">
                  <c:v>-2.547455042232194E-3</c:v>
                </c:pt>
                <c:pt idx="75">
                  <c:v>-2.5465147014269718E-3</c:v>
                </c:pt>
                <c:pt idx="76">
                  <c:v>-2.5458430554481382E-3</c:v>
                </c:pt>
                <c:pt idx="77">
                  <c:v>-2.5454509360312016E-3</c:v>
                </c:pt>
                <c:pt idx="78">
                  <c:v>-2.5456346090546589E-3</c:v>
                </c:pt>
                <c:pt idx="79">
                  <c:v>-2.5468943548556666E-3</c:v>
                </c:pt>
                <c:pt idx="80">
                  <c:v>-2.5480623418427939E-3</c:v>
                </c:pt>
                <c:pt idx="81">
                  <c:v>-2.5495748446857647E-3</c:v>
                </c:pt>
                <c:pt idx="82">
                  <c:v>-2.5514426953598957E-3</c:v>
                </c:pt>
                <c:pt idx="83">
                  <c:v>-2.5563988932519877E-3</c:v>
                </c:pt>
                <c:pt idx="84">
                  <c:v>-2.5626842062420607E-3</c:v>
                </c:pt>
                <c:pt idx="85">
                  <c:v>-2.5664912689871144E-3</c:v>
                </c:pt>
                <c:pt idx="86">
                  <c:v>-2.5706545083403753E-3</c:v>
                </c:pt>
                <c:pt idx="87">
                  <c:v>-2.5749240076544666E-3</c:v>
                </c:pt>
                <c:pt idx="88">
                  <c:v>-2.5835807811525058E-3</c:v>
                </c:pt>
                <c:pt idx="89">
                  <c:v>-2.5924035182534055E-3</c:v>
                </c:pt>
                <c:pt idx="90">
                  <c:v>-2.5968663383268975E-3</c:v>
                </c:pt>
                <c:pt idx="91">
                  <c:v>-2.6013633608013009E-3</c:v>
                </c:pt>
                <c:pt idx="92">
                  <c:v>-2.6058930984262929E-3</c:v>
                </c:pt>
                <c:pt idx="93">
                  <c:v>-2.6150351927212157E-3</c:v>
                </c:pt>
                <c:pt idx="94">
                  <c:v>-2.6243094571842818E-3</c:v>
                </c:pt>
                <c:pt idx="95">
                  <c:v>-2.6289804626467017E-3</c:v>
                </c:pt>
                <c:pt idx="96">
                  <c:v>-2.6336752600775171E-3</c:v>
                </c:pt>
                <c:pt idx="97">
                  <c:v>-2.6383923621464689E-3</c:v>
                </c:pt>
                <c:pt idx="98">
                  <c:v>-2.6478740031121717E-3</c:v>
                </c:pt>
                <c:pt idx="99">
                  <c:v>-2.6574540725166074E-3</c:v>
                </c:pt>
                <c:pt idx="100">
                  <c:v>-2.6622603894210783E-3</c:v>
                </c:pt>
                <c:pt idx="101">
                  <c:v>-2.6670800877015566E-3</c:v>
                </c:pt>
                <c:pt idx="102">
                  <c:v>-2.6719116800277831E-3</c:v>
                </c:pt>
                <c:pt idx="103">
                  <c:v>-2.6815871005592129E-3</c:v>
                </c:pt>
                <c:pt idx="104">
                  <c:v>-2.691327245623043E-3</c:v>
                </c:pt>
                <c:pt idx="105">
                  <c:v>-2.6961959999827201E-3</c:v>
                </c:pt>
                <c:pt idx="106">
                  <c:v>-2.7010677251260162E-3</c:v>
                </c:pt>
                <c:pt idx="107">
                  <c:v>-2.7059409335228324E-3</c:v>
                </c:pt>
                <c:pt idx="108">
                  <c:v>-2.7152603182534207E-3</c:v>
                </c:pt>
                <c:pt idx="109">
                  <c:v>-2.7237394148516003E-3</c:v>
                </c:pt>
                <c:pt idx="110">
                  <c:v>-2.7274853479752892E-3</c:v>
                </c:pt>
                <c:pt idx="111">
                  <c:v>-2.7309287303545204E-3</c:v>
                </c:pt>
                <c:pt idx="112">
                  <c:v>-2.7340612119086671E-3</c:v>
                </c:pt>
                <c:pt idx="113">
                  <c:v>-2.7392272446702393E-3</c:v>
                </c:pt>
                <c:pt idx="114">
                  <c:v>-2.7433151245448428E-3</c:v>
                </c:pt>
                <c:pt idx="115">
                  <c:v>-2.7447678478065285E-3</c:v>
                </c:pt>
                <c:pt idx="116">
                  <c:v>-2.7458595688001353E-3</c:v>
                </c:pt>
                <c:pt idx="117">
                  <c:v>-2.7465819370853239E-3</c:v>
                </c:pt>
                <c:pt idx="118">
                  <c:v>-2.7467327892960469E-3</c:v>
                </c:pt>
                <c:pt idx="119">
                  <c:v>-2.7456108780121724E-3</c:v>
                </c:pt>
                <c:pt idx="120">
                  <c:v>-2.7443612287880725E-3</c:v>
                </c:pt>
                <c:pt idx="121">
                  <c:v>-2.7426921252926562E-3</c:v>
                </c:pt>
                <c:pt idx="122">
                  <c:v>-2.7405952173653603E-3</c:v>
                </c:pt>
                <c:pt idx="123">
                  <c:v>-2.734912857449423E-3</c:v>
                </c:pt>
                <c:pt idx="124">
                  <c:v>-2.7277625342492229E-3</c:v>
                </c:pt>
                <c:pt idx="125">
                  <c:v>-2.7234013492760667E-3</c:v>
                </c:pt>
                <c:pt idx="126">
                  <c:v>-2.7185622580283564E-3</c:v>
                </c:pt>
                <c:pt idx="127">
                  <c:v>-2.713236910465433E-3</c:v>
                </c:pt>
                <c:pt idx="128">
                  <c:v>-2.7009033447233932E-3</c:v>
                </c:pt>
                <c:pt idx="129">
                  <c:v>-2.687050438314742E-3</c:v>
                </c:pt>
                <c:pt idx="130">
                  <c:v>-2.6800417066397131E-3</c:v>
                </c:pt>
                <c:pt idx="131">
                  <c:v>-2.673386859766147E-3</c:v>
                </c:pt>
                <c:pt idx="132">
                  <c:v>-2.6670961914598834E-3</c:v>
                </c:pt>
                <c:pt idx="133">
                  <c:v>-2.6557606589605598E-3</c:v>
                </c:pt>
                <c:pt idx="134">
                  <c:v>-2.6457811747482296E-3</c:v>
                </c:pt>
                <c:pt idx="135">
                  <c:v>-2.6414658026485682E-3</c:v>
                </c:pt>
                <c:pt idx="136">
                  <c:v>-2.6375763705921429E-3</c:v>
                </c:pt>
                <c:pt idx="137">
                  <c:v>-2.6341231720650171E-3</c:v>
                </c:pt>
                <c:pt idx="138">
                  <c:v>-2.6287031600258359E-3</c:v>
                </c:pt>
                <c:pt idx="139">
                  <c:v>-2.6248785854487977E-3</c:v>
                </c:pt>
                <c:pt idx="140">
                  <c:v>-2.6237609586976518E-3</c:v>
                </c:pt>
                <c:pt idx="141">
                  <c:v>-2.6231413267918668E-3</c:v>
                </c:pt>
                <c:pt idx="142">
                  <c:v>-2.6230299836171866E-3</c:v>
                </c:pt>
                <c:pt idx="143">
                  <c:v>-2.624533926374184E-3</c:v>
                </c:pt>
                <c:pt idx="144">
                  <c:v>-2.6278733683904321E-3</c:v>
                </c:pt>
                <c:pt idx="145">
                  <c:v>-2.6304578718416849E-3</c:v>
                </c:pt>
                <c:pt idx="146">
                  <c:v>-2.6336124252201998E-3</c:v>
                </c:pt>
                <c:pt idx="147">
                  <c:v>-2.6373473222518484E-3</c:v>
                </c:pt>
                <c:pt idx="148">
                  <c:v>-2.646783602635594E-3</c:v>
                </c:pt>
                <c:pt idx="149">
                  <c:v>-2.6582962166710189E-3</c:v>
                </c:pt>
                <c:pt idx="150">
                  <c:v>-2.6650872346989374E-3</c:v>
                </c:pt>
                <c:pt idx="151">
                  <c:v>-2.6723924285088074E-3</c:v>
                </c:pt>
                <c:pt idx="152">
                  <c:v>-2.6797056376270945E-3</c:v>
                </c:pt>
                <c:pt idx="153">
                  <c:v>-2.6938965298484163E-3</c:v>
                </c:pt>
                <c:pt idx="154">
                  <c:v>-2.70769276828009E-3</c:v>
                </c:pt>
                <c:pt idx="155">
                  <c:v>-2.7143535206697322E-3</c:v>
                </c:pt>
                <c:pt idx="156">
                  <c:v>-2.7208720194904501E-3</c:v>
                </c:pt>
                <c:pt idx="157">
                  <c:v>-2.7272443437587057E-3</c:v>
                </c:pt>
                <c:pt idx="158">
                  <c:v>-2.7394612944364738E-3</c:v>
                </c:pt>
                <c:pt idx="159">
                  <c:v>-2.7511934824708817E-3</c:v>
                </c:pt>
                <c:pt idx="160">
                  <c:v>-2.7567761237001775E-3</c:v>
                </c:pt>
                <c:pt idx="161">
                  <c:v>-2.7621890659146331E-3</c:v>
                </c:pt>
                <c:pt idx="162">
                  <c:v>-2.7674283885703588E-3</c:v>
                </c:pt>
                <c:pt idx="163">
                  <c:v>-2.777287271680251E-3</c:v>
                </c:pt>
                <c:pt idx="164">
                  <c:v>-2.7865710673724564E-3</c:v>
                </c:pt>
                <c:pt idx="165">
                  <c:v>-2.7908834804390992E-3</c:v>
                </c:pt>
                <c:pt idx="166">
                  <c:v>-2.7949987491648898E-3</c:v>
                </c:pt>
                <c:pt idx="167">
                  <c:v>-2.7989129531658108E-3</c:v>
                </c:pt>
                <c:pt idx="168">
                  <c:v>-2.8076259861109509E-3</c:v>
                </c:pt>
                <c:pt idx="169">
                  <c:v>-2.8153307720302223E-3</c:v>
                </c:pt>
                <c:pt idx="170">
                  <c:v>-2.8179562504249134E-3</c:v>
                </c:pt>
                <c:pt idx="171">
                  <c:v>-2.8203532186488189E-3</c:v>
                </c:pt>
                <c:pt idx="172">
                  <c:v>-2.8246177651380933E-3</c:v>
                </c:pt>
                <c:pt idx="173">
                  <c:v>-2.8287121955594685E-3</c:v>
                </c:pt>
                <c:pt idx="174">
                  <c:v>-2.8306536551925277E-3</c:v>
                </c:pt>
                <c:pt idx="175">
                  <c:v>-2.8325368499126924E-3</c:v>
                </c:pt>
                <c:pt idx="176">
                  <c:v>-2.834360806058811E-3</c:v>
                </c:pt>
                <c:pt idx="177">
                  <c:v>-2.8377840176396774E-3</c:v>
                </c:pt>
                <c:pt idx="178">
                  <c:v>-2.841044769761325E-3</c:v>
                </c:pt>
                <c:pt idx="179">
                  <c:v>-2.8425579270008328E-3</c:v>
                </c:pt>
                <c:pt idx="180">
                  <c:v>-2.844006003459576E-3</c:v>
                </c:pt>
                <c:pt idx="181">
                  <c:v>-2.845388025436435E-3</c:v>
                </c:pt>
                <c:pt idx="182">
                  <c:v>-2.8479044895801664E-3</c:v>
                </c:pt>
                <c:pt idx="183">
                  <c:v>-2.8502360943027938E-3</c:v>
                </c:pt>
                <c:pt idx="184">
                  <c:v>-2.8512732383534356E-3</c:v>
                </c:pt>
                <c:pt idx="185">
                  <c:v>-2.8522384856355387E-3</c:v>
                </c:pt>
                <c:pt idx="186">
                  <c:v>-2.8531308626478236E-3</c:v>
                </c:pt>
                <c:pt idx="187">
                  <c:v>-2.8546452105748799E-3</c:v>
                </c:pt>
                <c:pt idx="188">
                  <c:v>-2.8559521931370568E-3</c:v>
                </c:pt>
                <c:pt idx="189">
                  <c:v>-2.8564656130036781E-3</c:v>
                </c:pt>
                <c:pt idx="190">
                  <c:v>-2.8569003203937626E-3</c:v>
                </c:pt>
                <c:pt idx="191">
                  <c:v>-2.8572553414463187E-3</c:v>
                </c:pt>
                <c:pt idx="192">
                  <c:v>-2.8576722101325558E-3</c:v>
                </c:pt>
                <c:pt idx="193">
                  <c:v>-2.8578590901373602E-3</c:v>
                </c:pt>
                <c:pt idx="194">
                  <c:v>-2.8578185664329681E-3</c:v>
                </c:pt>
                <c:pt idx="195">
                  <c:v>-2.857780475182814E-3</c:v>
                </c:pt>
                <c:pt idx="196">
                  <c:v>-2.8577627186265886E-3</c:v>
                </c:pt>
                <c:pt idx="197">
                  <c:v>-2.8577749831359966E-3</c:v>
                </c:pt>
                <c:pt idx="198">
                  <c:v>-2.8579057654409823E-3</c:v>
                </c:pt>
                <c:pt idx="199">
                  <c:v>-2.8579977271991908E-3</c:v>
                </c:pt>
                <c:pt idx="200">
                  <c:v>-2.8581132419169819E-3</c:v>
                </c:pt>
                <c:pt idx="201">
                  <c:v>-2.8582528456855272E-3</c:v>
                </c:pt>
                <c:pt idx="202">
                  <c:v>-2.8585923331769791E-3</c:v>
                </c:pt>
                <c:pt idx="203">
                  <c:v>-2.8590628797253714E-3</c:v>
                </c:pt>
                <c:pt idx="204">
                  <c:v>-2.8593309746316464E-3</c:v>
                </c:pt>
                <c:pt idx="205">
                  <c:v>-2.8596263771341057E-3</c:v>
                </c:pt>
                <c:pt idx="206">
                  <c:v>-2.8599496232040167E-3</c:v>
                </c:pt>
                <c:pt idx="207">
                  <c:v>-2.8606688776067202E-3</c:v>
                </c:pt>
                <c:pt idx="208">
                  <c:v>-2.8615317720559474E-3</c:v>
                </c:pt>
                <c:pt idx="209">
                  <c:v>-2.8620022823266922E-3</c:v>
                </c:pt>
                <c:pt idx="210">
                  <c:v>-2.8625038544705106E-3</c:v>
                </c:pt>
                <c:pt idx="211">
                  <c:v>-2.8630370248183823E-3</c:v>
                </c:pt>
                <c:pt idx="212">
                  <c:v>-2.8641885869840067E-3</c:v>
                </c:pt>
                <c:pt idx="213">
                  <c:v>-2.8654964164687158E-3</c:v>
                </c:pt>
                <c:pt idx="214">
                  <c:v>-2.8661908247196166E-3</c:v>
                </c:pt>
                <c:pt idx="215">
                  <c:v>-2.8668959287747597E-3</c:v>
                </c:pt>
                <c:pt idx="216">
                  <c:v>-2.8676071207600629E-3</c:v>
                </c:pt>
                <c:pt idx="217">
                  <c:v>-2.8690277332543701E-3</c:v>
                </c:pt>
                <c:pt idx="218">
                  <c:v>-2.8705159690822768E-3</c:v>
                </c:pt>
                <c:pt idx="219">
                  <c:v>-2.8712600010383227E-3</c:v>
                </c:pt>
                <c:pt idx="220">
                  <c:v>-2.8720110808366783E-3</c:v>
                </c:pt>
                <c:pt idx="221">
                  <c:v>-2.8727693684693634E-3</c:v>
                </c:pt>
                <c:pt idx="222">
                  <c:v>-2.8742878209264688E-3</c:v>
                </c:pt>
                <c:pt idx="223">
                  <c:v>-2.8758777971837901E-3</c:v>
                </c:pt>
                <c:pt idx="224">
                  <c:v>-2.8766745237085445E-3</c:v>
                </c:pt>
                <c:pt idx="225">
                  <c:v>-2.8774794178598739E-3</c:v>
                </c:pt>
                <c:pt idx="226">
                  <c:v>-2.8782926397097341E-3</c:v>
                </c:pt>
                <c:pt idx="227">
                  <c:v>-2.8799246029409531E-3</c:v>
                </c:pt>
                <c:pt idx="228">
                  <c:v>-2.8816320030156106E-3</c:v>
                </c:pt>
                <c:pt idx="229">
                  <c:v>-2.8824892625189946E-3</c:v>
                </c:pt>
                <c:pt idx="230">
                  <c:v>-2.8833558095930911E-3</c:v>
                </c:pt>
                <c:pt idx="231">
                  <c:v>-2.8842318042299198E-3</c:v>
                </c:pt>
                <c:pt idx="232">
                  <c:v>-2.8859929482605295E-3</c:v>
                </c:pt>
                <c:pt idx="233">
                  <c:v>-2.8878334560866747E-3</c:v>
                </c:pt>
                <c:pt idx="234">
                  <c:v>-2.8887590874182578E-3</c:v>
                </c:pt>
                <c:pt idx="235">
                  <c:v>-2.8896951259449466E-3</c:v>
                </c:pt>
                <c:pt idx="236">
                  <c:v>-2.8906417317386968E-3</c:v>
                </c:pt>
                <c:pt idx="237">
                  <c:v>-2.8925407375712808E-3</c:v>
                </c:pt>
                <c:pt idx="238">
                  <c:v>-2.8945081502040892E-3</c:v>
                </c:pt>
                <c:pt idx="239">
                  <c:v>-2.8954910767842179E-3</c:v>
                </c:pt>
                <c:pt idx="240">
                  <c:v>-2.8964806653153374E-3</c:v>
                </c:pt>
                <c:pt idx="241">
                  <c:v>-2.8974770209133638E-3</c:v>
                </c:pt>
                <c:pt idx="242">
                  <c:v>-2.8994694609130178E-3</c:v>
                </c:pt>
                <c:pt idx="243">
                  <c:v>-2.9015322134551269E-3</c:v>
                </c:pt>
                <c:pt idx="244">
                  <c:v>-2.9025639790480895E-3</c:v>
                </c:pt>
                <c:pt idx="245">
                  <c:v>-2.9036031417239982E-3</c:v>
                </c:pt>
                <c:pt idx="246">
                  <c:v>-2.9067269385052441E-3</c:v>
                </c:pt>
                <c:pt idx="247">
                  <c:v>-2.909999335019009E-3</c:v>
                </c:pt>
                <c:pt idx="248">
                  <c:v>-2.9110932167242254E-3</c:v>
                </c:pt>
                <c:pt idx="249">
                  <c:v>-2.912195335480483E-3</c:v>
                </c:pt>
                <c:pt idx="250">
                  <c:v>-2.9144039605100147E-3</c:v>
                </c:pt>
                <c:pt idx="251">
                  <c:v>-2.9166882803366434E-3</c:v>
                </c:pt>
                <c:pt idx="252">
                  <c:v>-2.9178331589685413E-3</c:v>
                </c:pt>
                <c:pt idx="253">
                  <c:v>-2.9189869047474559E-3</c:v>
                </c:pt>
                <c:pt idx="254">
                  <c:v>-2.9201496223096868E-3</c:v>
                </c:pt>
                <c:pt idx="255">
                  <c:v>-2.9227577337564981E-3</c:v>
                </c:pt>
                <c:pt idx="256">
                  <c:v>-2.9249173529599659E-3</c:v>
                </c:pt>
                <c:pt idx="257">
                  <c:v>-2.9255474346268073E-3</c:v>
                </c:pt>
                <c:pt idx="258">
                  <c:v>-2.9260657330310025E-3</c:v>
                </c:pt>
                <c:pt idx="259">
                  <c:v>-2.9267001543864524E-3</c:v>
                </c:pt>
                <c:pt idx="260">
                  <c:v>-2.9269980115254057E-3</c:v>
                </c:pt>
                <c:pt idx="261">
                  <c:v>-2.9269400827436343E-3</c:v>
                </c:pt>
                <c:pt idx="262">
                  <c:v>-2.9267634467178283E-3</c:v>
                </c:pt>
                <c:pt idx="263">
                  <c:v>-2.9264669491713136E-3</c:v>
                </c:pt>
                <c:pt idx="264">
                  <c:v>-2.9254448736537597E-3</c:v>
                </c:pt>
                <c:pt idx="265">
                  <c:v>-2.9240592671175847E-3</c:v>
                </c:pt>
                <c:pt idx="266">
                  <c:v>-2.9231461536527448E-3</c:v>
                </c:pt>
                <c:pt idx="267">
                  <c:v>-2.9221062551254562E-3</c:v>
                </c:pt>
                <c:pt idx="268">
                  <c:v>-2.9209384173389807E-3</c:v>
                </c:pt>
                <c:pt idx="269">
                  <c:v>-2.9181468537720079E-3</c:v>
                </c:pt>
                <c:pt idx="270">
                  <c:v>-2.9149645962212034E-3</c:v>
                </c:pt>
                <c:pt idx="271">
                  <c:v>-2.913139753504268E-3</c:v>
                </c:pt>
                <c:pt idx="272">
                  <c:v>-2.9111800478665018E-3</c:v>
                </c:pt>
                <c:pt idx="273">
                  <c:v>-2.9090843252710386E-3</c:v>
                </c:pt>
                <c:pt idx="274">
                  <c:v>-2.9044102881270462E-3</c:v>
                </c:pt>
                <c:pt idx="275">
                  <c:v>-2.8993181865732964E-3</c:v>
                </c:pt>
                <c:pt idx="276">
                  <c:v>-2.8965250699952705E-3</c:v>
                </c:pt>
                <c:pt idx="277">
                  <c:v>-2.8936395381418123E-3</c:v>
                </c:pt>
                <c:pt idx="278">
                  <c:v>-2.8908635549385053E-3</c:v>
                </c:pt>
                <c:pt idx="279">
                  <c:v>-2.885830653216459E-3</c:v>
                </c:pt>
                <c:pt idx="280">
                  <c:v>-2.8813956812934194E-3</c:v>
                </c:pt>
                <c:pt idx="281">
                  <c:v>-2.8794471915638553E-3</c:v>
                </c:pt>
                <c:pt idx="282">
                  <c:v>-2.8776698789867439E-3</c:v>
                </c:pt>
                <c:pt idx="283">
                  <c:v>-2.876065636328029E-3</c:v>
                </c:pt>
                <c:pt idx="284">
                  <c:v>-2.8734205795277745E-3</c:v>
                </c:pt>
                <c:pt idx="285">
                  <c:v>-2.8714172206756317E-3</c:v>
                </c:pt>
                <c:pt idx="286">
                  <c:v>-2.8707067194977398E-3</c:v>
                </c:pt>
                <c:pt idx="287">
                  <c:v>-2.8701806449937806E-3</c:v>
                </c:pt>
                <c:pt idx="288">
                  <c:v>-2.8698408900096339E-3</c:v>
                </c:pt>
                <c:pt idx="289">
                  <c:v>-2.8697690320766966E-3</c:v>
                </c:pt>
                <c:pt idx="290">
                  <c:v>-2.8703829209497655E-3</c:v>
                </c:pt>
                <c:pt idx="291">
                  <c:v>-2.8710031552536819E-3</c:v>
                </c:pt>
                <c:pt idx="292">
                  <c:v>-2.8718210659528509E-3</c:v>
                </c:pt>
                <c:pt idx="293">
                  <c:v>-2.8728385456933125E-3</c:v>
                </c:pt>
                <c:pt idx="294">
                  <c:v>-2.8755252305545653E-3</c:v>
                </c:pt>
                <c:pt idx="295">
                  <c:v>-2.8789420111463571E-3</c:v>
                </c:pt>
                <c:pt idx="296">
                  <c:v>-2.8809857281020257E-3</c:v>
                </c:pt>
                <c:pt idx="297">
                  <c:v>-2.8832403708944909E-3</c:v>
                </c:pt>
                <c:pt idx="298">
                  <c:v>-2.8857078322497287E-3</c:v>
                </c:pt>
                <c:pt idx="299">
                  <c:v>-2.8908076211608957E-3</c:v>
                </c:pt>
                <c:pt idx="300">
                  <c:v>-2.8955528476526382E-3</c:v>
                </c:pt>
                <c:pt idx="301">
                  <c:v>-2.8976806487079898E-3</c:v>
                </c:pt>
                <c:pt idx="302">
                  <c:v>-2.8996664284086648E-3</c:v>
                </c:pt>
                <c:pt idx="303">
                  <c:v>-2.9015087876338441E-3</c:v>
                </c:pt>
                <c:pt idx="304">
                  <c:v>-2.9046850070146846E-3</c:v>
                </c:pt>
                <c:pt idx="305">
                  <c:v>-2.9074160439179764E-3</c:v>
                </c:pt>
                <c:pt idx="306">
                  <c:v>-2.9085203185097441E-3</c:v>
                </c:pt>
                <c:pt idx="307">
                  <c:v>-2.9094727795797581E-3</c:v>
                </c:pt>
                <c:pt idx="308">
                  <c:v>-2.9102720283269434E-3</c:v>
                </c:pt>
                <c:pt idx="309">
                  <c:v>-2.9113292792404266E-3</c:v>
                </c:pt>
                <c:pt idx="310">
                  <c:v>-2.9119089222673367E-3</c:v>
                </c:pt>
                <c:pt idx="311">
                  <c:v>-2.911921126225181E-3</c:v>
                </c:pt>
                <c:pt idx="312">
                  <c:v>-2.9117717246140984E-3</c:v>
                </c:pt>
                <c:pt idx="313">
                  <c:v>-2.9114593187129501E-3</c:v>
                </c:pt>
                <c:pt idx="314">
                  <c:v>-2.9102606374387108E-3</c:v>
                </c:pt>
                <c:pt idx="315">
                  <c:v>-2.9085516737081818E-3</c:v>
                </c:pt>
                <c:pt idx="316">
                  <c:v>-2.9074032627818269E-3</c:v>
                </c:pt>
                <c:pt idx="317">
                  <c:v>-2.9060834543592762E-3</c:v>
                </c:pt>
                <c:pt idx="318">
                  <c:v>-2.9045908495595185E-3</c:v>
                </c:pt>
                <c:pt idx="319">
                  <c:v>-2.9009992799045037E-3</c:v>
                </c:pt>
                <c:pt idx="320">
                  <c:v>-2.8968999251421934E-3</c:v>
                </c:pt>
                <c:pt idx="321">
                  <c:v>-2.8947355926289831E-3</c:v>
                </c:pt>
                <c:pt idx="322">
                  <c:v>-2.8926050061617303E-3</c:v>
                </c:pt>
                <c:pt idx="323">
                  <c:v>-2.8905086199371155E-3</c:v>
                </c:pt>
                <c:pt idx="324">
                  <c:v>-2.8864089754199185E-3</c:v>
                </c:pt>
                <c:pt idx="325">
                  <c:v>-2.8824741579613899E-3</c:v>
                </c:pt>
                <c:pt idx="326">
                  <c:v>-2.8805555834621188E-3</c:v>
                </c:pt>
                <c:pt idx="327">
                  <c:v>-2.8786739332664624E-3</c:v>
                </c:pt>
                <c:pt idx="328">
                  <c:v>-2.8768296614911648E-3</c:v>
                </c:pt>
                <c:pt idx="329">
                  <c:v>-2.8732450509227903E-3</c:v>
                </c:pt>
                <c:pt idx="330">
                  <c:v>-2.8698354402090231E-3</c:v>
                </c:pt>
                <c:pt idx="331">
                  <c:v>-2.8681848712874825E-3</c:v>
                </c:pt>
                <c:pt idx="332">
                  <c:v>-2.8665744051670217E-3</c:v>
                </c:pt>
                <c:pt idx="333">
                  <c:v>-2.8650044957645449E-3</c:v>
                </c:pt>
                <c:pt idx="334">
                  <c:v>-2.86197938308419E-3</c:v>
                </c:pt>
                <c:pt idx="335">
                  <c:v>-2.8591395056709601E-3</c:v>
                </c:pt>
                <c:pt idx="336">
                  <c:v>-2.8577791901707172E-3</c:v>
                </c:pt>
                <c:pt idx="337">
                  <c:v>-2.8564621556492753E-3</c:v>
                </c:pt>
                <c:pt idx="338">
                  <c:v>-2.8551888561834105E-3</c:v>
                </c:pt>
                <c:pt idx="339">
                  <c:v>-2.8527677036915833E-3</c:v>
                </c:pt>
                <c:pt idx="340">
                  <c:v>-2.8505420880531318E-3</c:v>
                </c:pt>
                <c:pt idx="341">
                  <c:v>-2.8494942737777862E-3</c:v>
                </c:pt>
                <c:pt idx="342">
                  <c:v>-2.8484929186189945E-3</c:v>
                </c:pt>
                <c:pt idx="343">
                  <c:v>-2.8475384766135647E-3</c:v>
                </c:pt>
                <c:pt idx="344">
                  <c:v>-2.8457657443858864E-3</c:v>
                </c:pt>
                <c:pt idx="345">
                  <c:v>-2.8441989213412455E-3</c:v>
                </c:pt>
                <c:pt idx="346">
                  <c:v>-2.8434858558146203E-3</c:v>
                </c:pt>
                <c:pt idx="347">
                  <c:v>-2.8428224277021741E-3</c:v>
                </c:pt>
                <c:pt idx="348">
                  <c:v>-2.8422090910007469E-3</c:v>
                </c:pt>
                <c:pt idx="349">
                  <c:v>-2.8411292366747887E-3</c:v>
                </c:pt>
                <c:pt idx="350">
                  <c:v>-2.8402657392012642E-3</c:v>
                </c:pt>
                <c:pt idx="351">
                  <c:v>-2.8399096701869908E-3</c:v>
                </c:pt>
                <c:pt idx="352">
                  <c:v>-2.8396064167246493E-3</c:v>
                </c:pt>
                <c:pt idx="353">
                  <c:v>-2.839356432970952E-3</c:v>
                </c:pt>
                <c:pt idx="354">
                  <c:v>-2.8390139120393343E-3</c:v>
                </c:pt>
                <c:pt idx="355">
                  <c:v>-2.838898275299151E-3</c:v>
                </c:pt>
                <c:pt idx="356">
                  <c:v>-2.8389214504009885E-3</c:v>
                </c:pt>
                <c:pt idx="357">
                  <c:v>-2.8390006193124151E-3</c:v>
                </c:pt>
                <c:pt idx="358">
                  <c:v>-2.8391247114889495E-3</c:v>
                </c:pt>
                <c:pt idx="359">
                  <c:v>-2.8393320431074898E-3</c:v>
                </c:pt>
                <c:pt idx="360">
                  <c:v>-2.8395423090454841E-3</c:v>
                </c:pt>
                <c:pt idx="361">
                  <c:v>-2.839615099978765E-3</c:v>
                </c:pt>
                <c:pt idx="362">
                  <c:v>-2.8396750727655018E-3</c:v>
                </c:pt>
                <c:pt idx="363">
                  <c:v>-2.8397221405551676E-3</c:v>
                </c:pt>
                <c:pt idx="364">
                  <c:v>-2.8397504217592129E-3</c:v>
                </c:pt>
                <c:pt idx="365">
                  <c:v>-2.8397796149803867E-3</c:v>
                </c:pt>
                <c:pt idx="366">
                  <c:v>-2.8397608481123271E-3</c:v>
                </c:pt>
                <c:pt idx="367">
                  <c:v>-2.8397286527459542E-3</c:v>
                </c:pt>
                <c:pt idx="368">
                  <c:v>-2.8396829415111569E-3</c:v>
                </c:pt>
                <c:pt idx="369">
                  <c:v>-2.8395236325584605E-3</c:v>
                </c:pt>
                <c:pt idx="370">
                  <c:v>-2.8393631927237095E-3</c:v>
                </c:pt>
                <c:pt idx="371">
                  <c:v>-2.8392485933537159E-3</c:v>
                </c:pt>
                <c:pt idx="372">
                  <c:v>-2.8391199547339596E-3</c:v>
                </c:pt>
                <c:pt idx="373">
                  <c:v>-2.8389771894943294E-3</c:v>
                </c:pt>
                <c:pt idx="374">
                  <c:v>-2.8386217511222611E-3</c:v>
                </c:pt>
                <c:pt idx="375">
                  <c:v>-2.8382631176127049E-3</c:v>
                </c:pt>
                <c:pt idx="376">
                  <c:v>-2.8380484108003756E-3</c:v>
                </c:pt>
                <c:pt idx="377">
                  <c:v>-2.8378190538269621E-3</c:v>
                </c:pt>
                <c:pt idx="378">
                  <c:v>-2.8375749596820654E-3</c:v>
                </c:pt>
                <c:pt idx="379">
                  <c:v>-2.837014852947739E-3</c:v>
                </c:pt>
                <c:pt idx="380">
                  <c:v>-2.8364494648647209E-3</c:v>
                </c:pt>
                <c:pt idx="381">
                  <c:v>-2.8361303753499101E-3</c:v>
                </c:pt>
                <c:pt idx="382">
                  <c:v>-2.8357960253622139E-3</c:v>
                </c:pt>
                <c:pt idx="383">
                  <c:v>-2.8354463270519048E-3</c:v>
                </c:pt>
                <c:pt idx="384">
                  <c:v>-2.8346730137052134E-3</c:v>
                </c:pt>
                <c:pt idx="385">
                  <c:v>-2.8338923094173296E-3</c:v>
                </c:pt>
                <c:pt idx="386">
                  <c:v>-2.8334645624994437E-3</c:v>
                </c:pt>
                <c:pt idx="387">
                  <c:v>-2.8330209441174148E-3</c:v>
                </c:pt>
                <c:pt idx="388">
                  <c:v>-2.8325613669810679E-3</c:v>
                </c:pt>
                <c:pt idx="389">
                  <c:v>-2.831566308958422E-3</c:v>
                </c:pt>
                <c:pt idx="390">
                  <c:v>-2.830561726447911E-3</c:v>
                </c:pt>
                <c:pt idx="391">
                  <c:v>-2.8300210470666443E-3</c:v>
                </c:pt>
                <c:pt idx="392">
                  <c:v>-2.8294638854697851E-3</c:v>
                </c:pt>
                <c:pt idx="393">
                  <c:v>-2.8288901544870626E-3</c:v>
                </c:pt>
                <c:pt idx="394">
                  <c:v>-2.8276648142178118E-3</c:v>
                </c:pt>
                <c:pt idx="395">
                  <c:v>-2.8264277911738134E-3</c:v>
                </c:pt>
                <c:pt idx="396">
                  <c:v>-2.82576990426886E-3</c:v>
                </c:pt>
                <c:pt idx="397">
                  <c:v>-2.8250949245167689E-3</c:v>
                </c:pt>
                <c:pt idx="398">
                  <c:v>-2.824402764547429E-3</c:v>
                </c:pt>
                <c:pt idx="399">
                  <c:v>-2.8229386050471206E-3</c:v>
                </c:pt>
                <c:pt idx="400">
                  <c:v>-2.8214605785326086E-3</c:v>
                </c:pt>
                <c:pt idx="401">
                  <c:v>-2.820681209283471E-3</c:v>
                </c:pt>
                <c:pt idx="402">
                  <c:v>-2.8198841363158422E-3</c:v>
                </c:pt>
                <c:pt idx="403">
                  <c:v>-2.8190692724994193E-3</c:v>
                </c:pt>
                <c:pt idx="404">
                  <c:v>-2.8173577569035047E-3</c:v>
                </c:pt>
                <c:pt idx="405">
                  <c:v>-2.8156301638215808E-3</c:v>
                </c:pt>
                <c:pt idx="406">
                  <c:v>-2.8147250370480492E-3</c:v>
                </c:pt>
                <c:pt idx="407">
                  <c:v>-2.8138015960044171E-3</c:v>
                </c:pt>
                <c:pt idx="408">
                  <c:v>-2.8128597533205735E-3</c:v>
                </c:pt>
                <c:pt idx="409">
                  <c:v>-2.8108923453240564E-3</c:v>
                </c:pt>
                <c:pt idx="410">
                  <c:v>-2.8089066220182701E-3</c:v>
                </c:pt>
                <c:pt idx="411">
                  <c:v>-2.8078714628199108E-3</c:v>
                </c:pt>
                <c:pt idx="412">
                  <c:v>-2.8068173786399697E-3</c:v>
                </c:pt>
                <c:pt idx="413">
                  <c:v>-2.8057442820283995E-3</c:v>
                </c:pt>
                <c:pt idx="414">
                  <c:v>-2.8035124457792548E-3</c:v>
                </c:pt>
                <c:pt idx="415">
                  <c:v>-2.8012600282201205E-3</c:v>
                </c:pt>
                <c:pt idx="416">
                  <c:v>-2.8000905616565319E-3</c:v>
                </c:pt>
                <c:pt idx="417">
                  <c:v>-2.7989015592400079E-3</c:v>
                </c:pt>
                <c:pt idx="418">
                  <c:v>-2.7976929339201817E-3</c:v>
                </c:pt>
                <c:pt idx="419">
                  <c:v>-2.7951881336463202E-3</c:v>
                </c:pt>
                <c:pt idx="420">
                  <c:v>-2.7926604575245761E-3</c:v>
                </c:pt>
                <c:pt idx="421">
                  <c:v>-2.7913524085354524E-3</c:v>
                </c:pt>
                <c:pt idx="422">
                  <c:v>-2.7900253386814455E-3</c:v>
                </c:pt>
                <c:pt idx="423">
                  <c:v>-2.7886836785384617E-3</c:v>
                </c:pt>
                <c:pt idx="424">
                  <c:v>-2.7845207510397429E-3</c:v>
                </c:pt>
                <c:pt idx="425">
                  <c:v>-2.7803485131805417E-3</c:v>
                </c:pt>
                <c:pt idx="426">
                  <c:v>-2.7789113901199869E-3</c:v>
                </c:pt>
                <c:pt idx="427">
                  <c:v>-1.9742348694440359E-3</c:v>
                </c:pt>
                <c:pt idx="428">
                  <c:v>-2.7715178281173536E-3</c:v>
                </c:pt>
                <c:pt idx="429">
                  <c:v>-2.7699972303496523E-3</c:v>
                </c:pt>
                <c:pt idx="430">
                  <c:v>-2.7684625719892608E-3</c:v>
                </c:pt>
                <c:pt idx="431">
                  <c:v>-2.7653249337333818E-3</c:v>
                </c:pt>
                <c:pt idx="432">
                  <c:v>-2.7621824882162471E-3</c:v>
                </c:pt>
                <c:pt idx="433">
                  <c:v>-2.7605768929994667E-3</c:v>
                </c:pt>
                <c:pt idx="434">
                  <c:v>-2.7589569837926931E-3</c:v>
                </c:pt>
                <c:pt idx="435">
                  <c:v>-2.7573227179100712E-3</c:v>
                </c:pt>
                <c:pt idx="436">
                  <c:v>-2.7539850514868291E-3</c:v>
                </c:pt>
                <c:pt idx="437">
                  <c:v>-2.7506412433364602E-3</c:v>
                </c:pt>
                <c:pt idx="438">
                  <c:v>-2.7489345604614357E-3</c:v>
                </c:pt>
                <c:pt idx="439">
                  <c:v>-2.7472132671935157E-3</c:v>
                </c:pt>
                <c:pt idx="440">
                  <c:v>-2.7454773215263018E-3</c:v>
                </c:pt>
                <c:pt idx="441">
                  <c:v>-2.7419354924029804E-3</c:v>
                </c:pt>
                <c:pt idx="442">
                  <c:v>-2.7383861669827425E-3</c:v>
                </c:pt>
                <c:pt idx="443">
                  <c:v>-2.7365763238673679E-3</c:v>
                </c:pt>
                <c:pt idx="444">
                  <c:v>-2.734751574435812E-3</c:v>
                </c:pt>
                <c:pt idx="445">
                  <c:v>-2.7329118765617721E-3</c:v>
                </c:pt>
                <c:pt idx="446">
                  <c:v>-2.7291617503122367E-3</c:v>
                </c:pt>
                <c:pt idx="447">
                  <c:v>-2.7254027524792335E-3</c:v>
                </c:pt>
                <c:pt idx="448">
                  <c:v>-2.7234876770609873E-3</c:v>
                </c:pt>
                <c:pt idx="449">
                  <c:v>-2.7215573990835296E-3</c:v>
                </c:pt>
                <c:pt idx="450">
                  <c:v>-2.7196118767403021E-3</c:v>
                </c:pt>
                <c:pt idx="451">
                  <c:v>-2.7156493188451591E-3</c:v>
                </c:pt>
                <c:pt idx="452">
                  <c:v>-2.7116764939894011E-3</c:v>
                </c:pt>
                <c:pt idx="453">
                  <c:v>-2.7096541137661134E-3</c:v>
                </c:pt>
                <c:pt idx="454">
                  <c:v>-2.7076162349404242E-3</c:v>
                </c:pt>
                <c:pt idx="455">
                  <c:v>-2.7055628155459033E-3</c:v>
                </c:pt>
                <c:pt idx="456">
                  <c:v>-2.7013836918854395E-3</c:v>
                </c:pt>
                <c:pt idx="457">
                  <c:v>-2.697192884917321E-3</c:v>
                </c:pt>
                <c:pt idx="458">
                  <c:v>-2.695061127466758E-3</c:v>
                </c:pt>
                <c:pt idx="459">
                  <c:v>-2.6929135756104117E-3</c:v>
                </c:pt>
                <c:pt idx="460">
                  <c:v>-2.6907501869422035E-3</c:v>
                </c:pt>
                <c:pt idx="461">
                  <c:v>-2.6863503630369934E-3</c:v>
                </c:pt>
                <c:pt idx="462">
                  <c:v>-2.6819374189868128E-3</c:v>
                </c:pt>
                <c:pt idx="463">
                  <c:v>-2.6796942121265488E-3</c:v>
                </c:pt>
                <c:pt idx="464">
                  <c:v>-2.6774349146974075E-3</c:v>
                </c:pt>
                <c:pt idx="465">
                  <c:v>-2.6751594846130544E-3</c:v>
                </c:pt>
                <c:pt idx="466">
                  <c:v>-2.6705348260103179E-3</c:v>
                </c:pt>
                <c:pt idx="467">
                  <c:v>-2.6658955898817283E-3</c:v>
                </c:pt>
                <c:pt idx="468">
                  <c:v>-2.6635388611895294E-3</c:v>
                </c:pt>
                <c:pt idx="469">
                  <c:v>-2.6611657459651994E-3</c:v>
                </c:pt>
                <c:pt idx="470">
                  <c:v>-2.6587762019625316E-3</c:v>
                </c:pt>
                <c:pt idx="471">
                  <c:v>-2.6539225745425554E-3</c:v>
                </c:pt>
                <c:pt idx="472">
                  <c:v>-2.649052891205983E-3</c:v>
                </c:pt>
                <c:pt idx="473">
                  <c:v>-2.6465805684994237E-3</c:v>
                </c:pt>
                <c:pt idx="474">
                  <c:v>-2.6440915631376072E-3</c:v>
                </c:pt>
                <c:pt idx="475">
                  <c:v>-2.6415858328343589E-3</c:v>
                </c:pt>
                <c:pt idx="476">
                  <c:v>-2.6364991021843309E-3</c:v>
                </c:pt>
                <c:pt idx="477">
                  <c:v>-2.6313948168832368E-3</c:v>
                </c:pt>
                <c:pt idx="478">
                  <c:v>-2.6288048275402431E-3</c:v>
                </c:pt>
                <c:pt idx="479">
                  <c:v>-2.6261978596187063E-3</c:v>
                </c:pt>
                <c:pt idx="480">
                  <c:v>-2.6235738709123879E-3</c:v>
                </c:pt>
                <c:pt idx="481">
                  <c:v>-2.6182499026727868E-3</c:v>
                </c:pt>
                <c:pt idx="482">
                  <c:v>-2.6129068600777572E-3</c:v>
                </c:pt>
                <c:pt idx="483">
                  <c:v>-2.6101989642102197E-3</c:v>
                </c:pt>
                <c:pt idx="484">
                  <c:v>-2.6074829754163531E-3</c:v>
                </c:pt>
                <c:pt idx="485">
                  <c:v>-2.6047607418977492E-3</c:v>
                </c:pt>
                <c:pt idx="486">
                  <c:v>-2.5992767978921805E-3</c:v>
                </c:pt>
                <c:pt idx="487">
                  <c:v>-2.5938097865951804E-3</c:v>
                </c:pt>
                <c:pt idx="488">
                  <c:v>-2.591056649277057E-3</c:v>
                </c:pt>
                <c:pt idx="489">
                  <c:v>-2.5882973952517929E-3</c:v>
                </c:pt>
                <c:pt idx="490">
                  <c:v>-2.5799401357753382E-3</c:v>
                </c:pt>
                <c:pt idx="491">
                  <c:v>-2.5716146149745711E-3</c:v>
                </c:pt>
                <c:pt idx="492">
                  <c:v>-2.5688131413614812E-3</c:v>
                </c:pt>
                <c:pt idx="493">
                  <c:v>-2.566005721864606E-3</c:v>
                </c:pt>
                <c:pt idx="494">
                  <c:v>-2.5603529597661989E-3</c:v>
                </c:pt>
                <c:pt idx="495">
                  <c:v>-2.5547170105788553E-3</c:v>
                </c:pt>
                <c:pt idx="496">
                  <c:v>-2.5518801811275083E-3</c:v>
                </c:pt>
                <c:pt idx="497">
                  <c:v>-2.5490375338499405E-3</c:v>
                </c:pt>
                <c:pt idx="498">
                  <c:v>-2.5461890898492712E-3</c:v>
                </c:pt>
                <c:pt idx="499">
                  <c:v>-2.5404550589058772E-3</c:v>
                </c:pt>
                <c:pt idx="500">
                  <c:v>-2.5347377748730082E-3</c:v>
                </c:pt>
                <c:pt idx="501">
                  <c:v>-2.5318606679602951E-3</c:v>
                </c:pt>
                <c:pt idx="502">
                  <c:v>-2.5289778926218531E-3</c:v>
                </c:pt>
                <c:pt idx="503">
                  <c:v>-2.5260894699608016E-3</c:v>
                </c:pt>
                <c:pt idx="504">
                  <c:v>-2.5202762632448028E-3</c:v>
                </c:pt>
                <c:pt idx="505">
                  <c:v>-2.5144797339882174E-3</c:v>
                </c:pt>
                <c:pt idx="506">
                  <c:v>-2.51156339545755E-3</c:v>
                </c:pt>
                <c:pt idx="507">
                  <c:v>-2.5086415376618376E-3</c:v>
                </c:pt>
                <c:pt idx="508">
                  <c:v>-2.5057141821038798E-3</c:v>
                </c:pt>
                <c:pt idx="509">
                  <c:v>-2.4998238926077221E-3</c:v>
                </c:pt>
                <c:pt idx="510">
                  <c:v>-2.4924643175183725E-3</c:v>
                </c:pt>
                <c:pt idx="511">
                  <c:v>-2.4880357892342886E-3</c:v>
                </c:pt>
                <c:pt idx="512">
                  <c:v>-2.48507054634306E-3</c:v>
                </c:pt>
                <c:pt idx="513">
                  <c:v>-2.4791052668726721E-3</c:v>
                </c:pt>
                <c:pt idx="514">
                  <c:v>-2.473156517379671E-3</c:v>
                </c:pt>
                <c:pt idx="515">
                  <c:v>-2.4701648523439701E-3</c:v>
                </c:pt>
                <c:pt idx="516">
                  <c:v>-2.4671679670440483E-3</c:v>
                </c:pt>
                <c:pt idx="517">
                  <c:v>-2.4641658826629609E-3</c:v>
                </c:pt>
                <c:pt idx="518">
                  <c:v>-2.4430075112080729E-3</c:v>
                </c:pt>
                <c:pt idx="519">
                  <c:v>-2.4216027518031424E-3</c:v>
                </c:pt>
                <c:pt idx="520">
                  <c:v>-2.3999589247125641E-3</c:v>
                </c:pt>
                <c:pt idx="521">
                  <c:v>-2.3780833498010523E-3</c:v>
                </c:pt>
                <c:pt idx="522">
                  <c:v>-2.3559833470532254E-3</c:v>
                </c:pt>
                <c:pt idx="523">
                  <c:v>-2.3336650956062854E-3</c:v>
                </c:pt>
                <c:pt idx="524">
                  <c:v>-2.3109442665880664E-3</c:v>
                </c:pt>
                <c:pt idx="525">
                  <c:v>-2.2876730676602008E-3</c:v>
                </c:pt>
                <c:pt idx="526">
                  <c:v>-2.2638468371116716E-3</c:v>
                </c:pt>
                <c:pt idx="527">
                  <c:v>-2.2394609128717491E-3</c:v>
                </c:pt>
                <c:pt idx="528">
                  <c:v>-2.2145106330695441E-3</c:v>
                </c:pt>
                <c:pt idx="529">
                  <c:v>-2.1889913359940394E-3</c:v>
                </c:pt>
                <c:pt idx="530">
                  <c:v>-2.1628983593346973E-3</c:v>
                </c:pt>
                <c:pt idx="531">
                  <c:v>-2.1362270415403728E-3</c:v>
                </c:pt>
                <c:pt idx="532">
                  <c:v>-2.1089727204604003E-3</c:v>
                </c:pt>
                <c:pt idx="533">
                  <c:v>-2.0811307343038266E-3</c:v>
                </c:pt>
                <c:pt idx="534">
                  <c:v>-2.0526964210398901E-3</c:v>
                </c:pt>
                <c:pt idx="535">
                  <c:v>-2.0236651186777976E-3</c:v>
                </c:pt>
                <c:pt idx="536">
                  <c:v>-1.9940305987997675E-3</c:v>
                </c:pt>
                <c:pt idx="537">
                  <c:v>-1.9635253972749567E-3</c:v>
                </c:pt>
                <c:pt idx="538">
                  <c:v>-1.9319333494971502E-3</c:v>
                </c:pt>
                <c:pt idx="539">
                  <c:v>-1.8992350541857661E-3</c:v>
                </c:pt>
                <c:pt idx="540">
                  <c:v>-1.865411109740478E-3</c:v>
                </c:pt>
                <c:pt idx="541">
                  <c:v>-1.8304421146408956E-3</c:v>
                </c:pt>
                <c:pt idx="542">
                  <c:v>-1.7943086676064368E-3</c:v>
                </c:pt>
                <c:pt idx="543">
                  <c:v>-1.7569913667569992E-3</c:v>
                </c:pt>
                <c:pt idx="544">
                  <c:v>-1.7184708107320645E-3</c:v>
                </c:pt>
                <c:pt idx="545">
                  <c:v>-1.6787275980512106E-3</c:v>
                </c:pt>
                <c:pt idx="546">
                  <c:v>-1.637742326834335E-3</c:v>
                </c:pt>
                <c:pt idx="547">
                  <c:v>-1.5954955957209194E-3</c:v>
                </c:pt>
                <c:pt idx="548">
                  <c:v>-1.5519680029107974E-3</c:v>
                </c:pt>
                <c:pt idx="549">
                  <c:v>-1.5071760716667271E-3</c:v>
                </c:pt>
                <c:pt idx="550">
                  <c:v>-1.4332624555390971E-3</c:v>
                </c:pt>
                <c:pt idx="551">
                  <c:v>-1.4045059124256909E-3</c:v>
                </c:pt>
                <c:pt idx="552">
                  <c:v>-1.3726815028647366E-3</c:v>
                </c:pt>
                <c:pt idx="553">
                  <c:v>-1.3283538991570865E-3</c:v>
                </c:pt>
                <c:pt idx="554">
                  <c:v>-1.2843187995503769E-3</c:v>
                </c:pt>
                <c:pt idx="555">
                  <c:v>-1.240600531224878E-3</c:v>
                </c:pt>
                <c:pt idx="556">
                  <c:v>-1.19722342116102E-3</c:v>
                </c:pt>
                <c:pt idx="557">
                  <c:v>-1.1542117958995846E-3</c:v>
                </c:pt>
                <c:pt idx="558">
                  <c:v>-1.1115899827807141E-3</c:v>
                </c:pt>
                <c:pt idx="559">
                  <c:v>-1.0693823086649346E-3</c:v>
                </c:pt>
                <c:pt idx="560">
                  <c:v>-1.0276131002528999E-3</c:v>
                </c:pt>
                <c:pt idx="561">
                  <c:v>-9.8630668468491223E-4</c:v>
                </c:pt>
                <c:pt idx="562">
                  <c:v>-9.4548738894140172E-4</c:v>
                </c:pt>
                <c:pt idx="563">
                  <c:v>-9.0517953984292632E-4</c:v>
                </c:pt>
                <c:pt idx="564">
                  <c:v>-8.6540746452978823E-4</c:v>
                </c:pt>
                <c:pt idx="565">
                  <c:v>-8.261954900623536E-4</c:v>
                </c:pt>
                <c:pt idx="566">
                  <c:v>-7.7665146398064877E-4</c:v>
                </c:pt>
                <c:pt idx="567">
                  <c:v>-7.2810374705412073E-4</c:v>
                </c:pt>
                <c:pt idx="568">
                  <c:v>-6.8519002427880338E-4</c:v>
                </c:pt>
                <c:pt idx="569">
                  <c:v>-6.5278853154993044E-4</c:v>
                </c:pt>
                <c:pt idx="570">
                  <c:v>-6.1475381673226082E-4</c:v>
                </c:pt>
                <c:pt idx="571">
                  <c:v>-5.7646948262934927E-4</c:v>
                </c:pt>
                <c:pt idx="572">
                  <c:v>-5.3793686844993971E-4</c:v>
                </c:pt>
                <c:pt idx="573">
                  <c:v>-4.9915731344274406E-4</c:v>
                </c:pt>
                <c:pt idx="574">
                  <c:v>-4.6013215689644227E-4</c:v>
                </c:pt>
                <c:pt idx="575">
                  <c:v>-4.208627378199381E-4</c:v>
                </c:pt>
                <c:pt idx="576">
                  <c:v>-3.8135039542197546E-4</c:v>
                </c:pt>
                <c:pt idx="577">
                  <c:v>-3.4159646907117036E-4</c:v>
                </c:pt>
                <c:pt idx="578">
                  <c:v>-3.0160229781639458E-4</c:v>
                </c:pt>
                <c:pt idx="579">
                  <c:v>-2.6136922070651991E-4</c:v>
                </c:pt>
                <c:pt idx="580">
                  <c:v>-2.2089857719009842E-4</c:v>
                </c:pt>
                <c:pt idx="581">
                  <c:v>-1.801917063160019E-4</c:v>
                </c:pt>
                <c:pt idx="582">
                  <c:v>-1.3924994725300621E-4</c:v>
                </c:pt>
                <c:pt idx="583">
                  <c:v>-9.8074639249823292E-5</c:v>
                </c:pt>
                <c:pt idx="584">
                  <c:v>-5.6667121555165068E-5</c:v>
                </c:pt>
                <c:pt idx="585">
                  <c:v>-1.5028733137967265E-5</c:v>
                </c:pt>
                <c:pt idx="586">
                  <c:v>2.68391866331541E-5</c:v>
                </c:pt>
                <c:pt idx="587">
                  <c:v>6.8935298589423155E-5</c:v>
                </c:pt>
                <c:pt idx="588">
                  <c:v>1.1125826356206403E-4</c:v>
                </c:pt>
                <c:pt idx="589">
                  <c:v>1.538067423023648E-4</c:v>
                </c:pt>
                <c:pt idx="590">
                  <c:v>1.965793958014217E-4</c:v>
                </c:pt>
                <c:pt idx="591">
                  <c:v>2.3957488473058675E-4</c:v>
                </c:pt>
                <c:pt idx="592">
                  <c:v>2.8279186992108407E-4</c:v>
                </c:pt>
                <c:pt idx="593">
                  <c:v>3.262290122041378E-4</c:v>
                </c:pt>
                <c:pt idx="594">
                  <c:v>3.6988497233103601E-4</c:v>
                </c:pt>
                <c:pt idx="595">
                  <c:v>4.1375841121293888E-4</c:v>
                </c:pt>
                <c:pt idx="596">
                  <c:v>4.5784798952119843E-4</c:v>
                </c:pt>
                <c:pt idx="597">
                  <c:v>5.021523682469109E-4</c:v>
                </c:pt>
                <c:pt idx="598">
                  <c:v>5.4667020790155618E-4</c:v>
                </c:pt>
                <c:pt idx="599">
                  <c:v>5.9140016979597476E-4</c:v>
                </c:pt>
                <c:pt idx="600">
                  <c:v>6.3634091428177442E-4</c:v>
                </c:pt>
                <c:pt idx="601">
                  <c:v>6.8149110219017928E-4</c:v>
                </c:pt>
                <c:pt idx="602">
                  <c:v>7.46352036333775E-4</c:v>
                </c:pt>
                <c:pt idx="603">
                  <c:v>7.7894054686389325E-4</c:v>
                </c:pt>
                <c:pt idx="604">
                  <c:v>8.1818493572249906E-4</c:v>
                </c:pt>
                <c:pt idx="605">
                  <c:v>8.6415950595331026E-4</c:v>
                </c:pt>
                <c:pt idx="606">
                  <c:v>9.1033682392271942E-4</c:v>
                </c:pt>
                <c:pt idx="607">
                  <c:v>9.567155502221425E-4</c:v>
                </c:pt>
                <c:pt idx="608">
                  <c:v>1.0032943457627397E-3</c:v>
                </c:pt>
                <c:pt idx="609">
                  <c:v>1.050071871295799E-3</c:v>
                </c:pt>
                <c:pt idx="610">
                  <c:v>1.0970467875726087E-3</c:v>
                </c:pt>
                <c:pt idx="611">
                  <c:v>1.1442177555043287E-3</c:v>
                </c:pt>
                <c:pt idx="612">
                  <c:v>1.1915834358422472E-3</c:v>
                </c:pt>
                <c:pt idx="613">
                  <c:v>1.2391424894975245E-3</c:v>
                </c:pt>
                <c:pt idx="614">
                  <c:v>1.2868935770615764E-3</c:v>
                </c:pt>
                <c:pt idx="615">
                  <c:v>1.3348353595254991E-3</c:v>
                </c:pt>
                <c:pt idx="616">
                  <c:v>1.3829664977205169E-3</c:v>
                </c:pt>
                <c:pt idx="617">
                  <c:v>1.4451254711289607E-3</c:v>
                </c:pt>
                <c:pt idx="618">
                  <c:v>1.4797914840691817E-3</c:v>
                </c:pt>
                <c:pt idx="619">
                  <c:v>1.5284826538852769E-3</c:v>
                </c:pt>
                <c:pt idx="620">
                  <c:v>1.5844172207835072E-3</c:v>
                </c:pt>
                <c:pt idx="621">
                  <c:v>1.6266469283543472E-3</c:v>
                </c:pt>
                <c:pt idx="622">
                  <c:v>1.6762210113530074E-3</c:v>
                </c:pt>
                <c:pt idx="623">
                  <c:v>1.7261260716772142E-3</c:v>
                </c:pt>
                <c:pt idx="624">
                  <c:v>1.7763635170808811E-3</c:v>
                </c:pt>
                <c:pt idx="625">
                  <c:v>1.8269347555577298E-3</c:v>
                </c:pt>
                <c:pt idx="626">
                  <c:v>1.877841195501162E-3</c:v>
                </c:pt>
                <c:pt idx="627">
                  <c:v>1.9290842446650913E-3</c:v>
                </c:pt>
                <c:pt idx="628">
                  <c:v>1.9806653111231753E-3</c:v>
                </c:pt>
                <c:pt idx="629">
                  <c:v>2.0325858031089439E-3</c:v>
                </c:pt>
                <c:pt idx="630">
                  <c:v>2.0848471282963743E-3</c:v>
                </c:pt>
                <c:pt idx="631">
                  <c:v>2.1374506949189964E-3</c:v>
                </c:pt>
                <c:pt idx="632">
                  <c:v>2.1903979110504679E-3</c:v>
                </c:pt>
                <c:pt idx="633">
                  <c:v>2.2436901846845103E-3</c:v>
                </c:pt>
                <c:pt idx="634">
                  <c:v>2.2973289239747174E-3</c:v>
                </c:pt>
                <c:pt idx="635">
                  <c:v>2.3513155365950666E-3</c:v>
                </c:pt>
                <c:pt idx="636">
                  <c:v>2.405651431178768E-3</c:v>
                </c:pt>
                <c:pt idx="637">
                  <c:v>2.4603380153198628E-3</c:v>
                </c:pt>
                <c:pt idx="638">
                  <c:v>2.5153766971719449E-3</c:v>
                </c:pt>
                <c:pt idx="639">
                  <c:v>2.5707688848886079E-3</c:v>
                </c:pt>
                <c:pt idx="640">
                  <c:v>2.6265159864635734E-3</c:v>
                </c:pt>
                <c:pt idx="641">
                  <c:v>2.6826194098905631E-3</c:v>
                </c:pt>
                <c:pt idx="642">
                  <c:v>2.7390805633231707E-3</c:v>
                </c:pt>
                <c:pt idx="643">
                  <c:v>2.7959008547551178E-3</c:v>
                </c:pt>
                <c:pt idx="644">
                  <c:v>2.8530816924199343E-3</c:v>
                </c:pt>
                <c:pt idx="645">
                  <c:v>2.9106244840715334E-3</c:v>
                </c:pt>
                <c:pt idx="646">
                  <c:v>2.9685306381033172E-3</c:v>
                </c:pt>
                <c:pt idx="647">
                  <c:v>3.0268015623491351E-3</c:v>
                </c:pt>
                <c:pt idx="648">
                  <c:v>3.0854386649625809E-3</c:v>
                </c:pt>
                <c:pt idx="649">
                  <c:v>3.1444433540173122E-3</c:v>
                </c:pt>
                <c:pt idx="650">
                  <c:v>3.2038170375869868E-3</c:v>
                </c:pt>
                <c:pt idx="651">
                  <c:v>3.2635611237452622E-3</c:v>
                </c:pt>
                <c:pt idx="652">
                  <c:v>3.3236770206457322E-3</c:v>
                </c:pt>
                <c:pt idx="653">
                  <c:v>3.3841661362021824E-3</c:v>
                </c:pt>
                <c:pt idx="654">
                  <c:v>3.4537553629032658E-3</c:v>
                </c:pt>
                <c:pt idx="655">
                  <c:v>3.5150489743696056E-3</c:v>
                </c:pt>
                <c:pt idx="656">
                  <c:v>3.5678868763433513E-3</c:v>
                </c:pt>
                <c:pt idx="657">
                  <c:v>3.6298829477399153E-3</c:v>
                </c:pt>
                <c:pt idx="658">
                  <c:v>3.692259278480492E-3</c:v>
                </c:pt>
                <c:pt idx="659">
                  <c:v>3.7550172763989309E-3</c:v>
                </c:pt>
                <c:pt idx="660">
                  <c:v>3.8181583496488258E-3</c:v>
                </c:pt>
                <c:pt idx="661">
                  <c:v>3.8816839063837705E-3</c:v>
                </c:pt>
                <c:pt idx="662">
                  <c:v>3.9455953548372946E-3</c:v>
                </c:pt>
                <c:pt idx="663">
                  <c:v>4.0098941027633117E-3</c:v>
                </c:pt>
                <c:pt idx="664">
                  <c:v>4.0745815586351597E-3</c:v>
                </c:pt>
                <c:pt idx="665">
                  <c:v>4.1396591303666241E-3</c:v>
                </c:pt>
                <c:pt idx="666">
                  <c:v>4.2051282260313627E-3</c:v>
                </c:pt>
                <c:pt idx="667">
                  <c:v>4.2709902538629052E-3</c:v>
                </c:pt>
                <c:pt idx="668">
                  <c:v>4.3562496397342443E-3</c:v>
                </c:pt>
                <c:pt idx="669">
                  <c:v>4.4038987382410966E-3</c:v>
                </c:pt>
                <c:pt idx="670">
                  <c:v>4.470948011174869E-3</c:v>
                </c:pt>
                <c:pt idx="671">
                  <c:v>4.5383958487299481E-3</c:v>
                </c:pt>
                <c:pt idx="672">
                  <c:v>4.6061504127692388E-3</c:v>
                </c:pt>
                <c:pt idx="673">
                  <c:v>4.6738829048642572E-3</c:v>
                </c:pt>
                <c:pt idx="674">
                  <c:v>4.741558970655646E-3</c:v>
                </c:pt>
                <c:pt idx="675">
                  <c:v>4.8091731491517464E-3</c:v>
                </c:pt>
                <c:pt idx="676">
                  <c:v>4.8767199797605798E-3</c:v>
                </c:pt>
                <c:pt idx="677">
                  <c:v>4.9441940015704233E-3</c:v>
                </c:pt>
                <c:pt idx="678">
                  <c:v>5.0115897540692345E-3</c:v>
                </c:pt>
                <c:pt idx="679">
                  <c:v>5.0789017761054822E-3</c:v>
                </c:pt>
                <c:pt idx="680">
                  <c:v>5.1461246074868683E-3</c:v>
                </c:pt>
                <c:pt idx="681">
                  <c:v>5.2132527870618617E-3</c:v>
                </c:pt>
                <c:pt idx="682">
                  <c:v>5.2802808539986756E-3</c:v>
                </c:pt>
                <c:pt idx="683">
                  <c:v>5.3472033479451397E-3</c:v>
                </c:pt>
                <c:pt idx="684">
                  <c:v>5.414014807749723E-3</c:v>
                </c:pt>
                <c:pt idx="685">
                  <c:v>5.4807097729003829E-3</c:v>
                </c:pt>
                <c:pt idx="686">
                  <c:v>5.5472827823255244E-3</c:v>
                </c:pt>
                <c:pt idx="687">
                  <c:v>5.613728375353233E-3</c:v>
                </c:pt>
                <c:pt idx="688">
                  <c:v>5.6800410912316579E-3</c:v>
                </c:pt>
                <c:pt idx="689">
                  <c:v>5.7462154692888845E-3</c:v>
                </c:pt>
                <c:pt idx="690">
                  <c:v>5.812246048693126E-3</c:v>
                </c:pt>
                <c:pt idx="691">
                  <c:v>5.8781273684527235E-3</c:v>
                </c:pt>
                <c:pt idx="692">
                  <c:v>5.9438539678158264E-3</c:v>
                </c:pt>
                <c:pt idx="693">
                  <c:v>6.0094203859506479E-3</c:v>
                </c:pt>
                <c:pt idx="694">
                  <c:v>6.0748211623451454E-3</c:v>
                </c:pt>
                <c:pt idx="695">
                  <c:v>6.1400508357678518E-3</c:v>
                </c:pt>
                <c:pt idx="696">
                  <c:v>6.2051039457866608E-3</c:v>
                </c:pt>
                <c:pt idx="697">
                  <c:v>6.2699750312500413E-3</c:v>
                </c:pt>
                <c:pt idx="698">
                  <c:v>6.3346586314860787E-3</c:v>
                </c:pt>
                <c:pt idx="699">
                  <c:v>6.3991492856629861E-3</c:v>
                </c:pt>
                <c:pt idx="700">
                  <c:v>6.4634415329489769E-3</c:v>
                </c:pt>
                <c:pt idx="701">
                  <c:v>6.5275299124323283E-3</c:v>
                </c:pt>
                <c:pt idx="702">
                  <c:v>6.5914089634411255E-3</c:v>
                </c:pt>
                <c:pt idx="703">
                  <c:v>6.6550732249837097E-3</c:v>
                </c:pt>
                <c:pt idx="704">
                  <c:v>6.7185172362282941E-3</c:v>
                </c:pt>
                <c:pt idx="705">
                  <c:v>6.781735536263156E-3</c:v>
                </c:pt>
                <c:pt idx="706">
                  <c:v>6.8447226644963166E-3</c:v>
                </c:pt>
                <c:pt idx="707">
                  <c:v>6.9074731597762451E-3</c:v>
                </c:pt>
                <c:pt idx="708">
                  <c:v>6.9699815613510907E-3</c:v>
                </c:pt>
                <c:pt idx="709">
                  <c:v>7.0322424083091306E-3</c:v>
                </c:pt>
                <c:pt idx="710">
                  <c:v>7.0942502398985141E-3</c:v>
                </c:pt>
                <c:pt idx="711">
                  <c:v>7.1559995952075184E-3</c:v>
                </c:pt>
                <c:pt idx="712">
                  <c:v>7.2174850132444845E-3</c:v>
                </c:pt>
                <c:pt idx="713">
                  <c:v>7.278701033337498E-3</c:v>
                </c:pt>
                <c:pt idx="714">
                  <c:v>7.3396421944948997E-3</c:v>
                </c:pt>
                <c:pt idx="715">
                  <c:v>7.400303035725031E-3</c:v>
                </c:pt>
                <c:pt idx="716">
                  <c:v>7.4606780962760411E-3</c:v>
                </c:pt>
                <c:pt idx="717">
                  <c:v>7.5207619152362071E-3</c:v>
                </c:pt>
                <c:pt idx="718">
                  <c:v>7.5805490316938062E-3</c:v>
                </c:pt>
                <c:pt idx="719">
                  <c:v>7.6400339847371157E-3</c:v>
                </c:pt>
                <c:pt idx="720">
                  <c:v>7.6992113135343487E-3</c:v>
                </c:pt>
                <c:pt idx="721">
                  <c:v>7.7580755571737825E-3</c:v>
                </c:pt>
                <c:pt idx="722">
                  <c:v>7.8332893241483958E-3</c:v>
                </c:pt>
                <c:pt idx="723">
                  <c:v>7.8748429452524249E-3</c:v>
                </c:pt>
                <c:pt idx="724">
                  <c:v>7.932771165792829E-3</c:v>
                </c:pt>
                <c:pt idx="725">
                  <c:v>7.9906158600273614E-3</c:v>
                </c:pt>
                <c:pt idx="726">
                  <c:v>8.0484110576151124E-3</c:v>
                </c:pt>
                <c:pt idx="727">
                  <c:v>8.1061549452066117E-3</c:v>
                </c:pt>
                <c:pt idx="728">
                  <c:v>8.1638457097721329E-3</c:v>
                </c:pt>
                <c:pt idx="729">
                  <c:v>8.2214815379622053E-3</c:v>
                </c:pt>
                <c:pt idx="730">
                  <c:v>8.2790606165872305E-3</c:v>
                </c:pt>
                <c:pt idx="731">
                  <c:v>8.33658113245761E-3</c:v>
                </c:pt>
                <c:pt idx="732">
                  <c:v>8.3940412723038094E-3</c:v>
                </c:pt>
                <c:pt idx="733">
                  <c:v>8.451439222856294E-3</c:v>
                </c:pt>
                <c:pt idx="734">
                  <c:v>8.5087731710853376E-3</c:v>
                </c:pt>
                <c:pt idx="735">
                  <c:v>8.5660413035615335E-3</c:v>
                </c:pt>
                <c:pt idx="736">
                  <c:v>8.6232418071752193E-3</c:v>
                </c:pt>
                <c:pt idx="737">
                  <c:v>8.6803728685769244E-3</c:v>
                </c:pt>
                <c:pt idx="738">
                  <c:v>8.7374326746569864E-3</c:v>
                </c:pt>
                <c:pt idx="739">
                  <c:v>8.7944194120659347E-3</c:v>
                </c:pt>
                <c:pt idx="740">
                  <c:v>8.8513312678539791E-3</c:v>
                </c:pt>
                <c:pt idx="741">
                  <c:v>8.9081664283519046E-3</c:v>
                </c:pt>
                <c:pt idx="742">
                  <c:v>8.9649230806898572E-3</c:v>
                </c:pt>
                <c:pt idx="743">
                  <c:v>9.0215994113584941E-3</c:v>
                </c:pt>
                <c:pt idx="744">
                  <c:v>9.0781936073280889E-3</c:v>
                </c:pt>
                <c:pt idx="745">
                  <c:v>9.1347038553291071E-3</c:v>
                </c:pt>
                <c:pt idx="746">
                  <c:v>9.1911283420120782E-3</c:v>
                </c:pt>
                <c:pt idx="747">
                  <c:v>9.2474652542673397E-3</c:v>
                </c:pt>
                <c:pt idx="748">
                  <c:v>9.303712778745421E-3</c:v>
                </c:pt>
                <c:pt idx="749">
                  <c:v>9.3598691023366598E-3</c:v>
                </c:pt>
                <c:pt idx="750">
                  <c:v>9.4159324116915855E-3</c:v>
                </c:pt>
                <c:pt idx="751">
                  <c:v>9.4719008935406634E-3</c:v>
                </c:pt>
                <c:pt idx="752">
                  <c:v>9.5277727347742314E-3</c:v>
                </c:pt>
                <c:pt idx="753">
                  <c:v>9.5835461219628826E-3</c:v>
                </c:pt>
                <c:pt idx="754">
                  <c:v>9.6392192419969547E-3</c:v>
                </c:pt>
                <c:pt idx="755">
                  <c:v>9.6947902816069131E-3</c:v>
                </c:pt>
                <c:pt idx="756">
                  <c:v>9.7502574275232234E-3</c:v>
                </c:pt>
                <c:pt idx="757">
                  <c:v>9.8056188664763511E-3</c:v>
                </c:pt>
                <c:pt idx="758">
                  <c:v>9.8687573193423361E-3</c:v>
                </c:pt>
                <c:pt idx="759">
                  <c:v>9.9160173705747923E-3</c:v>
                </c:pt>
                <c:pt idx="760">
                  <c:v>9.9710508091810368E-3</c:v>
                </c:pt>
                <c:pt idx="761">
                  <c:v>1.0025971287905833E-2</c:v>
                </c:pt>
                <c:pt idx="762">
                  <c:v>1.0080776993399709E-2</c:v>
                </c:pt>
                <c:pt idx="763">
                  <c:v>1.0135466112313196E-2</c:v>
                </c:pt>
                <c:pt idx="764">
                  <c:v>1.0190036831616567E-2</c:v>
                </c:pt>
                <c:pt idx="765">
                  <c:v>1.0244487337960351E-2</c:v>
                </c:pt>
                <c:pt idx="766">
                  <c:v>1.0298815817995077E-2</c:v>
                </c:pt>
                <c:pt idx="767">
                  <c:v>1.0353020458531148E-2</c:v>
                </c:pt>
                <c:pt idx="768">
                  <c:v>1.0407099446378965E-2</c:v>
                </c:pt>
                <c:pt idx="769">
                  <c:v>1.0461050968189056E-2</c:v>
                </c:pt>
                <c:pt idx="770">
                  <c:v>1.0514873210611952E-2</c:v>
                </c:pt>
                <c:pt idx="771">
                  <c:v>1.0568564360617927E-2</c:v>
                </c:pt>
                <c:pt idx="772">
                  <c:v>1.0622122604697637E-2</c:v>
                </c:pt>
                <c:pt idx="773">
                  <c:v>1.0690784995990299E-2</c:v>
                </c:pt>
                <c:pt idx="774">
                  <c:v>1.0728833122559678E-2</c:v>
                </c:pt>
                <c:pt idx="775">
                  <c:v>1.0781981769563131E-2</c:v>
                </c:pt>
                <c:pt idx="776">
                  <c:v>1.0842562997996907E-2</c:v>
                </c:pt>
                <c:pt idx="777">
                  <c:v>1.0887920166258169E-2</c:v>
                </c:pt>
                <c:pt idx="778">
                  <c:v>1.0940756148167807E-2</c:v>
                </c:pt>
                <c:pt idx="779">
                  <c:v>1.0993504064602533E-2</c:v>
                </c:pt>
                <c:pt idx="780">
                  <c:v>1.1046162715881991E-2</c:v>
                </c:pt>
                <c:pt idx="781">
                  <c:v>1.1098730902725507E-2</c:v>
                </c:pt>
                <c:pt idx="782">
                  <c:v>1.1151207425132981E-2</c:v>
                </c:pt>
                <c:pt idx="783">
                  <c:v>1.1203591083903675E-2</c:v>
                </c:pt>
                <c:pt idx="784">
                  <c:v>1.1255880679357233E-2</c:v>
                </c:pt>
                <c:pt idx="785">
                  <c:v>1.1308075011893237E-2</c:v>
                </c:pt>
                <c:pt idx="786">
                  <c:v>1.1360172881991204E-2</c:v>
                </c:pt>
                <c:pt idx="787">
                  <c:v>1.1412173089970779E-2</c:v>
                </c:pt>
                <c:pt idx="788">
                  <c:v>1.146407443647135E-2</c:v>
                </c:pt>
                <c:pt idx="789">
                  <c:v>1.1515875721732627E-2</c:v>
                </c:pt>
                <c:pt idx="790">
                  <c:v>1.1567575746473935E-2</c:v>
                </c:pt>
                <c:pt idx="791">
                  <c:v>1.1619173310775111E-2</c:v>
                </c:pt>
                <c:pt idx="792">
                  <c:v>1.1670667215275543E-2</c:v>
                </c:pt>
                <c:pt idx="793">
                  <c:v>1.1722056260374814E-2</c:v>
                </c:pt>
                <c:pt idx="794">
                  <c:v>1.1773339246392567E-2</c:v>
                </c:pt>
                <c:pt idx="795">
                  <c:v>1.1824514973968192E-2</c:v>
                </c:pt>
                <c:pt idx="796">
                  <c:v>1.1875582243421334E-2</c:v>
                </c:pt>
                <c:pt idx="797">
                  <c:v>1.1926539855071638E-2</c:v>
                </c:pt>
                <c:pt idx="798">
                  <c:v>1.1977386609558494E-2</c:v>
                </c:pt>
                <c:pt idx="799">
                  <c:v>1.2028121307121609E-2</c:v>
                </c:pt>
                <c:pt idx="800">
                  <c:v>1.2078742748320437E-2</c:v>
                </c:pt>
                <c:pt idx="801">
                  <c:v>1.2129249733474623E-2</c:v>
                </c:pt>
                <c:pt idx="802">
                  <c:v>1.217964106314362E-2</c:v>
                </c:pt>
                <c:pt idx="803">
                  <c:v>1.222991553772701E-2</c:v>
                </c:pt>
                <c:pt idx="804">
                  <c:v>1.2280071957544436E-2</c:v>
                </c:pt>
                <c:pt idx="805">
                  <c:v>1.2330109123075417E-2</c:v>
                </c:pt>
                <c:pt idx="806">
                  <c:v>1.2380025834719532E-2</c:v>
                </c:pt>
                <c:pt idx="807">
                  <c:v>1.24298208929563E-2</c:v>
                </c:pt>
                <c:pt idx="808">
                  <c:v>1.2479493098105365E-2</c:v>
                </c:pt>
                <c:pt idx="809">
                  <c:v>1.2529041250806117E-2</c:v>
                </c:pt>
                <c:pt idx="810">
                  <c:v>1.2592561806661351E-2</c:v>
                </c:pt>
                <c:pt idx="811">
                  <c:v>1.2641821905940986E-2</c:v>
                </c:pt>
                <c:pt idx="812">
                  <c:v>1.2683943020936894E-2</c:v>
                </c:pt>
                <c:pt idx="813">
                  <c:v>1.273296446216321E-2</c:v>
                </c:pt>
                <c:pt idx="814">
                  <c:v>1.2781855681716081E-2</c:v>
                </c:pt>
                <c:pt idx="815">
                  <c:v>1.2830615479675345E-2</c:v>
                </c:pt>
                <c:pt idx="816">
                  <c:v>1.2879242656760326E-2</c:v>
                </c:pt>
                <c:pt idx="817">
                  <c:v>1.2927736013130797E-2</c:v>
                </c:pt>
                <c:pt idx="818">
                  <c:v>1.2976094349426148E-2</c:v>
                </c:pt>
                <c:pt idx="819">
                  <c:v>1.3024316465886088E-2</c:v>
                </c:pt>
                <c:pt idx="820">
                  <c:v>1.3072401163070069E-2</c:v>
                </c:pt>
                <c:pt idx="821">
                  <c:v>1.3120347241297736E-2</c:v>
                </c:pt>
                <c:pt idx="822">
                  <c:v>1.3168153501048607E-2</c:v>
                </c:pt>
                <c:pt idx="823">
                  <c:v>1.3215818742642327E-2</c:v>
                </c:pt>
                <c:pt idx="824">
                  <c:v>1.3276893483906704E-2</c:v>
                </c:pt>
                <c:pt idx="825">
                  <c:v>1.331072137327638E-2</c:v>
                </c:pt>
                <c:pt idx="826">
                  <c:v>1.3357956363115875E-2</c:v>
                </c:pt>
                <c:pt idx="827">
                  <c:v>1.3405045536476479E-2</c:v>
                </c:pt>
                <c:pt idx="828">
                  <c:v>1.3455576132344049E-2</c:v>
                </c:pt>
                <c:pt idx="829">
                  <c:v>1.3505245386173925E-2</c:v>
                </c:pt>
                <c:pt idx="830">
                  <c:v>1.3551445526607253E-2</c:v>
                </c:pt>
                <c:pt idx="831">
                  <c:v>1.3597264102180873E-2</c:v>
                </c:pt>
                <c:pt idx="832">
                  <c:v>1.3642697750624322E-2</c:v>
                </c:pt>
                <c:pt idx="833">
                  <c:v>1.3687743109747075E-2</c:v>
                </c:pt>
                <c:pt idx="834">
                  <c:v>1.3732396817198733E-2</c:v>
                </c:pt>
                <c:pt idx="835">
                  <c:v>1.3776655510868707E-2</c:v>
                </c:pt>
                <c:pt idx="836">
                  <c:v>1.3820515828406599E-2</c:v>
                </c:pt>
                <c:pt idx="837">
                  <c:v>1.386397440746201E-2</c:v>
                </c:pt>
                <c:pt idx="838">
                  <c:v>1.390702788592435E-2</c:v>
                </c:pt>
                <c:pt idx="839">
                  <c:v>1.3949672901443222E-2</c:v>
                </c:pt>
                <c:pt idx="840">
                  <c:v>1.3991906091828099E-2</c:v>
                </c:pt>
                <c:pt idx="841">
                  <c:v>1.4033724094568711E-2</c:v>
                </c:pt>
                <c:pt idx="842">
                  <c:v>1.4075123547794277E-2</c:v>
                </c:pt>
                <c:pt idx="843">
                  <c:v>1.4116101088994526E-2</c:v>
                </c:pt>
                <c:pt idx="844">
                  <c:v>1.4156653355978932E-2</c:v>
                </c:pt>
                <c:pt idx="845">
                  <c:v>1.4196776986397097E-2</c:v>
                </c:pt>
                <c:pt idx="846">
                  <c:v>1.4236468618138431E-2</c:v>
                </c:pt>
                <c:pt idx="847">
                  <c:v>1.4275724888772601E-2</c:v>
                </c:pt>
                <c:pt idx="848">
                  <c:v>1.4314542436189015E-2</c:v>
                </c:pt>
                <c:pt idx="849">
                  <c:v>1.4352917898037276E-2</c:v>
                </c:pt>
                <c:pt idx="850">
                  <c:v>1.4390847912046922E-2</c:v>
                </c:pt>
                <c:pt idx="851">
                  <c:v>1.4428329116027427E-2</c:v>
                </c:pt>
                <c:pt idx="852">
                  <c:v>1.4465358147548457E-2</c:v>
                </c:pt>
                <c:pt idx="853">
                  <c:v>1.4501931644659294E-2</c:v>
                </c:pt>
                <c:pt idx="854">
                  <c:v>1.4538046244769731E-2</c:v>
                </c:pt>
                <c:pt idx="855">
                  <c:v>1.4573698585769179E-2</c:v>
                </c:pt>
                <c:pt idx="856">
                  <c:v>1.4608885305467112E-2</c:v>
                </c:pt>
                <c:pt idx="857">
                  <c:v>1.4643603041433195E-2</c:v>
                </c:pt>
                <c:pt idx="858">
                  <c:v>1.4677848431556839E-2</c:v>
                </c:pt>
                <c:pt idx="859">
                  <c:v>1.4711618113567582E-2</c:v>
                </c:pt>
                <c:pt idx="860">
                  <c:v>1.4744908725115025E-2</c:v>
                </c:pt>
                <c:pt idx="861">
                  <c:v>1.4777716903928706E-2</c:v>
                </c:pt>
                <c:pt idx="862">
                  <c:v>1.4824349260971204E-2</c:v>
                </c:pt>
                <c:pt idx="863">
                  <c:v>1.4855974403875649E-2</c:v>
                </c:pt>
                <c:pt idx="864">
                  <c:v>1.4877650064075709E-2</c:v>
                </c:pt>
                <c:pt idx="865">
                  <c:v>1.4908423774935287E-2</c:v>
                </c:pt>
                <c:pt idx="866">
                  <c:v>1.4938697761532893E-2</c:v>
                </c:pt>
                <c:pt idx="867">
                  <c:v>1.4968468661678003E-2</c:v>
                </c:pt>
                <c:pt idx="868">
                  <c:v>1.4997733112940281E-2</c:v>
                </c:pt>
                <c:pt idx="869">
                  <c:v>1.5026487753209139E-2</c:v>
                </c:pt>
                <c:pt idx="870">
                  <c:v>1.5054729220214114E-2</c:v>
                </c:pt>
                <c:pt idx="871">
                  <c:v>1.5082454151684743E-2</c:v>
                </c:pt>
                <c:pt idx="872">
                  <c:v>1.5109659185350566E-2</c:v>
                </c:pt>
                <c:pt idx="873">
                  <c:v>1.5136340959100991E-2</c:v>
                </c:pt>
                <c:pt idx="874">
                  <c:v>1.5162496110505685E-2</c:v>
                </c:pt>
                <c:pt idx="875">
                  <c:v>1.5188121277374123E-2</c:v>
                </c:pt>
                <c:pt idx="876">
                  <c:v>1.5213213097595712E-2</c:v>
                </c:pt>
                <c:pt idx="877">
                  <c:v>1.5237768208740121E-2</c:v>
                </c:pt>
                <c:pt idx="878">
                  <c:v>1.5269829122503964E-2</c:v>
                </c:pt>
                <c:pt idx="879">
                  <c:v>1.5298421917355753E-2</c:v>
                </c:pt>
                <c:pt idx="880">
                  <c:v>1.5324534986422833E-2</c:v>
                </c:pt>
                <c:pt idx="881">
                  <c:v>1.5344120341360679E-2</c:v>
                </c:pt>
                <c:pt idx="882">
                  <c:v>1.5366973268831075E-2</c:v>
                </c:pt>
                <c:pt idx="883">
                  <c:v>1.538983105993097E-2</c:v>
                </c:pt>
                <c:pt idx="884">
                  <c:v>1.541269503720244E-2</c:v>
                </c:pt>
                <c:pt idx="885">
                  <c:v>1.5435566523267497E-2</c:v>
                </c:pt>
                <c:pt idx="886">
                  <c:v>1.5458446840508344E-2</c:v>
                </c:pt>
                <c:pt idx="887">
                  <c:v>1.5481337311706866E-2</c:v>
                </c:pt>
                <c:pt idx="888">
                  <c:v>1.5504239259245267E-2</c:v>
                </c:pt>
                <c:pt idx="889">
                  <c:v>1.5527154005745558E-2</c:v>
                </c:pt>
                <c:pt idx="890">
                  <c:v>1.5550082873829751E-2</c:v>
                </c:pt>
                <c:pt idx="891">
                  <c:v>1.5573027185880051E-2</c:v>
                </c:pt>
                <c:pt idx="892">
                  <c:v>1.5595988264518468E-2</c:v>
                </c:pt>
                <c:pt idx="893">
                  <c:v>1.5618967432367015E-2</c:v>
                </c:pt>
                <c:pt idx="894">
                  <c:v>1.5641966011887831E-2</c:v>
                </c:pt>
                <c:pt idx="895">
                  <c:v>1.5664985325702929E-2</c:v>
                </c:pt>
                <c:pt idx="896">
                  <c:v>1.5688026696274449E-2</c:v>
                </c:pt>
                <c:pt idx="897">
                  <c:v>1.5711091446224401E-2</c:v>
                </c:pt>
                <c:pt idx="898">
                  <c:v>1.5734180898094863E-2</c:v>
                </c:pt>
                <c:pt idx="899">
                  <c:v>1.5757296374507845E-2</c:v>
                </c:pt>
                <c:pt idx="900">
                  <c:v>1.5780439197845553E-2</c:v>
                </c:pt>
                <c:pt idx="901">
                  <c:v>1.5803610690809933E-2</c:v>
                </c:pt>
                <c:pt idx="902">
                  <c:v>1.5826812175863125E-2</c:v>
                </c:pt>
                <c:pt idx="903">
                  <c:v>1.5850044975707078E-2</c:v>
                </c:pt>
                <c:pt idx="904">
                  <c:v>1.5873310412644059E-2</c:v>
                </c:pt>
                <c:pt idx="905">
                  <c:v>1.5896609809535889E-2</c:v>
                </c:pt>
                <c:pt idx="906">
                  <c:v>1.591994448876477E-2</c:v>
                </c:pt>
                <c:pt idx="907">
                  <c:v>1.5943315772792843E-2</c:v>
                </c:pt>
                <c:pt idx="908">
                  <c:v>1.5966724984322056E-2</c:v>
                </c:pt>
                <c:pt idx="909">
                  <c:v>1.599017344597442E-2</c:v>
                </c:pt>
                <c:pt idx="910">
                  <c:v>1.601366248013214E-2</c:v>
                </c:pt>
                <c:pt idx="911">
                  <c:v>1.6037193409497164E-2</c:v>
                </c:pt>
                <c:pt idx="912">
                  <c:v>1.6060767556451694E-2</c:v>
                </c:pt>
                <c:pt idx="913">
                  <c:v>1.6084386243857551E-2</c:v>
                </c:pt>
                <c:pt idx="914">
                  <c:v>1.6116874659855007E-2</c:v>
                </c:pt>
                <c:pt idx="915">
                  <c:v>1.613515384909725E-2</c:v>
                </c:pt>
                <c:pt idx="916">
                  <c:v>1.6155522772764996E-2</c:v>
                </c:pt>
                <c:pt idx="917">
                  <c:v>1.6179332846757433E-2</c:v>
                </c:pt>
                <c:pt idx="918">
                  <c:v>1.6203194073751703E-2</c:v>
                </c:pt>
                <c:pt idx="919">
                  <c:v>1.622710777636982E-2</c:v>
                </c:pt>
                <c:pt idx="920">
                  <c:v>1.6251075277073923E-2</c:v>
                </c:pt>
                <c:pt idx="921">
                  <c:v>1.6275097898645896E-2</c:v>
                </c:pt>
                <c:pt idx="922">
                  <c:v>1.6299176963547879E-2</c:v>
                </c:pt>
                <c:pt idx="923">
                  <c:v>1.6323313794242011E-2</c:v>
                </c:pt>
                <c:pt idx="924">
                  <c:v>1.6347509713430242E-2</c:v>
                </c:pt>
                <c:pt idx="925">
                  <c:v>1.6371766043574709E-2</c:v>
                </c:pt>
                <c:pt idx="926">
                  <c:v>1.639608410721749E-2</c:v>
                </c:pt>
                <c:pt idx="927">
                  <c:v>1.6420465227060532E-2</c:v>
                </c:pt>
                <c:pt idx="928">
                  <c:v>1.6451907163474999E-2</c:v>
                </c:pt>
                <c:pt idx="929">
                  <c:v>1.6469421925355832E-2</c:v>
                </c:pt>
                <c:pt idx="930">
                  <c:v>1.6494000148972177E-2</c:v>
                </c:pt>
                <c:pt idx="931">
                  <c:v>1.6518646718957086E-2</c:v>
                </c:pt>
                <c:pt idx="932">
                  <c:v>1.6546801593468885E-2</c:v>
                </c:pt>
                <c:pt idx="933">
                  <c:v>1.6567787419345947E-2</c:v>
                </c:pt>
                <c:pt idx="934">
                  <c:v>1.6592124931591457E-2</c:v>
                </c:pt>
                <c:pt idx="935">
                  <c:v>1.6616304872361098E-2</c:v>
                </c:pt>
                <c:pt idx="936">
                  <c:v>1.664032682846539E-2</c:v>
                </c:pt>
                <c:pt idx="937">
                  <c:v>1.6664190386794786E-2</c:v>
                </c:pt>
                <c:pt idx="938">
                  <c:v>1.6687895134239739E-2</c:v>
                </c:pt>
                <c:pt idx="939">
                  <c:v>1.6711440657770638E-2</c:v>
                </c:pt>
                <c:pt idx="940">
                  <c:v>1.6734826544277936E-2</c:v>
                </c:pt>
                <c:pt idx="941">
                  <c:v>1.6758052380652089E-2</c:v>
                </c:pt>
                <c:pt idx="942">
                  <c:v>1.6781117753783548E-2</c:v>
                </c:pt>
                <c:pt idx="943">
                  <c:v>1.6804022250642703E-2</c:v>
                </c:pt>
                <c:pt idx="944">
                  <c:v>1.6826765458040072E-2</c:v>
                </c:pt>
                <c:pt idx="945">
                  <c:v>1.684934696302598E-2</c:v>
                </c:pt>
                <c:pt idx="946">
                  <c:v>1.6871766352410944E-2</c:v>
                </c:pt>
                <c:pt idx="947">
                  <c:v>1.6894023213245291E-2</c:v>
                </c:pt>
                <c:pt idx="948">
                  <c:v>1.6916117132179664E-2</c:v>
                </c:pt>
                <c:pt idx="949">
                  <c:v>1.6938047696344327E-2</c:v>
                </c:pt>
                <c:pt idx="950">
                  <c:v>1.6959814492549796E-2</c:v>
                </c:pt>
                <c:pt idx="951">
                  <c:v>1.6981417107766461E-2</c:v>
                </c:pt>
                <c:pt idx="952">
                  <c:v>1.7002855128884775E-2</c:v>
                </c:pt>
                <c:pt idx="953">
                  <c:v>1.7024128142795192E-2</c:v>
                </c:pt>
                <c:pt idx="954">
                  <c:v>1.7045235736468101E-2</c:v>
                </c:pt>
                <c:pt idx="955">
                  <c:v>1.7066177496714019E-2</c:v>
                </c:pt>
                <c:pt idx="956">
                  <c:v>1.7086953010583272E-2</c:v>
                </c:pt>
                <c:pt idx="957">
                  <c:v>1.7107561864806442E-2</c:v>
                </c:pt>
                <c:pt idx="958">
                  <c:v>1.7128003646433854E-2</c:v>
                </c:pt>
                <c:pt idx="959">
                  <c:v>1.7148277942355961E-2</c:v>
                </c:pt>
                <c:pt idx="960">
                  <c:v>1.7168384339463216E-2</c:v>
                </c:pt>
                <c:pt idx="961">
                  <c:v>1.7188322424646074E-2</c:v>
                </c:pt>
                <c:pt idx="962">
                  <c:v>1.7208091784874924E-2</c:v>
                </c:pt>
                <c:pt idx="963">
                  <c:v>1.7227692007040218E-2</c:v>
                </c:pt>
                <c:pt idx="964">
                  <c:v>1.7247122678032412E-2</c:v>
                </c:pt>
                <c:pt idx="965">
                  <c:v>1.7266383384821893E-2</c:v>
                </c:pt>
                <c:pt idx="966">
                  <c:v>1.7288186971677888E-2</c:v>
                </c:pt>
                <c:pt idx="967">
                  <c:v>1.7307082078357183E-2</c:v>
                </c:pt>
                <c:pt idx="968">
                  <c:v>1.7323141588638791E-2</c:v>
                </c:pt>
                <c:pt idx="969">
                  <c:v>1.7341718307601894E-2</c:v>
                </c:pt>
                <c:pt idx="970">
                  <c:v>1.7360122996894489E-2</c:v>
                </c:pt>
                <c:pt idx="971">
                  <c:v>1.7378355243327093E-2</c:v>
                </c:pt>
                <c:pt idx="972">
                  <c:v>1.739641463395003E-2</c:v>
                </c:pt>
                <c:pt idx="973">
                  <c:v>1.7414300755653755E-2</c:v>
                </c:pt>
                <c:pt idx="974">
                  <c:v>1.7432013195248786E-2</c:v>
                </c:pt>
                <c:pt idx="975">
                  <c:v>1.7449551539865382E-2</c:v>
                </c:pt>
                <c:pt idx="976">
                  <c:v>1.7466915376234127E-2</c:v>
                </c:pt>
                <c:pt idx="977">
                  <c:v>1.7484104291325409E-2</c:v>
                </c:pt>
                <c:pt idx="978">
                  <c:v>1.7501117872029681E-2</c:v>
                </c:pt>
                <c:pt idx="979">
                  <c:v>1.7522734176935728E-2</c:v>
                </c:pt>
                <c:pt idx="980">
                  <c:v>1.7534617378158757E-2</c:v>
                </c:pt>
                <c:pt idx="981">
                  <c:v>1.7551102477364466E-2</c:v>
                </c:pt>
                <c:pt idx="982">
                  <c:v>1.7567410589824917E-2</c:v>
                </c:pt>
                <c:pt idx="983">
                  <c:v>1.7583541302510497E-2</c:v>
                </c:pt>
                <c:pt idx="984">
                  <c:v>1.7599494202311661E-2</c:v>
                </c:pt>
                <c:pt idx="985">
                  <c:v>1.7615268876198797E-2</c:v>
                </c:pt>
                <c:pt idx="986">
                  <c:v>1.7630864911062361E-2</c:v>
                </c:pt>
                <c:pt idx="987">
                  <c:v>1.7646281893872739E-2</c:v>
                </c:pt>
                <c:pt idx="988">
                  <c:v>1.7661519411360516E-2</c:v>
                </c:pt>
                <c:pt idx="989">
                  <c:v>1.7676577050655951E-2</c:v>
                </c:pt>
                <c:pt idx="990">
                  <c:v>1.7691454398489626E-2</c:v>
                </c:pt>
                <c:pt idx="991">
                  <c:v>1.7706151041991802E-2</c:v>
                </c:pt>
                <c:pt idx="992">
                  <c:v>1.7720666567972998E-2</c:v>
                </c:pt>
                <c:pt idx="993">
                  <c:v>1.773500056324373E-2</c:v>
                </c:pt>
                <c:pt idx="994">
                  <c:v>1.774915261493426E-2</c:v>
                </c:pt>
                <c:pt idx="995">
                  <c:v>1.7763122309855106E-2</c:v>
                </c:pt>
                <c:pt idx="996">
                  <c:v>1.7776909234816785E-2</c:v>
                </c:pt>
                <c:pt idx="997">
                  <c:v>1.7790512976869621E-2</c:v>
                </c:pt>
                <c:pt idx="998">
                  <c:v>1.7803933122984006E-2</c:v>
                </c:pt>
                <c:pt idx="999">
                  <c:v>1.7817169260050392E-2</c:v>
                </c:pt>
                <c:pt idx="1000">
                  <c:v>1.783022097479936E-2</c:v>
                </c:pt>
                <c:pt idx="1001">
                  <c:v>1.7843087854361173E-2</c:v>
                </c:pt>
                <c:pt idx="1002">
                  <c:v>1.7855769485626283E-2</c:v>
                </c:pt>
                <c:pt idx="1003">
                  <c:v>1.7868265455485144E-2</c:v>
                </c:pt>
                <c:pt idx="1004">
                  <c:v>1.7880575350828209E-2</c:v>
                </c:pt>
                <c:pt idx="1005">
                  <c:v>1.7892698758545933E-2</c:v>
                </c:pt>
                <c:pt idx="1006">
                  <c:v>1.7904635265608704E-2</c:v>
                </c:pt>
                <c:pt idx="1007">
                  <c:v>1.7916384459066848E-2</c:v>
                </c:pt>
                <c:pt idx="1008">
                  <c:v>1.7927945925650945E-2</c:v>
                </c:pt>
                <c:pt idx="1009">
                  <c:v>1.7939319252331387E-2</c:v>
                </c:pt>
                <c:pt idx="1010">
                  <c:v>1.7950504026078562E-2</c:v>
                </c:pt>
                <c:pt idx="1011">
                  <c:v>1.7961499833702987E-2</c:v>
                </c:pt>
                <c:pt idx="1012">
                  <c:v>1.7972306262254989E-2</c:v>
                </c:pt>
                <c:pt idx="1013">
                  <c:v>1.798292289862502E-2</c:v>
                </c:pt>
                <c:pt idx="1014">
                  <c:v>1.799334932978347E-2</c:v>
                </c:pt>
                <c:pt idx="1015">
                  <c:v>1.8003585142460921E-2</c:v>
                </c:pt>
                <c:pt idx="1016">
                  <c:v>1.8013629923787633E-2</c:v>
                </c:pt>
                <c:pt idx="1017">
                  <c:v>1.8023483260654061E-2</c:v>
                </c:pt>
                <c:pt idx="1018">
                  <c:v>1.8033144739950657E-2</c:v>
                </c:pt>
                <c:pt idx="1019">
                  <c:v>1.804261394848794E-2</c:v>
                </c:pt>
                <c:pt idx="1020">
                  <c:v>1.8051890473316234E-2</c:v>
                </c:pt>
                <c:pt idx="1021">
                  <c:v>1.8060973901325994E-2</c:v>
                </c:pt>
                <c:pt idx="1022">
                  <c:v>1.8069863819567544E-2</c:v>
                </c:pt>
                <c:pt idx="1023">
                  <c:v>1.8078559814771467E-2</c:v>
                </c:pt>
                <c:pt idx="1024">
                  <c:v>1.8087061473988086E-2</c:v>
                </c:pt>
                <c:pt idx="1025">
                  <c:v>1.8095368384027921E-2</c:v>
                </c:pt>
                <c:pt idx="1026">
                  <c:v>1.8103480131941296E-2</c:v>
                </c:pt>
                <c:pt idx="1027">
                  <c:v>1.8111396304618665E-2</c:v>
                </c:pt>
                <c:pt idx="1028">
                  <c:v>1.8119116488950482E-2</c:v>
                </c:pt>
                <c:pt idx="1029">
                  <c:v>1.8126640271907135E-2</c:v>
                </c:pt>
                <c:pt idx="1030">
                  <c:v>1.8133967240379079E-2</c:v>
                </c:pt>
                <c:pt idx="1031">
                  <c:v>1.8141096981256766E-2</c:v>
                </c:pt>
                <c:pt idx="1032">
                  <c:v>1.8148029081670458E-2</c:v>
                </c:pt>
                <c:pt idx="1033">
                  <c:v>1.8154763128190865E-2</c:v>
                </c:pt>
                <c:pt idx="1034">
                  <c:v>1.8163129505781583E-2</c:v>
                </c:pt>
                <c:pt idx="1035">
                  <c:v>1.8167635408152805E-2</c:v>
                </c:pt>
                <c:pt idx="1036">
                  <c:v>1.8174654234153209E-2</c:v>
                </c:pt>
                <c:pt idx="1037">
                  <c:v>1.8179824344253248E-2</c:v>
                </c:pt>
                <c:pt idx="1038">
                  <c:v>1.8185764804297122E-2</c:v>
                </c:pt>
                <c:pt idx="1039">
                  <c:v>1.8191607123405618E-2</c:v>
                </c:pt>
                <c:pt idx="1040">
                  <c:v>1.8197351532514006E-2</c:v>
                </c:pt>
                <c:pt idx="1041">
                  <c:v>1.8202998262637493E-2</c:v>
                </c:pt>
                <c:pt idx="1042">
                  <c:v>1.8208547544551479E-2</c:v>
                </c:pt>
                <c:pt idx="1043">
                  <c:v>1.8213999609111298E-2</c:v>
                </c:pt>
                <c:pt idx="1044">
                  <c:v>1.8219354687492029E-2</c:v>
                </c:pt>
                <c:pt idx="1045">
                  <c:v>1.8224613010229262E-2</c:v>
                </c:pt>
                <c:pt idx="1046">
                  <c:v>1.8229774808498078E-2</c:v>
                </c:pt>
                <c:pt idx="1047">
                  <c:v>1.8234840313153811E-2</c:v>
                </c:pt>
                <c:pt idx="1048">
                  <c:v>1.8239809755051795E-2</c:v>
                </c:pt>
                <c:pt idx="1049">
                  <c:v>1.8244683364967429E-2</c:v>
                </c:pt>
                <c:pt idx="1050">
                  <c:v>1.8249461374075793E-2</c:v>
                </c:pt>
                <c:pt idx="1051">
                  <c:v>1.8254144013072349E-2</c:v>
                </c:pt>
                <c:pt idx="1052">
                  <c:v>1.8258731512972304E-2</c:v>
                </c:pt>
                <c:pt idx="1053">
                  <c:v>1.8263224104710929E-2</c:v>
                </c:pt>
                <c:pt idx="1054">
                  <c:v>1.8267622019143559E-2</c:v>
                </c:pt>
                <c:pt idx="1055">
                  <c:v>1.8271925487125529E-2</c:v>
                </c:pt>
                <c:pt idx="1056">
                  <c:v>1.8276134739672045E-2</c:v>
                </c:pt>
                <c:pt idx="1057">
                  <c:v>1.8280250007558507E-2</c:v>
                </c:pt>
                <c:pt idx="1058">
                  <c:v>1.8284271521800122E-2</c:v>
                </c:pt>
                <c:pt idx="1059">
                  <c:v>1.8288199513252223E-2</c:v>
                </c:pt>
                <c:pt idx="1060">
                  <c:v>1.8292034212770147E-2</c:v>
                </c:pt>
                <c:pt idx="1061">
                  <c:v>1.82957758513691E-2</c:v>
                </c:pt>
                <c:pt idx="1062">
                  <c:v>1.8299424659904417E-2</c:v>
                </c:pt>
                <c:pt idx="1063">
                  <c:v>1.8302980869311369E-2</c:v>
                </c:pt>
                <c:pt idx="1064">
                  <c:v>1.8306444710525227E-2</c:v>
                </c:pt>
                <c:pt idx="1065">
                  <c:v>1.8309816414321389E-2</c:v>
                </c:pt>
                <c:pt idx="1066">
                  <c:v>1.8313096211715063E-2</c:v>
                </c:pt>
                <c:pt idx="1067">
                  <c:v>1.8316284333561583E-2</c:v>
                </c:pt>
                <c:pt idx="1068">
                  <c:v>1.8319381010716285E-2</c:v>
                </c:pt>
                <c:pt idx="1069">
                  <c:v>1.8322386474194374E-2</c:v>
                </c:pt>
                <c:pt idx="1070">
                  <c:v>1.8326116984974661E-2</c:v>
                </c:pt>
                <c:pt idx="1071">
                  <c:v>1.832891482701271E-2</c:v>
                </c:pt>
                <c:pt idx="1072">
                  <c:v>1.833124097388783E-2</c:v>
                </c:pt>
                <c:pt idx="1073">
                  <c:v>1.8333871011835257E-2</c:v>
                </c:pt>
                <c:pt idx="1074">
                  <c:v>1.8336411023636146E-2</c:v>
                </c:pt>
                <c:pt idx="1075">
                  <c:v>1.8338861240305704E-2</c:v>
                </c:pt>
                <c:pt idx="1076">
                  <c:v>1.8341221892379522E-2</c:v>
                </c:pt>
                <c:pt idx="1077">
                  <c:v>1.8343493211192552E-2</c:v>
                </c:pt>
                <c:pt idx="1078">
                  <c:v>1.8345675427280383E-2</c:v>
                </c:pt>
                <c:pt idx="1079">
                  <c:v>1.8347768771818096E-2</c:v>
                </c:pt>
                <c:pt idx="1080">
                  <c:v>1.8349773475581088E-2</c:v>
                </c:pt>
                <c:pt idx="1081">
                  <c:v>1.8351689769504631E-2</c:v>
                </c:pt>
                <c:pt idx="1082">
                  <c:v>1.8353517884523995E-2</c:v>
                </c:pt>
                <c:pt idx="1083">
                  <c:v>1.8355258051494516E-2</c:v>
                </c:pt>
                <c:pt idx="1084">
                  <c:v>1.8357366550869614E-2</c:v>
                </c:pt>
                <c:pt idx="1085">
                  <c:v>1.8358475465030111E-2</c:v>
                </c:pt>
                <c:pt idx="1086">
                  <c:v>1.8359953173545662E-2</c:v>
                </c:pt>
                <c:pt idx="1087">
                  <c:v>1.8361343857513646E-2</c:v>
                </c:pt>
                <c:pt idx="1088">
                  <c:v>1.8362826946365374E-2</c:v>
                </c:pt>
                <c:pt idx="1089">
                  <c:v>1.8363865075947672E-2</c:v>
                </c:pt>
                <c:pt idx="1090">
                  <c:v>1.8364996072284256E-2</c:v>
                </c:pt>
                <c:pt idx="1091">
                  <c:v>1.8366040967894293E-2</c:v>
                </c:pt>
                <c:pt idx="1092">
                  <c:v>1.8366999993633115E-2</c:v>
                </c:pt>
                <c:pt idx="1093">
                  <c:v>1.8367873380356059E-2</c:v>
                </c:pt>
                <c:pt idx="1094">
                  <c:v>1.8368661359158267E-2</c:v>
                </c:pt>
                <c:pt idx="1095">
                  <c:v>1.8369364160895074E-2</c:v>
                </c:pt>
                <c:pt idx="1096">
                  <c:v>1.8369982016341879E-2</c:v>
                </c:pt>
                <c:pt idx="1097">
                  <c:v>1.8370515156513889E-2</c:v>
                </c:pt>
                <c:pt idx="1098">
                  <c:v>1.8370963812266439E-2</c:v>
                </c:pt>
                <c:pt idx="1099">
                  <c:v>1.8371328214614735E-2</c:v>
                </c:pt>
                <c:pt idx="1100">
                  <c:v>1.8371608594334177E-2</c:v>
                </c:pt>
                <c:pt idx="1101">
                  <c:v>1.8371805182439971E-2</c:v>
                </c:pt>
                <c:pt idx="1102">
                  <c:v>1.8371918209787452E-2</c:v>
                </c:pt>
                <c:pt idx="1103">
                  <c:v>1.8371947907311892E-2</c:v>
                </c:pt>
                <c:pt idx="1104">
                  <c:v>1.8371894505868624E-2</c:v>
                </c:pt>
                <c:pt idx="1105">
                  <c:v>1.8371758236392921E-2</c:v>
                </c:pt>
                <c:pt idx="1106">
                  <c:v>1.8371539329899989E-2</c:v>
                </c:pt>
                <c:pt idx="1107">
                  <c:v>1.8371238017165226E-2</c:v>
                </c:pt>
                <c:pt idx="1108">
                  <c:v>1.8370854529123903E-2</c:v>
                </c:pt>
                <c:pt idx="1109">
                  <c:v>1.8370389096711293E-2</c:v>
                </c:pt>
                <c:pt idx="1110">
                  <c:v>1.8369841950782728E-2</c:v>
                </c:pt>
                <c:pt idx="1111">
                  <c:v>1.8369213322273481E-2</c:v>
                </c:pt>
                <c:pt idx="1112">
                  <c:v>1.8368503442278694E-2</c:v>
                </c:pt>
                <c:pt idx="1113">
                  <c:v>1.836771254149383E-2</c:v>
                </c:pt>
                <c:pt idx="1114">
                  <c:v>1.8366840850694288E-2</c:v>
                </c:pt>
                <c:pt idx="1115">
                  <c:v>1.8365888601215019E-2</c:v>
                </c:pt>
                <c:pt idx="1116">
                  <c:v>1.8364856023591614E-2</c:v>
                </c:pt>
                <c:pt idx="1117">
                  <c:v>1.8363743348919215E-2</c:v>
                </c:pt>
                <c:pt idx="1118">
                  <c:v>1.8362550808053157E-2</c:v>
                </c:pt>
                <c:pt idx="1119">
                  <c:v>1.8361278631848776E-2</c:v>
                </c:pt>
                <c:pt idx="1120">
                  <c:v>1.8359927051321279E-2</c:v>
                </c:pt>
                <c:pt idx="1121">
                  <c:v>1.8358496297325999E-2</c:v>
                </c:pt>
                <c:pt idx="1122">
                  <c:v>1.8356540791648612E-2</c:v>
                </c:pt>
                <c:pt idx="1123">
                  <c:v>1.8354929936839071E-2</c:v>
                </c:pt>
                <c:pt idx="1124">
                  <c:v>1.8353486783722062E-2</c:v>
                </c:pt>
                <c:pt idx="1125">
                  <c:v>1.8351730485255402E-2</c:v>
                </c:pt>
                <c:pt idx="1126">
                  <c:v>1.8349896201010907E-2</c:v>
                </c:pt>
                <c:pt idx="1127">
                  <c:v>1.8347984161604103E-2</c:v>
                </c:pt>
                <c:pt idx="1128">
                  <c:v>1.8345994598210069E-2</c:v>
                </c:pt>
                <c:pt idx="1129">
                  <c:v>1.8343927741524269E-2</c:v>
                </c:pt>
                <c:pt idx="1130">
                  <c:v>1.834178382272178E-2</c:v>
                </c:pt>
                <c:pt idx="1131">
                  <c:v>1.8339563072498066E-2</c:v>
                </c:pt>
                <c:pt idx="1132">
                  <c:v>1.8337265721788398E-2</c:v>
                </c:pt>
                <c:pt idx="1133">
                  <c:v>1.8334892001607983E-2</c:v>
                </c:pt>
                <c:pt idx="1134">
                  <c:v>1.8332442142732219E-2</c:v>
                </c:pt>
                <c:pt idx="1135">
                  <c:v>1.8329916376096378E-2</c:v>
                </c:pt>
                <c:pt idx="1136">
                  <c:v>1.8327314932795602E-2</c:v>
                </c:pt>
                <c:pt idx="1137">
                  <c:v>1.8324638043445418E-2</c:v>
                </c:pt>
                <c:pt idx="1138">
                  <c:v>1.8321885939220905E-2</c:v>
                </c:pt>
                <c:pt idx="1139">
                  <c:v>1.8318755915434082E-2</c:v>
                </c:pt>
                <c:pt idx="1140">
                  <c:v>1.8315736371725677E-2</c:v>
                </c:pt>
                <c:pt idx="1141">
                  <c:v>1.8313180645614935E-2</c:v>
                </c:pt>
                <c:pt idx="1142">
                  <c:v>1.8310129990526391E-2</c:v>
                </c:pt>
                <c:pt idx="1143">
                  <c:v>1.8307005275000066E-2</c:v>
                </c:pt>
                <c:pt idx="1144">
                  <c:v>1.8303806729971228E-2</c:v>
                </c:pt>
                <c:pt idx="1145">
                  <c:v>1.830053458637515E-2</c:v>
                </c:pt>
                <c:pt idx="1146">
                  <c:v>1.829718907498723E-2</c:v>
                </c:pt>
                <c:pt idx="1147">
                  <c:v>1.8293770426822675E-2</c:v>
                </c:pt>
                <c:pt idx="1148">
                  <c:v>1.8290278872896693E-2</c:v>
                </c:pt>
                <c:pt idx="1149">
                  <c:v>1.8286714643904745E-2</c:v>
                </c:pt>
                <c:pt idx="1150">
                  <c:v>1.8283077970941974E-2</c:v>
                </c:pt>
                <c:pt idx="1151">
                  <c:v>1.8279369084783781E-2</c:v>
                </c:pt>
                <c:pt idx="1152">
                  <c:v>1.8275588216445371E-2</c:v>
                </c:pt>
                <c:pt idx="1153">
                  <c:v>1.8271735596782079E-2</c:v>
                </c:pt>
                <c:pt idx="1154">
                  <c:v>1.8267811456729177E-2</c:v>
                </c:pt>
                <c:pt idx="1155">
                  <c:v>1.8263816027141999E-2</c:v>
                </c:pt>
                <c:pt idx="1156">
                  <c:v>1.8259749539035752E-2</c:v>
                </c:pt>
                <c:pt idx="1157">
                  <c:v>1.8255612223265771E-2</c:v>
                </c:pt>
                <c:pt idx="1158">
                  <c:v>1.8251404310687391E-2</c:v>
                </c:pt>
                <c:pt idx="1159">
                  <c:v>1.8247126032315819E-2</c:v>
                </c:pt>
                <c:pt idx="1160">
                  <c:v>1.824277761900639E-2</c:v>
                </c:pt>
                <c:pt idx="1161">
                  <c:v>1.8238359301614437E-2</c:v>
                </c:pt>
                <c:pt idx="1162">
                  <c:v>1.823387131115517E-2</c:v>
                </c:pt>
                <c:pt idx="1163">
                  <c:v>1.8229313878563858E-2</c:v>
                </c:pt>
                <c:pt idx="1164">
                  <c:v>1.8224687234695836E-2</c:v>
                </c:pt>
                <c:pt idx="1165">
                  <c:v>1.8219991610406439E-2</c:v>
                </c:pt>
                <c:pt idx="1166">
                  <c:v>1.8215227236710874E-2</c:v>
                </c:pt>
                <c:pt idx="1167">
                  <c:v>1.821039434438454E-2</c:v>
                </c:pt>
                <c:pt idx="1168">
                  <c:v>1.8205493164442643E-2</c:v>
                </c:pt>
                <c:pt idx="1169">
                  <c:v>1.8200523927900392E-2</c:v>
                </c:pt>
                <c:pt idx="1170">
                  <c:v>1.8195486865453248E-2</c:v>
                </c:pt>
                <c:pt idx="1171">
                  <c:v>1.8190382208116418E-2</c:v>
                </c:pt>
                <c:pt idx="1172">
                  <c:v>1.8185210186745238E-2</c:v>
                </c:pt>
                <c:pt idx="1173">
                  <c:v>1.8179971032354914E-2</c:v>
                </c:pt>
                <c:pt idx="1174">
                  <c:v>1.8173287410698791E-2</c:v>
                </c:pt>
                <c:pt idx="1175">
                  <c:v>1.8167885636550807E-2</c:v>
                </c:pt>
                <c:pt idx="1176">
                  <c:v>1.8163070645664803E-2</c:v>
                </c:pt>
                <c:pt idx="1177">
                  <c:v>1.8157555828581806E-2</c:v>
                </c:pt>
                <c:pt idx="1178">
                  <c:v>1.8151975065769932E-2</c:v>
                </c:pt>
                <c:pt idx="1179">
                  <c:v>1.8146328588484195E-2</c:v>
                </c:pt>
                <c:pt idx="1180">
                  <c:v>1.8140616627579931E-2</c:v>
                </c:pt>
                <c:pt idx="1181">
                  <c:v>1.8134839413672665E-2</c:v>
                </c:pt>
                <c:pt idx="1182">
                  <c:v>1.812899717809735E-2</c:v>
                </c:pt>
                <c:pt idx="1183">
                  <c:v>1.8123090151549448E-2</c:v>
                </c:pt>
                <c:pt idx="1184">
                  <c:v>1.8117118564804358E-2</c:v>
                </c:pt>
                <c:pt idx="1185">
                  <c:v>1.8111082649037158E-2</c:v>
                </c:pt>
                <c:pt idx="1186">
                  <c:v>1.8104982635023248E-2</c:v>
                </c:pt>
                <c:pt idx="1187">
                  <c:v>1.8098818753777834E-2</c:v>
                </c:pt>
                <c:pt idx="1188">
                  <c:v>1.809259123599638E-2</c:v>
                </c:pt>
                <c:pt idx="1189">
                  <c:v>1.8086307033637894E-2</c:v>
                </c:pt>
                <c:pt idx="1190">
                  <c:v>1.8076287026813631E-2</c:v>
                </c:pt>
                <c:pt idx="1191">
                  <c:v>1.806983412132368E-2</c:v>
                </c:pt>
                <c:pt idx="1192">
                  <c:v>1.8062388196407042E-2</c:v>
                </c:pt>
                <c:pt idx="1193">
                  <c:v>1.8056758433191433E-2</c:v>
                </c:pt>
                <c:pt idx="1194">
                  <c:v>1.805014156525786E-2</c:v>
                </c:pt>
                <c:pt idx="1195">
                  <c:v>1.804347239771964E-2</c:v>
                </c:pt>
                <c:pt idx="1196">
                  <c:v>1.8036751209793422E-2</c:v>
                </c:pt>
                <c:pt idx="1197">
                  <c:v>1.8029978280615921E-2</c:v>
                </c:pt>
                <c:pt idx="1198">
                  <c:v>1.8023153889483723E-2</c:v>
                </c:pt>
                <c:pt idx="1199">
                  <c:v>1.801627831553354E-2</c:v>
                </c:pt>
                <c:pt idx="1200">
                  <c:v>1.8009351837902088E-2</c:v>
                </c:pt>
                <c:pt idx="1201">
                  <c:v>1.8002374735965887E-2</c:v>
                </c:pt>
                <c:pt idx="1202">
                  <c:v>1.7995347288781716E-2</c:v>
                </c:pt>
                <c:pt idx="1203">
                  <c:v>1.7988269775486287E-2</c:v>
                </c:pt>
                <c:pt idx="1204">
                  <c:v>1.798114247553606E-2</c:v>
                </c:pt>
                <c:pt idx="1205">
                  <c:v>1.7973965667907876E-2</c:v>
                </c:pt>
                <c:pt idx="1206">
                  <c:v>1.7966739631818385E-2</c:v>
                </c:pt>
                <c:pt idx="1207">
                  <c:v>1.7959464646484236E-2</c:v>
                </c:pt>
                <c:pt idx="1208">
                  <c:v>1.7952140991281951E-2</c:v>
                </c:pt>
                <c:pt idx="1209">
                  <c:v>1.7944768945108436E-2</c:v>
                </c:pt>
                <c:pt idx="1210">
                  <c:v>1.7937348787500085E-2</c:v>
                </c:pt>
                <c:pt idx="1211">
                  <c:v>1.7929880797353803E-2</c:v>
                </c:pt>
                <c:pt idx="1212">
                  <c:v>1.7922365253966177E-2</c:v>
                </c:pt>
                <c:pt idx="1213">
                  <c:v>1.7914802436633792E-2</c:v>
                </c:pt>
                <c:pt idx="1214">
                  <c:v>1.7907192624413426E-2</c:v>
                </c:pt>
                <c:pt idx="1215">
                  <c:v>1.7899536096681601E-2</c:v>
                </c:pt>
                <c:pt idx="1216">
                  <c:v>1.7891833132415158E-2</c:v>
                </c:pt>
                <c:pt idx="1217">
                  <c:v>1.788408401099062E-2</c:v>
                </c:pt>
                <c:pt idx="1218">
                  <c:v>1.7876289011544699E-2</c:v>
                </c:pt>
                <c:pt idx="1219">
                  <c:v>1.7868448413294047E-2</c:v>
                </c:pt>
                <c:pt idx="1220">
                  <c:v>1.7860562495375376E-2</c:v>
                </c:pt>
                <c:pt idx="1221">
                  <c:v>1.7852631537005337E-2</c:v>
                </c:pt>
                <c:pt idx="1222">
                  <c:v>1.7844655817560451E-2</c:v>
                </c:pt>
                <c:pt idx="1223">
                  <c:v>1.7836635615937624E-2</c:v>
                </c:pt>
                <c:pt idx="1224">
                  <c:v>1.7828571211513378E-2</c:v>
                </c:pt>
                <c:pt idx="1225">
                  <c:v>1.7820462883424426E-2</c:v>
                </c:pt>
                <c:pt idx="1226">
                  <c:v>1.7809829377908315E-2</c:v>
                </c:pt>
                <c:pt idx="1227">
                  <c:v>1.7802941287170526E-2</c:v>
                </c:pt>
                <c:pt idx="1228">
                  <c:v>1.7795877149735517E-2</c:v>
                </c:pt>
                <c:pt idx="1229">
                  <c:v>1.7787595919074306E-2</c:v>
                </c:pt>
                <c:pt idx="1230">
                  <c:v>1.7779272160991511E-2</c:v>
                </c:pt>
                <c:pt idx="1231">
                  <c:v>1.7770906154384036E-2</c:v>
                </c:pt>
                <c:pt idx="1232">
                  <c:v>1.7762498178548469E-2</c:v>
                </c:pt>
                <c:pt idx="1233">
                  <c:v>1.7754048512701459E-2</c:v>
                </c:pt>
                <c:pt idx="1234">
                  <c:v>1.774555743597972E-2</c:v>
                </c:pt>
                <c:pt idx="1235">
                  <c:v>1.7737025227759773E-2</c:v>
                </c:pt>
                <c:pt idx="1236">
                  <c:v>1.772845216701846E-2</c:v>
                </c:pt>
                <c:pt idx="1237">
                  <c:v>1.7719838532972432E-2</c:v>
                </c:pt>
                <c:pt idx="1238">
                  <c:v>1.7711184604998209E-2</c:v>
                </c:pt>
                <c:pt idx="1239">
                  <c:v>1.7699999367861707E-2</c:v>
                </c:pt>
                <c:pt idx="1240">
                  <c:v>1.7693756983652165E-2</c:v>
                </c:pt>
                <c:pt idx="1241">
                  <c:v>1.7684983848713642E-2</c:v>
                </c:pt>
                <c:pt idx="1242">
                  <c:v>1.7676171536553653E-2</c:v>
                </c:pt>
                <c:pt idx="1243">
                  <c:v>1.7667320326308911E-2</c:v>
                </c:pt>
                <c:pt idx="1244">
                  <c:v>1.7658430497355937E-2</c:v>
                </c:pt>
                <c:pt idx="1245">
                  <c:v>1.7649502328591637E-2</c:v>
                </c:pt>
                <c:pt idx="1246">
                  <c:v>1.764053609947247E-2</c:v>
                </c:pt>
                <c:pt idx="1247">
                  <c:v>1.7631532089135149E-2</c:v>
                </c:pt>
                <c:pt idx="1248">
                  <c:v>1.7622490576716388E-2</c:v>
                </c:pt>
                <c:pt idx="1249">
                  <c:v>1.7613411841432836E-2</c:v>
                </c:pt>
                <c:pt idx="1250">
                  <c:v>1.7604296162581079E-2</c:v>
                </c:pt>
                <c:pt idx="1251">
                  <c:v>1.7595143819217895E-2</c:v>
                </c:pt>
                <c:pt idx="1252">
                  <c:v>1.7585955090559935E-2</c:v>
                </c:pt>
                <c:pt idx="1253">
                  <c:v>1.7576730255903783E-2</c:v>
                </c:pt>
                <c:pt idx="1254">
                  <c:v>1.756746959446609E-2</c:v>
                </c:pt>
                <c:pt idx="1255">
                  <c:v>1.7558173385303633E-2</c:v>
                </c:pt>
                <c:pt idx="1256">
                  <c:v>1.7548841907633062E-2</c:v>
                </c:pt>
                <c:pt idx="1257">
                  <c:v>1.7539475440830898E-2</c:v>
                </c:pt>
                <c:pt idx="1258">
                  <c:v>1.7530074263953921E-2</c:v>
                </c:pt>
                <c:pt idx="1259">
                  <c:v>1.7520638656138843E-2</c:v>
                </c:pt>
                <c:pt idx="1260">
                  <c:v>1.751116889668225E-2</c:v>
                </c:pt>
                <c:pt idx="1261">
                  <c:v>1.7501665264800792E-2</c:v>
                </c:pt>
                <c:pt idx="1262">
                  <c:v>1.7492128039711119E-2</c:v>
                </c:pt>
                <c:pt idx="1263">
                  <c:v>1.7482557500549945E-2</c:v>
                </c:pt>
                <c:pt idx="1264">
                  <c:v>1.7472953926374046E-2</c:v>
                </c:pt>
                <c:pt idx="1265">
                  <c:v>1.7463317596719818E-2</c:v>
                </c:pt>
                <c:pt idx="1266">
                  <c:v>1.7453648790564102E-2</c:v>
                </c:pt>
                <c:pt idx="1267">
                  <c:v>1.7443947787043612E-2</c:v>
                </c:pt>
                <c:pt idx="1268">
                  <c:v>1.7434214865534869E-2</c:v>
                </c:pt>
                <c:pt idx="1269">
                  <c:v>1.7424450305094652E-2</c:v>
                </c:pt>
                <c:pt idx="1270">
                  <c:v>1.7414654385019546E-2</c:v>
                </c:pt>
                <c:pt idx="1271">
                  <c:v>1.74048273845262E-2</c:v>
                </c:pt>
                <c:pt idx="1272">
                  <c:v>1.7394969582671393E-2</c:v>
                </c:pt>
                <c:pt idx="1273">
                  <c:v>1.7385081258831647E-2</c:v>
                </c:pt>
                <c:pt idx="1274">
                  <c:v>1.7375162692063739E-2</c:v>
                </c:pt>
                <c:pt idx="1275">
                  <c:v>1.7365214161584319E-2</c:v>
                </c:pt>
                <c:pt idx="1276">
                  <c:v>1.7355235946769909E-2</c:v>
                </c:pt>
                <c:pt idx="1277">
                  <c:v>1.7345228326517415E-2</c:v>
                </c:pt>
                <c:pt idx="1278">
                  <c:v>1.7335191580203357E-2</c:v>
                </c:pt>
                <c:pt idx="1279">
                  <c:v>1.7325125987044387E-2</c:v>
                </c:pt>
                <c:pt idx="1280">
                  <c:v>1.7315031826257155E-2</c:v>
                </c:pt>
                <c:pt idx="1281">
                  <c:v>1.73049093768185E-2</c:v>
                </c:pt>
                <c:pt idx="1282">
                  <c:v>1.7294758918184883E-2</c:v>
                </c:pt>
                <c:pt idx="1283">
                  <c:v>1.7284580729572951E-2</c:v>
                </c:pt>
                <c:pt idx="1284">
                  <c:v>1.7274375089959548E-2</c:v>
                </c:pt>
                <c:pt idx="1285">
                  <c:v>1.7264142278641259E-2</c:v>
                </c:pt>
                <c:pt idx="1286">
                  <c:v>1.7253882574754797E-2</c:v>
                </c:pt>
                <c:pt idx="1287">
                  <c:v>1.7243596257756622E-2</c:v>
                </c:pt>
                <c:pt idx="1288">
                  <c:v>1.7233283606623573E-2</c:v>
                </c:pt>
                <c:pt idx="1289">
                  <c:v>1.7222944900492365E-2</c:v>
                </c:pt>
                <c:pt idx="1290">
                  <c:v>1.7212580418659584E-2</c:v>
                </c:pt>
                <c:pt idx="1291">
                  <c:v>1.720219044034188E-2</c:v>
                </c:pt>
                <c:pt idx="1292">
                  <c:v>1.7191775244755902E-2</c:v>
                </c:pt>
                <c:pt idx="1293">
                  <c:v>1.7181335111118301E-2</c:v>
                </c:pt>
                <c:pt idx="1294">
                  <c:v>1.716787588754265E-2</c:v>
                </c:pt>
                <c:pt idx="1295">
                  <c:v>1.716038114607521E-2</c:v>
                </c:pt>
                <c:pt idx="1296">
                  <c:v>1.7149867873182956E-2</c:v>
                </c:pt>
                <c:pt idx="1297">
                  <c:v>1.7139330779025741E-2</c:v>
                </c:pt>
                <c:pt idx="1298">
                  <c:v>1.7128770142740279E-2</c:v>
                </c:pt>
                <c:pt idx="1299">
                  <c:v>1.7118186243543221E-2</c:v>
                </c:pt>
                <c:pt idx="1300">
                  <c:v>1.7107579360571279E-2</c:v>
                </c:pt>
                <c:pt idx="1301">
                  <c:v>1.709694977312104E-2</c:v>
                </c:pt>
                <c:pt idx="1302">
                  <c:v>1.7086297760409153E-2</c:v>
                </c:pt>
                <c:pt idx="1303">
                  <c:v>1.707562360141246E-2</c:v>
                </c:pt>
                <c:pt idx="1304">
                  <c:v>1.7064927575587419E-2</c:v>
                </c:pt>
                <c:pt idx="1305">
                  <c:v>1.7054209961990807E-2</c:v>
                </c:pt>
                <c:pt idx="1306">
                  <c:v>1.7043471039839275E-2</c:v>
                </c:pt>
                <c:pt idx="1307">
                  <c:v>1.7032711088429409E-2</c:v>
                </c:pt>
                <c:pt idx="1308">
                  <c:v>1.7021930386817985E-2</c:v>
                </c:pt>
                <c:pt idx="1309">
                  <c:v>1.701112921430159E-2</c:v>
                </c:pt>
                <c:pt idx="1310">
                  <c:v>1.7000307850016938E-2</c:v>
                </c:pt>
                <c:pt idx="1311">
                  <c:v>1.6989466573180678E-2</c:v>
                </c:pt>
                <c:pt idx="1312">
                  <c:v>1.6978605662929525E-2</c:v>
                </c:pt>
                <c:pt idx="1313">
                  <c:v>1.6967725398639999E-2</c:v>
                </c:pt>
                <c:pt idx="1314">
                  <c:v>1.6956826059368879E-2</c:v>
                </c:pt>
                <c:pt idx="1315">
                  <c:v>1.6945907924332815E-2</c:v>
                </c:pt>
                <c:pt idx="1316">
                  <c:v>1.693497127266852E-2</c:v>
                </c:pt>
                <c:pt idx="1317">
                  <c:v>1.692401638367258E-2</c:v>
                </c:pt>
                <c:pt idx="1318">
                  <c:v>1.6913043536481709E-2</c:v>
                </c:pt>
                <c:pt idx="1319">
                  <c:v>1.6902053010392493E-2</c:v>
                </c:pt>
                <c:pt idx="1320">
                  <c:v>1.6891045084541645E-2</c:v>
                </c:pt>
                <c:pt idx="1321">
                  <c:v>1.6880020038065879E-2</c:v>
                </c:pt>
                <c:pt idx="1322">
                  <c:v>1.6868978150181846E-2</c:v>
                </c:pt>
                <c:pt idx="1323">
                  <c:v>1.685791970018613E-2</c:v>
                </c:pt>
                <c:pt idx="1324">
                  <c:v>1.684684496713551E-2</c:v>
                </c:pt>
                <c:pt idx="1325">
                  <c:v>1.6835754230326572E-2</c:v>
                </c:pt>
                <c:pt idx="1326">
                  <c:v>1.6824647768975964E-2</c:v>
                </c:pt>
                <c:pt idx="1327">
                  <c:v>1.6813525862220402E-2</c:v>
                </c:pt>
                <c:pt idx="1328">
                  <c:v>1.6802388789196598E-2</c:v>
                </c:pt>
                <c:pt idx="1329">
                  <c:v>1.6791236829201139E-2</c:v>
                </c:pt>
                <c:pt idx="1330">
                  <c:v>1.6778473861238652E-2</c:v>
                </c:pt>
                <c:pt idx="1331">
                  <c:v>1.6768889365001982E-2</c:v>
                </c:pt>
                <c:pt idx="1332">
                  <c:v>1.6757694419231584E-2</c:v>
                </c:pt>
                <c:pt idx="1333">
                  <c:v>1.6746485703276193E-2</c:v>
                </c:pt>
                <c:pt idx="1334">
                  <c:v>1.6735263496192587E-2</c:v>
                </c:pt>
                <c:pt idx="1335">
                  <c:v>1.6724028077437225E-2</c:v>
                </c:pt>
                <c:pt idx="1336">
                  <c:v>1.6712779725986948E-2</c:v>
                </c:pt>
                <c:pt idx="1337">
                  <c:v>1.670151872097847E-2</c:v>
                </c:pt>
                <c:pt idx="1338">
                  <c:v>1.669024534202812E-2</c:v>
                </c:pt>
                <c:pt idx="1339">
                  <c:v>1.6678959867792997E-2</c:v>
                </c:pt>
                <c:pt idx="1340">
                  <c:v>1.6667662577809494E-2</c:v>
                </c:pt>
                <c:pt idx="1341">
                  <c:v>1.6656353751214326E-2</c:v>
                </c:pt>
                <c:pt idx="1342">
                  <c:v>1.6645033667144205E-2</c:v>
                </c:pt>
                <c:pt idx="1343">
                  <c:v>1.6633702604895717E-2</c:v>
                </c:pt>
                <c:pt idx="1344">
                  <c:v>1.6622360843525641E-2</c:v>
                </c:pt>
                <c:pt idx="1345">
                  <c:v>1.6607763307225909E-2</c:v>
                </c:pt>
                <c:pt idx="1346">
                  <c:v>1.659964634052713E-2</c:v>
                </c:pt>
                <c:pt idx="1347">
                  <c:v>1.6588274157172123E-2</c:v>
                </c:pt>
                <c:pt idx="1348">
                  <c:v>1.6575265659133365E-2</c:v>
                </c:pt>
                <c:pt idx="1349">
                  <c:v>1.6565501322993725E-2</c:v>
                </c:pt>
                <c:pt idx="1350">
                  <c:v>1.6554101230443763E-2</c:v>
                </c:pt>
                <c:pt idx="1351">
                  <c:v>1.6542692393368696E-2</c:v>
                </c:pt>
                <c:pt idx="1352">
                  <c:v>1.6531275090585495E-2</c:v>
                </c:pt>
                <c:pt idx="1353">
                  <c:v>1.6519849601630554E-2</c:v>
                </c:pt>
                <c:pt idx="1354">
                  <c:v>1.650841620556065E-2</c:v>
                </c:pt>
                <c:pt idx="1355">
                  <c:v>1.6496975181752305E-2</c:v>
                </c:pt>
                <c:pt idx="1356">
                  <c:v>1.648552680918236E-2</c:v>
                </c:pt>
                <c:pt idx="1357">
                  <c:v>1.6474071367067467E-2</c:v>
                </c:pt>
                <c:pt idx="1358">
                  <c:v>1.6462609134544337E-2</c:v>
                </c:pt>
                <c:pt idx="1359">
                  <c:v>1.645114039106943E-2</c:v>
                </c:pt>
                <c:pt idx="1360">
                  <c:v>1.6439665415619586E-2</c:v>
                </c:pt>
                <c:pt idx="1361">
                  <c:v>1.6428184487491393E-2</c:v>
                </c:pt>
                <c:pt idx="1362">
                  <c:v>1.6416697885821563E-2</c:v>
                </c:pt>
                <c:pt idx="1363">
                  <c:v>1.6405205889906682E-2</c:v>
                </c:pt>
                <c:pt idx="1364">
                  <c:v>1.6393708778643656E-2</c:v>
                </c:pt>
                <c:pt idx="1365">
                  <c:v>1.6382206831648816E-2</c:v>
                </c:pt>
                <c:pt idx="1366">
                  <c:v>1.6370700327978938E-2</c:v>
                </c:pt>
                <c:pt idx="1367">
                  <c:v>1.6359189546610864E-2</c:v>
                </c:pt>
                <c:pt idx="1368">
                  <c:v>1.6347674767001052E-2</c:v>
                </c:pt>
                <c:pt idx="1369">
                  <c:v>1.6336156268126345E-2</c:v>
                </c:pt>
                <c:pt idx="1370">
                  <c:v>1.6324634329363263E-2</c:v>
                </c:pt>
                <c:pt idx="1371">
                  <c:v>1.6313109229928457E-2</c:v>
                </c:pt>
                <c:pt idx="1372">
                  <c:v>1.6301581248798769E-2</c:v>
                </c:pt>
                <c:pt idx="1373">
                  <c:v>1.6290050665350719E-2</c:v>
                </c:pt>
                <c:pt idx="1374">
                  <c:v>1.6278517758800959E-2</c:v>
                </c:pt>
                <c:pt idx="1375">
                  <c:v>1.6266982808126329E-2</c:v>
                </c:pt>
                <c:pt idx="1376">
                  <c:v>1.6255446092783288E-2</c:v>
                </c:pt>
                <c:pt idx="1377">
                  <c:v>1.6243907891828613E-2</c:v>
                </c:pt>
                <c:pt idx="1378">
                  <c:v>1.6232368484478954E-2</c:v>
                </c:pt>
                <c:pt idx="1379">
                  <c:v>1.6220828149950961E-2</c:v>
                </c:pt>
                <c:pt idx="1380">
                  <c:v>1.6209287167381348E-2</c:v>
                </c:pt>
                <c:pt idx="1381">
                  <c:v>1.6197745815986764E-2</c:v>
                </c:pt>
                <c:pt idx="1382">
                  <c:v>1.618290684313628E-2</c:v>
                </c:pt>
                <c:pt idx="1383">
                  <c:v>1.6171365697177364E-2</c:v>
                </c:pt>
                <c:pt idx="1384">
                  <c:v>1.6161473712426044E-2</c:v>
                </c:pt>
                <c:pt idx="1385">
                  <c:v>1.6149933807554362E-2</c:v>
                </c:pt>
                <c:pt idx="1386">
                  <c:v>1.6138394969589243E-2</c:v>
                </c:pt>
                <c:pt idx="1387">
                  <c:v>1.6126857477987144E-2</c:v>
                </c:pt>
                <c:pt idx="1388">
                  <c:v>1.6115321611724909E-2</c:v>
                </c:pt>
                <c:pt idx="1389">
                  <c:v>1.6103787650179058E-2</c:v>
                </c:pt>
                <c:pt idx="1390">
                  <c:v>1.6092255872406369E-2</c:v>
                </c:pt>
                <c:pt idx="1391">
                  <c:v>1.6080726557783365E-2</c:v>
                </c:pt>
                <c:pt idx="1392">
                  <c:v>1.606919998520695E-2</c:v>
                </c:pt>
                <c:pt idx="1393">
                  <c:v>1.6057676434213519E-2</c:v>
                </c:pt>
                <c:pt idx="1394">
                  <c:v>1.6046156183699978E-2</c:v>
                </c:pt>
                <c:pt idx="1395">
                  <c:v>1.6031349732434919E-2</c:v>
                </c:pt>
                <c:pt idx="1396">
                  <c:v>1.6023126701458779E-2</c:v>
                </c:pt>
                <c:pt idx="1397">
                  <c:v>1.6011618028084484E-2</c:v>
                </c:pt>
                <c:pt idx="1398">
                  <c:v>1.6000113771976743E-2</c:v>
                </c:pt>
                <c:pt idx="1399">
                  <c:v>1.5988614212512076E-2</c:v>
                </c:pt>
                <c:pt idx="1400">
                  <c:v>1.5975477968019902E-2</c:v>
                </c:pt>
                <c:pt idx="1401">
                  <c:v>1.5965630300138756E-2</c:v>
                </c:pt>
                <c:pt idx="1402">
                  <c:v>1.5954146505663402E-2</c:v>
                </c:pt>
                <c:pt idx="1403">
                  <c:v>1.5942668524537851E-2</c:v>
                </c:pt>
                <c:pt idx="1404">
                  <c:v>1.5931196635898814E-2</c:v>
                </c:pt>
                <c:pt idx="1405">
                  <c:v>1.5919731119042879E-2</c:v>
                </c:pt>
                <c:pt idx="1406">
                  <c:v>1.5908272253106759E-2</c:v>
                </c:pt>
                <c:pt idx="1407">
                  <c:v>1.5896820317466975E-2</c:v>
                </c:pt>
                <c:pt idx="1408">
                  <c:v>1.5885375591020434E-2</c:v>
                </c:pt>
                <c:pt idx="1409">
                  <c:v>1.5873938353143657E-2</c:v>
                </c:pt>
                <c:pt idx="1410">
                  <c:v>1.5862508882973358E-2</c:v>
                </c:pt>
                <c:pt idx="1411">
                  <c:v>1.5851087459726187E-2</c:v>
                </c:pt>
                <c:pt idx="1412">
                  <c:v>1.5839674362538858E-2</c:v>
                </c:pt>
                <c:pt idx="1413">
                  <c:v>1.5828269870707956E-2</c:v>
                </c:pt>
                <c:pt idx="1414">
                  <c:v>1.5816874263370195E-2</c:v>
                </c:pt>
                <c:pt idx="1415">
                  <c:v>1.5805487819742225E-2</c:v>
                </c:pt>
                <c:pt idx="1416">
                  <c:v>1.5794110819040696E-2</c:v>
                </c:pt>
                <c:pt idx="1417">
                  <c:v>1.5782743540322386E-2</c:v>
                </c:pt>
                <c:pt idx="1418">
                  <c:v>1.5771386263043752E-2</c:v>
                </c:pt>
                <c:pt idx="1419">
                  <c:v>1.57600392661017E-2</c:v>
                </c:pt>
                <c:pt idx="1420">
                  <c:v>1.5748702828872752E-2</c:v>
                </c:pt>
                <c:pt idx="1421">
                  <c:v>1.5737377230333749E-2</c:v>
                </c:pt>
                <c:pt idx="1422">
                  <c:v>1.5726062750180958E-2</c:v>
                </c:pt>
                <c:pt idx="1423">
                  <c:v>1.571475966699154E-2</c:v>
                </c:pt>
                <c:pt idx="1424">
                  <c:v>1.5703468260301889E-2</c:v>
                </c:pt>
                <c:pt idx="1425">
                  <c:v>1.5692188809328655E-2</c:v>
                </c:pt>
                <c:pt idx="1426">
                  <c:v>1.5680921593128616E-2</c:v>
                </c:pt>
                <c:pt idx="1427">
                  <c:v>1.5669666890918421E-2</c:v>
                </c:pt>
                <c:pt idx="1428">
                  <c:v>1.565842498191472E-2</c:v>
                </c:pt>
                <c:pt idx="1429">
                  <c:v>1.5647196145494036E-2</c:v>
                </c:pt>
                <c:pt idx="1430">
                  <c:v>1.5635980660473336E-2</c:v>
                </c:pt>
                <c:pt idx="1431">
                  <c:v>1.5624778806309081E-2</c:v>
                </c:pt>
                <c:pt idx="1432">
                  <c:v>1.5613590862137983E-2</c:v>
                </c:pt>
                <c:pt idx="1433">
                  <c:v>1.5602417107096755E-2</c:v>
                </c:pt>
                <c:pt idx="1434">
                  <c:v>1.558807214939506E-2</c:v>
                </c:pt>
                <c:pt idx="1435">
                  <c:v>1.5576931875251887E-2</c:v>
                </c:pt>
                <c:pt idx="1436">
                  <c:v>1.556739508173699E-2</c:v>
                </c:pt>
                <c:pt idx="1437">
                  <c:v>1.5556283084734446E-2</c:v>
                </c:pt>
                <c:pt idx="1438">
                  <c:v>1.5545186712753178E-2</c:v>
                </c:pt>
                <c:pt idx="1439">
                  <c:v>1.5534106245089774E-2</c:v>
                </c:pt>
                <c:pt idx="1440">
                  <c:v>1.552304196080101E-2</c:v>
                </c:pt>
                <c:pt idx="1441">
                  <c:v>1.5511994139023599E-2</c:v>
                </c:pt>
                <c:pt idx="1442">
                  <c:v>1.5500963059054129E-2</c:v>
                </c:pt>
                <c:pt idx="1443">
                  <c:v>1.5489949000269121E-2</c:v>
                </c:pt>
                <c:pt idx="1444">
                  <c:v>1.5478952241485544E-2</c:v>
                </c:pt>
                <c:pt idx="1445">
                  <c:v>1.5467973062159857E-2</c:v>
                </c:pt>
                <c:pt idx="1446">
                  <c:v>1.5457011741348836E-2</c:v>
                </c:pt>
                <c:pt idx="1447">
                  <c:v>1.5446068558349069E-2</c:v>
                </c:pt>
                <c:pt idx="1448">
                  <c:v>1.5435143792377204E-2</c:v>
                </c:pt>
                <c:pt idx="1449">
                  <c:v>1.5424237722410084E-2</c:v>
                </c:pt>
                <c:pt idx="1450">
                  <c:v>1.5409350270951805E-2</c:v>
                </c:pt>
                <c:pt idx="1451">
                  <c:v>1.5402482787916227E-2</c:v>
                </c:pt>
                <c:pt idx="1452">
                  <c:v>1.5391188483264706E-2</c:v>
                </c:pt>
                <c:pt idx="1453">
                  <c:v>1.5379241432276203E-2</c:v>
                </c:pt>
                <c:pt idx="1454">
                  <c:v>1.5368397041690685E-2</c:v>
                </c:pt>
                <c:pt idx="1455">
                  <c:v>1.5357552013215425E-2</c:v>
                </c:pt>
                <c:pt idx="1456">
                  <c:v>1.5346706546210953E-2</c:v>
                </c:pt>
                <c:pt idx="1457">
                  <c:v>1.5335860839638116E-2</c:v>
                </c:pt>
                <c:pt idx="1458">
                  <c:v>1.532501509309725E-2</c:v>
                </c:pt>
                <c:pt idx="1459">
                  <c:v>1.531416950538933E-2</c:v>
                </c:pt>
                <c:pt idx="1460">
                  <c:v>1.5303324276114694E-2</c:v>
                </c:pt>
                <c:pt idx="1461">
                  <c:v>1.5292479604314124E-2</c:v>
                </c:pt>
                <c:pt idx="1462">
                  <c:v>1.5281635689268214E-2</c:v>
                </c:pt>
                <c:pt idx="1463">
                  <c:v>1.5270792730257554E-2</c:v>
                </c:pt>
                <c:pt idx="1464">
                  <c:v>1.5259950926402865E-2</c:v>
                </c:pt>
                <c:pt idx="1465">
                  <c:v>1.5249110477144612E-2</c:v>
                </c:pt>
                <c:pt idx="1466">
                  <c:v>1.5238271581523577E-2</c:v>
                </c:pt>
                <c:pt idx="1467">
                  <c:v>1.5227434438900289E-2</c:v>
                </c:pt>
                <c:pt idx="1468">
                  <c:v>1.5216599248395468E-2</c:v>
                </c:pt>
                <c:pt idx="1469">
                  <c:v>1.5205766209369642E-2</c:v>
                </c:pt>
                <c:pt idx="1470">
                  <c:v>1.5194935520863595E-2</c:v>
                </c:pt>
                <c:pt idx="1471">
                  <c:v>1.5184107382397727E-2</c:v>
                </c:pt>
                <c:pt idx="1472">
                  <c:v>1.5173281992932885E-2</c:v>
                </c:pt>
                <c:pt idx="1473">
                  <c:v>1.5162459551909535E-2</c:v>
                </c:pt>
                <c:pt idx="1474">
                  <c:v>1.5151640258448396E-2</c:v>
                </c:pt>
                <c:pt idx="1475">
                  <c:v>1.5140824311909995E-2</c:v>
                </c:pt>
                <c:pt idx="1476">
                  <c:v>1.5130011911255181E-2</c:v>
                </c:pt>
                <c:pt idx="1477">
                  <c:v>1.511920325608429E-2</c:v>
                </c:pt>
                <c:pt idx="1478">
                  <c:v>1.5108398545278234E-2</c:v>
                </c:pt>
                <c:pt idx="1479">
                  <c:v>1.5097597978437349E-2</c:v>
                </c:pt>
                <c:pt idx="1480">
                  <c:v>1.5086801754442547E-2</c:v>
                </c:pt>
                <c:pt idx="1481">
                  <c:v>1.5076010072734292E-2</c:v>
                </c:pt>
                <c:pt idx="1482">
                  <c:v>1.5065223132513239E-2</c:v>
                </c:pt>
                <c:pt idx="1483">
                  <c:v>1.5054441132900109E-2</c:v>
                </c:pt>
                <c:pt idx="1484">
                  <c:v>1.5043664273415303E-2</c:v>
                </c:pt>
                <c:pt idx="1485">
                  <c:v>1.5032892753099603E-2</c:v>
                </c:pt>
                <c:pt idx="1486">
                  <c:v>1.5015977344665643E-2</c:v>
                </c:pt>
                <c:pt idx="1487">
                  <c:v>1.5005220468475855E-2</c:v>
                </c:pt>
                <c:pt idx="1488">
                  <c:v>1.4998165524300333E-2</c:v>
                </c:pt>
                <c:pt idx="1489">
                  <c:v>1.4987418249070572E-2</c:v>
                </c:pt>
                <c:pt idx="1490">
                  <c:v>1.4976677367286584E-2</c:v>
                </c:pt>
                <c:pt idx="1491">
                  <c:v>1.496594307817567E-2</c:v>
                </c:pt>
                <c:pt idx="1492">
                  <c:v>1.4955215581071712E-2</c:v>
                </c:pt>
                <c:pt idx="1493">
                  <c:v>1.4944495075148723E-2</c:v>
                </c:pt>
                <c:pt idx="1494">
                  <c:v>1.4933781759687292E-2</c:v>
                </c:pt>
                <c:pt idx="1495">
                  <c:v>1.4923075833914723E-2</c:v>
                </c:pt>
                <c:pt idx="1496">
                  <c:v>1.4912377497164897E-2</c:v>
                </c:pt>
                <c:pt idx="1497">
                  <c:v>1.4901686948558535E-2</c:v>
                </c:pt>
                <c:pt idx="1498">
                  <c:v>1.4891004387429518E-2</c:v>
                </c:pt>
                <c:pt idx="1499">
                  <c:v>1.488033001300515E-2</c:v>
                </c:pt>
                <c:pt idx="1500">
                  <c:v>1.4864481677934194E-2</c:v>
                </c:pt>
                <c:pt idx="1501">
                  <c:v>1.4855350181095517E-2</c:v>
                </c:pt>
                <c:pt idx="1502">
                  <c:v>1.4844704985650381E-2</c:v>
                </c:pt>
                <c:pt idx="1503">
                  <c:v>1.483406882953453E-2</c:v>
                </c:pt>
                <c:pt idx="1504">
                  <c:v>1.4821924546595255E-2</c:v>
                </c:pt>
                <c:pt idx="1505">
                  <c:v>1.48128244318535E-2</c:v>
                </c:pt>
                <c:pt idx="1506">
                  <c:v>1.480221658892944E-2</c:v>
                </c:pt>
                <c:pt idx="1507">
                  <c:v>1.4791618582137289E-2</c:v>
                </c:pt>
                <c:pt idx="1508">
                  <c:v>1.4781030610757639E-2</c:v>
                </c:pt>
                <c:pt idx="1509">
                  <c:v>1.4770452874071083E-2</c:v>
                </c:pt>
                <c:pt idx="1510">
                  <c:v>1.4759885571278275E-2</c:v>
                </c:pt>
                <c:pt idx="1511">
                  <c:v>1.4749328901659808E-2</c:v>
                </c:pt>
                <c:pt idx="1512">
                  <c:v>1.4738783064336403E-2</c:v>
                </c:pt>
                <c:pt idx="1513">
                  <c:v>1.4728248258748522E-2</c:v>
                </c:pt>
                <c:pt idx="1514">
                  <c:v>1.4717724683857014E-2</c:v>
                </c:pt>
                <c:pt idx="1515">
                  <c:v>1.4707212539262216E-2</c:v>
                </c:pt>
                <c:pt idx="1516">
                  <c:v>1.4696712023765102E-2</c:v>
                </c:pt>
                <c:pt idx="1517">
                  <c:v>1.4686223336966009E-2</c:v>
                </c:pt>
                <c:pt idx="1518">
                  <c:v>1.4675746677825785E-2</c:v>
                </c:pt>
                <c:pt idx="1519">
                  <c:v>1.4665282245784894E-2</c:v>
                </c:pt>
                <c:pt idx="1520">
                  <c:v>1.4654830239964056E-2</c:v>
                </c:pt>
                <c:pt idx="1521">
                  <c:v>1.4644390859563927E-2</c:v>
                </c:pt>
                <c:pt idx="1522">
                  <c:v>1.4633964303945035E-2</c:v>
                </c:pt>
                <c:pt idx="1523">
                  <c:v>1.4623550772387972E-2</c:v>
                </c:pt>
                <c:pt idx="1524">
                  <c:v>1.4613150463933522E-2</c:v>
                </c:pt>
                <c:pt idx="1525">
                  <c:v>1.4602763577862277E-2</c:v>
                </c:pt>
                <c:pt idx="1526">
                  <c:v>1.4592390313454828E-2</c:v>
                </c:pt>
                <c:pt idx="1527">
                  <c:v>1.4582030869991769E-2</c:v>
                </c:pt>
                <c:pt idx="1528">
                  <c:v>1.4571685446593818E-2</c:v>
                </c:pt>
                <c:pt idx="1529">
                  <c:v>1.4561354242621505E-2</c:v>
                </c:pt>
                <c:pt idx="1530">
                  <c:v>1.4551037457195548E-2</c:v>
                </c:pt>
                <c:pt idx="1531">
                  <c:v>1.454073528959654E-2</c:v>
                </c:pt>
                <c:pt idx="1532">
                  <c:v>1.4530447939105073E-2</c:v>
                </c:pt>
                <c:pt idx="1533">
                  <c:v>1.4520175604841867E-2</c:v>
                </c:pt>
                <c:pt idx="1534">
                  <c:v>1.450991848616745E-2</c:v>
                </c:pt>
                <c:pt idx="1535">
                  <c:v>1.4499676782282478E-2</c:v>
                </c:pt>
                <c:pt idx="1536">
                  <c:v>1.448945069230767E-2</c:v>
                </c:pt>
                <c:pt idx="1537">
                  <c:v>1.4479240415603556E-2</c:v>
                </c:pt>
                <c:pt idx="1538">
                  <c:v>1.4467591146694048E-2</c:v>
                </c:pt>
                <c:pt idx="1539">
                  <c:v>1.4457415426427644E-2</c:v>
                </c:pt>
                <c:pt idx="1540">
                  <c:v>1.4448706457361737E-2</c:v>
                </c:pt>
                <c:pt idx="1541">
                  <c:v>1.443856142582689E-2</c:v>
                </c:pt>
                <c:pt idx="1542">
                  <c:v>1.442843320388576E-2</c:v>
                </c:pt>
                <c:pt idx="1543">
                  <c:v>1.4418321990499194E-2</c:v>
                </c:pt>
                <c:pt idx="1544">
                  <c:v>1.4408227985027722E-2</c:v>
                </c:pt>
                <c:pt idx="1545">
                  <c:v>1.4398151386512126E-2</c:v>
                </c:pt>
                <c:pt idx="1546">
                  <c:v>1.4388092394552743E-2</c:v>
                </c:pt>
                <c:pt idx="1547">
                  <c:v>1.4378051208030485E-2</c:v>
                </c:pt>
                <c:pt idx="1548">
                  <c:v>1.4368028026305879E-2</c:v>
                </c:pt>
                <c:pt idx="1549">
                  <c:v>1.4358023048739454E-2</c:v>
                </c:pt>
                <c:pt idx="1550">
                  <c:v>1.4348036474371995E-2</c:v>
                </c:pt>
                <c:pt idx="1551">
                  <c:v>1.4338068502484091E-2</c:v>
                </c:pt>
                <c:pt idx="1552">
                  <c:v>1.4328119332356337E-2</c:v>
                </c:pt>
                <c:pt idx="1553">
                  <c:v>1.4318189163269324E-2</c:v>
                </c:pt>
                <c:pt idx="1554">
                  <c:v>1.4308278194423707E-2</c:v>
                </c:pt>
                <c:pt idx="1555">
                  <c:v>1.4295564053243837E-2</c:v>
                </c:pt>
                <c:pt idx="1556">
                  <c:v>1.428851465401948E-2</c:v>
                </c:pt>
                <c:pt idx="1557">
                  <c:v>1.4278662481181925E-2</c:v>
                </c:pt>
                <c:pt idx="1558">
                  <c:v>1.4268830305388391E-2</c:v>
                </c:pt>
                <c:pt idx="1559">
                  <c:v>1.4259018326079342E-2</c:v>
                </c:pt>
                <c:pt idx="1560">
                  <c:v>1.4249226742295562E-2</c:v>
                </c:pt>
                <c:pt idx="1561">
                  <c:v>1.4239455753477515E-2</c:v>
                </c:pt>
                <c:pt idx="1562">
                  <c:v>1.4229705558665984E-2</c:v>
                </c:pt>
                <c:pt idx="1563">
                  <c:v>1.4219976357061626E-2</c:v>
                </c:pt>
                <c:pt idx="1564">
                  <c:v>1.4210268348104904E-2</c:v>
                </c:pt>
                <c:pt idx="1565">
                  <c:v>1.4200581730916539E-2</c:v>
                </c:pt>
                <c:pt idx="1566">
                  <c:v>1.4190916704857059E-2</c:v>
                </c:pt>
                <c:pt idx="1567">
                  <c:v>1.4181273468887312E-2</c:v>
                </c:pt>
                <c:pt idx="1568">
                  <c:v>1.4171652222367825E-2</c:v>
                </c:pt>
                <c:pt idx="1569">
                  <c:v>1.4162053164659127E-2</c:v>
                </c:pt>
                <c:pt idx="1570">
                  <c:v>1.4152476494881938E-2</c:v>
                </c:pt>
                <c:pt idx="1571">
                  <c:v>1.414292241231685E-2</c:v>
                </c:pt>
                <c:pt idx="1572">
                  <c:v>1.4133391116084582E-2</c:v>
                </c:pt>
                <c:pt idx="1573">
                  <c:v>1.4123882805545662E-2</c:v>
                </c:pt>
                <c:pt idx="1574">
                  <c:v>1.4114397679900748E-2</c:v>
                </c:pt>
                <c:pt idx="1575">
                  <c:v>1.410493593843043E-2</c:v>
                </c:pt>
                <c:pt idx="1576">
                  <c:v>1.4095497780175492E-2</c:v>
                </c:pt>
                <c:pt idx="1577">
                  <c:v>1.4086083404576399E-2</c:v>
                </c:pt>
                <c:pt idx="1578">
                  <c:v>1.4076693010833807E-2</c:v>
                </c:pt>
                <c:pt idx="1579">
                  <c:v>1.4067326798068436E-2</c:v>
                </c:pt>
                <c:pt idx="1580">
                  <c:v>1.4057984965560877E-2</c:v>
                </c:pt>
                <c:pt idx="1581">
                  <c:v>1.4048667712671659E-2</c:v>
                </c:pt>
                <c:pt idx="1582">
                  <c:v>1.4039375238441565E-2</c:v>
                </c:pt>
                <c:pt idx="1583">
                  <c:v>1.4030107742231124E-2</c:v>
                </c:pt>
                <c:pt idx="1584">
                  <c:v>1.4020865423161055E-2</c:v>
                </c:pt>
                <c:pt idx="1585">
                  <c:v>1.4011648480751759E-2</c:v>
                </c:pt>
                <c:pt idx="1586">
                  <c:v>1.4002457113884148E-2</c:v>
                </c:pt>
                <c:pt idx="1587">
                  <c:v>1.3993291521918749E-2</c:v>
                </c:pt>
                <c:pt idx="1588">
                  <c:v>1.3984151904056219E-2</c:v>
                </c:pt>
                <c:pt idx="1589">
                  <c:v>1.3975038459657085E-2</c:v>
                </c:pt>
                <c:pt idx="1590">
                  <c:v>1.3965951387762132E-2</c:v>
                </c:pt>
                <c:pt idx="1591">
                  <c:v>1.3956890887811824E-2</c:v>
                </c:pt>
                <c:pt idx="1592">
                  <c:v>1.394785715892688E-2</c:v>
                </c:pt>
                <c:pt idx="1593">
                  <c:v>1.3938850400387892E-2</c:v>
                </c:pt>
                <c:pt idx="1594">
                  <c:v>1.3929870811315581E-2</c:v>
                </c:pt>
                <c:pt idx="1595">
                  <c:v>1.3920918591150411E-2</c:v>
                </c:pt>
                <c:pt idx="1596">
                  <c:v>1.3911993938853229E-2</c:v>
                </c:pt>
                <c:pt idx="1597">
                  <c:v>1.3903097053864499E-2</c:v>
                </c:pt>
                <c:pt idx="1598">
                  <c:v>1.3894228135304942E-2</c:v>
                </c:pt>
                <c:pt idx="1599">
                  <c:v>1.3885387382535086E-2</c:v>
                </c:pt>
                <c:pt idx="1600">
                  <c:v>1.387657499467565E-2</c:v>
                </c:pt>
                <c:pt idx="1601">
                  <c:v>1.3867791171007227E-2</c:v>
                </c:pt>
                <c:pt idx="1602">
                  <c:v>1.3859036110730472E-2</c:v>
                </c:pt>
                <c:pt idx="1603">
                  <c:v>1.3850310013125977E-2</c:v>
                </c:pt>
                <c:pt idx="1604">
                  <c:v>1.3841613077394399E-2</c:v>
                </c:pt>
                <c:pt idx="1605">
                  <c:v>1.3830474473595089E-2</c:v>
                </c:pt>
                <c:pt idx="1606">
                  <c:v>1.3824307488432552E-2</c:v>
                </c:pt>
                <c:pt idx="1607">
                  <c:v>1.3815699233763468E-2</c:v>
                </c:pt>
                <c:pt idx="1608">
                  <c:v>1.3807120937769923E-2</c:v>
                </c:pt>
                <c:pt idx="1609">
                  <c:v>1.3798572800052256E-2</c:v>
                </c:pt>
                <c:pt idx="1610">
                  <c:v>1.3790055019331504E-2</c:v>
                </c:pt>
                <c:pt idx="1611">
                  <c:v>1.3781567795367877E-2</c:v>
                </c:pt>
                <c:pt idx="1612">
                  <c:v>1.3773111326962351E-2</c:v>
                </c:pt>
                <c:pt idx="1613">
                  <c:v>1.3764685813635325E-2</c:v>
                </c:pt>
                <c:pt idx="1614">
                  <c:v>1.3756291454347647E-2</c:v>
                </c:pt>
                <c:pt idx="1615">
                  <c:v>1.3747928448619717E-2</c:v>
                </c:pt>
                <c:pt idx="1616">
                  <c:v>1.3739596995572256E-2</c:v>
                </c:pt>
                <c:pt idx="1617">
                  <c:v>1.373129729440592E-2</c:v>
                </c:pt>
                <c:pt idx="1618">
                  <c:v>1.37230295444013E-2</c:v>
                </c:pt>
                <c:pt idx="1619">
                  <c:v>1.3714793944759052E-2</c:v>
                </c:pt>
                <c:pt idx="1620">
                  <c:v>1.3706590694759768E-2</c:v>
                </c:pt>
                <c:pt idx="1621">
                  <c:v>1.3698419993524169E-2</c:v>
                </c:pt>
                <c:pt idx="1622">
                  <c:v>1.3690282040332846E-2</c:v>
                </c:pt>
                <c:pt idx="1623">
                  <c:v>1.3682177034466392E-2</c:v>
                </c:pt>
                <c:pt idx="1624">
                  <c:v>1.3674105175205398E-2</c:v>
                </c:pt>
                <c:pt idx="1625">
                  <c:v>1.366606666175052E-2</c:v>
                </c:pt>
                <c:pt idx="1626">
                  <c:v>1.3658061693222479E-2</c:v>
                </c:pt>
                <c:pt idx="1627">
                  <c:v>1.3650090468821929E-2</c:v>
                </c:pt>
                <c:pt idx="1628">
                  <c:v>1.3642153187989337E-2</c:v>
                </c:pt>
                <c:pt idx="1629">
                  <c:v>1.3634250049925356E-2</c:v>
                </c:pt>
                <c:pt idx="1630">
                  <c:v>1.3626381253590836E-2</c:v>
                </c:pt>
                <c:pt idx="1631">
                  <c:v>1.3618546998586112E-2</c:v>
                </c:pt>
                <c:pt idx="1632">
                  <c:v>1.3610747483951968E-2</c:v>
                </c:pt>
                <c:pt idx="1633">
                  <c:v>1.3602982908889061E-2</c:v>
                </c:pt>
                <c:pt idx="1634">
                  <c:v>1.3595253472677982E-2</c:v>
                </c:pt>
                <c:pt idx="1635">
                  <c:v>1.3587559374679259E-2</c:v>
                </c:pt>
                <c:pt idx="1636">
                  <c:v>1.357990081385374E-2</c:v>
                </c:pt>
                <c:pt idx="1637">
                  <c:v>1.3572277989721826E-2</c:v>
                </c:pt>
                <c:pt idx="1638">
                  <c:v>1.35646911013243E-2</c:v>
                </c:pt>
                <c:pt idx="1639">
                  <c:v>1.3557140347941754E-2</c:v>
                </c:pt>
                <c:pt idx="1640">
                  <c:v>1.354962592885478E-2</c:v>
                </c:pt>
                <c:pt idx="1641">
                  <c:v>1.3542148043264035E-2</c:v>
                </c:pt>
                <c:pt idx="1642">
                  <c:v>1.3533646878691741E-2</c:v>
                </c:pt>
                <c:pt idx="1643">
                  <c:v>1.3527302669293917E-2</c:v>
                </c:pt>
                <c:pt idx="1644">
                  <c:v>1.3519935579475728E-2</c:v>
                </c:pt>
                <c:pt idx="1645">
                  <c:v>1.35126058201962E-2</c:v>
                </c:pt>
                <c:pt idx="1646">
                  <c:v>1.3505313590496115E-2</c:v>
                </c:pt>
                <c:pt idx="1647">
                  <c:v>1.3498059089736003E-2</c:v>
                </c:pt>
                <c:pt idx="1648">
                  <c:v>1.3490842516956647E-2</c:v>
                </c:pt>
                <c:pt idx="1649">
                  <c:v>1.3483664071678447E-2</c:v>
                </c:pt>
                <c:pt idx="1650">
                  <c:v>1.3476523952942188E-2</c:v>
                </c:pt>
                <c:pt idx="1651">
                  <c:v>1.3469422359948524E-2</c:v>
                </c:pt>
                <c:pt idx="1652">
                  <c:v>1.3462359492137921E-2</c:v>
                </c:pt>
                <c:pt idx="1653">
                  <c:v>1.3455335548471226E-2</c:v>
                </c:pt>
                <c:pt idx="1654">
                  <c:v>1.3448350728308966E-2</c:v>
                </c:pt>
                <c:pt idx="1655">
                  <c:v>1.3441405231011672E-2</c:v>
                </c:pt>
                <c:pt idx="1656">
                  <c:v>1.3432533406856351E-2</c:v>
                </c:pt>
                <c:pt idx="1657">
                  <c:v>1.3427633001414918E-2</c:v>
                </c:pt>
                <c:pt idx="1658">
                  <c:v>1.342080666775658E-2</c:v>
                </c:pt>
                <c:pt idx="1659">
                  <c:v>1.3414020453685893E-2</c:v>
                </c:pt>
                <c:pt idx="1660">
                  <c:v>1.340704400226933E-2</c:v>
                </c:pt>
                <c:pt idx="1661">
                  <c:v>1.3399614589824083E-2</c:v>
                </c:pt>
                <c:pt idx="1662">
                  <c:v>1.339295576313404E-2</c:v>
                </c:pt>
                <c:pt idx="1663">
                  <c:v>1.338633788169119E-2</c:v>
                </c:pt>
                <c:pt idx="1664">
                  <c:v>1.3379761144456381E-2</c:v>
                </c:pt>
                <c:pt idx="1665">
                  <c:v>1.3373225750710205E-2</c:v>
                </c:pt>
                <c:pt idx="1666">
                  <c:v>1.3366731899893125E-2</c:v>
                </c:pt>
                <c:pt idx="1667">
                  <c:v>1.3360279790806118E-2</c:v>
                </c:pt>
                <c:pt idx="1668">
                  <c:v>1.3353869623289327E-2</c:v>
                </c:pt>
                <c:pt idx="1669">
                  <c:v>1.3347501595903921E-2</c:v>
                </c:pt>
                <c:pt idx="1670">
                  <c:v>1.3341175908410108E-2</c:v>
                </c:pt>
                <c:pt idx="1671">
                  <c:v>1.3334892759848671E-2</c:v>
                </c:pt>
                <c:pt idx="1672">
                  <c:v>1.3328652349420267E-2</c:v>
                </c:pt>
                <c:pt idx="1673">
                  <c:v>1.3322454876405487E-2</c:v>
                </c:pt>
                <c:pt idx="1674">
                  <c:v>1.3316300539925052E-2</c:v>
                </c:pt>
                <c:pt idx="1675">
                  <c:v>1.3310189539259554E-2</c:v>
                </c:pt>
                <c:pt idx="1676">
                  <c:v>1.3304122073849456E-2</c:v>
                </c:pt>
                <c:pt idx="1677">
                  <c:v>1.3298098342655607E-2</c:v>
                </c:pt>
                <c:pt idx="1678">
                  <c:v>1.3292118545198406E-2</c:v>
                </c:pt>
                <c:pt idx="1679">
                  <c:v>1.3286182880358766E-2</c:v>
                </c:pt>
                <c:pt idx="1680">
                  <c:v>1.328029154757715E-2</c:v>
                </c:pt>
                <c:pt idx="1681">
                  <c:v>1.3274444745974279E-2</c:v>
                </c:pt>
                <c:pt idx="1682">
                  <c:v>1.326864267491068E-2</c:v>
                </c:pt>
                <c:pt idx="1683">
                  <c:v>1.3262885533666946E-2</c:v>
                </c:pt>
                <c:pt idx="1684">
                  <c:v>1.325717352128386E-2</c:v>
                </c:pt>
                <c:pt idx="1685">
                  <c:v>1.3251506837121951E-2</c:v>
                </c:pt>
                <c:pt idx="1686">
                  <c:v>1.3245885680301939E-2</c:v>
                </c:pt>
                <c:pt idx="1687">
                  <c:v>1.3240310250104415E-2</c:v>
                </c:pt>
                <c:pt idx="1688">
                  <c:v>1.3234780745889907E-2</c:v>
                </c:pt>
                <c:pt idx="1689">
                  <c:v>1.3229297366779136E-2</c:v>
                </c:pt>
                <c:pt idx="1690">
                  <c:v>1.3223860312052693E-2</c:v>
                </c:pt>
                <c:pt idx="1691">
                  <c:v>1.3218469780831299E-2</c:v>
                </c:pt>
                <c:pt idx="1692">
                  <c:v>1.3213125972555417E-2</c:v>
                </c:pt>
                <c:pt idx="1693">
                  <c:v>1.320782908610596E-2</c:v>
                </c:pt>
                <c:pt idx="1694">
                  <c:v>1.3201088070999845E-2</c:v>
                </c:pt>
                <c:pt idx="1695">
                  <c:v>1.3195899183120474E-2</c:v>
                </c:pt>
                <c:pt idx="1696">
                  <c:v>1.3191489424722036E-2</c:v>
                </c:pt>
                <c:pt idx="1697">
                  <c:v>1.3186389052037839E-2</c:v>
                </c:pt>
                <c:pt idx="1698">
                  <c:v>1.3181336626200135E-2</c:v>
                </c:pt>
                <c:pt idx="1699">
                  <c:v>1.3176332346169772E-2</c:v>
                </c:pt>
                <c:pt idx="1700">
                  <c:v>1.3171376411387214E-2</c:v>
                </c:pt>
                <c:pt idx="1701">
                  <c:v>1.3166469020893246E-2</c:v>
                </c:pt>
                <c:pt idx="1702">
                  <c:v>1.3161610373968458E-2</c:v>
                </c:pt>
                <c:pt idx="1703">
                  <c:v>1.3156800669893443E-2</c:v>
                </c:pt>
                <c:pt idx="1704">
                  <c:v>1.3152040107948793E-2</c:v>
                </c:pt>
                <c:pt idx="1705">
                  <c:v>1.3147328887255227E-2</c:v>
                </c:pt>
                <c:pt idx="1706">
                  <c:v>1.3142667207093339E-2</c:v>
                </c:pt>
                <c:pt idx="1707">
                  <c:v>1.3138055266663784E-2</c:v>
                </c:pt>
                <c:pt idx="1708">
                  <c:v>1.313349326532709E-2</c:v>
                </c:pt>
                <c:pt idx="1709">
                  <c:v>1.312898140212404E-2</c:v>
                </c:pt>
                <c:pt idx="1710">
                  <c:v>1.3124519876415164E-2</c:v>
                </c:pt>
                <c:pt idx="1711">
                  <c:v>1.3118712357309548E-2</c:v>
                </c:pt>
                <c:pt idx="1712">
                  <c:v>1.3115123609530599E-2</c:v>
                </c:pt>
                <c:pt idx="1713">
                  <c:v>1.3111393244233938E-2</c:v>
                </c:pt>
                <c:pt idx="1714">
                  <c:v>1.3107042094793186E-2</c:v>
                </c:pt>
                <c:pt idx="1715">
                  <c:v>1.3102692005144689E-2</c:v>
                </c:pt>
                <c:pt idx="1716">
                  <c:v>1.3098343021571424E-2</c:v>
                </c:pt>
                <c:pt idx="1717">
                  <c:v>1.3093995190196495E-2</c:v>
                </c:pt>
                <c:pt idx="1718">
                  <c:v>1.308964855730288E-2</c:v>
                </c:pt>
                <c:pt idx="1719">
                  <c:v>1.3085303168933748E-2</c:v>
                </c:pt>
                <c:pt idx="1720">
                  <c:v>1.3080959071372078E-2</c:v>
                </c:pt>
                <c:pt idx="1721">
                  <c:v>1.3076616310740974E-2</c:v>
                </c:pt>
                <c:pt idx="1722">
                  <c:v>1.3072274933243477E-2</c:v>
                </c:pt>
                <c:pt idx="1723">
                  <c:v>1.3067934985002694E-2</c:v>
                </c:pt>
                <c:pt idx="1724">
                  <c:v>1.3063596512221665E-2</c:v>
                </c:pt>
                <c:pt idx="1725">
                  <c:v>1.3059259561183367E-2</c:v>
                </c:pt>
                <c:pt idx="1726">
                  <c:v>1.3054924177851035E-2</c:v>
                </c:pt>
                <c:pt idx="1727">
                  <c:v>1.3050590408587581E-2</c:v>
                </c:pt>
                <c:pt idx="1728">
                  <c:v>1.3046258299436175E-2</c:v>
                </c:pt>
                <c:pt idx="1729">
                  <c:v>1.3041927896759731E-2</c:v>
                </c:pt>
                <c:pt idx="1730">
                  <c:v>1.3037599246521481E-2</c:v>
                </c:pt>
                <c:pt idx="1731">
                  <c:v>1.3033272395084339E-2</c:v>
                </c:pt>
                <c:pt idx="1732">
                  <c:v>1.3028947388491474E-2</c:v>
                </c:pt>
                <c:pt idx="1733">
                  <c:v>1.3024624273025864E-2</c:v>
                </c:pt>
                <c:pt idx="1734">
                  <c:v>1.3020303094650743E-2</c:v>
                </c:pt>
                <c:pt idx="1735">
                  <c:v>1.301598389996883E-2</c:v>
                </c:pt>
                <c:pt idx="1736">
                  <c:v>1.3011666734623617E-2</c:v>
                </c:pt>
                <c:pt idx="1737">
                  <c:v>1.3007351645217824E-2</c:v>
                </c:pt>
                <c:pt idx="1738">
                  <c:v>1.3003038677794621E-2</c:v>
                </c:pt>
                <c:pt idx="1739">
                  <c:v>1.2998727878477112E-2</c:v>
                </c:pt>
                <c:pt idx="1740">
                  <c:v>1.2994419293308468E-2</c:v>
                </c:pt>
                <c:pt idx="1741">
                  <c:v>1.2990112968811474E-2</c:v>
                </c:pt>
                <c:pt idx="1742">
                  <c:v>1.2985808951029298E-2</c:v>
                </c:pt>
                <c:pt idx="1743">
                  <c:v>1.2981507286005112E-2</c:v>
                </c:pt>
                <c:pt idx="1744">
                  <c:v>1.2977208020021891E-2</c:v>
                </c:pt>
                <c:pt idx="1745">
                  <c:v>1.2972911199202741E-2</c:v>
                </c:pt>
                <c:pt idx="1746">
                  <c:v>1.296724428812901E-2</c:v>
                </c:pt>
                <c:pt idx="1747">
                  <c:v>1.2962953289159529E-2</c:v>
                </c:pt>
                <c:pt idx="1748">
                  <c:v>1.2959423339413689E-2</c:v>
                </c:pt>
                <c:pt idx="1749">
                  <c:v>1.2955137140657769E-2</c:v>
                </c:pt>
                <c:pt idx="1750">
                  <c:v>1.2950853624635883E-2</c:v>
                </c:pt>
                <c:pt idx="1751">
                  <c:v>1.2946572837471138E-2</c:v>
                </c:pt>
                <c:pt idx="1752">
                  <c:v>1.2942294825286638E-2</c:v>
                </c:pt>
                <c:pt idx="1753">
                  <c:v>1.2938019634445297E-2</c:v>
                </c:pt>
                <c:pt idx="1754">
                  <c:v>1.2933747310830412E-2</c:v>
                </c:pt>
                <c:pt idx="1755">
                  <c:v>1.2929477900884834E-2</c:v>
                </c:pt>
                <c:pt idx="1756">
                  <c:v>1.2925211450731666E-2</c:v>
                </c:pt>
                <c:pt idx="1757">
                  <c:v>1.2920948006414079E-2</c:v>
                </c:pt>
                <c:pt idx="1758">
                  <c:v>1.2916687614454858E-2</c:v>
                </c:pt>
                <c:pt idx="1759">
                  <c:v>1.2912430320417556E-2</c:v>
                </c:pt>
                <c:pt idx="1760">
                  <c:v>1.2907886880457298E-2</c:v>
                </c:pt>
                <c:pt idx="1761">
                  <c:v>1.2901497543253981E-2</c:v>
                </c:pt>
                <c:pt idx="1762">
                  <c:v>1.2897251691743605E-2</c:v>
                </c:pt>
                <c:pt idx="1763">
                  <c:v>1.2893009149506085E-2</c:v>
                </c:pt>
                <c:pt idx="1764">
                  <c:v>1.2888164641431388E-2</c:v>
                </c:pt>
                <c:pt idx="1765">
                  <c:v>1.2884534177901585E-2</c:v>
                </c:pt>
                <c:pt idx="1766">
                  <c:v>1.2880301840940689E-2</c:v>
                </c:pt>
                <c:pt idx="1767">
                  <c:v>1.2876072997984878E-2</c:v>
                </c:pt>
                <c:pt idx="1768">
                  <c:v>1.2871847695317129E-2</c:v>
                </c:pt>
                <c:pt idx="1769">
                  <c:v>1.2867625979220421E-2</c:v>
                </c:pt>
                <c:pt idx="1770">
                  <c:v>1.286340789557805E-2</c:v>
                </c:pt>
                <c:pt idx="1771">
                  <c:v>1.2859193490752929E-2</c:v>
                </c:pt>
                <c:pt idx="1772">
                  <c:v>1.2854982811107973E-2</c:v>
                </c:pt>
                <c:pt idx="1773">
                  <c:v>1.2850775902366607E-2</c:v>
                </c:pt>
                <c:pt idx="1774">
                  <c:v>1.2846572811051615E-2</c:v>
                </c:pt>
                <c:pt idx="1775">
                  <c:v>1.2842373583286104E-2</c:v>
                </c:pt>
                <c:pt idx="1776">
                  <c:v>1.2838178265193179E-2</c:v>
                </c:pt>
                <c:pt idx="1777">
                  <c:v>1.2833986903055816E-2</c:v>
                </c:pt>
                <c:pt idx="1778">
                  <c:v>1.282979954283725E-2</c:v>
                </c:pt>
                <c:pt idx="1779">
                  <c:v>1.2825616230820458E-2</c:v>
                </c:pt>
                <c:pt idx="1780">
                  <c:v>1.2821437013288417E-2</c:v>
                </c:pt>
                <c:pt idx="1781">
                  <c:v>1.2817261936444169E-2</c:v>
                </c:pt>
                <c:pt idx="1782">
                  <c:v>1.281309104617101E-2</c:v>
                </c:pt>
                <c:pt idx="1783">
                  <c:v>1.2808924388831855E-2</c:v>
                </c:pt>
                <c:pt idx="1784">
                  <c:v>1.2804762010629744E-2</c:v>
                </c:pt>
                <c:pt idx="1785">
                  <c:v>1.280060395776772E-2</c:v>
                </c:pt>
                <c:pt idx="1786">
                  <c:v>1.2796450276288951E-2</c:v>
                </c:pt>
                <c:pt idx="1787">
                  <c:v>1.2792301012556351E-2</c:v>
                </c:pt>
                <c:pt idx="1788">
                  <c:v>1.2788156212613089E-2</c:v>
                </c:pt>
                <c:pt idx="1789">
                  <c:v>1.2784015922662206E-2</c:v>
                </c:pt>
                <c:pt idx="1790">
                  <c:v>1.2779880188906745E-2</c:v>
                </c:pt>
                <c:pt idx="1791">
                  <c:v>1.2775749057389874E-2</c:v>
                </c:pt>
                <c:pt idx="1792">
                  <c:v>1.2771622574474506E-2</c:v>
                </c:pt>
                <c:pt idx="1793">
                  <c:v>1.2767500786363684E-2</c:v>
                </c:pt>
                <c:pt idx="1794">
                  <c:v>1.2763383739020639E-2</c:v>
                </c:pt>
                <c:pt idx="1795">
                  <c:v>1.2759271478728351E-2</c:v>
                </c:pt>
                <c:pt idx="1796">
                  <c:v>1.2755164051769796E-2</c:v>
                </c:pt>
                <c:pt idx="1797">
                  <c:v>1.2751061504188144E-2</c:v>
                </c:pt>
                <c:pt idx="1798">
                  <c:v>1.2745727282883479E-2</c:v>
                </c:pt>
                <c:pt idx="1799">
                  <c:v>1.2742286976124007E-2</c:v>
                </c:pt>
                <c:pt idx="1800">
                  <c:v>1.2738783599735015E-2</c:v>
                </c:pt>
                <c:pt idx="1801">
                  <c:v>1.2734701031531515E-2</c:v>
                </c:pt>
                <c:pt idx="1802">
                  <c:v>1.2730623573720123E-2</c:v>
                </c:pt>
                <c:pt idx="1803">
                  <c:v>1.2726551272344011E-2</c:v>
                </c:pt>
                <c:pt idx="1804">
                  <c:v>1.2722484173606219E-2</c:v>
                </c:pt>
                <c:pt idx="1805">
                  <c:v>1.2718422323789724E-2</c:v>
                </c:pt>
                <c:pt idx="1806">
                  <c:v>1.2714365768937697E-2</c:v>
                </c:pt>
                <c:pt idx="1807">
                  <c:v>1.2710314555253177E-2</c:v>
                </c:pt>
                <c:pt idx="1808">
                  <c:v>1.2706268728939207E-2</c:v>
                </c:pt>
                <c:pt idx="1809">
                  <c:v>1.2702228336198829E-2</c:v>
                </c:pt>
                <c:pt idx="1810">
                  <c:v>1.2698193423235082E-2</c:v>
                </c:pt>
                <c:pt idx="1811">
                  <c:v>1.2693013804021547E-2</c:v>
                </c:pt>
                <c:pt idx="1812">
                  <c:v>1.2690140221049973E-2</c:v>
                </c:pt>
                <c:pt idx="1813">
                  <c:v>1.2686122024314628E-2</c:v>
                </c:pt>
                <c:pt idx="1814">
                  <c:v>1.2682109492008209E-2</c:v>
                </c:pt>
                <c:pt idx="1815">
                  <c:v>1.2678102670173885E-2</c:v>
                </c:pt>
                <c:pt idx="1816">
                  <c:v>1.2673530497213648E-2</c:v>
                </c:pt>
                <c:pt idx="1817">
                  <c:v>1.2670106343293241E-2</c:v>
                </c:pt>
                <c:pt idx="1818">
                  <c:v>1.2666116930413196E-2</c:v>
                </c:pt>
                <c:pt idx="1819">
                  <c:v>1.2662133412977283E-2</c:v>
                </c:pt>
                <c:pt idx="1820">
                  <c:v>1.2658155836948737E-2</c:v>
                </c:pt>
                <c:pt idx="1821">
                  <c:v>1.2654184248610534E-2</c:v>
                </c:pt>
                <c:pt idx="1822">
                  <c:v>1.2650218694165716E-2</c:v>
                </c:pt>
                <c:pt idx="1823">
                  <c:v>1.2646259219657452E-2</c:v>
                </c:pt>
                <c:pt idx="1824">
                  <c:v>1.2642305871528592E-2</c:v>
                </c:pt>
                <c:pt idx="1825">
                  <c:v>1.2638358695662433E-2</c:v>
                </c:pt>
                <c:pt idx="1826">
                  <c:v>1.2634417738341952E-2</c:v>
                </c:pt>
                <c:pt idx="1827">
                  <c:v>1.2630483045770191E-2</c:v>
                </c:pt>
                <c:pt idx="1828">
                  <c:v>1.2626554664150191E-2</c:v>
                </c:pt>
                <c:pt idx="1829">
                  <c:v>1.2622632639605058E-2</c:v>
                </c:pt>
                <c:pt idx="1830">
                  <c:v>1.2618717018257897E-2</c:v>
                </c:pt>
                <c:pt idx="1831">
                  <c:v>1.2614807846551557E-2</c:v>
                </c:pt>
                <c:pt idx="1832">
                  <c:v>1.2610905170289399E-2</c:v>
                </c:pt>
                <c:pt idx="1833">
                  <c:v>1.2607009035914274E-2</c:v>
                </c:pt>
                <c:pt idx="1834">
                  <c:v>1.2603119489549286E-2</c:v>
                </c:pt>
                <c:pt idx="1835">
                  <c:v>1.2599236577317541E-2</c:v>
                </c:pt>
                <c:pt idx="1836">
                  <c:v>1.2595360345342144E-2</c:v>
                </c:pt>
                <c:pt idx="1837">
                  <c:v>1.2591490839986008E-2</c:v>
                </c:pt>
                <c:pt idx="1838">
                  <c:v>1.2587628107292304E-2</c:v>
                </c:pt>
                <c:pt idx="1839">
                  <c:v>1.2583772193464071E-2</c:v>
                </c:pt>
                <c:pt idx="1840">
                  <c:v>1.2579923144704352E-2</c:v>
                </c:pt>
                <c:pt idx="1841">
                  <c:v>1.2576081007136253E-2</c:v>
                </c:pt>
                <c:pt idx="1842">
                  <c:v>1.2572245826962813E-2</c:v>
                </c:pt>
                <c:pt idx="1843">
                  <c:v>1.2568417650387076E-2</c:v>
                </c:pt>
                <c:pt idx="1844">
                  <c:v>1.2564596523612082E-2</c:v>
                </c:pt>
                <c:pt idx="1845">
                  <c:v>1.2560782492681E-2</c:v>
                </c:pt>
                <c:pt idx="1846">
                  <c:v>1.2556975603876808E-2</c:v>
                </c:pt>
                <c:pt idx="1847">
                  <c:v>1.2553175903402547E-2</c:v>
                </c:pt>
                <c:pt idx="1848">
                  <c:v>1.2549383437381323E-2</c:v>
                </c:pt>
                <c:pt idx="1849">
                  <c:v>1.2545598252016177E-2</c:v>
                </c:pt>
                <c:pt idx="1850">
                  <c:v>1.2541281300100238E-2</c:v>
                </c:pt>
                <c:pt idx="1851">
                  <c:v>1.2537511871650864E-2</c:v>
                </c:pt>
                <c:pt idx="1852">
                  <c:v>1.253428684148794E-2</c:v>
                </c:pt>
                <c:pt idx="1853">
                  <c:v>1.2530531240457776E-2</c:v>
                </c:pt>
                <c:pt idx="1854">
                  <c:v>1.2526783151018961E-2</c:v>
                </c:pt>
                <c:pt idx="1855">
                  <c:v>1.2523042619214664E-2</c:v>
                </c:pt>
                <c:pt idx="1856">
                  <c:v>1.251930969116799E-2</c:v>
                </c:pt>
                <c:pt idx="1857">
                  <c:v>1.2515584413481662E-2</c:v>
                </c:pt>
                <c:pt idx="1858">
                  <c:v>1.2511866831799168E-2</c:v>
                </c:pt>
                <c:pt idx="1859">
                  <c:v>1.2508156992643293E-2</c:v>
                </c:pt>
                <c:pt idx="1860">
                  <c:v>1.2504454942057208E-2</c:v>
                </c:pt>
                <c:pt idx="1861">
                  <c:v>1.2500760726164017E-2</c:v>
                </c:pt>
                <c:pt idx="1862">
                  <c:v>1.2497074391326635E-2</c:v>
                </c:pt>
                <c:pt idx="1863">
                  <c:v>1.2493395983588229E-2</c:v>
                </c:pt>
                <c:pt idx="1864">
                  <c:v>1.2489725549151842E-2</c:v>
                </c:pt>
                <c:pt idx="1865">
                  <c:v>1.2486063134140579E-2</c:v>
                </c:pt>
                <c:pt idx="1866">
                  <c:v>1.2481366173000552E-2</c:v>
                </c:pt>
                <c:pt idx="1867">
                  <c:v>1.2478762547445399E-2</c:v>
                </c:pt>
                <c:pt idx="1868">
                  <c:v>1.2475124468007692E-2</c:v>
                </c:pt>
                <c:pt idx="1869">
                  <c:v>1.2471494592647403E-2</c:v>
                </c:pt>
                <c:pt idx="1870">
                  <c:v>1.2467872967727445E-2</c:v>
                </c:pt>
                <c:pt idx="1871">
                  <c:v>1.2464259639450859E-2</c:v>
                </c:pt>
                <c:pt idx="1872">
                  <c:v>1.2460654653700942E-2</c:v>
                </c:pt>
                <c:pt idx="1873">
                  <c:v>1.2457058057000481E-2</c:v>
                </c:pt>
                <c:pt idx="1874">
                  <c:v>1.2453469895392644E-2</c:v>
                </c:pt>
                <c:pt idx="1875">
                  <c:v>1.2449890215000536E-2</c:v>
                </c:pt>
                <c:pt idx="1876">
                  <c:v>1.24463190620272E-2</c:v>
                </c:pt>
                <c:pt idx="1877">
                  <c:v>1.244275648259574E-2</c:v>
                </c:pt>
                <c:pt idx="1878">
                  <c:v>1.2439202522989135E-2</c:v>
                </c:pt>
                <c:pt idx="1879">
                  <c:v>1.243565722949036E-2</c:v>
                </c:pt>
                <c:pt idx="1880">
                  <c:v>1.2432120647982714E-2</c:v>
                </c:pt>
                <c:pt idx="1881">
                  <c:v>1.242859282482911E-2</c:v>
                </c:pt>
                <c:pt idx="1882">
                  <c:v>1.2425073806232589E-2</c:v>
                </c:pt>
                <c:pt idx="1883">
                  <c:v>1.2421563638156385E-2</c:v>
                </c:pt>
                <c:pt idx="1884">
                  <c:v>1.2418062367043348E-2</c:v>
                </c:pt>
                <c:pt idx="1885">
                  <c:v>1.2414570038936645E-2</c:v>
                </c:pt>
                <c:pt idx="1886">
                  <c:v>1.2411086700119256E-2</c:v>
                </c:pt>
                <c:pt idx="1887">
                  <c:v>1.2407612396554413E-2</c:v>
                </c:pt>
                <c:pt idx="1888">
                  <c:v>1.2404147174605029E-2</c:v>
                </c:pt>
                <c:pt idx="1889">
                  <c:v>1.2400691080314274E-2</c:v>
                </c:pt>
                <c:pt idx="1890">
                  <c:v>1.2397244160124998E-2</c:v>
                </c:pt>
                <c:pt idx="1891">
                  <c:v>1.2393806459920498E-2</c:v>
                </c:pt>
                <c:pt idx="1892">
                  <c:v>1.2390378025903814E-2</c:v>
                </c:pt>
                <c:pt idx="1893">
                  <c:v>1.2386958904357925E-2</c:v>
                </c:pt>
                <c:pt idx="1894">
                  <c:v>1.2383549141485872E-2</c:v>
                </c:pt>
                <c:pt idx="1895">
                  <c:v>1.2380148783490696E-2</c:v>
                </c:pt>
                <c:pt idx="1896">
                  <c:v>1.2376757876335631E-2</c:v>
                </c:pt>
                <c:pt idx="1897">
                  <c:v>1.237337646638359E-2</c:v>
                </c:pt>
                <c:pt idx="1898">
                  <c:v>1.2370004599757678E-2</c:v>
                </c:pt>
                <c:pt idx="1899">
                  <c:v>1.2366642322660937E-2</c:v>
                </c:pt>
                <c:pt idx="1900">
                  <c:v>1.2363289681216472E-2</c:v>
                </c:pt>
                <c:pt idx="1901">
                  <c:v>1.235994672170726E-2</c:v>
                </c:pt>
                <c:pt idx="1902">
                  <c:v>1.2356138111080384E-2</c:v>
                </c:pt>
                <c:pt idx="1903">
                  <c:v>1.2353290032907083E-2</c:v>
                </c:pt>
                <c:pt idx="1904">
                  <c:v>1.23499763960222E-2</c:v>
                </c:pt>
                <c:pt idx="1905">
                  <c:v>1.23466726258048E-2</c:v>
                </c:pt>
                <c:pt idx="1906">
                  <c:v>1.234337876813818E-2</c:v>
                </c:pt>
                <c:pt idx="1907">
                  <c:v>1.2340094869545126E-2</c:v>
                </c:pt>
                <c:pt idx="1908">
                  <c:v>1.2336820975988871E-2</c:v>
                </c:pt>
                <c:pt idx="1909">
                  <c:v>1.2333557133752393E-2</c:v>
                </c:pt>
                <c:pt idx="1910">
                  <c:v>1.2330303388958797E-2</c:v>
                </c:pt>
                <c:pt idx="1911">
                  <c:v>1.2327059787731187E-2</c:v>
                </c:pt>
                <c:pt idx="1912">
                  <c:v>1.2323826376512415E-2</c:v>
                </c:pt>
                <c:pt idx="1913">
                  <c:v>1.2320603201185776E-2</c:v>
                </c:pt>
                <c:pt idx="1914">
                  <c:v>1.2317390307874376E-2</c:v>
                </c:pt>
                <c:pt idx="1915">
                  <c:v>1.2314187743180938E-2</c:v>
                </c:pt>
                <c:pt idx="1916">
                  <c:v>1.2310995552908821E-2</c:v>
                </c:pt>
                <c:pt idx="1917">
                  <c:v>1.2306906626751157E-2</c:v>
                </c:pt>
                <c:pt idx="1918">
                  <c:v>1.2304642480520656E-2</c:v>
                </c:pt>
                <c:pt idx="1919">
                  <c:v>1.2301481690890625E-2</c:v>
                </c:pt>
                <c:pt idx="1920">
                  <c:v>1.2297882292271467E-2</c:v>
                </c:pt>
                <c:pt idx="1921">
                  <c:v>1.2295191835454133E-2</c:v>
                </c:pt>
                <c:pt idx="1922">
                  <c:v>1.2292062862053754E-2</c:v>
                </c:pt>
                <c:pt idx="1923">
                  <c:v>1.2288944586416051E-2</c:v>
                </c:pt>
                <c:pt idx="1924">
                  <c:v>1.2285837054664128E-2</c:v>
                </c:pt>
                <c:pt idx="1925">
                  <c:v>1.2282740313001028E-2</c:v>
                </c:pt>
                <c:pt idx="1926">
                  <c:v>1.2279654407709728E-2</c:v>
                </c:pt>
                <c:pt idx="1927">
                  <c:v>1.2276579384833397E-2</c:v>
                </c:pt>
                <c:pt idx="1928">
                  <c:v>1.2273515290655013E-2</c:v>
                </c:pt>
                <c:pt idx="1929">
                  <c:v>1.227046217129768E-2</c:v>
                </c:pt>
                <c:pt idx="1930">
                  <c:v>1.2267420072964441E-2</c:v>
                </c:pt>
                <c:pt idx="1931">
                  <c:v>1.2264389041858337E-2</c:v>
                </c:pt>
                <c:pt idx="1932">
                  <c:v>1.2261369124022536E-2</c:v>
                </c:pt>
                <c:pt idx="1933">
                  <c:v>1.2258360365740018E-2</c:v>
                </c:pt>
                <c:pt idx="1934">
                  <c:v>1.2255362813213821E-2</c:v>
                </c:pt>
                <c:pt idx="1935">
                  <c:v>1.2252376512567054E-2</c:v>
                </c:pt>
                <c:pt idx="1936">
                  <c:v>1.2249401509922819E-2</c:v>
                </c:pt>
                <c:pt idx="1937">
                  <c:v>1.2246437851644032E-2</c:v>
                </c:pt>
                <c:pt idx="1938">
                  <c:v>1.2243485583773861E-2</c:v>
                </c:pt>
                <c:pt idx="1939">
                  <c:v>1.2240544752435412E-2</c:v>
                </c:pt>
                <c:pt idx="1940">
                  <c:v>1.2237615403911661E-2</c:v>
                </c:pt>
                <c:pt idx="1941">
                  <c:v>1.2234697584325716E-2</c:v>
                </c:pt>
                <c:pt idx="1942">
                  <c:v>1.2231791339880616E-2</c:v>
                </c:pt>
                <c:pt idx="1943">
                  <c:v>1.2228896716779403E-2</c:v>
                </c:pt>
                <c:pt idx="1944">
                  <c:v>1.2226013761145182E-2</c:v>
                </c:pt>
                <c:pt idx="1945">
                  <c:v>1.2223142519180996E-2</c:v>
                </c:pt>
                <c:pt idx="1946">
                  <c:v>1.2220283037089885E-2</c:v>
                </c:pt>
                <c:pt idx="1947">
                  <c:v>1.2217435360994955E-2</c:v>
                </c:pt>
                <c:pt idx="1948">
                  <c:v>1.2214599537099247E-2</c:v>
                </c:pt>
                <c:pt idx="1949">
                  <c:v>1.2211775611525866E-2</c:v>
                </c:pt>
                <c:pt idx="1950">
                  <c:v>1.220896363055779E-2</c:v>
                </c:pt>
                <c:pt idx="1951">
                  <c:v>1.2206163640318124E-2</c:v>
                </c:pt>
                <c:pt idx="1952">
                  <c:v>1.2203375686850038E-2</c:v>
                </c:pt>
                <c:pt idx="1953">
                  <c:v>1.220059981659638E-2</c:v>
                </c:pt>
                <c:pt idx="1954">
                  <c:v>1.2197048669619903E-2</c:v>
                </c:pt>
                <c:pt idx="1955">
                  <c:v>1.2194300591215068E-2</c:v>
                </c:pt>
                <c:pt idx="1956">
                  <c:v>1.2191954831548557E-2</c:v>
                </c:pt>
                <c:pt idx="1957">
                  <c:v>1.2189229511738731E-2</c:v>
                </c:pt>
                <c:pt idx="1958">
                  <c:v>1.2186516512393553E-2</c:v>
                </c:pt>
                <c:pt idx="1959">
                  <c:v>1.2183815879955873E-2</c:v>
                </c:pt>
                <c:pt idx="1960">
                  <c:v>1.2181127660308988E-2</c:v>
                </c:pt>
                <c:pt idx="1961">
                  <c:v>1.2178451899735876E-2</c:v>
                </c:pt>
                <c:pt idx="1962">
                  <c:v>1.217578864459945E-2</c:v>
                </c:pt>
                <c:pt idx="1963">
                  <c:v>1.2173137940862944E-2</c:v>
                </c:pt>
                <c:pt idx="1964">
                  <c:v>1.2170499834569526E-2</c:v>
                </c:pt>
                <c:pt idx="1965">
                  <c:v>1.2167874372241982E-2</c:v>
                </c:pt>
                <c:pt idx="1966">
                  <c:v>1.2165261599923483E-2</c:v>
                </c:pt>
                <c:pt idx="1967">
                  <c:v>1.2161921042013191E-2</c:v>
                </c:pt>
                <c:pt idx="1968">
                  <c:v>1.2160074309806035E-2</c:v>
                </c:pt>
                <c:pt idx="1969">
                  <c:v>1.2157499884493106E-2</c:v>
                </c:pt>
                <c:pt idx="1970">
                  <c:v>1.215493833392145E-2</c:v>
                </c:pt>
                <c:pt idx="1971">
                  <c:v>1.2152389704054301E-2</c:v>
                </c:pt>
                <c:pt idx="1972">
                  <c:v>1.214949135361465E-2</c:v>
                </c:pt>
                <c:pt idx="1973">
                  <c:v>1.2147314116743857E-2</c:v>
                </c:pt>
                <c:pt idx="1974">
                  <c:v>1.2144764355461746E-2</c:v>
                </c:pt>
                <c:pt idx="1975">
                  <c:v>1.2142204186584848E-2</c:v>
                </c:pt>
                <c:pt idx="1976">
                  <c:v>1.2139633596763844E-2</c:v>
                </c:pt>
                <c:pt idx="1977">
                  <c:v>1.2137052572649409E-2</c:v>
                </c:pt>
                <c:pt idx="1978">
                  <c:v>1.2134461100412608E-2</c:v>
                </c:pt>
                <c:pt idx="1979">
                  <c:v>1.2131859166704118E-2</c:v>
                </c:pt>
                <c:pt idx="1980">
                  <c:v>1.2129246757695E-2</c:v>
                </c:pt>
                <c:pt idx="1981">
                  <c:v>1.2126623860035934E-2</c:v>
                </c:pt>
                <c:pt idx="1982">
                  <c:v>1.212399046013779E-2</c:v>
                </c:pt>
                <c:pt idx="1983">
                  <c:v>1.2121346544411438E-2</c:v>
                </c:pt>
                <c:pt idx="1984">
                  <c:v>1.2118692099107875E-2</c:v>
                </c:pt>
                <c:pt idx="1985">
                  <c:v>1.2116027110957717E-2</c:v>
                </c:pt>
                <c:pt idx="1986">
                  <c:v>1.2113351566291897E-2</c:v>
                </c:pt>
                <c:pt idx="1987">
                  <c:v>1.2110665451521285E-2</c:v>
                </c:pt>
                <c:pt idx="1988">
                  <c:v>1.2107968753056753E-2</c:v>
                </c:pt>
                <c:pt idx="1989">
                  <c:v>1.2105261457389105E-2</c:v>
                </c:pt>
                <c:pt idx="1990">
                  <c:v>1.210254355076934E-2</c:v>
                </c:pt>
                <c:pt idx="1991">
                  <c:v>1.2099815019928073E-2</c:v>
                </c:pt>
                <c:pt idx="1992">
                  <c:v>1.2097075851196237E-2</c:v>
                </c:pt>
                <c:pt idx="1993">
                  <c:v>1.2094326030824831E-2</c:v>
                </c:pt>
                <c:pt idx="1994">
                  <c:v>1.2091565545464533E-2</c:v>
                </c:pt>
                <c:pt idx="1995">
                  <c:v>1.2088794381606149E-2</c:v>
                </c:pt>
                <c:pt idx="1996">
                  <c:v>1.2086012525340806E-2</c:v>
                </c:pt>
                <c:pt idx="1997">
                  <c:v>1.2083219963479053E-2</c:v>
                </c:pt>
                <c:pt idx="1998">
                  <c:v>1.2080416682271888E-2</c:v>
                </c:pt>
                <c:pt idx="1999">
                  <c:v>1.2077602668210119E-2</c:v>
                </c:pt>
                <c:pt idx="2000">
                  <c:v>1.2074777907624679E-2</c:v>
                </c:pt>
                <c:pt idx="2001">
                  <c:v>1.207194238708631E-2</c:v>
                </c:pt>
                <c:pt idx="2002">
                  <c:v>1.2069096092925946E-2</c:v>
                </c:pt>
                <c:pt idx="2003">
                  <c:v>1.2066239011634394E-2</c:v>
                </c:pt>
                <c:pt idx="2004">
                  <c:v>1.206337112970246E-2</c:v>
                </c:pt>
                <c:pt idx="2005">
                  <c:v>1.2060492433461079E-2</c:v>
                </c:pt>
                <c:pt idx="2006">
                  <c:v>1.205677534034777E-2</c:v>
                </c:pt>
                <c:pt idx="2007">
                  <c:v>1.2053871874959654E-2</c:v>
                </c:pt>
                <c:pt idx="2008">
                  <c:v>1.2051374548054383E-2</c:v>
                </c:pt>
                <c:pt idx="2009">
                  <c:v>1.2048450905286501E-2</c:v>
                </c:pt>
                <c:pt idx="2010">
                  <c:v>1.2045516378504928E-2</c:v>
                </c:pt>
                <c:pt idx="2011">
                  <c:v>1.2042570954280407E-2</c:v>
                </c:pt>
                <c:pt idx="2012">
                  <c:v>1.2039614618784E-2</c:v>
                </c:pt>
                <c:pt idx="2013">
                  <c:v>1.203664735858645E-2</c:v>
                </c:pt>
                <c:pt idx="2014">
                  <c:v>1.203366916001869E-2</c:v>
                </c:pt>
                <c:pt idx="2015">
                  <c:v>1.2030680009731398E-2</c:v>
                </c:pt>
                <c:pt idx="2016">
                  <c:v>1.2027679893975574E-2</c:v>
                </c:pt>
                <c:pt idx="2017">
                  <c:v>1.2024668799321958E-2</c:v>
                </c:pt>
                <c:pt idx="2018">
                  <c:v>1.2021646711941614E-2</c:v>
                </c:pt>
                <c:pt idx="2019">
                  <c:v>1.2018613618565155E-2</c:v>
                </c:pt>
                <c:pt idx="2020">
                  <c:v>1.2015569505523516E-2</c:v>
                </c:pt>
                <c:pt idx="2021">
                  <c:v>1.2012514359227566E-2</c:v>
                </c:pt>
                <c:pt idx="2022">
                  <c:v>1.2008531169662717E-2</c:v>
                </c:pt>
                <c:pt idx="2023">
                  <c:v>1.2006370912596154E-2</c:v>
                </c:pt>
                <c:pt idx="2024">
                  <c:v>1.2002840490721312E-2</c:v>
                </c:pt>
                <c:pt idx="2025">
                  <c:v>1.2000183170277623E-2</c:v>
                </c:pt>
                <c:pt idx="2026">
                  <c:v>1.1997072654352792E-2</c:v>
                </c:pt>
                <c:pt idx="2027">
                  <c:v>1.1993951023718807E-2</c:v>
                </c:pt>
                <c:pt idx="2028">
                  <c:v>1.1990818264946412E-2</c:v>
                </c:pt>
                <c:pt idx="2029">
                  <c:v>1.1987674364286605E-2</c:v>
                </c:pt>
                <c:pt idx="2030">
                  <c:v>1.1984519308549935E-2</c:v>
                </c:pt>
                <c:pt idx="2031">
                  <c:v>1.1981353083747592E-2</c:v>
                </c:pt>
                <c:pt idx="2032">
                  <c:v>1.1978175676610192E-2</c:v>
                </c:pt>
                <c:pt idx="2033">
                  <c:v>1.1974987073388732E-2</c:v>
                </c:pt>
                <c:pt idx="2034">
                  <c:v>1.1971787260653954E-2</c:v>
                </c:pt>
                <c:pt idx="2035">
                  <c:v>1.1968576224576921E-2</c:v>
                </c:pt>
                <c:pt idx="2036">
                  <c:v>1.1965353952048119E-2</c:v>
                </c:pt>
                <c:pt idx="2037">
                  <c:v>1.1962120428998801E-2</c:v>
                </c:pt>
                <c:pt idx="2038">
                  <c:v>1.1958875642319455E-2</c:v>
                </c:pt>
                <c:pt idx="2039">
                  <c:v>1.1955619578261079E-2</c:v>
                </c:pt>
                <c:pt idx="2040">
                  <c:v>1.1952352223154605E-2</c:v>
                </c:pt>
                <c:pt idx="2041">
                  <c:v>1.1949073563570778E-2</c:v>
                </c:pt>
                <c:pt idx="2042">
                  <c:v>1.1945783585760594E-2</c:v>
                </c:pt>
                <c:pt idx="2043">
                  <c:v>1.1942482276374733E-2</c:v>
                </c:pt>
                <c:pt idx="2044">
                  <c:v>1.1939169621584256E-2</c:v>
                </c:pt>
                <c:pt idx="2045">
                  <c:v>1.1935845608199713E-2</c:v>
                </c:pt>
                <c:pt idx="2046">
                  <c:v>1.193251022255204E-2</c:v>
                </c:pt>
                <c:pt idx="2047">
                  <c:v>1.1929163450812297E-2</c:v>
                </c:pt>
                <c:pt idx="2048">
                  <c:v>1.1925805279711099E-2</c:v>
                </c:pt>
                <c:pt idx="2049">
                  <c:v>1.1922435695419509E-2</c:v>
                </c:pt>
                <c:pt idx="2050">
                  <c:v>1.1919054684748076E-2</c:v>
                </c:pt>
                <c:pt idx="2051">
                  <c:v>1.1915662233548119E-2</c:v>
                </c:pt>
                <c:pt idx="2052">
                  <c:v>1.1912258328869996E-2</c:v>
                </c:pt>
                <c:pt idx="2053">
                  <c:v>1.1908842956884769E-2</c:v>
                </c:pt>
                <c:pt idx="2054">
                  <c:v>1.1905416104003308E-2</c:v>
                </c:pt>
                <c:pt idx="2055">
                  <c:v>1.1901977756636484E-2</c:v>
                </c:pt>
                <c:pt idx="2056">
                  <c:v>1.1898527901275102E-2</c:v>
                </c:pt>
                <c:pt idx="2057">
                  <c:v>1.189506652440997E-2</c:v>
                </c:pt>
                <c:pt idx="2058">
                  <c:v>1.1890494319661826E-2</c:v>
                </c:pt>
                <c:pt idx="2059">
                  <c:v>1.1887004674795421E-2</c:v>
                </c:pt>
                <c:pt idx="2060">
                  <c:v>1.1884112752200693E-2</c:v>
                </c:pt>
                <c:pt idx="2061">
                  <c:v>1.1880603498513054E-2</c:v>
                </c:pt>
                <c:pt idx="2062">
                  <c:v>1.1877082653617421E-2</c:v>
                </c:pt>
                <c:pt idx="2063">
                  <c:v>1.1873550203844729E-2</c:v>
                </c:pt>
                <c:pt idx="2064">
                  <c:v>1.1870006135525912E-2</c:v>
                </c:pt>
                <c:pt idx="2065">
                  <c:v>1.1866450435311648E-2</c:v>
                </c:pt>
                <c:pt idx="2066">
                  <c:v>1.1862883089452936E-2</c:v>
                </c:pt>
                <c:pt idx="2067">
                  <c:v>1.1859304084360645E-2</c:v>
                </c:pt>
                <c:pt idx="2068">
                  <c:v>1.1855713406765389E-2</c:v>
                </c:pt>
                <c:pt idx="2069">
                  <c:v>1.1852111042678359E-2</c:v>
                </c:pt>
                <c:pt idx="2070">
                  <c:v>1.1848496978910106E-2</c:v>
                </c:pt>
                <c:pt idx="2071">
                  <c:v>1.184487120163169E-2</c:v>
                </c:pt>
                <c:pt idx="2072">
                  <c:v>1.1840970874770207E-2</c:v>
                </c:pt>
                <c:pt idx="2073">
                  <c:v>1.1835493893501692E-2</c:v>
                </c:pt>
                <c:pt idx="2074">
                  <c:v>1.1831826171935234E-2</c:v>
                </c:pt>
                <c:pt idx="2075">
                  <c:v>1.1828146674988105E-2</c:v>
                </c:pt>
                <c:pt idx="2076">
                  <c:v>1.1823927099419151E-2</c:v>
                </c:pt>
                <c:pt idx="2077">
                  <c:v>1.1820752300675252E-2</c:v>
                </c:pt>
                <c:pt idx="2078">
                  <c:v>1.1817037396051333E-2</c:v>
                </c:pt>
                <c:pt idx="2079">
                  <c:v>1.181331066177016E-2</c:v>
                </c:pt>
                <c:pt idx="2080">
                  <c:v>1.1809572084242603E-2</c:v>
                </c:pt>
                <c:pt idx="2081">
                  <c:v>1.1805821649959469E-2</c:v>
                </c:pt>
                <c:pt idx="2082">
                  <c:v>1.1802059345251692E-2</c:v>
                </c:pt>
                <c:pt idx="2083">
                  <c:v>1.1798285156690014E-2</c:v>
                </c:pt>
                <c:pt idx="2084">
                  <c:v>1.1794499070685305E-2</c:v>
                </c:pt>
                <c:pt idx="2085">
                  <c:v>1.1790701073488563E-2</c:v>
                </c:pt>
                <c:pt idx="2086">
                  <c:v>1.1786891151670531E-2</c:v>
                </c:pt>
                <c:pt idx="2087">
                  <c:v>1.1783069291722015E-2</c:v>
                </c:pt>
                <c:pt idx="2088">
                  <c:v>1.1779235480133821E-2</c:v>
                </c:pt>
                <c:pt idx="2089">
                  <c:v>1.177538970307701E-2</c:v>
                </c:pt>
                <c:pt idx="2090">
                  <c:v>1.1771531947122327E-2</c:v>
                </c:pt>
                <c:pt idx="2091">
                  <c:v>1.1767662198840512E-2</c:v>
                </c:pt>
                <c:pt idx="2092">
                  <c:v>1.1763780444482563E-2</c:v>
                </c:pt>
                <c:pt idx="2093">
                  <c:v>1.1759886670459352E-2</c:v>
                </c:pt>
                <c:pt idx="2094">
                  <c:v>1.1755980863501492E-2</c:v>
                </c:pt>
                <c:pt idx="2095">
                  <c:v>1.1752063009700109E-2</c:v>
                </c:pt>
                <c:pt idx="2096">
                  <c:v>1.1748133095785818E-2</c:v>
                </c:pt>
                <c:pt idx="2097">
                  <c:v>1.1744191107769808E-2</c:v>
                </c:pt>
                <c:pt idx="2098">
                  <c:v>1.1740237032542566E-2</c:v>
                </c:pt>
                <c:pt idx="2099">
                  <c:v>1.1736270856355091E-2</c:v>
                </c:pt>
                <c:pt idx="2100">
                  <c:v>1.1732292565538316E-2</c:v>
                </c:pt>
                <c:pt idx="2101">
                  <c:v>1.1728302146742919E-2</c:v>
                </c:pt>
                <c:pt idx="2102">
                  <c:v>1.17242995862199E-2</c:v>
                </c:pt>
                <c:pt idx="2103">
                  <c:v>1.1720284870539999E-2</c:v>
                </c:pt>
                <c:pt idx="2104">
                  <c:v>1.1716257986034151E-2</c:v>
                </c:pt>
                <c:pt idx="2105">
                  <c:v>1.1712218919273099E-2</c:v>
                </c:pt>
                <c:pt idx="2106">
                  <c:v>1.170816765650784E-2</c:v>
                </c:pt>
                <c:pt idx="2107">
                  <c:v>1.170410418422918E-2</c:v>
                </c:pt>
                <c:pt idx="2108">
                  <c:v>1.1700028488927927E-2</c:v>
                </c:pt>
                <c:pt idx="2109">
                  <c:v>1.1695940557174822E-2</c:v>
                </c:pt>
                <c:pt idx="2110">
                  <c:v>1.169125363400525E-2</c:v>
                </c:pt>
                <c:pt idx="2111">
                  <c:v>1.1687139435183624E-2</c:v>
                </c:pt>
                <c:pt idx="2112">
                  <c:v>1.1683603206193993E-2</c:v>
                </c:pt>
                <c:pt idx="2113">
                  <c:v>1.1679466192262566E-2</c:v>
                </c:pt>
                <c:pt idx="2114">
                  <c:v>1.1675316873853703E-2</c:v>
                </c:pt>
                <c:pt idx="2115">
                  <c:v>1.1671155237538144E-2</c:v>
                </c:pt>
                <c:pt idx="2116">
                  <c:v>1.1666981269646826E-2</c:v>
                </c:pt>
                <c:pt idx="2117">
                  <c:v>1.1662794956590616E-2</c:v>
                </c:pt>
                <c:pt idx="2118">
                  <c:v>1.1658596284860323E-2</c:v>
                </c:pt>
                <c:pt idx="2119">
                  <c:v>1.1654385240946752E-2</c:v>
                </c:pt>
                <c:pt idx="2120">
                  <c:v>1.1650161811180837E-2</c:v>
                </c:pt>
                <c:pt idx="2121">
                  <c:v>1.1645925981973448E-2</c:v>
                </c:pt>
                <c:pt idx="2122">
                  <c:v>1.1641677739895329E-2</c:v>
                </c:pt>
                <c:pt idx="2123">
                  <c:v>1.1637417071277412E-2</c:v>
                </c:pt>
                <c:pt idx="2124">
                  <c:v>1.163314396269044E-2</c:v>
                </c:pt>
                <c:pt idx="2125">
                  <c:v>1.1628858400225539E-2</c:v>
                </c:pt>
                <c:pt idx="2126">
                  <c:v>1.1623330070591464E-2</c:v>
                </c:pt>
                <c:pt idx="2127">
                  <c:v>1.1620249860504472E-2</c:v>
                </c:pt>
                <c:pt idx="2128">
                  <c:v>1.1615926855910175E-2</c:v>
                </c:pt>
                <c:pt idx="2129">
                  <c:v>1.1611591343401173E-2</c:v>
                </c:pt>
                <c:pt idx="2130">
                  <c:v>1.1607243309468274E-2</c:v>
                </c:pt>
                <c:pt idx="2131">
                  <c:v>1.1602882740522347E-2</c:v>
                </c:pt>
                <c:pt idx="2132">
                  <c:v>1.1598509622974262E-2</c:v>
                </c:pt>
                <c:pt idx="2133">
                  <c:v>1.1594123943234891E-2</c:v>
                </c:pt>
                <c:pt idx="2134">
                  <c:v>1.1589725687715102E-2</c:v>
                </c:pt>
                <c:pt idx="2135">
                  <c:v>1.1585314843065575E-2</c:v>
                </c:pt>
                <c:pt idx="2136">
                  <c:v>1.1580891395457371E-2</c:v>
                </c:pt>
                <c:pt idx="2137">
                  <c:v>1.1576455331461233E-2</c:v>
                </c:pt>
                <c:pt idx="2138">
                  <c:v>1.1572006637567966E-2</c:v>
                </c:pt>
                <c:pt idx="2139">
                  <c:v>1.156754530002857E-2</c:v>
                </c:pt>
                <c:pt idx="2140">
                  <c:v>1.1563071305573658E-2</c:v>
                </c:pt>
                <c:pt idx="2141">
                  <c:v>1.1558584640294356E-2</c:v>
                </c:pt>
                <c:pt idx="2142">
                  <c:v>1.1554085290761407E-2</c:v>
                </c:pt>
                <c:pt idx="2143">
                  <c:v>1.1549573243545552E-2</c:v>
                </c:pt>
                <c:pt idx="2144">
                  <c:v>1.1545048484897791E-2</c:v>
                </c:pt>
                <c:pt idx="2145">
                  <c:v>1.1540511001308928E-2</c:v>
                </c:pt>
                <c:pt idx="2146">
                  <c:v>1.1535960779269772E-2</c:v>
                </c:pt>
                <c:pt idx="2147">
                  <c:v>1.1531397805271126E-2</c:v>
                </c:pt>
                <c:pt idx="2148">
                  <c:v>1.1526822065563991E-2</c:v>
                </c:pt>
                <c:pt idx="2149">
                  <c:v>1.1522233546639171E-2</c:v>
                </c:pt>
                <c:pt idx="2150">
                  <c:v>1.1517632234987474E-2</c:v>
                </c:pt>
                <c:pt idx="2151">
                  <c:v>1.1513018117019769E-2</c:v>
                </c:pt>
                <c:pt idx="2152">
                  <c:v>1.1508391179226862E-2</c:v>
                </c:pt>
                <c:pt idx="2153">
                  <c:v>1.1503751407939689E-2</c:v>
                </c:pt>
                <c:pt idx="2154">
                  <c:v>1.149909878972899E-2</c:v>
                </c:pt>
                <c:pt idx="2155">
                  <c:v>1.1494433310845764E-2</c:v>
                </c:pt>
                <c:pt idx="2156">
                  <c:v>1.148975495794069E-2</c:v>
                </c:pt>
                <c:pt idx="2157">
                  <c:v>1.1485063717264765E-2</c:v>
                </c:pt>
                <c:pt idx="2158">
                  <c:v>1.1480359575308796E-2</c:v>
                </c:pt>
                <c:pt idx="2159">
                  <c:v>1.1475642518723461E-2</c:v>
                </c:pt>
                <c:pt idx="2160">
                  <c:v>1.147091253351995E-2</c:v>
                </c:pt>
                <c:pt idx="2161">
                  <c:v>1.1466169606428878E-2</c:v>
                </c:pt>
                <c:pt idx="2162">
                  <c:v>1.1461413723861114E-2</c:v>
                </c:pt>
                <c:pt idx="2163">
                  <c:v>1.1456644872147592E-2</c:v>
                </c:pt>
                <c:pt idx="2164">
                  <c:v>1.1451863037859056E-2</c:v>
                </c:pt>
                <c:pt idx="2165">
                  <c:v>1.1447068207246502E-2</c:v>
                </c:pt>
                <c:pt idx="2166">
                  <c:v>1.144226036696061E-2</c:v>
                </c:pt>
                <c:pt idx="2167">
                  <c:v>1.143743950341225E-2</c:v>
                </c:pt>
                <c:pt idx="2168">
                  <c:v>1.1432605602692547E-2</c:v>
                </c:pt>
                <c:pt idx="2169">
                  <c:v>1.1427758651691988E-2</c:v>
                </c:pt>
                <c:pt idx="2170">
                  <c:v>1.1422898636741508E-2</c:v>
                </c:pt>
                <c:pt idx="2171">
                  <c:v>1.1418025544092103E-2</c:v>
                </c:pt>
                <c:pt idx="2172">
                  <c:v>1.1413139360234581E-2</c:v>
                </c:pt>
                <c:pt idx="2173">
                  <c:v>1.1408240071739684E-2</c:v>
                </c:pt>
                <c:pt idx="2174">
                  <c:v>1.1403327664938345E-2</c:v>
                </c:pt>
                <c:pt idx="2175">
                  <c:v>1.13984021261615E-2</c:v>
                </c:pt>
                <c:pt idx="2176">
                  <c:v>1.1393463442139762E-2</c:v>
                </c:pt>
                <c:pt idx="2177">
                  <c:v>1.1387094367831807E-2</c:v>
                </c:pt>
                <c:pt idx="2178">
                  <c:v>1.1383546583445536E-2</c:v>
                </c:pt>
                <c:pt idx="2179">
                  <c:v>1.1378568381674725E-2</c:v>
                </c:pt>
                <c:pt idx="2180">
                  <c:v>1.1373576980222566E-2</c:v>
                </c:pt>
                <c:pt idx="2181">
                  <c:v>1.1368572365579865E-2</c:v>
                </c:pt>
                <c:pt idx="2182">
                  <c:v>1.1363554524157493E-2</c:v>
                </c:pt>
                <c:pt idx="2183">
                  <c:v>1.1358523442286383E-2</c:v>
                </c:pt>
                <c:pt idx="2184">
                  <c:v>1.1353479106537279E-2</c:v>
                </c:pt>
                <c:pt idx="2185">
                  <c:v>1.1348421503321049E-2</c:v>
                </c:pt>
                <c:pt idx="2186">
                  <c:v>1.1343350619048564E-2</c:v>
                </c:pt>
                <c:pt idx="2187">
                  <c:v>1.1338266440130695E-2</c:v>
                </c:pt>
                <c:pt idx="2188">
                  <c:v>1.1333168952978312E-2</c:v>
                </c:pt>
                <c:pt idx="2189">
                  <c:v>1.132805814408222E-2</c:v>
                </c:pt>
                <c:pt idx="2190">
                  <c:v>1.1322933999933227E-2</c:v>
                </c:pt>
                <c:pt idx="2191">
                  <c:v>1.1317796506782329E-2</c:v>
                </c:pt>
                <c:pt idx="2192">
                  <c:v>1.1312645651360143E-2</c:v>
                </c:pt>
                <c:pt idx="2193">
                  <c:v>1.1307481419837728E-2</c:v>
                </c:pt>
                <c:pt idx="2194">
                  <c:v>1.1302303798546021E-2</c:v>
                </c:pt>
                <c:pt idx="2195">
                  <c:v>1.1297112774375506E-2</c:v>
                </c:pt>
                <c:pt idx="2196">
                  <c:v>1.1291908333497247E-2</c:v>
                </c:pt>
                <c:pt idx="2197">
                  <c:v>1.1286690462162241E-2</c:v>
                </c:pt>
                <c:pt idx="2198">
                  <c:v>1.1281459147181039E-2</c:v>
                </c:pt>
                <c:pt idx="2199">
                  <c:v>1.1276214374724702E-2</c:v>
                </c:pt>
                <c:pt idx="2200">
                  <c:v>1.1270956131363974E-2</c:v>
                </c:pt>
                <c:pt idx="2201">
                  <c:v>1.1265684403349852E-2</c:v>
                </c:pt>
                <c:pt idx="2202">
                  <c:v>1.1260399177333014E-2</c:v>
                </c:pt>
                <c:pt idx="2203">
                  <c:v>1.1255100439644394E-2</c:v>
                </c:pt>
                <c:pt idx="2204">
                  <c:v>1.1249788176854736E-2</c:v>
                </c:pt>
                <c:pt idx="2205">
                  <c:v>1.1244462375055164E-2</c:v>
                </c:pt>
                <c:pt idx="2206">
                  <c:v>1.1239123021136166E-2</c:v>
                </c:pt>
                <c:pt idx="2207">
                  <c:v>1.1233770101188867E-2</c:v>
                </c:pt>
                <c:pt idx="2208">
                  <c:v>1.1228403601784009E-2</c:v>
                </c:pt>
                <c:pt idx="2209">
                  <c:v>1.1223023509332464E-2</c:v>
                </c:pt>
                <c:pt idx="2210">
                  <c:v>1.12176298102451E-2</c:v>
                </c:pt>
                <c:pt idx="2211">
                  <c:v>1.121222249109266E-2</c:v>
                </c:pt>
                <c:pt idx="2212">
                  <c:v>1.1206801538206079E-2</c:v>
                </c:pt>
                <c:pt idx="2213">
                  <c:v>1.1201366937836355E-2</c:v>
                </c:pt>
                <c:pt idx="2214">
                  <c:v>1.1195139237880625E-2</c:v>
                </c:pt>
                <c:pt idx="2215">
                  <c:v>1.1190456741250188E-2</c:v>
                </c:pt>
                <c:pt idx="2216">
                  <c:v>1.118498111777555E-2</c:v>
                </c:pt>
                <c:pt idx="2217">
                  <c:v>1.1179491792621121E-2</c:v>
                </c:pt>
                <c:pt idx="2218">
                  <c:v>1.1173988752517516E-2</c:v>
                </c:pt>
                <c:pt idx="2219">
                  <c:v>1.1168471983635797E-2</c:v>
                </c:pt>
                <c:pt idx="2220">
                  <c:v>1.116294147246677E-2</c:v>
                </c:pt>
                <c:pt idx="2221">
                  <c:v>1.1157397205581177E-2</c:v>
                </c:pt>
                <c:pt idx="2222">
                  <c:v>1.1151839169230016E-2</c:v>
                </c:pt>
                <c:pt idx="2223">
                  <c:v>1.1146267349984029E-2</c:v>
                </c:pt>
                <c:pt idx="2224">
                  <c:v>1.1140681734334024E-2</c:v>
                </c:pt>
                <c:pt idx="2225">
                  <c:v>1.1135082308530997E-2</c:v>
                </c:pt>
                <c:pt idx="2226">
                  <c:v>1.1129469059145691E-2</c:v>
                </c:pt>
                <c:pt idx="2227">
                  <c:v>1.1123841972429105E-2</c:v>
                </c:pt>
                <c:pt idx="2228">
                  <c:v>1.111658679285199E-2</c:v>
                </c:pt>
                <c:pt idx="2229">
                  <c:v>1.1112546233364995E-2</c:v>
                </c:pt>
                <c:pt idx="2230">
                  <c:v>1.1106877553759276E-2</c:v>
                </c:pt>
                <c:pt idx="2231">
                  <c:v>1.1101194982785501E-2</c:v>
                </c:pt>
                <c:pt idx="2232">
                  <c:v>1.1094683588481757E-2</c:v>
                </c:pt>
                <c:pt idx="2233">
                  <c:v>1.1089788112057519E-2</c:v>
                </c:pt>
                <c:pt idx="2234">
                  <c:v>1.1084063785284926E-2</c:v>
                </c:pt>
                <c:pt idx="2235">
                  <c:v>1.1078325512867693E-2</c:v>
                </c:pt>
                <c:pt idx="2236">
                  <c:v>1.1072573281056819E-2</c:v>
                </c:pt>
                <c:pt idx="2237">
                  <c:v>1.1066807076423046E-2</c:v>
                </c:pt>
                <c:pt idx="2238">
                  <c:v>1.1061026885537117E-2</c:v>
                </c:pt>
                <c:pt idx="2239">
                  <c:v>1.1055232694490158E-2</c:v>
                </c:pt>
                <c:pt idx="2240">
                  <c:v>1.1049424490092719E-2</c:v>
                </c:pt>
                <c:pt idx="2241">
                  <c:v>1.1043602258435925E-2</c:v>
                </c:pt>
                <c:pt idx="2242">
                  <c:v>1.1037765986250392E-2</c:v>
                </c:pt>
                <c:pt idx="2243">
                  <c:v>1.1031915659787117E-2</c:v>
                </c:pt>
                <c:pt idx="2244">
                  <c:v>1.1026051265536907E-2</c:v>
                </c:pt>
                <c:pt idx="2245">
                  <c:v>1.1020172789910632E-2</c:v>
                </c:pt>
                <c:pt idx="2246">
                  <c:v>1.1014280219399097E-2</c:v>
                </c:pt>
                <c:pt idx="2247">
                  <c:v>1.1008373540413174E-2</c:v>
                </c:pt>
                <c:pt idx="2248">
                  <c:v>1.1002452739443669E-2</c:v>
                </c:pt>
                <c:pt idx="2249">
                  <c:v>1.0996517802741579E-2</c:v>
                </c:pt>
                <c:pt idx="2250">
                  <c:v>1.0990568716957583E-2</c:v>
                </c:pt>
                <c:pt idx="2251">
                  <c:v>1.0984605468502551E-2</c:v>
                </c:pt>
                <c:pt idx="2252">
                  <c:v>1.0978628043547545E-2</c:v>
                </c:pt>
                <c:pt idx="2253">
                  <c:v>1.0972636428903115E-2</c:v>
                </c:pt>
                <c:pt idx="2254">
                  <c:v>1.096663061082026E-2</c:v>
                </c:pt>
                <c:pt idx="2255">
                  <c:v>1.096061057570985E-2</c:v>
                </c:pt>
                <c:pt idx="2256">
                  <c:v>1.0954576309982755E-2</c:v>
                </c:pt>
                <c:pt idx="2257">
                  <c:v>1.0948527800289654E-2</c:v>
                </c:pt>
                <c:pt idx="2258">
                  <c:v>1.0942465032801607E-2</c:v>
                </c:pt>
                <c:pt idx="2259">
                  <c:v>1.0936387994009422E-2</c:v>
                </c:pt>
                <c:pt idx="2260">
                  <c:v>1.0930296670483841E-2</c:v>
                </c:pt>
                <c:pt idx="2261">
                  <c:v>1.0924191048635734E-2</c:v>
                </c:pt>
                <c:pt idx="2262">
                  <c:v>1.0918071114875971E-2</c:v>
                </c:pt>
                <c:pt idx="2263">
                  <c:v>1.0911936855455551E-2</c:v>
                </c:pt>
                <c:pt idx="2264">
                  <c:v>1.0905788257105087E-2</c:v>
                </c:pt>
                <c:pt idx="2265">
                  <c:v>1.0899625305995642E-2</c:v>
                </c:pt>
                <c:pt idx="2266">
                  <c:v>1.0891680400382242E-2</c:v>
                </c:pt>
                <c:pt idx="2267">
                  <c:v>1.0885484592435546E-2</c:v>
                </c:pt>
                <c:pt idx="2268">
                  <c:v>1.0880162441315733E-2</c:v>
                </c:pt>
                <c:pt idx="2269">
                  <c:v>1.0873939884925576E-2</c:v>
                </c:pt>
                <c:pt idx="2270">
                  <c:v>1.086770290599226E-2</c:v>
                </c:pt>
                <c:pt idx="2271">
                  <c:v>1.0861451491246399E-2</c:v>
                </c:pt>
                <c:pt idx="2272">
                  <c:v>1.0855185627018926E-2</c:v>
                </c:pt>
                <c:pt idx="2273">
                  <c:v>1.084890529956084E-2</c:v>
                </c:pt>
                <c:pt idx="2274">
                  <c:v>1.084261049552282E-2</c:v>
                </c:pt>
                <c:pt idx="2275">
                  <c:v>1.0836301201235798E-2</c:v>
                </c:pt>
                <c:pt idx="2276">
                  <c:v>1.0829977403270519E-2</c:v>
                </c:pt>
                <c:pt idx="2277">
                  <c:v>1.0823639087957915E-2</c:v>
                </c:pt>
                <c:pt idx="2278">
                  <c:v>1.0817286241628921E-2</c:v>
                </c:pt>
                <c:pt idx="2279">
                  <c:v>1.0810918850934215E-2</c:v>
                </c:pt>
                <c:pt idx="2280">
                  <c:v>1.0804536902204731E-2</c:v>
                </c:pt>
                <c:pt idx="2281">
                  <c:v>1.079814038185134E-2</c:v>
                </c:pt>
                <c:pt idx="2282">
                  <c:v>1.0791729276364848E-2</c:v>
                </c:pt>
                <c:pt idx="2283">
                  <c:v>1.0783464973282975E-2</c:v>
                </c:pt>
                <c:pt idx="2284">
                  <c:v>1.0778563988864676E-2</c:v>
                </c:pt>
                <c:pt idx="2285">
                  <c:v>1.0771484983882473E-2</c:v>
                </c:pt>
                <c:pt idx="2286">
                  <c:v>1.0765013309645965E-2</c:v>
                </c:pt>
                <c:pt idx="2287">
                  <c:v>1.0758526980492178E-2</c:v>
                </c:pt>
                <c:pt idx="2288">
                  <c:v>1.0752025982752045E-2</c:v>
                </c:pt>
                <c:pt idx="2289">
                  <c:v>1.074551030315618E-2</c:v>
                </c:pt>
                <c:pt idx="2290">
                  <c:v>1.0738979927955583E-2</c:v>
                </c:pt>
                <c:pt idx="2291">
                  <c:v>1.0732434843481187E-2</c:v>
                </c:pt>
                <c:pt idx="2292">
                  <c:v>1.0725875036223798E-2</c:v>
                </c:pt>
                <c:pt idx="2293">
                  <c:v>1.0719300492754158E-2</c:v>
                </c:pt>
                <c:pt idx="2294">
                  <c:v>1.0712711199403202E-2</c:v>
                </c:pt>
                <c:pt idx="2295">
                  <c:v>1.07061071425818E-2</c:v>
                </c:pt>
                <c:pt idx="2296">
                  <c:v>1.0699488308860694E-2</c:v>
                </c:pt>
                <c:pt idx="2297">
                  <c:v>1.0692854684490882E-2</c:v>
                </c:pt>
                <c:pt idx="2298">
                  <c:v>1.0686206256043107E-2</c:v>
                </c:pt>
                <c:pt idx="2299">
                  <c:v>1.0679543009928238E-2</c:v>
                </c:pt>
                <c:pt idx="2300">
                  <c:v>1.0672864932557147E-2</c:v>
                </c:pt>
                <c:pt idx="2301">
                  <c:v>1.0666172010340702E-2</c:v>
                </c:pt>
                <c:pt idx="2302">
                  <c:v>1.0659464229769711E-2</c:v>
                </c:pt>
                <c:pt idx="2303">
                  <c:v>1.0652741577255043E-2</c:v>
                </c:pt>
                <c:pt idx="2304">
                  <c:v>1.0646004039207568E-2</c:v>
                </c:pt>
                <c:pt idx="2305">
                  <c:v>1.0639251602118094E-2</c:v>
                </c:pt>
                <c:pt idx="2306">
                  <c:v>1.0632484252317553E-2</c:v>
                </c:pt>
                <c:pt idx="2307">
                  <c:v>1.0625701976536561E-2</c:v>
                </c:pt>
                <c:pt idx="2308">
                  <c:v>1.0618904760866243E-2</c:v>
                </c:pt>
                <c:pt idx="2309">
                  <c:v>1.0612092591797406E-2</c:v>
                </c:pt>
                <c:pt idx="2310">
                  <c:v>1.0605265455980728E-2</c:v>
                </c:pt>
                <c:pt idx="2311">
                  <c:v>1.0598423339587271E-2</c:v>
                </c:pt>
                <c:pt idx="2312">
                  <c:v>1.0591566229187777E-2</c:v>
                </c:pt>
                <c:pt idx="2313">
                  <c:v>1.0584694111352988E-2</c:v>
                </c:pt>
                <c:pt idx="2314">
                  <c:v>1.0577806972253967E-2</c:v>
                </c:pt>
                <c:pt idx="2315">
                  <c:v>1.0570904798461456E-2</c:v>
                </c:pt>
                <c:pt idx="2316">
                  <c:v>1.0563987576386324E-2</c:v>
                </c:pt>
                <c:pt idx="2317">
                  <c:v>1.0557055292439443E-2</c:v>
                </c:pt>
                <c:pt idx="2318">
                  <c:v>1.0547434780718845E-2</c:v>
                </c:pt>
                <c:pt idx="2319">
                  <c:v>1.0540465453310333E-2</c:v>
                </c:pt>
                <c:pt idx="2320">
                  <c:v>1.0535169907575082E-2</c:v>
                </c:pt>
                <c:pt idx="2321">
                  <c:v>1.0528175080137814E-2</c:v>
                </c:pt>
                <c:pt idx="2322">
                  <c:v>1.0521165121044618E-2</c:v>
                </c:pt>
                <c:pt idx="2323">
                  <c:v>1.0514140016946172E-2</c:v>
                </c:pt>
                <c:pt idx="2324">
                  <c:v>1.0507099754013538E-2</c:v>
                </c:pt>
                <c:pt idx="2325">
                  <c:v>1.0500044318897395E-2</c:v>
                </c:pt>
                <c:pt idx="2326">
                  <c:v>1.049297369784874E-2</c:v>
                </c:pt>
                <c:pt idx="2327">
                  <c:v>1.048588787735838E-2</c:v>
                </c:pt>
                <c:pt idx="2328">
                  <c:v>1.0478786843917121E-2</c:v>
                </c:pt>
                <c:pt idx="2329">
                  <c:v>1.0471670583935833E-2</c:v>
                </c:pt>
                <c:pt idx="2330">
                  <c:v>1.0464539083905322E-2</c:v>
                </c:pt>
                <c:pt idx="2331">
                  <c:v>1.0457392330156523E-2</c:v>
                </c:pt>
                <c:pt idx="2332">
                  <c:v>1.0448787386422964E-2</c:v>
                </c:pt>
                <c:pt idx="2333">
                  <c:v>1.0438944826152152E-2</c:v>
                </c:pt>
                <c:pt idx="2334">
                  <c:v>1.0431743484309308E-2</c:v>
                </c:pt>
                <c:pt idx="2335">
                  <c:v>1.0424526826717795E-2</c:v>
                </c:pt>
                <c:pt idx="2336">
                  <c:v>1.0416260446897141E-2</c:v>
                </c:pt>
                <c:pt idx="2337">
                  <c:v>1.0410047510491793E-2</c:v>
                </c:pt>
                <c:pt idx="2338">
                  <c:v>1.0402784824519173E-2</c:v>
                </c:pt>
                <c:pt idx="2339">
                  <c:v>1.0395506768681173E-2</c:v>
                </c:pt>
                <c:pt idx="2340">
                  <c:v>1.0388213329308726E-2</c:v>
                </c:pt>
                <c:pt idx="2341">
                  <c:v>1.0380904492812704E-2</c:v>
                </c:pt>
                <c:pt idx="2342">
                  <c:v>1.0373580245923719E-2</c:v>
                </c:pt>
                <c:pt idx="2343">
                  <c:v>1.0366240574732899E-2</c:v>
                </c:pt>
                <c:pt idx="2344">
                  <c:v>1.0358885465651113E-2</c:v>
                </c:pt>
                <c:pt idx="2345">
                  <c:v>1.035151490532904E-2</c:v>
                </c:pt>
                <c:pt idx="2346">
                  <c:v>1.0344128880257486E-2</c:v>
                </c:pt>
                <c:pt idx="2347">
                  <c:v>1.0336727376687449E-2</c:v>
                </c:pt>
                <c:pt idx="2348">
                  <c:v>1.0329310380949863E-2</c:v>
                </c:pt>
                <c:pt idx="2349">
                  <c:v>1.0321877879775343E-2</c:v>
                </c:pt>
                <c:pt idx="2350">
                  <c:v>1.0314429859494822E-2</c:v>
                </c:pt>
                <c:pt idx="2351">
                  <c:v>1.0306966306599108E-2</c:v>
                </c:pt>
                <c:pt idx="2352">
                  <c:v>1.0299487207259261E-2</c:v>
                </c:pt>
                <c:pt idx="2353">
                  <c:v>1.0291992548205897E-2</c:v>
                </c:pt>
                <c:pt idx="2354">
                  <c:v>1.0284482315769949E-2</c:v>
                </c:pt>
                <c:pt idx="2355">
                  <c:v>1.0276956496282352E-2</c:v>
                </c:pt>
                <c:pt idx="2356">
                  <c:v>1.0269415076393784E-2</c:v>
                </c:pt>
                <c:pt idx="2357">
                  <c:v>1.0261858042355243E-2</c:v>
                </c:pt>
                <c:pt idx="2358">
                  <c:v>1.0254285380577599E-2</c:v>
                </c:pt>
                <c:pt idx="2359">
                  <c:v>1.0246697077711531E-2</c:v>
                </c:pt>
                <c:pt idx="2360">
                  <c:v>1.0239093120087972E-2</c:v>
                </c:pt>
                <c:pt idx="2361">
                  <c:v>1.0231473494197729E-2</c:v>
                </c:pt>
                <c:pt idx="2362">
                  <c:v>1.02238381862918E-2</c:v>
                </c:pt>
                <c:pt idx="2363">
                  <c:v>1.0216187182940928E-2</c:v>
                </c:pt>
                <c:pt idx="2364">
                  <c:v>1.0208520470555982E-2</c:v>
                </c:pt>
                <c:pt idx="2365">
                  <c:v>1.0200838035627768E-2</c:v>
                </c:pt>
                <c:pt idx="2366">
                  <c:v>1.0193139864567158E-2</c:v>
                </c:pt>
                <c:pt idx="2367">
                  <c:v>1.0185425943625148E-2</c:v>
                </c:pt>
                <c:pt idx="2368">
                  <c:v>1.0177696259532354E-2</c:v>
                </c:pt>
                <c:pt idx="2369">
                  <c:v>1.0169950798619709E-2</c:v>
                </c:pt>
                <c:pt idx="2370">
                  <c:v>1.0159557154394427E-2</c:v>
                </c:pt>
                <c:pt idx="2371">
                  <c:v>1.0153300193005421E-2</c:v>
                </c:pt>
                <c:pt idx="2372">
                  <c:v>1.0146619619071373E-2</c:v>
                </c:pt>
                <c:pt idx="2373">
                  <c:v>1.0138810914988028E-2</c:v>
                </c:pt>
                <c:pt idx="2374">
                  <c:v>1.0130986366378991E-2</c:v>
                </c:pt>
                <c:pt idx="2375">
                  <c:v>1.0123145959575197E-2</c:v>
                </c:pt>
                <c:pt idx="2376">
                  <c:v>1.011528968090758E-2</c:v>
                </c:pt>
                <c:pt idx="2377">
                  <c:v>1.010741751678701E-2</c:v>
                </c:pt>
                <c:pt idx="2378">
                  <c:v>1.0099529453864164E-2</c:v>
                </c:pt>
                <c:pt idx="2379">
                  <c:v>1.0091625478549915E-2</c:v>
                </c:pt>
                <c:pt idx="2380">
                  <c:v>1.0083705577015323E-2</c:v>
                </c:pt>
                <c:pt idx="2381">
                  <c:v>1.0075769735991003E-2</c:v>
                </c:pt>
                <c:pt idx="2382">
                  <c:v>1.0067817941727952E-2</c:v>
                </c:pt>
                <c:pt idx="2383">
                  <c:v>1.0057570743118305E-2</c:v>
                </c:pt>
                <c:pt idx="2384">
                  <c:v>1.0051866439528823E-2</c:v>
                </c:pt>
                <c:pt idx="2385">
                  <c:v>1.0043866704334548E-2</c:v>
                </c:pt>
                <c:pt idx="2386">
                  <c:v>1.0035850961704895E-2</c:v>
                </c:pt>
                <c:pt idx="2387">
                  <c:v>1.0027819198210608E-2</c:v>
                </c:pt>
                <c:pt idx="2388">
                  <c:v>1.0018620404883549E-2</c:v>
                </c:pt>
                <c:pt idx="2389">
                  <c:v>1.0011707553871929E-2</c:v>
                </c:pt>
                <c:pt idx="2390">
                  <c:v>1.0003627645849278E-2</c:v>
                </c:pt>
                <c:pt idx="2391">
                  <c:v>9.9955316626854085E-3</c:v>
                </c:pt>
                <c:pt idx="2392">
                  <c:v>9.9874195907112551E-3</c:v>
                </c:pt>
                <c:pt idx="2393">
                  <c:v>9.9792914163376878E-3</c:v>
                </c:pt>
                <c:pt idx="2394">
                  <c:v>9.9711471260555129E-3</c:v>
                </c:pt>
                <c:pt idx="2395">
                  <c:v>9.9629867061956645E-3</c:v>
                </c:pt>
                <c:pt idx="2396">
                  <c:v>9.9548101433288849E-3</c:v>
                </c:pt>
                <c:pt idx="2397">
                  <c:v>9.9466174239459804E-3</c:v>
                </c:pt>
                <c:pt idx="2398">
                  <c:v>9.9384085342180128E-3</c:v>
                </c:pt>
                <c:pt idx="2399">
                  <c:v>9.9301834606357886E-3</c:v>
                </c:pt>
                <c:pt idx="2400">
                  <c:v>9.9219421900098581E-3</c:v>
                </c:pt>
                <c:pt idx="2401">
                  <c:v>9.9136847084313473E-3</c:v>
                </c:pt>
                <c:pt idx="2402">
                  <c:v>9.9054110021512543E-3</c:v>
                </c:pt>
                <c:pt idx="2403">
                  <c:v>9.8971210581400015E-3</c:v>
                </c:pt>
                <c:pt idx="2404">
                  <c:v>9.888814862408779E-3</c:v>
                </c:pt>
                <c:pt idx="2405">
                  <c:v>9.8804924016082651E-3</c:v>
                </c:pt>
                <c:pt idx="2406">
                  <c:v>9.8721536620693939E-3</c:v>
                </c:pt>
                <c:pt idx="2407">
                  <c:v>9.8637986302030356E-3</c:v>
                </c:pt>
                <c:pt idx="2408">
                  <c:v>9.8554272925799324E-3</c:v>
                </c:pt>
                <c:pt idx="2409">
                  <c:v>9.8470396356109546E-3</c:v>
                </c:pt>
                <c:pt idx="2410">
                  <c:v>9.8386356455471002E-3</c:v>
                </c:pt>
                <c:pt idx="2411">
                  <c:v>9.8302153091989197E-3</c:v>
                </c:pt>
                <c:pt idx="2412">
                  <c:v>9.8217786124976669E-3</c:v>
                </c:pt>
                <c:pt idx="2413">
                  <c:v>9.8133255423338284E-3</c:v>
                </c:pt>
                <c:pt idx="2414">
                  <c:v>9.80485608479853E-3</c:v>
                </c:pt>
                <c:pt idx="2415">
                  <c:v>9.7963702267023223E-3</c:v>
                </c:pt>
                <c:pt idx="2416">
                  <c:v>9.7878679540563951E-3</c:v>
                </c:pt>
                <c:pt idx="2417">
                  <c:v>9.7793492535913629E-3</c:v>
                </c:pt>
                <c:pt idx="2418">
                  <c:v>9.7708141116381597E-3</c:v>
                </c:pt>
                <c:pt idx="2419">
                  <c:v>9.7622625147675279E-3</c:v>
                </c:pt>
                <c:pt idx="2420">
                  <c:v>9.7536944491505295E-3</c:v>
                </c:pt>
                <c:pt idx="2421">
                  <c:v>9.7451099014378428E-3</c:v>
                </c:pt>
                <c:pt idx="2422">
                  <c:v>9.7352787902327265E-3</c:v>
                </c:pt>
                <c:pt idx="2423">
                  <c:v>9.7266588778488483E-3</c:v>
                </c:pt>
                <c:pt idx="2424">
                  <c:v>9.7192572297544189E-3</c:v>
                </c:pt>
                <c:pt idx="2425">
                  <c:v>9.7106066176877448E-3</c:v>
                </c:pt>
                <c:pt idx="2426">
                  <c:v>9.7019394558994776E-3</c:v>
                </c:pt>
                <c:pt idx="2427">
                  <c:v>9.6932557304008071E-3</c:v>
                </c:pt>
                <c:pt idx="2428">
                  <c:v>9.6845554276825396E-3</c:v>
                </c:pt>
                <c:pt idx="2429">
                  <c:v>9.6758385344752895E-3</c:v>
                </c:pt>
                <c:pt idx="2430">
                  <c:v>9.6671050370300549E-3</c:v>
                </c:pt>
                <c:pt idx="2431">
                  <c:v>9.6583549216777698E-3</c:v>
                </c:pt>
                <c:pt idx="2432">
                  <c:v>9.6495881750691126E-3</c:v>
                </c:pt>
                <c:pt idx="2433">
                  <c:v>9.6408047835350175E-3</c:v>
                </c:pt>
                <c:pt idx="2434">
                  <c:v>9.6320047334863546E-3</c:v>
                </c:pt>
                <c:pt idx="2435">
                  <c:v>9.6231880114139301E-3</c:v>
                </c:pt>
                <c:pt idx="2436">
                  <c:v>9.6143546036486782E-3</c:v>
                </c:pt>
                <c:pt idx="2437">
                  <c:v>9.6055044969212133E-3</c:v>
                </c:pt>
                <c:pt idx="2438">
                  <c:v>9.5941012286715477E-3</c:v>
                </c:pt>
                <c:pt idx="2439">
                  <c:v>9.5877541314237646E-3</c:v>
                </c:pt>
                <c:pt idx="2440">
                  <c:v>9.5788538456353933E-3</c:v>
                </c:pt>
                <c:pt idx="2441">
                  <c:v>9.5699368063684176E-3</c:v>
                </c:pt>
                <c:pt idx="2442">
                  <c:v>9.5610030002735158E-3</c:v>
                </c:pt>
                <c:pt idx="2443">
                  <c:v>9.5520524135217499E-3</c:v>
                </c:pt>
                <c:pt idx="2444">
                  <c:v>9.5430850326838623E-3</c:v>
                </c:pt>
                <c:pt idx="2445">
                  <c:v>9.5341008440907871E-3</c:v>
                </c:pt>
                <c:pt idx="2446">
                  <c:v>9.5250998343132665E-3</c:v>
                </c:pt>
                <c:pt idx="2447">
                  <c:v>9.5160819896822346E-3</c:v>
                </c:pt>
                <c:pt idx="2448">
                  <c:v>9.5070472966884978E-3</c:v>
                </c:pt>
                <c:pt idx="2449">
                  <c:v>9.4979957418228622E-3</c:v>
                </c:pt>
                <c:pt idx="2450">
                  <c:v>9.4889273113363259E-3</c:v>
                </c:pt>
                <c:pt idx="2451">
                  <c:v>9.4798419919595034E-3</c:v>
                </c:pt>
                <c:pt idx="2452">
                  <c:v>9.4707397697835205E-3</c:v>
                </c:pt>
                <c:pt idx="2453">
                  <c:v>9.4616206314590556E-3</c:v>
                </c:pt>
                <c:pt idx="2454">
                  <c:v>9.452484563476915E-3</c:v>
                </c:pt>
                <c:pt idx="2455">
                  <c:v>9.4433315520880967E-3</c:v>
                </c:pt>
                <c:pt idx="2456">
                  <c:v>9.434161583783407E-3</c:v>
                </c:pt>
                <c:pt idx="2457">
                  <c:v>9.424974645053652E-3</c:v>
                </c:pt>
                <c:pt idx="2458">
                  <c:v>9.4157707224695741E-3</c:v>
                </c:pt>
                <c:pt idx="2459">
                  <c:v>9.4065498021222993E-3</c:v>
                </c:pt>
                <c:pt idx="2460">
                  <c:v>9.397311870822378E-3</c:v>
                </c:pt>
                <c:pt idx="2461">
                  <c:v>9.388056914581E-3</c:v>
                </c:pt>
                <c:pt idx="2462">
                  <c:v>9.378784920288652E-3</c:v>
                </c:pt>
                <c:pt idx="2463">
                  <c:v>9.3694958740364598E-3</c:v>
                </c:pt>
                <c:pt idx="2464">
                  <c:v>9.3601897624751018E-3</c:v>
                </c:pt>
                <c:pt idx="2465">
                  <c:v>9.3508665719355122E-3</c:v>
                </c:pt>
                <c:pt idx="2466">
                  <c:v>9.3415262889084971E-3</c:v>
                </c:pt>
                <c:pt idx="2467">
                  <c:v>9.3321688998049268E-3</c:v>
                </c:pt>
                <c:pt idx="2468">
                  <c:v>9.3227943910356714E-3</c:v>
                </c:pt>
                <c:pt idx="2469">
                  <c:v>9.3134027490116011E-3</c:v>
                </c:pt>
                <c:pt idx="2470">
                  <c:v>9.3039939603034583E-3</c:v>
                </c:pt>
                <c:pt idx="2471">
                  <c:v>9.2945680111622409E-3</c:v>
                </c:pt>
                <c:pt idx="2472">
                  <c:v>9.2851248883185633E-3</c:v>
                </c:pt>
                <c:pt idx="2473">
                  <c:v>9.2756645778635516E-3</c:v>
                </c:pt>
                <c:pt idx="2474">
                  <c:v>9.266187066367948E-3</c:v>
                </c:pt>
                <c:pt idx="2475">
                  <c:v>9.2566923403225587E-3</c:v>
                </c:pt>
                <c:pt idx="2476">
                  <c:v>9.2471803862181901E-3</c:v>
                </c:pt>
                <c:pt idx="2477">
                  <c:v>9.237651190225904E-3</c:v>
                </c:pt>
                <c:pt idx="2478">
                  <c:v>9.2281047390763149E-3</c:v>
                </c:pt>
                <c:pt idx="2479">
                  <c:v>9.2185410190204209E-3</c:v>
                </c:pt>
                <c:pt idx="2480">
                  <c:v>9.2089600166289642E-3</c:v>
                </c:pt>
                <c:pt idx="2481">
                  <c:v>9.1993617182328791E-3</c:v>
                </c:pt>
                <c:pt idx="2482">
                  <c:v>9.1897461102430356E-3</c:v>
                </c:pt>
                <c:pt idx="2483">
                  <c:v>9.180113179230176E-3</c:v>
                </c:pt>
                <c:pt idx="2484">
                  <c:v>9.1704629116051706E-3</c:v>
                </c:pt>
                <c:pt idx="2485">
                  <c:v>9.1607952936989534E-3</c:v>
                </c:pt>
                <c:pt idx="2486">
                  <c:v>9.1511103120023307E-3</c:v>
                </c:pt>
                <c:pt idx="2487">
                  <c:v>9.1414079530860448E-3</c:v>
                </c:pt>
                <c:pt idx="2488">
                  <c:v>9.1289079355050262E-3</c:v>
                </c:pt>
                <c:pt idx="2489">
                  <c:v>9.1219510485984756E-3</c:v>
                </c:pt>
                <c:pt idx="2490">
                  <c:v>9.112196476248613E-3</c:v>
                </c:pt>
                <c:pt idx="2491">
                  <c:v>9.1024244722426317E-3</c:v>
                </c:pt>
                <c:pt idx="2492">
                  <c:v>9.0912426260736368E-3</c:v>
                </c:pt>
                <c:pt idx="2493">
                  <c:v>9.0828689464039769E-3</c:v>
                </c:pt>
                <c:pt idx="2494">
                  <c:v>9.0731171728553051E-3</c:v>
                </c:pt>
                <c:pt idx="2495">
                  <c:v>9.0633843192922114E-3</c:v>
                </c:pt>
                <c:pt idx="2496">
                  <c:v>9.0536704417498726E-3</c:v>
                </c:pt>
                <c:pt idx="2497">
                  <c:v>9.0439755961835289E-3</c:v>
                </c:pt>
                <c:pt idx="2498">
                  <c:v>9.0342998382286765E-3</c:v>
                </c:pt>
                <c:pt idx="2499">
                  <c:v>9.0246432240004282E-3</c:v>
                </c:pt>
                <c:pt idx="2500">
                  <c:v>9.015005809214216E-3</c:v>
                </c:pt>
                <c:pt idx="2501">
                  <c:v>9.0053876499052166E-3</c:v>
                </c:pt>
                <c:pt idx="2502">
                  <c:v>8.9957888017888621E-3</c:v>
                </c:pt>
                <c:pt idx="2503">
                  <c:v>8.9862093209003291E-3</c:v>
                </c:pt>
                <c:pt idx="2504">
                  <c:v>8.9766492630349859E-3</c:v>
                </c:pt>
                <c:pt idx="2505">
                  <c:v>8.9671086839882008E-3</c:v>
                </c:pt>
                <c:pt idx="2506">
                  <c:v>8.9575876397152143E-3</c:v>
                </c:pt>
                <c:pt idx="2507">
                  <c:v>8.9480861860913308E-3</c:v>
                </c:pt>
                <c:pt idx="2508">
                  <c:v>8.9386043789918546E-3</c:v>
                </c:pt>
                <c:pt idx="2509">
                  <c:v>8.9291422743720261E-3</c:v>
                </c:pt>
                <c:pt idx="2510">
                  <c:v>8.9196999279472777E-3</c:v>
                </c:pt>
                <c:pt idx="2511">
                  <c:v>8.9102773958327219E-3</c:v>
                </c:pt>
                <c:pt idx="2512">
                  <c:v>8.900874733663855E-3</c:v>
                </c:pt>
                <c:pt idx="2513">
                  <c:v>8.8914919974758533E-3</c:v>
                </c:pt>
                <c:pt idx="2514">
                  <c:v>8.8821292429841492E-3</c:v>
                </c:pt>
                <c:pt idx="2515">
                  <c:v>8.8727865262239192E-3</c:v>
                </c:pt>
                <c:pt idx="2516">
                  <c:v>8.8634639029105955E-3</c:v>
                </c:pt>
                <c:pt idx="2517">
                  <c:v>8.8541614293191628E-3</c:v>
                </c:pt>
                <c:pt idx="2518">
                  <c:v>8.8448791607653732E-3</c:v>
                </c:pt>
                <c:pt idx="2519">
                  <c:v>8.8356171534442751E-3</c:v>
                </c:pt>
                <c:pt idx="2520">
                  <c:v>8.8263754632311731E-3</c:v>
                </c:pt>
                <c:pt idx="2521">
                  <c:v>8.8171541459214353E-3</c:v>
                </c:pt>
                <c:pt idx="2522">
                  <c:v>8.8079532574703023E-3</c:v>
                </c:pt>
                <c:pt idx="2523">
                  <c:v>8.7987728536731424E-3</c:v>
                </c:pt>
                <c:pt idx="2524">
                  <c:v>8.7896129904851961E-3</c:v>
                </c:pt>
                <c:pt idx="2525">
                  <c:v>8.7804737237018315E-3</c:v>
                </c:pt>
                <c:pt idx="2526">
                  <c:v>8.7687535920366599E-3</c:v>
                </c:pt>
                <c:pt idx="2527">
                  <c:v>8.759661612707248E-3</c:v>
                </c:pt>
                <c:pt idx="2528">
                  <c:v>8.7518850246137703E-3</c:v>
                </c:pt>
                <c:pt idx="2529">
                  <c:v>8.7428316813387141E-3</c:v>
                </c:pt>
                <c:pt idx="2530">
                  <c:v>8.7337992218383675E-3</c:v>
                </c:pt>
                <c:pt idx="2531">
                  <c:v>8.7247877019880349E-3</c:v>
                </c:pt>
                <c:pt idx="2532">
                  <c:v>8.7157971777429566E-3</c:v>
                </c:pt>
                <c:pt idx="2533">
                  <c:v>8.7068277049784371E-3</c:v>
                </c:pt>
                <c:pt idx="2534">
                  <c:v>8.6978793395697807E-3</c:v>
                </c:pt>
                <c:pt idx="2535">
                  <c:v>8.6889521372324197E-3</c:v>
                </c:pt>
                <c:pt idx="2536">
                  <c:v>8.6800461541614027E-3</c:v>
                </c:pt>
                <c:pt idx="2537">
                  <c:v>8.6711614459922259E-3</c:v>
                </c:pt>
                <c:pt idx="2538">
                  <c:v>8.6622980685202577E-3</c:v>
                </c:pt>
                <c:pt idx="2539">
                  <c:v>8.6534560778606107E-3</c:v>
                </c:pt>
                <c:pt idx="2540">
                  <c:v>8.6446355299685251E-3</c:v>
                </c:pt>
                <c:pt idx="2541">
                  <c:v>8.6358364803196253E-3</c:v>
                </c:pt>
                <c:pt idx="2542">
                  <c:v>8.6270589851888957E-3</c:v>
                </c:pt>
                <c:pt idx="2543">
                  <c:v>8.615805395768561E-3</c:v>
                </c:pt>
                <c:pt idx="2544">
                  <c:v>8.6083229076194812E-3</c:v>
                </c:pt>
                <c:pt idx="2545">
                  <c:v>8.6008563842998598E-3</c:v>
                </c:pt>
                <c:pt idx="2546">
                  <c:v>8.5921656653553669E-3</c:v>
                </c:pt>
                <c:pt idx="2547">
                  <c:v>8.583496780065758E-3</c:v>
                </c:pt>
                <c:pt idx="2548">
                  <c:v>8.5748497843862737E-3</c:v>
                </c:pt>
                <c:pt idx="2549">
                  <c:v>8.5662247341122821E-3</c:v>
                </c:pt>
                <c:pt idx="2550">
                  <c:v>8.5576216854388321E-3</c:v>
                </c:pt>
                <c:pt idx="2551">
                  <c:v>8.5490406937616115E-3</c:v>
                </c:pt>
                <c:pt idx="2552">
                  <c:v>8.540481815275669E-3</c:v>
                </c:pt>
                <c:pt idx="2553">
                  <c:v>8.5319451060161811E-3</c:v>
                </c:pt>
                <c:pt idx="2554">
                  <c:v>8.5234306213788358E-3</c:v>
                </c:pt>
                <c:pt idx="2555">
                  <c:v>8.5149384175586817E-3</c:v>
                </c:pt>
                <c:pt idx="2556">
                  <c:v>8.5064685503510873E-3</c:v>
                </c:pt>
                <c:pt idx="2557">
                  <c:v>8.4980210757112928E-3</c:v>
                </c:pt>
                <c:pt idx="2558">
                  <c:v>8.4895960495945388E-3</c:v>
                </c:pt>
                <c:pt idx="2559">
                  <c:v>8.4811935275563854E-3</c:v>
                </c:pt>
                <c:pt idx="2560">
                  <c:v>8.4728135657918813E-3</c:v>
                </c:pt>
                <c:pt idx="2561">
                  <c:v>8.4644562200164586E-3</c:v>
                </c:pt>
                <c:pt idx="2562">
                  <c:v>8.4561215459455497E-3</c:v>
                </c:pt>
                <c:pt idx="2563">
                  <c:v>8.4478095998541392E-3</c:v>
                </c:pt>
                <c:pt idx="2564">
                  <c:v>8.4395204374576593E-3</c:v>
                </c:pt>
                <c:pt idx="2565">
                  <c:v>8.4312541144715425E-3</c:v>
                </c:pt>
                <c:pt idx="2566">
                  <c:v>8.4230106869309651E-3</c:v>
                </c:pt>
                <c:pt idx="2567">
                  <c:v>8.4147902107112316E-3</c:v>
                </c:pt>
                <c:pt idx="2568">
                  <c:v>8.4065927416876463E-3</c:v>
                </c:pt>
                <c:pt idx="2569">
                  <c:v>8.3984183356555775E-3</c:v>
                </c:pt>
                <c:pt idx="2570">
                  <c:v>8.3902670484903297E-3</c:v>
                </c:pt>
                <c:pt idx="2571">
                  <c:v>8.3821389360672072E-3</c:v>
                </c:pt>
                <c:pt idx="2572">
                  <c:v>8.3740340545812586E-3</c:v>
                </c:pt>
                <c:pt idx="2573">
                  <c:v>8.3659524595880441E-3</c:v>
                </c:pt>
                <c:pt idx="2574">
                  <c:v>8.357894206802996E-3</c:v>
                </c:pt>
                <c:pt idx="2575">
                  <c:v>8.3498593525010989E-3</c:v>
                </c:pt>
                <c:pt idx="2576">
                  <c:v>8.3418479523977851E-3</c:v>
                </c:pt>
                <c:pt idx="2577">
                  <c:v>8.3338600622884229E-3</c:v>
                </c:pt>
                <c:pt idx="2578">
                  <c:v>8.3236245532880559E-3</c:v>
                </c:pt>
                <c:pt idx="2579">
                  <c:v>8.3156906102654915E-3</c:v>
                </c:pt>
                <c:pt idx="2580">
                  <c:v>8.3089089438370678E-3</c:v>
                </c:pt>
                <c:pt idx="2581">
                  <c:v>8.3010190478205459E-3</c:v>
                </c:pt>
                <c:pt idx="2582">
                  <c:v>8.2931529493279754E-3</c:v>
                </c:pt>
                <c:pt idx="2583">
                  <c:v>8.2853107039948526E-3</c:v>
                </c:pt>
                <c:pt idx="2584">
                  <c:v>8.2774923680961621E-3</c:v>
                </c:pt>
                <c:pt idx="2585">
                  <c:v>8.269697997107528E-3</c:v>
                </c:pt>
                <c:pt idx="2586">
                  <c:v>8.2619276469042546E-3</c:v>
                </c:pt>
                <c:pt idx="2587">
                  <c:v>8.2541813736813907E-3</c:v>
                </c:pt>
                <c:pt idx="2588">
                  <c:v>8.2464592333142406E-3</c:v>
                </c:pt>
                <c:pt idx="2589">
                  <c:v>8.2387612813583644E-3</c:v>
                </c:pt>
                <c:pt idx="2590">
                  <c:v>8.2310875739288747E-3</c:v>
                </c:pt>
                <c:pt idx="2591">
                  <c:v>8.2234381666612677E-3</c:v>
                </c:pt>
                <c:pt idx="2592">
                  <c:v>8.2158131158305281E-3</c:v>
                </c:pt>
                <c:pt idx="2593">
                  <c:v>8.20821247691228E-3</c:v>
                </c:pt>
                <c:pt idx="2594">
                  <c:v>8.1975837072878477E-3</c:v>
                </c:pt>
                <c:pt idx="2595">
                  <c:v>8.1930846589539641E-3</c:v>
                </c:pt>
                <c:pt idx="2596">
                  <c:v>8.1844843060441264E-3</c:v>
                </c:pt>
                <c:pt idx="2597">
                  <c:v>8.1780551598686912E-3</c:v>
                </c:pt>
                <c:pt idx="2598">
                  <c:v>8.1705774195217629E-3</c:v>
                </c:pt>
                <c:pt idx="2599">
                  <c:v>8.1631244267388325E-3</c:v>
                </c:pt>
                <c:pt idx="2600">
                  <c:v>8.1556962369955244E-3</c:v>
                </c:pt>
                <c:pt idx="2601">
                  <c:v>8.1482929064069509E-3</c:v>
                </c:pt>
                <c:pt idx="2602">
                  <c:v>8.1409144909283526E-3</c:v>
                </c:pt>
                <c:pt idx="2603">
                  <c:v>8.1335610461152896E-3</c:v>
                </c:pt>
                <c:pt idx="2604">
                  <c:v>8.1262326280828745E-3</c:v>
                </c:pt>
                <c:pt idx="2605">
                  <c:v>8.1189292927064116E-3</c:v>
                </c:pt>
                <c:pt idx="2606">
                  <c:v>8.1116510958612054E-3</c:v>
                </c:pt>
                <c:pt idx="2607">
                  <c:v>8.1043980934225601E-3</c:v>
                </c:pt>
                <c:pt idx="2608">
                  <c:v>8.0971703411059082E-3</c:v>
                </c:pt>
                <c:pt idx="2609">
                  <c:v>8.089967895026362E-3</c:v>
                </c:pt>
                <c:pt idx="2610">
                  <c:v>8.082790810819418E-3</c:v>
                </c:pt>
                <c:pt idx="2611">
                  <c:v>8.0756391446001885E-3</c:v>
                </c:pt>
                <c:pt idx="2612">
                  <c:v>8.0685129520841059E-3</c:v>
                </c:pt>
                <c:pt idx="2613">
                  <c:v>8.0614122892264106E-3</c:v>
                </c:pt>
                <c:pt idx="2614">
                  <c:v>8.054337211902407E-3</c:v>
                </c:pt>
                <c:pt idx="2615">
                  <c:v>8.0472877759074635E-3</c:v>
                </c:pt>
                <c:pt idx="2616">
                  <c:v>8.0402640372767564E-3</c:v>
                </c:pt>
                <c:pt idx="2617">
                  <c:v>8.0332660517257182E-3</c:v>
                </c:pt>
                <c:pt idx="2618">
                  <c:v>8.0262938752095891E-3</c:v>
                </c:pt>
                <c:pt idx="2619">
                  <c:v>8.0193475636036737E-3</c:v>
                </c:pt>
                <c:pt idx="2620">
                  <c:v>8.0124271728632124E-3</c:v>
                </c:pt>
                <c:pt idx="2621">
                  <c:v>8.0055327587036373E-3</c:v>
                </c:pt>
                <c:pt idx="2622">
                  <c:v>7.9986643770801891E-3</c:v>
                </c:pt>
                <c:pt idx="2623">
                  <c:v>7.9918220837882359E-3</c:v>
                </c:pt>
                <c:pt idx="2624">
                  <c:v>7.9850059348629543E-3</c:v>
                </c:pt>
                <c:pt idx="2625">
                  <c:v>7.9782159860997126E-3</c:v>
                </c:pt>
                <c:pt idx="2626">
                  <c:v>7.9714522933738152E-3</c:v>
                </c:pt>
                <c:pt idx="2627">
                  <c:v>7.9647149125605665E-3</c:v>
                </c:pt>
                <c:pt idx="2628">
                  <c:v>7.9580038996152069E-3</c:v>
                </c:pt>
                <c:pt idx="2629">
                  <c:v>7.9513193102531687E-3</c:v>
                </c:pt>
                <c:pt idx="2630">
                  <c:v>7.9419912279199423E-3</c:v>
                </c:pt>
                <c:pt idx="2631">
                  <c:v>7.9353707514062677E-3</c:v>
                </c:pt>
                <c:pt idx="2632">
                  <c:v>7.9304832480975307E-3</c:v>
                </c:pt>
                <c:pt idx="2633">
                  <c:v>7.9239087235727368E-3</c:v>
                </c:pt>
                <c:pt idx="2634">
                  <c:v>7.917360910001392E-3</c:v>
                </c:pt>
                <c:pt idx="2635">
                  <c:v>7.9108398634186727E-3</c:v>
                </c:pt>
                <c:pt idx="2636">
                  <c:v>7.9043456396998835E-3</c:v>
                </c:pt>
                <c:pt idx="2637">
                  <c:v>7.8978782946403925E-3</c:v>
                </c:pt>
                <c:pt idx="2638">
                  <c:v>7.8914378840355681E-3</c:v>
                </c:pt>
                <c:pt idx="2639">
                  <c:v>7.8850244640005229E-3</c:v>
                </c:pt>
                <c:pt idx="2640">
                  <c:v>7.8786380901707531E-3</c:v>
                </c:pt>
                <c:pt idx="2641">
                  <c:v>7.8722788186613712E-3</c:v>
                </c:pt>
                <c:pt idx="2642">
                  <c:v>7.8659467051878096E-3</c:v>
                </c:pt>
                <c:pt idx="2643">
                  <c:v>7.8581890081750316E-3</c:v>
                </c:pt>
                <c:pt idx="2644">
                  <c:v>7.8497892236750744E-3</c:v>
                </c:pt>
                <c:pt idx="2645">
                  <c:v>7.8435545596899914E-3</c:v>
                </c:pt>
                <c:pt idx="2646">
                  <c:v>7.837347308816689E-3</c:v>
                </c:pt>
                <c:pt idx="2647">
                  <c:v>7.8311675273301518E-3</c:v>
                </c:pt>
                <c:pt idx="2648">
                  <c:v>7.8241386278676828E-3</c:v>
                </c:pt>
                <c:pt idx="2649">
                  <c:v>7.8188905963383348E-3</c:v>
                </c:pt>
                <c:pt idx="2650">
                  <c:v>7.8127935582639196E-3</c:v>
                </c:pt>
                <c:pt idx="2651">
                  <c:v>7.8067242132373593E-3</c:v>
                </c:pt>
                <c:pt idx="2652">
                  <c:v>7.8006826169740862E-3</c:v>
                </c:pt>
                <c:pt idx="2653">
                  <c:v>7.7946688252694685E-3</c:v>
                </c:pt>
                <c:pt idx="2654">
                  <c:v>7.7886828941586828E-3</c:v>
                </c:pt>
                <c:pt idx="2655">
                  <c:v>7.7827248794370973E-3</c:v>
                </c:pt>
                <c:pt idx="2656">
                  <c:v>7.7767948369800166E-3</c:v>
                </c:pt>
                <c:pt idx="2657">
                  <c:v>7.770892822742681E-3</c:v>
                </c:pt>
                <c:pt idx="2658">
                  <c:v>7.7650188924405228E-3</c:v>
                </c:pt>
                <c:pt idx="2659">
                  <c:v>7.7591731021886545E-3</c:v>
                </c:pt>
                <c:pt idx="2660">
                  <c:v>7.7533555076225724E-3</c:v>
                </c:pt>
                <c:pt idx="2661">
                  <c:v>7.747566164777453E-3</c:v>
                </c:pt>
                <c:pt idx="2662">
                  <c:v>7.7418051295286006E-3</c:v>
                </c:pt>
                <c:pt idx="2663">
                  <c:v>7.7360724575914475E-3</c:v>
                </c:pt>
                <c:pt idx="2664">
                  <c:v>7.7303682050811062E-3</c:v>
                </c:pt>
                <c:pt idx="2665">
                  <c:v>7.724692427553137E-3</c:v>
                </c:pt>
                <c:pt idx="2666">
                  <c:v>7.7190451812825245E-3</c:v>
                </c:pt>
                <c:pt idx="2667">
                  <c:v>7.7134265219847009E-3</c:v>
                </c:pt>
                <c:pt idx="2668">
                  <c:v>7.7078365053750986E-3</c:v>
                </c:pt>
                <c:pt idx="2669">
                  <c:v>7.7022751874089579E-3</c:v>
                </c:pt>
                <c:pt idx="2670">
                  <c:v>7.6967426241214554E-3</c:v>
                </c:pt>
                <c:pt idx="2671">
                  <c:v>7.6912388713079594E-3</c:v>
                </c:pt>
                <c:pt idx="2672">
                  <c:v>7.6857639847638382E-3</c:v>
                </c:pt>
                <c:pt idx="2673">
                  <c:v>7.6803180203643961E-3</c:v>
                </c:pt>
                <c:pt idx="2674">
                  <c:v>7.6749010339849377E-3</c:v>
                </c:pt>
                <c:pt idx="2675">
                  <c:v>7.6695130818205115E-3</c:v>
                </c:pt>
                <c:pt idx="2676">
                  <c:v>7.6641542193467416E-3</c:v>
                </c:pt>
                <c:pt idx="2677">
                  <c:v>7.6588245025188684E-3</c:v>
                </c:pt>
                <c:pt idx="2678">
                  <c:v>7.6535239873720684E-3</c:v>
                </c:pt>
                <c:pt idx="2679">
                  <c:v>7.6482527297816461E-3</c:v>
                </c:pt>
                <c:pt idx="2680">
                  <c:v>7.6430107853031615E-3</c:v>
                </c:pt>
                <c:pt idx="2681">
                  <c:v>7.6377982103714714E-3</c:v>
                </c:pt>
                <c:pt idx="2682">
                  <c:v>7.6308520253043355E-3</c:v>
                </c:pt>
                <c:pt idx="2683">
                  <c:v>7.626727562612956E-3</c:v>
                </c:pt>
                <c:pt idx="2684">
                  <c:v>7.6223372589723226E-3</c:v>
                </c:pt>
                <c:pt idx="2685">
                  <c:v>7.6172427196219417E-3</c:v>
                </c:pt>
                <c:pt idx="2686">
                  <c:v>7.6121778287152608E-3</c:v>
                </c:pt>
                <c:pt idx="2687">
                  <c:v>7.6071426422874566E-3</c:v>
                </c:pt>
                <c:pt idx="2688">
                  <c:v>7.6021372163737055E-3</c:v>
                </c:pt>
                <c:pt idx="2689">
                  <c:v>7.5971616066894399E-3</c:v>
                </c:pt>
                <c:pt idx="2690">
                  <c:v>7.5922158690300279E-3</c:v>
                </c:pt>
                <c:pt idx="2691">
                  <c:v>7.587300059270774E-3</c:v>
                </c:pt>
                <c:pt idx="2692">
                  <c:v>7.5824142336067268E-3</c:v>
                </c:pt>
                <c:pt idx="2693">
                  <c:v>7.5775584476733826E-3</c:v>
                </c:pt>
                <c:pt idx="2694">
                  <c:v>7.5727327573460457E-3</c:v>
                </c:pt>
                <c:pt idx="2695">
                  <c:v>7.5679372185000204E-3</c:v>
                </c:pt>
                <c:pt idx="2696">
                  <c:v>7.5631718870106113E-3</c:v>
                </c:pt>
                <c:pt idx="2697">
                  <c:v>7.5584368189129947E-3</c:v>
                </c:pt>
                <c:pt idx="2698">
                  <c:v>7.5523934324817077E-3</c:v>
                </c:pt>
                <c:pt idx="2699">
                  <c:v>7.5490576959147404E-3</c:v>
                </c:pt>
                <c:pt idx="2700">
                  <c:v>7.5444137527647115E-3</c:v>
                </c:pt>
                <c:pt idx="2701">
                  <c:v>7.5398002963478206E-3</c:v>
                </c:pt>
                <c:pt idx="2702">
                  <c:v>7.5352173827791802E-3</c:v>
                </c:pt>
                <c:pt idx="2703">
                  <c:v>7.5306650676143505E-3</c:v>
                </c:pt>
                <c:pt idx="2704">
                  <c:v>7.5261434069684441E-3</c:v>
                </c:pt>
                <c:pt idx="2705">
                  <c:v>7.5216524564769571E-3</c:v>
                </c:pt>
                <c:pt idx="2706">
                  <c:v>7.5171922721750661E-3</c:v>
                </c:pt>
                <c:pt idx="2707">
                  <c:v>7.5127629099380755E-3</c:v>
                </c:pt>
                <c:pt idx="2708">
                  <c:v>7.5083644258011617E-3</c:v>
                </c:pt>
                <c:pt idx="2709">
                  <c:v>7.5039968751600128E-3</c:v>
                </c:pt>
                <c:pt idx="2710">
                  <c:v>7.4996603143695495E-3</c:v>
                </c:pt>
                <c:pt idx="2711">
                  <c:v>7.4953547991452041E-3</c:v>
                </c:pt>
                <c:pt idx="2712">
                  <c:v>7.4910803853622809E-3</c:v>
                </c:pt>
                <c:pt idx="2713">
                  <c:v>7.4868371287362123E-3</c:v>
                </c:pt>
                <c:pt idx="2714">
                  <c:v>7.4826250854620469E-3</c:v>
                </c:pt>
                <c:pt idx="2715">
                  <c:v>7.4784443111752807E-3</c:v>
                </c:pt>
                <c:pt idx="2716">
                  <c:v>7.4742948618311544E-3</c:v>
                </c:pt>
                <c:pt idx="2717">
                  <c:v>7.4701767933849084E-3</c:v>
                </c:pt>
                <c:pt idx="2718">
                  <c:v>7.4660901616319109E-3</c:v>
                </c:pt>
                <c:pt idx="2719">
                  <c:v>7.4620350223675302E-3</c:v>
                </c:pt>
                <c:pt idx="2720">
                  <c:v>7.458011431547007E-3</c:v>
                </c:pt>
                <c:pt idx="2721">
                  <c:v>7.4540194452854536E-3</c:v>
                </c:pt>
                <c:pt idx="2722">
                  <c:v>7.4500591189785581E-3</c:v>
                </c:pt>
                <c:pt idx="2723">
                  <c:v>7.4461305088213692E-3</c:v>
                </c:pt>
                <c:pt idx="2724">
                  <c:v>7.4422336707691272E-3</c:v>
                </c:pt>
                <c:pt idx="2725">
                  <c:v>7.4383686603773924E-3</c:v>
                </c:pt>
                <c:pt idx="2726">
                  <c:v>7.4345355339211494E-3</c:v>
                </c:pt>
                <c:pt idx="2727">
                  <c:v>7.4307343468760223E-3</c:v>
                </c:pt>
                <c:pt idx="2728">
                  <c:v>7.4269651553571236E-3</c:v>
                </c:pt>
                <c:pt idx="2729">
                  <c:v>7.4232280153196939E-3</c:v>
                </c:pt>
                <c:pt idx="2730">
                  <c:v>7.4195229823992292E-3</c:v>
                </c:pt>
                <c:pt idx="2731">
                  <c:v>7.4158501126309062E-3</c:v>
                </c:pt>
                <c:pt idx="2732">
                  <c:v>7.4122094618100931E-3</c:v>
                </c:pt>
                <c:pt idx="2733">
                  <c:v>7.4086010858920304E-3</c:v>
                </c:pt>
                <c:pt idx="2734">
                  <c:v>7.4050250407520224E-3</c:v>
                </c:pt>
                <c:pt idx="2735">
                  <c:v>7.4014813821055014E-3</c:v>
                </c:pt>
                <c:pt idx="2736">
                  <c:v>7.3979701660675801E-3</c:v>
                </c:pt>
                <c:pt idx="2737">
                  <c:v>7.3944914484336266E-3</c:v>
                </c:pt>
                <c:pt idx="2738">
                  <c:v>7.3910452850789454E-3</c:v>
                </c:pt>
                <c:pt idx="2739">
                  <c:v>7.3876317318788409E-3</c:v>
                </c:pt>
                <c:pt idx="2740">
                  <c:v>7.3842508445487454E-3</c:v>
                </c:pt>
                <c:pt idx="2741">
                  <c:v>7.3809026792037713E-3</c:v>
                </c:pt>
                <c:pt idx="2742">
                  <c:v>7.3775872916392871E-3</c:v>
                </c:pt>
                <c:pt idx="2743">
                  <c:v>7.374304737650661E-3</c:v>
                </c:pt>
                <c:pt idx="2744">
                  <c:v>7.3710550733530056E-3</c:v>
                </c:pt>
                <c:pt idx="2745">
                  <c:v>7.3678383543018811E-3</c:v>
                </c:pt>
                <c:pt idx="2746">
                  <c:v>7.3646546366123999E-3</c:v>
                </c:pt>
                <c:pt idx="2747">
                  <c:v>7.3615039759999945E-3</c:v>
                </c:pt>
                <c:pt idx="2748">
                  <c:v>7.3583864284998413E-3</c:v>
                </c:pt>
                <c:pt idx="2749">
                  <c:v>7.3544268989156336E-3</c:v>
                </c:pt>
                <c:pt idx="2750">
                  <c:v>7.3522508960177646E-3</c:v>
                </c:pt>
                <c:pt idx="2751">
                  <c:v>7.3492330229463221E-3</c:v>
                </c:pt>
                <c:pt idx="2752">
                  <c:v>7.3462484863284772E-3</c:v>
                </c:pt>
                <c:pt idx="2753">
                  <c:v>7.3432973421194703E-3</c:v>
                </c:pt>
                <c:pt idx="2754">
                  <c:v>7.3403796463544779E-3</c:v>
                </c:pt>
                <c:pt idx="2755">
                  <c:v>7.3374954547489324E-3</c:v>
                </c:pt>
                <c:pt idx="2756">
                  <c:v>7.3346448230182659E-3</c:v>
                </c:pt>
                <c:pt idx="2757">
                  <c:v>7.3318278073575271E-3</c:v>
                </c:pt>
                <c:pt idx="2758">
                  <c:v>7.3290444634821483E-3</c:v>
                </c:pt>
                <c:pt idx="2759">
                  <c:v>7.3262948473473699E-3</c:v>
                </c:pt>
                <c:pt idx="2760">
                  <c:v>7.3235790148284963E-3</c:v>
                </c:pt>
                <c:pt idx="2761">
                  <c:v>7.3208970217208957E-3</c:v>
                </c:pt>
                <c:pt idx="2762">
                  <c:v>7.3182489239798088E-3</c:v>
                </c:pt>
                <c:pt idx="2763">
                  <c:v>7.3156347774006036E-3</c:v>
                </c:pt>
                <c:pt idx="2764">
                  <c:v>7.3130546380184569E-3</c:v>
                </c:pt>
                <c:pt idx="2765">
                  <c:v>7.3105085615488008E-3</c:v>
                </c:pt>
                <c:pt idx="2766">
                  <c:v>7.3079966038669397E-3</c:v>
                </c:pt>
                <c:pt idx="2767">
                  <c:v>7.3055188208481781E-3</c:v>
                </c:pt>
                <c:pt idx="2768">
                  <c:v>7.3030752685276923E-3</c:v>
                </c:pt>
                <c:pt idx="2769">
                  <c:v>7.3006660027008508E-3</c:v>
                </c:pt>
                <c:pt idx="2770">
                  <c:v>7.2982910792429578E-3</c:v>
                </c:pt>
                <c:pt idx="2771">
                  <c:v>7.2959505538694458E-3</c:v>
                </c:pt>
                <c:pt idx="2772">
                  <c:v>7.2936444828552993E-3</c:v>
                </c:pt>
                <c:pt idx="2773">
                  <c:v>7.2913729217560785E-3</c:v>
                </c:pt>
                <c:pt idx="2774">
                  <c:v>7.2891359264470879E-3</c:v>
                </c:pt>
                <c:pt idx="2775">
                  <c:v>7.2869335528835677E-3</c:v>
                </c:pt>
                <c:pt idx="2776">
                  <c:v>7.2847658570207585E-3</c:v>
                </c:pt>
                <c:pt idx="2777">
                  <c:v>7.2826328946540286E-3</c:v>
                </c:pt>
                <c:pt idx="2778">
                  <c:v>7.2805347215787464E-3</c:v>
                </c:pt>
                <c:pt idx="2779">
                  <c:v>7.2784713939100243E-3</c:v>
                </c:pt>
                <c:pt idx="2780">
                  <c:v>7.2764429672034225E-3</c:v>
                </c:pt>
                <c:pt idx="2781">
                  <c:v>7.2744494976539897E-3</c:v>
                </c:pt>
                <c:pt idx="2782">
                  <c:v>7.2724910410570942E-3</c:v>
                </c:pt>
                <c:pt idx="2783">
                  <c:v>7.2705676530482322E-3</c:v>
                </c:pt>
                <c:pt idx="2784">
                  <c:v>7.2686793899023883E-3</c:v>
                </c:pt>
                <c:pt idx="2785">
                  <c:v>7.2668263070951866E-3</c:v>
                </c:pt>
                <c:pt idx="2786">
                  <c:v>7.264751648170531E-3</c:v>
                </c:pt>
                <c:pt idx="2787">
                  <c:v>7.2632259067972882E-3</c:v>
                </c:pt>
                <c:pt idx="2788">
                  <c:v>7.2614787009772641E-3</c:v>
                </c:pt>
                <c:pt idx="2789">
                  <c:v>7.2597668990770359E-3</c:v>
                </c:pt>
                <c:pt idx="2790">
                  <c:v>7.2580905572916521E-3</c:v>
                </c:pt>
                <c:pt idx="2791">
                  <c:v>7.2564497310967369E-3</c:v>
                </c:pt>
                <c:pt idx="2792">
                  <c:v>7.2548444766873388E-3</c:v>
                </c:pt>
                <c:pt idx="2793">
                  <c:v>7.2532748499387623E-3</c:v>
                </c:pt>
                <c:pt idx="2794">
                  <c:v>7.2517409064865035E-3</c:v>
                </c:pt>
                <c:pt idx="2795">
                  <c:v>7.250242702445675E-3</c:v>
                </c:pt>
                <c:pt idx="2796">
                  <c:v>7.2487802936116452E-3</c:v>
                </c:pt>
                <c:pt idx="2797">
                  <c:v>7.2473537357797824E-3</c:v>
                </c:pt>
                <c:pt idx="2798">
                  <c:v>7.2459630848253909E-3</c:v>
                </c:pt>
                <c:pt idx="2799">
                  <c:v>7.2442279563844636E-3</c:v>
                </c:pt>
                <c:pt idx="2800">
                  <c:v>7.2432897275298558E-3</c:v>
                </c:pt>
                <c:pt idx="2801">
                  <c:v>7.2420071328593849E-3</c:v>
                </c:pt>
                <c:pt idx="2802">
                  <c:v>7.2407606684876669E-3</c:v>
                </c:pt>
                <c:pt idx="2803">
                  <c:v>7.2395503905298142E-3</c:v>
                </c:pt>
                <c:pt idx="2804">
                  <c:v>7.2382115972935424E-3</c:v>
                </c:pt>
                <c:pt idx="2805">
                  <c:v>7.2372386172769865E-3</c:v>
                </c:pt>
                <c:pt idx="2806">
                  <c:v>7.2361372337326202E-3</c:v>
                </c:pt>
                <c:pt idx="2807">
                  <c:v>7.2350722598635286E-3</c:v>
                </c:pt>
                <c:pt idx="2808">
                  <c:v>7.2340437517848244E-3</c:v>
                </c:pt>
                <c:pt idx="2809">
                  <c:v>7.2330517653718118E-3</c:v>
                </c:pt>
                <c:pt idx="2810">
                  <c:v>7.2320963564997953E-3</c:v>
                </c:pt>
                <c:pt idx="2811">
                  <c:v>7.2311775809641432E-3</c:v>
                </c:pt>
                <c:pt idx="2812">
                  <c:v>7.2302954947200959E-3</c:v>
                </c:pt>
                <c:pt idx="2813">
                  <c:v>7.2294501534830857E-3</c:v>
                </c:pt>
                <c:pt idx="2814">
                  <c:v>7.2286416132882891E-3</c:v>
                </c:pt>
                <c:pt idx="2815">
                  <c:v>7.2278699300909466E-3</c:v>
                </c:pt>
                <c:pt idx="2816">
                  <c:v>7.2271351596864264E-3</c:v>
                </c:pt>
                <c:pt idx="2817">
                  <c:v>7.2264373577901608E-3</c:v>
                </c:pt>
                <c:pt idx="2818">
                  <c:v>7.2257765804373264E-3</c:v>
                </c:pt>
                <c:pt idx="2819">
                  <c:v>7.2251528835032275E-3</c:v>
                </c:pt>
                <c:pt idx="2820">
                  <c:v>7.2245663228631685E-3</c:v>
                </c:pt>
                <c:pt idx="2821">
                  <c:v>7.2240169543924537E-3</c:v>
                </c:pt>
                <c:pt idx="2822">
                  <c:v>7.2235048338864516E-3</c:v>
                </c:pt>
                <c:pt idx="2823">
                  <c:v>7.2230300173803386E-3</c:v>
                </c:pt>
                <c:pt idx="2824">
                  <c:v>7.2225925605895469E-3</c:v>
                </c:pt>
                <c:pt idx="2825">
                  <c:v>7.2221925194693171E-3</c:v>
                </c:pt>
                <c:pt idx="2826">
                  <c:v>7.2218299500548255E-3</c:v>
                </c:pt>
                <c:pt idx="2827">
                  <c:v>7.2215049079815685E-3</c:v>
                </c:pt>
                <c:pt idx="2828">
                  <c:v>7.2212174492047865E-3</c:v>
                </c:pt>
                <c:pt idx="2829">
                  <c:v>7.2209676296797198E-3</c:v>
                </c:pt>
                <c:pt idx="2830">
                  <c:v>7.2207555052017369E-3</c:v>
                </c:pt>
                <c:pt idx="2831">
                  <c:v>7.2205811315662061E-3</c:v>
                </c:pt>
                <c:pt idx="2832">
                  <c:v>7.2204445648083038E-3</c:v>
                </c:pt>
                <c:pt idx="2833">
                  <c:v>7.2203458608033344E-3</c:v>
                </c:pt>
                <c:pt idx="2834">
                  <c:v>7.2202850754266024E-3</c:v>
                </c:pt>
                <c:pt idx="2835">
                  <c:v>7.2202622643935399E-3</c:v>
                </c:pt>
                <c:pt idx="2836">
                  <c:v>7.2202774837393235E-3</c:v>
                </c:pt>
                <c:pt idx="2837">
                  <c:v>7.2203307893392576E-3</c:v>
                </c:pt>
                <c:pt idx="2838">
                  <c:v>7.2204553784782632E-3</c:v>
                </c:pt>
                <c:pt idx="2839">
                  <c:v>7.2205959480342585E-3</c:v>
                </c:pt>
                <c:pt idx="2840">
                  <c:v>7.2207468938501052E-3</c:v>
                </c:pt>
                <c:pt idx="2841">
                  <c:v>7.2209585805182996E-3</c:v>
                </c:pt>
                <c:pt idx="2842">
                  <c:v>7.2212086407308362E-3</c:v>
                </c:pt>
                <c:pt idx="2843">
                  <c:v>7.2214971303630193E-3</c:v>
                </c:pt>
                <c:pt idx="2844">
                  <c:v>7.2218241055299615E-3</c:v>
                </c:pt>
                <c:pt idx="2845">
                  <c:v>7.2221896217872228E-3</c:v>
                </c:pt>
                <c:pt idx="2846">
                  <c:v>7.2225937351699798E-3</c:v>
                </c:pt>
                <c:pt idx="2847">
                  <c:v>7.2230365015535369E-3</c:v>
                </c:pt>
                <c:pt idx="2848">
                  <c:v>7.2235179768131985E-3</c:v>
                </c:pt>
                <c:pt idx="2849">
                  <c:v>7.2240382168242689E-3</c:v>
                </c:pt>
                <c:pt idx="2850">
                  <c:v>7.2245972775419887E-3</c:v>
                </c:pt>
                <c:pt idx="2851">
                  <c:v>7.2251952146817899E-3</c:v>
                </c:pt>
                <c:pt idx="2852">
                  <c:v>7.2258320841989132E-3</c:v>
                </c:pt>
                <c:pt idx="2853">
                  <c:v>7.2265079420485989E-3</c:v>
                </c:pt>
                <c:pt idx="2854">
                  <c:v>7.2274342808142933E-3</c:v>
                </c:pt>
                <c:pt idx="2855">
                  <c:v>7.227976846007067E-3</c:v>
                </c:pt>
                <c:pt idx="2856">
                  <c:v>7.2288865117897672E-3</c:v>
                </c:pt>
                <c:pt idx="2857">
                  <c:v>7.2296023735596293E-3</c:v>
                </c:pt>
                <c:pt idx="2858">
                  <c:v>7.2304740108819487E-3</c:v>
                </c:pt>
                <c:pt idx="2859">
                  <c:v>7.2313849717886569E-3</c:v>
                </c:pt>
                <c:pt idx="2860">
                  <c:v>7.2323353121550582E-3</c:v>
                </c:pt>
                <c:pt idx="2861">
                  <c:v>7.2333250877765209E-3</c:v>
                </c:pt>
                <c:pt idx="2862">
                  <c:v>7.2343543544484135E-3</c:v>
                </c:pt>
                <c:pt idx="2863">
                  <c:v>7.2354231683657844E-3</c:v>
                </c:pt>
                <c:pt idx="2864">
                  <c:v>7.2365315850841938E-3</c:v>
                </c:pt>
                <c:pt idx="2865">
                  <c:v>7.2376796606388183E-3</c:v>
                </c:pt>
                <c:pt idx="2866">
                  <c:v>7.2388674509049622E-3</c:v>
                </c:pt>
                <c:pt idx="2867">
                  <c:v>7.240095011837866E-3</c:v>
                </c:pt>
                <c:pt idx="2868">
                  <c:v>7.2413623992328979E-3</c:v>
                </c:pt>
                <c:pt idx="2869">
                  <c:v>7.2426696688054903E-3</c:v>
                </c:pt>
                <c:pt idx="2870">
                  <c:v>7.2440168766707558E-3</c:v>
                </c:pt>
                <c:pt idx="2871">
                  <c:v>7.2454040787039986E-3</c:v>
                </c:pt>
                <c:pt idx="2872">
                  <c:v>7.2468313307005872E-3</c:v>
                </c:pt>
                <c:pt idx="2873">
                  <c:v>7.2482986884558898E-3</c:v>
                </c:pt>
                <c:pt idx="2874">
                  <c:v>7.2498062080050829E-3</c:v>
                </c:pt>
                <c:pt idx="2875">
                  <c:v>7.2513539450635989E-3</c:v>
                </c:pt>
                <c:pt idx="2876">
                  <c:v>7.2529419557465502E-3</c:v>
                </c:pt>
                <c:pt idx="2877">
                  <c:v>7.2545702957693692E-3</c:v>
                </c:pt>
                <c:pt idx="2878">
                  <c:v>7.2562390210073602E-3</c:v>
                </c:pt>
                <c:pt idx="2879">
                  <c:v>7.2579481873358276E-3</c:v>
                </c:pt>
                <c:pt idx="2880">
                  <c:v>7.2596978507100118E-3</c:v>
                </c:pt>
                <c:pt idx="2881">
                  <c:v>7.2614880670052173E-3</c:v>
                </c:pt>
                <c:pt idx="2882">
                  <c:v>7.2633188920967484E-3</c:v>
                </c:pt>
                <c:pt idx="2883">
                  <c:v>7.2651903816201013E-3</c:v>
                </c:pt>
                <c:pt idx="2884">
                  <c:v>7.2671025918502608E-3</c:v>
                </c:pt>
                <c:pt idx="2885">
                  <c:v>7.269055578582595E-3</c:v>
                </c:pt>
                <c:pt idx="2886">
                  <c:v>7.2710493973726642E-3</c:v>
                </c:pt>
                <c:pt idx="2887">
                  <c:v>7.2730841044954531E-3</c:v>
                </c:pt>
                <c:pt idx="2888">
                  <c:v>7.2751597555065217E-3</c:v>
                </c:pt>
                <c:pt idx="2889">
                  <c:v>7.2772764066808548E-3</c:v>
                </c:pt>
                <c:pt idx="2890">
                  <c:v>7.2800581497567407E-3</c:v>
                </c:pt>
                <c:pt idx="2891">
                  <c:v>7.2822687247597884E-3</c:v>
                </c:pt>
                <c:pt idx="2892">
                  <c:v>7.2841962799152782E-3</c:v>
                </c:pt>
                <c:pt idx="2893">
                  <c:v>7.2864833830621478E-3</c:v>
                </c:pt>
                <c:pt idx="2894">
                  <c:v>7.2888117735026015E-3</c:v>
                </c:pt>
                <c:pt idx="2895">
                  <c:v>7.2911815071918795E-3</c:v>
                </c:pt>
                <c:pt idx="2896">
                  <c:v>7.2935926397654782E-3</c:v>
                </c:pt>
                <c:pt idx="2897">
                  <c:v>7.2960452274983822E-3</c:v>
                </c:pt>
                <c:pt idx="2898">
                  <c:v>7.2985393259461517E-3</c:v>
                </c:pt>
                <c:pt idx="2899">
                  <c:v>7.3010749910640271E-3</c:v>
                </c:pt>
                <c:pt idx="2900">
                  <c:v>7.3036522788072489E-3</c:v>
                </c:pt>
                <c:pt idx="2901">
                  <c:v>7.3062712451310574E-3</c:v>
                </c:pt>
                <c:pt idx="2902">
                  <c:v>7.3089319455910129E-3</c:v>
                </c:pt>
                <c:pt idx="2903">
                  <c:v>7.3116344363821639E-3</c:v>
                </c:pt>
                <c:pt idx="2904">
                  <c:v>7.3143787733798149E-3</c:v>
                </c:pt>
                <c:pt idx="2905">
                  <c:v>7.3185210159820713E-3</c:v>
                </c:pt>
                <c:pt idx="2906">
                  <c:v>7.3199932089362818E-3</c:v>
                </c:pt>
                <c:pt idx="2907">
                  <c:v>7.3228634194055786E-3</c:v>
                </c:pt>
                <c:pt idx="2908">
                  <c:v>7.3260599800217818E-3</c:v>
                </c:pt>
                <c:pt idx="2909">
                  <c:v>7.3291556050580908E-3</c:v>
                </c:pt>
                <c:pt idx="2910">
                  <c:v>7.3321582224927795E-3</c:v>
                </c:pt>
                <c:pt idx="2911">
                  <c:v>7.3352030852547045E-3</c:v>
                </c:pt>
                <c:pt idx="2912">
                  <c:v>7.3382902491392343E-3</c:v>
                </c:pt>
                <c:pt idx="2913">
                  <c:v>7.3414197699417372E-3</c:v>
                </c:pt>
                <c:pt idx="2914">
                  <c:v>7.3445917036174535E-3</c:v>
                </c:pt>
                <c:pt idx="2915">
                  <c:v>7.3478061060416877E-3</c:v>
                </c:pt>
                <c:pt idx="2916">
                  <c:v>7.3510630331696802E-3</c:v>
                </c:pt>
                <c:pt idx="2917">
                  <c:v>7.3543625408767355E-3</c:v>
                </c:pt>
                <c:pt idx="2918">
                  <c:v>7.3577046848782857E-3</c:v>
                </c:pt>
                <c:pt idx="2919">
                  <c:v>7.3610895212095073E-3</c:v>
                </c:pt>
                <c:pt idx="2920">
                  <c:v>7.3645171056657688E-3</c:v>
                </c:pt>
                <c:pt idx="2921">
                  <c:v>7.3679874942822465E-3</c:v>
                </c:pt>
                <c:pt idx="2922">
                  <c:v>7.3715007427743728E-3</c:v>
                </c:pt>
                <c:pt idx="2923">
                  <c:v>7.3750569070174521E-3</c:v>
                </c:pt>
                <c:pt idx="2924">
                  <c:v>7.3786560430466608E-3</c:v>
                </c:pt>
                <c:pt idx="2925">
                  <c:v>7.3822982064175591E-3</c:v>
                </c:pt>
                <c:pt idx="2926">
                  <c:v>7.3859834534850677E-3</c:v>
                </c:pt>
                <c:pt idx="2927">
                  <c:v>7.3897118397248107E-3</c:v>
                </c:pt>
                <c:pt idx="2928">
                  <c:v>7.3934834212519007E-3</c:v>
                </c:pt>
                <c:pt idx="2929">
                  <c:v>7.397298253861706E-3</c:v>
                </c:pt>
                <c:pt idx="2930">
                  <c:v>7.401156393429531E-3</c:v>
                </c:pt>
                <c:pt idx="2931">
                  <c:v>7.4050578958306801E-3</c:v>
                </c:pt>
                <c:pt idx="2932">
                  <c:v>7.4090028169404576E-3</c:v>
                </c:pt>
                <c:pt idx="2933">
                  <c:v>7.4129912127940401E-3</c:v>
                </c:pt>
                <c:pt idx="2934">
                  <c:v>7.4170231390269237E-3</c:v>
                </c:pt>
                <c:pt idx="2935">
                  <c:v>7.4210986515943489E-3</c:v>
                </c:pt>
                <c:pt idx="2936">
                  <c:v>7.4252178064515562E-3</c:v>
                </c:pt>
                <c:pt idx="2937">
                  <c:v>7.4293806595537859E-3</c:v>
                </c:pt>
                <c:pt idx="2938">
                  <c:v>7.4335872664565983E-3</c:v>
                </c:pt>
                <c:pt idx="2939">
                  <c:v>7.4378376832751059E-3</c:v>
                </c:pt>
                <c:pt idx="2940">
                  <c:v>7.4421319660444851E-3</c:v>
                </c:pt>
                <c:pt idx="2941">
                  <c:v>7.4464701703202962E-3</c:v>
                </c:pt>
                <c:pt idx="2942">
                  <c:v>7.4533762225303946E-3</c:v>
                </c:pt>
                <c:pt idx="2943">
                  <c:v>7.4578276248171704E-3</c:v>
                </c:pt>
                <c:pt idx="2944">
                  <c:v>7.4611891398301822E-3</c:v>
                </c:pt>
                <c:pt idx="2945">
                  <c:v>7.4657164008229415E-3</c:v>
                </c:pt>
                <c:pt idx="2946">
                  <c:v>7.470287880710913E-3</c:v>
                </c:pt>
                <c:pt idx="2947">
                  <c:v>7.4749036355559184E-3</c:v>
                </c:pt>
                <c:pt idx="2948">
                  <c:v>7.4795637211000354E-3</c:v>
                </c:pt>
                <c:pt idx="2949">
                  <c:v>7.4842681932452138E-3</c:v>
                </c:pt>
                <c:pt idx="2950">
                  <c:v>7.4890171079466938E-3</c:v>
                </c:pt>
                <c:pt idx="2951">
                  <c:v>7.4938105210797801E-3</c:v>
                </c:pt>
                <c:pt idx="2952">
                  <c:v>7.4986484884131954E-3</c:v>
                </c:pt>
                <c:pt idx="2953">
                  <c:v>7.5035310659821164E-3</c:v>
                </c:pt>
                <c:pt idx="2954">
                  <c:v>7.5084583096085566E-3</c:v>
                </c:pt>
                <c:pt idx="2955">
                  <c:v>7.5154176229474956E-3</c:v>
                </c:pt>
                <c:pt idx="2956">
                  <c:v>7.519731226741655E-3</c:v>
                </c:pt>
                <c:pt idx="2957">
                  <c:v>7.5248054112542206E-3</c:v>
                </c:pt>
                <c:pt idx="2958">
                  <c:v>7.52992449944756E-3</c:v>
                </c:pt>
                <c:pt idx="2959">
                  <c:v>7.5350885470371054E-3</c:v>
                </c:pt>
                <c:pt idx="2960">
                  <c:v>7.5410454397761839E-3</c:v>
                </c:pt>
                <c:pt idx="2961">
                  <c:v>7.5455517441458397E-3</c:v>
                </c:pt>
                <c:pt idx="2962">
                  <c:v>7.5508510050958932E-3</c:v>
                </c:pt>
                <c:pt idx="2963">
                  <c:v>7.5561954491831784E-3</c:v>
                </c:pt>
                <c:pt idx="2964">
                  <c:v>7.5615851322829997E-3</c:v>
                </c:pt>
                <c:pt idx="2965">
                  <c:v>7.5670201100308532E-3</c:v>
                </c:pt>
                <c:pt idx="2966">
                  <c:v>7.5725004382221073E-3</c:v>
                </c:pt>
                <c:pt idx="2967">
                  <c:v>7.5780261730518106E-3</c:v>
                </c:pt>
                <c:pt idx="2968">
                  <c:v>7.5835973702353954E-3</c:v>
                </c:pt>
                <c:pt idx="2969">
                  <c:v>7.5892140854882939E-3</c:v>
                </c:pt>
                <c:pt idx="2970">
                  <c:v>7.5948763751654269E-3</c:v>
                </c:pt>
                <c:pt idx="2971">
                  <c:v>7.6005842945825464E-3</c:v>
                </c:pt>
                <c:pt idx="2972">
                  <c:v>7.6063379000146369E-3</c:v>
                </c:pt>
                <c:pt idx="2973">
                  <c:v>7.6121372471771309E-3</c:v>
                </c:pt>
                <c:pt idx="2974">
                  <c:v>7.6179823920252687E-3</c:v>
                </c:pt>
                <c:pt idx="2975">
                  <c:v>7.6238733903544187E-3</c:v>
                </c:pt>
                <c:pt idx="2976">
                  <c:v>7.6298102981997573E-3</c:v>
                </c:pt>
                <c:pt idx="2977">
                  <c:v>7.6357931713566529E-3</c:v>
                </c:pt>
                <c:pt idx="2978">
                  <c:v>7.6418220655405378E-3</c:v>
                </c:pt>
                <c:pt idx="2979">
                  <c:v>7.6478970367865884E-3</c:v>
                </c:pt>
                <c:pt idx="2980">
                  <c:v>7.6540181410500452E-3</c:v>
                </c:pt>
                <c:pt idx="2981">
                  <c:v>7.6601854341262765E-3</c:v>
                </c:pt>
                <c:pt idx="2982">
                  <c:v>7.6663989718106507E-3</c:v>
                </c:pt>
                <c:pt idx="2983">
                  <c:v>7.6726588101383442E-3</c:v>
                </c:pt>
                <c:pt idx="2984">
                  <c:v>7.6789650049846614E-3</c:v>
                </c:pt>
                <c:pt idx="2985">
                  <c:v>7.6853176122249067E-3</c:v>
                </c:pt>
                <c:pt idx="2986">
                  <c:v>7.6917166875745124E-3</c:v>
                </c:pt>
                <c:pt idx="2987">
                  <c:v>7.6981622871485911E-3</c:v>
                </c:pt>
                <c:pt idx="2988">
                  <c:v>7.7046544665826389E-3</c:v>
                </c:pt>
                <c:pt idx="2989">
                  <c:v>7.7111932819118323E-3</c:v>
                </c:pt>
                <c:pt idx="2990">
                  <c:v>7.7177787890914118E-3</c:v>
                </c:pt>
                <c:pt idx="2991">
                  <c:v>7.7244110438368097E-3</c:v>
                </c:pt>
                <c:pt idx="2992">
                  <c:v>7.7310901019433942E-3</c:v>
                </c:pt>
                <c:pt idx="2993">
                  <c:v>7.7378160196861501E-3</c:v>
                </c:pt>
                <c:pt idx="2994">
                  <c:v>7.7455602331966134E-3</c:v>
                </c:pt>
                <c:pt idx="2995">
                  <c:v>7.7523867519868617E-3</c:v>
                </c:pt>
                <c:pt idx="2996">
                  <c:v>7.7582754878058324E-3</c:v>
                </c:pt>
                <c:pt idx="2997">
                  <c:v>7.7651894018071488E-3</c:v>
                </c:pt>
                <c:pt idx="2998">
                  <c:v>7.7721504546612863E-3</c:v>
                </c:pt>
                <c:pt idx="2999">
                  <c:v>7.7791587022435493E-3</c:v>
                </c:pt>
                <c:pt idx="3000">
                  <c:v>7.7862142003493062E-3</c:v>
                </c:pt>
                <c:pt idx="3001">
                  <c:v>7.7933170049337974E-3</c:v>
                </c:pt>
                <c:pt idx="3002">
                  <c:v>7.8004671717923912E-3</c:v>
                </c:pt>
                <c:pt idx="3003">
                  <c:v>7.8076647569602642E-3</c:v>
                </c:pt>
                <c:pt idx="3004">
                  <c:v>7.8149098162327846E-3</c:v>
                </c:pt>
                <c:pt idx="3005">
                  <c:v>7.8222024053253847E-3</c:v>
                </c:pt>
                <c:pt idx="3006">
                  <c:v>7.8295425803531771E-3</c:v>
                </c:pt>
                <c:pt idx="3007">
                  <c:v>7.8369303972714022E-3</c:v>
                </c:pt>
                <c:pt idx="3008">
                  <c:v>7.8443659116356201E-3</c:v>
                </c:pt>
                <c:pt idx="3009">
                  <c:v>7.8539960349743865E-3</c:v>
                </c:pt>
                <c:pt idx="3010">
                  <c:v>7.8593802569226767E-3</c:v>
                </c:pt>
                <c:pt idx="3011">
                  <c:v>7.866959199436252E-3</c:v>
                </c:pt>
                <c:pt idx="3012">
                  <c:v>7.8745745229280573E-3</c:v>
                </c:pt>
                <c:pt idx="3013">
                  <c:v>7.8821857596889089E-3</c:v>
                </c:pt>
                <c:pt idx="3014">
                  <c:v>7.8897892872564768E-3</c:v>
                </c:pt>
                <c:pt idx="3015">
                  <c:v>7.8973850769337162E-3</c:v>
                </c:pt>
                <c:pt idx="3016">
                  <c:v>7.9049730989044775E-3</c:v>
                </c:pt>
                <c:pt idx="3017">
                  <c:v>7.9125533238322276E-3</c:v>
                </c:pt>
                <c:pt idx="3018">
                  <c:v>7.9201257224603694E-3</c:v>
                </c:pt>
                <c:pt idx="3019">
                  <c:v>7.9276902652924974E-3</c:v>
                </c:pt>
                <c:pt idx="3020">
                  <c:v>7.9352469231519507E-3</c:v>
                </c:pt>
                <c:pt idx="3021">
                  <c:v>7.9427956664623878E-3</c:v>
                </c:pt>
                <c:pt idx="3022">
                  <c:v>7.9503364659672116E-3</c:v>
                </c:pt>
                <c:pt idx="3023">
                  <c:v>7.9578692921700167E-3</c:v>
                </c:pt>
                <c:pt idx="3024">
                  <c:v>7.9653941158941421E-3</c:v>
                </c:pt>
                <c:pt idx="3025">
                  <c:v>7.9729109077231186E-3</c:v>
                </c:pt>
                <c:pt idx="3026">
                  <c:v>7.9804196380806047E-3</c:v>
                </c:pt>
                <c:pt idx="3027">
                  <c:v>7.9879202778698755E-3</c:v>
                </c:pt>
                <c:pt idx="3028">
                  <c:v>7.9954127974346534E-3</c:v>
                </c:pt>
                <c:pt idx="3029">
                  <c:v>8.0028971676782135E-3</c:v>
                </c:pt>
                <c:pt idx="3030">
                  <c:v>8.0103733591041504E-3</c:v>
                </c:pt>
                <c:pt idx="3031">
                  <c:v>8.0178413422160588E-3</c:v>
                </c:pt>
                <c:pt idx="3032">
                  <c:v>8.0253010878372777E-3</c:v>
                </c:pt>
                <c:pt idx="3033">
                  <c:v>8.0327525664714017E-3</c:v>
                </c:pt>
                <c:pt idx="3034">
                  <c:v>8.0401957489417697E-3</c:v>
                </c:pt>
                <c:pt idx="3035">
                  <c:v>8.0476306056720404E-3</c:v>
                </c:pt>
                <c:pt idx="3036">
                  <c:v>8.0550571073256805E-3</c:v>
                </c:pt>
                <c:pt idx="3037">
                  <c:v>8.0624752244862208E-3</c:v>
                </c:pt>
                <c:pt idx="3038">
                  <c:v>8.0698849280569362E-3</c:v>
                </c:pt>
                <c:pt idx="3039">
                  <c:v>8.0772861883016134E-3</c:v>
                </c:pt>
                <c:pt idx="3040">
                  <c:v>8.0846789760435911E-3</c:v>
                </c:pt>
                <c:pt idx="3041">
                  <c:v>8.0920632618664001E-3</c:v>
                </c:pt>
                <c:pt idx="3042">
                  <c:v>8.0994390164335073E-3</c:v>
                </c:pt>
                <c:pt idx="3043">
                  <c:v>8.1068062102485072E-3</c:v>
                </c:pt>
                <c:pt idx="3044">
                  <c:v>8.1141648142146749E-3</c:v>
                </c:pt>
                <c:pt idx="3045">
                  <c:v>8.1215147987556691E-3</c:v>
                </c:pt>
                <c:pt idx="3046">
                  <c:v>8.1288561344550203E-3</c:v>
                </c:pt>
                <c:pt idx="3047">
                  <c:v>8.1361887918962594E-3</c:v>
                </c:pt>
                <c:pt idx="3048">
                  <c:v>8.1435127419826614E-3</c:v>
                </c:pt>
                <c:pt idx="3049">
                  <c:v>8.1508279551378848E-3</c:v>
                </c:pt>
                <c:pt idx="3050">
                  <c:v>8.1581344020253965E-3</c:v>
                </c:pt>
                <c:pt idx="3051">
                  <c:v>8.1654320532287272E-3</c:v>
                </c:pt>
                <c:pt idx="3052">
                  <c:v>8.1727208794912798E-3</c:v>
                </c:pt>
                <c:pt idx="3053">
                  <c:v>8.1800008513965849E-3</c:v>
                </c:pt>
                <c:pt idx="3054">
                  <c:v>8.1872719395281734E-3</c:v>
                </c:pt>
                <c:pt idx="3055">
                  <c:v>8.1945341145495121E-3</c:v>
                </c:pt>
                <c:pt idx="3056">
                  <c:v>8.2017873470441316E-3</c:v>
                </c:pt>
                <c:pt idx="3057">
                  <c:v>8.2090316076754988E-3</c:v>
                </c:pt>
                <c:pt idx="3058">
                  <c:v>8.2162668670271444E-3</c:v>
                </c:pt>
                <c:pt idx="3059">
                  <c:v>8.2234930956825991E-3</c:v>
                </c:pt>
                <c:pt idx="3060">
                  <c:v>8.2327706446516657E-3</c:v>
                </c:pt>
                <c:pt idx="3061">
                  <c:v>8.2379183441183557E-3</c:v>
                </c:pt>
                <c:pt idx="3062">
                  <c:v>8.2451173046660386E-3</c:v>
                </c:pt>
                <c:pt idx="3063">
                  <c:v>8.2523071173312701E-3</c:v>
                </c:pt>
                <c:pt idx="3064">
                  <c:v>8.2594877525377086E-3</c:v>
                </c:pt>
                <c:pt idx="3065">
                  <c:v>8.266659180868885E-3</c:v>
                </c:pt>
                <c:pt idx="3066">
                  <c:v>8.2738213729083299E-3</c:v>
                </c:pt>
                <c:pt idx="3067">
                  <c:v>8.2809742993994462E-3</c:v>
                </c:pt>
                <c:pt idx="3068">
                  <c:v>8.2881179308458286E-3</c:v>
                </c:pt>
                <c:pt idx="3069">
                  <c:v>8.2952522381507521E-3</c:v>
                </c:pt>
                <c:pt idx="3070">
                  <c:v>8.3023771915780031E-3</c:v>
                </c:pt>
                <c:pt idx="3071">
                  <c:v>8.3094927620308567E-3</c:v>
                </c:pt>
                <c:pt idx="3072">
                  <c:v>8.3165989198530355E-3</c:v>
                </c:pt>
                <c:pt idx="3073">
                  <c:v>8.3236956360277503E-3</c:v>
                </c:pt>
                <c:pt idx="3074">
                  <c:v>8.330782881058596E-3</c:v>
                </c:pt>
                <c:pt idx="3075">
                  <c:v>8.3378606253692311E-3</c:v>
                </c:pt>
                <c:pt idx="3076">
                  <c:v>8.3449288397829946E-3</c:v>
                </c:pt>
                <c:pt idx="3077">
                  <c:v>8.3519874949633532E-3</c:v>
                </c:pt>
                <c:pt idx="3078">
                  <c:v>8.3590365614139017E-3</c:v>
                </c:pt>
                <c:pt idx="3079">
                  <c:v>8.3660760097181708E-3</c:v>
                </c:pt>
                <c:pt idx="3080">
                  <c:v>8.3731058106195633E-3</c:v>
                </c:pt>
                <c:pt idx="3081">
                  <c:v>8.380125934781546E-3</c:v>
                </c:pt>
                <c:pt idx="3082">
                  <c:v>8.3871363527876497E-3</c:v>
                </c:pt>
                <c:pt idx="3083">
                  <c:v>8.3941370353013411E-3</c:v>
                </c:pt>
                <c:pt idx="3084">
                  <c:v>8.401127952746279E-3</c:v>
                </c:pt>
                <c:pt idx="3085">
                  <c:v>8.4081090760257382E-3</c:v>
                </c:pt>
                <c:pt idx="3086">
                  <c:v>8.4150803754834413E-3</c:v>
                </c:pt>
                <c:pt idx="3087">
                  <c:v>8.4220418220226634E-3</c:v>
                </c:pt>
                <c:pt idx="3088">
                  <c:v>8.4289933860670629E-3</c:v>
                </c:pt>
                <c:pt idx="3089">
                  <c:v>8.4359350384399789E-3</c:v>
                </c:pt>
                <c:pt idx="3090">
                  <c:v>8.44286674956507E-3</c:v>
                </c:pt>
                <c:pt idx="3091">
                  <c:v>8.449788490185739E-3</c:v>
                </c:pt>
                <c:pt idx="3092">
                  <c:v>8.4567002308855166E-3</c:v>
                </c:pt>
                <c:pt idx="3093">
                  <c:v>8.4636019424078057E-3</c:v>
                </c:pt>
                <c:pt idx="3094">
                  <c:v>8.4704935953361371E-3</c:v>
                </c:pt>
                <c:pt idx="3095">
                  <c:v>8.4773751600142333E-3</c:v>
                </c:pt>
                <c:pt idx="3096">
                  <c:v>8.4842466075052414E-3</c:v>
                </c:pt>
                <c:pt idx="3097">
                  <c:v>8.4911079083127561E-3</c:v>
                </c:pt>
                <c:pt idx="3098">
                  <c:v>8.4989369324617314E-3</c:v>
                </c:pt>
                <c:pt idx="3099">
                  <c:v>8.5047999518117479E-3</c:v>
                </c:pt>
                <c:pt idx="3100">
                  <c:v>8.5116306359900307E-3</c:v>
                </c:pt>
                <c:pt idx="3101">
                  <c:v>8.5184510558988791E-3</c:v>
                </c:pt>
                <c:pt idx="3102">
                  <c:v>8.5252611822017599E-3</c:v>
                </c:pt>
                <c:pt idx="3103">
                  <c:v>8.5320609855621399E-3</c:v>
                </c:pt>
                <c:pt idx="3104">
                  <c:v>8.5388504364836137E-3</c:v>
                </c:pt>
                <c:pt idx="3105">
                  <c:v>8.5456295056296483E-3</c:v>
                </c:pt>
                <c:pt idx="3106">
                  <c:v>8.5523981637436464E-3</c:v>
                </c:pt>
                <c:pt idx="3107">
                  <c:v>8.5591563812492666E-3</c:v>
                </c:pt>
                <c:pt idx="3108">
                  <c:v>8.56590412912972E-3</c:v>
                </c:pt>
                <c:pt idx="3109">
                  <c:v>8.5726413776487931E-3</c:v>
                </c:pt>
                <c:pt idx="3110">
                  <c:v>8.5793680975498887E-3</c:v>
                </c:pt>
                <c:pt idx="3111">
                  <c:v>8.5860842594964737E-3</c:v>
                </c:pt>
                <c:pt idx="3112">
                  <c:v>8.5927898341520148E-3</c:v>
                </c:pt>
                <c:pt idx="3113">
                  <c:v>8.5994847919401707E-3</c:v>
                </c:pt>
                <c:pt idx="3114">
                  <c:v>8.6061691037642163E-3</c:v>
                </c:pt>
                <c:pt idx="3115">
                  <c:v>8.6147475283748776E-3</c:v>
                </c:pt>
                <c:pt idx="3116">
                  <c:v>8.6200843576333952E-3</c:v>
                </c:pt>
                <c:pt idx="3117">
                  <c:v>8.6271073050170344E-3</c:v>
                </c:pt>
                <c:pt idx="3118">
                  <c:v>8.6337471985320491E-3</c:v>
                </c:pt>
                <c:pt idx="3119">
                  <c:v>8.6403762950837404E-3</c:v>
                </c:pt>
                <c:pt idx="3120">
                  <c:v>8.6469945650158309E-3</c:v>
                </c:pt>
                <c:pt idx="3121">
                  <c:v>8.6536019791516594E-3</c:v>
                </c:pt>
                <c:pt idx="3122">
                  <c:v>8.6601985081546928E-3</c:v>
                </c:pt>
                <c:pt idx="3123">
                  <c:v>8.6667841223686537E-3</c:v>
                </c:pt>
                <c:pt idx="3124">
                  <c:v>8.6733587924570088E-3</c:v>
                </c:pt>
                <c:pt idx="3125">
                  <c:v>8.6799224893230331E-3</c:v>
                </c:pt>
                <c:pt idx="3126">
                  <c:v>8.6864751834703213E-3</c:v>
                </c:pt>
                <c:pt idx="3127">
                  <c:v>8.693016845322532E-3</c:v>
                </c:pt>
                <c:pt idx="3128">
                  <c:v>8.6995474458628763E-3</c:v>
                </c:pt>
                <c:pt idx="3129">
                  <c:v>8.7060669554350767E-3</c:v>
                </c:pt>
                <c:pt idx="3130">
                  <c:v>8.7125753448624721E-3</c:v>
                </c:pt>
                <c:pt idx="3131">
                  <c:v>8.719072584408849E-3</c:v>
                </c:pt>
                <c:pt idx="3132">
                  <c:v>8.7255586452172906E-3</c:v>
                </c:pt>
                <c:pt idx="3133">
                  <c:v>8.7320334975515834E-3</c:v>
                </c:pt>
                <c:pt idx="3134">
                  <c:v>8.7384971122350663E-3</c:v>
                </c:pt>
                <c:pt idx="3135">
                  <c:v>8.744949459771334E-3</c:v>
                </c:pt>
                <c:pt idx="3136">
                  <c:v>8.7513905109037893E-3</c:v>
                </c:pt>
                <c:pt idx="3137">
                  <c:v>8.7578202360560908E-3</c:v>
                </c:pt>
                <c:pt idx="3138">
                  <c:v>8.7642386060515776E-3</c:v>
                </c:pt>
                <c:pt idx="3139">
                  <c:v>8.7706455914737802E-3</c:v>
                </c:pt>
                <c:pt idx="3140">
                  <c:v>8.7770411629062295E-3</c:v>
                </c:pt>
                <c:pt idx="3141">
                  <c:v>8.7834252910123922E-3</c:v>
                </c:pt>
                <c:pt idx="3142">
                  <c:v>8.7897979463757991E-3</c:v>
                </c:pt>
                <c:pt idx="3143">
                  <c:v>8.796159099659917E-3</c:v>
                </c:pt>
                <c:pt idx="3144">
                  <c:v>8.8025087216081488E-3</c:v>
                </c:pt>
                <c:pt idx="3145">
                  <c:v>8.8088467824842809E-3</c:v>
                </c:pt>
                <c:pt idx="3146">
                  <c:v>8.8151732533514604E-3</c:v>
                </c:pt>
                <c:pt idx="3147">
                  <c:v>8.821488104633346E-3</c:v>
                </c:pt>
                <c:pt idx="3148">
                  <c:v>8.8277913068335323E-3</c:v>
                </c:pt>
                <c:pt idx="3149">
                  <c:v>8.8340828309352304E-3</c:v>
                </c:pt>
                <c:pt idx="3150">
                  <c:v>8.8421547258477062E-3</c:v>
                </c:pt>
                <c:pt idx="3151">
                  <c:v>8.8484194463500643E-3</c:v>
                </c:pt>
                <c:pt idx="3152">
                  <c:v>8.853779836002218E-3</c:v>
                </c:pt>
                <c:pt idx="3153">
                  <c:v>8.8600226654556025E-3</c:v>
                </c:pt>
                <c:pt idx="3154">
                  <c:v>8.8662536655714774E-3</c:v>
                </c:pt>
                <c:pt idx="3155">
                  <c:v>8.8724728068534375E-3</c:v>
                </c:pt>
                <c:pt idx="3156">
                  <c:v>8.8786800600448856E-3</c:v>
                </c:pt>
                <c:pt idx="3157">
                  <c:v>8.8848753957293525E-3</c:v>
                </c:pt>
                <c:pt idx="3158">
                  <c:v>8.891058784730177E-3</c:v>
                </c:pt>
                <c:pt idx="3159">
                  <c:v>8.8972301973111456E-3</c:v>
                </c:pt>
                <c:pt idx="3160">
                  <c:v>8.9033896042955973E-3</c:v>
                </c:pt>
                <c:pt idx="3161">
                  <c:v>8.909536976426935E-3</c:v>
                </c:pt>
                <c:pt idx="3162">
                  <c:v>8.9156722840488811E-3</c:v>
                </c:pt>
                <c:pt idx="3163">
                  <c:v>8.9217954979847747E-3</c:v>
                </c:pt>
                <c:pt idx="3164">
                  <c:v>8.9279065888980824E-3</c:v>
                </c:pt>
                <c:pt idx="3165">
                  <c:v>8.9340055272923991E-3</c:v>
                </c:pt>
                <c:pt idx="3166">
                  <c:v>8.9429192200096708E-3</c:v>
                </c:pt>
                <c:pt idx="3167">
                  <c:v>8.9461668291779262E-3</c:v>
                </c:pt>
                <c:pt idx="3168">
                  <c:v>8.9530941764337513E-3</c:v>
                </c:pt>
                <c:pt idx="3169">
                  <c:v>8.9582791687092822E-3</c:v>
                </c:pt>
                <c:pt idx="3170">
                  <c:v>8.9643169040609649E-3</c:v>
                </c:pt>
                <c:pt idx="3171">
                  <c:v>8.9703423108744573E-3</c:v>
                </c:pt>
                <c:pt idx="3172">
                  <c:v>8.9763553594135459E-3</c:v>
                </c:pt>
                <c:pt idx="3173">
                  <c:v>8.9823560206614417E-3</c:v>
                </c:pt>
                <c:pt idx="3174">
                  <c:v>8.9883442651217393E-3</c:v>
                </c:pt>
                <c:pt idx="3175">
                  <c:v>8.9943200632180975E-3</c:v>
                </c:pt>
                <c:pt idx="3176">
                  <c:v>9.0002833858537912E-3</c:v>
                </c:pt>
                <c:pt idx="3177">
                  <c:v>9.0062342034524789E-3</c:v>
                </c:pt>
                <c:pt idx="3178">
                  <c:v>9.0121724869174358E-3</c:v>
                </c:pt>
                <c:pt idx="3179">
                  <c:v>9.0180982064325121E-3</c:v>
                </c:pt>
                <c:pt idx="3180">
                  <c:v>9.0240113331407912E-3</c:v>
                </c:pt>
                <c:pt idx="3181">
                  <c:v>9.0299118373060594E-3</c:v>
                </c:pt>
                <c:pt idx="3182">
                  <c:v>9.0357996896717196E-3</c:v>
                </c:pt>
                <c:pt idx="3183">
                  <c:v>9.0416748609811748E-3</c:v>
                </c:pt>
                <c:pt idx="3184">
                  <c:v>9.0475373214982113E-3</c:v>
                </c:pt>
                <c:pt idx="3185">
                  <c:v>9.0533870422859763E-3</c:v>
                </c:pt>
                <c:pt idx="3186">
                  <c:v>9.0592239937681285E-3</c:v>
                </c:pt>
                <c:pt idx="3187">
                  <c:v>9.0650481465281985E-3</c:v>
                </c:pt>
                <c:pt idx="3188">
                  <c:v>9.0708594713095891E-3</c:v>
                </c:pt>
                <c:pt idx="3189">
                  <c:v>9.0766579386958313E-3</c:v>
                </c:pt>
                <c:pt idx="3190">
                  <c:v>9.0824435191905195E-3</c:v>
                </c:pt>
                <c:pt idx="3191">
                  <c:v>9.0882161834571207E-3</c:v>
                </c:pt>
                <c:pt idx="3192">
                  <c:v>9.0939759023989097E-3</c:v>
                </c:pt>
                <c:pt idx="3193">
                  <c:v>9.0997226463596093E-3</c:v>
                </c:pt>
                <c:pt idx="3194">
                  <c:v>9.1054563860826221E-3</c:v>
                </c:pt>
                <c:pt idx="3195">
                  <c:v>9.111177092151479E-3</c:v>
                </c:pt>
                <c:pt idx="3196">
                  <c:v>9.1168847351497107E-3</c:v>
                </c:pt>
                <c:pt idx="3197">
                  <c:v>9.1225792857407839E-3</c:v>
                </c:pt>
                <c:pt idx="3198">
                  <c:v>9.1282607146681016E-3</c:v>
                </c:pt>
                <c:pt idx="3199">
                  <c:v>9.1339289923553224E-3</c:v>
                </c:pt>
                <c:pt idx="3200">
                  <c:v>9.1395840897057212E-3</c:v>
                </c:pt>
                <c:pt idx="3201">
                  <c:v>9.1452259770630207E-3</c:v>
                </c:pt>
                <c:pt idx="3202">
                  <c:v>9.1534954827832138E-3</c:v>
                </c:pt>
                <c:pt idx="3203">
                  <c:v>9.1591054518858073E-3</c:v>
                </c:pt>
                <c:pt idx="3204">
                  <c:v>9.162871296108932E-3</c:v>
                </c:pt>
                <c:pt idx="3205">
                  <c:v>9.1684581439732682E-3</c:v>
                </c:pt>
                <c:pt idx="3206">
                  <c:v>9.1740316308452918E-3</c:v>
                </c:pt>
                <c:pt idx="3207">
                  <c:v>9.1795917273884697E-3</c:v>
                </c:pt>
                <c:pt idx="3208">
                  <c:v>9.1851384043462048E-3</c:v>
                </c:pt>
                <c:pt idx="3209">
                  <c:v>9.1906716321421555E-3</c:v>
                </c:pt>
                <c:pt idx="3210">
                  <c:v>9.1961913815197249E-3</c:v>
                </c:pt>
                <c:pt idx="3211">
                  <c:v>9.2016976231423797E-3</c:v>
                </c:pt>
                <c:pt idx="3212">
                  <c:v>9.2071903275936506E-3</c:v>
                </c:pt>
                <c:pt idx="3213">
                  <c:v>9.2126694654570684E-3</c:v>
                </c:pt>
                <c:pt idx="3214">
                  <c:v>9.218135007476036E-3</c:v>
                </c:pt>
                <c:pt idx="3215">
                  <c:v>9.2256146369997793E-3</c:v>
                </c:pt>
                <c:pt idx="3216">
                  <c:v>9.2321266224626441E-3</c:v>
                </c:pt>
                <c:pt idx="3217">
                  <c:v>9.2375433678348884E-3</c:v>
                </c:pt>
                <c:pt idx="3218">
                  <c:v>9.2429463830701053E-3</c:v>
                </c:pt>
                <c:pt idx="3219">
                  <c:v>9.2483356385120175E-3</c:v>
                </c:pt>
                <c:pt idx="3220">
                  <c:v>9.2544779017700307E-3</c:v>
                </c:pt>
                <c:pt idx="3221">
                  <c:v>9.2590727537089634E-3</c:v>
                </c:pt>
                <c:pt idx="3222">
                  <c:v>9.2644205543113145E-3</c:v>
                </c:pt>
                <c:pt idx="3223">
                  <c:v>9.2697544779341001E-3</c:v>
                </c:pt>
                <c:pt idx="3224">
                  <c:v>9.275074495080915E-3</c:v>
                </c:pt>
                <c:pt idx="3225">
                  <c:v>9.2803805764951619E-3</c:v>
                </c:pt>
                <c:pt idx="3226">
                  <c:v>9.2856726926804356E-3</c:v>
                </c:pt>
                <c:pt idx="3227">
                  <c:v>9.290950814460075E-3</c:v>
                </c:pt>
                <c:pt idx="3228">
                  <c:v>9.2962149120978665E-3</c:v>
                </c:pt>
                <c:pt idx="3229">
                  <c:v>9.3014649567368934E-3</c:v>
                </c:pt>
                <c:pt idx="3230">
                  <c:v>9.3067009185610061E-3</c:v>
                </c:pt>
                <c:pt idx="3231">
                  <c:v>9.3119227682336714E-3</c:v>
                </c:pt>
                <c:pt idx="3232">
                  <c:v>9.3171304766581642E-3</c:v>
                </c:pt>
                <c:pt idx="3233">
                  <c:v>9.3223240143380792E-3</c:v>
                </c:pt>
                <c:pt idx="3234">
                  <c:v>9.3275033517770112E-3</c:v>
                </c:pt>
                <c:pt idx="3235">
                  <c:v>9.3326684597183629E-3</c:v>
                </c:pt>
                <c:pt idx="3236">
                  <c:v>9.3378193087456651E-3</c:v>
                </c:pt>
                <c:pt idx="3237">
                  <c:v>9.3429558695223847E-3</c:v>
                </c:pt>
                <c:pt idx="3238">
                  <c:v>9.3480781126320522E-3</c:v>
                </c:pt>
                <c:pt idx="3239">
                  <c:v>9.3531860087381347E-3</c:v>
                </c:pt>
                <c:pt idx="3240">
                  <c:v>9.3582795285040987E-3</c:v>
                </c:pt>
                <c:pt idx="3241">
                  <c:v>9.3633586425134752E-3</c:v>
                </c:pt>
                <c:pt idx="3242">
                  <c:v>9.3684233213497947E-3</c:v>
                </c:pt>
                <c:pt idx="3243">
                  <c:v>9.3734735357564603E-3</c:v>
                </c:pt>
                <c:pt idx="3244">
                  <c:v>9.3785092561571304E-3</c:v>
                </c:pt>
                <c:pt idx="3245">
                  <c:v>9.383530453375144E-3</c:v>
                </c:pt>
                <c:pt idx="3246">
                  <c:v>9.3885370979940319E-3</c:v>
                </c:pt>
                <c:pt idx="3247">
                  <c:v>9.3935291606772608E-3</c:v>
                </c:pt>
                <c:pt idx="3248">
                  <c:v>9.3985066120083616E-3</c:v>
                </c:pt>
                <c:pt idx="3249">
                  <c:v>9.4034694224109927E-3</c:v>
                </c:pt>
                <c:pt idx="3250">
                  <c:v>9.4084175628683653E-3</c:v>
                </c:pt>
                <c:pt idx="3251">
                  <c:v>9.4133510038041379E-3</c:v>
                </c:pt>
                <c:pt idx="3252">
                  <c:v>9.4182697159617135E-3</c:v>
                </c:pt>
                <c:pt idx="3253">
                  <c:v>9.4231736697647506E-3</c:v>
                </c:pt>
                <c:pt idx="3254">
                  <c:v>9.4299288413468574E-3</c:v>
                </c:pt>
                <c:pt idx="3255">
                  <c:v>9.4336323096388952E-3</c:v>
                </c:pt>
                <c:pt idx="3256">
                  <c:v>9.4377966881609154E-3</c:v>
                </c:pt>
                <c:pt idx="3257">
                  <c:v>9.4426413154202749E-3</c:v>
                </c:pt>
                <c:pt idx="3258">
                  <c:v>9.4474710376424298E-3</c:v>
                </c:pt>
                <c:pt idx="3259">
                  <c:v>9.4522858253309749E-3</c:v>
                </c:pt>
                <c:pt idx="3260">
                  <c:v>9.4570856491493771E-3</c:v>
                </c:pt>
                <c:pt idx="3261">
                  <c:v>9.4618704798410391E-3</c:v>
                </c:pt>
                <c:pt idx="3262">
                  <c:v>9.4666402878296196E-3</c:v>
                </c:pt>
                <c:pt idx="3263">
                  <c:v>9.4713950440183936E-3</c:v>
                </c:pt>
                <c:pt idx="3264">
                  <c:v>9.4761347187510836E-3</c:v>
                </c:pt>
                <c:pt idx="3265">
                  <c:v>9.4808592828510285E-3</c:v>
                </c:pt>
                <c:pt idx="3266">
                  <c:v>9.4855687069816952E-3</c:v>
                </c:pt>
                <c:pt idx="3267">
                  <c:v>9.4902629614868061E-3</c:v>
                </c:pt>
                <c:pt idx="3268">
                  <c:v>9.4949420173495724E-3</c:v>
                </c:pt>
                <c:pt idx="3269">
                  <c:v>9.4996058449936527E-3</c:v>
                </c:pt>
                <c:pt idx="3270">
                  <c:v>9.505579771227346E-3</c:v>
                </c:pt>
                <c:pt idx="3271">
                  <c:v>9.508887698039814E-3</c:v>
                </c:pt>
                <c:pt idx="3272">
                  <c:v>9.5141641222973306E-3</c:v>
                </c:pt>
                <c:pt idx="3273">
                  <c:v>9.5181082860129607E-3</c:v>
                </c:pt>
                <c:pt idx="3274">
                  <c:v>9.5226955321159323E-3</c:v>
                </c:pt>
                <c:pt idx="3275">
                  <c:v>9.5272673737412106E-3</c:v>
                </c:pt>
                <c:pt idx="3276">
                  <c:v>9.5318237816321982E-3</c:v>
                </c:pt>
                <c:pt idx="3277">
                  <c:v>9.536364726372426E-3</c:v>
                </c:pt>
                <c:pt idx="3278">
                  <c:v>9.5408901786253608E-3</c:v>
                </c:pt>
                <c:pt idx="3279">
                  <c:v>9.5454001088945972E-3</c:v>
                </c:pt>
                <c:pt idx="3280">
                  <c:v>9.549894487763666E-3</c:v>
                </c:pt>
                <c:pt idx="3281">
                  <c:v>9.5543732860559061E-3</c:v>
                </c:pt>
                <c:pt idx="3282">
                  <c:v>9.5588364744347842E-3</c:v>
                </c:pt>
                <c:pt idx="3283">
                  <c:v>9.5632840233239591E-3</c:v>
                </c:pt>
                <c:pt idx="3284">
                  <c:v>9.5677159034668335E-3</c:v>
                </c:pt>
                <c:pt idx="3285">
                  <c:v>9.5721320853670022E-3</c:v>
                </c:pt>
                <c:pt idx="3286">
                  <c:v>9.5765325400076762E-3</c:v>
                </c:pt>
                <c:pt idx="3287">
                  <c:v>9.5809172375727059E-3</c:v>
                </c:pt>
                <c:pt idx="3288">
                  <c:v>9.5852861488854302E-3</c:v>
                </c:pt>
                <c:pt idx="3289">
                  <c:v>9.5896392445293799E-3</c:v>
                </c:pt>
                <c:pt idx="3290">
                  <c:v>9.5939764952479578E-3</c:v>
                </c:pt>
                <c:pt idx="3291">
                  <c:v>9.5982978716246947E-3</c:v>
                </c:pt>
                <c:pt idx="3292">
                  <c:v>9.6026033442431213E-3</c:v>
                </c:pt>
                <c:pt idx="3293">
                  <c:v>9.6068928836068324E-3</c:v>
                </c:pt>
                <c:pt idx="3294">
                  <c:v>9.6111664606191027E-3</c:v>
                </c:pt>
                <c:pt idx="3295">
                  <c:v>9.615424045543719E-3</c:v>
                </c:pt>
                <c:pt idx="3296">
                  <c:v>9.6196656095237643E-3</c:v>
                </c:pt>
                <c:pt idx="3297">
                  <c:v>9.623891122743089E-3</c:v>
                </c:pt>
                <c:pt idx="3298">
                  <c:v>9.6281005559450961E-3</c:v>
                </c:pt>
                <c:pt idx="3299">
                  <c:v>9.6322938797932522E-3</c:v>
                </c:pt>
                <c:pt idx="3300">
                  <c:v>9.6364710648710883E-3</c:v>
                </c:pt>
                <c:pt idx="3301">
                  <c:v>9.6406320820818792E-3</c:v>
                </c:pt>
                <c:pt idx="3302">
                  <c:v>9.6447769016094753E-3</c:v>
                </c:pt>
                <c:pt idx="3303">
                  <c:v>9.6489054943571517E-3</c:v>
                </c:pt>
                <c:pt idx="3304">
                  <c:v>9.6530178308285031E-3</c:v>
                </c:pt>
                <c:pt idx="3305">
                  <c:v>9.6571138817669322E-3</c:v>
                </c:pt>
                <c:pt idx="3306">
                  <c:v>9.6617751036554012E-3</c:v>
                </c:pt>
                <c:pt idx="3307">
                  <c:v>9.6658361580281849E-3</c:v>
                </c:pt>
                <c:pt idx="3308">
                  <c:v>9.6693040272999298E-3</c:v>
                </c:pt>
                <c:pt idx="3309">
                  <c:v>9.6733346421817856E-3</c:v>
                </c:pt>
                <c:pt idx="3310">
                  <c:v>9.677348824528309E-3</c:v>
                </c:pt>
                <c:pt idx="3311">
                  <c:v>9.6813465450829028E-3</c:v>
                </c:pt>
                <c:pt idx="3312">
                  <c:v>9.6853277744290978E-3</c:v>
                </c:pt>
                <c:pt idx="3313">
                  <c:v>9.6892924833102967E-3</c:v>
                </c:pt>
                <c:pt idx="3314">
                  <c:v>9.6932406421501582E-3</c:v>
                </c:pt>
                <c:pt idx="3315">
                  <c:v>9.6971722216920853E-3</c:v>
                </c:pt>
                <c:pt idx="3316">
                  <c:v>9.7010871925196085E-3</c:v>
                </c:pt>
                <c:pt idx="3317">
                  <c:v>9.7049855252961947E-3</c:v>
                </c:pt>
                <c:pt idx="3318">
                  <c:v>9.7088671906053747E-3</c:v>
                </c:pt>
                <c:pt idx="3319">
                  <c:v>9.7127321591106153E-3</c:v>
                </c:pt>
                <c:pt idx="3320">
                  <c:v>9.7165804014753832E-3</c:v>
                </c:pt>
                <c:pt idx="3321">
                  <c:v>9.7215035171505093E-3</c:v>
                </c:pt>
                <c:pt idx="3322">
                  <c:v>9.72422659019756E-3</c:v>
                </c:pt>
                <c:pt idx="3323">
                  <c:v>9.7280244778819025E-3</c:v>
                </c:pt>
                <c:pt idx="3324">
                  <c:v>9.7318055218398314E-3</c:v>
                </c:pt>
                <c:pt idx="3325">
                  <c:v>9.7355696926548774E-3</c:v>
                </c:pt>
                <c:pt idx="3326">
                  <c:v>9.7393169612303154E-3</c:v>
                </c:pt>
                <c:pt idx="3327">
                  <c:v>9.7430472979098681E-3</c:v>
                </c:pt>
                <c:pt idx="3328">
                  <c:v>9.7467606734369383E-3</c:v>
                </c:pt>
                <c:pt idx="3329">
                  <c:v>9.7504570584749928E-3</c:v>
                </c:pt>
                <c:pt idx="3330">
                  <c:v>9.7541364235276262E-3</c:v>
                </c:pt>
                <c:pt idx="3331">
                  <c:v>9.7577987394181775E-3</c:v>
                </c:pt>
                <c:pt idx="3332">
                  <c:v>9.7614439766502414E-3</c:v>
                </c:pt>
                <c:pt idx="3333">
                  <c:v>9.7650721058872847E-3</c:v>
                </c:pt>
                <c:pt idx="3334">
                  <c:v>9.768683097632902E-3</c:v>
                </c:pt>
                <c:pt idx="3335">
                  <c:v>9.7722769226304962E-3</c:v>
                </c:pt>
                <c:pt idx="3336">
                  <c:v>9.775853551383662E-3</c:v>
                </c:pt>
                <c:pt idx="3337">
                  <c:v>9.7794129547956743E-3</c:v>
                </c:pt>
                <c:pt idx="3338">
                  <c:v>9.7829551032901918E-3</c:v>
                </c:pt>
                <c:pt idx="3339">
                  <c:v>9.7864799676106173E-3</c:v>
                </c:pt>
                <c:pt idx="3340">
                  <c:v>9.7899875181806095E-3</c:v>
                </c:pt>
                <c:pt idx="3341">
                  <c:v>9.7934777258235073E-3</c:v>
                </c:pt>
                <c:pt idx="3342">
                  <c:v>9.7969505611228413E-3</c:v>
                </c:pt>
                <c:pt idx="3343">
                  <c:v>9.8004059946621425E-3</c:v>
                </c:pt>
                <c:pt idx="3344">
                  <c:v>9.8038439971048774E-3</c:v>
                </c:pt>
                <c:pt idx="3345">
                  <c:v>9.8072645388747048E-3</c:v>
                </c:pt>
                <c:pt idx="3346">
                  <c:v>9.8106675909548358E-3</c:v>
                </c:pt>
                <c:pt idx="3347">
                  <c:v>9.8140531237689288E-3</c:v>
                </c:pt>
                <c:pt idx="3348">
                  <c:v>9.8174211080603868E-3</c:v>
                </c:pt>
                <c:pt idx="3349">
                  <c:v>9.8207715143328045E-3</c:v>
                </c:pt>
                <c:pt idx="3350">
                  <c:v>9.8241043132496486E-3</c:v>
                </c:pt>
                <c:pt idx="3351">
                  <c:v>9.8274194753944499E-3</c:v>
                </c:pt>
                <c:pt idx="3352">
                  <c:v>9.8307169714306752E-3</c:v>
                </c:pt>
                <c:pt idx="3353">
                  <c:v>9.8339967719418553E-3</c:v>
                </c:pt>
                <c:pt idx="3354">
                  <c:v>9.837258847831265E-3</c:v>
                </c:pt>
                <c:pt idx="3355">
                  <c:v>9.840503169442627E-3</c:v>
                </c:pt>
                <c:pt idx="3356">
                  <c:v>9.8437297074394081E-3</c:v>
                </c:pt>
                <c:pt idx="3357">
                  <c:v>9.8469384324850751E-3</c:v>
                </c:pt>
                <c:pt idx="3358">
                  <c:v>9.8505836972950789E-3</c:v>
                </c:pt>
                <c:pt idx="3359">
                  <c:v>9.8533023262170616E-3</c:v>
                </c:pt>
                <c:pt idx="3360">
                  <c:v>9.8564574361503787E-3</c:v>
                </c:pt>
                <c:pt idx="3361">
                  <c:v>9.8595946155466407E-3</c:v>
                </c:pt>
                <c:pt idx="3362">
                  <c:v>9.8627138352291865E-3</c:v>
                </c:pt>
                <c:pt idx="3363">
                  <c:v>9.8658150657815469E-3</c:v>
                </c:pt>
                <c:pt idx="3364">
                  <c:v>9.8688982777073164E-3</c:v>
                </c:pt>
                <c:pt idx="3365">
                  <c:v>9.871963441749898E-3</c:v>
                </c:pt>
                <c:pt idx="3366">
                  <c:v>9.8750105284128864E-3</c:v>
                </c:pt>
                <c:pt idx="3367">
                  <c:v>9.8780395084396844E-3</c:v>
                </c:pt>
                <c:pt idx="3368">
                  <c:v>9.8810503523338866E-3</c:v>
                </c:pt>
                <c:pt idx="3369">
                  <c:v>9.884043030838896E-3</c:v>
                </c:pt>
                <c:pt idx="3370">
                  <c:v>9.8870175146181793E-3</c:v>
                </c:pt>
                <c:pt idx="3371">
                  <c:v>9.8908150683296725E-3</c:v>
                </c:pt>
                <c:pt idx="3372">
                  <c:v>9.8929117801738187E-3</c:v>
                </c:pt>
                <c:pt idx="3373">
                  <c:v>9.8958315033570443E-3</c:v>
                </c:pt>
                <c:pt idx="3374">
                  <c:v>9.8987329141486669E-3</c:v>
                </c:pt>
                <c:pt idx="3375">
                  <c:v>9.9016159833720252E-3</c:v>
                </c:pt>
                <c:pt idx="3376">
                  <c:v>9.904888422731517E-3</c:v>
                </c:pt>
                <c:pt idx="3377">
                  <c:v>9.9073269792882002E-3</c:v>
                </c:pt>
                <c:pt idx="3378">
                  <c:v>9.9101548473079504E-3</c:v>
                </c:pt>
                <c:pt idx="3379">
                  <c:v>9.9129642560935594E-3</c:v>
                </c:pt>
                <c:pt idx="3380">
                  <c:v>9.91575517638843E-3</c:v>
                </c:pt>
                <c:pt idx="3381">
                  <c:v>9.9185275787760929E-3</c:v>
                </c:pt>
                <c:pt idx="3382">
                  <c:v>9.921281433920015E-3</c:v>
                </c:pt>
                <c:pt idx="3383">
                  <c:v>9.9240167124836631E-3</c:v>
                </c:pt>
                <c:pt idx="3384">
                  <c:v>9.9267333850505679E-3</c:v>
                </c:pt>
                <c:pt idx="3385">
                  <c:v>9.9294314222042601E-3</c:v>
                </c:pt>
                <c:pt idx="3386">
                  <c:v>9.9321107945282705E-3</c:v>
                </c:pt>
                <c:pt idx="3387">
                  <c:v>9.9347714727660019E-3</c:v>
                </c:pt>
                <c:pt idx="3388">
                  <c:v>9.9374134276608572E-3</c:v>
                </c:pt>
                <c:pt idx="3389">
                  <c:v>9.940036629556559E-3</c:v>
                </c:pt>
                <c:pt idx="3390">
                  <c:v>9.942641049116574E-3</c:v>
                </c:pt>
                <c:pt idx="3391">
                  <c:v>9.9452266571642411E-3</c:v>
                </c:pt>
                <c:pt idx="3392">
                  <c:v>9.9477934242830912E-3</c:v>
                </c:pt>
                <c:pt idx="3393">
                  <c:v>9.9503413210566549E-3</c:v>
                </c:pt>
                <c:pt idx="3394">
                  <c:v>9.9528703179885269E-3</c:v>
                </c:pt>
                <c:pt idx="3395">
                  <c:v>9.9553803858221102E-3</c:v>
                </c:pt>
                <c:pt idx="3396">
                  <c:v>9.9578714953008074E-3</c:v>
                </c:pt>
                <c:pt idx="3397">
                  <c:v>9.9603436167683412E-3</c:v>
                </c:pt>
                <c:pt idx="3398">
                  <c:v>9.9627967210480506E-3</c:v>
                </c:pt>
                <c:pt idx="3399">
                  <c:v>9.9652307789632744E-3</c:v>
                </c:pt>
                <c:pt idx="3400">
                  <c:v>9.967645760617927E-3</c:v>
                </c:pt>
                <c:pt idx="3401">
                  <c:v>9.9700416369952194E-3</c:v>
                </c:pt>
                <c:pt idx="3402">
                  <c:v>9.9724183788385545E-3</c:v>
                </c:pt>
                <c:pt idx="3403">
                  <c:v>9.9747759564916549E-3</c:v>
                </c:pt>
                <c:pt idx="3404">
                  <c:v>9.9771143406179874E-3</c:v>
                </c:pt>
                <c:pt idx="3405">
                  <c:v>9.9794335019609548E-3</c:v>
                </c:pt>
                <c:pt idx="3406">
                  <c:v>9.98173341126396E-3</c:v>
                </c:pt>
                <c:pt idx="3407">
                  <c:v>9.9840140388707255E-3</c:v>
                </c:pt>
                <c:pt idx="3408">
                  <c:v>9.9862753554447181E-3</c:v>
                </c:pt>
                <c:pt idx="3409">
                  <c:v>9.9885173318892129E-3</c:v>
                </c:pt>
                <c:pt idx="3410">
                  <c:v>9.9913714071853121E-3</c:v>
                </c:pt>
                <c:pt idx="3411">
                  <c:v>9.9935690667596333E-3</c:v>
                </c:pt>
                <c:pt idx="3412">
                  <c:v>9.9954373060828772E-3</c:v>
                </c:pt>
                <c:pt idx="3413">
                  <c:v>9.9975988453504527E-3</c:v>
                </c:pt>
                <c:pt idx="3414">
                  <c:v>9.9997408933294452E-3</c:v>
                </c:pt>
                <c:pt idx="3415">
                  <c:v>1.0001863420523449E-2</c:v>
                </c:pt>
                <c:pt idx="3416">
                  <c:v>1.0003966397515995E-2</c:v>
                </c:pt>
                <c:pt idx="3417">
                  <c:v>1.0006049795130423E-2</c:v>
                </c:pt>
                <c:pt idx="3418">
                  <c:v>1.000811358379039E-2</c:v>
                </c:pt>
                <c:pt idx="3419">
                  <c:v>1.0010157734399172E-2</c:v>
                </c:pt>
                <c:pt idx="3420">
                  <c:v>1.0012182217300492E-2</c:v>
                </c:pt>
                <c:pt idx="3421">
                  <c:v>1.0014187003077879E-2</c:v>
                </c:pt>
                <c:pt idx="3422">
                  <c:v>1.001617206263461E-2</c:v>
                </c:pt>
                <c:pt idx="3423">
                  <c:v>1.0018137366554214E-2</c:v>
                </c:pt>
                <c:pt idx="3424">
                  <c:v>1.0020082885180415E-2</c:v>
                </c:pt>
                <c:pt idx="3425">
                  <c:v>1.0022008589496423E-2</c:v>
                </c:pt>
                <c:pt idx="3426">
                  <c:v>1.0024455332624527E-2</c:v>
                </c:pt>
                <c:pt idx="3427">
                  <c:v>1.002580043721224E-2</c:v>
                </c:pt>
                <c:pt idx="3428">
                  <c:v>1.0027931478875374E-2</c:v>
                </c:pt>
                <c:pt idx="3429">
                  <c:v>1.0029512674529784E-2</c:v>
                </c:pt>
                <c:pt idx="3430">
                  <c:v>1.0031338865967854E-2</c:v>
                </c:pt>
                <c:pt idx="3431">
                  <c:v>1.0033145066596916E-2</c:v>
                </c:pt>
                <c:pt idx="3432">
                  <c:v>1.0034931247160372E-2</c:v>
                </c:pt>
                <c:pt idx="3433">
                  <c:v>1.0036697378401627E-2</c:v>
                </c:pt>
                <c:pt idx="3434">
                  <c:v>1.0038443430744337E-2</c:v>
                </c:pt>
                <c:pt idx="3435">
                  <c:v>1.0040169374931907E-2</c:v>
                </c:pt>
                <c:pt idx="3436">
                  <c:v>1.004187518146793E-2</c:v>
                </c:pt>
                <c:pt idx="3437">
                  <c:v>1.0043560821175745E-2</c:v>
                </c:pt>
                <c:pt idx="3438">
                  <c:v>1.0045226264399076E-2</c:v>
                </c:pt>
                <c:pt idx="3439">
                  <c:v>1.004687148220107E-2</c:v>
                </c:pt>
                <c:pt idx="3440">
                  <c:v>1.0048496444845512E-2</c:v>
                </c:pt>
                <c:pt idx="3441">
                  <c:v>1.0050101123075805E-2</c:v>
                </c:pt>
                <c:pt idx="3442">
                  <c:v>1.0051685487395545E-2</c:v>
                </c:pt>
                <c:pt idx="3443">
                  <c:v>1.0053249508787943E-2</c:v>
                </c:pt>
                <c:pt idx="3444">
                  <c:v>1.0054793157436848E-2</c:v>
                </c:pt>
                <c:pt idx="3445">
                  <c:v>1.0056316404325472E-2</c:v>
                </c:pt>
                <c:pt idx="3446">
                  <c:v>1.0057819219877473E-2</c:v>
                </c:pt>
                <c:pt idx="3447">
                  <c:v>1.0059301574756319E-2</c:v>
                </c:pt>
                <c:pt idx="3448">
                  <c:v>1.0060763439545539E-2</c:v>
                </c:pt>
                <c:pt idx="3449">
                  <c:v>1.0062204785068474E-2</c:v>
                </c:pt>
                <c:pt idx="3450">
                  <c:v>1.0063625581748781E-2</c:v>
                </c:pt>
                <c:pt idx="3451">
                  <c:v>1.0065025800169991E-2</c:v>
                </c:pt>
                <c:pt idx="3452">
                  <c:v>1.0066405411395252E-2</c:v>
                </c:pt>
                <c:pt idx="3453">
                  <c:v>1.0067764385448541E-2</c:v>
                </c:pt>
                <c:pt idx="3454">
                  <c:v>1.0069102693472942E-2</c:v>
                </c:pt>
                <c:pt idx="3455">
                  <c:v>1.0070420305732242E-2</c:v>
                </c:pt>
                <c:pt idx="3456">
                  <c:v>1.007171719280997E-2</c:v>
                </c:pt>
                <c:pt idx="3457">
                  <c:v>1.0072993325849211E-2</c:v>
                </c:pt>
                <c:pt idx="3458">
                  <c:v>1.0074248674953878E-2</c:v>
                </c:pt>
                <c:pt idx="3459">
                  <c:v>1.0075483211027247E-2</c:v>
                </c:pt>
                <c:pt idx="3460">
                  <c:v>1.0076696904572913E-2</c:v>
                </c:pt>
                <c:pt idx="3461">
                  <c:v>1.0077889726254341E-2</c:v>
                </c:pt>
                <c:pt idx="3462">
                  <c:v>1.0079392638049356E-2</c:v>
                </c:pt>
                <c:pt idx="3463">
                  <c:v>1.0080537642220833E-2</c:v>
                </c:pt>
                <c:pt idx="3464">
                  <c:v>1.0081502386505292E-2</c:v>
                </c:pt>
                <c:pt idx="3465">
                  <c:v>1.0082608426085216E-2</c:v>
                </c:pt>
                <c:pt idx="3466">
                  <c:v>1.0083693442801689E-2</c:v>
                </c:pt>
                <c:pt idx="3467">
                  <c:v>1.0084757407318179E-2</c:v>
                </c:pt>
                <c:pt idx="3468">
                  <c:v>1.0085800289978408E-2</c:v>
                </c:pt>
                <c:pt idx="3469">
                  <c:v>1.0086822061685652E-2</c:v>
                </c:pt>
                <c:pt idx="3470">
                  <c:v>1.008782269302344E-2</c:v>
                </c:pt>
                <c:pt idx="3471">
                  <c:v>1.0088802154575305E-2</c:v>
                </c:pt>
                <c:pt idx="3472">
                  <c:v>1.0089760417004712E-2</c:v>
                </c:pt>
                <c:pt idx="3473">
                  <c:v>1.009069745073532E-2</c:v>
                </c:pt>
                <c:pt idx="3474">
                  <c:v>1.009161322675034E-2</c:v>
                </c:pt>
                <c:pt idx="3475">
                  <c:v>1.0092507715553367E-2</c:v>
                </c:pt>
                <c:pt idx="3476">
                  <c:v>1.0093380887488124E-2</c:v>
                </c:pt>
                <c:pt idx="3477">
                  <c:v>1.0094874154971123E-2</c:v>
                </c:pt>
                <c:pt idx="3478">
                  <c:v>1.0095063164365925E-2</c:v>
                </c:pt>
                <c:pt idx="3479">
                  <c:v>1.0095872210236223E-2</c:v>
                </c:pt>
                <c:pt idx="3480">
                  <c:v>1.0096770586489612E-2</c:v>
                </c:pt>
                <c:pt idx="3481">
                  <c:v>1.009742597031682E-2</c:v>
                </c:pt>
                <c:pt idx="3482">
                  <c:v>1.0098170625694181E-2</c:v>
                </c:pt>
                <c:pt idx="3483">
                  <c:v>1.0098893758847538E-2</c:v>
                </c:pt>
                <c:pt idx="3484">
                  <c:v>1.0099595340440359E-2</c:v>
                </c:pt>
                <c:pt idx="3485">
                  <c:v>1.0100275341056175E-2</c:v>
                </c:pt>
                <c:pt idx="3486">
                  <c:v>1.010093373119858E-2</c:v>
                </c:pt>
                <c:pt idx="3487">
                  <c:v>1.010157048177085E-2</c:v>
                </c:pt>
                <c:pt idx="3488">
                  <c:v>1.010218556303677E-2</c:v>
                </c:pt>
                <c:pt idx="3489">
                  <c:v>1.0102778945979551E-2</c:v>
                </c:pt>
                <c:pt idx="3490">
                  <c:v>1.0103350601022854E-2</c:v>
                </c:pt>
                <c:pt idx="3491">
                  <c:v>1.0103900498910079E-2</c:v>
                </c:pt>
                <c:pt idx="3492">
                  <c:v>1.0104428610144822E-2</c:v>
                </c:pt>
                <c:pt idx="3493">
                  <c:v>1.010493490539055E-2</c:v>
                </c:pt>
                <c:pt idx="3494">
                  <c:v>1.0105419355390666E-2</c:v>
                </c:pt>
                <c:pt idx="3495">
                  <c:v>1.0105881930568827E-2</c:v>
                </c:pt>
                <c:pt idx="3496">
                  <c:v>1.0106322601748374E-2</c:v>
                </c:pt>
                <c:pt idx="3497">
                  <c:v>1.0106741339352965E-2</c:v>
                </c:pt>
                <c:pt idx="3498">
                  <c:v>1.0107138114285874E-2</c:v>
                </c:pt>
                <c:pt idx="3499">
                  <c:v>1.0107512896970761E-2</c:v>
                </c:pt>
                <c:pt idx="3500">
                  <c:v>1.0107865658151027E-2</c:v>
                </c:pt>
                <c:pt idx="3501">
                  <c:v>1.0108196368330269E-2</c:v>
                </c:pt>
                <c:pt idx="3502">
                  <c:v>1.0108504998251888E-2</c:v>
                </c:pt>
                <c:pt idx="3503">
                  <c:v>1.0108791518339544E-2</c:v>
                </c:pt>
                <c:pt idx="3504">
                  <c:v>1.0109055899496511E-2</c:v>
                </c:pt>
                <c:pt idx="3505">
                  <c:v>1.0109298112226384E-2</c:v>
                </c:pt>
                <c:pt idx="3506">
                  <c:v>1.0109518127032757E-2</c:v>
                </c:pt>
                <c:pt idx="3507">
                  <c:v>1.010971591473897E-2</c:v>
                </c:pt>
                <c:pt idx="3508">
                  <c:v>1.010989144600849E-2</c:v>
                </c:pt>
                <c:pt idx="3509">
                  <c:v>1.0110044691185038E-2</c:v>
                </c:pt>
                <c:pt idx="3510">
                  <c:v>1.0110175621251827E-2</c:v>
                </c:pt>
                <c:pt idx="3511">
                  <c:v>1.0110284206632514E-2</c:v>
                </c:pt>
                <c:pt idx="3512">
                  <c:v>1.011037041791063E-2</c:v>
                </c:pt>
                <c:pt idx="3513">
                  <c:v>1.0110434225909515E-2</c:v>
                </c:pt>
                <c:pt idx="3514">
                  <c:v>1.0110770258284774E-2</c:v>
                </c:pt>
                <c:pt idx="3515">
                  <c:v>1.0110779536010028E-2</c:v>
                </c:pt>
                <c:pt idx="3516">
                  <c:v>1.0110488586505539E-2</c:v>
                </c:pt>
                <c:pt idx="3517">
                  <c:v>1.0110459267318461E-2</c:v>
                </c:pt>
                <c:pt idx="3518">
                  <c:v>1.0110407393852938E-2</c:v>
                </c:pt>
                <c:pt idx="3519">
                  <c:v>1.0110332936372757E-2</c:v>
                </c:pt>
                <c:pt idx="3520">
                  <c:v>1.0110235865941064E-2</c:v>
                </c:pt>
                <c:pt idx="3521">
                  <c:v>1.0110116152661774E-2</c:v>
                </c:pt>
                <c:pt idx="3522">
                  <c:v>1.0109973767677971E-2</c:v>
                </c:pt>
                <c:pt idx="3523">
                  <c:v>1.010980868125344E-2</c:v>
                </c:pt>
                <c:pt idx="3524">
                  <c:v>1.0109620864051649E-2</c:v>
                </c:pt>
                <c:pt idx="3525">
                  <c:v>1.0109410286895937E-2</c:v>
                </c:pt>
                <c:pt idx="3526">
                  <c:v>1.0109176920369833E-2</c:v>
                </c:pt>
                <c:pt idx="3527">
                  <c:v>1.0108920735136806E-2</c:v>
                </c:pt>
                <c:pt idx="3528">
                  <c:v>1.0108641701380705E-2</c:v>
                </c:pt>
                <c:pt idx="3529">
                  <c:v>1.0108339790244614E-2</c:v>
                </c:pt>
                <c:pt idx="3530">
                  <c:v>1.0108485114381338E-2</c:v>
                </c:pt>
                <c:pt idx="3531">
                  <c:v>1.0107458191930263E-2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55168"/>
        <c:axId val="473656704"/>
      </c:lineChart>
      <c:dateAx>
        <c:axId val="47365516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5670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73656704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36551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-1.4130000000106288E-3</c:v>
                </c:pt>
                <c:pt idx="1">
                  <c:v>-1.4145916782420461E-3</c:v>
                </c:pt>
                <c:pt idx="2">
                  <c:v>-1.4153082416951848E-3</c:v>
                </c:pt>
                <c:pt idx="3">
                  <c:v>-1.4160004377443596E-3</c:v>
                </c:pt>
                <c:pt idx="4">
                  <c:v>-1.4177285329259306E-3</c:v>
                </c:pt>
                <c:pt idx="5">
                  <c:v>-1.4178348228927862E-3</c:v>
                </c:pt>
                <c:pt idx="6">
                  <c:v>-1.4191364631534983E-3</c:v>
                </c:pt>
                <c:pt idx="7">
                  <c:v>-1.4197072653639961E-3</c:v>
                </c:pt>
                <c:pt idx="8">
                  <c:v>-1.4202622882657646E-3</c:v>
                </c:pt>
                <c:pt idx="9">
                  <c:v>-1.42159076569953E-3</c:v>
                </c:pt>
                <c:pt idx="10">
                  <c:v>-1.4217179476913606E-3</c:v>
                </c:pt>
                <c:pt idx="11">
                  <c:v>-1.4228496142807219E-3</c:v>
                </c:pt>
                <c:pt idx="12">
                  <c:v>-1.4233397788672502E-3</c:v>
                </c:pt>
                <c:pt idx="13">
                  <c:v>-1.4238244212278412E-3</c:v>
                </c:pt>
                <c:pt idx="14">
                  <c:v>-1.424968938007225E-3</c:v>
                </c:pt>
                <c:pt idx="15">
                  <c:v>-1.4251143935895116E-3</c:v>
                </c:pt>
                <c:pt idx="16">
                  <c:v>-1.4262220457600153E-3</c:v>
                </c:pt>
                <c:pt idx="17">
                  <c:v>-1.4267083792923743E-3</c:v>
                </c:pt>
                <c:pt idx="18">
                  <c:v>-1.4272011166787018E-3</c:v>
                </c:pt>
                <c:pt idx="19">
                  <c:v>-1.4284064678243655E-3</c:v>
                </c:pt>
                <c:pt idx="20">
                  <c:v>-1.428570518080541E-3</c:v>
                </c:pt>
                <c:pt idx="21">
                  <c:v>-1.4298264524874498E-3</c:v>
                </c:pt>
                <c:pt idx="22">
                  <c:v>-1.4300000000002609E-3</c:v>
                </c:pt>
                <c:pt idx="23">
                  <c:v>-1.4305890958331406E-3</c:v>
                </c:pt>
                <c:pt idx="24">
                  <c:v>-1.4312267604761962E-3</c:v>
                </c:pt>
                <c:pt idx="25">
                  <c:v>-1.4327913996082949E-3</c:v>
                </c:pt>
                <c:pt idx="26">
                  <c:v>-1.4342514062142193E-3</c:v>
                </c:pt>
                <c:pt idx="27">
                  <c:v>-1.4351208313297275E-3</c:v>
                </c:pt>
                <c:pt idx="28">
                  <c:v>-1.4360325455285091E-3</c:v>
                </c:pt>
                <c:pt idx="29">
                  <c:v>-1.4369845790452298E-3</c:v>
                </c:pt>
                <c:pt idx="30">
                  <c:v>-1.4389332389444375E-3</c:v>
                </c:pt>
                <c:pt idx="31">
                  <c:v>-1.4411472796565436E-3</c:v>
                </c:pt>
                <c:pt idx="32">
                  <c:v>-1.4422621319712711E-3</c:v>
                </c:pt>
                <c:pt idx="33">
                  <c:v>-1.4433999462396486E-3</c:v>
                </c:pt>
                <c:pt idx="34">
                  <c:v>-1.4445569064505624E-3</c:v>
                </c:pt>
                <c:pt idx="35">
                  <c:v>-1.4466371992711956E-3</c:v>
                </c:pt>
                <c:pt idx="36">
                  <c:v>-1.449290655442917E-3</c:v>
                </c:pt>
                <c:pt idx="37">
                  <c:v>-1.4504768741613601E-3</c:v>
                </c:pt>
                <c:pt idx="38">
                  <c:v>-1.4516538041478338E-3</c:v>
                </c:pt>
                <c:pt idx="39">
                  <c:v>-1.4528157831987362E-3</c:v>
                </c:pt>
                <c:pt idx="40">
                  <c:v>-1.4550230140361517E-3</c:v>
                </c:pt>
                <c:pt idx="41">
                  <c:v>-1.4571917150922986E-3</c:v>
                </c:pt>
                <c:pt idx="42">
                  <c:v>-1.4581847755357931E-3</c:v>
                </c:pt>
                <c:pt idx="43">
                  <c:v>-1.4591233732988021E-3</c:v>
                </c:pt>
                <c:pt idx="44">
                  <c:v>-1.4600000000003046E-3</c:v>
                </c:pt>
                <c:pt idx="45">
                  <c:v>-1.4612468286069056E-3</c:v>
                </c:pt>
                <c:pt idx="46">
                  <c:v>-1.463126410920984E-3</c:v>
                </c:pt>
                <c:pt idx="47">
                  <c:v>-1.4637257485079348E-3</c:v>
                </c:pt>
                <c:pt idx="48">
                  <c:v>-1.4642797297353479E-3</c:v>
                </c:pt>
                <c:pt idx="49">
                  <c:v>-1.4649593097294843E-3</c:v>
                </c:pt>
                <c:pt idx="50">
                  <c:v>-1.4653343416486748E-3</c:v>
                </c:pt>
                <c:pt idx="51">
                  <c:v>-1.466431670784399E-3</c:v>
                </c:pt>
                <c:pt idx="52">
                  <c:v>-1.4667529453096435E-3</c:v>
                </c:pt>
                <c:pt idx="53">
                  <c:v>-1.4670433428119927E-3</c:v>
                </c:pt>
                <c:pt idx="54">
                  <c:v>-1.4672996947602051E-3</c:v>
                </c:pt>
                <c:pt idx="55">
                  <c:v>-1.4675340304186183E-3</c:v>
                </c:pt>
                <c:pt idx="56">
                  <c:v>-1.4681296127475162E-3</c:v>
                </c:pt>
                <c:pt idx="57">
                  <c:v>-1.4682952140764704E-3</c:v>
                </c:pt>
                <c:pt idx="58">
                  <c:v>-1.4684514292414045E-3</c:v>
                </c:pt>
                <c:pt idx="59">
                  <c:v>-1.4685106433869545E-3</c:v>
                </c:pt>
                <c:pt idx="60">
                  <c:v>-1.4687026695554312E-3</c:v>
                </c:pt>
                <c:pt idx="61">
                  <c:v>-1.4692242082899828E-3</c:v>
                </c:pt>
                <c:pt idx="62">
                  <c:v>-1.4694056071980514E-3</c:v>
                </c:pt>
                <c:pt idx="63">
                  <c:v>-1.4696061223933687E-3</c:v>
                </c:pt>
                <c:pt idx="64">
                  <c:v>-1.4697402917823194E-3</c:v>
                </c:pt>
                <c:pt idx="65">
                  <c:v>-1.4700000000002612E-3</c:v>
                </c:pt>
                <c:pt idx="66">
                  <c:v>-1.4710664866339907E-3</c:v>
                </c:pt>
                <c:pt idx="67">
                  <c:v>-1.4714715434325282E-3</c:v>
                </c:pt>
                <c:pt idx="68">
                  <c:v>-1.4719129499332268E-3</c:v>
                </c:pt>
                <c:pt idx="69">
                  <c:v>-1.472340994706518E-3</c:v>
                </c:pt>
                <c:pt idx="70">
                  <c:v>-1.4728726761596678E-3</c:v>
                </c:pt>
                <c:pt idx="71">
                  <c:v>-1.4746011264133369E-3</c:v>
                </c:pt>
                <c:pt idx="72">
                  <c:v>-1.4752207972468958E-3</c:v>
                </c:pt>
                <c:pt idx="73">
                  <c:v>-1.4758626245280012E-3</c:v>
                </c:pt>
                <c:pt idx="74">
                  <c:v>-1.4764509870433054E-3</c:v>
                </c:pt>
                <c:pt idx="75">
                  <c:v>-1.4771621156257752E-3</c:v>
                </c:pt>
                <c:pt idx="76">
                  <c:v>-1.4793159798012648E-3</c:v>
                </c:pt>
                <c:pt idx="77">
                  <c:v>-1.4800364961532813E-3</c:v>
                </c:pt>
                <c:pt idx="78">
                  <c:v>-1.4807601704804837E-3</c:v>
                </c:pt>
                <c:pt idx="79">
                  <c:v>-1.4813137179786426E-3</c:v>
                </c:pt>
                <c:pt idx="80">
                  <c:v>-1.4821122735856371E-3</c:v>
                </c:pt>
                <c:pt idx="81">
                  <c:v>-1.4843137582471395E-3</c:v>
                </c:pt>
                <c:pt idx="82">
                  <c:v>-1.4849877154471875E-3</c:v>
                </c:pt>
                <c:pt idx="83">
                  <c:v>-1.4856410270435306E-3</c:v>
                </c:pt>
                <c:pt idx="84">
                  <c:v>-1.4859358209641559E-3</c:v>
                </c:pt>
                <c:pt idx="85">
                  <c:v>-1.4866939275648718E-3</c:v>
                </c:pt>
                <c:pt idx="86">
                  <c:v>-1.4886727836836086E-3</c:v>
                </c:pt>
                <c:pt idx="87">
                  <c:v>-1.4893506349525629E-3</c:v>
                </c:pt>
                <c:pt idx="88">
                  <c:v>-1.4900000000308052E-3</c:v>
                </c:pt>
                <c:pt idx="89">
                  <c:v>-1.490412677995755E-3</c:v>
                </c:pt>
                <c:pt idx="90">
                  <c:v>-1.4908144717646187E-3</c:v>
                </c:pt>
                <c:pt idx="91">
                  <c:v>-1.4917279277411215E-3</c:v>
                </c:pt>
                <c:pt idx="92">
                  <c:v>-1.4923233515974103E-3</c:v>
                </c:pt>
                <c:pt idx="93">
                  <c:v>-1.4926785888659617E-3</c:v>
                </c:pt>
                <c:pt idx="94">
                  <c:v>-1.4930260512832532E-3</c:v>
                </c:pt>
                <c:pt idx="95">
                  <c:v>-1.493366238850209E-3</c:v>
                </c:pt>
                <c:pt idx="96">
                  <c:v>-1.4941631303593591E-3</c:v>
                </c:pt>
                <c:pt idx="97">
                  <c:v>-1.4946640584052374E-3</c:v>
                </c:pt>
                <c:pt idx="98">
                  <c:v>-1.4949751895057893E-3</c:v>
                </c:pt>
                <c:pt idx="99">
                  <c:v>-1.4952819364251462E-3</c:v>
                </c:pt>
                <c:pt idx="100">
                  <c:v>-1.4955847627182485E-3</c:v>
                </c:pt>
                <c:pt idx="101">
                  <c:v>-1.4964212310203213E-3</c:v>
                </c:pt>
                <c:pt idx="102">
                  <c:v>-1.4967659505093615E-3</c:v>
                </c:pt>
                <c:pt idx="103">
                  <c:v>-1.4970559447772976E-3</c:v>
                </c:pt>
                <c:pt idx="104">
                  <c:v>-1.4973446904159675E-3</c:v>
                </c:pt>
                <c:pt idx="105">
                  <c:v>-1.4976326145367559E-3</c:v>
                </c:pt>
                <c:pt idx="106">
                  <c:v>-1.4986653792390052E-3</c:v>
                </c:pt>
                <c:pt idx="107">
                  <c:v>-1.4987844558276115E-3</c:v>
                </c:pt>
                <c:pt idx="108">
                  <c:v>-1.4990744967936626E-3</c:v>
                </c:pt>
                <c:pt idx="109">
                  <c:v>-1.4993661695715263E-3</c:v>
                </c:pt>
                <c:pt idx="110">
                  <c:v>-1.5000000000001642E-3</c:v>
                </c:pt>
                <c:pt idx="111">
                  <c:v>-1.5012314602416365E-3</c:v>
                </c:pt>
                <c:pt idx="112">
                  <c:v>-1.5017281870683401E-3</c:v>
                </c:pt>
                <c:pt idx="113">
                  <c:v>-1.502264426204732E-3</c:v>
                </c:pt>
                <c:pt idx="114">
                  <c:v>-1.5028380083559579E-3</c:v>
                </c:pt>
                <c:pt idx="115">
                  <c:v>-1.5034467611245912E-3</c:v>
                </c:pt>
                <c:pt idx="116">
                  <c:v>-1.505462272610432E-3</c:v>
                </c:pt>
                <c:pt idx="117">
                  <c:v>-1.5061899218124235E-3</c:v>
                </c:pt>
                <c:pt idx="118">
                  <c:v>-1.5069418331043344E-3</c:v>
                </c:pt>
                <c:pt idx="119">
                  <c:v>-1.5077158154730797E-3</c:v>
                </c:pt>
                <c:pt idx="120">
                  <c:v>-1.5130248711695082E-3</c:v>
                </c:pt>
                <c:pt idx="121">
                  <c:v>-1.5121513486075426E-3</c:v>
                </c:pt>
                <c:pt idx="122">
                  <c:v>-1.5118398910266648E-3</c:v>
                </c:pt>
                <c:pt idx="123">
                  <c:v>-1.5127001149793941E-3</c:v>
                </c:pt>
                <c:pt idx="124">
                  <c:v>-1.5135669861118532E-3</c:v>
                </c:pt>
                <c:pt idx="125">
                  <c:v>-1.5144382886081596E-3</c:v>
                </c:pt>
                <c:pt idx="126">
                  <c:v>-1.517056579634348E-3</c:v>
                </c:pt>
                <c:pt idx="127">
                  <c:v>-1.5179233874407594E-3</c:v>
                </c:pt>
                <c:pt idx="128">
                  <c:v>-1.5187835010375885E-3</c:v>
                </c:pt>
                <c:pt idx="129">
                  <c:v>-1.5196346860117413E-3</c:v>
                </c:pt>
                <c:pt idx="130">
                  <c:v>-1.5204747048482091E-3</c:v>
                </c:pt>
                <c:pt idx="131">
                  <c:v>-1.5200000000205863E-3</c:v>
                </c:pt>
                <c:pt idx="132">
                  <c:v>-1.5238139763235864E-3</c:v>
                </c:pt>
                <c:pt idx="133">
                  <c:v>-1.5237547280965041E-3</c:v>
                </c:pt>
                <c:pt idx="134">
                  <c:v>-1.5246324954766109E-3</c:v>
                </c:pt>
                <c:pt idx="135">
                  <c:v>-1.5255156095084579E-3</c:v>
                </c:pt>
                <c:pt idx="136">
                  <c:v>-1.5289905786894712E-3</c:v>
                </c:pt>
                <c:pt idx="137">
                  <c:v>-1.5290979019260782E-3</c:v>
                </c:pt>
                <c:pt idx="138">
                  <c:v>-1.5300048357676961E-3</c:v>
                </c:pt>
                <c:pt idx="139">
                  <c:v>-1.5309157982589931E-3</c:v>
                </c:pt>
                <c:pt idx="140">
                  <c:v>-1.5318304934219204E-3</c:v>
                </c:pt>
                <c:pt idx="141">
                  <c:v>-1.5352757483050013E-3</c:v>
                </c:pt>
                <c:pt idx="142">
                  <c:v>-1.535519918127554E-3</c:v>
                </c:pt>
                <c:pt idx="143">
                  <c:v>-1.5364480738764973E-3</c:v>
                </c:pt>
                <c:pt idx="144">
                  <c:v>-1.5373777285678473E-3</c:v>
                </c:pt>
                <c:pt idx="145">
                  <c:v>-1.5383084336042015E-3</c:v>
                </c:pt>
                <c:pt idx="146">
                  <c:v>-1.5417247826897576E-3</c:v>
                </c:pt>
                <c:pt idx="147">
                  <c:v>-1.5420320221519771E-3</c:v>
                </c:pt>
                <c:pt idx="148">
                  <c:v>-1.5429604868564335E-3</c:v>
                </c:pt>
                <c:pt idx="149">
                  <c:v>-1.5438868524662902E-3</c:v>
                </c:pt>
                <c:pt idx="150">
                  <c:v>-1.5448105177652328E-3</c:v>
                </c:pt>
                <c:pt idx="151">
                  <c:v>-1.5481815952095729E-3</c:v>
                </c:pt>
                <c:pt idx="152">
                  <c:v>-1.5484653884844538E-3</c:v>
                </c:pt>
                <c:pt idx="153">
                  <c:v>-1.5500000000002723E-3</c:v>
                </c:pt>
                <c:pt idx="154">
                  <c:v>-1.5509013906463524E-3</c:v>
                </c:pt>
                <c:pt idx="155">
                  <c:v>-1.5517963254328495E-3</c:v>
                </c:pt>
                <c:pt idx="156">
                  <c:v>-1.5544319372622912E-3</c:v>
                </c:pt>
                <c:pt idx="157">
                  <c:v>-1.5552905936566297E-3</c:v>
                </c:pt>
                <c:pt idx="158">
                  <c:v>-1.5561375691345144E-3</c:v>
                </c:pt>
                <c:pt idx="159">
                  <c:v>-1.5569718201355423E-3</c:v>
                </c:pt>
                <c:pt idx="160">
                  <c:v>-1.5577923035848562E-3</c:v>
                </c:pt>
                <c:pt idx="161">
                  <c:v>-1.5601607251123264E-3</c:v>
                </c:pt>
                <c:pt idx="162">
                  <c:v>-1.5609157172650787E-3</c:v>
                </c:pt>
                <c:pt idx="163">
                  <c:v>-1.5616517337400982E-3</c:v>
                </c:pt>
                <c:pt idx="164">
                  <c:v>-1.5623677343624064E-3</c:v>
                </c:pt>
                <c:pt idx="165">
                  <c:v>-1.5630626794408129E-3</c:v>
                </c:pt>
                <c:pt idx="166">
                  <c:v>-1.565010791737347E-3</c:v>
                </c:pt>
                <c:pt idx="167">
                  <c:v>-1.5656111273811811E-3</c:v>
                </c:pt>
                <c:pt idx="168">
                  <c:v>-1.5661852162661828E-3</c:v>
                </c:pt>
                <c:pt idx="169">
                  <c:v>-1.5667320215977461E-3</c:v>
                </c:pt>
                <c:pt idx="170">
                  <c:v>-1.5672505070630771E-3</c:v>
                </c:pt>
                <c:pt idx="171">
                  <c:v>-1.5690205408742468E-3</c:v>
                </c:pt>
                <c:pt idx="172">
                  <c:v>-1.5693818991863112E-3</c:v>
                </c:pt>
                <c:pt idx="173">
                  <c:v>-1.5697087298751976E-3</c:v>
                </c:pt>
                <c:pt idx="174">
                  <c:v>-1.5699999999999202E-3</c:v>
                </c:pt>
                <c:pt idx="175">
                  <c:v>-1.5706621611789949E-3</c:v>
                </c:pt>
                <c:pt idx="176">
                  <c:v>-1.5710762444481425E-3</c:v>
                </c:pt>
                <c:pt idx="177">
                  <c:v>-1.5712491338245489E-3</c:v>
                </c:pt>
                <c:pt idx="178">
                  <c:v>-1.5713912476062861E-3</c:v>
                </c:pt>
                <c:pt idx="179">
                  <c:v>-1.5715042638665038E-3</c:v>
                </c:pt>
                <c:pt idx="180">
                  <c:v>-1.5711787159959376E-3</c:v>
                </c:pt>
                <c:pt idx="181">
                  <c:v>-1.5716992889114568E-3</c:v>
                </c:pt>
                <c:pt idx="182">
                  <c:v>-1.5716923624189282E-3</c:v>
                </c:pt>
                <c:pt idx="183">
                  <c:v>-1.5716666311008573E-3</c:v>
                </c:pt>
                <c:pt idx="184">
                  <c:v>-1.571623847783637E-3</c:v>
                </c:pt>
                <c:pt idx="185">
                  <c:v>-1.5707314682032905E-3</c:v>
                </c:pt>
                <c:pt idx="186">
                  <c:v>-1.5713176248645707E-3</c:v>
                </c:pt>
                <c:pt idx="187">
                  <c:v>-1.5712162477574199E-3</c:v>
                </c:pt>
                <c:pt idx="188">
                  <c:v>-1.5711085598948146E-3</c:v>
                </c:pt>
                <c:pt idx="189">
                  <c:v>-1.5709963888650019E-3</c:v>
                </c:pt>
                <c:pt idx="190">
                  <c:v>-1.5699303750725581E-3</c:v>
                </c:pt>
                <c:pt idx="191">
                  <c:v>-1.5705397986597995E-3</c:v>
                </c:pt>
                <c:pt idx="192">
                  <c:v>-1.5704329994381783E-3</c:v>
                </c:pt>
                <c:pt idx="193">
                  <c:v>-1.5703329068721197E-3</c:v>
                </c:pt>
                <c:pt idx="194">
                  <c:v>-1.5702414233123867E-3</c:v>
                </c:pt>
                <c:pt idx="195">
                  <c:v>-1.5694108963329732E-3</c:v>
                </c:pt>
                <c:pt idx="196">
                  <c:v>-1.5700000000003266E-3</c:v>
                </c:pt>
                <c:pt idx="197">
                  <c:v>-1.5699791445792899E-3</c:v>
                </c:pt>
                <c:pt idx="198">
                  <c:v>-1.5699739213121673E-3</c:v>
                </c:pt>
                <c:pt idx="199">
                  <c:v>-1.5699833500283176E-3</c:v>
                </c:pt>
                <c:pt idx="200">
                  <c:v>-1.5695905835899149E-3</c:v>
                </c:pt>
                <c:pt idx="201">
                  <c:v>-1.5701477774401145E-3</c:v>
                </c:pt>
                <c:pt idx="202">
                  <c:v>-1.5702155596405193E-3</c:v>
                </c:pt>
                <c:pt idx="203">
                  <c:v>-1.5702919904761025E-3</c:v>
                </c:pt>
                <c:pt idx="204">
                  <c:v>-1.5703760490030924E-3</c:v>
                </c:pt>
                <c:pt idx="205">
                  <c:v>-1.5702105591293928E-3</c:v>
                </c:pt>
                <c:pt idx="206">
                  <c:v>-1.5707679372721104E-3</c:v>
                </c:pt>
                <c:pt idx="207">
                  <c:v>-1.5708746162266204E-3</c:v>
                </c:pt>
                <c:pt idx="208">
                  <c:v>-1.5709826748883074E-3</c:v>
                </c:pt>
                <c:pt idx="209">
                  <c:v>-1.571091051540932E-3</c:v>
                </c:pt>
                <c:pt idx="210">
                  <c:v>-1.5709153093370354E-3</c:v>
                </c:pt>
                <c:pt idx="211">
                  <c:v>-1.5715062998783048E-3</c:v>
                </c:pt>
                <c:pt idx="212">
                  <c:v>-1.5716001368834324E-3</c:v>
                </c:pt>
                <c:pt idx="213">
                  <c:v>-1.5716877992666412E-3</c:v>
                </c:pt>
                <c:pt idx="214">
                  <c:v>-1.5717681845396649E-3</c:v>
                </c:pt>
                <c:pt idx="215">
                  <c:v>-1.5713356735442146E-3</c:v>
                </c:pt>
                <c:pt idx="216">
                  <c:v>-1.5700000000473428E-3</c:v>
                </c:pt>
                <c:pt idx="217">
                  <c:v>-1.5699336602717135E-3</c:v>
                </c:pt>
                <c:pt idx="218">
                  <c:v>-1.568257322116553E-3</c:v>
                </c:pt>
                <c:pt idx="219">
                  <c:v>-1.5689001761282646E-3</c:v>
                </c:pt>
                <c:pt idx="220">
                  <c:v>-1.5691551136462843E-3</c:v>
                </c:pt>
                <c:pt idx="221">
                  <c:v>-1.5689188421404458E-3</c:v>
                </c:pt>
                <c:pt idx="222">
                  <c:v>-1.5686586719441894E-3</c:v>
                </c:pt>
                <c:pt idx="223">
                  <c:v>-1.5665358875115835E-3</c:v>
                </c:pt>
                <c:pt idx="224">
                  <c:v>-1.5671434669389057E-3</c:v>
                </c:pt>
                <c:pt idx="225">
                  <c:v>-1.5670441117484324E-3</c:v>
                </c:pt>
                <c:pt idx="226">
                  <c:v>-1.5666674708462701E-3</c:v>
                </c:pt>
                <c:pt idx="227">
                  <c:v>-1.5662759442347037E-3</c:v>
                </c:pt>
                <c:pt idx="228">
                  <c:v>-1.5640638999225493E-3</c:v>
                </c:pt>
                <c:pt idx="229">
                  <c:v>-1.5645528731222517E-3</c:v>
                </c:pt>
                <c:pt idx="230">
                  <c:v>-1.5641408249011948E-3</c:v>
                </c:pt>
                <c:pt idx="231">
                  <c:v>-1.563687522414995E-3</c:v>
                </c:pt>
                <c:pt idx="232">
                  <c:v>-1.5632285528552458E-3</c:v>
                </c:pt>
                <c:pt idx="233">
                  <c:v>-1.5612972480467809E-3</c:v>
                </c:pt>
                <c:pt idx="234">
                  <c:v>-1.5615800592005179E-3</c:v>
                </c:pt>
                <c:pt idx="235">
                  <c:v>-1.5608955267010229E-3</c:v>
                </c:pt>
                <c:pt idx="236">
                  <c:v>-1.5604307101153667E-3</c:v>
                </c:pt>
                <c:pt idx="237">
                  <c:v>-1.5599696507722712E-3</c:v>
                </c:pt>
                <c:pt idx="238">
                  <c:v>-1.5600082529208371E-3</c:v>
                </c:pt>
                <c:pt idx="239">
                  <c:v>-1.560000000000206E-3</c:v>
                </c:pt>
                <c:pt idx="240">
                  <c:v>-1.5578277866614846E-3</c:v>
                </c:pt>
                <c:pt idx="241">
                  <c:v>-1.5572086786861067E-3</c:v>
                </c:pt>
                <c:pt idx="242">
                  <c:v>-1.556562156118821E-3</c:v>
                </c:pt>
                <c:pt idx="243">
                  <c:v>-1.555890232353232E-3</c:v>
                </c:pt>
                <c:pt idx="244">
                  <c:v>-1.5549413002294214E-3</c:v>
                </c:pt>
                <c:pt idx="245">
                  <c:v>-1.5529900122633544E-3</c:v>
                </c:pt>
                <c:pt idx="246">
                  <c:v>-1.5522225025050925E-3</c:v>
                </c:pt>
                <c:pt idx="247">
                  <c:v>-1.5514424033744444E-3</c:v>
                </c:pt>
                <c:pt idx="248">
                  <c:v>-1.5506519720905215E-3</c:v>
                </c:pt>
                <c:pt idx="249">
                  <c:v>-1.5466262743571027E-3</c:v>
                </c:pt>
                <c:pt idx="250">
                  <c:v>-1.5458232024148236E-3</c:v>
                </c:pt>
                <c:pt idx="251">
                  <c:v>-1.545026574188051E-3</c:v>
                </c:pt>
                <c:pt idx="252">
                  <c:v>-1.5446982008911828E-3</c:v>
                </c:pt>
                <c:pt idx="253">
                  <c:v>-1.5419557386998611E-3</c:v>
                </c:pt>
                <c:pt idx="254">
                  <c:v>-1.5412300640433208E-3</c:v>
                </c:pt>
                <c:pt idx="255">
                  <c:v>-1.5405265709360556E-3</c:v>
                </c:pt>
                <c:pt idx="256">
                  <c:v>-1.5398480042665347E-3</c:v>
                </c:pt>
                <c:pt idx="257">
                  <c:v>-1.5400000000293851E-3</c:v>
                </c:pt>
                <c:pt idx="258">
                  <c:v>-1.5370531672549283E-3</c:v>
                </c:pt>
                <c:pt idx="259">
                  <c:v>-1.5364795826053688E-3</c:v>
                </c:pt>
                <c:pt idx="260">
                  <c:v>-1.5363786009816509E-3</c:v>
                </c:pt>
                <c:pt idx="261">
                  <c:v>-1.5355923428547224E-3</c:v>
                </c:pt>
                <c:pt idx="262">
                  <c:v>-1.5337396775401474E-3</c:v>
                </c:pt>
                <c:pt idx="263">
                  <c:v>-1.5332091290515273E-3</c:v>
                </c:pt>
                <c:pt idx="264">
                  <c:v>-1.5326816048157115E-3</c:v>
                </c:pt>
                <c:pt idx="265">
                  <c:v>-1.532519974796198E-3</c:v>
                </c:pt>
                <c:pt idx="266">
                  <c:v>-1.5318113125481437E-3</c:v>
                </c:pt>
                <c:pt idx="267">
                  <c:v>-1.530046133708928E-3</c:v>
                </c:pt>
                <c:pt idx="268">
                  <c:v>-1.5295106381036784E-3</c:v>
                </c:pt>
                <c:pt idx="269">
                  <c:v>-1.5289693353525776E-3</c:v>
                </c:pt>
                <c:pt idx="270">
                  <c:v>-1.5286682988322187E-3</c:v>
                </c:pt>
                <c:pt idx="271">
                  <c:v>-1.5279854628972211E-3</c:v>
                </c:pt>
                <c:pt idx="272">
                  <c:v>-1.5261291992347682E-3</c:v>
                </c:pt>
                <c:pt idx="273">
                  <c:v>-1.5255249558442279E-3</c:v>
                </c:pt>
                <c:pt idx="274">
                  <c:v>-1.5249054136130149E-3</c:v>
                </c:pt>
                <c:pt idx="275">
                  <c:v>-1.5243857624815159E-3</c:v>
                </c:pt>
                <c:pt idx="276">
                  <c:v>-1.5236703114776826E-3</c:v>
                </c:pt>
                <c:pt idx="277">
                  <c:v>-1.5215284030854941E-3</c:v>
                </c:pt>
                <c:pt idx="278">
                  <c:v>-1.5207869890835625E-3</c:v>
                </c:pt>
                <c:pt idx="279">
                  <c:v>-1.5200000000003917E-3</c:v>
                </c:pt>
                <c:pt idx="280">
                  <c:v>-1.5192166735536244E-3</c:v>
                </c:pt>
                <c:pt idx="281">
                  <c:v>-1.5183843302938888E-3</c:v>
                </c:pt>
                <c:pt idx="282">
                  <c:v>-1.5158326224198836E-3</c:v>
                </c:pt>
                <c:pt idx="283">
                  <c:v>-1.5149285993822526E-3</c:v>
                </c:pt>
                <c:pt idx="284">
                  <c:v>-1.5140032900038439E-3</c:v>
                </c:pt>
                <c:pt idx="285">
                  <c:v>-1.5130576768294139E-3</c:v>
                </c:pt>
                <c:pt idx="286">
                  <c:v>-1.5118425346030081E-3</c:v>
                </c:pt>
                <c:pt idx="287">
                  <c:v>-1.5090923103664663E-3</c:v>
                </c:pt>
                <c:pt idx="288">
                  <c:v>-1.5080603896851026E-3</c:v>
                </c:pt>
                <c:pt idx="289">
                  <c:v>-1.5070143444580529E-3</c:v>
                </c:pt>
                <c:pt idx="290">
                  <c:v>-1.5059552518927113E-3</c:v>
                </c:pt>
                <c:pt idx="291">
                  <c:v>-1.5043061495295994E-3</c:v>
                </c:pt>
                <c:pt idx="292">
                  <c:v>-1.5016104257053566E-3</c:v>
                </c:pt>
                <c:pt idx="293">
                  <c:v>-1.5005027278752838E-3</c:v>
                </c:pt>
                <c:pt idx="294">
                  <c:v>-1.4993887299453159E-3</c:v>
                </c:pt>
                <c:pt idx="295">
                  <c:v>-1.498269603788543E-3</c:v>
                </c:pt>
                <c:pt idx="296">
                  <c:v>-1.4949691806784395E-3</c:v>
                </c:pt>
                <c:pt idx="297">
                  <c:v>-1.4931660216590007E-3</c:v>
                </c:pt>
                <c:pt idx="298">
                  <c:v>-1.4926390118847779E-3</c:v>
                </c:pt>
                <c:pt idx="299">
                  <c:v>-1.491514483076564E-3</c:v>
                </c:pt>
                <c:pt idx="300">
                  <c:v>-1.4903934078393313E-3</c:v>
                </c:pt>
                <c:pt idx="301">
                  <c:v>-1.4900000000004502E-3</c:v>
                </c:pt>
                <c:pt idx="302">
                  <c:v>-1.4677161345816798E-3</c:v>
                </c:pt>
                <c:pt idx="303">
                  <c:v>-1.4666045845172964E-3</c:v>
                </c:pt>
                <c:pt idx="304">
                  <c:v>-1.4655038887762227E-3</c:v>
                </c:pt>
                <c:pt idx="305">
                  <c:v>-1.4626302799385226E-3</c:v>
                </c:pt>
                <c:pt idx="306">
                  <c:v>-1.4624293142350233E-3</c:v>
                </c:pt>
                <c:pt idx="307">
                  <c:v>-1.4601575047967776E-3</c:v>
                </c:pt>
                <c:pt idx="308">
                  <c:v>-1.4591183724663775E-3</c:v>
                </c:pt>
                <c:pt idx="309">
                  <c:v>-1.4580888199789833E-3</c:v>
                </c:pt>
                <c:pt idx="310">
                  <c:v>-1.4550719161204693E-3</c:v>
                </c:pt>
                <c:pt idx="311">
                  <c:v>-1.4550527206562453E-3</c:v>
                </c:pt>
                <c:pt idx="312">
                  <c:v>-1.4530767521299696E-3</c:v>
                </c:pt>
                <c:pt idx="313">
                  <c:v>-1.4520997464084269E-3</c:v>
                </c:pt>
                <c:pt idx="314">
                  <c:v>-1.4511305894613408E-3</c:v>
                </c:pt>
                <c:pt idx="315">
                  <c:v>-1.448175807440886E-3</c:v>
                </c:pt>
                <c:pt idx="316">
                  <c:v>-1.4482194230683657E-3</c:v>
                </c:pt>
                <c:pt idx="317">
                  <c:v>-1.4463922503105133E-3</c:v>
                </c:pt>
                <c:pt idx="318">
                  <c:v>-1.4454638839343479E-3</c:v>
                </c:pt>
                <c:pt idx="319">
                  <c:v>-1.444541178669328E-3</c:v>
                </c:pt>
                <c:pt idx="320">
                  <c:v>-1.4418618399681554E-3</c:v>
                </c:pt>
                <c:pt idx="321">
                  <c:v>-1.4418406082942474E-3</c:v>
                </c:pt>
                <c:pt idx="322">
                  <c:v>-1.4400000000003542E-3</c:v>
                </c:pt>
                <c:pt idx="323">
                  <c:v>-1.4391042044452293E-3</c:v>
                </c:pt>
                <c:pt idx="324">
                  <c:v>-1.4382118244594534E-3</c:v>
                </c:pt>
                <c:pt idx="325">
                  <c:v>-1.4359368572568153E-3</c:v>
                </c:pt>
                <c:pt idx="326">
                  <c:v>-1.4357470400660805E-3</c:v>
                </c:pt>
                <c:pt idx="327">
                  <c:v>-1.4337428711904882E-3</c:v>
                </c:pt>
                <c:pt idx="328">
                  <c:v>-1.4328359272596624E-3</c:v>
                </c:pt>
                <c:pt idx="329">
                  <c:v>-1.431920656289561E-3</c:v>
                </c:pt>
                <c:pt idx="330">
                  <c:v>-1.4297276984133868E-3</c:v>
                </c:pt>
                <c:pt idx="331">
                  <c:v>-1.4294221005343919E-3</c:v>
                </c:pt>
                <c:pt idx="332">
                  <c:v>-1.4271596173647165E-3</c:v>
                </c:pt>
                <c:pt idx="333">
                  <c:v>-1.4261584318289362E-3</c:v>
                </c:pt>
                <c:pt idx="334">
                  <c:v>-1.4251368783160681E-3</c:v>
                </c:pt>
                <c:pt idx="335">
                  <c:v>-1.4226211825040997E-3</c:v>
                </c:pt>
                <c:pt idx="336">
                  <c:v>-1.4222754300163125E-3</c:v>
                </c:pt>
                <c:pt idx="337">
                  <c:v>-1.4196623208324213E-3</c:v>
                </c:pt>
                <c:pt idx="338">
                  <c:v>-1.4184817120393024E-3</c:v>
                </c:pt>
                <c:pt idx="339">
                  <c:v>-1.4172683959551775E-3</c:v>
                </c:pt>
                <c:pt idx="340">
                  <c:v>-1.414015585752772E-3</c:v>
                </c:pt>
                <c:pt idx="341">
                  <c:v>-1.4137069773275338E-3</c:v>
                </c:pt>
                <c:pt idx="342">
                  <c:v>-1.4106484437322586E-3</c:v>
                </c:pt>
                <c:pt idx="343">
                  <c:v>-1.4104070182489176E-3</c:v>
                </c:pt>
                <c:pt idx="344">
                  <c:v>-1.4101900823655538E-3</c:v>
                </c:pt>
                <c:pt idx="345">
                  <c:v>-1.410000000066142E-3</c:v>
                </c:pt>
                <c:pt idx="346">
                  <c:v>-1.4086206608924338E-3</c:v>
                </c:pt>
                <c:pt idx="347">
                  <c:v>-1.4028759296958759E-3</c:v>
                </c:pt>
                <c:pt idx="348">
                  <c:v>-1.4028065035426092E-3</c:v>
                </c:pt>
                <c:pt idx="349">
                  <c:v>-1.401281986966205E-3</c:v>
                </c:pt>
                <c:pt idx="350">
                  <c:v>-1.3997303606658323E-3</c:v>
                </c:pt>
                <c:pt idx="351">
                  <c:v>-1.3981522612288486E-3</c:v>
                </c:pt>
                <c:pt idx="352">
                  <c:v>-1.3916075568213002E-3</c:v>
                </c:pt>
                <c:pt idx="353">
                  <c:v>-1.391587783901162E-3</c:v>
                </c:pt>
                <c:pt idx="354">
                  <c:v>-1.3898867876306949E-3</c:v>
                </c:pt>
                <c:pt idx="355">
                  <c:v>-1.3881630897706694E-3</c:v>
                </c:pt>
                <c:pt idx="356">
                  <c:v>-1.3864173109176981E-3</c:v>
                </c:pt>
                <c:pt idx="357">
                  <c:v>-1.3793486515077959E-3</c:v>
                </c:pt>
                <c:pt idx="358">
                  <c:v>-1.3792257175367813E-3</c:v>
                </c:pt>
                <c:pt idx="359">
                  <c:v>-1.3773787627043923E-3</c:v>
                </c:pt>
                <c:pt idx="360">
                  <c:v>-1.3755134024849547E-3</c:v>
                </c:pt>
                <c:pt idx="361">
                  <c:v>-1.3736302414856614E-3</c:v>
                </c:pt>
                <c:pt idx="362">
                  <c:v>-1.3663176084565876E-3</c:v>
                </c:pt>
                <c:pt idx="363">
                  <c:v>-1.3659316018840436E-3</c:v>
                </c:pt>
                <c:pt idx="364">
                  <c:v>-1.3639684261491395E-3</c:v>
                </c:pt>
                <c:pt idx="365">
                  <c:v>-1.3619910293150201E-3</c:v>
                </c:pt>
                <c:pt idx="366">
                  <c:v>-1.3600000000003418E-3</c:v>
                </c:pt>
                <c:pt idx="367">
                  <c:v>-1.3514837437892519E-3</c:v>
                </c:pt>
                <c:pt idx="368">
                  <c:v>-1.3507032409205016E-3</c:v>
                </c:pt>
                <c:pt idx="369">
                  <c:v>-1.3486951768555827E-3</c:v>
                </c:pt>
                <c:pt idx="370">
                  <c:v>-1.3466739393915887E-3</c:v>
                </c:pt>
                <c:pt idx="371">
                  <c:v>-1.3446394303494725E-3</c:v>
                </c:pt>
                <c:pt idx="372">
                  <c:v>-1.3384553462442346E-3</c:v>
                </c:pt>
                <c:pt idx="373">
                  <c:v>-1.3363668414726922E-3</c:v>
                </c:pt>
                <c:pt idx="374">
                  <c:v>-1.3342646285078882E-3</c:v>
                </c:pt>
                <c:pt idx="375">
                  <c:v>-1.332148630882638E-3</c:v>
                </c:pt>
                <c:pt idx="376">
                  <c:v>-1.3300187757488407E-3</c:v>
                </c:pt>
                <c:pt idx="377">
                  <c:v>-1.3235453910893208E-3</c:v>
                </c:pt>
                <c:pt idx="378">
                  <c:v>-1.3213594498105643E-3</c:v>
                </c:pt>
                <c:pt idx="379">
                  <c:v>-1.3191593410615339E-3</c:v>
                </c:pt>
                <c:pt idx="380">
                  <c:v>-1.31694501370687E-3</c:v>
                </c:pt>
                <c:pt idx="381">
                  <c:v>-1.3147164202283194E-3</c:v>
                </c:pt>
                <c:pt idx="382">
                  <c:v>-1.3079446221664593E-3</c:v>
                </c:pt>
                <c:pt idx="383">
                  <c:v>-1.3056585614013749E-3</c:v>
                </c:pt>
                <c:pt idx="384">
                  <c:v>-1.3033580512100196E-3</c:v>
                </c:pt>
                <c:pt idx="385">
                  <c:v>-1.3010430657877604E-3</c:v>
                </c:pt>
                <c:pt idx="386">
                  <c:v>-1.2987135829499255E-3</c:v>
                </c:pt>
                <c:pt idx="387">
                  <c:v>-1.2916379823789815E-3</c:v>
                </c:pt>
                <c:pt idx="388">
                  <c:v>-1.2900000000409776E-3</c:v>
                </c:pt>
                <c:pt idx="389">
                  <c:v>-1.2868504829660317E-3</c:v>
                </c:pt>
                <c:pt idx="390">
                  <c:v>-1.2852032014044484E-3</c:v>
                </c:pt>
                <c:pt idx="391">
                  <c:v>-1.2827861918216941E-3</c:v>
                </c:pt>
                <c:pt idx="392">
                  <c:v>-1.2746649147981144E-3</c:v>
                </c:pt>
                <c:pt idx="393">
                  <c:v>-1.2729971077919087E-3</c:v>
                </c:pt>
                <c:pt idx="394">
                  <c:v>-1.2705202328191611E-3</c:v>
                </c:pt>
                <c:pt idx="395">
                  <c:v>-1.2680317826499216E-3</c:v>
                </c:pt>
                <c:pt idx="396">
                  <c:v>-1.2655318921833537E-3</c:v>
                </c:pt>
                <c:pt idx="397">
                  <c:v>-1.2571121812927559E-3</c:v>
                </c:pt>
                <c:pt idx="398">
                  <c:v>-1.2554206593639351E-3</c:v>
                </c:pt>
                <c:pt idx="399">
                  <c:v>-1.2528656249449796E-3</c:v>
                </c:pt>
                <c:pt idx="400">
                  <c:v>-1.2502999800566149E-3</c:v>
                </c:pt>
                <c:pt idx="401">
                  <c:v>-1.2477238664095726E-3</c:v>
                </c:pt>
                <c:pt idx="402">
                  <c:v>-1.2390264671958684E-3</c:v>
                </c:pt>
                <c:pt idx="403">
                  <c:v>-1.2373175925342579E-3</c:v>
                </c:pt>
                <c:pt idx="404">
                  <c:v>-1.234691294834722E-3</c:v>
                </c:pt>
                <c:pt idx="405">
                  <c:v>-1.2320553990864212E-3</c:v>
                </c:pt>
                <c:pt idx="406">
                  <c:v>-1.2294100538136428E-3</c:v>
                </c:pt>
                <c:pt idx="407">
                  <c:v>-1.2204564774831084E-3</c:v>
                </c:pt>
                <c:pt idx="408">
                  <c:v>-1.2187371820621773E-3</c:v>
                </c:pt>
                <c:pt idx="409">
                  <c:v>-1.2160468511205071E-3</c:v>
                </c:pt>
                <c:pt idx="410">
                  <c:v>-1.2123622262839207E-3</c:v>
                </c:pt>
                <c:pt idx="411">
                  <c:v>-1.209647312787268E-3</c:v>
                </c:pt>
                <c:pt idx="412">
                  <c:v>-1.2014626084024792E-3</c:v>
                </c:pt>
                <c:pt idx="413">
                  <c:v>-1.1987245345300116E-3</c:v>
                </c:pt>
                <c:pt idx="414">
                  <c:v>-1.1959832996979178E-3</c:v>
                </c:pt>
                <c:pt idx="415">
                  <c:v>-1.193239969536859E-3</c:v>
                </c:pt>
                <c:pt idx="416">
                  <c:v>-1.1904956166644341E-3</c:v>
                </c:pt>
                <c:pt idx="417">
                  <c:v>-1.1822672527867012E-3</c:v>
                </c:pt>
                <c:pt idx="418">
                  <c:v>-1.1795296750167334E-3</c:v>
                </c:pt>
                <c:pt idx="419">
                  <c:v>-1.1767965424505308E-3</c:v>
                </c:pt>
                <c:pt idx="420">
                  <c:v>-1.1740689696352299E-3</c:v>
                </c:pt>
                <c:pt idx="421">
                  <c:v>-1.1713480781086381E-3</c:v>
                </c:pt>
                <c:pt idx="422">
                  <c:v>-1.1632368114452478E-3</c:v>
                </c:pt>
                <c:pt idx="423">
                  <c:v>-1.1605540002024173E-3</c:v>
                </c:pt>
                <c:pt idx="424">
                  <c:v>-1.1578835827548077E-3</c:v>
                </c:pt>
                <c:pt idx="425">
                  <c:v>-1.1552267225706421E-3</c:v>
                </c:pt>
                <c:pt idx="426">
                  <c:v>-1.1525845901046421E-3</c:v>
                </c:pt>
                <c:pt idx="427">
                  <c:v>-1.1396362986590017E-3</c:v>
                </c:pt>
                <c:pt idx="428">
                  <c:v>-1.1371075034040466E-3</c:v>
                </c:pt>
                <c:pt idx="429">
                  <c:v>-1.1346018247230213E-3</c:v>
                </c:pt>
                <c:pt idx="430">
                  <c:v>-1.1437703468119139E-3</c:v>
                </c:pt>
                <c:pt idx="431">
                  <c:v>-1.1413755427532089E-3</c:v>
                </c:pt>
                <c:pt idx="432">
                  <c:v>-1.1389944451209949E-3</c:v>
                </c:pt>
                <c:pt idx="433">
                  <c:v>-1.1366248457574167E-3</c:v>
                </c:pt>
                <c:pt idx="434">
                  <c:v>-1.1281178364442002E-3</c:v>
                </c:pt>
                <c:pt idx="435">
                  <c:v>-1.1272167403793515E-3</c:v>
                </c:pt>
                <c:pt idx="436">
                  <c:v>-1.1248709825308336E-3</c:v>
                </c:pt>
                <c:pt idx="437">
                  <c:v>-1.1225231575239377E-3</c:v>
                </c:pt>
                <c:pt idx="438">
                  <c:v>-1.1201709517064103E-3</c:v>
                </c:pt>
                <c:pt idx="439">
                  <c:v>-1.1115380787223002E-3</c:v>
                </c:pt>
                <c:pt idx="440">
                  <c:v>-1.1106715197787074E-3</c:v>
                </c:pt>
                <c:pt idx="441">
                  <c:v>-1.1082621776204384E-3</c:v>
                </c:pt>
                <c:pt idx="442">
                  <c:v>-1.1058342562349521E-3</c:v>
                </c:pt>
                <c:pt idx="443">
                  <c:v>-1.103385336467427E-3</c:v>
                </c:pt>
                <c:pt idx="444">
                  <c:v>-1.0942814288119461E-3</c:v>
                </c:pt>
                <c:pt idx="445">
                  <c:v>-1.0933307629283698E-3</c:v>
                </c:pt>
                <c:pt idx="446">
                  <c:v>-1.0907400363682378E-3</c:v>
                </c:pt>
                <c:pt idx="447">
                  <c:v>-1.0881134799547677E-3</c:v>
                </c:pt>
                <c:pt idx="448">
                  <c:v>-1.0854485690137876E-3</c:v>
                </c:pt>
                <c:pt idx="449">
                  <c:v>-1.0755175683515986E-3</c:v>
                </c:pt>
                <c:pt idx="450">
                  <c:v>-1.0743543588387239E-3</c:v>
                </c:pt>
                <c:pt idx="451">
                  <c:v>-1.0714592774782241E-3</c:v>
                </c:pt>
                <c:pt idx="452">
                  <c:v>-1.068511342212163E-3</c:v>
                </c:pt>
                <c:pt idx="453">
                  <c:v>-1.0655127612513918E-3</c:v>
                </c:pt>
                <c:pt idx="454">
                  <c:v>-1.0545009273803237E-3</c:v>
                </c:pt>
                <c:pt idx="455">
                  <c:v>-1.0530761246556953E-3</c:v>
                </c:pt>
                <c:pt idx="456">
                  <c:v>-1.0498726069943863E-3</c:v>
                </c:pt>
                <c:pt idx="457">
                  <c:v>-1.0466379072529548E-3</c:v>
                </c:pt>
                <c:pt idx="458">
                  <c:v>-1.0433753428235079E-3</c:v>
                </c:pt>
                <c:pt idx="459">
                  <c:v>-1.0316542004647226E-3</c:v>
                </c:pt>
                <c:pt idx="460">
                  <c:v>-1.0301135207156252E-3</c:v>
                </c:pt>
                <c:pt idx="461">
                  <c:v>-1.0267621283815884E-3</c:v>
                </c:pt>
                <c:pt idx="462">
                  <c:v>-1.0234032165109561E-3</c:v>
                </c:pt>
                <c:pt idx="463">
                  <c:v>-1.0200402494333247E-3</c:v>
                </c:pt>
                <c:pt idx="464">
                  <c:v>-1.0081085488679142E-3</c:v>
                </c:pt>
                <c:pt idx="465">
                  <c:v>-1.0066178503847472E-3</c:v>
                </c:pt>
                <c:pt idx="466">
                  <c:v>-1.0032873069602706E-3</c:v>
                </c:pt>
                <c:pt idx="467">
                  <c:v>-9.9997393515439612E-4</c:v>
                </c:pt>
                <c:pt idx="468">
                  <c:v>-9.9668134624856337E-4</c:v>
                </c:pt>
                <c:pt idx="469">
                  <c:v>-9.8505290093160985E-4</c:v>
                </c:pt>
                <c:pt idx="470">
                  <c:v>-9.8379177995668726E-4</c:v>
                </c:pt>
                <c:pt idx="471">
                  <c:v>-9.7485097984387334E-4</c:v>
                </c:pt>
                <c:pt idx="472">
                  <c:v>-9.6781340549775732E-4</c:v>
                </c:pt>
                <c:pt idx="473">
                  <c:v>-9.666825915791501E-4</c:v>
                </c:pt>
                <c:pt idx="474">
                  <c:v>-9.5959986872791762E-4</c:v>
                </c:pt>
                <c:pt idx="475">
                  <c:v>-9.5663836999819159E-4</c:v>
                </c:pt>
                <c:pt idx="476">
                  <c:v>-9.5369837020088254E-4</c:v>
                </c:pt>
                <c:pt idx="477">
                  <c:v>-9.4671607875881816E-4</c:v>
                </c:pt>
                <c:pt idx="478">
                  <c:v>-9.4583012414140629E-4</c:v>
                </c:pt>
                <c:pt idx="479">
                  <c:v>-9.3919746517847822E-4</c:v>
                </c:pt>
                <c:pt idx="480">
                  <c:v>-9.3631212409654903E-4</c:v>
                </c:pt>
                <c:pt idx="481">
                  <c:v>-9.334233030771947E-4</c:v>
                </c:pt>
                <c:pt idx="482">
                  <c:v>-9.2631228104763394E-4</c:v>
                </c:pt>
                <c:pt idx="483">
                  <c:v>-9.2550393207375633E-4</c:v>
                </c:pt>
                <c:pt idx="484">
                  <c:v>-9.1879834369778613E-4</c:v>
                </c:pt>
                <c:pt idx="485">
                  <c:v>-9.1581114903984881E-4</c:v>
                </c:pt>
                <c:pt idx="486">
                  <c:v>-9.1279444251331047E-4</c:v>
                </c:pt>
                <c:pt idx="487">
                  <c:v>-9.0537669342692227E-4</c:v>
                </c:pt>
                <c:pt idx="488">
                  <c:v>-9.0446470683889352E-4</c:v>
                </c:pt>
                <c:pt idx="489">
                  <c:v>-8.9713431088771895E-4</c:v>
                </c:pt>
                <c:pt idx="490">
                  <c:v>-8.9385987961811196E-4</c:v>
                </c:pt>
                <c:pt idx="491">
                  <c:v>-8.9052885132600169E-4</c:v>
                </c:pt>
                <c:pt idx="492">
                  <c:v>-8.8938483832137533E-4</c:v>
                </c:pt>
                <c:pt idx="493">
                  <c:v>-8.7153698441204798E-4</c:v>
                </c:pt>
                <c:pt idx="494">
                  <c:v>-8.6779089573344587E-4</c:v>
                </c:pt>
                <c:pt idx="495">
                  <c:v>-8.639898489127629E-4</c:v>
                </c:pt>
                <c:pt idx="496">
                  <c:v>-8.5551354453039822E-4</c:v>
                </c:pt>
                <c:pt idx="497">
                  <c:v>-8.4826993084080875E-4</c:v>
                </c:pt>
                <c:pt idx="498">
                  <c:v>-8.4421957413547636E-4</c:v>
                </c:pt>
                <c:pt idx="499">
                  <c:v>-8.4012452590447246E-4</c:v>
                </c:pt>
                <c:pt idx="500">
                  <c:v>-8.35986534394372E-4</c:v>
                </c:pt>
                <c:pt idx="501">
                  <c:v>-8.2710294270035931E-4</c:v>
                </c:pt>
                <c:pt idx="502">
                  <c:v>-8.1904047202462928E-4</c:v>
                </c:pt>
                <c:pt idx="503">
                  <c:v>-8.1471435934954428E-4</c:v>
                </c:pt>
                <c:pt idx="504">
                  <c:v>-8.1035601579682037E-4</c:v>
                </c:pt>
                <c:pt idx="505">
                  <c:v>-8.0596726392386311E-4</c:v>
                </c:pt>
                <c:pt idx="506">
                  <c:v>-7.967805674857476E-4</c:v>
                </c:pt>
                <c:pt idx="507">
                  <c:v>-7.8814499599115181E-4</c:v>
                </c:pt>
                <c:pt idx="508">
                  <c:v>-7.8363191249625663E-4</c:v>
                </c:pt>
                <c:pt idx="509">
                  <c:v>-7.7909957900304484E-4</c:v>
                </c:pt>
                <c:pt idx="510">
                  <c:v>-7.7454989239722494E-4</c:v>
                </c:pt>
                <c:pt idx="511">
                  <c:v>-7.6516125951470333E-4</c:v>
                </c:pt>
                <c:pt idx="512">
                  <c:v>-7.5379451957412137E-4</c:v>
                </c:pt>
                <c:pt idx="513">
                  <c:v>-7.4456379718831781E-4</c:v>
                </c:pt>
                <c:pt idx="514">
                  <c:v>-7.3506596006453029E-4</c:v>
                </c:pt>
                <c:pt idx="515">
                  <c:v>-7.3286452112465521E-4</c:v>
                </c:pt>
                <c:pt idx="516">
                  <c:v>-7.2135314087159411E-4</c:v>
                </c:pt>
                <c:pt idx="517">
                  <c:v>-7.1668820489083059E-4</c:v>
                </c:pt>
                <c:pt idx="518">
                  <c:v>-6.8382294843301631E-4</c:v>
                </c:pt>
                <c:pt idx="519">
                  <c:v>-6.5059327901865246E-4</c:v>
                </c:pt>
                <c:pt idx="520">
                  <c:v>-6.1700524493613074E-4</c:v>
                </c:pt>
                <c:pt idx="521">
                  <c:v>-5.8560924754561482E-4</c:v>
                </c:pt>
                <c:pt idx="522">
                  <c:v>-5.5134521706888475E-4</c:v>
                </c:pt>
                <c:pt idx="523">
                  <c:v>-5.1674053878863764E-4</c:v>
                </c:pt>
                <c:pt idx="524">
                  <c:v>-4.7919043556404994E-4</c:v>
                </c:pt>
                <c:pt idx="525">
                  <c:v>-4.4390131047890367E-4</c:v>
                </c:pt>
                <c:pt idx="526">
                  <c:v>-4.0829011540851083E-4</c:v>
                </c:pt>
                <c:pt idx="527">
                  <c:v>-3.7236290038964739E-4</c:v>
                </c:pt>
                <c:pt idx="528">
                  <c:v>-3.3612571574929192E-4</c:v>
                </c:pt>
                <c:pt idx="529">
                  <c:v>-2.9958461211440033E-4</c:v>
                </c:pt>
                <c:pt idx="530">
                  <c:v>-2.6274564042233256E-4</c:v>
                </c:pt>
                <c:pt idx="531">
                  <c:v>-2.25614851929541E-4</c:v>
                </c:pt>
                <c:pt idx="532">
                  <c:v>-1.8819829822004221E-4</c:v>
                </c:pt>
                <c:pt idx="533">
                  <c:v>-1.5050203121692925E-4</c:v>
                </c:pt>
                <c:pt idx="534">
                  <c:v>-1.209410067127635E-4</c:v>
                </c:pt>
                <c:pt idx="535">
                  <c:v>-8.2754627330429886E-5</c:v>
                </c:pt>
                <c:pt idx="536">
                  <c:v>-4.4305407295869689E-5</c:v>
                </c:pt>
                <c:pt idx="537">
                  <c:v>-5.5994001351611246E-6</c:v>
                </c:pt>
                <c:pt idx="538">
                  <c:v>3.6224556009328772E-5</c:v>
                </c:pt>
                <c:pt idx="539">
                  <c:v>7.5441354968778084E-5</c:v>
                </c:pt>
                <c:pt idx="540">
                  <c:v>1.1489635000954807E-4</c:v>
                </c:pt>
                <c:pt idx="541">
                  <c:v>1.5458348612107985E-4</c:v>
                </c:pt>
                <c:pt idx="542">
                  <c:v>1.9449670991876668E-4</c:v>
                </c:pt>
                <c:pt idx="543">
                  <c:v>2.3169083128380777E-4</c:v>
                </c:pt>
                <c:pt idx="544">
                  <c:v>2.7202978138184895E-4</c:v>
                </c:pt>
                <c:pt idx="545">
                  <c:v>3.1258569494719277E-4</c:v>
                </c:pt>
                <c:pt idx="546">
                  <c:v>3.5335698116440405E-4</c:v>
                </c:pt>
                <c:pt idx="547">
                  <c:v>3.9733988226422833E-4</c:v>
                </c:pt>
                <c:pt idx="548">
                  <c:v>4.3855229162895469E-4</c:v>
                </c:pt>
                <c:pt idx="549">
                  <c:v>4.7997605713242559E-4</c:v>
                </c:pt>
                <c:pt idx="550">
                  <c:v>5.3354387248074839E-4</c:v>
                </c:pt>
                <c:pt idx="551">
                  <c:v>5.6638827469240047E-4</c:v>
                </c:pt>
                <c:pt idx="552">
                  <c:v>6.0243195614493022E-4</c:v>
                </c:pt>
                <c:pt idx="553">
                  <c:v>6.4467532026083634E-4</c:v>
                </c:pt>
                <c:pt idx="554">
                  <c:v>6.8712519315588009E-4</c:v>
                </c:pt>
                <c:pt idx="555">
                  <c:v>7.297809498268081E-4</c:v>
                </c:pt>
                <c:pt idx="556">
                  <c:v>7.7264207263376655E-4</c:v>
                </c:pt>
                <c:pt idx="557">
                  <c:v>8.1570815131355105E-4</c:v>
                </c:pt>
                <c:pt idx="558">
                  <c:v>8.5897888298623029E-4</c:v>
                </c:pt>
                <c:pt idx="559">
                  <c:v>9.0245407217457883E-4</c:v>
                </c:pt>
                <c:pt idx="560">
                  <c:v>9.557203310507212E-4</c:v>
                </c:pt>
                <c:pt idx="561">
                  <c:v>9.9964956106216637E-4</c:v>
                </c:pt>
                <c:pt idx="562">
                  <c:v>1.0437830493869183E-3</c:v>
                </c:pt>
                <c:pt idx="563">
                  <c:v>1.0881209731428627E-3</c:v>
                </c:pt>
                <c:pt idx="564">
                  <c:v>1.1294068922340821E-3</c:v>
                </c:pt>
                <c:pt idx="565">
                  <c:v>1.1741400264643374E-3</c:v>
                </c:pt>
                <c:pt idx="566">
                  <c:v>1.2190789278251402E-3</c:v>
                </c:pt>
                <c:pt idx="567">
                  <c:v>1.2771608788400147E-3</c:v>
                </c:pt>
                <c:pt idx="568">
                  <c:v>1.335718225376412E-3</c:v>
                </c:pt>
                <c:pt idx="569">
                  <c:v>1.3781897813587079E-3</c:v>
                </c:pt>
                <c:pt idx="570">
                  <c:v>1.4240513997975136E-3</c:v>
                </c:pt>
                <c:pt idx="571">
                  <c:v>1.4701121789711048E-3</c:v>
                </c:pt>
                <c:pt idx="572">
                  <c:v>1.5062500040862929E-3</c:v>
                </c:pt>
                <c:pt idx="573">
                  <c:v>1.5526607707342323E-3</c:v>
                </c:pt>
                <c:pt idx="574">
                  <c:v>1.5992615333945376E-3</c:v>
                </c:pt>
                <c:pt idx="575">
                  <c:v>1.6460490088037111E-3</c:v>
                </c:pt>
                <c:pt idx="576">
                  <c:v>1.693019913437918E-3</c:v>
                </c:pt>
                <c:pt idx="577">
                  <c:v>1.7504753985936852E-3</c:v>
                </c:pt>
                <c:pt idx="578">
                  <c:v>1.7978383819977448E-3</c:v>
                </c:pt>
                <c:pt idx="579">
                  <c:v>1.8453742598446528E-3</c:v>
                </c:pt>
                <c:pt idx="580">
                  <c:v>1.8930797476339957E-3</c:v>
                </c:pt>
                <c:pt idx="581">
                  <c:v>1.9409515605877327E-3</c:v>
                </c:pt>
                <c:pt idx="582">
                  <c:v>1.9889864136428894E-3</c:v>
                </c:pt>
                <c:pt idx="583">
                  <c:v>2.037181021453277E-3</c:v>
                </c:pt>
                <c:pt idx="584">
                  <c:v>2.0855320983839058E-3</c:v>
                </c:pt>
                <c:pt idx="585">
                  <c:v>2.1234704563382165E-3</c:v>
                </c:pt>
                <c:pt idx="586">
                  <c:v>2.1685649506267188E-3</c:v>
                </c:pt>
                <c:pt idx="587">
                  <c:v>2.2173271005116696E-3</c:v>
                </c:pt>
                <c:pt idx="588">
                  <c:v>2.2662334833373761E-3</c:v>
                </c:pt>
                <c:pt idx="589">
                  <c:v>2.3152808119280316E-3</c:v>
                </c:pt>
                <c:pt idx="590">
                  <c:v>2.3680332299148002E-3</c:v>
                </c:pt>
                <c:pt idx="591">
                  <c:v>2.4316740698259037E-3</c:v>
                </c:pt>
                <c:pt idx="592">
                  <c:v>2.4668203541971258E-3</c:v>
                </c:pt>
                <c:pt idx="593">
                  <c:v>2.5164069107309964E-3</c:v>
                </c:pt>
                <c:pt idx="594">
                  <c:v>2.56251657118853E-3</c:v>
                </c:pt>
                <c:pt idx="595">
                  <c:v>2.612341498300144E-3</c:v>
                </c:pt>
                <c:pt idx="596">
                  <c:v>2.6622888542634296E-3</c:v>
                </c:pt>
                <c:pt idx="597">
                  <c:v>2.7123593633544114E-3</c:v>
                </c:pt>
                <c:pt idx="598">
                  <c:v>2.7625538245177354E-3</c:v>
                </c:pt>
                <c:pt idx="599">
                  <c:v>2.8165186290154557E-3</c:v>
                </c:pt>
                <c:pt idx="600">
                  <c:v>2.8669734035194124E-3</c:v>
                </c:pt>
                <c:pt idx="601">
                  <c:v>2.9175552285814216E-3</c:v>
                </c:pt>
                <c:pt idx="602">
                  <c:v>2.9973002815136362E-3</c:v>
                </c:pt>
                <c:pt idx="603">
                  <c:v>3.0226904703605424E-3</c:v>
                </c:pt>
                <c:pt idx="604">
                  <c:v>3.0663777366279777E-3</c:v>
                </c:pt>
                <c:pt idx="605">
                  <c:v>3.1174685069895918E-3</c:v>
                </c:pt>
                <c:pt idx="606">
                  <c:v>3.168692310250628E-3</c:v>
                </c:pt>
                <c:pt idx="607">
                  <c:v>3.2200506178266027E-3</c:v>
                </c:pt>
                <c:pt idx="608">
                  <c:v>3.2715449759061874E-3</c:v>
                </c:pt>
                <c:pt idx="609">
                  <c:v>3.3231770054577971E-3</c:v>
                </c:pt>
                <c:pt idx="610">
                  <c:v>3.3749484022440822E-3</c:v>
                </c:pt>
                <c:pt idx="611">
                  <c:v>3.4268609368320333E-3</c:v>
                </c:pt>
                <c:pt idx="612">
                  <c:v>3.4940733867359144E-3</c:v>
                </c:pt>
                <c:pt idx="613">
                  <c:v>3.5463212220861406E-3</c:v>
                </c:pt>
                <c:pt idx="614">
                  <c:v>3.5987161430772381E-3</c:v>
                </c:pt>
                <c:pt idx="615">
                  <c:v>3.6512601464556305E-3</c:v>
                </c:pt>
                <c:pt idx="616">
                  <c:v>3.6924430080646073E-3</c:v>
                </c:pt>
                <c:pt idx="617">
                  <c:v>3.7452556810085589E-3</c:v>
                </c:pt>
                <c:pt idx="618">
                  <c:v>3.798223953346426E-3</c:v>
                </c:pt>
                <c:pt idx="619">
                  <c:v>3.8513501742613527E-3</c:v>
                </c:pt>
                <c:pt idx="620">
                  <c:v>3.904636765553803E-3</c:v>
                </c:pt>
                <c:pt idx="621">
                  <c:v>3.9697749934623902E-3</c:v>
                </c:pt>
                <c:pt idx="622">
                  <c:v>4.0234192781412621E-3</c:v>
                </c:pt>
                <c:pt idx="623">
                  <c:v>4.0772229187619087E-3</c:v>
                </c:pt>
                <c:pt idx="624">
                  <c:v>4.1311845678602558E-3</c:v>
                </c:pt>
                <c:pt idx="625">
                  <c:v>4.1734754036389264E-3</c:v>
                </c:pt>
                <c:pt idx="626">
                  <c:v>4.2277152390528287E-3</c:v>
                </c:pt>
                <c:pt idx="627">
                  <c:v>4.2821092987957764E-3</c:v>
                </c:pt>
                <c:pt idx="628">
                  <c:v>4.3485842957914312E-3</c:v>
                </c:pt>
                <c:pt idx="629">
                  <c:v>4.4033157713413958E-3</c:v>
                </c:pt>
                <c:pt idx="630">
                  <c:v>4.4581971681826559E-3</c:v>
                </c:pt>
                <c:pt idx="631">
                  <c:v>4.5132271380410307E-3</c:v>
                </c:pt>
                <c:pt idx="632">
                  <c:v>4.568404332521577E-3</c:v>
                </c:pt>
                <c:pt idx="633">
                  <c:v>4.6116368689674472E-3</c:v>
                </c:pt>
                <c:pt idx="634">
                  <c:v>4.6791950011621482E-3</c:v>
                </c:pt>
                <c:pt idx="635">
                  <c:v>4.7348057779228814E-3</c:v>
                </c:pt>
                <c:pt idx="636">
                  <c:v>4.7905583845050496E-3</c:v>
                </c:pt>
                <c:pt idx="637">
                  <c:v>4.8342356044789956E-3</c:v>
                </c:pt>
                <c:pt idx="638">
                  <c:v>4.8820776926200233E-3</c:v>
                </c:pt>
                <c:pt idx="639">
                  <c:v>4.9381969362792093E-3</c:v>
                </c:pt>
                <c:pt idx="640">
                  <c:v>4.994453041887793E-3</c:v>
                </c:pt>
                <c:pt idx="641">
                  <c:v>5.0508446597466372E-3</c:v>
                </c:pt>
                <c:pt idx="642">
                  <c:v>5.1114898204261119E-3</c:v>
                </c:pt>
                <c:pt idx="643">
                  <c:v>5.1681582371079201E-3</c:v>
                </c:pt>
                <c:pt idx="644">
                  <c:v>5.2249580305260314E-3</c:v>
                </c:pt>
                <c:pt idx="645">
                  <c:v>5.2818878505037723E-3</c:v>
                </c:pt>
                <c:pt idx="646">
                  <c:v>5.3389463467349019E-3</c:v>
                </c:pt>
                <c:pt idx="647">
                  <c:v>5.391964177350537E-3</c:v>
                </c:pt>
                <c:pt idx="648">
                  <c:v>5.4492633762954672E-3</c:v>
                </c:pt>
                <c:pt idx="649">
                  <c:v>5.5066810611434751E-3</c:v>
                </c:pt>
                <c:pt idx="650">
                  <c:v>5.5642124589646647E-3</c:v>
                </c:pt>
                <c:pt idx="651">
                  <c:v>5.6260519698976327E-3</c:v>
                </c:pt>
                <c:pt idx="652">
                  <c:v>5.6838029382686112E-3</c:v>
                </c:pt>
                <c:pt idx="653">
                  <c:v>5.7416525070869565E-3</c:v>
                </c:pt>
                <c:pt idx="654">
                  <c:v>5.799595711321646E-3</c:v>
                </c:pt>
                <c:pt idx="655">
                  <c:v>5.8534045077707391E-3</c:v>
                </c:pt>
                <c:pt idx="656">
                  <c:v>5.9115150857649221E-3</c:v>
                </c:pt>
                <c:pt idx="657">
                  <c:v>5.9697045329434369E-3</c:v>
                </c:pt>
                <c:pt idx="658">
                  <c:v>6.0279676667504634E-3</c:v>
                </c:pt>
                <c:pt idx="659">
                  <c:v>6.0862992533827764E-3</c:v>
                </c:pt>
                <c:pt idx="660">
                  <c:v>6.1446940077813563E-3</c:v>
                </c:pt>
                <c:pt idx="661">
                  <c:v>6.2031465936238789E-3</c:v>
                </c:pt>
                <c:pt idx="662">
                  <c:v>6.2616516233114693E-3</c:v>
                </c:pt>
                <c:pt idx="663">
                  <c:v>6.3202036579642828E-3</c:v>
                </c:pt>
                <c:pt idx="664">
                  <c:v>6.4000571705880738E-3</c:v>
                </c:pt>
                <c:pt idx="665">
                  <c:v>6.4586934998162922E-3</c:v>
                </c:pt>
                <c:pt idx="666">
                  <c:v>6.5173587176396838E-3</c:v>
                </c:pt>
                <c:pt idx="667">
                  <c:v>6.5760472592855173E-3</c:v>
                </c:pt>
                <c:pt idx="668">
                  <c:v>6.6219862704300497E-3</c:v>
                </c:pt>
                <c:pt idx="669">
                  <c:v>6.6807038274931552E-3</c:v>
                </c:pt>
                <c:pt idx="670">
                  <c:v>6.7394284124235107E-3</c:v>
                </c:pt>
                <c:pt idx="671">
                  <c:v>6.7981542102197399E-3</c:v>
                </c:pt>
                <c:pt idx="672">
                  <c:v>6.856875355071272E-3</c:v>
                </c:pt>
                <c:pt idx="673">
                  <c:v>6.9283509221076678E-3</c:v>
                </c:pt>
                <c:pt idx="674">
                  <c:v>6.9870465006492992E-3</c:v>
                </c:pt>
                <c:pt idx="675">
                  <c:v>7.045725620169258E-3</c:v>
                </c:pt>
                <c:pt idx="676">
                  <c:v>7.1043856059056273E-3</c:v>
                </c:pt>
                <c:pt idx="677">
                  <c:v>7.1502718297049685E-3</c:v>
                </c:pt>
                <c:pt idx="678">
                  <c:v>7.2088900105196415E-3</c:v>
                </c:pt>
                <c:pt idx="679">
                  <c:v>7.2674815779592049E-3</c:v>
                </c:pt>
                <c:pt idx="680">
                  <c:v>7.3260438562475537E-3</c:v>
                </c:pt>
                <c:pt idx="681">
                  <c:v>7.3973048886352959E-3</c:v>
                </c:pt>
                <c:pt idx="682">
                  <c:v>7.4557938836502984E-3</c:v>
                </c:pt>
                <c:pt idx="683">
                  <c:v>7.5142450125443086E-3</c:v>
                </c:pt>
                <c:pt idx="684">
                  <c:v>7.5726555979871426E-3</c:v>
                </c:pt>
                <c:pt idx="685">
                  <c:v>7.6310229623292999E-3</c:v>
                </c:pt>
                <c:pt idx="686">
                  <c:v>7.6893444276028245E-3</c:v>
                </c:pt>
                <c:pt idx="687">
                  <c:v>7.7476173155213079E-3</c:v>
                </c:pt>
                <c:pt idx="688">
                  <c:v>7.805838947482463E-3</c:v>
                </c:pt>
                <c:pt idx="689">
                  <c:v>7.8640066445664087E-3</c:v>
                </c:pt>
                <c:pt idx="690">
                  <c:v>7.9010312155587733E-3</c:v>
                </c:pt>
                <c:pt idx="691">
                  <c:v>7.9591022809970772E-3</c:v>
                </c:pt>
                <c:pt idx="692">
                  <c:v>8.0171122904141474E-3</c:v>
                </c:pt>
                <c:pt idx="693">
                  <c:v>8.0750585641908047E-3</c:v>
                </c:pt>
                <c:pt idx="694">
                  <c:v>8.1371400175738254E-3</c:v>
                </c:pt>
                <c:pt idx="695">
                  <c:v>8.194946224409156E-3</c:v>
                </c:pt>
                <c:pt idx="696">
                  <c:v>8.2526804709979352E-3</c:v>
                </c:pt>
                <c:pt idx="697">
                  <c:v>8.3103400763910699E-3</c:v>
                </c:pt>
                <c:pt idx="698">
                  <c:v>8.3679223593377382E-3</c:v>
                </c:pt>
                <c:pt idx="699">
                  <c:v>8.4212477943816783E-3</c:v>
                </c:pt>
                <c:pt idx="700">
                  <c:v>8.4786745736017913E-3</c:v>
                </c:pt>
                <c:pt idx="701">
                  <c:v>8.5360199542761032E-3</c:v>
                </c:pt>
                <c:pt idx="702">
                  <c:v>8.5932834987829561E-3</c:v>
                </c:pt>
                <c:pt idx="703">
                  <c:v>8.6546221730243369E-3</c:v>
                </c:pt>
                <c:pt idx="704">
                  <c:v>8.7117161568533823E-3</c:v>
                </c:pt>
                <c:pt idx="705">
                  <c:v>8.768727236189924E-3</c:v>
                </c:pt>
                <c:pt idx="706">
                  <c:v>8.8256550758295735E-3</c:v>
                </c:pt>
                <c:pt idx="707">
                  <c:v>8.8824993682864242E-3</c:v>
                </c:pt>
                <c:pt idx="708">
                  <c:v>8.9351252096935598E-3</c:v>
                </c:pt>
                <c:pt idx="709">
                  <c:v>8.9918059879214238E-3</c:v>
                </c:pt>
                <c:pt idx="710">
                  <c:v>9.0484024321160501E-3</c:v>
                </c:pt>
                <c:pt idx="711">
                  <c:v>9.1049143554924866E-3</c:v>
                </c:pt>
                <c:pt idx="712">
                  <c:v>9.1613415991590504E-3</c:v>
                </c:pt>
                <c:pt idx="713">
                  <c:v>9.2176840321177636E-3</c:v>
                </c:pt>
                <c:pt idx="714">
                  <c:v>9.273941551270105E-3</c:v>
                </c:pt>
                <c:pt idx="715">
                  <c:v>9.3301140814205322E-3</c:v>
                </c:pt>
                <c:pt idx="716">
                  <c:v>9.4066969585027121E-3</c:v>
                </c:pt>
                <c:pt idx="717">
                  <c:v>9.4626771662314133E-3</c:v>
                </c:pt>
                <c:pt idx="718">
                  <c:v>9.5185720583814259E-3</c:v>
                </c:pt>
                <c:pt idx="719">
                  <c:v>9.5743816174695302E-3</c:v>
                </c:pt>
                <c:pt idx="720">
                  <c:v>9.6178642661205807E-3</c:v>
                </c:pt>
                <c:pt idx="721">
                  <c:v>9.6735174285951138E-3</c:v>
                </c:pt>
                <c:pt idx="722">
                  <c:v>9.7290856630522417E-3</c:v>
                </c:pt>
                <c:pt idx="723">
                  <c:v>9.7845690945150138E-3</c:v>
                </c:pt>
                <c:pt idx="724">
                  <c:v>9.8399678756381538E-3</c:v>
                </c:pt>
                <c:pt idx="725">
                  <c:v>9.9074491989428106E-3</c:v>
                </c:pt>
                <c:pt idx="726">
                  <c:v>9.9626611608871034E-3</c:v>
                </c:pt>
                <c:pt idx="727">
                  <c:v>1.001778463132566E-2</c:v>
                </c:pt>
                <c:pt idx="728">
                  <c:v>1.0072817647263553E-2</c:v>
                </c:pt>
                <c:pt idx="729">
                  <c:v>1.0115657401437453E-2</c:v>
                </c:pt>
                <c:pt idx="730">
                  <c:v>1.0170521225976644E-2</c:v>
                </c:pt>
                <c:pt idx="731">
                  <c:v>1.0225289109872863E-2</c:v>
                </c:pt>
                <c:pt idx="732">
                  <c:v>1.0279959089645367E-2</c:v>
                </c:pt>
                <c:pt idx="733">
                  <c:v>1.0334529201611171E-2</c:v>
                </c:pt>
                <c:pt idx="734">
                  <c:v>1.0401006244516757E-2</c:v>
                </c:pt>
                <c:pt idx="735">
                  <c:v>1.0455351097692606E-2</c:v>
                </c:pt>
                <c:pt idx="736">
                  <c:v>1.0509589784976892E-2</c:v>
                </c:pt>
                <c:pt idx="737">
                  <c:v>1.0563720341530573E-2</c:v>
                </c:pt>
                <c:pt idx="738">
                  <c:v>1.0617740802315624E-2</c:v>
                </c:pt>
                <c:pt idx="739">
                  <c:v>1.0671649202094178E-2</c:v>
                </c:pt>
                <c:pt idx="740">
                  <c:v>1.0725443575432401E-2</c:v>
                </c:pt>
                <c:pt idx="741">
                  <c:v>1.0779121956697472E-2</c:v>
                </c:pt>
                <c:pt idx="742">
                  <c:v>1.0812945135037375E-2</c:v>
                </c:pt>
                <c:pt idx="743">
                  <c:v>1.0866423717703707E-2</c:v>
                </c:pt>
                <c:pt idx="744">
                  <c:v>1.0919781091456193E-2</c:v>
                </c:pt>
                <c:pt idx="745">
                  <c:v>1.097301529052497E-2</c:v>
                </c:pt>
                <c:pt idx="746">
                  <c:v>1.1026124348954235E-2</c:v>
                </c:pt>
                <c:pt idx="747">
                  <c:v>1.1083015775402095E-2</c:v>
                </c:pt>
                <c:pt idx="748">
                  <c:v>1.1135860380490387E-2</c:v>
                </c:pt>
                <c:pt idx="749">
                  <c:v>1.1188573809117338E-2</c:v>
                </c:pt>
                <c:pt idx="750">
                  <c:v>1.124115409446547E-2</c:v>
                </c:pt>
                <c:pt idx="751">
                  <c:v>1.1289723740634396E-2</c:v>
                </c:pt>
                <c:pt idx="752">
                  <c:v>1.1342041051195512E-2</c:v>
                </c:pt>
                <c:pt idx="753">
                  <c:v>1.1394220319837074E-2</c:v>
                </c:pt>
                <c:pt idx="754">
                  <c:v>1.1446260091277664E-2</c:v>
                </c:pt>
                <c:pt idx="755">
                  <c:v>1.1501999142807575E-2</c:v>
                </c:pt>
                <c:pt idx="756">
                  <c:v>1.1553746551858545E-2</c:v>
                </c:pt>
                <c:pt idx="757">
                  <c:v>1.1605350051552119E-2</c:v>
                </c:pt>
                <c:pt idx="758">
                  <c:v>1.1656808205777722E-2</c:v>
                </c:pt>
                <c:pt idx="759">
                  <c:v>1.1708119583757663E-2</c:v>
                </c:pt>
                <c:pt idx="760">
                  <c:v>1.1755488458223835E-2</c:v>
                </c:pt>
                <c:pt idx="761">
                  <c:v>1.1806511451633372E-2</c:v>
                </c:pt>
                <c:pt idx="762">
                  <c:v>1.1857383498605682E-2</c:v>
                </c:pt>
                <c:pt idx="763">
                  <c:v>1.1908103192140279E-2</c:v>
                </c:pt>
                <c:pt idx="764">
                  <c:v>1.1958669130606973E-2</c:v>
                </c:pt>
                <c:pt idx="765">
                  <c:v>1.2009079917752486E-2</c:v>
                </c:pt>
                <c:pt idx="766">
                  <c:v>1.2059334162698682E-2</c:v>
                </c:pt>
                <c:pt idx="767">
                  <c:v>1.2109430479946557E-2</c:v>
                </c:pt>
                <c:pt idx="768">
                  <c:v>1.2177939006380561E-2</c:v>
                </c:pt>
                <c:pt idx="769">
                  <c:v>1.2227664072157758E-2</c:v>
                </c:pt>
                <c:pt idx="770">
                  <c:v>1.2277226531960251E-2</c:v>
                </c:pt>
                <c:pt idx="771">
                  <c:v>1.2326625008745038E-2</c:v>
                </c:pt>
                <c:pt idx="772">
                  <c:v>1.2364843153351663E-2</c:v>
                </c:pt>
                <c:pt idx="773">
                  <c:v>1.241394172403883E-2</c:v>
                </c:pt>
                <c:pt idx="774">
                  <c:v>1.2462872576699863E-2</c:v>
                </c:pt>
                <c:pt idx="775">
                  <c:v>1.251163436337302E-2</c:v>
                </c:pt>
                <c:pt idx="776">
                  <c:v>1.2560225741429122E-2</c:v>
                </c:pt>
                <c:pt idx="777">
                  <c:v>1.2619495720676142E-2</c:v>
                </c:pt>
                <c:pt idx="778">
                  <c:v>1.2667707728172953E-2</c:v>
                </c:pt>
                <c:pt idx="779">
                  <c:v>1.2715744011157831E-2</c:v>
                </c:pt>
                <c:pt idx="780">
                  <c:v>1.2763602740263585E-2</c:v>
                </c:pt>
                <c:pt idx="781">
                  <c:v>1.2800570308068301E-2</c:v>
                </c:pt>
                <c:pt idx="782">
                  <c:v>1.2848104076486067E-2</c:v>
                </c:pt>
                <c:pt idx="783">
                  <c:v>1.2895455195171556E-2</c:v>
                </c:pt>
                <c:pt idx="784">
                  <c:v>1.2942621834684122E-2</c:v>
                </c:pt>
                <c:pt idx="785">
                  <c:v>1.2989602165461255E-2</c:v>
                </c:pt>
                <c:pt idx="786">
                  <c:v>1.3046924022655091E-2</c:v>
                </c:pt>
                <c:pt idx="787">
                  <c:v>1.3093488641586984E-2</c:v>
                </c:pt>
                <c:pt idx="788">
                  <c:v>1.3139861067152708E-2</c:v>
                </c:pt>
                <c:pt idx="789">
                  <c:v>1.31860394688737E-2</c:v>
                </c:pt>
                <c:pt idx="790">
                  <c:v>1.3232022016156648E-2</c:v>
                </c:pt>
                <c:pt idx="791">
                  <c:v>1.3277806878296933E-2</c:v>
                </c:pt>
                <c:pt idx="792">
                  <c:v>1.3323392224476475E-2</c:v>
                </c:pt>
                <c:pt idx="793">
                  <c:v>1.3368776223771047E-2</c:v>
                </c:pt>
                <c:pt idx="794">
                  <c:v>1.3400330932978988E-2</c:v>
                </c:pt>
                <c:pt idx="795">
                  <c:v>1.3445361092654763E-2</c:v>
                </c:pt>
                <c:pt idx="796">
                  <c:v>1.3490184943772172E-2</c:v>
                </c:pt>
                <c:pt idx="797">
                  <c:v>1.3534800655596087E-2</c:v>
                </c:pt>
                <c:pt idx="798">
                  <c:v>1.3579206397294761E-2</c:v>
                </c:pt>
                <c:pt idx="799">
                  <c:v>1.3626739549194734E-2</c:v>
                </c:pt>
                <c:pt idx="800">
                  <c:v>1.3670705623982576E-2</c:v>
                </c:pt>
                <c:pt idx="801">
                  <c:v>1.3714456101913332E-2</c:v>
                </c:pt>
                <c:pt idx="802">
                  <c:v>1.3757989151627891E-2</c:v>
                </c:pt>
                <c:pt idx="803">
                  <c:v>1.3798021433550351E-2</c:v>
                </c:pt>
                <c:pt idx="804">
                  <c:v>1.3841127650982365E-2</c:v>
                </c:pt>
                <c:pt idx="805">
                  <c:v>1.3884007285611311E-2</c:v>
                </c:pt>
                <c:pt idx="806">
                  <c:v>1.3926655820432834E-2</c:v>
                </c:pt>
                <c:pt idx="807">
                  <c:v>1.3972286664025507E-2</c:v>
                </c:pt>
                <c:pt idx="808">
                  <c:v>1.4014442297374616E-2</c:v>
                </c:pt>
                <c:pt idx="809">
                  <c:v>1.4056352676806444E-2</c:v>
                </c:pt>
                <c:pt idx="810">
                  <c:v>1.4098013194395579E-2</c:v>
                </c:pt>
                <c:pt idx="811">
                  <c:v>1.4142168869631018E-2</c:v>
                </c:pt>
                <c:pt idx="812">
                  <c:v>1.4183297171338203E-2</c:v>
                </c:pt>
                <c:pt idx="813">
                  <c:v>1.4224161365451571E-2</c:v>
                </c:pt>
                <c:pt idx="814">
                  <c:v>1.4264756726833038E-2</c:v>
                </c:pt>
                <c:pt idx="815">
                  <c:v>1.4305078504798365E-2</c:v>
                </c:pt>
                <c:pt idx="816">
                  <c:v>1.4345121923122419E-2</c:v>
                </c:pt>
                <c:pt idx="817">
                  <c:v>1.438488218004314E-2</c:v>
                </c:pt>
                <c:pt idx="818">
                  <c:v>1.4424354448265916E-2</c:v>
                </c:pt>
                <c:pt idx="819">
                  <c:v>1.4463533874966671E-2</c:v>
                </c:pt>
                <c:pt idx="820">
                  <c:v>1.4511293741603037E-2</c:v>
                </c:pt>
                <c:pt idx="821">
                  <c:v>1.4549806717139086E-2</c:v>
                </c:pt>
                <c:pt idx="822">
                  <c:v>1.4588011273836993E-2</c:v>
                </c:pt>
                <c:pt idx="823">
                  <c:v>1.4625902495811109E-2</c:v>
                </c:pt>
                <c:pt idx="824">
                  <c:v>1.4679090291113668E-2</c:v>
                </c:pt>
                <c:pt idx="825">
                  <c:v>1.4700725146568687E-2</c:v>
                </c:pt>
                <c:pt idx="826">
                  <c:v>1.4737646618121001E-2</c:v>
                </c:pt>
                <c:pt idx="827">
                  <c:v>1.4774234840498897E-2</c:v>
                </c:pt>
                <c:pt idx="828">
                  <c:v>1.4810484772391439E-2</c:v>
                </c:pt>
                <c:pt idx="829">
                  <c:v>1.4858934760072641E-2</c:v>
                </c:pt>
                <c:pt idx="830">
                  <c:v>1.489436929223938E-2</c:v>
                </c:pt>
                <c:pt idx="831">
                  <c:v>1.4929453491010347E-2</c:v>
                </c:pt>
                <c:pt idx="832">
                  <c:v>1.4964184862183308E-2</c:v>
                </c:pt>
                <c:pt idx="833">
                  <c:v>1.4995917567807908E-2</c:v>
                </c:pt>
                <c:pt idx="834">
                  <c:v>1.5029960802395961E-2</c:v>
                </c:pt>
                <c:pt idx="835">
                  <c:v>1.5063643916859257E-2</c:v>
                </c:pt>
                <c:pt idx="836">
                  <c:v>1.5096964417280152E-2</c:v>
                </c:pt>
                <c:pt idx="837">
                  <c:v>1.5135001787980187E-2</c:v>
                </c:pt>
                <c:pt idx="838">
                  <c:v>1.5165024036710573E-2</c:v>
                </c:pt>
                <c:pt idx="839">
                  <c:v>1.5197215778800415E-2</c:v>
                </c:pt>
                <c:pt idx="840">
                  <c:v>1.5229034740564518E-2</c:v>
                </c:pt>
                <c:pt idx="841">
                  <c:v>1.5260478428091284E-2</c:v>
                </c:pt>
                <c:pt idx="842">
                  <c:v>1.5291544347525589E-2</c:v>
                </c:pt>
                <c:pt idx="843">
                  <c:v>1.5322230005070527E-2</c:v>
                </c:pt>
                <c:pt idx="844">
                  <c:v>1.5352532906995658E-2</c:v>
                </c:pt>
                <c:pt idx="845">
                  <c:v>1.5382450559639181E-2</c:v>
                </c:pt>
                <c:pt idx="846">
                  <c:v>1.5407370976150195E-2</c:v>
                </c:pt>
                <c:pt idx="847">
                  <c:v>1.5436565603356925E-2</c:v>
                </c:pt>
                <c:pt idx="848">
                  <c:v>1.546536788584167E-2</c:v>
                </c:pt>
                <c:pt idx="849">
                  <c:v>1.5493775330656602E-2</c:v>
                </c:pt>
                <c:pt idx="850">
                  <c:v>1.5521785444947447E-2</c:v>
                </c:pt>
                <c:pt idx="851">
                  <c:v>1.5549395735957436E-2</c:v>
                </c:pt>
                <c:pt idx="852">
                  <c:v>1.5576603711030815E-2</c:v>
                </c:pt>
                <c:pt idx="853">
                  <c:v>1.5605516596073054E-2</c:v>
                </c:pt>
                <c:pt idx="854">
                  <c:v>1.5629802743291114E-2</c:v>
                </c:pt>
                <c:pt idx="855">
                  <c:v>1.5655790777255485E-2</c:v>
                </c:pt>
                <c:pt idx="856">
                  <c:v>1.5681382596697123E-2</c:v>
                </c:pt>
                <c:pt idx="857">
                  <c:v>1.5706594572208826E-2</c:v>
                </c:pt>
                <c:pt idx="858">
                  <c:v>1.5731443243412573E-2</c:v>
                </c:pt>
                <c:pt idx="859">
                  <c:v>1.575594530987932E-2</c:v>
                </c:pt>
                <c:pt idx="860">
                  <c:v>1.5780117631109678E-2</c:v>
                </c:pt>
                <c:pt idx="861">
                  <c:v>1.5803977226514138E-2</c:v>
                </c:pt>
                <c:pt idx="862">
                  <c:v>1.5827541275394645E-2</c:v>
                </c:pt>
                <c:pt idx="863">
                  <c:v>1.5852223791184731E-2</c:v>
                </c:pt>
                <c:pt idx="864">
                  <c:v>1.5875222350700775E-2</c:v>
                </c:pt>
                <c:pt idx="865">
                  <c:v>1.5897978751092244E-2</c:v>
                </c:pt>
                <c:pt idx="866">
                  <c:v>1.5920510922560107E-2</c:v>
                </c:pt>
                <c:pt idx="867">
                  <c:v>1.5942836955993595E-2</c:v>
                </c:pt>
                <c:pt idx="868">
                  <c:v>1.5964975102962683E-2</c:v>
                </c:pt>
                <c:pt idx="869">
                  <c:v>1.598694377570883E-2</c:v>
                </c:pt>
                <c:pt idx="870">
                  <c:v>1.6008761547136135E-2</c:v>
                </c:pt>
                <c:pt idx="871">
                  <c:v>1.6030447150805593E-2</c:v>
                </c:pt>
                <c:pt idx="872">
                  <c:v>1.6057651200010098E-2</c:v>
                </c:pt>
                <c:pt idx="873">
                  <c:v>1.6079136374450093E-2</c:v>
                </c:pt>
                <c:pt idx="874">
                  <c:v>1.6100548971768387E-2</c:v>
                </c:pt>
                <c:pt idx="875">
                  <c:v>1.6121908081805986E-2</c:v>
                </c:pt>
                <c:pt idx="876">
                  <c:v>1.6141341225630566E-2</c:v>
                </c:pt>
                <c:pt idx="877">
                  <c:v>1.6162646231266974E-2</c:v>
                </c:pt>
                <c:pt idx="878">
                  <c:v>1.6183955549077603E-2</c:v>
                </c:pt>
                <c:pt idx="879">
                  <c:v>1.6211391494758618E-2</c:v>
                </c:pt>
                <c:pt idx="880">
                  <c:v>1.6239680453574889E-2</c:v>
                </c:pt>
                <c:pt idx="881">
                  <c:v>1.6260010315107244E-2</c:v>
                </c:pt>
                <c:pt idx="882">
                  <c:v>1.6281552955933296E-2</c:v>
                </c:pt>
                <c:pt idx="883">
                  <c:v>1.6303163991180654E-2</c:v>
                </c:pt>
                <c:pt idx="884">
                  <c:v>1.6319019588036963E-2</c:v>
                </c:pt>
                <c:pt idx="885">
                  <c:v>1.6340752376326383E-2</c:v>
                </c:pt>
                <c:pt idx="886">
                  <c:v>1.6362558165952806E-2</c:v>
                </c:pt>
                <c:pt idx="887">
                  <c:v>1.6384438615542684E-2</c:v>
                </c:pt>
                <c:pt idx="888">
                  <c:v>1.6412303139880208E-2</c:v>
                </c:pt>
                <c:pt idx="889">
                  <c:v>1.6434359376489363E-2</c:v>
                </c:pt>
                <c:pt idx="890">
                  <c:v>1.6456495619901423E-2</c:v>
                </c:pt>
                <c:pt idx="891">
                  <c:v>1.647871352936332E-2</c:v>
                </c:pt>
                <c:pt idx="892">
                  <c:v>1.650101476420536E-2</c:v>
                </c:pt>
                <c:pt idx="893">
                  <c:v>1.6517382065811166E-2</c:v>
                </c:pt>
                <c:pt idx="894">
                  <c:v>1.6545873847788606E-2</c:v>
                </c:pt>
                <c:pt idx="895">
                  <c:v>1.6568435015626201E-2</c:v>
                </c:pt>
                <c:pt idx="896">
                  <c:v>1.6591086147039746E-2</c:v>
                </c:pt>
                <c:pt idx="897">
                  <c:v>1.6607714366565423E-2</c:v>
                </c:pt>
                <c:pt idx="898">
                  <c:v>1.6626437063536011E-2</c:v>
                </c:pt>
                <c:pt idx="899">
                  <c:v>1.6649326091228003E-2</c:v>
                </c:pt>
                <c:pt idx="900">
                  <c:v>1.6672311099813947E-2</c:v>
                </c:pt>
                <c:pt idx="901">
                  <c:v>1.6695393748920533E-2</c:v>
                </c:pt>
                <c:pt idx="902">
                  <c:v>1.6720653722962706E-2</c:v>
                </c:pt>
                <c:pt idx="903">
                  <c:v>1.6743945496930705E-2</c:v>
                </c:pt>
                <c:pt idx="904">
                  <c:v>1.676734001568413E-2</c:v>
                </c:pt>
                <c:pt idx="905">
                  <c:v>1.6790838939320974E-2</c:v>
                </c:pt>
                <c:pt idx="906">
                  <c:v>1.6814443922438579E-2</c:v>
                </c:pt>
                <c:pt idx="907">
                  <c:v>1.683603111328159E-2</c:v>
                </c:pt>
                <c:pt idx="908">
                  <c:v>1.6859830171037704E-2</c:v>
                </c:pt>
                <c:pt idx="909">
                  <c:v>1.6883716826940016E-2</c:v>
                </c:pt>
                <c:pt idx="910">
                  <c:v>1.6907680949932304E-2</c:v>
                </c:pt>
                <c:pt idx="911">
                  <c:v>1.6933854540994792E-2</c:v>
                </c:pt>
                <c:pt idx="912">
                  <c:v>1.695794445510666E-2</c:v>
                </c:pt>
                <c:pt idx="913">
                  <c:v>1.6982079700186073E-2</c:v>
                </c:pt>
                <c:pt idx="914">
                  <c:v>1.7020072973602224E-2</c:v>
                </c:pt>
                <c:pt idx="915">
                  <c:v>1.7031760824743326E-2</c:v>
                </c:pt>
                <c:pt idx="916">
                  <c:v>1.7052513920582275E-2</c:v>
                </c:pt>
                <c:pt idx="917">
                  <c:v>1.7076729151904717E-2</c:v>
                </c:pt>
                <c:pt idx="918">
                  <c:v>1.7100937590888977E-2</c:v>
                </c:pt>
                <c:pt idx="919">
                  <c:v>1.712512830362227E-2</c:v>
                </c:pt>
                <c:pt idx="920">
                  <c:v>1.7149290266958449E-2</c:v>
                </c:pt>
                <c:pt idx="921">
                  <c:v>1.7173412368507827E-2</c:v>
                </c:pt>
                <c:pt idx="922">
                  <c:v>1.7197483406637633E-2</c:v>
                </c:pt>
                <c:pt idx="923">
                  <c:v>1.7221492090465831E-2</c:v>
                </c:pt>
                <c:pt idx="924">
                  <c:v>1.725584007265964E-2</c:v>
                </c:pt>
                <c:pt idx="925">
                  <c:v>1.7279640701982086E-2</c:v>
                </c:pt>
                <c:pt idx="926">
                  <c:v>1.7303342247028692E-2</c:v>
                </c:pt>
                <c:pt idx="927">
                  <c:v>1.7326933352872137E-2</c:v>
                </c:pt>
                <c:pt idx="928">
                  <c:v>1.7344283444171934E-2</c:v>
                </c:pt>
                <c:pt idx="929">
                  <c:v>1.7367653268496392E-2</c:v>
                </c:pt>
                <c:pt idx="930">
                  <c:v>1.7390878743328928E-2</c:v>
                </c:pt>
                <c:pt idx="931">
                  <c:v>1.7413947986744154E-2</c:v>
                </c:pt>
                <c:pt idx="932">
                  <c:v>1.7436849034104699E-2</c:v>
                </c:pt>
                <c:pt idx="933">
                  <c:v>1.7465516749854682E-2</c:v>
                </c:pt>
                <c:pt idx="934">
                  <c:v>1.7488025284862572E-2</c:v>
                </c:pt>
                <c:pt idx="935">
                  <c:v>1.7510353756668266E-2</c:v>
                </c:pt>
                <c:pt idx="936">
                  <c:v>1.7532501521731917E-2</c:v>
                </c:pt>
                <c:pt idx="937">
                  <c:v>1.7548668151293911E-2</c:v>
                </c:pt>
                <c:pt idx="938">
                  <c:v>1.75704890479494E-2</c:v>
                </c:pt>
                <c:pt idx="939">
                  <c:v>1.7592127467957328E-2</c:v>
                </c:pt>
                <c:pt idx="940">
                  <c:v>1.7619272644527714E-2</c:v>
                </c:pt>
                <c:pt idx="941">
                  <c:v>1.764050722354802E-2</c:v>
                </c:pt>
                <c:pt idx="942">
                  <c:v>1.7661557235053509E-2</c:v>
                </c:pt>
                <c:pt idx="943">
                  <c:v>1.7682422035665491E-2</c:v>
                </c:pt>
                <c:pt idx="944">
                  <c:v>1.7703100982028926E-2</c:v>
                </c:pt>
                <c:pt idx="945">
                  <c:v>1.7718089957216115E-2</c:v>
                </c:pt>
                <c:pt idx="946">
                  <c:v>1.774389873872791E-2</c:v>
                </c:pt>
                <c:pt idx="947">
                  <c:v>1.7764016262487883E-2</c:v>
                </c:pt>
                <c:pt idx="948">
                  <c:v>1.7783945358850299E-2</c:v>
                </c:pt>
                <c:pt idx="949">
                  <c:v>1.7798333946016251E-2</c:v>
                </c:pt>
                <c:pt idx="950">
                  <c:v>1.781437477208693E-2</c:v>
                </c:pt>
                <c:pt idx="951">
                  <c:v>1.7833798995381057E-2</c:v>
                </c:pt>
                <c:pt idx="952">
                  <c:v>1.7853032490151823E-2</c:v>
                </c:pt>
                <c:pt idx="953">
                  <c:v>1.7872074613598497E-2</c:v>
                </c:pt>
                <c:pt idx="954">
                  <c:v>1.7892647565012566E-2</c:v>
                </c:pt>
                <c:pt idx="955">
                  <c:v>1.7911291957413512E-2</c:v>
                </c:pt>
                <c:pt idx="956">
                  <c:v>1.7929742995744999E-2</c:v>
                </c:pt>
                <c:pt idx="957">
                  <c:v>1.7948000037274127E-2</c:v>
                </c:pt>
                <c:pt idx="958">
                  <c:v>1.7966062439301378E-2</c:v>
                </c:pt>
                <c:pt idx="959">
                  <c:v>1.7982272563650641E-2</c:v>
                </c:pt>
                <c:pt idx="960">
                  <c:v>1.7999957092091175E-2</c:v>
                </c:pt>
                <c:pt idx="961">
                  <c:v>1.8017445107961962E-2</c:v>
                </c:pt>
                <c:pt idx="962">
                  <c:v>1.8034735968759926E-2</c:v>
                </c:pt>
                <c:pt idx="963">
                  <c:v>1.8053432364817306E-2</c:v>
                </c:pt>
                <c:pt idx="964">
                  <c:v>1.8070313435073249E-2</c:v>
                </c:pt>
                <c:pt idx="965">
                  <c:v>1.8086995367910551E-2</c:v>
                </c:pt>
                <c:pt idx="966">
                  <c:v>1.8103477520915616E-2</c:v>
                </c:pt>
                <c:pt idx="967">
                  <c:v>1.8118210461605399E-2</c:v>
                </c:pt>
                <c:pt idx="968">
                  <c:v>1.8134304901461819E-2</c:v>
                </c:pt>
                <c:pt idx="969">
                  <c:v>1.8150197689767535E-2</c:v>
                </c:pt>
                <c:pt idx="970">
                  <c:v>1.8165888184325529E-2</c:v>
                </c:pt>
                <c:pt idx="971">
                  <c:v>1.8181375742978977E-2</c:v>
                </c:pt>
                <c:pt idx="972">
                  <c:v>1.8196659723613454E-2</c:v>
                </c:pt>
                <c:pt idx="973">
                  <c:v>1.8211739484157809E-2</c:v>
                </c:pt>
                <c:pt idx="974">
                  <c:v>1.8226614382581968E-2</c:v>
                </c:pt>
                <c:pt idx="975">
                  <c:v>1.8241283776901786E-2</c:v>
                </c:pt>
                <c:pt idx="976">
                  <c:v>1.8262847953463144E-2</c:v>
                </c:pt>
                <c:pt idx="977">
                  <c:v>1.8277032990585265E-2</c:v>
                </c:pt>
                <c:pt idx="978">
                  <c:v>1.8291010318969004E-2</c:v>
                </c:pt>
                <c:pt idx="979">
                  <c:v>1.8304779296546028E-2</c:v>
                </c:pt>
                <c:pt idx="980">
                  <c:v>1.8314255185860571E-2</c:v>
                </c:pt>
                <c:pt idx="981">
                  <c:v>1.832764907755555E-2</c:v>
                </c:pt>
                <c:pt idx="982">
                  <c:v>1.8340832860552443E-2</c:v>
                </c:pt>
                <c:pt idx="983">
                  <c:v>1.8353805893136801E-2</c:v>
                </c:pt>
                <c:pt idx="984">
                  <c:v>1.8366567533642675E-2</c:v>
                </c:pt>
                <c:pt idx="985">
                  <c:v>1.8382981845392957E-2</c:v>
                </c:pt>
                <c:pt idx="986">
                  <c:v>1.8395274393551257E-2</c:v>
                </c:pt>
                <c:pt idx="987">
                  <c:v>1.8407353456155164E-2</c:v>
                </c:pt>
                <c:pt idx="988">
                  <c:v>1.8419218391597908E-2</c:v>
                </c:pt>
                <c:pt idx="989">
                  <c:v>1.842718240031968E-2</c:v>
                </c:pt>
                <c:pt idx="990">
                  <c:v>1.8438662216288766E-2</c:v>
                </c:pt>
                <c:pt idx="991">
                  <c:v>1.8449926149988412E-2</c:v>
                </c:pt>
                <c:pt idx="992">
                  <c:v>1.8460973560180303E-2</c:v>
                </c:pt>
                <c:pt idx="993">
                  <c:v>1.8475308709004112E-2</c:v>
                </c:pt>
                <c:pt idx="994">
                  <c:v>1.8485875410840215E-2</c:v>
                </c:pt>
                <c:pt idx="995">
                  <c:v>1.8496223495835989E-2</c:v>
                </c:pt>
                <c:pt idx="996">
                  <c:v>1.8506352322842794E-2</c:v>
                </c:pt>
                <c:pt idx="997">
                  <c:v>1.8516261250771729E-2</c:v>
                </c:pt>
                <c:pt idx="998">
                  <c:v>1.8525949638594056E-2</c:v>
                </c:pt>
                <c:pt idx="999">
                  <c:v>1.8535416845345074E-2</c:v>
                </c:pt>
                <c:pt idx="1000">
                  <c:v>1.8544662230120683E-2</c:v>
                </c:pt>
                <c:pt idx="1001">
                  <c:v>1.855368515208081E-2</c:v>
                </c:pt>
                <c:pt idx="1002">
                  <c:v>1.8558365840803923E-2</c:v>
                </c:pt>
                <c:pt idx="1003">
                  <c:v>1.8567004932927358E-2</c:v>
                </c:pt>
                <c:pt idx="1004">
                  <c:v>1.8575419868344406E-2</c:v>
                </c:pt>
                <c:pt idx="1005">
                  <c:v>1.858361000665042E-2</c:v>
                </c:pt>
                <c:pt idx="1006">
                  <c:v>1.8592543380103143E-2</c:v>
                </c:pt>
                <c:pt idx="1007">
                  <c:v>1.8600266029211322E-2</c:v>
                </c:pt>
                <c:pt idx="1008">
                  <c:v>1.8611493444976097E-2</c:v>
                </c:pt>
                <c:pt idx="1009">
                  <c:v>1.8615030361787514E-2</c:v>
                </c:pt>
                <c:pt idx="1010">
                  <c:v>1.8622070764962067E-2</c:v>
                </c:pt>
                <c:pt idx="1011">
                  <c:v>1.8627994817271561E-2</c:v>
                </c:pt>
                <c:pt idx="1012">
                  <c:v>1.863459872798259E-2</c:v>
                </c:pt>
                <c:pt idx="1013">
                  <c:v>1.8640982934953577E-2</c:v>
                </c:pt>
                <c:pt idx="1014">
                  <c:v>1.8647152346766643E-2</c:v>
                </c:pt>
                <c:pt idx="1015">
                  <c:v>1.8653943712660465E-2</c:v>
                </c:pt>
                <c:pt idx="1016">
                  <c:v>1.865968576827921E-2</c:v>
                </c:pt>
                <c:pt idx="1017">
                  <c:v>1.8665228536738937E-2</c:v>
                </c:pt>
                <c:pt idx="1018">
                  <c:v>1.8670577040960309E-2</c:v>
                </c:pt>
                <c:pt idx="1019">
                  <c:v>1.8675736338716106E-2</c:v>
                </c:pt>
                <c:pt idx="1020">
                  <c:v>1.8679937416480198E-2</c:v>
                </c:pt>
                <c:pt idx="1021">
                  <c:v>1.8684743646680397E-2</c:v>
                </c:pt>
                <c:pt idx="1022">
                  <c:v>1.8689375612047265E-2</c:v>
                </c:pt>
                <c:pt idx="1023">
                  <c:v>1.8693838536515052E-2</c:v>
                </c:pt>
                <c:pt idx="1024">
                  <c:v>1.8698137679033958E-2</c:v>
                </c:pt>
                <c:pt idx="1025">
                  <c:v>1.8702278333569685E-2</c:v>
                </c:pt>
                <c:pt idx="1026">
                  <c:v>1.870626582909686E-2</c:v>
                </c:pt>
                <c:pt idx="1027">
                  <c:v>1.8710105529595955E-2</c:v>
                </c:pt>
                <c:pt idx="1028">
                  <c:v>1.8716617835301826E-2</c:v>
                </c:pt>
                <c:pt idx="1029">
                  <c:v>1.8720149167812537E-2</c:v>
                </c:pt>
                <c:pt idx="1030">
                  <c:v>1.8723549877890804E-2</c:v>
                </c:pt>
                <c:pt idx="1031">
                  <c:v>1.8726825358057902E-2</c:v>
                </c:pt>
                <c:pt idx="1032">
                  <c:v>1.8727954107541522E-2</c:v>
                </c:pt>
                <c:pt idx="1033">
                  <c:v>1.8731015086695602E-2</c:v>
                </c:pt>
                <c:pt idx="1034">
                  <c:v>1.8733966905138174E-2</c:v>
                </c:pt>
                <c:pt idx="1035">
                  <c:v>1.8736815177700678E-2</c:v>
                </c:pt>
                <c:pt idx="1036">
                  <c:v>1.8739565553999409E-2</c:v>
                </c:pt>
                <c:pt idx="1037">
                  <c:v>1.8744154144244535E-2</c:v>
                </c:pt>
                <c:pt idx="1038">
                  <c:v>1.8746701715984766E-2</c:v>
                </c:pt>
                <c:pt idx="1039">
                  <c:v>1.8749158433414684E-2</c:v>
                </c:pt>
                <c:pt idx="1040">
                  <c:v>1.8751524566751689E-2</c:v>
                </c:pt>
                <c:pt idx="1041">
                  <c:v>1.8751944527374949E-2</c:v>
                </c:pt>
                <c:pt idx="1042">
                  <c:v>1.8754148978059895E-2</c:v>
                </c:pt>
                <c:pt idx="1043">
                  <c:v>1.8756263611405265E-2</c:v>
                </c:pt>
                <c:pt idx="1044">
                  <c:v>1.8758288697644291E-2</c:v>
                </c:pt>
                <c:pt idx="1045">
                  <c:v>1.8760224507024189E-2</c:v>
                </c:pt>
                <c:pt idx="1046">
                  <c:v>1.8763834234803878E-2</c:v>
                </c:pt>
                <c:pt idx="1047">
                  <c:v>1.876557384676417E-2</c:v>
                </c:pt>
                <c:pt idx="1048">
                  <c:v>1.8767225036869672E-2</c:v>
                </c:pt>
                <c:pt idx="1049">
                  <c:v>1.8768788075460275E-2</c:v>
                </c:pt>
                <c:pt idx="1050">
                  <c:v>1.8770263232888742E-2</c:v>
                </c:pt>
                <c:pt idx="1051">
                  <c:v>1.8771650779518596E-2</c:v>
                </c:pt>
                <c:pt idx="1052">
                  <c:v>1.8772950985727961E-2</c:v>
                </c:pt>
                <c:pt idx="1053">
                  <c:v>1.8774164121906568E-2</c:v>
                </c:pt>
                <c:pt idx="1054">
                  <c:v>1.8772593470981567E-2</c:v>
                </c:pt>
                <c:pt idx="1055">
                  <c:v>1.8773663450744701E-2</c:v>
                </c:pt>
                <c:pt idx="1056">
                  <c:v>1.8774647097526406E-2</c:v>
                </c:pt>
                <c:pt idx="1057">
                  <c:v>1.8775544681692517E-2</c:v>
                </c:pt>
                <c:pt idx="1058">
                  <c:v>1.8776356473622989E-2</c:v>
                </c:pt>
                <c:pt idx="1059">
                  <c:v>1.8777593214458904E-2</c:v>
                </c:pt>
                <c:pt idx="1060">
                  <c:v>1.8778228270513678E-2</c:v>
                </c:pt>
                <c:pt idx="1061">
                  <c:v>1.8778778360445086E-2</c:v>
                </c:pt>
                <c:pt idx="1062">
                  <c:v>1.8779243754691304E-2</c:v>
                </c:pt>
                <c:pt idx="1063">
                  <c:v>1.8779138013803053E-2</c:v>
                </c:pt>
                <c:pt idx="1064">
                  <c:v>1.8779440730914542E-2</c:v>
                </c:pt>
                <c:pt idx="1065">
                  <c:v>1.8779659548758827E-2</c:v>
                </c:pt>
                <c:pt idx="1066">
                  <c:v>1.8779794737803758E-2</c:v>
                </c:pt>
                <c:pt idx="1067">
                  <c:v>1.8780309756782299E-2</c:v>
                </c:pt>
                <c:pt idx="1068">
                  <c:v>1.8780272656747168E-2</c:v>
                </c:pt>
                <c:pt idx="1069">
                  <c:v>1.8780152754401532E-2</c:v>
                </c:pt>
                <c:pt idx="1070">
                  <c:v>1.8779950320269658E-2</c:v>
                </c:pt>
                <c:pt idx="1071">
                  <c:v>1.8779618254687595E-2</c:v>
                </c:pt>
                <c:pt idx="1072">
                  <c:v>1.8778806578585217E-2</c:v>
                </c:pt>
                <c:pt idx="1073">
                  <c:v>1.8778352285621309E-2</c:v>
                </c:pt>
                <c:pt idx="1074">
                  <c:v>1.877781656661889E-2</c:v>
                </c:pt>
                <c:pt idx="1075">
                  <c:v>1.8777199692139434E-2</c:v>
                </c:pt>
                <c:pt idx="1076">
                  <c:v>1.8776501932751044E-2</c:v>
                </c:pt>
                <c:pt idx="1077">
                  <c:v>1.87757235590333E-2</c:v>
                </c:pt>
                <c:pt idx="1078">
                  <c:v>1.877486484157417E-2</c:v>
                </c:pt>
                <c:pt idx="1079">
                  <c:v>1.8773926050971345E-2</c:v>
                </c:pt>
                <c:pt idx="1080">
                  <c:v>1.8774454718331012E-2</c:v>
                </c:pt>
                <c:pt idx="1081">
                  <c:v>1.8773334023729674E-2</c:v>
                </c:pt>
                <c:pt idx="1082">
                  <c:v>1.8772134128732045E-2</c:v>
                </c:pt>
                <c:pt idx="1083">
                  <c:v>1.8770855304033152E-2</c:v>
                </c:pt>
                <c:pt idx="1084">
                  <c:v>1.8767965644990899E-2</c:v>
                </c:pt>
                <c:pt idx="1085">
                  <c:v>1.8768061948353631E-2</c:v>
                </c:pt>
                <c:pt idx="1086">
                  <c:v>1.8766547958807573E-2</c:v>
                </c:pt>
                <c:pt idx="1087">
                  <c:v>1.8764956122426377E-2</c:v>
                </c:pt>
                <c:pt idx="1088">
                  <c:v>1.8763286709947851E-2</c:v>
                </c:pt>
                <c:pt idx="1089">
                  <c:v>1.8761539992119314E-2</c:v>
                </c:pt>
                <c:pt idx="1090">
                  <c:v>1.8759716239693695E-2</c:v>
                </c:pt>
                <c:pt idx="1091">
                  <c:v>1.8757815723434733E-2</c:v>
                </c:pt>
                <c:pt idx="1092">
                  <c:v>1.8755838714112211E-2</c:v>
                </c:pt>
                <c:pt idx="1093">
                  <c:v>1.8753785482504989E-2</c:v>
                </c:pt>
                <c:pt idx="1094">
                  <c:v>1.8751656299398407E-2</c:v>
                </c:pt>
                <c:pt idx="1095">
                  <c:v>1.8749451435586879E-2</c:v>
                </c:pt>
                <c:pt idx="1096">
                  <c:v>1.8747171161871301E-2</c:v>
                </c:pt>
                <c:pt idx="1097">
                  <c:v>1.8744815749060773E-2</c:v>
                </c:pt>
                <c:pt idx="1098">
                  <c:v>1.8742385467970458E-2</c:v>
                </c:pt>
                <c:pt idx="1099">
                  <c:v>1.8739880589425009E-2</c:v>
                </c:pt>
                <c:pt idx="1100">
                  <c:v>1.8737301384254272E-2</c:v>
                </c:pt>
                <c:pt idx="1101">
                  <c:v>1.8734648123295009E-2</c:v>
                </c:pt>
                <c:pt idx="1102">
                  <c:v>1.8731921077392615E-2</c:v>
                </c:pt>
                <c:pt idx="1103">
                  <c:v>1.8729120517398976E-2</c:v>
                </c:pt>
                <c:pt idx="1104">
                  <c:v>1.8726246714169861E-2</c:v>
                </c:pt>
                <c:pt idx="1105">
                  <c:v>1.8723299938571407E-2</c:v>
                </c:pt>
                <c:pt idx="1106">
                  <c:v>1.8719300053167083E-2</c:v>
                </c:pt>
                <c:pt idx="1107">
                  <c:v>1.8716229111091862E-2</c:v>
                </c:pt>
                <c:pt idx="1108">
                  <c:v>1.8713085946725293E-2</c:v>
                </c:pt>
                <c:pt idx="1109">
                  <c:v>1.8709870830893382E-2</c:v>
                </c:pt>
                <c:pt idx="1110">
                  <c:v>1.8706808990440894E-2</c:v>
                </c:pt>
                <c:pt idx="1111">
                  <c:v>1.8703445603435506E-2</c:v>
                </c:pt>
                <c:pt idx="1112">
                  <c:v>1.870001109317514E-2</c:v>
                </c:pt>
                <c:pt idx="1113">
                  <c:v>1.8697338776387365E-2</c:v>
                </c:pt>
                <c:pt idx="1114">
                  <c:v>1.8692929786354218E-2</c:v>
                </c:pt>
                <c:pt idx="1115">
                  <c:v>1.8689084322049476E-2</c:v>
                </c:pt>
                <c:pt idx="1116">
                  <c:v>1.8685373129544346E-2</c:v>
                </c:pt>
                <c:pt idx="1117">
                  <c:v>1.8681592152380279E-2</c:v>
                </c:pt>
                <c:pt idx="1118">
                  <c:v>1.8677741661434079E-2</c:v>
                </c:pt>
                <c:pt idx="1119">
                  <c:v>1.8674000823554818E-2</c:v>
                </c:pt>
                <c:pt idx="1120">
                  <c:v>1.86700070788502E-2</c:v>
                </c:pt>
                <c:pt idx="1121">
                  <c:v>1.866594464886966E-2</c:v>
                </c:pt>
                <c:pt idx="1122">
                  <c:v>1.8661813804524831E-2</c:v>
                </c:pt>
                <c:pt idx="1123">
                  <c:v>1.8655322954439613E-2</c:v>
                </c:pt>
                <c:pt idx="1124">
                  <c:v>1.8651498591832027E-2</c:v>
                </c:pt>
                <c:pt idx="1125">
                  <c:v>1.8647135240741915E-2</c:v>
                </c:pt>
                <c:pt idx="1126">
                  <c:v>1.8642704675099635E-2</c:v>
                </c:pt>
                <c:pt idx="1127">
                  <c:v>1.8638207165841431E-2</c:v>
                </c:pt>
                <c:pt idx="1128">
                  <c:v>1.8633642983909692E-2</c:v>
                </c:pt>
                <c:pt idx="1129">
                  <c:v>1.8629012400250323E-2</c:v>
                </c:pt>
                <c:pt idx="1130">
                  <c:v>1.862431568581361E-2</c:v>
                </c:pt>
                <c:pt idx="1131">
                  <c:v>1.8619553111553371E-2</c:v>
                </c:pt>
                <c:pt idx="1132">
                  <c:v>1.8614948706246109E-2</c:v>
                </c:pt>
                <c:pt idx="1133">
                  <c:v>1.8610045580095366E-2</c:v>
                </c:pt>
                <c:pt idx="1134">
                  <c:v>1.8605077439161503E-2</c:v>
                </c:pt>
                <c:pt idx="1135">
                  <c:v>1.86000445544473E-2</c:v>
                </c:pt>
                <c:pt idx="1136">
                  <c:v>1.8594854735817616E-2</c:v>
                </c:pt>
                <c:pt idx="1137">
                  <c:v>1.8589697934026789E-2</c:v>
                </c:pt>
                <c:pt idx="1138">
                  <c:v>1.8584477185339655E-2</c:v>
                </c:pt>
                <c:pt idx="1139">
                  <c:v>1.8577671267513838E-2</c:v>
                </c:pt>
                <c:pt idx="1140">
                  <c:v>1.8573844931281933E-2</c:v>
                </c:pt>
                <c:pt idx="1141">
                  <c:v>1.8568502803385852E-2</c:v>
                </c:pt>
                <c:pt idx="1142">
                  <c:v>1.8563024300586175E-2</c:v>
                </c:pt>
                <c:pt idx="1143">
                  <c:v>1.8557483222153996E-2</c:v>
                </c:pt>
                <c:pt idx="1144">
                  <c:v>1.8551879839121207E-2</c:v>
                </c:pt>
                <c:pt idx="1145">
                  <c:v>1.8546164195858344E-2</c:v>
                </c:pt>
                <c:pt idx="1146">
                  <c:v>1.854044162827221E-2</c:v>
                </c:pt>
                <c:pt idx="1147">
                  <c:v>1.8534657552901852E-2</c:v>
                </c:pt>
                <c:pt idx="1148">
                  <c:v>1.8528812240773754E-2</c:v>
                </c:pt>
                <c:pt idx="1149">
                  <c:v>1.8522969289766194E-2</c:v>
                </c:pt>
                <c:pt idx="1150">
                  <c:v>1.8516966322486055E-2</c:v>
                </c:pt>
                <c:pt idx="1151">
                  <c:v>1.8510934396389622E-2</c:v>
                </c:pt>
                <c:pt idx="1152">
                  <c:v>1.8504842334048078E-2</c:v>
                </c:pt>
                <c:pt idx="1153">
                  <c:v>1.8498690406517204E-2</c:v>
                </c:pt>
                <c:pt idx="1154">
                  <c:v>1.8492478884853659E-2</c:v>
                </c:pt>
                <c:pt idx="1155">
                  <c:v>1.8486208040116268E-2</c:v>
                </c:pt>
                <c:pt idx="1156">
                  <c:v>1.8479878143366903E-2</c:v>
                </c:pt>
                <c:pt idx="1157">
                  <c:v>1.8473489465668298E-2</c:v>
                </c:pt>
                <c:pt idx="1158">
                  <c:v>1.8467058755214427E-2</c:v>
                </c:pt>
                <c:pt idx="1159">
                  <c:v>1.8460562126906145E-2</c:v>
                </c:pt>
                <c:pt idx="1160">
                  <c:v>1.8454007497809951E-2</c:v>
                </c:pt>
                <c:pt idx="1161">
                  <c:v>1.8447395138962229E-2</c:v>
                </c:pt>
                <c:pt idx="1162">
                  <c:v>1.8440725321398482E-2</c:v>
                </c:pt>
                <c:pt idx="1163">
                  <c:v>1.8433998316158599E-2</c:v>
                </c:pt>
                <c:pt idx="1164">
                  <c:v>1.8427180213890282E-2</c:v>
                </c:pt>
                <c:pt idx="1165">
                  <c:v>1.8420373826806939E-2</c:v>
                </c:pt>
                <c:pt idx="1166">
                  <c:v>1.8413476884777583E-2</c:v>
                </c:pt>
                <c:pt idx="1167">
                  <c:v>1.8406523848318028E-2</c:v>
                </c:pt>
                <c:pt idx="1168">
                  <c:v>1.8399515053717071E-2</c:v>
                </c:pt>
                <c:pt idx="1169">
                  <c:v>1.8392450859009632E-2</c:v>
                </c:pt>
                <c:pt idx="1170">
                  <c:v>1.8385331622714642E-2</c:v>
                </c:pt>
                <c:pt idx="1171">
                  <c:v>1.8378157703789363E-2</c:v>
                </c:pt>
                <c:pt idx="1172">
                  <c:v>1.8370929461636407E-2</c:v>
                </c:pt>
                <c:pt idx="1173">
                  <c:v>1.8363647256096724E-2</c:v>
                </c:pt>
                <c:pt idx="1174">
                  <c:v>1.8356311447451791E-2</c:v>
                </c:pt>
                <c:pt idx="1175">
                  <c:v>1.8347942812589283E-2</c:v>
                </c:pt>
                <c:pt idx="1176">
                  <c:v>1.8340497372946345E-2</c:v>
                </c:pt>
                <c:pt idx="1177">
                  <c:v>1.8332999440384665E-2</c:v>
                </c:pt>
                <c:pt idx="1178">
                  <c:v>1.8325449377432374E-2</c:v>
                </c:pt>
                <c:pt idx="1179">
                  <c:v>1.831784754705747E-2</c:v>
                </c:pt>
                <c:pt idx="1180">
                  <c:v>1.8310194312672234E-2</c:v>
                </c:pt>
                <c:pt idx="1181">
                  <c:v>1.8302490038131471E-2</c:v>
                </c:pt>
                <c:pt idx="1182">
                  <c:v>1.8294735087731176E-2</c:v>
                </c:pt>
                <c:pt idx="1183">
                  <c:v>1.8286929826211634E-2</c:v>
                </c:pt>
                <c:pt idx="1184">
                  <c:v>1.8278726687978902E-2</c:v>
                </c:pt>
                <c:pt idx="1185">
                  <c:v>1.8270810481935178E-2</c:v>
                </c:pt>
                <c:pt idx="1186">
                  <c:v>1.8262845124989411E-2</c:v>
                </c:pt>
                <c:pt idx="1187">
                  <c:v>1.8254830982343817E-2</c:v>
                </c:pt>
                <c:pt idx="1188">
                  <c:v>1.8246899852558056E-2</c:v>
                </c:pt>
                <c:pt idx="1189">
                  <c:v>1.8238792958486599E-2</c:v>
                </c:pt>
                <c:pt idx="1190">
                  <c:v>1.8228299760535398E-2</c:v>
                </c:pt>
                <c:pt idx="1191">
                  <c:v>1.8220084362167249E-2</c:v>
                </c:pt>
                <c:pt idx="1192">
                  <c:v>1.8210342069751053E-2</c:v>
                </c:pt>
                <c:pt idx="1193">
                  <c:v>1.8203059573006747E-2</c:v>
                </c:pt>
                <c:pt idx="1194">
                  <c:v>1.8194693670736457E-2</c:v>
                </c:pt>
                <c:pt idx="1195">
                  <c:v>1.8186281864987299E-2</c:v>
                </c:pt>
                <c:pt idx="1196">
                  <c:v>1.8178310613651837E-2</c:v>
                </c:pt>
                <c:pt idx="1197">
                  <c:v>1.8169818554913009E-2</c:v>
                </c:pt>
                <c:pt idx="1198">
                  <c:v>1.8161281386032107E-2</c:v>
                </c:pt>
                <c:pt idx="1199">
                  <c:v>1.8152699389513648E-2</c:v>
                </c:pt>
                <c:pt idx="1200">
                  <c:v>1.8143544173680092E-2</c:v>
                </c:pt>
                <c:pt idx="1201">
                  <c:v>1.8134862880806707E-2</c:v>
                </c:pt>
                <c:pt idx="1202">
                  <c:v>1.8126137662354446E-2</c:v>
                </c:pt>
                <c:pt idx="1203">
                  <c:v>1.8117368800872353E-2</c:v>
                </c:pt>
                <c:pt idx="1204">
                  <c:v>1.8108556578907312E-2</c:v>
                </c:pt>
                <c:pt idx="1205">
                  <c:v>1.8100281850094723E-2</c:v>
                </c:pt>
                <c:pt idx="1206">
                  <c:v>1.8090803183708211E-2</c:v>
                </c:pt>
                <c:pt idx="1207">
                  <c:v>1.8081862575556756E-2</c:v>
                </c:pt>
                <c:pt idx="1208">
                  <c:v>1.8072879737089716E-2</c:v>
                </c:pt>
                <c:pt idx="1209">
                  <c:v>1.8064476054120645E-2</c:v>
                </c:pt>
                <c:pt idx="1210">
                  <c:v>1.8055629324139025E-2</c:v>
                </c:pt>
                <c:pt idx="1211">
                  <c:v>1.8046534747557529E-2</c:v>
                </c:pt>
                <c:pt idx="1212">
                  <c:v>1.8037398997372604E-2</c:v>
                </c:pt>
                <c:pt idx="1213">
                  <c:v>1.802822235604095E-2</c:v>
                </c:pt>
                <c:pt idx="1214">
                  <c:v>1.8018782222936708E-2</c:v>
                </c:pt>
                <c:pt idx="1215">
                  <c:v>1.8009521403301188E-2</c:v>
                </c:pt>
                <c:pt idx="1216">
                  <c:v>1.800022055829336E-2</c:v>
                </c:pt>
                <c:pt idx="1217">
                  <c:v>1.7990879970376246E-2</c:v>
                </c:pt>
                <c:pt idx="1218">
                  <c:v>1.7981499922011104E-2</c:v>
                </c:pt>
                <c:pt idx="1219">
                  <c:v>1.7972319611250304E-2</c:v>
                </c:pt>
                <c:pt idx="1220">
                  <c:v>1.7962864640470807E-2</c:v>
                </c:pt>
                <c:pt idx="1221">
                  <c:v>1.7953371038103714E-2</c:v>
                </c:pt>
                <c:pt idx="1222">
                  <c:v>1.7943839086579799E-2</c:v>
                </c:pt>
                <c:pt idx="1223">
                  <c:v>1.7934017659362166E-2</c:v>
                </c:pt>
                <c:pt idx="1224">
                  <c:v>1.7924406779805488E-2</c:v>
                </c:pt>
                <c:pt idx="1225">
                  <c:v>1.7914758416937491E-2</c:v>
                </c:pt>
                <c:pt idx="1226">
                  <c:v>1.7899521651596036E-2</c:v>
                </c:pt>
                <c:pt idx="1227">
                  <c:v>1.7894222483272108E-2</c:v>
                </c:pt>
                <c:pt idx="1228">
                  <c:v>1.7885857860912954E-2</c:v>
                </c:pt>
                <c:pt idx="1229">
                  <c:v>1.7876065373103309E-2</c:v>
                </c:pt>
                <c:pt idx="1230">
                  <c:v>1.7866236795471103E-2</c:v>
                </c:pt>
                <c:pt idx="1231">
                  <c:v>1.785637241041594E-2</c:v>
                </c:pt>
                <c:pt idx="1232">
                  <c:v>1.7846472500336972E-2</c:v>
                </c:pt>
                <c:pt idx="1233">
                  <c:v>1.7836537347626333E-2</c:v>
                </c:pt>
                <c:pt idx="1234">
                  <c:v>1.7826567234675281E-2</c:v>
                </c:pt>
                <c:pt idx="1235">
                  <c:v>1.7816562443868915E-2</c:v>
                </c:pt>
                <c:pt idx="1236">
                  <c:v>1.7805361769934851E-2</c:v>
                </c:pt>
                <c:pt idx="1237">
                  <c:v>1.7795277143608151E-2</c:v>
                </c:pt>
                <c:pt idx="1238">
                  <c:v>1.7785158761716657E-2</c:v>
                </c:pt>
                <c:pt idx="1239">
                  <c:v>1.7775006906697238E-2</c:v>
                </c:pt>
                <c:pt idx="1240">
                  <c:v>1.7765727024054188E-2</c:v>
                </c:pt>
                <c:pt idx="1241">
                  <c:v>1.7755517336953196E-2</c:v>
                </c:pt>
                <c:pt idx="1242">
                  <c:v>1.7745274967441542E-2</c:v>
                </c:pt>
                <c:pt idx="1243">
                  <c:v>1.7735000197890084E-2</c:v>
                </c:pt>
                <c:pt idx="1244">
                  <c:v>1.7724693310664855E-2</c:v>
                </c:pt>
                <c:pt idx="1245">
                  <c:v>1.771340865679169E-2</c:v>
                </c:pt>
                <c:pt idx="1246">
                  <c:v>1.7703030397736536E-2</c:v>
                </c:pt>
                <c:pt idx="1247">
                  <c:v>1.7692620924889831E-2</c:v>
                </c:pt>
                <c:pt idx="1248">
                  <c:v>1.7682180520649765E-2</c:v>
                </c:pt>
                <c:pt idx="1249">
                  <c:v>1.7672686991948447E-2</c:v>
                </c:pt>
                <c:pt idx="1250">
                  <c:v>1.7662193328129464E-2</c:v>
                </c:pt>
                <c:pt idx="1251">
                  <c:v>1.7651669523077146E-2</c:v>
                </c:pt>
                <c:pt idx="1252">
                  <c:v>1.7641115859123469E-2</c:v>
                </c:pt>
                <c:pt idx="1253">
                  <c:v>1.7629524412130716E-2</c:v>
                </c:pt>
                <c:pt idx="1254">
                  <c:v>1.7618904349614866E-2</c:v>
                </c:pt>
                <c:pt idx="1255">
                  <c:v>1.7608255332357187E-2</c:v>
                </c:pt>
                <c:pt idx="1256">
                  <c:v>1.7597577642717192E-2</c:v>
                </c:pt>
                <c:pt idx="1257">
                  <c:v>1.7586871563049229E-2</c:v>
                </c:pt>
                <c:pt idx="1258">
                  <c:v>1.7576137375703793E-2</c:v>
                </c:pt>
                <c:pt idx="1259">
                  <c:v>1.7565375363026211E-2</c:v>
                </c:pt>
                <c:pt idx="1260">
                  <c:v>1.7554585807354937E-2</c:v>
                </c:pt>
                <c:pt idx="1261">
                  <c:v>1.7543768991026703E-2</c:v>
                </c:pt>
                <c:pt idx="1262">
                  <c:v>1.7534713859569021E-2</c:v>
                </c:pt>
                <c:pt idx="1263">
                  <c:v>1.7523855063167296E-2</c:v>
                </c:pt>
                <c:pt idx="1264">
                  <c:v>1.7512969757054457E-2</c:v>
                </c:pt>
                <c:pt idx="1265">
                  <c:v>1.7502058223467062E-2</c:v>
                </c:pt>
                <c:pt idx="1266">
                  <c:v>1.7490754221250807E-2</c:v>
                </c:pt>
                <c:pt idx="1267">
                  <c:v>1.747978881391658E-2</c:v>
                </c:pt>
                <c:pt idx="1268">
                  <c:v>1.7468798045048379E-2</c:v>
                </c:pt>
                <c:pt idx="1269">
                  <c:v>1.745778219687627E-2</c:v>
                </c:pt>
                <c:pt idx="1270">
                  <c:v>1.7446741551626805E-2</c:v>
                </c:pt>
                <c:pt idx="1271">
                  <c:v>1.7436054049538196E-2</c:v>
                </c:pt>
                <c:pt idx="1272">
                  <c:v>1.742496682580108E-2</c:v>
                </c:pt>
                <c:pt idx="1273">
                  <c:v>1.7413855632289289E-2</c:v>
                </c:pt>
                <c:pt idx="1274">
                  <c:v>1.7402720751192126E-2</c:v>
                </c:pt>
                <c:pt idx="1275">
                  <c:v>1.739117624673021E-2</c:v>
                </c:pt>
                <c:pt idx="1276">
                  <c:v>1.7379992745450441E-2</c:v>
                </c:pt>
                <c:pt idx="1277">
                  <c:v>1.7368786422521924E-2</c:v>
                </c:pt>
                <c:pt idx="1278">
                  <c:v>1.7357557560125098E-2</c:v>
                </c:pt>
                <c:pt idx="1279">
                  <c:v>1.7346306440438629E-2</c:v>
                </c:pt>
                <c:pt idx="1280">
                  <c:v>1.733542982720471E-2</c:v>
                </c:pt>
                <c:pt idx="1281">
                  <c:v>1.732413703383821E-2</c:v>
                </c:pt>
                <c:pt idx="1282">
                  <c:v>1.7312822810198462E-2</c:v>
                </c:pt>
                <c:pt idx="1283">
                  <c:v>1.7301487438425304E-2</c:v>
                </c:pt>
                <c:pt idx="1284">
                  <c:v>1.7290131200651065E-2</c:v>
                </c:pt>
                <c:pt idx="1285">
                  <c:v>1.7278754379004096E-2</c:v>
                </c:pt>
                <c:pt idx="1286">
                  <c:v>1.7267357255606131E-2</c:v>
                </c:pt>
                <c:pt idx="1287">
                  <c:v>1.7255940112572268E-2</c:v>
                </c:pt>
                <c:pt idx="1288">
                  <c:v>1.7242441928077896E-2</c:v>
                </c:pt>
                <c:pt idx="1289">
                  <c:v>1.7230976419579574E-2</c:v>
                </c:pt>
                <c:pt idx="1290">
                  <c:v>1.7219491835770033E-2</c:v>
                </c:pt>
                <c:pt idx="1291">
                  <c:v>1.7207988458816246E-2</c:v>
                </c:pt>
                <c:pt idx="1292">
                  <c:v>1.71977255476236E-2</c:v>
                </c:pt>
                <c:pt idx="1293">
                  <c:v>1.7186190693382869E-2</c:v>
                </c:pt>
                <c:pt idx="1294">
                  <c:v>1.7174637833470431E-2</c:v>
                </c:pt>
                <c:pt idx="1295">
                  <c:v>1.7163067249984565E-2</c:v>
                </c:pt>
                <c:pt idx="1296">
                  <c:v>1.7151479225016995E-2</c:v>
                </c:pt>
                <c:pt idx="1297">
                  <c:v>1.7138589341615777E-2</c:v>
                </c:pt>
                <c:pt idx="1298">
                  <c:v>1.7126962312800337E-2</c:v>
                </c:pt>
                <c:pt idx="1299">
                  <c:v>1.7115318747951278E-2</c:v>
                </c:pt>
                <c:pt idx="1300">
                  <c:v>1.710365892918014E-2</c:v>
                </c:pt>
                <c:pt idx="1301">
                  <c:v>1.7093287350748672E-2</c:v>
                </c:pt>
                <c:pt idx="1302">
                  <c:v>1.7081600600479946E-2</c:v>
                </c:pt>
                <c:pt idx="1303">
                  <c:v>1.7069898383200815E-2</c:v>
                </c:pt>
                <c:pt idx="1304">
                  <c:v>1.7058180980954518E-2</c:v>
                </c:pt>
                <c:pt idx="1305">
                  <c:v>1.7046448675776003E-2</c:v>
                </c:pt>
                <c:pt idx="1306">
                  <c:v>1.7033374481590025E-2</c:v>
                </c:pt>
                <c:pt idx="1307">
                  <c:v>1.7021608783931726E-2</c:v>
                </c:pt>
                <c:pt idx="1308">
                  <c:v>1.7009829089009002E-2</c:v>
                </c:pt>
                <c:pt idx="1309">
                  <c:v>1.6998035678873657E-2</c:v>
                </c:pt>
                <c:pt idx="1310">
                  <c:v>1.6986228835573623E-2</c:v>
                </c:pt>
                <c:pt idx="1311">
                  <c:v>1.6974408841149102E-2</c:v>
                </c:pt>
                <c:pt idx="1312">
                  <c:v>1.6962575977631688E-2</c:v>
                </c:pt>
                <c:pt idx="1313">
                  <c:v>1.6950730527050411E-2</c:v>
                </c:pt>
                <c:pt idx="1314">
                  <c:v>1.6941140517285999E-2</c:v>
                </c:pt>
                <c:pt idx="1315">
                  <c:v>1.6929277339249173E-2</c:v>
                </c:pt>
                <c:pt idx="1316">
                  <c:v>1.6917402320310609E-2</c:v>
                </c:pt>
                <c:pt idx="1317">
                  <c:v>1.6905515742400807E-2</c:v>
                </c:pt>
                <c:pt idx="1318">
                  <c:v>1.6893617887444524E-2</c:v>
                </c:pt>
                <c:pt idx="1319">
                  <c:v>1.6881249342874157E-2</c:v>
                </c:pt>
                <c:pt idx="1320">
                  <c:v>1.6869328555695683E-2</c:v>
                </c:pt>
                <c:pt idx="1321">
                  <c:v>1.685739735724712E-2</c:v>
                </c:pt>
                <c:pt idx="1322">
                  <c:v>1.6845456029440105E-2</c:v>
                </c:pt>
                <c:pt idx="1323">
                  <c:v>1.6833969323881166E-2</c:v>
                </c:pt>
                <c:pt idx="1324">
                  <c:v>1.6822009726702055E-2</c:v>
                </c:pt>
                <c:pt idx="1325">
                  <c:v>1.6810040825766506E-2</c:v>
                </c:pt>
                <c:pt idx="1326">
                  <c:v>1.6798062902947164E-2</c:v>
                </c:pt>
                <c:pt idx="1327">
                  <c:v>1.6785607316503817E-2</c:v>
                </c:pt>
                <c:pt idx="1328">
                  <c:v>1.677361113233691E-2</c:v>
                </c:pt>
                <c:pt idx="1329">
                  <c:v>1.6761606792013373E-2</c:v>
                </c:pt>
                <c:pt idx="1330">
                  <c:v>1.67495945773917E-2</c:v>
                </c:pt>
                <c:pt idx="1331">
                  <c:v>1.6737574770324233E-2</c:v>
                </c:pt>
                <c:pt idx="1332">
                  <c:v>1.6726021690491314E-2</c:v>
                </c:pt>
                <c:pt idx="1333">
                  <c:v>1.6713988506355124E-2</c:v>
                </c:pt>
                <c:pt idx="1334">
                  <c:v>1.6701948555074741E-2</c:v>
                </c:pt>
                <c:pt idx="1335">
                  <c:v>1.6689902118463194E-2</c:v>
                </c:pt>
                <c:pt idx="1336">
                  <c:v>1.6677849478325995E-2</c:v>
                </c:pt>
                <c:pt idx="1337">
                  <c:v>1.6665790916462482E-2</c:v>
                </c:pt>
                <c:pt idx="1338">
                  <c:v>1.665372671466404E-2</c:v>
                </c:pt>
                <c:pt idx="1339">
                  <c:v>1.6641657154717642E-2</c:v>
                </c:pt>
                <c:pt idx="1340">
                  <c:v>1.6627175794562229E-2</c:v>
                </c:pt>
                <c:pt idx="1341">
                  <c:v>1.6615092381930027E-2</c:v>
                </c:pt>
                <c:pt idx="1342">
                  <c:v>1.6603004558087078E-2</c:v>
                </c:pt>
                <c:pt idx="1343">
                  <c:v>1.6590912604855252E-2</c:v>
                </c:pt>
                <c:pt idx="1344">
                  <c:v>1.6580270268212866E-2</c:v>
                </c:pt>
                <c:pt idx="1345">
                  <c:v>1.6568173040752667E-2</c:v>
                </c:pt>
                <c:pt idx="1346">
                  <c:v>1.6556072468200397E-2</c:v>
                </c:pt>
                <c:pt idx="1347">
                  <c:v>1.6543968832311438E-2</c:v>
                </c:pt>
                <c:pt idx="1348">
                  <c:v>1.6531862414837242E-2</c:v>
                </c:pt>
                <c:pt idx="1349">
                  <c:v>1.6518289949529322E-2</c:v>
                </c:pt>
                <c:pt idx="1350">
                  <c:v>1.6506176981041294E-2</c:v>
                </c:pt>
                <c:pt idx="1351">
                  <c:v>1.6494062137499176E-2</c:v>
                </c:pt>
                <c:pt idx="1352">
                  <c:v>1.6481945700662956E-2</c:v>
                </c:pt>
                <c:pt idx="1353">
                  <c:v>1.6471298464453495E-2</c:v>
                </c:pt>
                <c:pt idx="1354">
                  <c:v>1.6459181273833428E-2</c:v>
                </c:pt>
                <c:pt idx="1355">
                  <c:v>1.6447063273686054E-2</c:v>
                </c:pt>
                <c:pt idx="1356">
                  <c:v>1.6434944745707347E-2</c:v>
                </c:pt>
                <c:pt idx="1357">
                  <c:v>1.6422825971584551E-2</c:v>
                </c:pt>
                <c:pt idx="1358">
                  <c:v>1.6409229398167437E-2</c:v>
                </c:pt>
                <c:pt idx="1359">
                  <c:v>1.6397109696974693E-2</c:v>
                </c:pt>
                <c:pt idx="1360">
                  <c:v>1.6384990656318092E-2</c:v>
                </c:pt>
                <c:pt idx="1361">
                  <c:v>1.6372872557896167E-2</c:v>
                </c:pt>
                <c:pt idx="1362">
                  <c:v>1.6360755683397999E-2</c:v>
                </c:pt>
                <c:pt idx="1363">
                  <c:v>1.6348640314507515E-2</c:v>
                </c:pt>
                <c:pt idx="1364">
                  <c:v>1.6336526732902187E-2</c:v>
                </c:pt>
                <c:pt idx="1365">
                  <c:v>1.6324415220249612E-2</c:v>
                </c:pt>
                <c:pt idx="1366">
                  <c:v>1.631478311516352E-2</c:v>
                </c:pt>
                <c:pt idx="1367">
                  <c:v>1.6302677904517931E-2</c:v>
                </c:pt>
                <c:pt idx="1368">
                  <c:v>1.6290575504557068E-2</c:v>
                </c:pt>
                <c:pt idx="1369">
                  <c:v>1.6278476196863421E-2</c:v>
                </c:pt>
                <c:pt idx="1370">
                  <c:v>1.6266380263011089E-2</c:v>
                </c:pt>
                <c:pt idx="1371">
                  <c:v>1.6253791514882664E-2</c:v>
                </c:pt>
                <c:pt idx="1372">
                  <c:v>1.624170300897693E-2</c:v>
                </c:pt>
                <c:pt idx="1373">
                  <c:v>1.6229618742300826E-2</c:v>
                </c:pt>
                <c:pt idx="1374">
                  <c:v>1.6217538996413296E-2</c:v>
                </c:pt>
                <c:pt idx="1375">
                  <c:v>1.6205961056035223E-2</c:v>
                </c:pt>
                <c:pt idx="1376">
                  <c:v>1.6193891277933605E-2</c:v>
                </c:pt>
                <c:pt idx="1377">
                  <c:v>1.61818268445105E-2</c:v>
                </c:pt>
                <c:pt idx="1378">
                  <c:v>1.6169768037286571E-2</c:v>
                </c:pt>
                <c:pt idx="1379">
                  <c:v>1.6157217932934596E-2</c:v>
                </c:pt>
                <c:pt idx="1380">
                  <c:v>1.6145171224158573E-2</c:v>
                </c:pt>
                <c:pt idx="1381">
                  <c:v>1.6133131006900645E-2</c:v>
                </c:pt>
                <c:pt idx="1382">
                  <c:v>1.6121097562666178E-2</c:v>
                </c:pt>
                <c:pt idx="1383">
                  <c:v>1.6107353709574088E-2</c:v>
                </c:pt>
                <c:pt idx="1384">
                  <c:v>1.6095832702260549E-2</c:v>
                </c:pt>
                <c:pt idx="1385">
                  <c:v>1.6083822268674532E-2</c:v>
                </c:pt>
                <c:pt idx="1386">
                  <c:v>1.6071819753424116E-2</c:v>
                </c:pt>
                <c:pt idx="1387">
                  <c:v>1.6059825437969459E-2</c:v>
                </c:pt>
                <c:pt idx="1388">
                  <c:v>1.6047839603763214E-2</c:v>
                </c:pt>
                <c:pt idx="1389">
                  <c:v>1.6035862532253614E-2</c:v>
                </c:pt>
                <c:pt idx="1390">
                  <c:v>1.602389450487918E-2</c:v>
                </c:pt>
                <c:pt idx="1391">
                  <c:v>1.6011935803074012E-2</c:v>
                </c:pt>
                <c:pt idx="1392">
                  <c:v>1.5998004709985747E-2</c:v>
                </c:pt>
                <c:pt idx="1393">
                  <c:v>1.5986066618606298E-2</c:v>
                </c:pt>
                <c:pt idx="1394">
                  <c:v>1.5974138780837133E-2</c:v>
                </c:pt>
                <c:pt idx="1395">
                  <c:v>1.5955910803340054E-2</c:v>
                </c:pt>
                <c:pt idx="1396">
                  <c:v>1.5951797733681661E-2</c:v>
                </c:pt>
                <c:pt idx="1397">
                  <c:v>1.5938419603672975E-2</c:v>
                </c:pt>
                <c:pt idx="1398">
                  <c:v>1.5926535594791576E-2</c:v>
                </c:pt>
                <c:pt idx="1399">
                  <c:v>1.5914663246708337E-2</c:v>
                </c:pt>
                <c:pt idx="1400">
                  <c:v>1.5902802840842695E-2</c:v>
                </c:pt>
                <c:pt idx="1401">
                  <c:v>1.5890954658604999E-2</c:v>
                </c:pt>
                <c:pt idx="1402">
                  <c:v>1.587911898139999E-2</c:v>
                </c:pt>
                <c:pt idx="1403">
                  <c:v>1.5867296090625919E-2</c:v>
                </c:pt>
                <c:pt idx="1404">
                  <c:v>1.5855486267672837E-2</c:v>
                </c:pt>
                <c:pt idx="1405">
                  <c:v>1.5843689793927335E-2</c:v>
                </c:pt>
                <c:pt idx="1406">
                  <c:v>1.5831906950766923E-2</c:v>
                </c:pt>
                <c:pt idx="1407">
                  <c:v>1.5820138019563935E-2</c:v>
                </c:pt>
                <c:pt idx="1408">
                  <c:v>1.5808383281683356E-2</c:v>
                </c:pt>
                <c:pt idx="1409">
                  <c:v>1.5796643018484557E-2</c:v>
                </c:pt>
                <c:pt idx="1410">
                  <c:v>1.5784917511320419E-2</c:v>
                </c:pt>
                <c:pt idx="1411">
                  <c:v>1.5773207041536921E-2</c:v>
                </c:pt>
                <c:pt idx="1412">
                  <c:v>1.5761511890473121E-2</c:v>
                </c:pt>
                <c:pt idx="1413">
                  <c:v>1.5749832339463758E-2</c:v>
                </c:pt>
                <c:pt idx="1414">
                  <c:v>1.5738168669834497E-2</c:v>
                </c:pt>
                <c:pt idx="1415">
                  <c:v>1.5726521162907115E-2</c:v>
                </c:pt>
                <c:pt idx="1416">
                  <c:v>1.5714890099996048E-2</c:v>
                </c:pt>
                <c:pt idx="1417">
                  <c:v>1.5703275762409669E-2</c:v>
                </c:pt>
                <c:pt idx="1418">
                  <c:v>1.5693122579682004E-2</c:v>
                </c:pt>
                <c:pt idx="1419">
                  <c:v>1.5681540053148955E-2</c:v>
                </c:pt>
                <c:pt idx="1420">
                  <c:v>1.566997503216808E-2</c:v>
                </c:pt>
                <c:pt idx="1421">
                  <c:v>1.5658427797993521E-2</c:v>
                </c:pt>
                <c:pt idx="1422">
                  <c:v>1.5645464799693906E-2</c:v>
                </c:pt>
                <c:pt idx="1423">
                  <c:v>1.563395672117826E-2</c:v>
                </c:pt>
                <c:pt idx="1424">
                  <c:v>1.5621991401414653E-2</c:v>
                </c:pt>
                <c:pt idx="1425">
                  <c:v>1.5610996928330775E-2</c:v>
                </c:pt>
                <c:pt idx="1426">
                  <c:v>1.5599545776511136E-2</c:v>
                </c:pt>
                <c:pt idx="1427">
                  <c:v>1.5589533654750919E-2</c:v>
                </c:pt>
                <c:pt idx="1428">
                  <c:v>1.5578118423010835E-2</c:v>
                </c:pt>
                <c:pt idx="1429">
                  <c:v>1.5566722078544475E-2</c:v>
                </c:pt>
                <c:pt idx="1430">
                  <c:v>1.5555344094477029E-2</c:v>
                </c:pt>
                <c:pt idx="1431">
                  <c:v>1.554398394087504E-2</c:v>
                </c:pt>
                <c:pt idx="1432">
                  <c:v>1.5531232428569236E-2</c:v>
                </c:pt>
                <c:pt idx="1433">
                  <c:v>1.5519907838087439E-2</c:v>
                </c:pt>
                <c:pt idx="1434">
                  <c:v>1.5508599271136254E-2</c:v>
                </c:pt>
                <c:pt idx="1435">
                  <c:v>1.5493875222121372E-2</c:v>
                </c:pt>
                <c:pt idx="1436">
                  <c:v>1.5482602483343773E-2</c:v>
                </c:pt>
                <c:pt idx="1437">
                  <c:v>1.5471344095191917E-2</c:v>
                </c:pt>
                <c:pt idx="1438">
                  <c:v>1.546009950498658E-2</c:v>
                </c:pt>
                <c:pt idx="1439">
                  <c:v>1.5448868156982867E-2</c:v>
                </c:pt>
                <c:pt idx="1440">
                  <c:v>1.543764949237722E-2</c:v>
                </c:pt>
                <c:pt idx="1441">
                  <c:v>1.5426442949303485E-2</c:v>
                </c:pt>
                <c:pt idx="1442">
                  <c:v>1.5415247962833774E-2</c:v>
                </c:pt>
                <c:pt idx="1443">
                  <c:v>1.5404063964978917E-2</c:v>
                </c:pt>
                <c:pt idx="1444">
                  <c:v>1.5391956347924391E-2</c:v>
                </c:pt>
                <c:pt idx="1445">
                  <c:v>1.5380792542728023E-2</c:v>
                </c:pt>
                <c:pt idx="1446">
                  <c:v>1.5369637972643463E-2</c:v>
                </c:pt>
                <c:pt idx="1447">
                  <c:v>1.5358492065884178E-2</c:v>
                </c:pt>
                <c:pt idx="1448">
                  <c:v>1.5347821489282156E-2</c:v>
                </c:pt>
                <c:pt idx="1449">
                  <c:v>1.5336691252240187E-2</c:v>
                </c:pt>
                <c:pt idx="1450">
                  <c:v>1.5322391045609099E-2</c:v>
                </c:pt>
                <c:pt idx="1451">
                  <c:v>1.5314450974911556E-2</c:v>
                </c:pt>
                <c:pt idx="1452">
                  <c:v>1.5303339755247862E-2</c:v>
                </c:pt>
                <c:pt idx="1453">
                  <c:v>1.5290180086984096E-2</c:v>
                </c:pt>
                <c:pt idx="1454">
                  <c:v>1.5279080091745483E-2</c:v>
                </c:pt>
                <c:pt idx="1455">
                  <c:v>1.5267985584244524E-2</c:v>
                </c:pt>
                <c:pt idx="1456">
                  <c:v>1.5256896765977433E-2</c:v>
                </c:pt>
                <c:pt idx="1457">
                  <c:v>1.5246281379486831E-2</c:v>
                </c:pt>
                <c:pt idx="1458">
                  <c:v>1.5235204506563233E-2</c:v>
                </c:pt>
                <c:pt idx="1459">
                  <c:v>1.5224133912339163E-2</c:v>
                </c:pt>
                <c:pt idx="1460">
                  <c:v>1.5213069798285373E-2</c:v>
                </c:pt>
                <c:pt idx="1461">
                  <c:v>1.5201077763054786E-2</c:v>
                </c:pt>
                <c:pt idx="1462">
                  <c:v>1.5190494613466995E-2</c:v>
                </c:pt>
                <c:pt idx="1463">
                  <c:v>1.5179451261334673E-2</c:v>
                </c:pt>
                <c:pt idx="1464">
                  <c:v>1.5168415210239518E-2</c:v>
                </c:pt>
                <c:pt idx="1465">
                  <c:v>1.5157386661637337E-2</c:v>
                </c:pt>
                <c:pt idx="1466">
                  <c:v>1.5146365816979162E-2</c:v>
                </c:pt>
                <c:pt idx="1467">
                  <c:v>1.5135352877709937E-2</c:v>
                </c:pt>
                <c:pt idx="1468">
                  <c:v>1.512434804527418E-2</c:v>
                </c:pt>
                <c:pt idx="1469">
                  <c:v>1.5113351521108145E-2</c:v>
                </c:pt>
                <c:pt idx="1470">
                  <c:v>1.5103761183016526E-2</c:v>
                </c:pt>
                <c:pt idx="1471">
                  <c:v>1.5092781184776841E-2</c:v>
                </c:pt>
                <c:pt idx="1472">
                  <c:v>1.5081810053826821E-2</c:v>
                </c:pt>
                <c:pt idx="1473">
                  <c:v>1.5070847991564702E-2</c:v>
                </c:pt>
                <c:pt idx="1474">
                  <c:v>1.5059430307176023E-2</c:v>
                </c:pt>
                <c:pt idx="1475">
                  <c:v>1.5048487277044303E-2</c:v>
                </c:pt>
                <c:pt idx="1476">
                  <c:v>1.5037553934887841E-2</c:v>
                </c:pt>
                <c:pt idx="1477">
                  <c:v>1.5026630482094114E-2</c:v>
                </c:pt>
                <c:pt idx="1478">
                  <c:v>1.5015717120047525E-2</c:v>
                </c:pt>
                <c:pt idx="1479">
                  <c:v>1.5005277338211295E-2</c:v>
                </c:pt>
                <c:pt idx="1480">
                  <c:v>1.4994384395560867E-2</c:v>
                </c:pt>
                <c:pt idx="1481">
                  <c:v>1.4983502132632297E-2</c:v>
                </c:pt>
                <c:pt idx="1482">
                  <c:v>1.4972630750785398E-2</c:v>
                </c:pt>
                <c:pt idx="1483">
                  <c:v>1.4961308719173623E-2</c:v>
                </c:pt>
                <c:pt idx="1484">
                  <c:v>1.4950460130441658E-2</c:v>
                </c:pt>
                <c:pt idx="1485">
                  <c:v>1.4939623042026876E-2</c:v>
                </c:pt>
                <c:pt idx="1486">
                  <c:v>1.4928797655281618E-2</c:v>
                </c:pt>
                <c:pt idx="1487">
                  <c:v>1.4916900236378757E-2</c:v>
                </c:pt>
                <c:pt idx="1488">
                  <c:v>1.4906100112807602E-2</c:v>
                </c:pt>
                <c:pt idx="1489">
                  <c:v>1.4895312308483948E-2</c:v>
                </c:pt>
                <c:pt idx="1490">
                  <c:v>1.488453702473316E-2</c:v>
                </c:pt>
                <c:pt idx="1491">
                  <c:v>1.4873774462877952E-2</c:v>
                </c:pt>
                <c:pt idx="1492">
                  <c:v>1.4863024824236626E-2</c:v>
                </c:pt>
                <c:pt idx="1493">
                  <c:v>1.485228831012262E-2</c:v>
                </c:pt>
                <c:pt idx="1494">
                  <c:v>1.4841565121846726E-2</c:v>
                </c:pt>
                <c:pt idx="1495">
                  <c:v>1.4830855460713997E-2</c:v>
                </c:pt>
                <c:pt idx="1496">
                  <c:v>1.4818794952668204E-2</c:v>
                </c:pt>
                <c:pt idx="1497">
                  <c:v>1.4808114835060081E-2</c:v>
                </c:pt>
                <c:pt idx="1498">
                  <c:v>1.4797448894305561E-2</c:v>
                </c:pt>
                <c:pt idx="1499">
                  <c:v>1.4786797331715354E-2</c:v>
                </c:pt>
                <c:pt idx="1500">
                  <c:v>1.4776612545827784E-2</c:v>
                </c:pt>
                <c:pt idx="1501">
                  <c:v>1.4764473313296687E-2</c:v>
                </c:pt>
                <c:pt idx="1502">
                  <c:v>1.475386754119614E-2</c:v>
                </c:pt>
                <c:pt idx="1503">
                  <c:v>1.4743276965906835E-2</c:v>
                </c:pt>
                <c:pt idx="1504">
                  <c:v>1.4732701788712131E-2</c:v>
                </c:pt>
                <c:pt idx="1505">
                  <c:v>1.4720796961622108E-2</c:v>
                </c:pt>
                <c:pt idx="1506">
                  <c:v>1.4710255498383023E-2</c:v>
                </c:pt>
                <c:pt idx="1507">
                  <c:v>1.4699730083066929E-2</c:v>
                </c:pt>
                <c:pt idx="1508">
                  <c:v>1.4689220916960554E-2</c:v>
                </c:pt>
                <c:pt idx="1509">
                  <c:v>1.4680063918775221E-2</c:v>
                </c:pt>
                <c:pt idx="1510">
                  <c:v>1.466958535686416E-2</c:v>
                </c:pt>
                <c:pt idx="1511">
                  <c:v>1.4659123601917226E-2</c:v>
                </c:pt>
                <c:pt idx="1512">
                  <c:v>1.464735077022845E-2</c:v>
                </c:pt>
                <c:pt idx="1513">
                  <c:v>1.4636925869332799E-2</c:v>
                </c:pt>
                <c:pt idx="1514">
                  <c:v>1.4626518425283869E-2</c:v>
                </c:pt>
                <c:pt idx="1515">
                  <c:v>1.4616128639342172E-2</c:v>
                </c:pt>
                <c:pt idx="1516">
                  <c:v>1.4605756712761347E-2</c:v>
                </c:pt>
                <c:pt idx="1517">
                  <c:v>1.4596717288302323E-2</c:v>
                </c:pt>
                <c:pt idx="1518">
                  <c:v>1.4585067242689556E-2</c:v>
                </c:pt>
                <c:pt idx="1519">
                  <c:v>1.4574750101690825E-2</c:v>
                </c:pt>
                <c:pt idx="1520">
                  <c:v>1.4564451625037431E-2</c:v>
                </c:pt>
                <c:pt idx="1521">
                  <c:v>1.4555474708943661E-2</c:v>
                </c:pt>
                <c:pt idx="1522">
                  <c:v>1.4546077986133655E-2</c:v>
                </c:pt>
                <c:pt idx="1523">
                  <c:v>1.4535831553100339E-2</c:v>
                </c:pt>
                <c:pt idx="1524">
                  <c:v>1.4525604512128903E-2</c:v>
                </c:pt>
                <c:pt idx="1525">
                  <c:v>1.451539706441001E-2</c:v>
                </c:pt>
                <c:pt idx="1526">
                  <c:v>1.4504780135878017E-2</c:v>
                </c:pt>
                <c:pt idx="1527">
                  <c:v>1.4494613568366652E-2</c:v>
                </c:pt>
                <c:pt idx="1528">
                  <c:v>1.4484467213124507E-2</c:v>
                </c:pt>
                <c:pt idx="1529">
                  <c:v>1.4474341271334389E-2</c:v>
                </c:pt>
                <c:pt idx="1530">
                  <c:v>1.446423594417735E-2</c:v>
                </c:pt>
                <c:pt idx="1531">
                  <c:v>1.4454575102661847E-2</c:v>
                </c:pt>
                <c:pt idx="1532">
                  <c:v>1.4444510440767666E-2</c:v>
                </c:pt>
                <c:pt idx="1533">
                  <c:v>1.4434466981529469E-2</c:v>
                </c:pt>
                <c:pt idx="1534">
                  <c:v>1.4424444926107009E-2</c:v>
                </c:pt>
                <c:pt idx="1535">
                  <c:v>1.44140255689242E-2</c:v>
                </c:pt>
                <c:pt idx="1536">
                  <c:v>1.4404048154142358E-2</c:v>
                </c:pt>
                <c:pt idx="1537">
                  <c:v>1.4394092762155091E-2</c:v>
                </c:pt>
                <c:pt idx="1538">
                  <c:v>1.4384159594115783E-2</c:v>
                </c:pt>
                <c:pt idx="1539">
                  <c:v>1.4374662746595509E-2</c:v>
                </c:pt>
                <c:pt idx="1540">
                  <c:v>1.4364773338241186E-2</c:v>
                </c:pt>
                <c:pt idx="1541">
                  <c:v>1.4354906741729442E-2</c:v>
                </c:pt>
                <c:pt idx="1542">
                  <c:v>1.4345063158194418E-2</c:v>
                </c:pt>
                <c:pt idx="1543">
                  <c:v>1.4335242788766713E-2</c:v>
                </c:pt>
                <c:pt idx="1544">
                  <c:v>1.4325445834574286E-2</c:v>
                </c:pt>
                <c:pt idx="1545">
                  <c:v>1.4315672496741112E-2</c:v>
                </c:pt>
                <c:pt idx="1546">
                  <c:v>1.430592297638808E-2</c:v>
                </c:pt>
                <c:pt idx="1547">
                  <c:v>1.4296197474633432E-2</c:v>
                </c:pt>
                <c:pt idx="1548">
                  <c:v>1.4284488925698455E-2</c:v>
                </c:pt>
                <c:pt idx="1549">
                  <c:v>1.4274819238573893E-2</c:v>
                </c:pt>
                <c:pt idx="1550">
                  <c:v>1.426517425136929E-2</c:v>
                </c:pt>
                <c:pt idx="1551">
                  <c:v>1.4255554165220528E-2</c:v>
                </c:pt>
                <c:pt idx="1552">
                  <c:v>1.4247145638501787E-2</c:v>
                </c:pt>
                <c:pt idx="1553">
                  <c:v>1.4237571461522698E-2</c:v>
                </c:pt>
                <c:pt idx="1554">
                  <c:v>1.4228022742123259E-2</c:v>
                </c:pt>
                <c:pt idx="1555">
                  <c:v>1.4218499681408614E-2</c:v>
                </c:pt>
                <c:pt idx="1556">
                  <c:v>1.4209002480482597E-2</c:v>
                </c:pt>
                <c:pt idx="1557">
                  <c:v>1.4198367833668646E-2</c:v>
                </c:pt>
                <c:pt idx="1558">
                  <c:v>1.4188927686433974E-2</c:v>
                </c:pt>
                <c:pt idx="1559">
                  <c:v>1.4179514049227024E-2</c:v>
                </c:pt>
                <c:pt idx="1560">
                  <c:v>1.4170127123156604E-2</c:v>
                </c:pt>
                <c:pt idx="1561">
                  <c:v>1.4161911411076705E-2</c:v>
                </c:pt>
                <c:pt idx="1562">
                  <c:v>1.4152573591882543E-2</c:v>
                </c:pt>
                <c:pt idx="1563">
                  <c:v>1.4143263040119536E-2</c:v>
                </c:pt>
                <c:pt idx="1564">
                  <c:v>1.4133979956867056E-2</c:v>
                </c:pt>
                <c:pt idx="1565">
                  <c:v>1.412360019845911E-2</c:v>
                </c:pt>
                <c:pt idx="1566">
                  <c:v>1.4114377762333366E-2</c:v>
                </c:pt>
                <c:pt idx="1567">
                  <c:v>1.4105183445028011E-2</c:v>
                </c:pt>
                <c:pt idx="1568">
                  <c:v>1.4096017447629505E-2</c:v>
                </c:pt>
                <c:pt idx="1569">
                  <c:v>1.408687997122302E-2</c:v>
                </c:pt>
                <c:pt idx="1570">
                  <c:v>1.4077771216889856E-2</c:v>
                </c:pt>
                <c:pt idx="1571">
                  <c:v>1.4068691385709167E-2</c:v>
                </c:pt>
                <c:pt idx="1572">
                  <c:v>1.4059640678759679E-2</c:v>
                </c:pt>
                <c:pt idx="1573">
                  <c:v>1.4050619297114094E-2</c:v>
                </c:pt>
                <c:pt idx="1574">
                  <c:v>1.4043422763291654E-2</c:v>
                </c:pt>
                <c:pt idx="1575">
                  <c:v>1.4034451424577529E-2</c:v>
                </c:pt>
                <c:pt idx="1576">
                  <c:v>1.4025509935664709E-2</c:v>
                </c:pt>
                <c:pt idx="1577">
                  <c:v>1.4016598497591055E-2</c:v>
                </c:pt>
                <c:pt idx="1578">
                  <c:v>1.4007365360411604E-2</c:v>
                </c:pt>
                <c:pt idx="1579">
                  <c:v>1.3998516529184723E-2</c:v>
                </c:pt>
                <c:pt idx="1580">
                  <c:v>1.3989698367660224E-2</c:v>
                </c:pt>
                <c:pt idx="1581">
                  <c:v>1.3980911076872462E-2</c:v>
                </c:pt>
                <c:pt idx="1582">
                  <c:v>1.3972154857854472E-2</c:v>
                </c:pt>
                <c:pt idx="1583">
                  <c:v>1.3963772194626356E-2</c:v>
                </c:pt>
                <c:pt idx="1584">
                  <c:v>1.3955076741307202E-2</c:v>
                </c:pt>
                <c:pt idx="1585">
                  <c:v>1.3946412947053694E-2</c:v>
                </c:pt>
                <c:pt idx="1586">
                  <c:v>1.3937781012883376E-2</c:v>
                </c:pt>
                <c:pt idx="1587">
                  <c:v>1.3928846875296531E-2</c:v>
                </c:pt>
                <c:pt idx="1588">
                  <c:v>1.3920281308460935E-2</c:v>
                </c:pt>
                <c:pt idx="1589">
                  <c:v>1.3911748220566194E-2</c:v>
                </c:pt>
                <c:pt idx="1590">
                  <c:v>1.3903247812627336E-2</c:v>
                </c:pt>
                <c:pt idx="1591">
                  <c:v>1.3894780285658952E-2</c:v>
                </c:pt>
                <c:pt idx="1592">
                  <c:v>1.3886669726443052E-2</c:v>
                </c:pt>
                <c:pt idx="1593">
                  <c:v>1.387826644122974E-2</c:v>
                </c:pt>
                <c:pt idx="1594">
                  <c:v>1.3869896624183451E-2</c:v>
                </c:pt>
                <c:pt idx="1595">
                  <c:v>1.3861560476307155E-2</c:v>
                </c:pt>
                <c:pt idx="1596">
                  <c:v>1.3853258198601174E-2</c:v>
                </c:pt>
                <c:pt idx="1597">
                  <c:v>1.3844989992065387E-2</c:v>
                </c:pt>
                <c:pt idx="1598">
                  <c:v>1.3836756057697025E-2</c:v>
                </c:pt>
                <c:pt idx="1599">
                  <c:v>1.3828556596491551E-2</c:v>
                </c:pt>
                <c:pt idx="1600">
                  <c:v>1.3818861622654865E-2</c:v>
                </c:pt>
                <c:pt idx="1601">
                  <c:v>1.3810742976881571E-2</c:v>
                </c:pt>
                <c:pt idx="1602">
                  <c:v>1.380265948665514E-2</c:v>
                </c:pt>
                <c:pt idx="1603">
                  <c:v>1.3794611352991976E-2</c:v>
                </c:pt>
                <c:pt idx="1604">
                  <c:v>1.3787488916931209E-2</c:v>
                </c:pt>
                <c:pt idx="1605">
                  <c:v>1.37795051443557E-2</c:v>
                </c:pt>
                <c:pt idx="1606">
                  <c:v>1.3771557283676164E-2</c:v>
                </c:pt>
                <c:pt idx="1607">
                  <c:v>1.3763645535887228E-2</c:v>
                </c:pt>
                <c:pt idx="1608">
                  <c:v>1.3755770101983963E-2</c:v>
                </c:pt>
                <c:pt idx="1609">
                  <c:v>1.3747076295573524E-2</c:v>
                </c:pt>
                <c:pt idx="1610">
                  <c:v>1.3739281286193184E-2</c:v>
                </c:pt>
                <c:pt idx="1611">
                  <c:v>1.3731523241458383E-2</c:v>
                </c:pt>
                <c:pt idx="1612">
                  <c:v>1.3723802362373496E-2</c:v>
                </c:pt>
                <c:pt idx="1613">
                  <c:v>1.3716944675445495E-2</c:v>
                </c:pt>
                <c:pt idx="1614">
                  <c:v>1.3709291345659184E-2</c:v>
                </c:pt>
                <c:pt idx="1615">
                  <c:v>1.3701675736683828E-2</c:v>
                </c:pt>
                <c:pt idx="1616">
                  <c:v>1.3694098049504014E-2</c:v>
                </c:pt>
                <c:pt idx="1617">
                  <c:v>1.3686558485105197E-2</c:v>
                </c:pt>
                <c:pt idx="1618">
                  <c:v>1.3678268822666614E-2</c:v>
                </c:pt>
                <c:pt idx="1619">
                  <c:v>1.3670813731186122E-2</c:v>
                </c:pt>
                <c:pt idx="1620">
                  <c:v>1.3663397413359597E-2</c:v>
                </c:pt>
                <c:pt idx="1621">
                  <c:v>1.3656020070184537E-2</c:v>
                </c:pt>
                <c:pt idx="1622">
                  <c:v>1.3648681902655427E-2</c:v>
                </c:pt>
                <c:pt idx="1623">
                  <c:v>1.364138311176891E-2</c:v>
                </c:pt>
                <c:pt idx="1624">
                  <c:v>1.3634123898519044E-2</c:v>
                </c:pt>
                <c:pt idx="1625">
                  <c:v>1.3626904463899461E-2</c:v>
                </c:pt>
                <c:pt idx="1626">
                  <c:v>1.3620693622243841E-2</c:v>
                </c:pt>
                <c:pt idx="1627">
                  <c:v>1.3613543673398548E-2</c:v>
                </c:pt>
                <c:pt idx="1628">
                  <c:v>1.3606434042099038E-2</c:v>
                </c:pt>
                <c:pt idx="1629">
                  <c:v>1.3599364929314666E-2</c:v>
                </c:pt>
                <c:pt idx="1630">
                  <c:v>1.3592336536017857E-2</c:v>
                </c:pt>
                <c:pt idx="1631">
                  <c:v>1.3585120024885189E-2</c:v>
                </c:pt>
                <c:pt idx="1632">
                  <c:v>1.3578176419818965E-2</c:v>
                </c:pt>
                <c:pt idx="1633">
                  <c:v>1.3571274153191861E-2</c:v>
                </c:pt>
                <c:pt idx="1634">
                  <c:v>1.3564413425977978E-2</c:v>
                </c:pt>
                <c:pt idx="1635">
                  <c:v>1.3557812395799557E-2</c:v>
                </c:pt>
                <c:pt idx="1636">
                  <c:v>1.3551032539798107E-2</c:v>
                </c:pt>
                <c:pt idx="1637">
                  <c:v>1.3544294810072311E-2</c:v>
                </c:pt>
                <c:pt idx="1638">
                  <c:v>1.35375994075924E-2</c:v>
                </c:pt>
                <c:pt idx="1639">
                  <c:v>1.3530739915227918E-2</c:v>
                </c:pt>
                <c:pt idx="1640">
                  <c:v>1.3524132644963452E-2</c:v>
                </c:pt>
                <c:pt idx="1641">
                  <c:v>1.3517568320934844E-2</c:v>
                </c:pt>
                <c:pt idx="1642">
                  <c:v>1.3511047144115756E-2</c:v>
                </c:pt>
                <c:pt idx="1643">
                  <c:v>1.3504569315482474E-2</c:v>
                </c:pt>
                <c:pt idx="1644">
                  <c:v>1.3498327119148733E-2</c:v>
                </c:pt>
                <c:pt idx="1645">
                  <c:v>1.3491933634530523E-2</c:v>
                </c:pt>
                <c:pt idx="1646">
                  <c:v>1.3485584084914761E-2</c:v>
                </c:pt>
                <c:pt idx="1647">
                  <c:v>1.3479278671272995E-2</c:v>
                </c:pt>
                <c:pt idx="1648">
                  <c:v>1.3473017594575016E-2</c:v>
                </c:pt>
                <c:pt idx="1649">
                  <c:v>1.3466801055793688E-2</c:v>
                </c:pt>
                <c:pt idx="1650">
                  <c:v>1.3460629255900121E-2</c:v>
                </c:pt>
                <c:pt idx="1651">
                  <c:v>1.3454502395865858E-2</c:v>
                </c:pt>
                <c:pt idx="1652">
                  <c:v>1.3447750474350598E-2</c:v>
                </c:pt>
                <c:pt idx="1653">
                  <c:v>1.3441726443849503E-2</c:v>
                </c:pt>
                <c:pt idx="1654">
                  <c:v>1.3435748020735524E-2</c:v>
                </c:pt>
                <c:pt idx="1655">
                  <c:v>1.3429815406004865E-2</c:v>
                </c:pt>
                <c:pt idx="1656">
                  <c:v>1.3424393672206988E-2</c:v>
                </c:pt>
                <c:pt idx="1657">
                  <c:v>1.3418543820717653E-2</c:v>
                </c:pt>
                <c:pt idx="1658">
                  <c:v>1.3412740332085041E-2</c:v>
                </c:pt>
                <c:pt idx="1659">
                  <c:v>1.3406983407293301E-2</c:v>
                </c:pt>
                <c:pt idx="1660">
                  <c:v>1.3401273247326576E-2</c:v>
                </c:pt>
                <c:pt idx="1661">
                  <c:v>1.3394527416090145E-2</c:v>
                </c:pt>
                <c:pt idx="1662">
                  <c:v>1.3388924612433012E-2</c:v>
                </c:pt>
                <c:pt idx="1663">
                  <c:v>1.3383369237672584E-2</c:v>
                </c:pt>
                <c:pt idx="1664">
                  <c:v>1.3377861492808289E-2</c:v>
                </c:pt>
                <c:pt idx="1665">
                  <c:v>1.3372401578841724E-2</c:v>
                </c:pt>
                <c:pt idx="1666">
                  <c:v>1.3366989696773617E-2</c:v>
                </c:pt>
                <c:pt idx="1667">
                  <c:v>1.3361626047607725E-2</c:v>
                </c:pt>
                <c:pt idx="1668">
                  <c:v>1.3356310832348662E-2</c:v>
                </c:pt>
                <c:pt idx="1669">
                  <c:v>1.3351044252002777E-2</c:v>
                </c:pt>
                <c:pt idx="1670">
                  <c:v>1.3345826507576848E-2</c:v>
                </c:pt>
                <c:pt idx="1671">
                  <c:v>1.3340657800080249E-2</c:v>
                </c:pt>
                <c:pt idx="1672">
                  <c:v>1.333553833052278E-2</c:v>
                </c:pt>
                <c:pt idx="1673">
                  <c:v>1.333046829991727E-2</c:v>
                </c:pt>
                <c:pt idx="1674">
                  <c:v>1.3325447909277845E-2</c:v>
                </c:pt>
                <c:pt idx="1675">
                  <c:v>1.3320477359618626E-2</c:v>
                </c:pt>
                <c:pt idx="1676">
                  <c:v>1.3315556851957197E-2</c:v>
                </c:pt>
                <c:pt idx="1677">
                  <c:v>1.3310686587313297E-2</c:v>
                </c:pt>
                <c:pt idx="1678">
                  <c:v>1.3306194237682244E-2</c:v>
                </c:pt>
                <c:pt idx="1679">
                  <c:v>1.3301411025796003E-2</c:v>
                </c:pt>
                <c:pt idx="1680">
                  <c:v>1.3296678594828238E-2</c:v>
                </c:pt>
                <c:pt idx="1681">
                  <c:v>1.3291997145783245E-2</c:v>
                </c:pt>
                <c:pt idx="1682">
                  <c:v>1.3287298633544872E-2</c:v>
                </c:pt>
                <c:pt idx="1683">
                  <c:v>1.3282723323185284E-2</c:v>
                </c:pt>
                <c:pt idx="1684">
                  <c:v>1.3278199614086102E-2</c:v>
                </c:pt>
                <c:pt idx="1685">
                  <c:v>1.3273501246969762E-2</c:v>
                </c:pt>
                <c:pt idx="1686">
                  <c:v>1.3269307803747523E-2</c:v>
                </c:pt>
                <c:pt idx="1687">
                  <c:v>1.3264990297837191E-2</c:v>
                </c:pt>
                <c:pt idx="1688">
                  <c:v>1.3260670248273588E-2</c:v>
                </c:pt>
                <c:pt idx="1689">
                  <c:v>1.3256399453965331E-2</c:v>
                </c:pt>
                <c:pt idx="1690">
                  <c:v>1.3252175773360067E-2</c:v>
                </c:pt>
                <c:pt idx="1691">
                  <c:v>1.3247958364598661E-2</c:v>
                </c:pt>
                <c:pt idx="1692">
                  <c:v>1.3243824665710859E-2</c:v>
                </c:pt>
                <c:pt idx="1693">
                  <c:v>1.3239731362643371E-2</c:v>
                </c:pt>
                <c:pt idx="1694">
                  <c:v>1.3235676297297884E-2</c:v>
                </c:pt>
                <c:pt idx="1695">
                  <c:v>1.3230037817140272E-2</c:v>
                </c:pt>
                <c:pt idx="1696">
                  <c:v>1.322597415297258E-2</c:v>
                </c:pt>
                <c:pt idx="1697">
                  <c:v>1.3222033707145803E-2</c:v>
                </c:pt>
                <c:pt idx="1698">
                  <c:v>1.3218121856604727E-2</c:v>
                </c:pt>
                <c:pt idx="1699">
                  <c:v>1.3214236404796961E-2</c:v>
                </c:pt>
                <c:pt idx="1700">
                  <c:v>1.3210375148088743E-2</c:v>
                </c:pt>
                <c:pt idx="1701">
                  <c:v>1.3206535875761875E-2</c:v>
                </c:pt>
                <c:pt idx="1702">
                  <c:v>1.3202716370012831E-2</c:v>
                </c:pt>
                <c:pt idx="1703">
                  <c:v>1.3198914405954524E-2</c:v>
                </c:pt>
                <c:pt idx="1704">
                  <c:v>1.3195075385948692E-2</c:v>
                </c:pt>
                <c:pt idx="1705">
                  <c:v>1.3191301494855586E-2</c:v>
                </c:pt>
                <c:pt idx="1706">
                  <c:v>1.3187538257200176E-2</c:v>
                </c:pt>
                <c:pt idx="1707">
                  <c:v>1.3183783444266991E-2</c:v>
                </c:pt>
                <c:pt idx="1708">
                  <c:v>1.3180062105492147E-2</c:v>
                </c:pt>
                <c:pt idx="1709">
                  <c:v>1.3176317850385528E-2</c:v>
                </c:pt>
                <c:pt idx="1710">
                  <c:v>1.3172575327889029E-2</c:v>
                </c:pt>
                <c:pt idx="1711">
                  <c:v>1.316776240660522E-2</c:v>
                </c:pt>
                <c:pt idx="1712">
                  <c:v>1.3165086397324386E-2</c:v>
                </c:pt>
                <c:pt idx="1713">
                  <c:v>1.3161306176837495E-2</c:v>
                </c:pt>
                <c:pt idx="1714">
                  <c:v>1.3157550021447296E-2</c:v>
                </c:pt>
                <c:pt idx="1715">
                  <c:v>1.3153788805369573E-2</c:v>
                </c:pt>
                <c:pt idx="1716">
                  <c:v>1.3150022545342246E-2</c:v>
                </c:pt>
                <c:pt idx="1717">
                  <c:v>1.3146282864022607E-2</c:v>
                </c:pt>
                <c:pt idx="1718">
                  <c:v>1.3142507055832343E-2</c:v>
                </c:pt>
                <c:pt idx="1719">
                  <c:v>1.313872625285018E-2</c:v>
                </c:pt>
                <c:pt idx="1720">
                  <c:v>1.313494047181114E-2</c:v>
                </c:pt>
                <c:pt idx="1721">
                  <c:v>1.3131082567130352E-2</c:v>
                </c:pt>
                <c:pt idx="1722">
                  <c:v>1.3127319999495091E-2</c:v>
                </c:pt>
                <c:pt idx="1723">
                  <c:v>1.3123518900448702E-2</c:v>
                </c:pt>
                <c:pt idx="1724">
                  <c:v>1.3119712891344736E-2</c:v>
                </c:pt>
                <c:pt idx="1725">
                  <c:v>1.3115901988921543E-2</c:v>
                </c:pt>
                <c:pt idx="1726">
                  <c:v>1.3112086209913125E-2</c:v>
                </c:pt>
                <c:pt idx="1727">
                  <c:v>1.3108265571056533E-2</c:v>
                </c:pt>
                <c:pt idx="1728">
                  <c:v>1.3104440089087507E-2</c:v>
                </c:pt>
                <c:pt idx="1729">
                  <c:v>1.3100609780742225E-2</c:v>
                </c:pt>
                <c:pt idx="1730">
                  <c:v>1.3096850391437646E-2</c:v>
                </c:pt>
                <c:pt idx="1731">
                  <c:v>1.309301143218957E-2</c:v>
                </c:pt>
                <c:pt idx="1732">
                  <c:v>1.3089167694645935E-2</c:v>
                </c:pt>
                <c:pt idx="1733">
                  <c:v>1.3085319195541043E-2</c:v>
                </c:pt>
                <c:pt idx="1734">
                  <c:v>1.3081465951608763E-2</c:v>
                </c:pt>
                <c:pt idx="1735">
                  <c:v>1.3077567769602836E-2</c:v>
                </c:pt>
                <c:pt idx="1736">
                  <c:v>1.3073745296197507E-2</c:v>
                </c:pt>
                <c:pt idx="1737">
                  <c:v>1.3069877918184949E-2</c:v>
                </c:pt>
                <c:pt idx="1738">
                  <c:v>1.306600586227959E-2</c:v>
                </c:pt>
                <c:pt idx="1739">
                  <c:v>1.3062129145214861E-2</c:v>
                </c:pt>
                <c:pt idx="1740">
                  <c:v>1.305824778372419E-2</c:v>
                </c:pt>
                <c:pt idx="1741">
                  <c:v>1.3054361794540127E-2</c:v>
                </c:pt>
                <c:pt idx="1742">
                  <c:v>1.3050471194396535E-2</c:v>
                </c:pt>
                <c:pt idx="1743">
                  <c:v>1.3046576000025968E-2</c:v>
                </c:pt>
                <c:pt idx="1744">
                  <c:v>1.3042676228160972E-2</c:v>
                </c:pt>
                <c:pt idx="1745">
                  <c:v>1.3038771895534977E-2</c:v>
                </c:pt>
                <c:pt idx="1746">
                  <c:v>1.3034863018880972E-2</c:v>
                </c:pt>
                <c:pt idx="1747">
                  <c:v>1.3030435995472801E-2</c:v>
                </c:pt>
                <c:pt idx="1748">
                  <c:v>1.3026517895594227E-2</c:v>
                </c:pt>
                <c:pt idx="1749">
                  <c:v>1.3022595303199238E-2</c:v>
                </c:pt>
                <c:pt idx="1750">
                  <c:v>1.3018668235020087E-2</c:v>
                </c:pt>
                <c:pt idx="1751">
                  <c:v>1.3014736707787257E-2</c:v>
                </c:pt>
                <c:pt idx="1752">
                  <c:v>1.3010800738232997E-2</c:v>
                </c:pt>
                <c:pt idx="1753">
                  <c:v>1.3006860343087354E-2</c:v>
                </c:pt>
                <c:pt idx="1754">
                  <c:v>1.3002915539083459E-2</c:v>
                </c:pt>
                <c:pt idx="1755">
                  <c:v>1.2998966342950915E-2</c:v>
                </c:pt>
                <c:pt idx="1756">
                  <c:v>1.29948629798803E-2</c:v>
                </c:pt>
                <c:pt idx="1757">
                  <c:v>1.2990903706176192E-2</c:v>
                </c:pt>
                <c:pt idx="1758">
                  <c:v>1.2986940093783544E-2</c:v>
                </c:pt>
                <c:pt idx="1759">
                  <c:v>1.2982972159433758E-2</c:v>
                </c:pt>
                <c:pt idx="1760">
                  <c:v>1.2979051678575803E-2</c:v>
                </c:pt>
                <c:pt idx="1761">
                  <c:v>1.2973938784194703E-2</c:v>
                </c:pt>
                <c:pt idx="1762">
                  <c:v>1.2969957208956885E-2</c:v>
                </c:pt>
                <c:pt idx="1763">
                  <c:v>1.296597138238798E-2</c:v>
                </c:pt>
                <c:pt idx="1764">
                  <c:v>1.2961303496569277E-2</c:v>
                </c:pt>
                <c:pt idx="1765">
                  <c:v>1.2957824643210311E-2</c:v>
                </c:pt>
                <c:pt idx="1766">
                  <c:v>1.2953824850325884E-2</c:v>
                </c:pt>
                <c:pt idx="1767">
                  <c:v>1.2949820876303439E-2</c:v>
                </c:pt>
                <c:pt idx="1768">
                  <c:v>1.2945979065169866E-2</c:v>
                </c:pt>
                <c:pt idx="1769">
                  <c:v>1.2941968081970519E-2</c:v>
                </c:pt>
                <c:pt idx="1770">
                  <c:v>1.29379529645582E-2</c:v>
                </c:pt>
                <c:pt idx="1771">
                  <c:v>1.2933933729663134E-2</c:v>
                </c:pt>
                <c:pt idx="1772">
                  <c:v>1.2929738874780659E-2</c:v>
                </c:pt>
                <c:pt idx="1773">
                  <c:v>1.2925710165325588E-2</c:v>
                </c:pt>
                <c:pt idx="1774">
                  <c:v>1.2921677391862891E-2</c:v>
                </c:pt>
                <c:pt idx="1775">
                  <c:v>1.291764057112499E-2</c:v>
                </c:pt>
                <c:pt idx="1776">
                  <c:v>1.2913599719844739E-2</c:v>
                </c:pt>
                <c:pt idx="1777">
                  <c:v>1.2909732790077691E-2</c:v>
                </c:pt>
                <c:pt idx="1778">
                  <c:v>1.290550599258644E-2</c:v>
                </c:pt>
                <c:pt idx="1779">
                  <c:v>1.2901453150072377E-2</c:v>
                </c:pt>
                <c:pt idx="1780">
                  <c:v>1.2897396343944359E-2</c:v>
                </c:pt>
                <c:pt idx="1781">
                  <c:v>1.2893518599885672E-2</c:v>
                </c:pt>
                <c:pt idx="1782">
                  <c:v>1.2889577816737224E-2</c:v>
                </c:pt>
                <c:pt idx="1783">
                  <c:v>1.2885511315399573E-2</c:v>
                </c:pt>
                <c:pt idx="1784">
                  <c:v>1.2881440911867551E-2</c:v>
                </c:pt>
                <c:pt idx="1785">
                  <c:v>1.2877366622867672E-2</c:v>
                </c:pt>
                <c:pt idx="1786">
                  <c:v>1.2873225495483396E-2</c:v>
                </c:pt>
                <c:pt idx="1787">
                  <c:v>1.2869143070902591E-2</c:v>
                </c:pt>
                <c:pt idx="1788">
                  <c:v>1.2865056812140901E-2</c:v>
                </c:pt>
                <c:pt idx="1789">
                  <c:v>1.2860966735926923E-2</c:v>
                </c:pt>
                <c:pt idx="1790">
                  <c:v>1.2856872858988375E-2</c:v>
                </c:pt>
                <c:pt idx="1791">
                  <c:v>1.2852840230797233E-2</c:v>
                </c:pt>
                <c:pt idx="1792">
                  <c:v>1.2848739211894642E-2</c:v>
                </c:pt>
                <c:pt idx="1793">
                  <c:v>1.2844634441343336E-2</c:v>
                </c:pt>
                <c:pt idx="1794">
                  <c:v>1.2840525935868942E-2</c:v>
                </c:pt>
                <c:pt idx="1795">
                  <c:v>1.2836347048898095E-2</c:v>
                </c:pt>
                <c:pt idx="1796">
                  <c:v>1.2832230718893327E-2</c:v>
                </c:pt>
                <c:pt idx="1797">
                  <c:v>1.2828110705255382E-2</c:v>
                </c:pt>
                <c:pt idx="1798">
                  <c:v>1.28216289959024E-2</c:v>
                </c:pt>
                <c:pt idx="1799">
                  <c:v>1.2819338111687829E-2</c:v>
                </c:pt>
                <c:pt idx="1800">
                  <c:v>1.2815797406335934E-2</c:v>
                </c:pt>
                <c:pt idx="1801">
                  <c:v>1.2811663224743511E-2</c:v>
                </c:pt>
                <c:pt idx="1802">
                  <c:v>1.2807525442038751E-2</c:v>
                </c:pt>
                <c:pt idx="1803">
                  <c:v>1.2803384074946399E-2</c:v>
                </c:pt>
                <c:pt idx="1804">
                  <c:v>1.2799239140192964E-2</c:v>
                </c:pt>
                <c:pt idx="1805">
                  <c:v>1.2795090654503186E-2</c:v>
                </c:pt>
                <c:pt idx="1806">
                  <c:v>1.2790938634603137E-2</c:v>
                </c:pt>
                <c:pt idx="1807">
                  <c:v>1.2786783097217118E-2</c:v>
                </c:pt>
                <c:pt idx="1808">
                  <c:v>1.2782264473136578E-2</c:v>
                </c:pt>
                <c:pt idx="1809">
                  <c:v>1.2778100000074699E-2</c:v>
                </c:pt>
                <c:pt idx="1810">
                  <c:v>1.2773932065301901E-2</c:v>
                </c:pt>
                <c:pt idx="1811">
                  <c:v>1.2769760685547169E-2</c:v>
                </c:pt>
                <c:pt idx="1812">
                  <c:v>1.2765806406041079E-2</c:v>
                </c:pt>
                <c:pt idx="1813">
                  <c:v>1.2761629343285069E-2</c:v>
                </c:pt>
                <c:pt idx="1814">
                  <c:v>1.27574488823625E-2</c:v>
                </c:pt>
                <c:pt idx="1815">
                  <c:v>1.275326503999792E-2</c:v>
                </c:pt>
                <c:pt idx="1816">
                  <c:v>1.2749077832917621E-2</c:v>
                </c:pt>
                <c:pt idx="1817">
                  <c:v>1.2744660999156786E-2</c:v>
                </c:pt>
                <c:pt idx="1818">
                  <c:v>1.2740465972906111E-2</c:v>
                </c:pt>
                <c:pt idx="1819">
                  <c:v>1.2736267635495487E-2</c:v>
                </c:pt>
                <c:pt idx="1820">
                  <c:v>1.2732066003650459E-2</c:v>
                </c:pt>
                <c:pt idx="1821">
                  <c:v>1.2728091912161264E-2</c:v>
                </c:pt>
                <c:pt idx="1822">
                  <c:v>1.2723884868013456E-2</c:v>
                </c:pt>
                <c:pt idx="1823">
                  <c:v>1.2719674576225241E-2</c:v>
                </c:pt>
                <c:pt idx="1824">
                  <c:v>1.2715226866470329E-2</c:v>
                </c:pt>
                <c:pt idx="1825">
                  <c:v>1.2711009013358391E-2</c:v>
                </c:pt>
                <c:pt idx="1826">
                  <c:v>1.2706787966173061E-2</c:v>
                </c:pt>
                <c:pt idx="1827">
                  <c:v>1.2702563741639883E-2</c:v>
                </c:pt>
                <c:pt idx="1828">
                  <c:v>1.2698336356484834E-2</c:v>
                </c:pt>
                <c:pt idx="1829">
                  <c:v>1.2694345561601827E-2</c:v>
                </c:pt>
                <c:pt idx="1830">
                  <c:v>1.268987217121431E-2</c:v>
                </c:pt>
                <c:pt idx="1831">
                  <c:v>1.2685635404549927E-2</c:v>
                </c:pt>
                <c:pt idx="1832">
                  <c:v>1.2681395544167145E-2</c:v>
                </c:pt>
                <c:pt idx="1833">
                  <c:v>1.267715260679065E-2</c:v>
                </c:pt>
                <c:pt idx="1834">
                  <c:v>1.2673233465180393E-2</c:v>
                </c:pt>
                <c:pt idx="1835">
                  <c:v>1.2668985867107123E-2</c:v>
                </c:pt>
                <c:pt idx="1836">
                  <c:v>1.2664735237663533E-2</c:v>
                </c:pt>
                <c:pt idx="1837">
                  <c:v>1.2660481593572071E-2</c:v>
                </c:pt>
                <c:pt idx="1838">
                  <c:v>1.2656141854864683E-2</c:v>
                </c:pt>
                <c:pt idx="1839">
                  <c:v>1.2651881875269376E-2</c:v>
                </c:pt>
                <c:pt idx="1840">
                  <c:v>1.2647283343869622E-2</c:v>
                </c:pt>
                <c:pt idx="1841">
                  <c:v>1.2643353042776667E-2</c:v>
                </c:pt>
                <c:pt idx="1842">
                  <c:v>1.2639084223323552E-2</c:v>
                </c:pt>
                <c:pt idx="1843">
                  <c:v>1.2634897357839476E-2</c:v>
                </c:pt>
                <c:pt idx="1844">
                  <c:v>1.263062307942168E-2</c:v>
                </c:pt>
                <c:pt idx="1845">
                  <c:v>1.2626345920128563E-2</c:v>
                </c:pt>
                <c:pt idx="1846">
                  <c:v>1.2622065896681698E-2</c:v>
                </c:pt>
                <c:pt idx="1847">
                  <c:v>1.2617696762871274E-2</c:v>
                </c:pt>
                <c:pt idx="1848">
                  <c:v>1.261341071519494E-2</c:v>
                </c:pt>
                <c:pt idx="1849">
                  <c:v>1.260912185467313E-2</c:v>
                </c:pt>
                <c:pt idx="1850">
                  <c:v>1.2604830198027332E-2</c:v>
                </c:pt>
                <c:pt idx="1851">
                  <c:v>1.2600623402354768E-2</c:v>
                </c:pt>
                <c:pt idx="1852">
                  <c:v>1.2596326545115081E-2</c:v>
                </c:pt>
                <c:pt idx="1853">
                  <c:v>1.2592026940764283E-2</c:v>
                </c:pt>
                <c:pt idx="1854">
                  <c:v>1.258772460602175E-2</c:v>
                </c:pt>
                <c:pt idx="1855">
                  <c:v>1.2583419557608611E-2</c:v>
                </c:pt>
                <c:pt idx="1856">
                  <c:v>1.2579111812242919E-2</c:v>
                </c:pt>
                <c:pt idx="1857">
                  <c:v>1.2574801386646245E-2</c:v>
                </c:pt>
                <c:pt idx="1858">
                  <c:v>1.2570488297536205E-2</c:v>
                </c:pt>
                <c:pt idx="1859">
                  <c:v>1.2566172561633051E-2</c:v>
                </c:pt>
                <c:pt idx="1860">
                  <c:v>1.2561491305293474E-2</c:v>
                </c:pt>
                <c:pt idx="1861">
                  <c:v>1.2557169002092528E-2</c:v>
                </c:pt>
                <c:pt idx="1862">
                  <c:v>1.2552844106877667E-2</c:v>
                </c:pt>
                <c:pt idx="1863">
                  <c:v>1.254851663636971E-2</c:v>
                </c:pt>
                <c:pt idx="1864">
                  <c:v>1.254446277546405E-2</c:v>
                </c:pt>
                <c:pt idx="1865">
                  <c:v>1.2540131183401092E-2</c:v>
                </c:pt>
                <c:pt idx="1866">
                  <c:v>1.2535797062733924E-2</c:v>
                </c:pt>
                <c:pt idx="1867">
                  <c:v>1.2531460430181411E-2</c:v>
                </c:pt>
                <c:pt idx="1868">
                  <c:v>1.252712130246242E-2</c:v>
                </c:pt>
                <c:pt idx="1869">
                  <c:v>1.25224986685624E-2</c:v>
                </c:pt>
                <c:pt idx="1870">
                  <c:v>1.251815363919513E-2</c:v>
                </c:pt>
                <c:pt idx="1871">
                  <c:v>1.2513806168301308E-2</c:v>
                </c:pt>
                <c:pt idx="1872">
                  <c:v>1.2509456272600894E-2</c:v>
                </c:pt>
                <c:pt idx="1873">
                  <c:v>1.2505388821512725E-2</c:v>
                </c:pt>
                <c:pt idx="1874">
                  <c:v>1.250103507387971E-2</c:v>
                </c:pt>
                <c:pt idx="1875">
                  <c:v>1.2496678948106608E-2</c:v>
                </c:pt>
                <c:pt idx="1876">
                  <c:v>1.2492320460911409E-2</c:v>
                </c:pt>
                <c:pt idx="1877">
                  <c:v>1.2487959629012108E-2</c:v>
                </c:pt>
                <c:pt idx="1878">
                  <c:v>1.2483306913778526E-2</c:v>
                </c:pt>
                <c:pt idx="1879">
                  <c:v>1.2478940512586516E-2</c:v>
                </c:pt>
                <c:pt idx="1880">
                  <c:v>1.2474571820344576E-2</c:v>
                </c:pt>
                <c:pt idx="1881">
                  <c:v>1.2470200853771372E-2</c:v>
                </c:pt>
                <c:pt idx="1882">
                  <c:v>1.2465827629585148E-2</c:v>
                </c:pt>
                <c:pt idx="1883">
                  <c:v>1.2461452164505003E-2</c:v>
                </c:pt>
                <c:pt idx="1884">
                  <c:v>1.2457074475249606E-2</c:v>
                </c:pt>
                <c:pt idx="1885">
                  <c:v>1.2452694578536335E-2</c:v>
                </c:pt>
                <c:pt idx="1886">
                  <c:v>1.2448807166310248E-2</c:v>
                </c:pt>
                <c:pt idx="1887">
                  <c:v>1.2444424408633026E-2</c:v>
                </c:pt>
                <c:pt idx="1888">
                  <c:v>1.2440039487790688E-2</c:v>
                </c:pt>
                <c:pt idx="1889">
                  <c:v>1.243565242049517E-2</c:v>
                </c:pt>
                <c:pt idx="1890">
                  <c:v>1.2431263223461938E-2</c:v>
                </c:pt>
                <c:pt idx="1891">
                  <c:v>1.2426771546789081E-2</c:v>
                </c:pt>
                <c:pt idx="1892">
                  <c:v>1.2422377845321811E-2</c:v>
                </c:pt>
                <c:pt idx="1893">
                  <c:v>1.2417982065435347E-2</c:v>
                </c:pt>
                <c:pt idx="1894">
                  <c:v>1.2413584223843352E-2</c:v>
                </c:pt>
                <c:pt idx="1895">
                  <c:v>1.2409285877229994E-2</c:v>
                </c:pt>
                <c:pt idx="1896">
                  <c:v>1.2404884252767071E-2</c:v>
                </c:pt>
                <c:pt idx="1897">
                  <c:v>1.240048061556235E-2</c:v>
                </c:pt>
                <c:pt idx="1898">
                  <c:v>1.2396074982330418E-2</c:v>
                </c:pt>
                <c:pt idx="1899">
                  <c:v>1.2391564675303217E-2</c:v>
                </c:pt>
                <c:pt idx="1900">
                  <c:v>1.2387154814476383E-2</c:v>
                </c:pt>
                <c:pt idx="1901">
                  <c:v>1.2382743008941419E-2</c:v>
                </c:pt>
                <c:pt idx="1902">
                  <c:v>1.2378329275411987E-2</c:v>
                </c:pt>
                <c:pt idx="1903">
                  <c:v>1.2373913630600433E-2</c:v>
                </c:pt>
                <c:pt idx="1904">
                  <c:v>1.2369600202283497E-2</c:v>
                </c:pt>
                <c:pt idx="1905">
                  <c:v>1.2365181064817812E-2</c:v>
                </c:pt>
                <c:pt idx="1906">
                  <c:v>1.236076006502526E-2</c:v>
                </c:pt>
                <c:pt idx="1907">
                  <c:v>1.2356337219617776E-2</c:v>
                </c:pt>
                <c:pt idx="1908">
                  <c:v>1.2351912545307297E-2</c:v>
                </c:pt>
                <c:pt idx="1909">
                  <c:v>1.2347486058805757E-2</c:v>
                </c:pt>
                <c:pt idx="1910">
                  <c:v>1.2343057776825093E-2</c:v>
                </c:pt>
                <c:pt idx="1911">
                  <c:v>1.2338627716075915E-2</c:v>
                </c:pt>
                <c:pt idx="1912">
                  <c:v>1.2333664033161716E-2</c:v>
                </c:pt>
                <c:pt idx="1913">
                  <c:v>1.2329229114690114E-2</c:v>
                </c:pt>
                <c:pt idx="1914">
                  <c:v>1.2324792473528563E-2</c:v>
                </c:pt>
                <c:pt idx="1915">
                  <c:v>1.2320354126391866E-2</c:v>
                </c:pt>
                <c:pt idx="1916">
                  <c:v>1.2316236508089046E-2</c:v>
                </c:pt>
                <c:pt idx="1917">
                  <c:v>1.2311795594728281E-2</c:v>
                </c:pt>
                <c:pt idx="1918">
                  <c:v>1.2307353021958296E-2</c:v>
                </c:pt>
                <c:pt idx="1919">
                  <c:v>1.2302908806489654E-2</c:v>
                </c:pt>
                <c:pt idx="1920">
                  <c:v>1.2298462965034673E-2</c:v>
                </c:pt>
                <c:pt idx="1921">
                  <c:v>1.2293689154049018E-2</c:v>
                </c:pt>
                <c:pt idx="1922">
                  <c:v>1.2289239333062064E-2</c:v>
                </c:pt>
                <c:pt idx="1923">
                  <c:v>1.2284787939805055E-2</c:v>
                </c:pt>
                <c:pt idx="1924">
                  <c:v>1.2280334990992361E-2</c:v>
                </c:pt>
                <c:pt idx="1925">
                  <c:v>1.22762099528437E-2</c:v>
                </c:pt>
                <c:pt idx="1926">
                  <c:v>1.2271754706398271E-2</c:v>
                </c:pt>
                <c:pt idx="1927">
                  <c:v>1.2267297950940909E-2</c:v>
                </c:pt>
                <c:pt idx="1928">
                  <c:v>1.2262839703182185E-2</c:v>
                </c:pt>
                <c:pt idx="1929">
                  <c:v>1.2258379979832663E-2</c:v>
                </c:pt>
                <c:pt idx="1930">
                  <c:v>1.2253585567311976E-2</c:v>
                </c:pt>
                <c:pt idx="1931">
                  <c:v>1.2249122197542711E-2</c:v>
                </c:pt>
                <c:pt idx="1932">
                  <c:v>1.2244657405912539E-2</c:v>
                </c:pt>
                <c:pt idx="1933">
                  <c:v>1.2240191209132389E-2</c:v>
                </c:pt>
                <c:pt idx="1934">
                  <c:v>1.2235723623913201E-2</c:v>
                </c:pt>
                <c:pt idx="1935">
                  <c:v>1.2231254666965903E-2</c:v>
                </c:pt>
                <c:pt idx="1936">
                  <c:v>1.2226784355002292E-2</c:v>
                </c:pt>
                <c:pt idx="1937">
                  <c:v>1.2222312704732011E-2</c:v>
                </c:pt>
                <c:pt idx="1938">
                  <c:v>1.2218404760941789E-2</c:v>
                </c:pt>
                <c:pt idx="1939">
                  <c:v>1.2213931678922971E-2</c:v>
                </c:pt>
                <c:pt idx="1940">
                  <c:v>1.2209457302704929E-2</c:v>
                </c:pt>
                <c:pt idx="1941">
                  <c:v>1.2204981648992976E-2</c:v>
                </c:pt>
                <c:pt idx="1942">
                  <c:v>1.2200504734493748E-2</c:v>
                </c:pt>
                <c:pt idx="1943">
                  <c:v>1.219591243682458E-2</c:v>
                </c:pt>
                <c:pt idx="1944">
                  <c:v>1.2191432817735721E-2</c:v>
                </c:pt>
                <c:pt idx="1945">
                  <c:v>1.2186951989187079E-2</c:v>
                </c:pt>
                <c:pt idx="1946">
                  <c:v>1.2182469967887924E-2</c:v>
                </c:pt>
                <c:pt idx="1947">
                  <c:v>1.2178101835411386E-2</c:v>
                </c:pt>
                <c:pt idx="1948">
                  <c:v>1.2173617750078507E-2</c:v>
                </c:pt>
                <c:pt idx="1949">
                  <c:v>1.2169132679042176E-2</c:v>
                </c:pt>
                <c:pt idx="1950">
                  <c:v>1.2164646762343297E-2</c:v>
                </c:pt>
                <c:pt idx="1951">
                  <c:v>1.2160044327385534E-2</c:v>
                </c:pt>
                <c:pt idx="1952">
                  <c:v>1.2155556994785967E-2</c:v>
                </c:pt>
                <c:pt idx="1953">
                  <c:v>1.2151069253843589E-2</c:v>
                </c:pt>
                <c:pt idx="1954">
                  <c:v>1.2146581245212923E-2</c:v>
                </c:pt>
                <c:pt idx="1955">
                  <c:v>1.2141451945554065E-2</c:v>
                </c:pt>
                <c:pt idx="1956">
                  <c:v>1.2137080245723408E-2</c:v>
                </c:pt>
                <c:pt idx="1957">
                  <c:v>1.2132592388851424E-2</c:v>
                </c:pt>
                <c:pt idx="1958">
                  <c:v>1.2128104838271451E-2</c:v>
                </c:pt>
                <c:pt idx="1959">
                  <c:v>1.2123617736880449E-2</c:v>
                </c:pt>
                <c:pt idx="1960">
                  <c:v>1.2119131227886298E-2</c:v>
                </c:pt>
                <c:pt idx="1961">
                  <c:v>1.2114645454811317E-2</c:v>
                </c:pt>
                <c:pt idx="1962">
                  <c:v>1.2110160561488299E-2</c:v>
                </c:pt>
                <c:pt idx="1963">
                  <c:v>1.2105676692064478E-2</c:v>
                </c:pt>
                <c:pt idx="1964">
                  <c:v>1.2100727196612098E-2</c:v>
                </c:pt>
                <c:pt idx="1965">
                  <c:v>1.2096245828255482E-2</c:v>
                </c:pt>
                <c:pt idx="1966">
                  <c:v>1.2091765945147544E-2</c:v>
                </c:pt>
                <c:pt idx="1967">
                  <c:v>1.2084846123904935E-2</c:v>
                </c:pt>
                <c:pt idx="1968">
                  <c:v>1.2083161128251375E-2</c:v>
                </c:pt>
                <c:pt idx="1969">
                  <c:v>1.2078336636910856E-2</c:v>
                </c:pt>
                <c:pt idx="1970">
                  <c:v>1.2073864125922266E-2</c:v>
                </c:pt>
                <c:pt idx="1971">
                  <c:v>1.2069393817273177E-2</c:v>
                </c:pt>
                <c:pt idx="1972">
                  <c:v>1.2064925855298727E-2</c:v>
                </c:pt>
                <c:pt idx="1973">
                  <c:v>1.2060460380903283E-2</c:v>
                </c:pt>
                <c:pt idx="1974">
                  <c:v>1.2055997472473009E-2</c:v>
                </c:pt>
                <c:pt idx="1975">
                  <c:v>1.2051537156378163E-2</c:v>
                </c:pt>
                <c:pt idx="1976">
                  <c:v>1.2047079457411885E-2</c:v>
                </c:pt>
                <c:pt idx="1977">
                  <c:v>1.2042624400368612E-2</c:v>
                </c:pt>
                <c:pt idx="1978">
                  <c:v>1.2038172010041917E-2</c:v>
                </c:pt>
                <c:pt idx="1979">
                  <c:v>1.2033722311224938E-2</c:v>
                </c:pt>
                <c:pt idx="1980">
                  <c:v>1.2029275328710386E-2</c:v>
                </c:pt>
                <c:pt idx="1981">
                  <c:v>1.2024831087292265E-2</c:v>
                </c:pt>
                <c:pt idx="1982">
                  <c:v>1.2020389611761554E-2</c:v>
                </c:pt>
                <c:pt idx="1983">
                  <c:v>1.201595092691226E-2</c:v>
                </c:pt>
                <c:pt idx="1984">
                  <c:v>1.2011515057536226E-2</c:v>
                </c:pt>
                <c:pt idx="1985">
                  <c:v>1.2007082028425296E-2</c:v>
                </c:pt>
                <c:pt idx="1986">
                  <c:v>1.2002651864370018E-2</c:v>
                </c:pt>
                <c:pt idx="1987">
                  <c:v>1.1998224590163965E-2</c:v>
                </c:pt>
                <c:pt idx="1988">
                  <c:v>1.1993800230598116E-2</c:v>
                </c:pt>
                <c:pt idx="1989">
                  <c:v>1.1989378810463884E-2</c:v>
                </c:pt>
                <c:pt idx="1990">
                  <c:v>1.1985422272288632E-2</c:v>
                </c:pt>
                <c:pt idx="1991">
                  <c:v>1.1981006504196678E-2</c:v>
                </c:pt>
                <c:pt idx="1992">
                  <c:v>1.1976593742211026E-2</c:v>
                </c:pt>
                <c:pt idx="1993">
                  <c:v>1.1972184011119364E-2</c:v>
                </c:pt>
                <c:pt idx="1994">
                  <c:v>1.1967662160529172E-2</c:v>
                </c:pt>
                <c:pt idx="1995">
                  <c:v>1.1963258648306179E-2</c:v>
                </c:pt>
                <c:pt idx="1996">
                  <c:v>1.1958398272378459E-2</c:v>
                </c:pt>
                <c:pt idx="1997">
                  <c:v>1.1954460970194449E-2</c:v>
                </c:pt>
                <c:pt idx="1998">
                  <c:v>1.1950066853880122E-2</c:v>
                </c:pt>
                <c:pt idx="1999">
                  <c:v>1.1945790661417341E-2</c:v>
                </c:pt>
                <c:pt idx="2000">
                  <c:v>1.1941402840617159E-2</c:v>
                </c:pt>
                <c:pt idx="2001">
                  <c:v>1.1937018249003178E-2</c:v>
                </c:pt>
                <c:pt idx="2002">
                  <c:v>1.1932636911362201E-2</c:v>
                </c:pt>
                <c:pt idx="2003">
                  <c:v>1.1928144491198908E-2</c:v>
                </c:pt>
                <c:pt idx="2004">
                  <c:v>1.1923769835945477E-2</c:v>
                </c:pt>
                <c:pt idx="2005">
                  <c:v>1.1919398510953826E-2</c:v>
                </c:pt>
                <c:pt idx="2006">
                  <c:v>1.1915030541009402E-2</c:v>
                </c:pt>
                <c:pt idx="2007">
                  <c:v>1.1909138187538994E-2</c:v>
                </c:pt>
                <c:pt idx="2008">
                  <c:v>1.190443673427821E-2</c:v>
                </c:pt>
                <c:pt idx="2009">
                  <c:v>1.1900080455518072E-2</c:v>
                </c:pt>
                <c:pt idx="2010">
                  <c:v>1.1895727641567473E-2</c:v>
                </c:pt>
                <c:pt idx="2011">
                  <c:v>1.189137831721142E-2</c:v>
                </c:pt>
                <c:pt idx="2012">
                  <c:v>1.1887032507234045E-2</c:v>
                </c:pt>
                <c:pt idx="2013">
                  <c:v>1.1882690236419481E-2</c:v>
                </c:pt>
                <c:pt idx="2014">
                  <c:v>1.1878351529550538E-2</c:v>
                </c:pt>
                <c:pt idx="2015">
                  <c:v>1.1874016411412227E-2</c:v>
                </c:pt>
                <c:pt idx="2016">
                  <c:v>1.1869459224902169E-2</c:v>
                </c:pt>
                <c:pt idx="2017">
                  <c:v>1.186513161134466E-2</c:v>
                </c:pt>
                <c:pt idx="2018">
                  <c:v>1.1860807664752577E-2</c:v>
                </c:pt>
                <c:pt idx="2019">
                  <c:v>1.1856487409909142E-2</c:v>
                </c:pt>
                <c:pt idx="2020">
                  <c:v>1.1852283190030035E-2</c:v>
                </c:pt>
                <c:pt idx="2021">
                  <c:v>1.1847970258783794E-2</c:v>
                </c:pt>
                <c:pt idx="2022">
                  <c:v>1.1842430595940376E-2</c:v>
                </c:pt>
                <c:pt idx="2023">
                  <c:v>1.1839355713542275E-2</c:v>
                </c:pt>
                <c:pt idx="2024">
                  <c:v>1.1835054149111719E-2</c:v>
                </c:pt>
                <c:pt idx="2025">
                  <c:v>1.1830644795476837E-2</c:v>
                </c:pt>
                <c:pt idx="2026">
                  <c:v>1.1826351076820561E-2</c:v>
                </c:pt>
                <c:pt idx="2027">
                  <c:v>1.182206124818129E-2</c:v>
                </c:pt>
                <c:pt idx="2028">
                  <c:v>1.1817775334340939E-2</c:v>
                </c:pt>
                <c:pt idx="2029">
                  <c:v>1.1813604400156781E-2</c:v>
                </c:pt>
                <c:pt idx="2030">
                  <c:v>1.1809326238478312E-2</c:v>
                </c:pt>
                <c:pt idx="2031">
                  <c:v>1.1805052063993805E-2</c:v>
                </c:pt>
                <c:pt idx="2032">
                  <c:v>1.1800781901485187E-2</c:v>
                </c:pt>
                <c:pt idx="2033">
                  <c:v>1.1796294946379083E-2</c:v>
                </c:pt>
                <c:pt idx="2034">
                  <c:v>1.1792143449869506E-2</c:v>
                </c:pt>
                <c:pt idx="2035">
                  <c:v>1.1787885633515231E-2</c:v>
                </c:pt>
                <c:pt idx="2036">
                  <c:v>1.1783631930213031E-2</c:v>
                </c:pt>
                <c:pt idx="2037">
                  <c:v>1.1779382364743515E-2</c:v>
                </c:pt>
                <c:pt idx="2038">
                  <c:v>1.1775136961887729E-2</c:v>
                </c:pt>
                <c:pt idx="2039">
                  <c:v>1.1770895746425855E-2</c:v>
                </c:pt>
                <c:pt idx="2040">
                  <c:v>1.1766658743138069E-2</c:v>
                </c:pt>
                <c:pt idx="2041">
                  <c:v>1.1762425976804549E-2</c:v>
                </c:pt>
                <c:pt idx="2042">
                  <c:v>1.1758415316104515E-2</c:v>
                </c:pt>
                <c:pt idx="2043">
                  <c:v>1.1754190743817797E-2</c:v>
                </c:pt>
                <c:pt idx="2044">
                  <c:v>1.1749970478906194E-2</c:v>
                </c:pt>
                <c:pt idx="2045">
                  <c:v>1.1745754546146372E-2</c:v>
                </c:pt>
                <c:pt idx="2046">
                  <c:v>1.1741434760734167E-2</c:v>
                </c:pt>
                <c:pt idx="2047">
                  <c:v>1.1737227751459011E-2</c:v>
                </c:pt>
                <c:pt idx="2048">
                  <c:v>1.1733025150631233E-2</c:v>
                </c:pt>
                <c:pt idx="2049">
                  <c:v>1.1728826983028389E-2</c:v>
                </c:pt>
                <c:pt idx="2050">
                  <c:v>1.1724633273428911E-2</c:v>
                </c:pt>
                <c:pt idx="2051">
                  <c:v>1.1720551312338734E-2</c:v>
                </c:pt>
                <c:pt idx="2052">
                  <c:v>1.1716366398416519E-2</c:v>
                </c:pt>
                <c:pt idx="2053">
                  <c:v>1.1712186014863792E-2</c:v>
                </c:pt>
                <c:pt idx="2054">
                  <c:v>1.1708010186458971E-2</c:v>
                </c:pt>
                <c:pt idx="2055">
                  <c:v>1.170373246268689E-2</c:v>
                </c:pt>
                <c:pt idx="2056">
                  <c:v>1.1699566021428878E-2</c:v>
                </c:pt>
                <c:pt idx="2057">
                  <c:v>1.1695404211613199E-2</c:v>
                </c:pt>
                <c:pt idx="2058">
                  <c:v>1.1691247058016534E-2</c:v>
                </c:pt>
                <c:pt idx="2059">
                  <c:v>1.1686607382050206E-2</c:v>
                </c:pt>
                <c:pt idx="2060">
                  <c:v>1.168246007881223E-2</c:v>
                </c:pt>
                <c:pt idx="2061">
                  <c:v>1.1678317507691808E-2</c:v>
                </c:pt>
                <c:pt idx="2062">
                  <c:v>1.1674179693461214E-2</c:v>
                </c:pt>
                <c:pt idx="2063">
                  <c:v>1.1670046660896232E-2</c:v>
                </c:pt>
                <c:pt idx="2064">
                  <c:v>1.1665918434771771E-2</c:v>
                </c:pt>
                <c:pt idx="2065">
                  <c:v>1.1661795039861859E-2</c:v>
                </c:pt>
                <c:pt idx="2066">
                  <c:v>1.1657676500940965E-2</c:v>
                </c:pt>
                <c:pt idx="2067">
                  <c:v>1.1653562842783117E-2</c:v>
                </c:pt>
                <c:pt idx="2068">
                  <c:v>1.1649246797372203E-2</c:v>
                </c:pt>
                <c:pt idx="2069">
                  <c:v>1.164514343212896E-2</c:v>
                </c:pt>
                <c:pt idx="2070">
                  <c:v>1.1641045025921507E-2</c:v>
                </c:pt>
                <c:pt idx="2071">
                  <c:v>1.1636951603525245E-2</c:v>
                </c:pt>
                <c:pt idx="2072">
                  <c:v>1.1632965899799232E-2</c:v>
                </c:pt>
                <c:pt idx="2073">
                  <c:v>1.1627716462697833E-2</c:v>
                </c:pt>
                <c:pt idx="2074">
                  <c:v>1.1623639351031849E-2</c:v>
                </c:pt>
                <c:pt idx="2075">
                  <c:v>1.1619567327371511E-2</c:v>
                </c:pt>
                <c:pt idx="2076">
                  <c:v>1.1615500416492628E-2</c:v>
                </c:pt>
                <c:pt idx="2077">
                  <c:v>1.1611134396063569E-2</c:v>
                </c:pt>
                <c:pt idx="2078">
                  <c:v>1.1607078526654642E-2</c:v>
                </c:pt>
                <c:pt idx="2079">
                  <c:v>1.1603027850289559E-2</c:v>
                </c:pt>
                <c:pt idx="2080">
                  <c:v>1.1598982391742911E-2</c:v>
                </c:pt>
                <c:pt idx="2081">
                  <c:v>1.1595243420849761E-2</c:v>
                </c:pt>
                <c:pt idx="2082">
                  <c:v>1.1591207706880415E-2</c:v>
                </c:pt>
                <c:pt idx="2083">
                  <c:v>1.1587177279099168E-2</c:v>
                </c:pt>
                <c:pt idx="2084">
                  <c:v>1.1582853231221749E-2</c:v>
                </c:pt>
                <c:pt idx="2085">
                  <c:v>1.1578834233377548E-2</c:v>
                </c:pt>
                <c:pt idx="2086">
                  <c:v>1.1574820601993741E-2</c:v>
                </c:pt>
                <c:pt idx="2087">
                  <c:v>1.1570812361844488E-2</c:v>
                </c:pt>
                <c:pt idx="2088">
                  <c:v>1.1566809537703525E-2</c:v>
                </c:pt>
                <c:pt idx="2089">
                  <c:v>1.1563107109573423E-2</c:v>
                </c:pt>
                <c:pt idx="2090">
                  <c:v>1.1558820236534506E-2</c:v>
                </c:pt>
                <c:pt idx="2091">
                  <c:v>1.1554833809052195E-2</c:v>
                </c:pt>
                <c:pt idx="2092">
                  <c:v>1.15508528966688E-2</c:v>
                </c:pt>
                <c:pt idx="2093">
                  <c:v>1.154716919136462E-2</c:v>
                </c:pt>
                <c:pt idx="2094">
                  <c:v>1.1543392558443711E-2</c:v>
                </c:pt>
                <c:pt idx="2095">
                  <c:v>1.153942693612788E-2</c:v>
                </c:pt>
                <c:pt idx="2096">
                  <c:v>1.1535466918038967E-2</c:v>
                </c:pt>
                <c:pt idx="2097">
                  <c:v>1.1531512528945664E-2</c:v>
                </c:pt>
                <c:pt idx="2098">
                  <c:v>1.1527467908653768E-2</c:v>
                </c:pt>
                <c:pt idx="2099">
                  <c:v>1.1523525140206216E-2</c:v>
                </c:pt>
                <c:pt idx="2100">
                  <c:v>1.15195880770538E-2</c:v>
                </c:pt>
                <c:pt idx="2101">
                  <c:v>1.1515656743965279E-2</c:v>
                </c:pt>
                <c:pt idx="2102">
                  <c:v>1.1511731165708097E-2</c:v>
                </c:pt>
                <c:pt idx="2103">
                  <c:v>1.1507905790322544E-2</c:v>
                </c:pt>
                <c:pt idx="2104">
                  <c:v>1.1503991497708749E-2</c:v>
                </c:pt>
                <c:pt idx="2105">
                  <c:v>1.1500083032235271E-2</c:v>
                </c:pt>
                <c:pt idx="2106">
                  <c:v>1.1496180418669481E-2</c:v>
                </c:pt>
                <c:pt idx="2107">
                  <c:v>1.1492190463793947E-2</c:v>
                </c:pt>
                <c:pt idx="2108">
                  <c:v>1.1488299934660808E-2</c:v>
                </c:pt>
                <c:pt idx="2109">
                  <c:v>1.148441533373592E-2</c:v>
                </c:pt>
                <c:pt idx="2110">
                  <c:v>1.148053668578629E-2</c:v>
                </c:pt>
                <c:pt idx="2111">
                  <c:v>1.1476755996295706E-2</c:v>
                </c:pt>
                <c:pt idx="2112">
                  <c:v>1.1472889014279782E-2</c:v>
                </c:pt>
                <c:pt idx="2113">
                  <c:v>1.1469028057538281E-2</c:v>
                </c:pt>
                <c:pt idx="2114">
                  <c:v>1.1465173150838571E-2</c:v>
                </c:pt>
                <c:pt idx="2115">
                  <c:v>1.146132431894582E-2</c:v>
                </c:pt>
                <c:pt idx="2116">
                  <c:v>1.1457481586626069E-2</c:v>
                </c:pt>
                <c:pt idx="2117">
                  <c:v>1.1453644978645806E-2</c:v>
                </c:pt>
                <c:pt idx="2118">
                  <c:v>1.1449814519770195E-2</c:v>
                </c:pt>
                <c:pt idx="2119">
                  <c:v>1.1445990234764397E-2</c:v>
                </c:pt>
                <c:pt idx="2120">
                  <c:v>1.1441727051123955E-2</c:v>
                </c:pt>
                <c:pt idx="2121">
                  <c:v>1.1437916851921786E-2</c:v>
                </c:pt>
                <c:pt idx="2122">
                  <c:v>1.1434112910921316E-2</c:v>
                </c:pt>
                <c:pt idx="2123">
                  <c:v>1.1430315252890689E-2</c:v>
                </c:pt>
                <c:pt idx="2124">
                  <c:v>1.1426786838943681E-2</c:v>
                </c:pt>
                <c:pt idx="2125">
                  <c:v>1.1423000798202439E-2</c:v>
                </c:pt>
                <c:pt idx="2126">
                  <c:v>1.1419221108705534E-2</c:v>
                </c:pt>
                <c:pt idx="2127">
                  <c:v>1.1415447795218294E-2</c:v>
                </c:pt>
                <c:pt idx="2128">
                  <c:v>1.1411680882507358E-2</c:v>
                </c:pt>
                <c:pt idx="2129">
                  <c:v>1.1407662634067811E-2</c:v>
                </c:pt>
                <c:pt idx="2130">
                  <c:v>1.1403909650318662E-2</c:v>
                </c:pt>
                <c:pt idx="2131">
                  <c:v>1.1400163147678926E-2</c:v>
                </c:pt>
                <c:pt idx="2132">
                  <c:v>1.1396423150914598E-2</c:v>
                </c:pt>
                <c:pt idx="2133">
                  <c:v>1.1392943197370531E-2</c:v>
                </c:pt>
                <c:pt idx="2134">
                  <c:v>1.1389215209383147E-2</c:v>
                </c:pt>
                <c:pt idx="2135">
                  <c:v>1.1385493795526294E-2</c:v>
                </c:pt>
                <c:pt idx="2136">
                  <c:v>1.1381778980565733E-2</c:v>
                </c:pt>
                <c:pt idx="2137">
                  <c:v>1.1377821622055851E-2</c:v>
                </c:pt>
                <c:pt idx="2138">
                  <c:v>1.1374121180640198E-2</c:v>
                </c:pt>
                <c:pt idx="2139">
                  <c:v>1.137042741846493E-2</c:v>
                </c:pt>
                <c:pt idx="2140">
                  <c:v>1.1366740360294756E-2</c:v>
                </c:pt>
                <c:pt idx="2141">
                  <c:v>1.136306003089481E-2</c:v>
                </c:pt>
                <c:pt idx="2142">
                  <c:v>1.1359386455032381E-2</c:v>
                </c:pt>
                <c:pt idx="2143">
                  <c:v>1.1355719657472169E-2</c:v>
                </c:pt>
                <c:pt idx="2144">
                  <c:v>1.1352059662979317E-2</c:v>
                </c:pt>
                <c:pt idx="2145">
                  <c:v>1.1348406496318096E-2</c:v>
                </c:pt>
                <c:pt idx="2146">
                  <c:v>1.1345158752506771E-2</c:v>
                </c:pt>
                <c:pt idx="2147">
                  <c:v>1.1341517390178642E-2</c:v>
                </c:pt>
                <c:pt idx="2148">
                  <c:v>1.1337882919867193E-2</c:v>
                </c:pt>
                <c:pt idx="2149">
                  <c:v>1.1334255366337146E-2</c:v>
                </c:pt>
                <c:pt idx="2150">
                  <c:v>1.1330556520621277E-2</c:v>
                </c:pt>
                <c:pt idx="2151">
                  <c:v>1.1326943267748113E-2</c:v>
                </c:pt>
                <c:pt idx="2152">
                  <c:v>1.1323337007962812E-2</c:v>
                </c:pt>
                <c:pt idx="2153">
                  <c:v>1.1319737766029746E-2</c:v>
                </c:pt>
                <c:pt idx="2154">
                  <c:v>1.131614556670889E-2</c:v>
                </c:pt>
                <c:pt idx="2155">
                  <c:v>1.1312636684176463E-2</c:v>
                </c:pt>
                <c:pt idx="2156">
                  <c:v>1.1309058241428154E-2</c:v>
                </c:pt>
                <c:pt idx="2157">
                  <c:v>1.1305486913550307E-2</c:v>
                </c:pt>
                <c:pt idx="2158">
                  <c:v>1.1301922725305875E-2</c:v>
                </c:pt>
                <c:pt idx="2159">
                  <c:v>1.1298291075959283E-2</c:v>
                </c:pt>
                <c:pt idx="2160">
                  <c:v>1.1294741652311539E-2</c:v>
                </c:pt>
                <c:pt idx="2161">
                  <c:v>1.1291199444606803E-2</c:v>
                </c:pt>
                <c:pt idx="2162">
                  <c:v>1.1287664477607243E-2</c:v>
                </c:pt>
                <c:pt idx="2163">
                  <c:v>1.1284136776073716E-2</c:v>
                </c:pt>
                <c:pt idx="2164">
                  <c:v>1.1280688914716269E-2</c:v>
                </c:pt>
                <c:pt idx="2165">
                  <c:v>1.1277175397196911E-2</c:v>
                </c:pt>
                <c:pt idx="2166">
                  <c:v>1.1273669217394287E-2</c:v>
                </c:pt>
                <c:pt idx="2167">
                  <c:v>1.1270170400069141E-2</c:v>
                </c:pt>
                <c:pt idx="2168">
                  <c:v>1.126667896998001E-2</c:v>
                </c:pt>
                <c:pt idx="2169">
                  <c:v>1.1263194951887641E-2</c:v>
                </c:pt>
                <c:pt idx="2170">
                  <c:v>1.1259718370552339E-2</c:v>
                </c:pt>
                <c:pt idx="2171">
                  <c:v>1.1256249250733525E-2</c:v>
                </c:pt>
                <c:pt idx="2172">
                  <c:v>1.1252442406256592E-2</c:v>
                </c:pt>
                <c:pt idx="2173">
                  <c:v>1.1248990473142617E-2</c:v>
                </c:pt>
                <c:pt idx="2174">
                  <c:v>1.1245546086004959E-2</c:v>
                </c:pt>
                <c:pt idx="2175">
                  <c:v>1.1242109269608324E-2</c:v>
                </c:pt>
                <c:pt idx="2176">
                  <c:v>1.1238881759748031E-2</c:v>
                </c:pt>
                <c:pt idx="2177">
                  <c:v>1.1235458820420641E-2</c:v>
                </c:pt>
                <c:pt idx="2178">
                  <c:v>1.1232043520003522E-2</c:v>
                </c:pt>
                <c:pt idx="2179">
                  <c:v>1.1228635883255445E-2</c:v>
                </c:pt>
                <c:pt idx="2180">
                  <c:v>1.1225235934936934E-2</c:v>
                </c:pt>
                <c:pt idx="2181">
                  <c:v>1.1221648743424897E-2</c:v>
                </c:pt>
                <c:pt idx="2182">
                  <c:v>1.1218265615538245E-2</c:v>
                </c:pt>
                <c:pt idx="2183">
                  <c:v>1.121489025648577E-2</c:v>
                </c:pt>
                <c:pt idx="2184">
                  <c:v>1.1211522691027452E-2</c:v>
                </c:pt>
                <c:pt idx="2185">
                  <c:v>1.1208352386387758E-2</c:v>
                </c:pt>
                <c:pt idx="2186">
                  <c:v>1.1204999088604922E-2</c:v>
                </c:pt>
                <c:pt idx="2187">
                  <c:v>1.1201653652570932E-2</c:v>
                </c:pt>
                <c:pt idx="2188">
                  <c:v>1.1198316103043691E-2</c:v>
                </c:pt>
                <c:pt idx="2189">
                  <c:v>1.1194986464783721E-2</c:v>
                </c:pt>
                <c:pt idx="2190">
                  <c:v>1.1191482350411655E-2</c:v>
                </c:pt>
                <c:pt idx="2191">
                  <c:v>1.1188170033434397E-2</c:v>
                </c:pt>
                <c:pt idx="2192">
                  <c:v>1.1184865708140151E-2</c:v>
                </c:pt>
                <c:pt idx="2193">
                  <c:v>1.1181569399291479E-2</c:v>
                </c:pt>
                <c:pt idx="2194">
                  <c:v>1.1178281131647068E-2</c:v>
                </c:pt>
                <c:pt idx="2195">
                  <c:v>1.1175000929969476E-2</c:v>
                </c:pt>
                <c:pt idx="2196">
                  <c:v>1.1171728819017823E-2</c:v>
                </c:pt>
                <c:pt idx="2197">
                  <c:v>1.1168464823553376E-2</c:v>
                </c:pt>
                <c:pt idx="2198">
                  <c:v>1.1165493938742679E-2</c:v>
                </c:pt>
                <c:pt idx="2199">
                  <c:v>1.1162243793515695E-2</c:v>
                </c:pt>
                <c:pt idx="2200">
                  <c:v>1.1159001827803675E-2</c:v>
                </c:pt>
                <c:pt idx="2201">
                  <c:v>1.1155768066363835E-2</c:v>
                </c:pt>
                <c:pt idx="2202">
                  <c:v>1.1152542533954269E-2</c:v>
                </c:pt>
                <c:pt idx="2203">
                  <c:v>1.1149270642829655E-2</c:v>
                </c:pt>
                <c:pt idx="2204">
                  <c:v>1.1146062143601155E-2</c:v>
                </c:pt>
                <c:pt idx="2205">
                  <c:v>1.1142861949727301E-2</c:v>
                </c:pt>
                <c:pt idx="2206">
                  <c:v>1.113967008596631E-2</c:v>
                </c:pt>
                <c:pt idx="2207">
                  <c:v>1.1136539095957158E-2</c:v>
                </c:pt>
                <c:pt idx="2208">
                  <c:v>1.1133362458004252E-2</c:v>
                </c:pt>
                <c:pt idx="2209">
                  <c:v>1.1130192020134004E-2</c:v>
                </c:pt>
                <c:pt idx="2210">
                  <c:v>1.1127026518793616E-2</c:v>
                </c:pt>
                <c:pt idx="2211">
                  <c:v>1.112381216867228E-2</c:v>
                </c:pt>
                <c:pt idx="2212">
                  <c:v>1.1120652383304418E-2</c:v>
                </c:pt>
                <c:pt idx="2213">
                  <c:v>1.1117493584887736E-2</c:v>
                </c:pt>
                <c:pt idx="2214">
                  <c:v>1.1114334505369758E-2</c:v>
                </c:pt>
                <c:pt idx="2215">
                  <c:v>1.1111173873916497E-2</c:v>
                </c:pt>
                <c:pt idx="2216">
                  <c:v>1.1108066066128018E-2</c:v>
                </c:pt>
                <c:pt idx="2217">
                  <c:v>1.1104899505805777E-2</c:v>
                </c:pt>
                <c:pt idx="2218">
                  <c:v>1.1101727672781923E-2</c:v>
                </c:pt>
                <c:pt idx="2219">
                  <c:v>1.1098549278299511E-2</c:v>
                </c:pt>
                <c:pt idx="2220">
                  <c:v>1.1095363030802064E-2</c:v>
                </c:pt>
                <c:pt idx="2221">
                  <c:v>1.109216763593358E-2</c:v>
                </c:pt>
                <c:pt idx="2222">
                  <c:v>1.1088961796537644E-2</c:v>
                </c:pt>
                <c:pt idx="2223">
                  <c:v>1.1085744212657869E-2</c:v>
                </c:pt>
                <c:pt idx="2224">
                  <c:v>1.1082180364894525E-2</c:v>
                </c:pt>
                <c:pt idx="2225">
                  <c:v>1.1078926976857273E-2</c:v>
                </c:pt>
                <c:pt idx="2226">
                  <c:v>1.1075657664086662E-2</c:v>
                </c:pt>
                <c:pt idx="2227">
                  <c:v>1.1072371149198471E-2</c:v>
                </c:pt>
                <c:pt idx="2228">
                  <c:v>1.1069287666021695E-2</c:v>
                </c:pt>
                <c:pt idx="2229">
                  <c:v>1.1065968459951918E-2</c:v>
                </c:pt>
                <c:pt idx="2230">
                  <c:v>1.1062628279388741E-2</c:v>
                </c:pt>
                <c:pt idx="2231">
                  <c:v>1.105926581583219E-2</c:v>
                </c:pt>
                <c:pt idx="2232">
                  <c:v>1.1055879758013358E-2</c:v>
                </c:pt>
                <c:pt idx="2233">
                  <c:v>1.1052219069625233E-2</c:v>
                </c:pt>
                <c:pt idx="2234">
                  <c:v>1.1048777346703519E-2</c:v>
                </c:pt>
                <c:pt idx="2235">
                  <c:v>1.1045310426759271E-2</c:v>
                </c:pt>
                <c:pt idx="2236">
                  <c:v>1.1041818262095592E-2</c:v>
                </c:pt>
                <c:pt idx="2237">
                  <c:v>1.103857374980043E-2</c:v>
                </c:pt>
                <c:pt idx="2238">
                  <c:v>1.1035036756055107E-2</c:v>
                </c:pt>
                <c:pt idx="2239">
                  <c:v>1.1031474386957257E-2</c:v>
                </c:pt>
                <c:pt idx="2240">
                  <c:v>1.1027886594819557E-2</c:v>
                </c:pt>
                <c:pt idx="2241">
                  <c:v>1.1024273331956437E-2</c:v>
                </c:pt>
                <c:pt idx="2242">
                  <c:v>1.1020332464314221E-2</c:v>
                </c:pt>
                <c:pt idx="2243">
                  <c:v>1.1016662251289971E-2</c:v>
                </c:pt>
                <c:pt idx="2244">
                  <c:v>1.1012966412038128E-2</c:v>
                </c:pt>
                <c:pt idx="2245">
                  <c:v>1.1009244898877266E-2</c:v>
                </c:pt>
                <c:pt idx="2246">
                  <c:v>1.1005497664127672E-2</c:v>
                </c:pt>
                <c:pt idx="2247">
                  <c:v>1.1001724660106632E-2</c:v>
                </c:pt>
                <c:pt idx="2248">
                  <c:v>1.0997925839138303E-2</c:v>
                </c:pt>
                <c:pt idx="2249">
                  <c:v>1.0994101153544692E-2</c:v>
                </c:pt>
                <c:pt idx="2250">
                  <c:v>1.0990715984314574E-2</c:v>
                </c:pt>
                <c:pt idx="2251">
                  <c:v>1.0986847379316029E-2</c:v>
                </c:pt>
                <c:pt idx="2252">
                  <c:v>1.0982952783288374E-2</c:v>
                </c:pt>
                <c:pt idx="2253">
                  <c:v>1.097903214856249E-2</c:v>
                </c:pt>
                <c:pt idx="2254">
                  <c:v>1.0975085427468815E-2</c:v>
                </c:pt>
                <c:pt idx="2255">
                  <c:v>1.0970986524639193E-2</c:v>
                </c:pt>
                <c:pt idx="2256">
                  <c:v>1.0966985479474068E-2</c:v>
                </c:pt>
                <c:pt idx="2257">
                  <c:v>1.0962435970394454E-2</c:v>
                </c:pt>
                <c:pt idx="2258">
                  <c:v>1.0958904640926689E-2</c:v>
                </c:pt>
                <c:pt idx="2259">
                  <c:v>1.0954958858227705E-2</c:v>
                </c:pt>
                <c:pt idx="2260">
                  <c:v>1.0950854617989928E-2</c:v>
                </c:pt>
                <c:pt idx="2261">
                  <c:v>1.0946723957749262E-2</c:v>
                </c:pt>
                <c:pt idx="2262">
                  <c:v>1.0942566829851079E-2</c:v>
                </c:pt>
                <c:pt idx="2263">
                  <c:v>1.0938240955798675E-2</c:v>
                </c:pt>
                <c:pt idx="2264">
                  <c:v>1.0934028708013129E-2</c:v>
                </c:pt>
                <c:pt idx="2265">
                  <c:v>1.0929789845449442E-2</c:v>
                </c:pt>
                <c:pt idx="2266">
                  <c:v>1.0925524320456114E-2</c:v>
                </c:pt>
                <c:pt idx="2267">
                  <c:v>1.0920767441764767E-2</c:v>
                </c:pt>
                <c:pt idx="2268">
                  <c:v>1.0916446681387589E-2</c:v>
                </c:pt>
                <c:pt idx="2269">
                  <c:v>1.0912099112992627E-2</c:v>
                </c:pt>
                <c:pt idx="2270">
                  <c:v>1.0907724688934039E-2</c:v>
                </c:pt>
                <c:pt idx="2271">
                  <c:v>1.0903323361570372E-2</c:v>
                </c:pt>
                <c:pt idx="2272">
                  <c:v>1.0898895083259736E-2</c:v>
                </c:pt>
                <c:pt idx="2273">
                  <c:v>1.0894439806362439E-2</c:v>
                </c:pt>
                <c:pt idx="2274">
                  <c:v>1.0889957483239222E-2</c:v>
                </c:pt>
                <c:pt idx="2275">
                  <c:v>1.0885448066254785E-2</c:v>
                </c:pt>
                <c:pt idx="2276">
                  <c:v>1.0880402709469215E-2</c:v>
                </c:pt>
                <c:pt idx="2277">
                  <c:v>1.0875832671599785E-2</c:v>
                </c:pt>
                <c:pt idx="2278">
                  <c:v>1.0871235384473233E-2</c:v>
                </c:pt>
                <c:pt idx="2279">
                  <c:v>1.0866610800457607E-2</c:v>
                </c:pt>
                <c:pt idx="2280">
                  <c:v>1.0861958871923117E-2</c:v>
                </c:pt>
                <c:pt idx="2281">
                  <c:v>1.0857279551241264E-2</c:v>
                </c:pt>
                <c:pt idx="2282">
                  <c:v>1.0852572790786148E-2</c:v>
                </c:pt>
                <c:pt idx="2283">
                  <c:v>1.0845492263050815E-2</c:v>
                </c:pt>
                <c:pt idx="2284">
                  <c:v>1.0843076760055534E-2</c:v>
                </c:pt>
                <c:pt idx="2285">
                  <c:v>1.0836416096284057E-2</c:v>
                </c:pt>
                <c:pt idx="2286">
                  <c:v>1.0831589380851069E-2</c:v>
                </c:pt>
                <c:pt idx="2287">
                  <c:v>1.0826734971295431E-2</c:v>
                </c:pt>
                <c:pt idx="2288">
                  <c:v>1.0821852820001322E-2</c:v>
                </c:pt>
                <c:pt idx="2289">
                  <c:v>1.0817140982797509E-2</c:v>
                </c:pt>
                <c:pt idx="2290">
                  <c:v>1.0812205357886769E-2</c:v>
                </c:pt>
                <c:pt idx="2291">
                  <c:v>1.0807241852567227E-2</c:v>
                </c:pt>
                <c:pt idx="2292">
                  <c:v>1.0802250419229754E-2</c:v>
                </c:pt>
                <c:pt idx="2293">
                  <c:v>1.0796817320115063E-2</c:v>
                </c:pt>
                <c:pt idx="2294">
                  <c:v>1.0791974669440707E-2</c:v>
                </c:pt>
                <c:pt idx="2295">
                  <c:v>1.0786896992868892E-2</c:v>
                </c:pt>
                <c:pt idx="2296">
                  <c:v>1.0781791193691093E-2</c:v>
                </c:pt>
                <c:pt idx="2297">
                  <c:v>1.0776657224305387E-2</c:v>
                </c:pt>
                <c:pt idx="2298">
                  <c:v>1.0771495037114633E-2</c:v>
                </c:pt>
                <c:pt idx="2299">
                  <c:v>1.0766304584518212E-2</c:v>
                </c:pt>
                <c:pt idx="2300">
                  <c:v>1.0761085818923322E-2</c:v>
                </c:pt>
                <c:pt idx="2301">
                  <c:v>1.0755838692734995E-2</c:v>
                </c:pt>
                <c:pt idx="2302">
                  <c:v>1.0751015770225667E-2</c:v>
                </c:pt>
                <c:pt idx="2303">
                  <c:v>1.0745716193423653E-2</c:v>
                </c:pt>
                <c:pt idx="2304">
                  <c:v>1.0740388121595081E-2</c:v>
                </c:pt>
                <c:pt idx="2305">
                  <c:v>1.0735031507152524E-2</c:v>
                </c:pt>
                <c:pt idx="2306">
                  <c:v>1.0729646302511624E-2</c:v>
                </c:pt>
                <c:pt idx="2307">
                  <c:v>1.0723995187958113E-2</c:v>
                </c:pt>
                <c:pt idx="2308">
                  <c:v>1.0718789932300464E-2</c:v>
                </c:pt>
                <c:pt idx="2309">
                  <c:v>1.071331867156896E-2</c:v>
                </c:pt>
                <c:pt idx="2310">
                  <c:v>1.0707818630314874E-2</c:v>
                </c:pt>
                <c:pt idx="2311">
                  <c:v>1.0702289760962201E-2</c:v>
                </c:pt>
                <c:pt idx="2312">
                  <c:v>1.0696732015936685E-2</c:v>
                </c:pt>
                <c:pt idx="2313">
                  <c:v>1.0691145347664514E-2</c:v>
                </c:pt>
                <c:pt idx="2314">
                  <c:v>1.0685529708575827E-2</c:v>
                </c:pt>
                <c:pt idx="2315">
                  <c:v>1.0679885051100327E-2</c:v>
                </c:pt>
                <c:pt idx="2316">
                  <c:v>1.0674211327671228E-2</c:v>
                </c:pt>
                <c:pt idx="2317">
                  <c:v>1.0668508490722621E-2</c:v>
                </c:pt>
                <c:pt idx="2318">
                  <c:v>1.0662776492690795E-2</c:v>
                </c:pt>
                <c:pt idx="2319">
                  <c:v>1.0656454246297077E-2</c:v>
                </c:pt>
                <c:pt idx="2320">
                  <c:v>1.0650661877559493E-2</c:v>
                </c:pt>
                <c:pt idx="2321">
                  <c:v>1.0644840202432107E-2</c:v>
                </c:pt>
                <c:pt idx="2322">
                  <c:v>1.063898917335959E-2</c:v>
                </c:pt>
                <c:pt idx="2323">
                  <c:v>1.0633108742787497E-2</c:v>
                </c:pt>
                <c:pt idx="2324">
                  <c:v>1.0627198863163588E-2</c:v>
                </c:pt>
                <c:pt idx="2325">
                  <c:v>1.0621259486935623E-2</c:v>
                </c:pt>
                <c:pt idx="2326">
                  <c:v>1.0615290566556667E-2</c:v>
                </c:pt>
                <c:pt idx="2327">
                  <c:v>1.0609292054479335E-2</c:v>
                </c:pt>
                <c:pt idx="2328">
                  <c:v>1.0602408149100065E-2</c:v>
                </c:pt>
                <c:pt idx="2329">
                  <c:v>1.0596343364695384E-2</c:v>
                </c:pt>
                <c:pt idx="2330">
                  <c:v>1.059024883346266E-2</c:v>
                </c:pt>
                <c:pt idx="2331">
                  <c:v>1.05841245078647E-2</c:v>
                </c:pt>
                <c:pt idx="2332">
                  <c:v>1.0578265107208639E-2</c:v>
                </c:pt>
                <c:pt idx="2333">
                  <c:v>1.0570311680048931E-2</c:v>
                </c:pt>
                <c:pt idx="2334">
                  <c:v>1.0564091461878884E-2</c:v>
                </c:pt>
                <c:pt idx="2335">
                  <c:v>1.0557841249793289E-2</c:v>
                </c:pt>
                <c:pt idx="2336">
                  <c:v>1.0550050874724631E-2</c:v>
                </c:pt>
                <c:pt idx="2337">
                  <c:v>1.0544328530793609E-2</c:v>
                </c:pt>
                <c:pt idx="2338">
                  <c:v>1.0537980986826605E-2</c:v>
                </c:pt>
                <c:pt idx="2339">
                  <c:v>1.0531603246348505E-2</c:v>
                </c:pt>
                <c:pt idx="2340">
                  <c:v>1.0526138617189377E-2</c:v>
                </c:pt>
                <c:pt idx="2341">
                  <c:v>1.0519707443574741E-2</c:v>
                </c:pt>
                <c:pt idx="2342">
                  <c:v>1.0513245943386941E-2</c:v>
                </c:pt>
                <c:pt idx="2343">
                  <c:v>1.0506754069109449E-2</c:v>
                </c:pt>
                <c:pt idx="2344">
                  <c:v>1.0499259933197775E-2</c:v>
                </c:pt>
                <c:pt idx="2345">
                  <c:v>1.0492700015821589E-2</c:v>
                </c:pt>
                <c:pt idx="2346">
                  <c:v>1.0486109569341E-2</c:v>
                </c:pt>
                <c:pt idx="2347">
                  <c:v>1.0479488546251208E-2</c:v>
                </c:pt>
                <c:pt idx="2348">
                  <c:v>1.0472836899050425E-2</c:v>
                </c:pt>
                <c:pt idx="2349">
                  <c:v>1.0467162307015093E-2</c:v>
                </c:pt>
                <c:pt idx="2350">
                  <c:v>1.0459441542310035E-2</c:v>
                </c:pt>
                <c:pt idx="2351">
                  <c:v>1.0452697737775877E-2</c:v>
                </c:pt>
                <c:pt idx="2352">
                  <c:v>1.0445923119138622E-2</c:v>
                </c:pt>
                <c:pt idx="2353">
                  <c:v>1.0440154299688122E-2</c:v>
                </c:pt>
                <c:pt idx="2354">
                  <c:v>1.0434019932397464E-2</c:v>
                </c:pt>
                <c:pt idx="2355">
                  <c:v>1.0427164712900875E-2</c:v>
                </c:pt>
                <c:pt idx="2356">
                  <c:v>1.0420278510125579E-2</c:v>
                </c:pt>
                <c:pt idx="2357">
                  <c:v>1.041336127658382E-2</c:v>
                </c:pt>
                <c:pt idx="2358">
                  <c:v>1.040605598284185E-2</c:v>
                </c:pt>
                <c:pt idx="2359">
                  <c:v>1.0399074104294454E-2</c:v>
                </c:pt>
                <c:pt idx="2360">
                  <c:v>1.0392061048380438E-2</c:v>
                </c:pt>
                <c:pt idx="2361">
                  <c:v>1.0385016767621293E-2</c:v>
                </c:pt>
                <c:pt idx="2362">
                  <c:v>1.037794121454203E-2</c:v>
                </c:pt>
                <c:pt idx="2363">
                  <c:v>1.0371203570273182E-2</c:v>
                </c:pt>
                <c:pt idx="2364">
                  <c:v>1.036406779192486E-2</c:v>
                </c:pt>
                <c:pt idx="2365">
                  <c:v>1.0356900602993675E-2</c:v>
                </c:pt>
                <c:pt idx="2366">
                  <c:v>1.0349701956012182E-2</c:v>
                </c:pt>
                <c:pt idx="2367">
                  <c:v>1.0342092702859807E-2</c:v>
                </c:pt>
                <c:pt idx="2368">
                  <c:v>1.0334828518997901E-2</c:v>
                </c:pt>
                <c:pt idx="2369">
                  <c:v>1.0327532730548917E-2</c:v>
                </c:pt>
                <c:pt idx="2370">
                  <c:v>1.0316003951815488E-2</c:v>
                </c:pt>
                <c:pt idx="2371">
                  <c:v>1.0312181649127337E-2</c:v>
                </c:pt>
                <c:pt idx="2372">
                  <c:v>1.0305846797175602E-2</c:v>
                </c:pt>
                <c:pt idx="2373">
                  <c:v>1.0298426614940763E-2</c:v>
                </c:pt>
                <c:pt idx="2374">
                  <c:v>1.0290974594995112E-2</c:v>
                </c:pt>
                <c:pt idx="2375">
                  <c:v>1.0283490689890639E-2</c:v>
                </c:pt>
                <c:pt idx="2376">
                  <c:v>1.0275974852183307E-2</c:v>
                </c:pt>
                <c:pt idx="2377">
                  <c:v>1.0268427034429076E-2</c:v>
                </c:pt>
                <c:pt idx="2378">
                  <c:v>1.0260847189187001E-2</c:v>
                </c:pt>
                <c:pt idx="2379">
                  <c:v>1.0253235269018786E-2</c:v>
                </c:pt>
                <c:pt idx="2380">
                  <c:v>1.0243530511666024E-2</c:v>
                </c:pt>
                <c:pt idx="2381">
                  <c:v>1.0235841633698591E-2</c:v>
                </c:pt>
                <c:pt idx="2382">
                  <c:v>1.0228120517813015E-2</c:v>
                </c:pt>
                <c:pt idx="2383">
                  <c:v>1.0220367116585298E-2</c:v>
                </c:pt>
                <c:pt idx="2384">
                  <c:v>1.0213849038678243E-2</c:v>
                </c:pt>
                <c:pt idx="2385">
                  <c:v>1.0206038574831416E-2</c:v>
                </c:pt>
                <c:pt idx="2386">
                  <c:v>1.0198195695783573E-2</c:v>
                </c:pt>
                <c:pt idx="2387">
                  <c:v>1.0190320354116909E-2</c:v>
                </c:pt>
                <c:pt idx="2388">
                  <c:v>1.0182412502414922E-2</c:v>
                </c:pt>
                <c:pt idx="2389">
                  <c:v>1.0173166061534976E-2</c:v>
                </c:pt>
                <c:pt idx="2390">
                  <c:v>1.0165185335211307E-2</c:v>
                </c:pt>
                <c:pt idx="2391">
                  <c:v>1.0157171944231711E-2</c:v>
                </c:pt>
                <c:pt idx="2392">
                  <c:v>1.014912584119153E-2</c:v>
                </c:pt>
                <c:pt idx="2393">
                  <c:v>1.0142383933976467E-2</c:v>
                </c:pt>
                <c:pt idx="2394">
                  <c:v>1.0134280026458529E-2</c:v>
                </c:pt>
                <c:pt idx="2395">
                  <c:v>1.0126143277059244E-2</c:v>
                </c:pt>
                <c:pt idx="2396">
                  <c:v>1.0116613360446889E-2</c:v>
                </c:pt>
                <c:pt idx="2397">
                  <c:v>1.0108402986139582E-2</c:v>
                </c:pt>
                <c:pt idx="2398">
                  <c:v>1.0100159615403458E-2</c:v>
                </c:pt>
                <c:pt idx="2399">
                  <c:v>1.0091883200851907E-2</c:v>
                </c:pt>
                <c:pt idx="2400">
                  <c:v>1.008357369510047E-2</c:v>
                </c:pt>
                <c:pt idx="2401">
                  <c:v>1.0076630447116545E-2</c:v>
                </c:pt>
                <c:pt idx="2402">
                  <c:v>1.0066855220478135E-2</c:v>
                </c:pt>
                <c:pt idx="2403">
                  <c:v>1.0058446156851635E-2</c:v>
                </c:pt>
                <c:pt idx="2404">
                  <c:v>1.0050003812516193E-2</c:v>
                </c:pt>
                <c:pt idx="2405">
                  <c:v>1.0042959053528885E-2</c:v>
                </c:pt>
                <c:pt idx="2406">
                  <c:v>1.003541582497957E-2</c:v>
                </c:pt>
                <c:pt idx="2407">
                  <c:v>1.0026886556227518E-2</c:v>
                </c:pt>
                <c:pt idx="2408">
                  <c:v>1.0018323837848311E-2</c:v>
                </c:pt>
                <c:pt idx="2409">
                  <c:v>1.0009727622474754E-2</c:v>
                </c:pt>
                <c:pt idx="2410">
                  <c:v>1.0000608456031563E-2</c:v>
                </c:pt>
                <c:pt idx="2411">
                  <c:v>9.9919424486249412E-3</c:v>
                </c:pt>
                <c:pt idx="2412">
                  <c:v>9.9832427980324993E-3</c:v>
                </c:pt>
                <c:pt idx="2413">
                  <c:v>9.9745094568978333E-3</c:v>
                </c:pt>
                <c:pt idx="2414">
                  <c:v>9.9657423778684931E-3</c:v>
                </c:pt>
                <c:pt idx="2415">
                  <c:v>9.9574442411103272E-3</c:v>
                </c:pt>
                <c:pt idx="2416">
                  <c:v>9.9486122207082285E-3</c:v>
                </c:pt>
                <c:pt idx="2417">
                  <c:v>9.9397463244656533E-3</c:v>
                </c:pt>
                <c:pt idx="2418">
                  <c:v>9.9308465050379335E-3</c:v>
                </c:pt>
                <c:pt idx="2419">
                  <c:v>9.921399257109902E-3</c:v>
                </c:pt>
                <c:pt idx="2420">
                  <c:v>9.912428756435757E-3</c:v>
                </c:pt>
                <c:pt idx="2421">
                  <c:v>9.9034241864660952E-3</c:v>
                </c:pt>
                <c:pt idx="2422">
                  <c:v>9.8943854998677899E-3</c:v>
                </c:pt>
                <c:pt idx="2423">
                  <c:v>9.8858369032574622E-3</c:v>
                </c:pt>
                <c:pt idx="2424">
                  <c:v>9.8767325506349413E-3</c:v>
                </c:pt>
                <c:pt idx="2425">
                  <c:v>9.8675939434901081E-3</c:v>
                </c:pt>
                <c:pt idx="2426">
                  <c:v>9.858421034498608E-3</c:v>
                </c:pt>
                <c:pt idx="2427">
                  <c:v>9.8492137763413878E-3</c:v>
                </c:pt>
                <c:pt idx="2428">
                  <c:v>9.8399721216993891E-3</c:v>
                </c:pt>
                <c:pt idx="2429">
                  <c:v>9.8306960232566517E-3</c:v>
                </c:pt>
                <c:pt idx="2430">
                  <c:v>9.8213854336998609E-3</c:v>
                </c:pt>
                <c:pt idx="2431">
                  <c:v>9.812040305720561E-3</c:v>
                </c:pt>
                <c:pt idx="2432">
                  <c:v>9.7999139473353876E-3</c:v>
                </c:pt>
                <c:pt idx="2433">
                  <c:v>9.7904858665496322E-3</c:v>
                </c:pt>
                <c:pt idx="2434">
                  <c:v>9.7810230850604897E-3</c:v>
                </c:pt>
                <c:pt idx="2435">
                  <c:v>9.7715255555780485E-3</c:v>
                </c:pt>
                <c:pt idx="2436">
                  <c:v>9.7636750753064497E-3</c:v>
                </c:pt>
                <c:pt idx="2437">
                  <c:v>9.7541161985269364E-3</c:v>
                </c:pt>
                <c:pt idx="2438">
                  <c:v>9.7445224440956182E-3</c:v>
                </c:pt>
                <c:pt idx="2439">
                  <c:v>9.7348937647257303E-3</c:v>
                </c:pt>
                <c:pt idx="2440">
                  <c:v>9.7252301131370619E-3</c:v>
                </c:pt>
                <c:pt idx="2441">
                  <c:v>9.7138080228532254E-3</c:v>
                </c:pt>
                <c:pt idx="2442">
                  <c:v>9.7040659334943474E-3</c:v>
                </c:pt>
                <c:pt idx="2443">
                  <c:v>9.694288717913108E-3</c:v>
                </c:pt>
                <c:pt idx="2444">
                  <c:v>9.6844763288440917E-3</c:v>
                </c:pt>
                <c:pt idx="2445">
                  <c:v>9.6763856172080668E-3</c:v>
                </c:pt>
                <c:pt idx="2446">
                  <c:v>9.6665111395279491E-3</c:v>
                </c:pt>
                <c:pt idx="2447">
                  <c:v>9.6566013587308999E-3</c:v>
                </c:pt>
                <c:pt idx="2448">
                  <c:v>9.6466562275563609E-3</c:v>
                </c:pt>
                <c:pt idx="2449">
                  <c:v>9.634885127075804E-3</c:v>
                </c:pt>
                <c:pt idx="2450">
                  <c:v>9.6248607046580583E-3</c:v>
                </c:pt>
                <c:pt idx="2451">
                  <c:v>9.6148007779732602E-3</c:v>
                </c:pt>
                <c:pt idx="2452">
                  <c:v>9.6047052997779089E-3</c:v>
                </c:pt>
                <c:pt idx="2453">
                  <c:v>9.5945742228332343E-3</c:v>
                </c:pt>
                <c:pt idx="2454">
                  <c:v>9.5844074999021801E-3</c:v>
                </c:pt>
                <c:pt idx="2455">
                  <c:v>9.5742050837498462E-3</c:v>
                </c:pt>
                <c:pt idx="2456">
                  <c:v>9.5639669271482004E-3</c:v>
                </c:pt>
                <c:pt idx="2457">
                  <c:v>9.5536929828674982E-3</c:v>
                </c:pt>
                <c:pt idx="2458">
                  <c:v>9.5458720315032813E-3</c:v>
                </c:pt>
                <c:pt idx="2459">
                  <c:v>9.5355377795664498E-3</c:v>
                </c:pt>
                <c:pt idx="2460">
                  <c:v>9.5251676143862495E-3</c:v>
                </c:pt>
                <c:pt idx="2461">
                  <c:v>9.5147614887384786E-3</c:v>
                </c:pt>
                <c:pt idx="2462">
                  <c:v>9.5043193554015699E-3</c:v>
                </c:pt>
                <c:pt idx="2463">
                  <c:v>9.4932050868384594E-3</c:v>
                </c:pt>
                <c:pt idx="2464">
                  <c:v>9.4826879246568772E-3</c:v>
                </c:pt>
                <c:pt idx="2465">
                  <c:v>9.4721346091261281E-3</c:v>
                </c:pt>
                <c:pt idx="2466">
                  <c:v>9.4615450930389464E-3</c:v>
                </c:pt>
                <c:pt idx="2467">
                  <c:v>9.4515671436286933E-3</c:v>
                </c:pt>
                <c:pt idx="2468">
                  <c:v>9.4409100168748698E-3</c:v>
                </c:pt>
                <c:pt idx="2469">
                  <c:v>9.4302204994831818E-3</c:v>
                </c:pt>
                <c:pt idx="2470">
                  <c:v>9.4195006754046618E-3</c:v>
                </c:pt>
                <c:pt idx="2471">
                  <c:v>9.4080969174665519E-3</c:v>
                </c:pt>
                <c:pt idx="2472">
                  <c:v>9.3973213223426007E-3</c:v>
                </c:pt>
                <c:pt idx="2473">
                  <c:v>9.3865219293967957E-3</c:v>
                </c:pt>
                <c:pt idx="2474">
                  <c:v>9.3757008275658082E-3</c:v>
                </c:pt>
                <c:pt idx="2475">
                  <c:v>9.3648601097831175E-3</c:v>
                </c:pt>
                <c:pt idx="2476">
                  <c:v>9.3546624986038905E-3</c:v>
                </c:pt>
                <c:pt idx="2477">
                  <c:v>9.3437892162186505E-3</c:v>
                </c:pt>
                <c:pt idx="2478">
                  <c:v>9.3329024435449635E-3</c:v>
                </c:pt>
                <c:pt idx="2479">
                  <c:v>9.3220043007268896E-3</c:v>
                </c:pt>
                <c:pt idx="2480">
                  <c:v>9.3110969119285705E-3</c:v>
                </c:pt>
                <c:pt idx="2481">
                  <c:v>9.3001824053307158E-3</c:v>
                </c:pt>
                <c:pt idx="2482">
                  <c:v>9.2892629131376275E-3</c:v>
                </c:pt>
                <c:pt idx="2483">
                  <c:v>9.278340571570615E-3</c:v>
                </c:pt>
                <c:pt idx="2484">
                  <c:v>9.2647808970862874E-3</c:v>
                </c:pt>
                <c:pt idx="2485">
                  <c:v>9.2538622232270426E-3</c:v>
                </c:pt>
                <c:pt idx="2486">
                  <c:v>9.2429474746313547E-3</c:v>
                </c:pt>
                <c:pt idx="2487">
                  <c:v>9.232038758762242E-3</c:v>
                </c:pt>
                <c:pt idx="2488">
                  <c:v>9.2231052887340771E-3</c:v>
                </c:pt>
                <c:pt idx="2489">
                  <c:v>9.2122119445947805E-3</c:v>
                </c:pt>
                <c:pt idx="2490">
                  <c:v>9.2013308582432739E-3</c:v>
                </c:pt>
                <c:pt idx="2491">
                  <c:v>9.1904641865719269E-3</c:v>
                </c:pt>
                <c:pt idx="2492">
                  <c:v>9.1796140904677279E-3</c:v>
                </c:pt>
                <c:pt idx="2493">
                  <c:v>9.1668314460510974E-3</c:v>
                </c:pt>
                <c:pt idx="2494">
                  <c:v>9.1560222982991768E-3</c:v>
                </c:pt>
                <c:pt idx="2495">
                  <c:v>9.1452323220469131E-3</c:v>
                </c:pt>
                <c:pt idx="2496">
                  <c:v>9.13446157491574E-3</c:v>
                </c:pt>
                <c:pt idx="2497">
                  <c:v>9.1256477677172723E-3</c:v>
                </c:pt>
                <c:pt idx="2498">
                  <c:v>9.1149122612444091E-3</c:v>
                </c:pt>
                <c:pt idx="2499">
                  <c:v>9.1041961419781395E-3</c:v>
                </c:pt>
                <c:pt idx="2500">
                  <c:v>9.0934994675375119E-3</c:v>
                </c:pt>
                <c:pt idx="2501">
                  <c:v>9.0828222955389483E-3</c:v>
                </c:pt>
                <c:pt idx="2502">
                  <c:v>9.0702441302957463E-3</c:v>
                </c:pt>
                <c:pt idx="2503">
                  <c:v>9.0596096003135312E-3</c:v>
                </c:pt>
                <c:pt idx="2504">
                  <c:v>9.048994760387355E-3</c:v>
                </c:pt>
                <c:pt idx="2505">
                  <c:v>9.0383996681322031E-3</c:v>
                </c:pt>
                <c:pt idx="2506">
                  <c:v>9.0278243811604854E-3</c:v>
                </c:pt>
                <c:pt idx="2507">
                  <c:v>9.0172689570863322E-3</c:v>
                </c:pt>
                <c:pt idx="2508">
                  <c:v>9.0067334535200022E-3</c:v>
                </c:pt>
                <c:pt idx="2509">
                  <c:v>8.9962179280743352E-3</c:v>
                </c:pt>
                <c:pt idx="2510">
                  <c:v>8.9888770008579276E-3</c:v>
                </c:pt>
                <c:pt idx="2511">
                  <c:v>8.9783956363721981E-3</c:v>
                </c:pt>
                <c:pt idx="2512">
                  <c:v>8.9679343982418582E-3</c:v>
                </c:pt>
                <c:pt idx="2513">
                  <c:v>8.9574933440778395E-3</c:v>
                </c:pt>
                <c:pt idx="2514">
                  <c:v>8.9470725314915161E-3</c:v>
                </c:pt>
                <c:pt idx="2515">
                  <c:v>8.9360469100510567E-3</c:v>
                </c:pt>
                <c:pt idx="2516">
                  <c:v>8.9256679706560954E-3</c:v>
                </c:pt>
                <c:pt idx="2517">
                  <c:v>8.9153094505814347E-3</c:v>
                </c:pt>
                <c:pt idx="2518">
                  <c:v>8.9049714074337406E-3</c:v>
                </c:pt>
                <c:pt idx="2519">
                  <c:v>8.8952741085134672E-3</c:v>
                </c:pt>
                <c:pt idx="2520">
                  <c:v>8.8849759551628393E-3</c:v>
                </c:pt>
                <c:pt idx="2521">
                  <c:v>8.8746984466434725E-3</c:v>
                </c:pt>
                <c:pt idx="2522">
                  <c:v>8.8644416405601126E-3</c:v>
                </c:pt>
                <c:pt idx="2523">
                  <c:v>8.8535903618282858E-3</c:v>
                </c:pt>
                <c:pt idx="2524">
                  <c:v>8.8433763899687795E-3</c:v>
                </c:pt>
                <c:pt idx="2525">
                  <c:v>8.8331832982723683E-3</c:v>
                </c:pt>
                <c:pt idx="2526">
                  <c:v>8.8230111443422018E-3</c:v>
                </c:pt>
                <c:pt idx="2527">
                  <c:v>8.8114115375378908E-3</c:v>
                </c:pt>
                <c:pt idx="2528">
                  <c:v>8.801893162365234E-3</c:v>
                </c:pt>
                <c:pt idx="2529">
                  <c:v>8.7917859060374377E-3</c:v>
                </c:pt>
                <c:pt idx="2530">
                  <c:v>8.7816998211985124E-3</c:v>
                </c:pt>
                <c:pt idx="2531">
                  <c:v>8.7716349654501178E-3</c:v>
                </c:pt>
                <c:pt idx="2532">
                  <c:v>8.7615913963903762E-3</c:v>
                </c:pt>
                <c:pt idx="2533">
                  <c:v>8.751569171621832E-3</c:v>
                </c:pt>
                <c:pt idx="2534">
                  <c:v>8.7415683487421687E-3</c:v>
                </c:pt>
                <c:pt idx="2535">
                  <c:v>8.7315889853495088E-3</c:v>
                </c:pt>
                <c:pt idx="2536">
                  <c:v>8.7192385362289196E-3</c:v>
                </c:pt>
                <c:pt idx="2537">
                  <c:v>8.7093075519742973E-3</c:v>
                </c:pt>
                <c:pt idx="2538">
                  <c:v>8.6993982196349618E-3</c:v>
                </c:pt>
                <c:pt idx="2539">
                  <c:v>8.689510596806789E-3</c:v>
                </c:pt>
                <c:pt idx="2540">
                  <c:v>8.6814230642576727E-3</c:v>
                </c:pt>
                <c:pt idx="2541">
                  <c:v>8.6698007100631039E-3</c:v>
                </c:pt>
                <c:pt idx="2542">
                  <c:v>8.6599785613354491E-3</c:v>
                </c:pt>
                <c:pt idx="2543">
                  <c:v>8.6457639050467085E-3</c:v>
                </c:pt>
                <c:pt idx="2544">
                  <c:v>8.6404001411366574E-3</c:v>
                </c:pt>
                <c:pt idx="2545">
                  <c:v>8.6306439848503527E-3</c:v>
                </c:pt>
                <c:pt idx="2546">
                  <c:v>8.6209099412303414E-3</c:v>
                </c:pt>
                <c:pt idx="2547">
                  <c:v>8.6111980678677431E-3</c:v>
                </c:pt>
                <c:pt idx="2548">
                  <c:v>8.6015084223536806E-3</c:v>
                </c:pt>
                <c:pt idx="2549">
                  <c:v>8.5918410622792731E-3</c:v>
                </c:pt>
                <c:pt idx="2550">
                  <c:v>8.5821960452352117E-3</c:v>
                </c:pt>
                <c:pt idx="2551">
                  <c:v>8.5725734288130476E-3</c:v>
                </c:pt>
                <c:pt idx="2552">
                  <c:v>8.5629732706000126E-3</c:v>
                </c:pt>
                <c:pt idx="2553">
                  <c:v>8.5533956281880937E-3</c:v>
                </c:pt>
                <c:pt idx="2554">
                  <c:v>8.5438405591645224E-3</c:v>
                </c:pt>
                <c:pt idx="2555">
                  <c:v>8.5343081211204201E-3</c:v>
                </c:pt>
                <c:pt idx="2556">
                  <c:v>8.5247983716412908E-3</c:v>
                </c:pt>
                <c:pt idx="2557">
                  <c:v>8.5153113683182555E-3</c:v>
                </c:pt>
                <c:pt idx="2558">
                  <c:v>8.5058471687359527E-3</c:v>
                </c:pt>
                <c:pt idx="2559">
                  <c:v>8.4964058304850733E-3</c:v>
                </c:pt>
                <c:pt idx="2560">
                  <c:v>8.4869874111506878E-3</c:v>
                </c:pt>
                <c:pt idx="2561">
                  <c:v>8.4775919683204616E-3</c:v>
                </c:pt>
                <c:pt idx="2562">
                  <c:v>8.4704683140253909E-3</c:v>
                </c:pt>
                <c:pt idx="2563">
                  <c:v>8.461113199656917E-3</c:v>
                </c:pt>
                <c:pt idx="2564">
                  <c:v>8.4517812149620883E-3</c:v>
                </c:pt>
                <c:pt idx="2565">
                  <c:v>8.4424724175288738E-3</c:v>
                </c:pt>
                <c:pt idx="2566">
                  <c:v>8.4326303050431522E-3</c:v>
                </c:pt>
                <c:pt idx="2567">
                  <c:v>8.4233695230574931E-3</c:v>
                </c:pt>
                <c:pt idx="2568">
                  <c:v>8.4119189612902132E-3</c:v>
                </c:pt>
                <c:pt idx="2569">
                  <c:v>8.404918111425054E-3</c:v>
                </c:pt>
                <c:pt idx="2570">
                  <c:v>8.3957275969507635E-3</c:v>
                </c:pt>
                <c:pt idx="2571">
                  <c:v>8.387109790286059E-3</c:v>
                </c:pt>
                <c:pt idx="2572">
                  <c:v>8.3779649161110168E-3</c:v>
                </c:pt>
                <c:pt idx="2573">
                  <c:v>8.3688436898880798E-3</c:v>
                </c:pt>
                <c:pt idx="2574">
                  <c:v>8.3597461692025629E-3</c:v>
                </c:pt>
                <c:pt idx="2575">
                  <c:v>8.3501292414035339E-3</c:v>
                </c:pt>
                <c:pt idx="2576">
                  <c:v>8.3410808167535457E-3</c:v>
                </c:pt>
                <c:pt idx="2577">
                  <c:v>8.3320562752860223E-3</c:v>
                </c:pt>
                <c:pt idx="2578">
                  <c:v>8.3230556745869863E-3</c:v>
                </c:pt>
                <c:pt idx="2579">
                  <c:v>8.3118490419644836E-3</c:v>
                </c:pt>
                <c:pt idx="2580">
                  <c:v>8.3012970985506789E-3</c:v>
                </c:pt>
                <c:pt idx="2581">
                  <c:v>8.2923790176465968E-3</c:v>
                </c:pt>
                <c:pt idx="2582">
                  <c:v>8.2834851325241567E-3</c:v>
                </c:pt>
                <c:pt idx="2583">
                  <c:v>8.2746155007641115E-3</c:v>
                </c:pt>
                <c:pt idx="2584">
                  <c:v>8.2657701799516078E-3</c:v>
                </c:pt>
                <c:pt idx="2585">
                  <c:v>8.2569492276669595E-3</c:v>
                </c:pt>
                <c:pt idx="2586">
                  <c:v>8.2481527014935541E-3</c:v>
                </c:pt>
                <c:pt idx="2587">
                  <c:v>8.2393806590147813E-3</c:v>
                </c:pt>
                <c:pt idx="2588">
                  <c:v>8.2295886763358739E-3</c:v>
                </c:pt>
                <c:pt idx="2589">
                  <c:v>8.2208689311816848E-3</c:v>
                </c:pt>
                <c:pt idx="2590">
                  <c:v>8.21217385223744E-3</c:v>
                </c:pt>
                <c:pt idx="2591">
                  <c:v>8.2035034970857727E-3</c:v>
                </c:pt>
                <c:pt idx="2592">
                  <c:v>8.1953737477679835E-3</c:v>
                </c:pt>
                <c:pt idx="2593">
                  <c:v>8.1867514145629663E-3</c:v>
                </c:pt>
                <c:pt idx="2594">
                  <c:v>8.1757021411310218E-3</c:v>
                </c:pt>
                <c:pt idx="2595">
                  <c:v>8.1695814806891573E-3</c:v>
                </c:pt>
                <c:pt idx="2596">
                  <c:v>8.1610339951833262E-3</c:v>
                </c:pt>
                <c:pt idx="2597">
                  <c:v>8.1520037903336177E-3</c:v>
                </c:pt>
                <c:pt idx="2598">
                  <c:v>8.143508113989022E-3</c:v>
                </c:pt>
                <c:pt idx="2599">
                  <c:v>8.1350376220828725E-3</c:v>
                </c:pt>
                <c:pt idx="2600">
                  <c:v>8.1265923721960693E-3</c:v>
                </c:pt>
                <c:pt idx="2601">
                  <c:v>8.1186736852114604E-3</c:v>
                </c:pt>
                <c:pt idx="2602">
                  <c:v>8.1102774497956772E-3</c:v>
                </c:pt>
                <c:pt idx="2603">
                  <c:v>8.1019066242626163E-3</c:v>
                </c:pt>
                <c:pt idx="2604">
                  <c:v>8.0935612661924491E-3</c:v>
                </c:pt>
                <c:pt idx="2605">
                  <c:v>8.0842522552754658E-3</c:v>
                </c:pt>
                <c:pt idx="2606">
                  <c:v>8.0764541797838808E-3</c:v>
                </c:pt>
                <c:pt idx="2607">
                  <c:v>8.0681872362858599E-3</c:v>
                </c:pt>
                <c:pt idx="2608">
                  <c:v>8.0599459954513175E-3</c:v>
                </c:pt>
                <c:pt idx="2609">
                  <c:v>8.0517305148607114E-3</c:v>
                </c:pt>
                <c:pt idx="2610">
                  <c:v>8.0435408520945061E-3</c:v>
                </c:pt>
                <c:pt idx="2611">
                  <c:v>8.0353770647348995E-3</c:v>
                </c:pt>
                <c:pt idx="2612">
                  <c:v>8.0272392103614872E-3</c:v>
                </c:pt>
                <c:pt idx="2613">
                  <c:v>8.0191273465555993E-3</c:v>
                </c:pt>
                <c:pt idx="2614">
                  <c:v>8.0120007528386473E-3</c:v>
                </c:pt>
                <c:pt idx="2615">
                  <c:v>8.0039376320219079E-3</c:v>
                </c:pt>
                <c:pt idx="2616">
                  <c:v>7.9959006647710735E-3</c:v>
                </c:pt>
                <c:pt idx="2617">
                  <c:v>7.987889908667339E-3</c:v>
                </c:pt>
                <c:pt idx="2618">
                  <c:v>7.9817983574498371E-3</c:v>
                </c:pt>
                <c:pt idx="2619">
                  <c:v>7.9719472602320842E-3</c:v>
                </c:pt>
                <c:pt idx="2620">
                  <c:v>7.9640154830655854E-3</c:v>
                </c:pt>
                <c:pt idx="2621">
                  <c:v>7.9561101473757875E-3</c:v>
                </c:pt>
                <c:pt idx="2622">
                  <c:v>7.94823131074608E-3</c:v>
                </c:pt>
                <c:pt idx="2623">
                  <c:v>7.9403790307594081E-3</c:v>
                </c:pt>
                <c:pt idx="2624">
                  <c:v>7.9325533649987259E-3</c:v>
                </c:pt>
                <c:pt idx="2625">
                  <c:v>7.9247543710469805E-3</c:v>
                </c:pt>
                <c:pt idx="2626">
                  <c:v>7.9169821064880002E-3</c:v>
                </c:pt>
                <c:pt idx="2627">
                  <c:v>7.9092366289038561E-3</c:v>
                </c:pt>
                <c:pt idx="2628">
                  <c:v>7.9015179958801321E-3</c:v>
                </c:pt>
                <c:pt idx="2629">
                  <c:v>7.8938262649993398E-3</c:v>
                </c:pt>
                <c:pt idx="2630">
                  <c:v>7.8861614938466242E-3</c:v>
                </c:pt>
                <c:pt idx="2631">
                  <c:v>7.8778847889871117E-3</c:v>
                </c:pt>
                <c:pt idx="2632">
                  <c:v>7.8702761944203486E-3</c:v>
                </c:pt>
                <c:pt idx="2633">
                  <c:v>7.8626947356954455E-3</c:v>
                </c:pt>
                <c:pt idx="2634">
                  <c:v>7.8551404703981632E-3</c:v>
                </c:pt>
                <c:pt idx="2635">
                  <c:v>7.8476134561147014E-3</c:v>
                </c:pt>
                <c:pt idx="2636">
                  <c:v>7.8401137504312615E-3</c:v>
                </c:pt>
                <c:pt idx="2637">
                  <c:v>7.8326414109327197E-3</c:v>
                </c:pt>
                <c:pt idx="2638">
                  <c:v>7.8251964952061621E-3</c:v>
                </c:pt>
                <c:pt idx="2639">
                  <c:v>7.8177790608377866E-3</c:v>
                </c:pt>
                <c:pt idx="2640">
                  <c:v>7.8090886349405694E-3</c:v>
                </c:pt>
                <c:pt idx="2641">
                  <c:v>7.8017318333400499E-3</c:v>
                </c:pt>
                <c:pt idx="2642">
                  <c:v>7.794402700442511E-3</c:v>
                </c:pt>
                <c:pt idx="2643">
                  <c:v>7.7871012938344978E-3</c:v>
                </c:pt>
                <c:pt idx="2644">
                  <c:v>7.7781800558455313E-3</c:v>
                </c:pt>
                <c:pt idx="2645">
                  <c:v>7.7709403861031447E-3</c:v>
                </c:pt>
                <c:pt idx="2646">
                  <c:v>7.763728627006793E-3</c:v>
                </c:pt>
                <c:pt idx="2647">
                  <c:v>7.7565448361431978E-3</c:v>
                </c:pt>
                <c:pt idx="2648">
                  <c:v>7.7475338035372793E-3</c:v>
                </c:pt>
                <c:pt idx="2649">
                  <c:v>7.7410135085920553E-3</c:v>
                </c:pt>
                <c:pt idx="2650">
                  <c:v>7.7339196035918602E-3</c:v>
                </c:pt>
                <c:pt idx="2651">
                  <c:v>7.7268539117533635E-3</c:v>
                </c:pt>
                <c:pt idx="2652">
                  <c:v>7.7210474209510153E-3</c:v>
                </c:pt>
                <c:pt idx="2653">
                  <c:v>7.7140326488654102E-3</c:v>
                </c:pt>
                <c:pt idx="2654">
                  <c:v>7.7070462481423317E-3</c:v>
                </c:pt>
                <c:pt idx="2655">
                  <c:v>7.7000882763724344E-3</c:v>
                </c:pt>
                <c:pt idx="2656">
                  <c:v>7.6919506656183334E-3</c:v>
                </c:pt>
                <c:pt idx="2657">
                  <c:v>7.6850554621344536E-3</c:v>
                </c:pt>
                <c:pt idx="2658">
                  <c:v>7.6781888749435645E-3</c:v>
                </c:pt>
                <c:pt idx="2659">
                  <c:v>7.671350961637448E-3</c:v>
                </c:pt>
                <c:pt idx="2660">
                  <c:v>7.6645417798087432E-3</c:v>
                </c:pt>
                <c:pt idx="2661">
                  <c:v>7.6589406789447255E-3</c:v>
                </c:pt>
                <c:pt idx="2662">
                  <c:v>7.6510098409554219E-3</c:v>
                </c:pt>
                <c:pt idx="2663">
                  <c:v>7.6442871991178043E-3</c:v>
                </c:pt>
                <c:pt idx="2664">
                  <c:v>7.6375935191315986E-3</c:v>
                </c:pt>
                <c:pt idx="2665">
                  <c:v>7.6320848215126226E-3</c:v>
                </c:pt>
                <c:pt idx="2666">
                  <c:v>7.6258270984863969E-3</c:v>
                </c:pt>
                <c:pt idx="2667">
                  <c:v>7.6192128063662318E-3</c:v>
                </c:pt>
                <c:pt idx="2668">
                  <c:v>7.6126276870763726E-3</c:v>
                </c:pt>
                <c:pt idx="2669">
                  <c:v>7.6060717982147016E-3</c:v>
                </c:pt>
                <c:pt idx="2670">
                  <c:v>7.5991693376689425E-3</c:v>
                </c:pt>
                <c:pt idx="2671">
                  <c:v>7.5926740619344114E-3</c:v>
                </c:pt>
                <c:pt idx="2672">
                  <c:v>7.5847224622019385E-3</c:v>
                </c:pt>
                <c:pt idx="2673">
                  <c:v>7.5797717922913505E-3</c:v>
                </c:pt>
                <c:pt idx="2674">
                  <c:v>7.5733649135829115E-3</c:v>
                </c:pt>
                <c:pt idx="2675">
                  <c:v>7.5673535296023661E-3</c:v>
                </c:pt>
                <c:pt idx="2676">
                  <c:v>7.5610038665323027E-3</c:v>
                </c:pt>
                <c:pt idx="2677">
                  <c:v>7.5546838946950095E-3</c:v>
                </c:pt>
                <c:pt idx="2678">
                  <c:v>7.5483936716931981E-3</c:v>
                </c:pt>
                <c:pt idx="2679">
                  <c:v>7.5417753852411312E-3</c:v>
                </c:pt>
                <c:pt idx="2680">
                  <c:v>7.5355468558339208E-3</c:v>
                </c:pt>
                <c:pt idx="2681">
                  <c:v>7.5293482529212178E-3</c:v>
                </c:pt>
                <c:pt idx="2682">
                  <c:v>7.5196681934952729E-3</c:v>
                </c:pt>
                <c:pt idx="2683">
                  <c:v>7.5165160300543045E-3</c:v>
                </c:pt>
                <c:pt idx="2684">
                  <c:v>7.5112802851028653E-3</c:v>
                </c:pt>
                <c:pt idx="2685">
                  <c:v>7.505199916897012E-3</c:v>
                </c:pt>
                <c:pt idx="2686">
                  <c:v>7.4991497583742663E-3</c:v>
                </c:pt>
                <c:pt idx="2687">
                  <c:v>7.4931298671448076E-3</c:v>
                </c:pt>
                <c:pt idx="2688">
                  <c:v>7.4871403008183769E-3</c:v>
                </c:pt>
                <c:pt idx="2689">
                  <c:v>7.481181117004276E-3</c:v>
                </c:pt>
                <c:pt idx="2690">
                  <c:v>7.4752523733148824E-3</c:v>
                </c:pt>
                <c:pt idx="2691">
                  <c:v>7.4693541273608147E-3</c:v>
                </c:pt>
                <c:pt idx="2692">
                  <c:v>7.4621628408635321E-3</c:v>
                </c:pt>
                <c:pt idx="2693">
                  <c:v>7.456334110562535E-3</c:v>
                </c:pt>
                <c:pt idx="2694">
                  <c:v>7.4505360702093251E-3</c:v>
                </c:pt>
                <c:pt idx="2695">
                  <c:v>7.4447687774176017E-3</c:v>
                </c:pt>
                <c:pt idx="2696">
                  <c:v>7.439999562005784E-3</c:v>
                </c:pt>
                <c:pt idx="2697">
                  <c:v>7.4342876178186395E-3</c:v>
                </c:pt>
                <c:pt idx="2698">
                  <c:v>7.428606579510443E-3</c:v>
                </c:pt>
                <c:pt idx="2699">
                  <c:v>7.4229565047019899E-3</c:v>
                </c:pt>
                <c:pt idx="2700">
                  <c:v>7.4173374510079562E-3</c:v>
                </c:pt>
                <c:pt idx="2701">
                  <c:v>7.4108139459296042E-3</c:v>
                </c:pt>
                <c:pt idx="2702">
                  <c:v>7.4052634993188923E-3</c:v>
                </c:pt>
                <c:pt idx="2703">
                  <c:v>7.3997442612084808E-3</c:v>
                </c:pt>
                <c:pt idx="2704">
                  <c:v>7.3942562892185147E-3</c:v>
                </c:pt>
                <c:pt idx="2705">
                  <c:v>7.3897095159783698E-3</c:v>
                </c:pt>
                <c:pt idx="2706">
                  <c:v>7.3842777990101409E-3</c:v>
                </c:pt>
                <c:pt idx="2707">
                  <c:v>7.3788775065088746E-3</c:v>
                </c:pt>
                <c:pt idx="2708">
                  <c:v>7.3735086960992962E-3</c:v>
                </c:pt>
                <c:pt idx="2709">
                  <c:v>7.3672874378711258E-3</c:v>
                </c:pt>
                <c:pt idx="2710">
                  <c:v>7.3619882726934944E-3</c:v>
                </c:pt>
                <c:pt idx="2711">
                  <c:v>7.3567207770069793E-3</c:v>
                </c:pt>
                <c:pt idx="2712">
                  <c:v>7.3514850084407495E-3</c:v>
                </c:pt>
                <c:pt idx="2713">
                  <c:v>7.3462810246226863E-3</c:v>
                </c:pt>
                <c:pt idx="2714">
                  <c:v>7.3411088831832495E-3</c:v>
                </c:pt>
                <c:pt idx="2715">
                  <c:v>7.3359686417533284E-3</c:v>
                </c:pt>
                <c:pt idx="2716">
                  <c:v>7.3308603579646716E-3</c:v>
                </c:pt>
                <c:pt idx="2717">
                  <c:v>7.3257840894503171E-3</c:v>
                </c:pt>
                <c:pt idx="2718">
                  <c:v>7.3221157519832401E-3</c:v>
                </c:pt>
                <c:pt idx="2719">
                  <c:v>7.3170926246622983E-3</c:v>
                </c:pt>
                <c:pt idx="2720">
                  <c:v>7.3121016613246562E-3</c:v>
                </c:pt>
                <c:pt idx="2721">
                  <c:v>7.307142919607745E-3</c:v>
                </c:pt>
                <c:pt idx="2722">
                  <c:v>7.3019497447379192E-3</c:v>
                </c:pt>
                <c:pt idx="2723">
                  <c:v>7.2970578499967631E-3</c:v>
                </c:pt>
                <c:pt idx="2724">
                  <c:v>7.292198354633293E-3</c:v>
                </c:pt>
                <c:pt idx="2725">
                  <c:v>7.2873713162871171E-3</c:v>
                </c:pt>
                <c:pt idx="2726">
                  <c:v>7.2825767926017939E-3</c:v>
                </c:pt>
                <c:pt idx="2727">
                  <c:v>7.2780704006775937E-3</c:v>
                </c:pt>
                <c:pt idx="2728">
                  <c:v>7.2733394596168109E-3</c:v>
                </c:pt>
                <c:pt idx="2729">
                  <c:v>7.2686426007931709E-3</c:v>
                </c:pt>
                <c:pt idx="2730">
                  <c:v>7.2639807000267533E-3</c:v>
                </c:pt>
                <c:pt idx="2731">
                  <c:v>7.2591094254371097E-3</c:v>
                </c:pt>
                <c:pt idx="2732">
                  <c:v>7.2545229019798175E-3</c:v>
                </c:pt>
                <c:pt idx="2733">
                  <c:v>7.2499740684883983E-3</c:v>
                </c:pt>
                <c:pt idx="2734">
                  <c:v>7.2454638019966841E-3</c:v>
                </c:pt>
                <c:pt idx="2735">
                  <c:v>7.240992980916741E-3</c:v>
                </c:pt>
                <c:pt idx="2736">
                  <c:v>7.2367926346467134E-3</c:v>
                </c:pt>
                <c:pt idx="2737">
                  <c:v>7.2324000793274569E-3</c:v>
                </c:pt>
                <c:pt idx="2738">
                  <c:v>7.2280495383869178E-3</c:v>
                </c:pt>
                <c:pt idx="2739">
                  <c:v>7.2237419000895841E-3</c:v>
                </c:pt>
                <c:pt idx="2740">
                  <c:v>7.2194780540835906E-3</c:v>
                </c:pt>
                <c:pt idx="2741">
                  <c:v>7.2152588913998329E-3</c:v>
                </c:pt>
                <c:pt idx="2742">
                  <c:v>7.2110853044541762E-3</c:v>
                </c:pt>
                <c:pt idx="2743">
                  <c:v>7.2069581870461289E-3</c:v>
                </c:pt>
                <c:pt idx="2744">
                  <c:v>7.2018711606478252E-3</c:v>
                </c:pt>
                <c:pt idx="2745">
                  <c:v>7.1978583895926009E-3</c:v>
                </c:pt>
                <c:pt idx="2746">
                  <c:v>7.1938949718575165E-3</c:v>
                </c:pt>
                <c:pt idx="2747">
                  <c:v>7.1899817851976454E-3</c:v>
                </c:pt>
                <c:pt idx="2748">
                  <c:v>7.1866773870444258E-3</c:v>
                </c:pt>
                <c:pt idx="2749">
                  <c:v>7.1828556776447729E-3</c:v>
                </c:pt>
                <c:pt idx="2750">
                  <c:v>7.179086776610887E-3</c:v>
                </c:pt>
                <c:pt idx="2751">
                  <c:v>7.175371579987975E-3</c:v>
                </c:pt>
                <c:pt idx="2752">
                  <c:v>7.1717109851919475E-3</c:v>
                </c:pt>
                <c:pt idx="2753">
                  <c:v>7.1676067587032469E-3</c:v>
                </c:pt>
                <c:pt idx="2754">
                  <c:v>7.164069115781848E-3</c:v>
                </c:pt>
                <c:pt idx="2755">
                  <c:v>7.1605872989362546E-3</c:v>
                </c:pt>
                <c:pt idx="2756">
                  <c:v>7.1571614016546943E-3</c:v>
                </c:pt>
                <c:pt idx="2757">
                  <c:v>7.1542431156551116E-3</c:v>
                </c:pt>
                <c:pt idx="2758">
                  <c:v>7.1509174169542018E-3</c:v>
                </c:pt>
                <c:pt idx="2759">
                  <c:v>7.147647894830125E-3</c:v>
                </c:pt>
                <c:pt idx="2760">
                  <c:v>7.144434642787102E-3</c:v>
                </c:pt>
                <c:pt idx="2761">
                  <c:v>7.1412777543297902E-3</c:v>
                </c:pt>
                <c:pt idx="2762">
                  <c:v>7.1377855645569149E-3</c:v>
                </c:pt>
                <c:pt idx="2763">
                  <c:v>7.1347537221896455E-3</c:v>
                </c:pt>
                <c:pt idx="2764">
                  <c:v>7.1317785474301855E-3</c:v>
                </c:pt>
                <c:pt idx="2765">
                  <c:v>7.1288601338015747E-3</c:v>
                </c:pt>
                <c:pt idx="2766">
                  <c:v>7.1259985748345885E-3</c:v>
                </c:pt>
                <c:pt idx="2767">
                  <c:v>7.1231939640612899E-3</c:v>
                </c:pt>
                <c:pt idx="2768">
                  <c:v>7.1204463950210479E-3</c:v>
                </c:pt>
                <c:pt idx="2769">
                  <c:v>7.1177559612558127E-3</c:v>
                </c:pt>
                <c:pt idx="2770">
                  <c:v>7.115616020409078E-3</c:v>
                </c:pt>
                <c:pt idx="2771">
                  <c:v>7.1130197646961206E-3</c:v>
                </c:pt>
                <c:pt idx="2772">
                  <c:v>7.1104808857481586E-3</c:v>
                </c:pt>
                <c:pt idx="2773">
                  <c:v>7.1079994771217382E-3</c:v>
                </c:pt>
                <c:pt idx="2774">
                  <c:v>7.1055756323773756E-3</c:v>
                </c:pt>
                <c:pt idx="2775">
                  <c:v>7.1031304593325928E-3</c:v>
                </c:pt>
                <c:pt idx="2776">
                  <c:v>7.100826135251594E-3</c:v>
                </c:pt>
                <c:pt idx="2777">
                  <c:v>7.0985796635993767E-3</c:v>
                </c:pt>
                <c:pt idx="2778">
                  <c:v>7.0963911379551513E-3</c:v>
                </c:pt>
                <c:pt idx="2779">
                  <c:v>7.0943231418155034E-3</c:v>
                </c:pt>
                <c:pt idx="2780">
                  <c:v>7.0922466453865558E-3</c:v>
                </c:pt>
                <c:pt idx="2781">
                  <c:v>7.0902283678918113E-3</c:v>
                </c:pt>
                <c:pt idx="2782">
                  <c:v>7.0882684029284458E-3</c:v>
                </c:pt>
                <c:pt idx="2783">
                  <c:v>7.0863209754842196E-3</c:v>
                </c:pt>
                <c:pt idx="2784">
                  <c:v>7.0844820913298209E-3</c:v>
                </c:pt>
                <c:pt idx="2785">
                  <c:v>7.0827018083749202E-3</c:v>
                </c:pt>
                <c:pt idx="2786">
                  <c:v>7.0809802202373767E-3</c:v>
                </c:pt>
                <c:pt idx="2787">
                  <c:v>7.079317420540323E-3</c:v>
                </c:pt>
                <c:pt idx="2788">
                  <c:v>7.0777384183544293E-3</c:v>
                </c:pt>
                <c:pt idx="2789">
                  <c:v>7.0761892622378929E-3</c:v>
                </c:pt>
                <c:pt idx="2790">
                  <c:v>7.0746991676050161E-3</c:v>
                </c:pt>
                <c:pt idx="2791">
                  <c:v>7.0732682280966958E-3</c:v>
                </c:pt>
                <c:pt idx="2792">
                  <c:v>7.0718965373582424E-3</c:v>
                </c:pt>
                <c:pt idx="2793">
                  <c:v>7.0705841890424783E-3</c:v>
                </c:pt>
                <c:pt idx="2794">
                  <c:v>7.0693312768039893E-3</c:v>
                </c:pt>
                <c:pt idx="2795">
                  <c:v>7.0681378943053125E-3</c:v>
                </c:pt>
                <c:pt idx="2796">
                  <c:v>7.0670533163074535E-3</c:v>
                </c:pt>
                <c:pt idx="2797">
                  <c:v>7.0660006676712388E-3</c:v>
                </c:pt>
                <c:pt idx="2798">
                  <c:v>7.0650078691250704E-3</c:v>
                </c:pt>
                <c:pt idx="2799">
                  <c:v>7.0640750143595929E-3</c:v>
                </c:pt>
                <c:pt idx="2800">
                  <c:v>7.0631199656572751E-3</c:v>
                </c:pt>
                <c:pt idx="2801">
                  <c:v>7.0622943466559125E-3</c:v>
                </c:pt>
                <c:pt idx="2802">
                  <c:v>7.0615289289149208E-3</c:v>
                </c:pt>
                <c:pt idx="2803">
                  <c:v>7.0608238061403254E-3</c:v>
                </c:pt>
                <c:pt idx="2804">
                  <c:v>7.0601790720433953E-3</c:v>
                </c:pt>
                <c:pt idx="2805">
                  <c:v>7.0597419524980184E-3</c:v>
                </c:pt>
                <c:pt idx="2806">
                  <c:v>7.0592313279798655E-3</c:v>
                </c:pt>
                <c:pt idx="2807">
                  <c:v>7.058781396960972E-3</c:v>
                </c:pt>
                <c:pt idx="2808">
                  <c:v>7.0583922531796874E-3</c:v>
                </c:pt>
                <c:pt idx="2809">
                  <c:v>7.0578645120208455E-3</c:v>
                </c:pt>
                <c:pt idx="2810">
                  <c:v>7.0575840782445354E-3</c:v>
                </c:pt>
                <c:pt idx="2811">
                  <c:v>7.0573646892824558E-3</c:v>
                </c:pt>
                <c:pt idx="2812">
                  <c:v>7.0572064388895574E-3</c:v>
                </c:pt>
                <c:pt idx="2813">
                  <c:v>7.0571094208277761E-3</c:v>
                </c:pt>
                <c:pt idx="2814">
                  <c:v>7.0573391726321925E-3</c:v>
                </c:pt>
                <c:pt idx="2815">
                  <c:v>7.0573781647062777E-3</c:v>
                </c:pt>
                <c:pt idx="2816">
                  <c:v>7.0574786941405175E-3</c:v>
                </c:pt>
                <c:pt idx="2817">
                  <c:v>7.0576408547265521E-3</c:v>
                </c:pt>
                <c:pt idx="2818">
                  <c:v>7.0578647402616095E-3</c:v>
                </c:pt>
                <c:pt idx="2819">
                  <c:v>7.0581504445485048E-3</c:v>
                </c:pt>
                <c:pt idx="2820">
                  <c:v>7.0584980613969291E-3</c:v>
                </c:pt>
                <c:pt idx="2821">
                  <c:v>7.0589076846221607E-3</c:v>
                </c:pt>
                <c:pt idx="2822">
                  <c:v>7.0587611898572794E-3</c:v>
                </c:pt>
                <c:pt idx="2823">
                  <c:v>7.0592726879590544E-3</c:v>
                </c:pt>
                <c:pt idx="2824">
                  <c:v>7.0598464343058403E-3</c:v>
                </c:pt>
                <c:pt idx="2825">
                  <c:v>7.0604825227244625E-3</c:v>
                </c:pt>
                <c:pt idx="2826">
                  <c:v>7.0611810470470465E-3</c:v>
                </c:pt>
                <c:pt idx="2827">
                  <c:v>7.0620873749504733E-3</c:v>
                </c:pt>
                <c:pt idx="2828">
                  <c:v>7.0629155744787722E-3</c:v>
                </c:pt>
                <c:pt idx="2829">
                  <c:v>7.0638064993792191E-3</c:v>
                </c:pt>
                <c:pt idx="2830">
                  <c:v>7.0647602435112413E-3</c:v>
                </c:pt>
                <c:pt idx="2831">
                  <c:v>7.0656134917765302E-3</c:v>
                </c:pt>
                <c:pt idx="2832">
                  <c:v>7.0666886023410822E-3</c:v>
                </c:pt>
                <c:pt idx="2833">
                  <c:v>7.0678268058058215E-3</c:v>
                </c:pt>
                <c:pt idx="2834">
                  <c:v>7.0690281960510085E-3</c:v>
                </c:pt>
                <c:pt idx="2835">
                  <c:v>7.0704745381482735E-3</c:v>
                </c:pt>
                <c:pt idx="2836">
                  <c:v>7.0718071690589503E-3</c:v>
                </c:pt>
                <c:pt idx="2837">
                  <c:v>7.0732032763897914E-3</c:v>
                </c:pt>
                <c:pt idx="2838">
                  <c:v>7.0746629540480964E-3</c:v>
                </c:pt>
                <c:pt idx="2839">
                  <c:v>7.0764091187813429E-3</c:v>
                </c:pt>
                <c:pt idx="2840">
                  <c:v>7.0777999966014611E-3</c:v>
                </c:pt>
                <c:pt idx="2841">
                  <c:v>7.0794554517688846E-3</c:v>
                </c:pt>
                <c:pt idx="2842">
                  <c:v>7.0811748584120255E-3</c:v>
                </c:pt>
                <c:pt idx="2843">
                  <c:v>7.0829583104690006E-3</c:v>
                </c:pt>
                <c:pt idx="2844">
                  <c:v>7.0848059018867602E-3</c:v>
                </c:pt>
                <c:pt idx="2845">
                  <c:v>7.0867177266175519E-3</c:v>
                </c:pt>
                <c:pt idx="2846">
                  <c:v>7.0886938786176015E-3</c:v>
                </c:pt>
                <c:pt idx="2847">
                  <c:v>7.0907344518554979E-3</c:v>
                </c:pt>
                <c:pt idx="2848">
                  <c:v>7.0938125406249325E-3</c:v>
                </c:pt>
                <c:pt idx="2849">
                  <c:v>7.0960010043154154E-3</c:v>
                </c:pt>
                <c:pt idx="2850">
                  <c:v>7.0982542031844138E-3</c:v>
                </c:pt>
                <c:pt idx="2851">
                  <c:v>7.1005722312362986E-3</c:v>
                </c:pt>
                <c:pt idx="2852">
                  <c:v>7.1021683077864654E-3</c:v>
                </c:pt>
                <c:pt idx="2853">
                  <c:v>7.1054031509507204E-3</c:v>
                </c:pt>
                <c:pt idx="2854">
                  <c:v>7.1088321788610543E-3</c:v>
                </c:pt>
                <c:pt idx="2855">
                  <c:v>7.1104945156474806E-3</c:v>
                </c:pt>
                <c:pt idx="2856">
                  <c:v>7.1131380999524567E-3</c:v>
                </c:pt>
                <c:pt idx="2857">
                  <c:v>7.1158470776233971E-3</c:v>
                </c:pt>
                <c:pt idx="2858">
                  <c:v>7.1186215427156618E-3</c:v>
                </c:pt>
                <c:pt idx="2859">
                  <c:v>7.1214615892915218E-3</c:v>
                </c:pt>
                <c:pt idx="2860">
                  <c:v>7.124367311418865E-3</c:v>
                </c:pt>
                <c:pt idx="2861">
                  <c:v>7.1273388031755187E-3</c:v>
                </c:pt>
                <c:pt idx="2862">
                  <c:v>7.1303761586444941E-3</c:v>
                </c:pt>
                <c:pt idx="2863">
                  <c:v>7.1334794719174451E-3</c:v>
                </c:pt>
                <c:pt idx="2864">
                  <c:v>7.1366488370912104E-3</c:v>
                </c:pt>
                <c:pt idx="2865">
                  <c:v>7.1398843482721325E-3</c:v>
                </c:pt>
                <c:pt idx="2866">
                  <c:v>7.1431860995717434E-3</c:v>
                </c:pt>
                <c:pt idx="2867">
                  <c:v>7.1465541851123719E-3</c:v>
                </c:pt>
                <c:pt idx="2868">
                  <c:v>7.1499886990202405E-3</c:v>
                </c:pt>
                <c:pt idx="2869">
                  <c:v>7.1534897354302105E-3</c:v>
                </c:pt>
                <c:pt idx="2870">
                  <c:v>7.1570573884849218E-3</c:v>
                </c:pt>
                <c:pt idx="2871">
                  <c:v>7.1606917523339272E-3</c:v>
                </c:pt>
                <c:pt idx="2872">
                  <c:v>7.1643929211349889E-3</c:v>
                </c:pt>
                <c:pt idx="2873">
                  <c:v>7.1681609890536478E-3</c:v>
                </c:pt>
                <c:pt idx="2874">
                  <c:v>7.1708918212053888E-3</c:v>
                </c:pt>
                <c:pt idx="2875">
                  <c:v>7.1747792661862554E-3</c:v>
                </c:pt>
                <c:pt idx="2876">
                  <c:v>7.1787338685026384E-3</c:v>
                </c:pt>
                <c:pt idx="2877">
                  <c:v>7.1827557223359045E-3</c:v>
                </c:pt>
                <c:pt idx="2878">
                  <c:v>7.1880081117120737E-3</c:v>
                </c:pt>
                <c:pt idx="2879">
                  <c:v>7.1925731708714323E-3</c:v>
                </c:pt>
                <c:pt idx="2880">
                  <c:v>7.1964185512266316E-3</c:v>
                </c:pt>
                <c:pt idx="2881">
                  <c:v>7.2007252029412296E-3</c:v>
                </c:pt>
                <c:pt idx="2882">
                  <c:v>7.2050996016029076E-3</c:v>
                </c:pt>
                <c:pt idx="2883">
                  <c:v>7.2083044023365126E-3</c:v>
                </c:pt>
                <c:pt idx="2884">
                  <c:v>7.2127996545206284E-3</c:v>
                </c:pt>
                <c:pt idx="2885">
                  <c:v>7.2173629119510136E-3</c:v>
                </c:pt>
                <c:pt idx="2886">
                  <c:v>7.2219942688788678E-3</c:v>
                </c:pt>
                <c:pt idx="2887">
                  <c:v>7.2266938195637374E-3</c:v>
                </c:pt>
                <c:pt idx="2888">
                  <c:v>7.2327739576084245E-3</c:v>
                </c:pt>
                <c:pt idx="2889">
                  <c:v>7.2376252241372419E-3</c:v>
                </c:pt>
                <c:pt idx="2890">
                  <c:v>7.2425449917765741E-3</c:v>
                </c:pt>
                <c:pt idx="2891">
                  <c:v>7.2483282605496748E-3</c:v>
                </c:pt>
                <c:pt idx="2892">
                  <c:v>7.2533996509807908E-3</c:v>
                </c:pt>
                <c:pt idx="2893">
                  <c:v>7.2585398413091149E-3</c:v>
                </c:pt>
                <c:pt idx="2894">
                  <c:v>7.2637489258543632E-3</c:v>
                </c:pt>
                <c:pt idx="2895">
                  <c:v>7.2690269989419635E-3</c:v>
                </c:pt>
                <c:pt idx="2896">
                  <c:v>7.2743741549078818E-3</c:v>
                </c:pt>
                <c:pt idx="2897">
                  <c:v>7.2797904880946753E-3</c:v>
                </c:pt>
                <c:pt idx="2898">
                  <c:v>7.2852760928536842E-3</c:v>
                </c:pt>
                <c:pt idx="2899">
                  <c:v>7.290831063543713E-3</c:v>
                </c:pt>
                <c:pt idx="2900">
                  <c:v>7.297455692008353E-3</c:v>
                </c:pt>
                <c:pt idx="2901">
                  <c:v>7.303159911174497E-3</c:v>
                </c:pt>
                <c:pt idx="2902">
                  <c:v>7.3089337958922298E-3</c:v>
                </c:pt>
                <c:pt idx="2903">
                  <c:v>7.3147774405642975E-3</c:v>
                </c:pt>
                <c:pt idx="2904">
                  <c:v>7.320170074844431E-3</c:v>
                </c:pt>
                <c:pt idx="2905">
                  <c:v>7.3278693169490598E-3</c:v>
                </c:pt>
                <c:pt idx="2906">
                  <c:v>7.3321967050637895E-3</c:v>
                </c:pt>
                <c:pt idx="2907">
                  <c:v>7.3383151670334311E-3</c:v>
                </c:pt>
                <c:pt idx="2908">
                  <c:v>7.3445038528302626E-3</c:v>
                </c:pt>
                <c:pt idx="2909">
                  <c:v>7.3522101857595576E-3</c:v>
                </c:pt>
                <c:pt idx="2910">
                  <c:v>7.3585548620300088E-3</c:v>
                </c:pt>
                <c:pt idx="2911">
                  <c:v>7.3649700673017945E-3</c:v>
                </c:pt>
                <c:pt idx="2912">
                  <c:v>7.3714558960575986E-3</c:v>
                </c:pt>
                <c:pt idx="2913">
                  <c:v>7.377444182169221E-3</c:v>
                </c:pt>
                <c:pt idx="2914">
                  <c:v>7.3840663153537612E-3</c:v>
                </c:pt>
                <c:pt idx="2915">
                  <c:v>7.3907593472031649E-3</c:v>
                </c:pt>
                <c:pt idx="2916">
                  <c:v>7.3975233722284959E-3</c:v>
                </c:pt>
                <c:pt idx="2917">
                  <c:v>7.4055374249696725E-3</c:v>
                </c:pt>
                <c:pt idx="2918">
                  <c:v>7.4118592540029921E-3</c:v>
                </c:pt>
                <c:pt idx="2919">
                  <c:v>7.418842093455307E-3</c:v>
                </c:pt>
                <c:pt idx="2920">
                  <c:v>7.425896312586746E-3</c:v>
                </c:pt>
                <c:pt idx="2921">
                  <c:v>7.4330220059620998E-3</c:v>
                </c:pt>
                <c:pt idx="2922">
                  <c:v>7.440219268156586E-3</c:v>
                </c:pt>
                <c:pt idx="2923">
                  <c:v>7.4474881937519376E-3</c:v>
                </c:pt>
                <c:pt idx="2924">
                  <c:v>7.4548288773429216E-3</c:v>
                </c:pt>
                <c:pt idx="2925">
                  <c:v>7.462241413529083E-3</c:v>
                </c:pt>
                <c:pt idx="2926">
                  <c:v>7.4678169009513963E-3</c:v>
                </c:pt>
                <c:pt idx="2927">
                  <c:v>7.4753574244462873E-3</c:v>
                </c:pt>
                <c:pt idx="2928">
                  <c:v>7.4829700591558567E-3</c:v>
                </c:pt>
                <c:pt idx="2929">
                  <c:v>7.4906548996992251E-3</c:v>
                </c:pt>
                <c:pt idx="2930">
                  <c:v>7.4990692369838316E-3</c:v>
                </c:pt>
                <c:pt idx="2931">
                  <c:v>7.5069041398035446E-3</c:v>
                </c:pt>
                <c:pt idx="2932">
                  <c:v>7.5148115408078548E-3</c:v>
                </c:pt>
                <c:pt idx="2933">
                  <c:v>7.5227915346586256E-3</c:v>
                </c:pt>
                <c:pt idx="2934">
                  <c:v>7.5308442160282561E-3</c:v>
                </c:pt>
                <c:pt idx="2935">
                  <c:v>7.5382855652170195E-3</c:v>
                </c:pt>
                <c:pt idx="2936">
                  <c:v>7.5464784966698438E-3</c:v>
                </c:pt>
                <c:pt idx="2937">
                  <c:v>7.5547443912344636E-3</c:v>
                </c:pt>
                <c:pt idx="2938">
                  <c:v>7.5630833436116998E-3</c:v>
                </c:pt>
                <c:pt idx="2939">
                  <c:v>7.5722012498276089E-3</c:v>
                </c:pt>
                <c:pt idx="2940">
                  <c:v>7.5806920449491104E-3</c:v>
                </c:pt>
                <c:pt idx="2941">
                  <c:v>7.5892561905576156E-3</c:v>
                </c:pt>
                <c:pt idx="2942">
                  <c:v>7.5978937814054608E-3</c:v>
                </c:pt>
                <c:pt idx="2943">
                  <c:v>7.6071269620944012E-3</c:v>
                </c:pt>
                <c:pt idx="2944">
                  <c:v>7.615916776409477E-3</c:v>
                </c:pt>
                <c:pt idx="2945">
                  <c:v>7.6247803252634701E-3</c:v>
                </c:pt>
                <c:pt idx="2946">
                  <c:v>7.6337177034380204E-3</c:v>
                </c:pt>
                <c:pt idx="2947">
                  <c:v>7.642729005724486E-3</c:v>
                </c:pt>
                <c:pt idx="2948">
                  <c:v>7.6518143269248221E-3</c:v>
                </c:pt>
                <c:pt idx="2949">
                  <c:v>7.6609737618484938E-3</c:v>
                </c:pt>
                <c:pt idx="2950">
                  <c:v>7.6702074053173301E-3</c:v>
                </c:pt>
                <c:pt idx="2951">
                  <c:v>7.6795153521624368E-3</c:v>
                </c:pt>
                <c:pt idx="2952">
                  <c:v>7.6912333796512657E-3</c:v>
                </c:pt>
                <c:pt idx="2953">
                  <c:v>7.7007068869472881E-3</c:v>
                </c:pt>
                <c:pt idx="2954">
                  <c:v>7.7102550080349781E-3</c:v>
                </c:pt>
                <c:pt idx="2955">
                  <c:v>7.7198778378110341E-3</c:v>
                </c:pt>
                <c:pt idx="2956">
                  <c:v>7.7301647774138272E-3</c:v>
                </c:pt>
                <c:pt idx="2957">
                  <c:v>7.739942423759737E-3</c:v>
                </c:pt>
                <c:pt idx="2958">
                  <c:v>7.7497950684511045E-3</c:v>
                </c:pt>
                <c:pt idx="2959">
                  <c:v>7.759722806421389E-3</c:v>
                </c:pt>
                <c:pt idx="2960">
                  <c:v>7.7697257326132243E-3</c:v>
                </c:pt>
                <c:pt idx="2961">
                  <c:v>7.7822962951322764E-3</c:v>
                </c:pt>
                <c:pt idx="2962">
                  <c:v>7.7924667947854905E-3</c:v>
                </c:pt>
                <c:pt idx="2963">
                  <c:v>7.8027127936619225E-3</c:v>
                </c:pt>
                <c:pt idx="2964">
                  <c:v>7.8130343867750304E-3</c:v>
                </c:pt>
                <c:pt idx="2965">
                  <c:v>7.8208715105810289E-3</c:v>
                </c:pt>
                <c:pt idx="2966">
                  <c:v>7.8313275604674944E-3</c:v>
                </c:pt>
                <c:pt idx="2967">
                  <c:v>7.8418594634639838E-3</c:v>
                </c:pt>
                <c:pt idx="2968">
                  <c:v>7.8550786021982077E-3</c:v>
                </c:pt>
                <c:pt idx="2969">
                  <c:v>7.8657795920464187E-3</c:v>
                </c:pt>
                <c:pt idx="2970">
                  <c:v>7.8765567464303844E-3</c:v>
                </c:pt>
                <c:pt idx="2971">
                  <c:v>7.8874101604379122E-3</c:v>
                </c:pt>
                <c:pt idx="2972">
                  <c:v>7.8983399291684148E-3</c:v>
                </c:pt>
                <c:pt idx="2973">
                  <c:v>7.9066491190201756E-3</c:v>
                </c:pt>
                <c:pt idx="2974">
                  <c:v>7.9204289112522908E-3</c:v>
                </c:pt>
                <c:pt idx="2975">
                  <c:v>7.9315883148594977E-3</c:v>
                </c:pt>
                <c:pt idx="2976">
                  <c:v>7.9428244536986371E-3</c:v>
                </c:pt>
                <c:pt idx="2977">
                  <c:v>7.9513713257716185E-3</c:v>
                </c:pt>
                <c:pt idx="2978">
                  <c:v>7.9608910978777748E-3</c:v>
                </c:pt>
                <c:pt idx="2979">
                  <c:v>7.9723290848234263E-3</c:v>
                </c:pt>
                <c:pt idx="2980">
                  <c:v>7.9838441433473656E-3</c:v>
                </c:pt>
                <c:pt idx="2981">
                  <c:v>7.9954363685973556E-3</c:v>
                </c:pt>
                <c:pt idx="2982">
                  <c:v>8.0080551558247021E-3</c:v>
                </c:pt>
                <c:pt idx="2983">
                  <c:v>8.0198078193602571E-3</c:v>
                </c:pt>
                <c:pt idx="2984">
                  <c:v>8.0316379440432007E-3</c:v>
                </c:pt>
                <c:pt idx="2985">
                  <c:v>8.0435456250795706E-3</c:v>
                </c:pt>
                <c:pt idx="2986">
                  <c:v>8.0555309576841923E-3</c:v>
                </c:pt>
                <c:pt idx="2987">
                  <c:v>8.0666150416334285E-3</c:v>
                </c:pt>
                <c:pt idx="2988">
                  <c:v>8.0787454244134471E-3</c:v>
                </c:pt>
                <c:pt idx="2989">
                  <c:v>8.0909447097708125E-3</c:v>
                </c:pt>
                <c:pt idx="2990">
                  <c:v>8.1032081224782365E-3</c:v>
                </c:pt>
                <c:pt idx="2991">
                  <c:v>8.116524988001193E-3</c:v>
                </c:pt>
                <c:pt idx="2992">
                  <c:v>8.128904824084052E-3</c:v>
                </c:pt>
                <c:pt idx="2993">
                  <c:v>8.1413338859609025E-3</c:v>
                </c:pt>
                <c:pt idx="2994">
                  <c:v>8.153807393940813E-3</c:v>
                </c:pt>
                <c:pt idx="2995">
                  <c:v>8.1653194346044677E-3</c:v>
                </c:pt>
                <c:pt idx="2996">
                  <c:v>8.1778669086388384E-3</c:v>
                </c:pt>
                <c:pt idx="2997">
                  <c:v>8.1904448719033549E-3</c:v>
                </c:pt>
                <c:pt idx="2998">
                  <c:v>8.2030484887169915E-3</c:v>
                </c:pt>
                <c:pt idx="2999">
                  <c:v>8.2156729158396856E-3</c:v>
                </c:pt>
                <c:pt idx="3000">
                  <c:v>8.2283133024661521E-3</c:v>
                </c:pt>
                <c:pt idx="3001">
                  <c:v>8.2409647902272152E-3</c:v>
                </c:pt>
                <c:pt idx="3002">
                  <c:v>8.2536225131924542E-3</c:v>
                </c:pt>
                <c:pt idx="3003">
                  <c:v>8.2662815978666732E-3</c:v>
                </c:pt>
                <c:pt idx="3004">
                  <c:v>8.2838992818698703E-3</c:v>
                </c:pt>
                <c:pt idx="3005">
                  <c:v>8.2965345895336818E-3</c:v>
                </c:pt>
                <c:pt idx="3006">
                  <c:v>8.3091556498591304E-3</c:v>
                </c:pt>
                <c:pt idx="3007">
                  <c:v>8.3217576876689729E-3</c:v>
                </c:pt>
                <c:pt idx="3008">
                  <c:v>8.3313910200102526E-3</c:v>
                </c:pt>
                <c:pt idx="3009">
                  <c:v>8.3439495753910142E-3</c:v>
                </c:pt>
                <c:pt idx="3010">
                  <c:v>8.3564749925827547E-3</c:v>
                </c:pt>
                <c:pt idx="3011">
                  <c:v>8.3689623901730369E-3</c:v>
                </c:pt>
                <c:pt idx="3012">
                  <c:v>8.3814068792647089E-3</c:v>
                </c:pt>
                <c:pt idx="3013">
                  <c:v>8.3967028913253354E-3</c:v>
                </c:pt>
                <c:pt idx="3014">
                  <c:v>8.4090429633059335E-3</c:v>
                </c:pt>
                <c:pt idx="3015">
                  <c:v>8.4213350086427951E-3</c:v>
                </c:pt>
                <c:pt idx="3016">
                  <c:v>8.4335789278292793E-3</c:v>
                </c:pt>
                <c:pt idx="3017">
                  <c:v>8.4429142701868253E-3</c:v>
                </c:pt>
                <c:pt idx="3018">
                  <c:v>8.4550712412708416E-3</c:v>
                </c:pt>
                <c:pt idx="3019">
                  <c:v>8.4671798111933105E-3</c:v>
                </c:pt>
                <c:pt idx="3020">
                  <c:v>8.479239880474462E-3</c:v>
                </c:pt>
                <c:pt idx="3021">
                  <c:v>8.4940731488321181E-3</c:v>
                </c:pt>
                <c:pt idx="3022">
                  <c:v>8.5060262215289149E-3</c:v>
                </c:pt>
                <c:pt idx="3023">
                  <c:v>8.5179304715567918E-3</c:v>
                </c:pt>
                <c:pt idx="3024">
                  <c:v>8.5297857994181374E-3</c:v>
                </c:pt>
                <c:pt idx="3025">
                  <c:v>8.5415921056166254E-3</c:v>
                </c:pt>
                <c:pt idx="3026">
                  <c:v>8.5533492906576473E-3</c:v>
                </c:pt>
                <c:pt idx="3027">
                  <c:v>8.5650572550466011E-3</c:v>
                </c:pt>
                <c:pt idx="3028">
                  <c:v>8.5767158992910257E-3</c:v>
                </c:pt>
                <c:pt idx="3029">
                  <c:v>8.5883251239006145E-3</c:v>
                </c:pt>
                <c:pt idx="3030">
                  <c:v>8.5953271932646697E-3</c:v>
                </c:pt>
                <c:pt idx="3031">
                  <c:v>8.6068537927331632E-3</c:v>
                </c:pt>
                <c:pt idx="3032">
                  <c:v>8.6183307137268437E-3</c:v>
                </c:pt>
                <c:pt idx="3033">
                  <c:v>8.6297578567986286E-3</c:v>
                </c:pt>
                <c:pt idx="3034">
                  <c:v>8.6420340017800482E-3</c:v>
                </c:pt>
                <c:pt idx="3035">
                  <c:v>8.6533579579813561E-3</c:v>
                </c:pt>
                <c:pt idx="3036">
                  <c:v>8.6646318299663308E-3</c:v>
                </c:pt>
                <c:pt idx="3037">
                  <c:v>8.6758555182839727E-3</c:v>
                </c:pt>
                <c:pt idx="3038">
                  <c:v>8.6870289234832858E-3</c:v>
                </c:pt>
                <c:pt idx="3039">
                  <c:v>8.6972698098100772E-3</c:v>
                </c:pt>
                <c:pt idx="3040">
                  <c:v>8.7083457229368433E-3</c:v>
                </c:pt>
                <c:pt idx="3041">
                  <c:v>8.7193710625920132E-3</c:v>
                </c:pt>
                <c:pt idx="3042">
                  <c:v>8.7303457293408694E-3</c:v>
                </c:pt>
                <c:pt idx="3043">
                  <c:v>8.7421382220930835E-3</c:v>
                </c:pt>
                <c:pt idx="3044">
                  <c:v>8.7530078402357873E-3</c:v>
                </c:pt>
                <c:pt idx="3045">
                  <c:v>8.7638264791589648E-3</c:v>
                </c:pt>
                <c:pt idx="3046">
                  <c:v>8.7745940394265507E-3</c:v>
                </c:pt>
                <c:pt idx="3047">
                  <c:v>8.7853104216042404E-3</c:v>
                </c:pt>
                <c:pt idx="3048">
                  <c:v>8.7951240305695899E-3</c:v>
                </c:pt>
                <c:pt idx="3049">
                  <c:v>8.8057412028985215E-3</c:v>
                </c:pt>
                <c:pt idx="3050">
                  <c:v>8.816306906893329E-3</c:v>
                </c:pt>
                <c:pt idx="3051">
                  <c:v>8.8268210431334294E-3</c:v>
                </c:pt>
                <c:pt idx="3052">
                  <c:v>8.8372835122008907E-3</c:v>
                </c:pt>
                <c:pt idx="3053">
                  <c:v>8.8476942146786617E-3</c:v>
                </c:pt>
                <c:pt idx="3054">
                  <c:v>8.8580530511541133E-3</c:v>
                </c:pt>
                <c:pt idx="3055">
                  <c:v>8.8683599222132824E-3</c:v>
                </c:pt>
                <c:pt idx="3056">
                  <c:v>8.8827300680121585E-3</c:v>
                </c:pt>
                <c:pt idx="3057">
                  <c:v>8.8929151558704237E-3</c:v>
                </c:pt>
                <c:pt idx="3058">
                  <c:v>8.9030479395672598E-3</c:v>
                </c:pt>
                <c:pt idx="3059">
                  <c:v>8.9131283196673631E-3</c:v>
                </c:pt>
                <c:pt idx="3060">
                  <c:v>8.9207302463269623E-3</c:v>
                </c:pt>
                <c:pt idx="3061">
                  <c:v>8.9307161532331449E-3</c:v>
                </c:pt>
                <c:pt idx="3062">
                  <c:v>8.9406493826367488E-3</c:v>
                </c:pt>
                <c:pt idx="3063">
                  <c:v>8.9505298351278944E-3</c:v>
                </c:pt>
                <c:pt idx="3064">
                  <c:v>8.9603574113015089E-3</c:v>
                </c:pt>
                <c:pt idx="3065">
                  <c:v>8.9725045564802465E-3</c:v>
                </c:pt>
                <c:pt idx="3066">
                  <c:v>8.9822153273270387E-3</c:v>
                </c:pt>
                <c:pt idx="3067">
                  <c:v>8.9918728991561676E-3</c:v>
                </c:pt>
                <c:pt idx="3068">
                  <c:v>9.0014771725490939E-3</c:v>
                </c:pt>
                <c:pt idx="3069">
                  <c:v>9.0086986683259665E-3</c:v>
                </c:pt>
                <c:pt idx="3070">
                  <c:v>9.0182068991821775E-3</c:v>
                </c:pt>
                <c:pt idx="3071">
                  <c:v>9.0276615579381898E-3</c:v>
                </c:pt>
                <c:pt idx="3072">
                  <c:v>9.0370625452081479E-3</c:v>
                </c:pt>
                <c:pt idx="3073">
                  <c:v>9.0464097616061983E-3</c:v>
                </c:pt>
                <c:pt idx="3074">
                  <c:v>9.0579779787294534E-3</c:v>
                </c:pt>
                <c:pt idx="3075">
                  <c:v>9.0672063796077614E-3</c:v>
                </c:pt>
                <c:pt idx="3076">
                  <c:v>9.0763806868051373E-3</c:v>
                </c:pt>
                <c:pt idx="3077">
                  <c:v>9.0855008009262505E-3</c:v>
                </c:pt>
                <c:pt idx="3078">
                  <c:v>9.0945666225800657E-3</c:v>
                </c:pt>
                <c:pt idx="3079">
                  <c:v>9.1035780523777022E-3</c:v>
                </c:pt>
                <c:pt idx="3080">
                  <c:v>9.1125349909341423E-3</c:v>
                </c:pt>
                <c:pt idx="3081">
                  <c:v>9.1214373388647987E-3</c:v>
                </c:pt>
                <c:pt idx="3082">
                  <c:v>9.1273691431732282E-3</c:v>
                </c:pt>
                <c:pt idx="3083">
                  <c:v>9.1361769080713102E-3</c:v>
                </c:pt>
                <c:pt idx="3084">
                  <c:v>9.1449298173043262E-3</c:v>
                </c:pt>
                <c:pt idx="3085">
                  <c:v>9.1536277715280074E-3</c:v>
                </c:pt>
                <c:pt idx="3086">
                  <c:v>9.1622706713967682E-3</c:v>
                </c:pt>
                <c:pt idx="3087">
                  <c:v>9.1715692001483485E-3</c:v>
                </c:pt>
                <c:pt idx="3088">
                  <c:v>9.1800979290343164E-3</c:v>
                </c:pt>
                <c:pt idx="3089">
                  <c:v>9.1913807802988228E-3</c:v>
                </c:pt>
                <c:pt idx="3090">
                  <c:v>9.1969892054486139E-3</c:v>
                </c:pt>
                <c:pt idx="3091">
                  <c:v>9.2046558785900175E-3</c:v>
                </c:pt>
                <c:pt idx="3092">
                  <c:v>9.21296636627221E-3</c:v>
                </c:pt>
                <c:pt idx="3093">
                  <c:v>9.2212211042730485E-3</c:v>
                </c:pt>
                <c:pt idx="3094">
                  <c:v>9.2294199932732978E-3</c:v>
                </c:pt>
                <c:pt idx="3095">
                  <c:v>9.2382433696487787E-3</c:v>
                </c:pt>
                <c:pt idx="3096">
                  <c:v>9.2463264318416883E-3</c:v>
                </c:pt>
                <c:pt idx="3097">
                  <c:v>9.2543533387373558E-3</c:v>
                </c:pt>
                <c:pt idx="3098">
                  <c:v>9.2623239910237451E-3</c:v>
                </c:pt>
                <c:pt idx="3099">
                  <c:v>9.2702382893883883E-3</c:v>
                </c:pt>
                <c:pt idx="3100">
                  <c:v>9.2774349367006625E-3</c:v>
                </c:pt>
                <c:pt idx="3101">
                  <c:v>9.2852401019848634E-3</c:v>
                </c:pt>
                <c:pt idx="3102">
                  <c:v>9.2929886238173783E-3</c:v>
                </c:pt>
                <c:pt idx="3103">
                  <c:v>9.3006804029075185E-3</c:v>
                </c:pt>
                <c:pt idx="3104">
                  <c:v>9.3083153399667971E-3</c:v>
                </c:pt>
                <c:pt idx="3105">
                  <c:v>9.3158933357097989E-3</c:v>
                </c:pt>
                <c:pt idx="3106">
                  <c:v>9.3234142908563775E-3</c:v>
                </c:pt>
                <c:pt idx="3107">
                  <c:v>9.3308781061255119E-3</c:v>
                </c:pt>
                <c:pt idx="3108">
                  <c:v>9.3408024103617138E-3</c:v>
                </c:pt>
                <c:pt idx="3109">
                  <c:v>9.3481358832414232E-3</c:v>
                </c:pt>
                <c:pt idx="3110">
                  <c:v>9.3554118847072668E-3</c:v>
                </c:pt>
                <c:pt idx="3111">
                  <c:v>9.3626303154696385E-3</c:v>
                </c:pt>
                <c:pt idx="3112">
                  <c:v>9.3679507809237717E-3</c:v>
                </c:pt>
                <c:pt idx="3113">
                  <c:v>9.3750656986262039E-3</c:v>
                </c:pt>
                <c:pt idx="3114">
                  <c:v>9.3821227731500818E-3</c:v>
                </c:pt>
                <c:pt idx="3115">
                  <c:v>9.3891219052410317E-3</c:v>
                </c:pt>
                <c:pt idx="3116">
                  <c:v>9.3960629956451169E-3</c:v>
                </c:pt>
                <c:pt idx="3117">
                  <c:v>9.4051106393290389E-3</c:v>
                </c:pt>
                <c:pt idx="3118">
                  <c:v>9.4119189834860287E-3</c:v>
                </c:pt>
                <c:pt idx="3119">
                  <c:v>9.4186689570810132E-3</c:v>
                </c:pt>
                <c:pt idx="3120">
                  <c:v>9.4253604608649528E-3</c:v>
                </c:pt>
                <c:pt idx="3121">
                  <c:v>9.4319933955961475E-3</c:v>
                </c:pt>
                <c:pt idx="3122">
                  <c:v>9.4385676620337682E-3</c:v>
                </c:pt>
                <c:pt idx="3123">
                  <c:v>9.4450831609425995E-3</c:v>
                </c:pt>
                <c:pt idx="3124">
                  <c:v>9.4515397930891552E-3</c:v>
                </c:pt>
                <c:pt idx="3125">
                  <c:v>9.4579374592477262E-3</c:v>
                </c:pt>
                <c:pt idx="3126">
                  <c:v>9.4642760601947665E-3</c:v>
                </c:pt>
                <c:pt idx="3127">
                  <c:v>9.4705554967101802E-3</c:v>
                </c:pt>
                <c:pt idx="3128">
                  <c:v>9.4767756695782E-3</c:v>
                </c:pt>
                <c:pt idx="3129">
                  <c:v>9.4829364795869439E-3</c:v>
                </c:pt>
                <c:pt idx="3130">
                  <c:v>9.4890378275297119E-3</c:v>
                </c:pt>
                <c:pt idx="3131">
                  <c:v>9.495079614204564E-3</c:v>
                </c:pt>
                <c:pt idx="3132">
                  <c:v>9.5010617404108506E-3</c:v>
                </c:pt>
                <c:pt idx="3133">
                  <c:v>9.5069841069552689E-3</c:v>
                </c:pt>
                <c:pt idx="3134">
                  <c:v>9.5107506115503383E-3</c:v>
                </c:pt>
                <c:pt idx="3135">
                  <c:v>9.5165698115226155E-3</c:v>
                </c:pt>
                <c:pt idx="3136">
                  <c:v>9.5223289885716864E-3</c:v>
                </c:pt>
                <c:pt idx="3137">
                  <c:v>9.5280280435406251E-3</c:v>
                </c:pt>
                <c:pt idx="3138">
                  <c:v>9.5341747649848093E-3</c:v>
                </c:pt>
                <c:pt idx="3139">
                  <c:v>9.5397490827666791E-3</c:v>
                </c:pt>
                <c:pt idx="3140">
                  <c:v>9.5472569813834854E-3</c:v>
                </c:pt>
                <c:pt idx="3141">
                  <c:v>9.5507163348327474E-3</c:v>
                </c:pt>
                <c:pt idx="3142">
                  <c:v>9.5561090708337973E-3</c:v>
                </c:pt>
                <c:pt idx="3143">
                  <c:v>9.5609542574559992E-3</c:v>
                </c:pt>
                <c:pt idx="3144">
                  <c:v>9.5662296818463648E-3</c:v>
                </c:pt>
                <c:pt idx="3145">
                  <c:v>9.571444191061507E-3</c:v>
                </c:pt>
                <c:pt idx="3146">
                  <c:v>9.5765976859838037E-3</c:v>
                </c:pt>
                <c:pt idx="3147">
                  <c:v>9.5821598852348384E-3</c:v>
                </c:pt>
                <c:pt idx="3148">
                  <c:v>9.5871867811422838E-3</c:v>
                </c:pt>
                <c:pt idx="3149">
                  <c:v>9.5921523567966804E-3</c:v>
                </c:pt>
                <c:pt idx="3150">
                  <c:v>9.5970565130935621E-3</c:v>
                </c:pt>
                <c:pt idx="3151">
                  <c:v>9.6026020124365015E-3</c:v>
                </c:pt>
                <c:pt idx="3152">
                  <c:v>9.6087102928536644E-3</c:v>
                </c:pt>
                <c:pt idx="3153">
                  <c:v>9.6134031161879893E-3</c:v>
                </c:pt>
                <c:pt idx="3154">
                  <c:v>9.6180340813364872E-3</c:v>
                </c:pt>
                <c:pt idx="3155">
                  <c:v>9.6226030892219306E-3</c:v>
                </c:pt>
                <c:pt idx="3156">
                  <c:v>9.6271100407723572E-3</c:v>
                </c:pt>
                <c:pt idx="3157">
                  <c:v>9.6315548369202003E-3</c:v>
                </c:pt>
                <c:pt idx="3158">
                  <c:v>9.6359373786031634E-3</c:v>
                </c:pt>
                <c:pt idx="3159">
                  <c:v>9.6402575667620238E-3</c:v>
                </c:pt>
                <c:pt idx="3160">
                  <c:v>9.64533749226207E-3</c:v>
                </c:pt>
                <c:pt idx="3161">
                  <c:v>9.6495238945277888E-3</c:v>
                </c:pt>
                <c:pt idx="3162">
                  <c:v>9.6536476287249467E-3</c:v>
                </c:pt>
                <c:pt idx="3163">
                  <c:v>9.6577085958075553E-3</c:v>
                </c:pt>
                <c:pt idx="3164">
                  <c:v>9.6613134255083225E-3</c:v>
                </c:pt>
                <c:pt idx="3165">
                  <c:v>9.6652529873776181E-3</c:v>
                </c:pt>
                <c:pt idx="3166">
                  <c:v>9.6702254715091713E-3</c:v>
                </c:pt>
                <c:pt idx="3167">
                  <c:v>9.672942845583999E-3</c:v>
                </c:pt>
                <c:pt idx="3168">
                  <c:v>9.676692943886709E-3</c:v>
                </c:pt>
                <c:pt idx="3169">
                  <c:v>9.6807507429548349E-3</c:v>
                </c:pt>
                <c:pt idx="3170">
                  <c:v>9.6843695673775685E-3</c:v>
                </c:pt>
                <c:pt idx="3171">
                  <c:v>9.6879248325046474E-3</c:v>
                </c:pt>
                <c:pt idx="3172">
                  <c:v>9.6914164393391775E-3</c:v>
                </c:pt>
                <c:pt idx="3173">
                  <c:v>9.6944911671277174E-3</c:v>
                </c:pt>
                <c:pt idx="3174">
                  <c:v>9.6978596651629764E-3</c:v>
                </c:pt>
                <c:pt idx="3175">
                  <c:v>9.7011642166994309E-3</c:v>
                </c:pt>
                <c:pt idx="3176">
                  <c:v>9.7044047227648807E-3</c:v>
                </c:pt>
                <c:pt idx="3177">
                  <c:v>9.7082507565141446E-3</c:v>
                </c:pt>
                <c:pt idx="3178">
                  <c:v>9.7110237129608475E-3</c:v>
                </c:pt>
                <c:pt idx="3179">
                  <c:v>9.7140669402488427E-3</c:v>
                </c:pt>
                <c:pt idx="3180">
                  <c:v>9.7170457174559129E-3</c:v>
                </c:pt>
                <c:pt idx="3181">
                  <c:v>9.7199599456342534E-3</c:v>
                </c:pt>
                <c:pt idx="3182">
                  <c:v>9.7228095258417024E-3</c:v>
                </c:pt>
                <c:pt idx="3183">
                  <c:v>9.7255943591421871E-3</c:v>
                </c:pt>
                <c:pt idx="3184">
                  <c:v>9.7283143466039713E-3</c:v>
                </c:pt>
                <c:pt idx="3185">
                  <c:v>9.7309693893035797E-3</c:v>
                </c:pt>
                <c:pt idx="3186">
                  <c:v>9.7329712006135587E-3</c:v>
                </c:pt>
                <c:pt idx="3187">
                  <c:v>9.7355052939302831E-3</c:v>
                </c:pt>
                <c:pt idx="3188">
                  <c:v>9.7379741633583008E-3</c:v>
                </c:pt>
                <c:pt idx="3189">
                  <c:v>9.7403777100039685E-3</c:v>
                </c:pt>
                <c:pt idx="3190">
                  <c:v>9.7416082879038818E-3</c:v>
                </c:pt>
                <c:pt idx="3191">
                  <c:v>9.7449884394040058E-3</c:v>
                </c:pt>
                <c:pt idx="3192">
                  <c:v>9.7471954243996406E-3</c:v>
                </c:pt>
                <c:pt idx="3193">
                  <c:v>9.7493366910985386E-3</c:v>
                </c:pt>
                <c:pt idx="3194">
                  <c:v>9.7514121406364826E-3</c:v>
                </c:pt>
                <c:pt idx="3195">
                  <c:v>9.7534216741562898E-3</c:v>
                </c:pt>
                <c:pt idx="3196">
                  <c:v>9.7553651928056033E-3</c:v>
                </c:pt>
                <c:pt idx="3197">
                  <c:v>9.7572425977399731E-3</c:v>
                </c:pt>
                <c:pt idx="3198">
                  <c:v>9.759053790119784E-3</c:v>
                </c:pt>
                <c:pt idx="3199">
                  <c:v>9.7607986711142018E-3</c:v>
                </c:pt>
                <c:pt idx="3200">
                  <c:v>9.7624771418950273E-3</c:v>
                </c:pt>
                <c:pt idx="3201">
                  <c:v>9.7640891036424073E-3</c:v>
                </c:pt>
                <c:pt idx="3202">
                  <c:v>9.7656344575421973E-3</c:v>
                </c:pt>
                <c:pt idx="3203">
                  <c:v>9.7671045111117332E-3</c:v>
                </c:pt>
                <c:pt idx="3204">
                  <c:v>9.7685115696839308E-3</c:v>
                </c:pt>
                <c:pt idx="3205">
                  <c:v>9.7698517187554262E-3</c:v>
                </c:pt>
                <c:pt idx="3206">
                  <c:v>9.7711248595424745E-3</c:v>
                </c:pt>
                <c:pt idx="3207">
                  <c:v>9.7723308932653082E-3</c:v>
                </c:pt>
                <c:pt idx="3208">
                  <c:v>9.7734697211543167E-3</c:v>
                </c:pt>
                <c:pt idx="3209">
                  <c:v>9.7745412444447451E-3</c:v>
                </c:pt>
                <c:pt idx="3210">
                  <c:v>9.775545364378465E-3</c:v>
                </c:pt>
                <c:pt idx="3211">
                  <c:v>9.7764819822030898E-3</c:v>
                </c:pt>
                <c:pt idx="3212">
                  <c:v>9.7778630441037115E-3</c:v>
                </c:pt>
                <c:pt idx="3213">
                  <c:v>9.7786498136510497E-3</c:v>
                </c:pt>
                <c:pt idx="3214">
                  <c:v>9.7793687582149319E-3</c:v>
                </c:pt>
                <c:pt idx="3215">
                  <c:v>9.7800197790608601E-3</c:v>
                </c:pt>
                <c:pt idx="3216">
                  <c:v>9.7806074688426958E-3</c:v>
                </c:pt>
                <c:pt idx="3217">
                  <c:v>9.7811077530868904E-3</c:v>
                </c:pt>
                <c:pt idx="3218">
                  <c:v>9.7815397981545898E-3</c:v>
                </c:pt>
                <c:pt idx="3219">
                  <c:v>9.7819035053452949E-3</c:v>
                </c:pt>
                <c:pt idx="3220">
                  <c:v>9.782493021078132E-3</c:v>
                </c:pt>
                <c:pt idx="3221">
                  <c:v>9.7827986267453506E-3</c:v>
                </c:pt>
                <c:pt idx="3222">
                  <c:v>9.7829419268483184E-3</c:v>
                </c:pt>
                <c:pt idx="3223">
                  <c:v>9.7830164676124161E-3</c:v>
                </c:pt>
                <c:pt idx="3224">
                  <c:v>9.7826935191443719E-3</c:v>
                </c:pt>
                <c:pt idx="3225">
                  <c:v>9.7826451267683644E-3</c:v>
                </c:pt>
                <c:pt idx="3226">
                  <c:v>9.7825277058136567E-3</c:v>
                </c:pt>
                <c:pt idx="3227">
                  <c:v>9.7823411576360951E-3</c:v>
                </c:pt>
                <c:pt idx="3228">
                  <c:v>9.7823543281139163E-3</c:v>
                </c:pt>
                <c:pt idx="3229">
                  <c:v>9.7820142410044754E-3</c:v>
                </c:pt>
                <c:pt idx="3230">
                  <c:v>9.7816047040113398E-3</c:v>
                </c:pt>
                <c:pt idx="3231">
                  <c:v>9.7811256185149041E-3</c:v>
                </c:pt>
                <c:pt idx="3232">
                  <c:v>9.7805768859028676E-3</c:v>
                </c:pt>
                <c:pt idx="3233">
                  <c:v>9.7797646738010703E-3</c:v>
                </c:pt>
                <c:pt idx="3234">
                  <c:v>9.7792700849236112E-3</c:v>
                </c:pt>
                <c:pt idx="3235">
                  <c:v>9.778511819370039E-3</c:v>
                </c:pt>
                <c:pt idx="3236">
                  <c:v>9.7776835123290183E-3</c:v>
                </c:pt>
                <c:pt idx="3237">
                  <c:v>9.7766519823727464E-3</c:v>
                </c:pt>
                <c:pt idx="3238">
                  <c:v>9.7756175309680754E-3</c:v>
                </c:pt>
                <c:pt idx="3239">
                  <c:v>9.774603930970769E-3</c:v>
                </c:pt>
                <c:pt idx="3240">
                  <c:v>9.7735199399469758E-3</c:v>
                </c:pt>
                <c:pt idx="3241">
                  <c:v>9.772365459363358E-3</c:v>
                </c:pt>
                <c:pt idx="3242">
                  <c:v>9.7711607465756165E-3</c:v>
                </c:pt>
                <c:pt idx="3243">
                  <c:v>9.7698598728271149E-3</c:v>
                </c:pt>
                <c:pt idx="3244">
                  <c:v>9.7684882050130574E-3</c:v>
                </c:pt>
                <c:pt idx="3245">
                  <c:v>9.7670456446258703E-3</c:v>
                </c:pt>
                <c:pt idx="3246">
                  <c:v>9.7655320946007772E-3</c:v>
                </c:pt>
                <c:pt idx="3247">
                  <c:v>9.7639532718528047E-3</c:v>
                </c:pt>
                <c:pt idx="3248">
                  <c:v>9.7623060637136352E-3</c:v>
                </c:pt>
                <c:pt idx="3249">
                  <c:v>9.7605935096676567E-3</c:v>
                </c:pt>
                <c:pt idx="3250">
                  <c:v>9.7588184830835981E-3</c:v>
                </c:pt>
                <c:pt idx="3251">
                  <c:v>9.7569629149702828E-3</c:v>
                </c:pt>
                <c:pt idx="3252">
                  <c:v>9.7550684880151964E-3</c:v>
                </c:pt>
                <c:pt idx="3253">
                  <c:v>9.7531205511585447E-3</c:v>
                </c:pt>
                <c:pt idx="3254">
                  <c:v>9.7499583100179536E-3</c:v>
                </c:pt>
                <c:pt idx="3255">
                  <c:v>9.7488113449073609E-3</c:v>
                </c:pt>
                <c:pt idx="3256">
                  <c:v>9.7470178283310029E-3</c:v>
                </c:pt>
                <c:pt idx="3257">
                  <c:v>9.7448862945549997E-3</c:v>
                </c:pt>
                <c:pt idx="3258">
                  <c:v>9.7427154235661707E-3</c:v>
                </c:pt>
                <c:pt idx="3259">
                  <c:v>9.7405081258182761E-3</c:v>
                </c:pt>
                <c:pt idx="3260">
                  <c:v>9.7382673158793471E-3</c:v>
                </c:pt>
                <c:pt idx="3261">
                  <c:v>9.7359959124361135E-3</c:v>
                </c:pt>
                <c:pt idx="3262">
                  <c:v>9.7336968382931172E-3</c:v>
                </c:pt>
                <c:pt idx="3263">
                  <c:v>9.7313730203674054E-3</c:v>
                </c:pt>
                <c:pt idx="3264">
                  <c:v>9.7288230968575837E-3</c:v>
                </c:pt>
                <c:pt idx="3265">
                  <c:v>9.7264576566267972E-3</c:v>
                </c:pt>
                <c:pt idx="3266">
                  <c:v>9.7240768222365149E-3</c:v>
                </c:pt>
                <c:pt idx="3267">
                  <c:v>9.7216834585430473E-3</c:v>
                </c:pt>
                <c:pt idx="3268">
                  <c:v>9.7194034132328556E-3</c:v>
                </c:pt>
                <c:pt idx="3269">
                  <c:v>9.7169931344475539E-3</c:v>
                </c:pt>
                <c:pt idx="3270">
                  <c:v>9.7145788087739642E-3</c:v>
                </c:pt>
                <c:pt idx="3271">
                  <c:v>9.7121633639435847E-3</c:v>
                </c:pt>
                <c:pt idx="3272">
                  <c:v>9.7097497303310458E-3</c:v>
                </c:pt>
                <c:pt idx="3273">
                  <c:v>9.7072203801620936E-3</c:v>
                </c:pt>
                <c:pt idx="3274">
                  <c:v>9.7048158507839037E-3</c:v>
                </c:pt>
                <c:pt idx="3275">
                  <c:v>9.702415669346218E-3</c:v>
                </c:pt>
                <c:pt idx="3276">
                  <c:v>9.7000198439217145E-3</c:v>
                </c:pt>
                <c:pt idx="3277">
                  <c:v>9.6977451319542676E-3</c:v>
                </c:pt>
                <c:pt idx="3278">
                  <c:v>9.6953572900785635E-3</c:v>
                </c:pt>
                <c:pt idx="3279">
                  <c:v>9.6929738263068603E-3</c:v>
                </c:pt>
                <c:pt idx="3280">
                  <c:v>9.6904802638289687E-3</c:v>
                </c:pt>
                <c:pt idx="3281">
                  <c:v>9.6881063395743757E-3</c:v>
                </c:pt>
                <c:pt idx="3282">
                  <c:v>9.6857368197729304E-3</c:v>
                </c:pt>
                <c:pt idx="3283">
                  <c:v>9.6833717124990316E-3</c:v>
                </c:pt>
                <c:pt idx="3284">
                  <c:v>9.6810110258266531E-3</c:v>
                </c:pt>
                <c:pt idx="3285">
                  <c:v>9.67876543594446E-3</c:v>
                </c:pt>
                <c:pt idx="3286">
                  <c:v>9.6763029465771824E-3</c:v>
                </c:pt>
                <c:pt idx="3287">
                  <c:v>9.6739555701480327E-3</c:v>
                </c:pt>
                <c:pt idx="3288">
                  <c:v>9.6716126466124212E-3</c:v>
                </c:pt>
                <c:pt idx="3289">
                  <c:v>9.6692741840447502E-3</c:v>
                </c:pt>
                <c:pt idx="3290">
                  <c:v>9.6670826364229721E-3</c:v>
                </c:pt>
                <c:pt idx="3291">
                  <c:v>9.6647520795967654E-3</c:v>
                </c:pt>
                <c:pt idx="3292">
                  <c:v>9.6624260051107729E-3</c:v>
                </c:pt>
                <c:pt idx="3293">
                  <c:v>9.6601044210398532E-3</c:v>
                </c:pt>
                <c:pt idx="3294">
                  <c:v>9.6577527318274358E-3</c:v>
                </c:pt>
                <c:pt idx="3295">
                  <c:v>9.6553032988315867E-3</c:v>
                </c:pt>
                <c:pt idx="3296">
                  <c:v>9.6531326148040515E-3</c:v>
                </c:pt>
                <c:pt idx="3297">
                  <c:v>9.6508293373825851E-3</c:v>
                </c:pt>
                <c:pt idx="3298">
                  <c:v>9.6485305914497457E-3</c:v>
                </c:pt>
                <c:pt idx="3299">
                  <c:v>9.6462696673723439E-3</c:v>
                </c:pt>
                <c:pt idx="3300">
                  <c:v>9.6439797422349215E-3</c:v>
                </c:pt>
                <c:pt idx="3301">
                  <c:v>9.6416943720925609E-3</c:v>
                </c:pt>
                <c:pt idx="3302">
                  <c:v>9.6394135650196833E-3</c:v>
                </c:pt>
                <c:pt idx="3303">
                  <c:v>9.6371051166910977E-3</c:v>
                </c:pt>
                <c:pt idx="3304">
                  <c:v>9.634833729229594E-3</c:v>
                </c:pt>
                <c:pt idx="3305">
                  <c:v>9.6325669297688873E-3</c:v>
                </c:pt>
                <c:pt idx="3306">
                  <c:v>9.6303047263816503E-3</c:v>
                </c:pt>
                <c:pt idx="3307">
                  <c:v>9.6280782582302132E-3</c:v>
                </c:pt>
                <c:pt idx="3308">
                  <c:v>9.625824999096649E-3</c:v>
                </c:pt>
                <c:pt idx="3309">
                  <c:v>9.6235763595412128E-3</c:v>
                </c:pt>
                <c:pt idx="3310">
                  <c:v>9.6213323476356874E-3</c:v>
                </c:pt>
                <c:pt idx="3311">
                  <c:v>9.6190929714536164E-3</c:v>
                </c:pt>
                <c:pt idx="3312">
                  <c:v>9.6168582390672216E-3</c:v>
                </c:pt>
                <c:pt idx="3313">
                  <c:v>9.6146281585487298E-3</c:v>
                </c:pt>
                <c:pt idx="3314">
                  <c:v>9.6124027379725589E-3</c:v>
                </c:pt>
                <c:pt idx="3315">
                  <c:v>9.6101819854096174E-3</c:v>
                </c:pt>
                <c:pt idx="3316">
                  <c:v>9.6078514403616627E-3</c:v>
                </c:pt>
                <c:pt idx="3317">
                  <c:v>9.6056411626438219E-3</c:v>
                </c:pt>
                <c:pt idx="3318">
                  <c:v>9.6034355800184677E-3</c:v>
                </c:pt>
                <c:pt idx="3319">
                  <c:v>9.6012347005574247E-3</c:v>
                </c:pt>
                <c:pt idx="3320">
                  <c:v>9.5991209874113723E-3</c:v>
                </c:pt>
                <c:pt idx="3321">
                  <c:v>9.5969286938594328E-3</c:v>
                </c:pt>
                <c:pt idx="3322">
                  <c:v>9.5947411255449602E-3</c:v>
                </c:pt>
                <c:pt idx="3323">
                  <c:v>9.5925582905414999E-3</c:v>
                </c:pt>
                <c:pt idx="3324">
                  <c:v>9.5903801969217193E-3</c:v>
                </c:pt>
                <c:pt idx="3325">
                  <c:v>9.5881286423647322E-3</c:v>
                </c:pt>
                <c:pt idx="3326">
                  <c:v>9.5859609111108787E-3</c:v>
                </c:pt>
                <c:pt idx="3327">
                  <c:v>9.5837979476079502E-3</c:v>
                </c:pt>
                <c:pt idx="3328">
                  <c:v>9.5816397599281979E-3</c:v>
                </c:pt>
                <c:pt idx="3329">
                  <c:v>9.5795611321266259E-3</c:v>
                </c:pt>
                <c:pt idx="3330">
                  <c:v>9.5774116563375738E-3</c:v>
                </c:pt>
                <c:pt idx="3331">
                  <c:v>9.5752669784421873E-3</c:v>
                </c:pt>
                <c:pt idx="3332">
                  <c:v>9.5731271065126987E-3</c:v>
                </c:pt>
                <c:pt idx="3333">
                  <c:v>9.5709920486217771E-3</c:v>
                </c:pt>
                <c:pt idx="3334">
                  <c:v>9.5687913782509012E-3</c:v>
                </c:pt>
                <c:pt idx="3335">
                  <c:v>9.5666668473874082E-3</c:v>
                </c:pt>
                <c:pt idx="3336">
                  <c:v>9.5645471569332785E-3</c:v>
                </c:pt>
                <c:pt idx="3337">
                  <c:v>9.5624323149607667E-3</c:v>
                </c:pt>
                <c:pt idx="3338">
                  <c:v>9.5603223295451321E-3</c:v>
                </c:pt>
                <c:pt idx="3339">
                  <c:v>9.5582172087581956E-3</c:v>
                </c:pt>
                <c:pt idx="3340">
                  <c:v>9.556116960672642E-3</c:v>
                </c:pt>
                <c:pt idx="3341">
                  <c:v>9.5540215933624436E-3</c:v>
                </c:pt>
                <c:pt idx="3342">
                  <c:v>9.5520368826872305E-3</c:v>
                </c:pt>
                <c:pt idx="3343">
                  <c:v>9.549949814916912E-3</c:v>
                </c:pt>
                <c:pt idx="3344">
                  <c:v>9.5478676485487492E-3</c:v>
                </c:pt>
                <c:pt idx="3345">
                  <c:v>9.5457903916558451E-3</c:v>
                </c:pt>
                <c:pt idx="3346">
                  <c:v>9.5437180523112973E-3</c:v>
                </c:pt>
                <c:pt idx="3347">
                  <c:v>9.5416309215692677E-3</c:v>
                </c:pt>
                <c:pt idx="3348">
                  <c:v>9.5395687422298887E-3</c:v>
                </c:pt>
                <c:pt idx="3349">
                  <c:v>9.5375115053738559E-3</c:v>
                </c:pt>
                <c:pt idx="3350">
                  <c:v>9.5354592190755889E-3</c:v>
                </c:pt>
                <c:pt idx="3351">
                  <c:v>9.5334304013446058E-3</c:v>
                </c:pt>
                <c:pt idx="3352">
                  <c:v>9.5313877368107328E-3</c:v>
                </c:pt>
                <c:pt idx="3353">
                  <c:v>9.5293500463320604E-3</c:v>
                </c:pt>
                <c:pt idx="3354">
                  <c:v>9.5273173379812493E-3</c:v>
                </c:pt>
                <c:pt idx="3355">
                  <c:v>9.5252723284838629E-3</c:v>
                </c:pt>
                <c:pt idx="3356">
                  <c:v>9.5232499150550484E-3</c:v>
                </c:pt>
                <c:pt idx="3357">
                  <c:v>9.5212325086922057E-3</c:v>
                </c:pt>
                <c:pt idx="3358">
                  <c:v>9.5192201174679955E-3</c:v>
                </c:pt>
                <c:pt idx="3359">
                  <c:v>9.5172127494550837E-3</c:v>
                </c:pt>
                <c:pt idx="3360">
                  <c:v>9.515226164637812E-3</c:v>
                </c:pt>
                <c:pt idx="3361">
                  <c:v>9.5132285572182215E-3</c:v>
                </c:pt>
                <c:pt idx="3362">
                  <c:v>9.5112359965064345E-3</c:v>
                </c:pt>
                <c:pt idx="3363">
                  <c:v>9.5092484905768757E-3</c:v>
                </c:pt>
                <c:pt idx="3364">
                  <c:v>9.5072660475017633E-3</c:v>
                </c:pt>
                <c:pt idx="3365">
                  <c:v>9.5052886753533104E-3</c:v>
                </c:pt>
                <c:pt idx="3366">
                  <c:v>9.5033163822041793E-3</c:v>
                </c:pt>
                <c:pt idx="3367">
                  <c:v>9.5013491761274695E-3</c:v>
                </c:pt>
                <c:pt idx="3368">
                  <c:v>9.4993211084556488E-3</c:v>
                </c:pt>
                <c:pt idx="3369">
                  <c:v>9.4973656805723769E-3</c:v>
                </c:pt>
                <c:pt idx="3370">
                  <c:v>9.4954153675877173E-3</c:v>
                </c:pt>
                <c:pt idx="3371">
                  <c:v>9.4934701775756421E-3</c:v>
                </c:pt>
                <c:pt idx="3372">
                  <c:v>9.4915657971757564E-3</c:v>
                </c:pt>
                <c:pt idx="3373">
                  <c:v>9.4896299205421159E-3</c:v>
                </c:pt>
                <c:pt idx="3374">
                  <c:v>9.487699188934301E-3</c:v>
                </c:pt>
                <c:pt idx="3375">
                  <c:v>9.4857736104241065E-3</c:v>
                </c:pt>
                <c:pt idx="3376">
                  <c:v>9.4838531930850744E-3</c:v>
                </c:pt>
                <c:pt idx="3377">
                  <c:v>9.4819070720238725E-3</c:v>
                </c:pt>
                <c:pt idx="3378">
                  <c:v>9.4799979688700298E-3</c:v>
                </c:pt>
                <c:pt idx="3379">
                  <c:v>9.4780940532762457E-3</c:v>
                </c:pt>
                <c:pt idx="3380">
                  <c:v>9.4761953333147731E-3</c:v>
                </c:pt>
                <c:pt idx="3381">
                  <c:v>9.4743288065151574E-3</c:v>
                </c:pt>
                <c:pt idx="3382">
                  <c:v>9.4724395257365594E-3</c:v>
                </c:pt>
                <c:pt idx="3383">
                  <c:v>9.4705554626404211E-3</c:v>
                </c:pt>
                <c:pt idx="3384">
                  <c:v>9.4686766253002878E-3</c:v>
                </c:pt>
                <c:pt idx="3385">
                  <c:v>9.466803021787951E-3</c:v>
                </c:pt>
                <c:pt idx="3386">
                  <c:v>9.4649125739389561E-3</c:v>
                </c:pt>
                <c:pt idx="3387">
                  <c:v>9.4630504494611165E-3</c:v>
                </c:pt>
                <c:pt idx="3388">
                  <c:v>9.461193585203493E-3</c:v>
                </c:pt>
                <c:pt idx="3389">
                  <c:v>9.4593419892379082E-3</c:v>
                </c:pt>
                <c:pt idx="3390">
                  <c:v>9.4574956696417741E-3</c:v>
                </c:pt>
                <c:pt idx="3391">
                  <c:v>9.4556546344851909E-3</c:v>
                </c:pt>
                <c:pt idx="3392">
                  <c:v>9.4538188918421324E-3</c:v>
                </c:pt>
                <c:pt idx="3393">
                  <c:v>9.4519884497882897E-3</c:v>
                </c:pt>
                <c:pt idx="3394">
                  <c:v>9.450187022971665E-3</c:v>
                </c:pt>
                <c:pt idx="3395">
                  <c:v>9.4483655324397783E-3</c:v>
                </c:pt>
                <c:pt idx="3396">
                  <c:v>9.4465493630922683E-3</c:v>
                </c:pt>
                <c:pt idx="3397">
                  <c:v>9.4447385229995875E-3</c:v>
                </c:pt>
                <c:pt idx="3398">
                  <c:v>9.4429330202361571E-3</c:v>
                </c:pt>
                <c:pt idx="3399">
                  <c:v>9.4411297380567784E-3</c:v>
                </c:pt>
                <c:pt idx="3400">
                  <c:v>9.4393352724200345E-3</c:v>
                </c:pt>
                <c:pt idx="3401">
                  <c:v>9.4375461690565533E-3</c:v>
                </c:pt>
                <c:pt idx="3402">
                  <c:v>9.4357624360394375E-3</c:v>
                </c:pt>
                <c:pt idx="3403">
                  <c:v>9.4339858488973159E-3</c:v>
                </c:pt>
                <c:pt idx="3404">
                  <c:v>9.4322125396369989E-3</c:v>
                </c:pt>
                <c:pt idx="3405">
                  <c:v>9.4304446242163102E-3</c:v>
                </c:pt>
                <c:pt idx="3406">
                  <c:v>9.4286821107074682E-3</c:v>
                </c:pt>
                <c:pt idx="3407">
                  <c:v>9.4269246087092529E-3</c:v>
                </c:pt>
                <c:pt idx="3408">
                  <c:v>9.4251732673072425E-3</c:v>
                </c:pt>
                <c:pt idx="3409">
                  <c:v>9.4234273527637538E-3</c:v>
                </c:pt>
                <c:pt idx="3410">
                  <c:v>9.4216868731523302E-3</c:v>
                </c:pt>
                <c:pt idx="3411">
                  <c:v>9.4197044189712961E-3</c:v>
                </c:pt>
                <c:pt idx="3412">
                  <c:v>9.4179742341017388E-3</c:v>
                </c:pt>
                <c:pt idx="3413">
                  <c:v>9.4162505404635308E-3</c:v>
                </c:pt>
                <c:pt idx="3414">
                  <c:v>9.4145323144764047E-3</c:v>
                </c:pt>
                <c:pt idx="3415">
                  <c:v>9.4128195642130194E-3</c:v>
                </c:pt>
                <c:pt idx="3416">
                  <c:v>9.4111122977478031E-3</c:v>
                </c:pt>
                <c:pt idx="3417">
                  <c:v>9.4094105231529689E-3</c:v>
                </c:pt>
                <c:pt idx="3418">
                  <c:v>9.407714248501179E-3</c:v>
                </c:pt>
                <c:pt idx="3419">
                  <c:v>9.4060234818677379E-3</c:v>
                </c:pt>
                <c:pt idx="3420">
                  <c:v>9.4043551607922281E-3</c:v>
                </c:pt>
                <c:pt idx="3421">
                  <c:v>9.4026768493663936E-3</c:v>
                </c:pt>
                <c:pt idx="3422">
                  <c:v>9.4010040730921392E-3</c:v>
                </c:pt>
                <c:pt idx="3423">
                  <c:v>9.3993368400438707E-3</c:v>
                </c:pt>
                <c:pt idx="3424">
                  <c:v>9.3976581519096998E-3</c:v>
                </c:pt>
                <c:pt idx="3425">
                  <c:v>9.3960190359207579E-3</c:v>
                </c:pt>
                <c:pt idx="3426">
                  <c:v>9.3934146001697326E-3</c:v>
                </c:pt>
                <c:pt idx="3427">
                  <c:v>9.3927235015875497E-3</c:v>
                </c:pt>
                <c:pt idx="3428">
                  <c:v>9.3910841057770929E-3</c:v>
                </c:pt>
                <c:pt idx="3429">
                  <c:v>9.3894503016364681E-3</c:v>
                </c:pt>
                <c:pt idx="3430">
                  <c:v>9.3878220972396457E-3</c:v>
                </c:pt>
                <c:pt idx="3431">
                  <c:v>9.3861995006601692E-3</c:v>
                </c:pt>
                <c:pt idx="3432">
                  <c:v>9.3845825199724443E-3</c:v>
                </c:pt>
                <c:pt idx="3433">
                  <c:v>9.3829711632504448E-3</c:v>
                </c:pt>
                <c:pt idx="3434">
                  <c:v>9.3813654385694421E-3</c:v>
                </c:pt>
                <c:pt idx="3435">
                  <c:v>9.3797653540012467E-3</c:v>
                </c:pt>
                <c:pt idx="3436">
                  <c:v>9.3781709176219974E-3</c:v>
                </c:pt>
                <c:pt idx="3437">
                  <c:v>9.3765821375052308E-3</c:v>
                </c:pt>
                <c:pt idx="3438">
                  <c:v>9.3749990217249259E-3</c:v>
                </c:pt>
                <c:pt idx="3439">
                  <c:v>9.3734215783559168E-3</c:v>
                </c:pt>
                <c:pt idx="3440">
                  <c:v>9.3718498154721792E-3</c:v>
                </c:pt>
                <c:pt idx="3441">
                  <c:v>9.3702837411476884E-3</c:v>
                </c:pt>
                <c:pt idx="3442">
                  <c:v>9.3687233634572788E-3</c:v>
                </c:pt>
                <c:pt idx="3443">
                  <c:v>9.3671686904744957E-3</c:v>
                </c:pt>
                <c:pt idx="3444">
                  <c:v>9.3656197302750405E-3</c:v>
                </c:pt>
                <c:pt idx="3445">
                  <c:v>9.3640764909320214E-3</c:v>
                </c:pt>
                <c:pt idx="3446">
                  <c:v>9.3624843136270574E-3</c:v>
                </c:pt>
                <c:pt idx="3447">
                  <c:v>9.3609510493128708E-3</c:v>
                </c:pt>
                <c:pt idx="3448">
                  <c:v>9.3594235271493055E-3</c:v>
                </c:pt>
                <c:pt idx="3449">
                  <c:v>9.3579017552112304E-3</c:v>
                </c:pt>
                <c:pt idx="3450">
                  <c:v>9.3564008493257217E-3</c:v>
                </c:pt>
                <c:pt idx="3451">
                  <c:v>9.3549532733948997E-3</c:v>
                </c:pt>
                <c:pt idx="3452">
                  <c:v>9.3533868810595482E-3</c:v>
                </c:pt>
                <c:pt idx="3453">
                  <c:v>9.3518885677711643E-3</c:v>
                </c:pt>
                <c:pt idx="3454">
                  <c:v>9.3503960458110758E-3</c:v>
                </c:pt>
                <c:pt idx="3455">
                  <c:v>9.3488923304597977E-3</c:v>
                </c:pt>
                <c:pt idx="3456">
                  <c:v>9.347411036171243E-3</c:v>
                </c:pt>
                <c:pt idx="3457">
                  <c:v>9.3459355567013687E-3</c:v>
                </c:pt>
                <c:pt idx="3458">
                  <c:v>9.344465900122393E-3</c:v>
                </c:pt>
                <c:pt idx="3459">
                  <c:v>9.343020588532756E-3</c:v>
                </c:pt>
                <c:pt idx="3460">
                  <c:v>9.341562984102195E-3</c:v>
                </c:pt>
                <c:pt idx="3461">
                  <c:v>9.3401112275186739E-3</c:v>
                </c:pt>
                <c:pt idx="3462">
                  <c:v>9.3386653268601304E-3</c:v>
                </c:pt>
                <c:pt idx="3463">
                  <c:v>9.3365494044897225E-3</c:v>
                </c:pt>
                <c:pt idx="3464">
                  <c:v>9.3351782832142103E-3</c:v>
                </c:pt>
                <c:pt idx="3465">
                  <c:v>9.3337525213047952E-3</c:v>
                </c:pt>
                <c:pt idx="3466">
                  <c:v>9.3323326510763704E-3</c:v>
                </c:pt>
                <c:pt idx="3467">
                  <c:v>9.3309186806042332E-3</c:v>
                </c:pt>
                <c:pt idx="3468">
                  <c:v>9.3295106179628051E-3</c:v>
                </c:pt>
                <c:pt idx="3469">
                  <c:v>9.328108471226065E-3</c:v>
                </c:pt>
                <c:pt idx="3470">
                  <c:v>9.3267122484688748E-3</c:v>
                </c:pt>
                <c:pt idx="3471">
                  <c:v>9.3253219577656525E-3</c:v>
                </c:pt>
                <c:pt idx="3472">
                  <c:v>9.3239851347506064E-3</c:v>
                </c:pt>
                <c:pt idx="3473">
                  <c:v>9.32260751663146E-3</c:v>
                </c:pt>
                <c:pt idx="3474">
                  <c:v>9.3212358562626951E-3</c:v>
                </c:pt>
                <c:pt idx="3475">
                  <c:v>9.3198701617191546E-3</c:v>
                </c:pt>
                <c:pt idx="3476">
                  <c:v>9.318485085277101E-3</c:v>
                </c:pt>
                <c:pt idx="3477">
                  <c:v>9.3167451558625655E-3</c:v>
                </c:pt>
                <c:pt idx="3478">
                  <c:v>9.3157828070429168E-3</c:v>
                </c:pt>
                <c:pt idx="3479">
                  <c:v>9.3144406599727139E-3</c:v>
                </c:pt>
                <c:pt idx="3480">
                  <c:v>9.3131045183666127E-3</c:v>
                </c:pt>
                <c:pt idx="3481">
                  <c:v>9.3118017290067696E-3</c:v>
                </c:pt>
                <c:pt idx="3482">
                  <c:v>9.3104780213485016E-3</c:v>
                </c:pt>
                <c:pt idx="3483">
                  <c:v>9.3091603441176965E-3</c:v>
                </c:pt>
                <c:pt idx="3484">
                  <c:v>9.3078487053887635E-3</c:v>
                </c:pt>
                <c:pt idx="3485">
                  <c:v>9.3065141749428416E-3</c:v>
                </c:pt>
                <c:pt idx="3486">
                  <c:v>9.3052142357054959E-3</c:v>
                </c:pt>
                <c:pt idx="3487">
                  <c:v>9.3039203584597135E-3</c:v>
                </c:pt>
                <c:pt idx="3488">
                  <c:v>9.3026325512803477E-3</c:v>
                </c:pt>
                <c:pt idx="3489">
                  <c:v>9.3014119608464067E-3</c:v>
                </c:pt>
                <c:pt idx="3490">
                  <c:v>9.3001061338096724E-3</c:v>
                </c:pt>
                <c:pt idx="3491">
                  <c:v>9.2988369907155768E-3</c:v>
                </c:pt>
                <c:pt idx="3492">
                  <c:v>9.2975739507294985E-3</c:v>
                </c:pt>
                <c:pt idx="3493">
                  <c:v>9.296317021926721E-3</c:v>
                </c:pt>
                <c:pt idx="3494">
                  <c:v>9.2950662123820853E-3</c:v>
                </c:pt>
                <c:pt idx="3495">
                  <c:v>9.293821530172176E-3</c:v>
                </c:pt>
                <c:pt idx="3496">
                  <c:v>9.2925829833727085E-3</c:v>
                </c:pt>
                <c:pt idx="3497">
                  <c:v>9.2913505800598303E-3</c:v>
                </c:pt>
                <c:pt idx="3498">
                  <c:v>9.2900559311620626E-3</c:v>
                </c:pt>
                <c:pt idx="3499">
                  <c:v>9.2888350164371386E-3</c:v>
                </c:pt>
                <c:pt idx="3500">
                  <c:v>9.2876202679476483E-3</c:v>
                </c:pt>
                <c:pt idx="3501">
                  <c:v>9.286411693768452E-3</c:v>
                </c:pt>
                <c:pt idx="3502">
                  <c:v>9.2852451300992483E-3</c:v>
                </c:pt>
                <c:pt idx="3503">
                  <c:v>9.2840493429945034E-3</c:v>
                </c:pt>
                <c:pt idx="3504">
                  <c:v>9.2828597551673532E-3</c:v>
                </c:pt>
                <c:pt idx="3505">
                  <c:v>9.2816763746948316E-3</c:v>
                </c:pt>
                <c:pt idx="3506">
                  <c:v>9.2804992096513581E-3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91264"/>
        <c:axId val="47369318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42521</c:v>
                </c:pt>
                <c:pt idx="1">
                  <c:v>42551</c:v>
                </c:pt>
                <c:pt idx="2">
                  <c:v>42580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42734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42853</c:v>
                </c:pt>
                <c:pt idx="12">
                  <c:v>42886</c:v>
                </c:pt>
                <c:pt idx="13">
                  <c:v>42916</c:v>
                </c:pt>
                <c:pt idx="14">
                  <c:v>42947</c:v>
                </c:pt>
                <c:pt idx="15">
                  <c:v>42978</c:v>
                </c:pt>
                <c:pt idx="16">
                  <c:v>43007</c:v>
                </c:pt>
                <c:pt idx="17">
                  <c:v>43039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-1.4300000000000001E-3</c:v>
                </c:pt>
                <c:pt idx="1">
                  <c:v>-1.4500000000000001E-3</c:v>
                </c:pt>
                <c:pt idx="2">
                  <c:v>-1.4700000000000002E-3</c:v>
                </c:pt>
                <c:pt idx="3">
                  <c:v>-1.4900000000000002E-3</c:v>
                </c:pt>
                <c:pt idx="4">
                  <c:v>-1.5000000000000002E-3</c:v>
                </c:pt>
                <c:pt idx="5">
                  <c:v>-1.5199999999999999E-3</c:v>
                </c:pt>
                <c:pt idx="6">
                  <c:v>-1.5499999999999999E-3</c:v>
                </c:pt>
                <c:pt idx="7">
                  <c:v>-1.57E-3</c:v>
                </c:pt>
                <c:pt idx="8">
                  <c:v>-1.57E-3</c:v>
                </c:pt>
                <c:pt idx="9">
                  <c:v>-1.57E-3</c:v>
                </c:pt>
                <c:pt idx="10">
                  <c:v>-1.56E-3</c:v>
                </c:pt>
                <c:pt idx="11">
                  <c:v>-1.5399999999999999E-3</c:v>
                </c:pt>
                <c:pt idx="12">
                  <c:v>-1.5100000000000001E-3</c:v>
                </c:pt>
                <c:pt idx="13">
                  <c:v>-1.4900000000000002E-3</c:v>
                </c:pt>
                <c:pt idx="14">
                  <c:v>-1.4400000000000001E-3</c:v>
                </c:pt>
                <c:pt idx="15">
                  <c:v>-1.4100000000000002E-3</c:v>
                </c:pt>
                <c:pt idx="16">
                  <c:v>-1.3600000000000001E-3</c:v>
                </c:pt>
                <c:pt idx="17">
                  <c:v>-1.2900000000000001E-3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691264"/>
        <c:axId val="473693184"/>
      </c:scatterChart>
      <c:dateAx>
        <c:axId val="473691264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9318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73693184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36912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-1.3990842751931964E-3</c:v>
                </c:pt>
                <c:pt idx="1">
                  <c:v>-1.3990842753131005E-3</c:v>
                </c:pt>
                <c:pt idx="2">
                  <c:v>-1.3990842752331645E-3</c:v>
                </c:pt>
                <c:pt idx="3">
                  <c:v>-1.3990788379425467E-3</c:v>
                </c:pt>
                <c:pt idx="4">
                  <c:v>-1.3990842751931964E-3</c:v>
                </c:pt>
                <c:pt idx="5">
                  <c:v>-1.3990842752731325E-3</c:v>
                </c:pt>
                <c:pt idx="6">
                  <c:v>-1.3990842753131005E-3</c:v>
                </c:pt>
                <c:pt idx="7">
                  <c:v>-1.3990842752731325E-3</c:v>
                </c:pt>
                <c:pt idx="8">
                  <c:v>-1.3990788379292241E-3</c:v>
                </c:pt>
                <c:pt idx="9">
                  <c:v>-1.3990842752331645E-3</c:v>
                </c:pt>
                <c:pt idx="10">
                  <c:v>-1.3990842752331645E-3</c:v>
                </c:pt>
                <c:pt idx="11">
                  <c:v>-1.3990842752331645E-3</c:v>
                </c:pt>
                <c:pt idx="12">
                  <c:v>-1.3990842752731325E-3</c:v>
                </c:pt>
                <c:pt idx="13">
                  <c:v>-1.3990788379425467E-3</c:v>
                </c:pt>
                <c:pt idx="14">
                  <c:v>-1.3990842752331645E-3</c:v>
                </c:pt>
                <c:pt idx="15">
                  <c:v>-1.3990842752331645E-3</c:v>
                </c:pt>
                <c:pt idx="16">
                  <c:v>-1.3990842752331645E-3</c:v>
                </c:pt>
                <c:pt idx="17">
                  <c:v>-1.3990842753131005E-3</c:v>
                </c:pt>
                <c:pt idx="18">
                  <c:v>-1.3990788379159014E-3</c:v>
                </c:pt>
                <c:pt idx="19">
                  <c:v>-1.3990842753131005E-3</c:v>
                </c:pt>
                <c:pt idx="20">
                  <c:v>-1.3962498783959276E-3</c:v>
                </c:pt>
                <c:pt idx="21">
                  <c:v>-1.3904895982230769E-3</c:v>
                </c:pt>
                <c:pt idx="22">
                  <c:v>-1.3846254512950296E-3</c:v>
                </c:pt>
                <c:pt idx="23">
                  <c:v>-1.3727681210440323E-3</c:v>
                </c:pt>
                <c:pt idx="24">
                  <c:v>-1.361019879158043E-3</c:v>
                </c:pt>
                <c:pt idx="25">
                  <c:v>-1.3553036606595015E-3</c:v>
                </c:pt>
                <c:pt idx="26">
                  <c:v>-1.3497504802639781E-3</c:v>
                </c:pt>
                <c:pt idx="27">
                  <c:v>-1.3444048222277516E-3</c:v>
                </c:pt>
                <c:pt idx="28">
                  <c:v>-1.3346227198995919E-3</c:v>
                </c:pt>
                <c:pt idx="29">
                  <c:v>-1.3259870956039421E-3</c:v>
                </c:pt>
                <c:pt idx="30">
                  <c:v>-1.3223463112099765E-3</c:v>
                </c:pt>
                <c:pt idx="31">
                  <c:v>-1.3191799540335225E-3</c:v>
                </c:pt>
                <c:pt idx="32">
                  <c:v>-1.3165325081709867E-3</c:v>
                </c:pt>
                <c:pt idx="33">
                  <c:v>-1.3131849515790606E-3</c:v>
                </c:pt>
                <c:pt idx="34">
                  <c:v>-1.3120215214668107E-3</c:v>
                </c:pt>
                <c:pt idx="35">
                  <c:v>-1.3126358947390671E-3</c:v>
                </c:pt>
                <c:pt idx="36">
                  <c:v>-1.3140360842234244E-3</c:v>
                </c:pt>
                <c:pt idx="37">
                  <c:v>-1.3162665741761614E-3</c:v>
                </c:pt>
                <c:pt idx="38">
                  <c:v>-1.3237127754583966E-3</c:v>
                </c:pt>
                <c:pt idx="39">
                  <c:v>-1.3343812204791305E-3</c:v>
                </c:pt>
                <c:pt idx="40">
                  <c:v>-1.3414304741798944E-3</c:v>
                </c:pt>
                <c:pt idx="41">
                  <c:v>-1.3495769329274765E-3</c:v>
                </c:pt>
                <c:pt idx="42">
                  <c:v>-1.3570629070480678E-3</c:v>
                </c:pt>
                <c:pt idx="43">
                  <c:v>-1.3689901422342388E-3</c:v>
                </c:pt>
                <c:pt idx="44">
                  <c:v>-1.3805646353715062E-3</c:v>
                </c:pt>
                <c:pt idx="45">
                  <c:v>-1.3861081445032397E-3</c:v>
                </c:pt>
                <c:pt idx="46">
                  <c:v>-1.3914712382723238E-3</c:v>
                </c:pt>
                <c:pt idx="47">
                  <c:v>-1.3966300936951725E-3</c:v>
                </c:pt>
                <c:pt idx="48">
                  <c:v>-1.4061424032085768E-3</c:v>
                </c:pt>
                <c:pt idx="49">
                  <c:v>-1.4147466728520186E-3</c:v>
                </c:pt>
                <c:pt idx="50">
                  <c:v>-1.4185269918298715E-3</c:v>
                </c:pt>
                <c:pt idx="51">
                  <c:v>-1.4219601344800381E-3</c:v>
                </c:pt>
                <c:pt idx="52">
                  <c:v>-1.4250222776990285E-3</c:v>
                </c:pt>
                <c:pt idx="53">
                  <c:v>-1.4297851060041111E-3</c:v>
                </c:pt>
                <c:pt idx="54">
                  <c:v>-1.4330843968313189E-3</c:v>
                </c:pt>
                <c:pt idx="55">
                  <c:v>-1.4339341980607045E-3</c:v>
                </c:pt>
                <c:pt idx="56">
                  <c:v>-1.4342700618774629E-3</c:v>
                </c:pt>
                <c:pt idx="57">
                  <c:v>-1.434068165138136E-3</c:v>
                </c:pt>
                <c:pt idx="58">
                  <c:v>-1.4317470275493349E-3</c:v>
                </c:pt>
                <c:pt idx="59">
                  <c:v>-1.4274065131480995E-3</c:v>
                </c:pt>
                <c:pt idx="60">
                  <c:v>-1.4241584687546549E-3</c:v>
                </c:pt>
                <c:pt idx="61">
                  <c:v>-1.4202297255438978E-3</c:v>
                </c:pt>
                <c:pt idx="62">
                  <c:v>-1.4155964608120186E-3</c:v>
                </c:pt>
                <c:pt idx="63">
                  <c:v>-1.4036267525741053E-3</c:v>
                </c:pt>
                <c:pt idx="64">
                  <c:v>-1.3915424399568721E-3</c:v>
                </c:pt>
                <c:pt idx="65">
                  <c:v>-1.3858147161815992E-3</c:v>
                </c:pt>
                <c:pt idx="66">
                  <c:v>-1.3803019745983747E-3</c:v>
                </c:pt>
                <c:pt idx="67">
                  <c:v>-1.3750206692453304E-3</c:v>
                </c:pt>
                <c:pt idx="68">
                  <c:v>-1.3653066045327122E-3</c:v>
                </c:pt>
                <c:pt idx="69">
                  <c:v>-1.3565388893788111E-3</c:v>
                </c:pt>
                <c:pt idx="70">
                  <c:v>-1.3526615746295434E-3</c:v>
                </c:pt>
                <c:pt idx="71">
                  <c:v>-1.3491144196597915E-3</c:v>
                </c:pt>
                <c:pt idx="72">
                  <c:v>-1.3459138787874636E-3</c:v>
                </c:pt>
                <c:pt idx="73">
                  <c:v>-1.3407454531266794E-3</c:v>
                </c:pt>
                <c:pt idx="74">
                  <c:v>-1.3369069335977812E-3</c:v>
                </c:pt>
                <c:pt idx="75">
                  <c:v>-1.3356862716262796E-3</c:v>
                </c:pt>
                <c:pt idx="76">
                  <c:v>-1.3349109475013776E-3</c:v>
                </c:pt>
                <c:pt idx="77">
                  <c:v>-1.3345974148215589E-3</c:v>
                </c:pt>
                <c:pt idx="78">
                  <c:v>-1.3355869698727929E-3</c:v>
                </c:pt>
                <c:pt idx="79">
                  <c:v>-1.3382902797953733E-3</c:v>
                </c:pt>
                <c:pt idx="80">
                  <c:v>-1.3405325145932068E-3</c:v>
                </c:pt>
                <c:pt idx="81">
                  <c:v>-1.3433352646252672E-3</c:v>
                </c:pt>
                <c:pt idx="82">
                  <c:v>-1.3467149839696546E-3</c:v>
                </c:pt>
                <c:pt idx="83">
                  <c:v>-1.3554748193600474E-3</c:v>
                </c:pt>
                <c:pt idx="84">
                  <c:v>-1.3663326321955438E-3</c:v>
                </c:pt>
                <c:pt idx="85">
                  <c:v>-1.3728440066351766E-3</c:v>
                </c:pt>
                <c:pt idx="86">
                  <c:v>-1.3768973835093234E-3</c:v>
                </c:pt>
                <c:pt idx="87">
                  <c:v>-1.378159043565752E-3</c:v>
                </c:pt>
                <c:pt idx="88">
                  <c:v>-1.3812660395062792E-3</c:v>
                </c:pt>
                <c:pt idx="89">
                  <c:v>-1.384995381501497E-3</c:v>
                </c:pt>
                <c:pt idx="90">
                  <c:v>-1.3871746612581504E-3</c:v>
                </c:pt>
                <c:pt idx="91">
                  <c:v>-1.3895511275618944E-3</c:v>
                </c:pt>
                <c:pt idx="92">
                  <c:v>-1.3921293344099084E-3</c:v>
                </c:pt>
                <c:pt idx="93">
                  <c:v>-1.3979755589543785E-3</c:v>
                </c:pt>
                <c:pt idx="94">
                  <c:v>-1.4045506512250228E-3</c:v>
                </c:pt>
                <c:pt idx="95">
                  <c:v>-1.4082058735898073E-3</c:v>
                </c:pt>
                <c:pt idx="96">
                  <c:v>-1.4120901614411707E-3</c:v>
                </c:pt>
                <c:pt idx="97">
                  <c:v>-1.4162080689761325E-3</c:v>
                </c:pt>
                <c:pt idx="98">
                  <c:v>-1.4252397448899501E-3</c:v>
                </c:pt>
                <c:pt idx="99">
                  <c:v>-1.4351069798124172E-3</c:v>
                </c:pt>
                <c:pt idx="100">
                  <c:v>-1.440461298281015E-3</c:v>
                </c:pt>
                <c:pt idx="101">
                  <c:v>-1.4460765614954241E-3</c:v>
                </c:pt>
                <c:pt idx="102">
                  <c:v>-1.4519573235327599E-3</c:v>
                </c:pt>
                <c:pt idx="103">
                  <c:v>-1.4646206555024577E-3</c:v>
                </c:pt>
                <c:pt idx="104">
                  <c:v>-1.478226442372943E-3</c:v>
                </c:pt>
                <c:pt idx="105">
                  <c:v>-1.4855030105609401E-3</c:v>
                </c:pt>
                <c:pt idx="106">
                  <c:v>-1.4930724024742048E-3</c:v>
                </c:pt>
                <c:pt idx="107">
                  <c:v>-1.5009391721099163E-3</c:v>
                </c:pt>
                <c:pt idx="108">
                  <c:v>-1.5138865920194533E-3</c:v>
                </c:pt>
                <c:pt idx="109">
                  <c:v>-1.5251259865811662E-3</c:v>
                </c:pt>
                <c:pt idx="110">
                  <c:v>-1.5303122043164308E-3</c:v>
                </c:pt>
                <c:pt idx="111">
                  <c:v>-1.5352276502067497E-3</c:v>
                </c:pt>
                <c:pt idx="112">
                  <c:v>-1.5398639281283266E-3</c:v>
                </c:pt>
                <c:pt idx="113">
                  <c:v>-1.5481572863951243E-3</c:v>
                </c:pt>
                <c:pt idx="114">
                  <c:v>-1.5554494402492125E-3</c:v>
                </c:pt>
                <c:pt idx="115">
                  <c:v>-1.5585639379889216E-3</c:v>
                </c:pt>
                <c:pt idx="116">
                  <c:v>-1.561348891816472E-3</c:v>
                </c:pt>
                <c:pt idx="117">
                  <c:v>-1.5637959053282913E-3</c:v>
                </c:pt>
                <c:pt idx="118">
                  <c:v>-1.5675146598059797E-3</c:v>
                </c:pt>
                <c:pt idx="119">
                  <c:v>-1.5700366372595198E-3</c:v>
                </c:pt>
                <c:pt idx="120">
                  <c:v>-1.5706680093741099E-3</c:v>
                </c:pt>
                <c:pt idx="121">
                  <c:v>-1.5709110652295522E-3</c:v>
                </c:pt>
                <c:pt idx="122">
                  <c:v>-1.5707574085821463E-3</c:v>
                </c:pt>
                <c:pt idx="123">
                  <c:v>-1.569078901182408E-3</c:v>
                </c:pt>
                <c:pt idx="124">
                  <c:v>-1.5660077363666147E-3</c:v>
                </c:pt>
                <c:pt idx="125">
                  <c:v>-1.5637445768268421E-3</c:v>
                </c:pt>
                <c:pt idx="126">
                  <c:v>-1.5610343284411243E-3</c:v>
                </c:pt>
                <c:pt idx="127">
                  <c:v>-1.5578685952055693E-3</c:v>
                </c:pt>
                <c:pt idx="128">
                  <c:v>-1.549970192606942E-3</c:v>
                </c:pt>
                <c:pt idx="129">
                  <c:v>-1.5405965715142855E-3</c:v>
                </c:pt>
                <c:pt idx="130">
                  <c:v>-1.5357144316219262E-3</c:v>
                </c:pt>
                <c:pt idx="131">
                  <c:v>-1.5310268345114508E-3</c:v>
                </c:pt>
                <c:pt idx="132">
                  <c:v>-1.5265400521657924E-3</c:v>
                </c:pt>
                <c:pt idx="133">
                  <c:v>-1.51826082799289E-3</c:v>
                </c:pt>
                <c:pt idx="134">
                  <c:v>-1.5107265140468229E-3</c:v>
                </c:pt>
                <c:pt idx="135">
                  <c:v>-1.5073378878671662E-3</c:v>
                </c:pt>
                <c:pt idx="136">
                  <c:v>-1.504187709069349E-3</c:v>
                </c:pt>
                <c:pt idx="137">
                  <c:v>-1.5012822499960166E-3</c:v>
                </c:pt>
                <c:pt idx="138">
                  <c:v>-1.4963122051137034E-3</c:v>
                </c:pt>
                <c:pt idx="139">
                  <c:v>-1.4922330520850124E-3</c:v>
                </c:pt>
                <c:pt idx="140">
                  <c:v>-1.4906452726570762E-3</c:v>
                </c:pt>
                <c:pt idx="141">
                  <c:v>-1.4893398456106155E-3</c:v>
                </c:pt>
                <c:pt idx="142">
                  <c:v>-1.4883230428486272E-3</c:v>
                </c:pt>
                <c:pt idx="143">
                  <c:v>-1.4872767347018367E-3</c:v>
                </c:pt>
                <c:pt idx="144">
                  <c:v>-1.4872675176613726E-3</c:v>
                </c:pt>
                <c:pt idx="145">
                  <c:v>-1.487787918263983E-3</c:v>
                </c:pt>
                <c:pt idx="146">
                  <c:v>-1.4886345758080566E-3</c:v>
                </c:pt>
                <c:pt idx="147">
                  <c:v>-1.4898137625163344E-3</c:v>
                </c:pt>
                <c:pt idx="148">
                  <c:v>-1.4933057321631082E-3</c:v>
                </c:pt>
                <c:pt idx="149">
                  <c:v>-1.4979812417292848E-3</c:v>
                </c:pt>
                <c:pt idx="150">
                  <c:v>-1.5009171552016198E-3</c:v>
                </c:pt>
                <c:pt idx="151">
                  <c:v>-1.5041324192965888E-3</c:v>
                </c:pt>
                <c:pt idx="152">
                  <c:v>-1.5072666994120354E-3</c:v>
                </c:pt>
                <c:pt idx="153">
                  <c:v>-1.5129399640967378E-3</c:v>
                </c:pt>
                <c:pt idx="154">
                  <c:v>-1.5180179184071108E-3</c:v>
                </c:pt>
                <c:pt idx="155">
                  <c:v>-1.5202401577596447E-3</c:v>
                </c:pt>
                <c:pt idx="156">
                  <c:v>-1.5222685351057308E-3</c:v>
                </c:pt>
                <c:pt idx="157">
                  <c:v>-1.5240992322596014E-3</c:v>
                </c:pt>
                <c:pt idx="158">
                  <c:v>-1.5270761253249887E-3</c:v>
                </c:pt>
                <c:pt idx="159">
                  <c:v>-1.5293688601536459E-3</c:v>
                </c:pt>
                <c:pt idx="160">
                  <c:v>-1.5301538868772724E-3</c:v>
                </c:pt>
                <c:pt idx="161">
                  <c:v>-1.5307183254531509E-3</c:v>
                </c:pt>
                <c:pt idx="162">
                  <c:v>-1.5310583579752901E-3</c:v>
                </c:pt>
                <c:pt idx="163">
                  <c:v>-1.5309648020656041E-3</c:v>
                </c:pt>
                <c:pt idx="164">
                  <c:v>-1.5300980673282893E-3</c:v>
                </c:pt>
                <c:pt idx="165">
                  <c:v>-1.5292587994331086E-3</c:v>
                </c:pt>
                <c:pt idx="166">
                  <c:v>-1.52817221744872E-3</c:v>
                </c:pt>
                <c:pt idx="167">
                  <c:v>-1.5268345034291642E-3</c:v>
                </c:pt>
                <c:pt idx="168">
                  <c:v>-1.5221914959007155E-3</c:v>
                </c:pt>
                <c:pt idx="169">
                  <c:v>-1.5162453218975358E-3</c:v>
                </c:pt>
                <c:pt idx="170">
                  <c:v>-1.5133206373230124E-3</c:v>
                </c:pt>
                <c:pt idx="171">
                  <c:v>-1.5101180946519577E-3</c:v>
                </c:pt>
                <c:pt idx="172">
                  <c:v>-1.5033514558826511E-3</c:v>
                </c:pt>
                <c:pt idx="173">
                  <c:v>-1.4968954905203447E-3</c:v>
                </c:pt>
                <c:pt idx="174">
                  <c:v>-1.493851992546702E-3</c:v>
                </c:pt>
                <c:pt idx="175">
                  <c:v>-1.4909248580119439E-3</c:v>
                </c:pt>
                <c:pt idx="176">
                  <c:v>-1.488116613095336E-3</c:v>
                </c:pt>
                <c:pt idx="177">
                  <c:v>-1.4829029448915065E-3</c:v>
                </c:pt>
                <c:pt idx="178">
                  <c:v>-1.4781230540350521E-3</c:v>
                </c:pt>
                <c:pt idx="179">
                  <c:v>-1.4759471501779586E-3</c:v>
                </c:pt>
                <c:pt idx="180">
                  <c:v>-1.4739052931345142E-3</c:v>
                </c:pt>
                <c:pt idx="181">
                  <c:v>-1.4720000090839847E-3</c:v>
                </c:pt>
                <c:pt idx="182">
                  <c:v>-1.468651323168757E-3</c:v>
                </c:pt>
                <c:pt idx="183">
                  <c:v>-1.465795125237257E-3</c:v>
                </c:pt>
                <c:pt idx="184">
                  <c:v>-1.4646105984406077E-3</c:v>
                </c:pt>
                <c:pt idx="185">
                  <c:v>-1.4635778016325318E-3</c:v>
                </c:pt>
                <c:pt idx="186">
                  <c:v>-1.4626992609922951E-3</c:v>
                </c:pt>
                <c:pt idx="187">
                  <c:v>-1.4614630648468463E-3</c:v>
                </c:pt>
                <c:pt idx="188">
                  <c:v>-1.4607781837350231E-3</c:v>
                </c:pt>
                <c:pt idx="189">
                  <c:v>-1.4607088167428728E-3</c:v>
                </c:pt>
                <c:pt idx="190">
                  <c:v>-1.4608088629142202E-3</c:v>
                </c:pt>
                <c:pt idx="191">
                  <c:v>-1.4610808485482352E-3</c:v>
                </c:pt>
                <c:pt idx="192">
                  <c:v>-1.4622046429790814E-3</c:v>
                </c:pt>
                <c:pt idx="193">
                  <c:v>-1.463938708856638E-3</c:v>
                </c:pt>
                <c:pt idx="194">
                  <c:v>-1.4650604417232316E-3</c:v>
                </c:pt>
                <c:pt idx="195">
                  <c:v>-1.4661286825790043E-3</c:v>
                </c:pt>
                <c:pt idx="196">
                  <c:v>-1.4670943289019078E-3</c:v>
                </c:pt>
                <c:pt idx="197">
                  <c:v>-1.4686696275534317E-3</c:v>
                </c:pt>
                <c:pt idx="198">
                  <c:v>-1.469898886927723E-3</c:v>
                </c:pt>
                <c:pt idx="199">
                  <c:v>-1.4703274991534343E-3</c:v>
                </c:pt>
                <c:pt idx="200">
                  <c:v>-1.4706438923450804E-3</c:v>
                </c:pt>
                <c:pt idx="201">
                  <c:v>-1.4708464621859818E-3</c:v>
                </c:pt>
                <c:pt idx="202">
                  <c:v>-1.4708581613076532E-3</c:v>
                </c:pt>
                <c:pt idx="203">
                  <c:v>-1.4704864278636265E-3</c:v>
                </c:pt>
                <c:pt idx="204">
                  <c:v>-1.4700958201174785E-3</c:v>
                </c:pt>
                <c:pt idx="205">
                  <c:v>-1.469581764759198E-3</c:v>
                </c:pt>
                <c:pt idx="206">
                  <c:v>-1.4689426573921693E-3</c:v>
                </c:pt>
                <c:pt idx="207">
                  <c:v>-1.4672336024679211E-3</c:v>
                </c:pt>
                <c:pt idx="208">
                  <c:v>-1.4651036267387951E-3</c:v>
                </c:pt>
                <c:pt idx="209">
                  <c:v>-1.463815198334828E-3</c:v>
                </c:pt>
                <c:pt idx="210">
                  <c:v>-1.4623920933809487E-3</c:v>
                </c:pt>
                <c:pt idx="211">
                  <c:v>-1.4608327077603178E-3</c:v>
                </c:pt>
                <c:pt idx="212">
                  <c:v>-1.4572457484440804E-3</c:v>
                </c:pt>
                <c:pt idx="213">
                  <c:v>-1.4532002769529484E-3</c:v>
                </c:pt>
                <c:pt idx="214">
                  <c:v>-1.4516478079595885E-3</c:v>
                </c:pt>
                <c:pt idx="215">
                  <c:v>-1.4509379739680028E-3</c:v>
                </c:pt>
                <c:pt idx="216">
                  <c:v>-1.4504987806462921E-3</c:v>
                </c:pt>
                <c:pt idx="217">
                  <c:v>-1.4505347411875036E-3</c:v>
                </c:pt>
                <c:pt idx="218">
                  <c:v>-1.4515206383647339E-3</c:v>
                </c:pt>
                <c:pt idx="219">
                  <c:v>-1.452488816142683E-3</c:v>
                </c:pt>
                <c:pt idx="220">
                  <c:v>-1.4537493015787106E-3</c:v>
                </c:pt>
                <c:pt idx="221">
                  <c:v>-1.4553057059041308E-3</c:v>
                </c:pt>
                <c:pt idx="222">
                  <c:v>-1.4594170496895487E-3</c:v>
                </c:pt>
                <c:pt idx="223">
                  <c:v>-1.46456273380835E-3</c:v>
                </c:pt>
                <c:pt idx="224">
                  <c:v>-1.4676528992518811E-3</c:v>
                </c:pt>
                <c:pt idx="225">
                  <c:v>-1.4710606502932322E-3</c:v>
                </c:pt>
                <c:pt idx="226">
                  <c:v>-1.4747895981637171E-3</c:v>
                </c:pt>
                <c:pt idx="227">
                  <c:v>-1.4833300937278082E-3</c:v>
                </c:pt>
                <c:pt idx="228">
                  <c:v>-1.492989580405002E-3</c:v>
                </c:pt>
                <c:pt idx="229">
                  <c:v>-1.4983786792521769E-3</c:v>
                </c:pt>
                <c:pt idx="230">
                  <c:v>-1.5041106418767214E-3</c:v>
                </c:pt>
                <c:pt idx="231">
                  <c:v>-1.510189079070301E-3</c:v>
                </c:pt>
                <c:pt idx="232">
                  <c:v>-1.5235124776014075E-3</c:v>
                </c:pt>
                <c:pt idx="233">
                  <c:v>-1.5380397981612504E-3</c:v>
                </c:pt>
                <c:pt idx="234">
                  <c:v>-1.545904776190099E-3</c:v>
                </c:pt>
                <c:pt idx="235">
                  <c:v>-1.5541378954564422E-3</c:v>
                </c:pt>
                <c:pt idx="236">
                  <c:v>-1.5627427676312422E-3</c:v>
                </c:pt>
                <c:pt idx="237">
                  <c:v>-1.5886509337903476E-3</c:v>
                </c:pt>
                <c:pt idx="238">
                  <c:v>-1.6155985507415593E-3</c:v>
                </c:pt>
                <c:pt idx="239">
                  <c:v>-1.6279814634367895E-3</c:v>
                </c:pt>
                <c:pt idx="240">
                  <c:v>-1.6396984998579001E-3</c:v>
                </c:pt>
                <c:pt idx="241">
                  <c:v>-1.6507406987731343E-3</c:v>
                </c:pt>
                <c:pt idx="242">
                  <c:v>-1.6705230796665305E-3</c:v>
                </c:pt>
                <c:pt idx="243">
                  <c:v>-1.6879818925819023E-3</c:v>
                </c:pt>
                <c:pt idx="244">
                  <c:v>-1.6955154841324926E-3</c:v>
                </c:pt>
                <c:pt idx="245">
                  <c:v>-1.7023204701871464E-3</c:v>
                </c:pt>
                <c:pt idx="246">
                  <c:v>-1.7174933442642981E-3</c:v>
                </c:pt>
                <c:pt idx="247">
                  <c:v>-1.7273478391244268E-3</c:v>
                </c:pt>
                <c:pt idx="248">
                  <c:v>-1.7288016702998732E-3</c:v>
                </c:pt>
                <c:pt idx="249">
                  <c:v>-1.7294552052860013E-3</c:v>
                </c:pt>
                <c:pt idx="250">
                  <c:v>-1.7280415201037513E-3</c:v>
                </c:pt>
                <c:pt idx="251">
                  <c:v>-1.7238871575031567E-3</c:v>
                </c:pt>
                <c:pt idx="252">
                  <c:v>-1.7204047916674625E-3</c:v>
                </c:pt>
                <c:pt idx="253">
                  <c:v>-1.7160683616923578E-3</c:v>
                </c:pt>
                <c:pt idx="254">
                  <c:v>-1.7108689058265014E-3</c:v>
                </c:pt>
                <c:pt idx="255">
                  <c:v>-1.6996729313589753E-3</c:v>
                </c:pt>
                <c:pt idx="256">
                  <c:v>-1.6900238638539733E-3</c:v>
                </c:pt>
                <c:pt idx="257">
                  <c:v>-1.6865056359849362E-3</c:v>
                </c:pt>
                <c:pt idx="258">
                  <c:v>-1.6831645797532602E-3</c:v>
                </c:pt>
                <c:pt idx="259">
                  <c:v>-1.6770768399476665E-3</c:v>
                </c:pt>
                <c:pt idx="260">
                  <c:v>-1.6716185242415804E-3</c:v>
                </c:pt>
                <c:pt idx="261">
                  <c:v>-1.6691981658079058E-3</c:v>
                </c:pt>
                <c:pt idx="262">
                  <c:v>-1.6669689148240963E-3</c:v>
                </c:pt>
                <c:pt idx="263">
                  <c:v>-1.6649330940721185E-3</c:v>
                </c:pt>
                <c:pt idx="264">
                  <c:v>-1.6615101641459518E-3</c:v>
                </c:pt>
                <c:pt idx="265">
                  <c:v>-1.6587705645854101E-3</c:v>
                </c:pt>
                <c:pt idx="266">
                  <c:v>-1.6577367338443949E-3</c:v>
                </c:pt>
                <c:pt idx="267">
                  <c:v>-1.6569102690677795E-3</c:v>
                </c:pt>
                <c:pt idx="268">
                  <c:v>-1.6562934929176265E-3</c:v>
                </c:pt>
                <c:pt idx="269">
                  <c:v>-1.6557629000679697E-3</c:v>
                </c:pt>
                <c:pt idx="270">
                  <c:v>-1.6559697265039475E-3</c:v>
                </c:pt>
                <c:pt idx="271">
                  <c:v>-1.6564362326976223E-3</c:v>
                </c:pt>
                <c:pt idx="272">
                  <c:v>-1.6571263631703914E-3</c:v>
                </c:pt>
                <c:pt idx="273">
                  <c:v>-1.6580424408241257E-3</c:v>
                </c:pt>
                <c:pt idx="274">
                  <c:v>-1.6606317055201103E-3</c:v>
                </c:pt>
                <c:pt idx="275">
                  <c:v>-1.6640126739320138E-3</c:v>
                </c:pt>
                <c:pt idx="276">
                  <c:v>-1.666093326062601E-3</c:v>
                </c:pt>
                <c:pt idx="277">
                  <c:v>-1.6683134855588477E-3</c:v>
                </c:pt>
                <c:pt idx="278">
                  <c:v>-1.670271955624969E-3</c:v>
                </c:pt>
                <c:pt idx="279">
                  <c:v>-1.6729572691565053E-3</c:v>
                </c:pt>
                <c:pt idx="280">
                  <c:v>-1.6744156286296885E-3</c:v>
                </c:pt>
                <c:pt idx="281">
                  <c:v>-1.6745103442250553E-3</c:v>
                </c:pt>
                <c:pt idx="282">
                  <c:v>-1.6742211185016842E-3</c:v>
                </c:pt>
                <c:pt idx="283">
                  <c:v>-1.6735442213233753E-3</c:v>
                </c:pt>
                <c:pt idx="284">
                  <c:v>-1.6708717825464348E-3</c:v>
                </c:pt>
                <c:pt idx="285">
                  <c:v>-1.6668853139778506E-3</c:v>
                </c:pt>
                <c:pt idx="286">
                  <c:v>-1.6642141068823335E-3</c:v>
                </c:pt>
                <c:pt idx="287">
                  <c:v>-1.6611328470750308E-3</c:v>
                </c:pt>
                <c:pt idx="288">
                  <c:v>-1.6576378048194229E-3</c:v>
                </c:pt>
                <c:pt idx="289">
                  <c:v>-1.6492422381908511E-3</c:v>
                </c:pt>
                <c:pt idx="290">
                  <c:v>-1.6394452055923381E-3</c:v>
                </c:pt>
                <c:pt idx="291">
                  <c:v>-1.6338252974135159E-3</c:v>
                </c:pt>
                <c:pt idx="292">
                  <c:v>-1.6277692256494447E-3</c:v>
                </c:pt>
                <c:pt idx="293">
                  <c:v>-1.6212732599640844E-3</c:v>
                </c:pt>
                <c:pt idx="294">
                  <c:v>-1.6067891931914602E-3</c:v>
                </c:pt>
                <c:pt idx="295">
                  <c:v>-1.590815854886074E-3</c:v>
                </c:pt>
                <c:pt idx="296">
                  <c:v>-1.5820644671915574E-3</c:v>
                </c:pt>
                <c:pt idx="297">
                  <c:v>-1.5728508044388079E-3</c:v>
                </c:pt>
                <c:pt idx="298">
                  <c:v>-1.5631711366115297E-3</c:v>
                </c:pt>
                <c:pt idx="299">
                  <c:v>-1.543553973770706E-3</c:v>
                </c:pt>
                <c:pt idx="300">
                  <c:v>-1.5251695776319352E-3</c:v>
                </c:pt>
                <c:pt idx="301">
                  <c:v>-1.5166676825639769E-3</c:v>
                </c:pt>
                <c:pt idx="302">
                  <c:v>-1.5085886458043873E-3</c:v>
                </c:pt>
                <c:pt idx="303">
                  <c:v>-1.5009369284646468E-3</c:v>
                </c:pt>
                <c:pt idx="304">
                  <c:v>-1.4870740528971638E-3</c:v>
                </c:pt>
                <c:pt idx="305">
                  <c:v>-1.4746924686992458E-3</c:v>
                </c:pt>
                <c:pt idx="306">
                  <c:v>-1.469244260414726E-3</c:v>
                </c:pt>
                <c:pt idx="307">
                  <c:v>-1.4642501363804072E-3</c:v>
                </c:pt>
                <c:pt idx="308">
                  <c:v>-1.4597145573080894E-3</c:v>
                </c:pt>
                <c:pt idx="309">
                  <c:v>-1.4521883292939464E-3</c:v>
                </c:pt>
                <c:pt idx="310">
                  <c:v>-1.4462469089915331E-3</c:v>
                </c:pt>
                <c:pt idx="311">
                  <c:v>-1.4440709678842367E-3</c:v>
                </c:pt>
                <c:pt idx="312">
                  <c:v>-1.4423803368091015E-3</c:v>
                </c:pt>
                <c:pt idx="313">
                  <c:v>-1.4411794765578634E-3</c:v>
                </c:pt>
                <c:pt idx="314">
                  <c:v>-1.4404268660372921E-3</c:v>
                </c:pt>
                <c:pt idx="315">
                  <c:v>-1.4413629599863143E-3</c:v>
                </c:pt>
                <c:pt idx="316">
                  <c:v>-1.4426778660903139E-3</c:v>
                </c:pt>
                <c:pt idx="317">
                  <c:v>-1.4445093077686266E-3</c:v>
                </c:pt>
                <c:pt idx="318">
                  <c:v>-1.4468617458529565E-3</c:v>
                </c:pt>
                <c:pt idx="319">
                  <c:v>-1.4533197140531584E-3</c:v>
                </c:pt>
                <c:pt idx="320">
                  <c:v>-1.4612826438487048E-3</c:v>
                </c:pt>
                <c:pt idx="321">
                  <c:v>-1.4651825282641084E-3</c:v>
                </c:pt>
                <c:pt idx="322">
                  <c:v>-1.468802267692304E-3</c:v>
                </c:pt>
                <c:pt idx="323">
                  <c:v>-1.4721392031402658E-3</c:v>
                </c:pt>
                <c:pt idx="324">
                  <c:v>-1.4778510308977033E-3</c:v>
                </c:pt>
                <c:pt idx="325">
                  <c:v>-1.4826057201533516E-3</c:v>
                </c:pt>
                <c:pt idx="326">
                  <c:v>-1.4844887471676671E-3</c:v>
                </c:pt>
                <c:pt idx="327">
                  <c:v>-1.4860730149246493E-3</c:v>
                </c:pt>
                <c:pt idx="328">
                  <c:v>-1.4873558643113682E-3</c:v>
                </c:pt>
                <c:pt idx="329">
                  <c:v>-1.4888973809723538E-3</c:v>
                </c:pt>
                <c:pt idx="330">
                  <c:v>-1.4894198931791891E-3</c:v>
                </c:pt>
                <c:pt idx="331">
                  <c:v>-1.489155762262051E-3</c:v>
                </c:pt>
                <c:pt idx="332">
                  <c:v>-1.4885742576176142E-3</c:v>
                </c:pt>
                <c:pt idx="333">
                  <c:v>-1.4876727201729167E-3</c:v>
                </c:pt>
                <c:pt idx="334">
                  <c:v>-1.4847834490838707E-3</c:v>
                </c:pt>
                <c:pt idx="335">
                  <c:v>-1.480813057495034E-3</c:v>
                </c:pt>
                <c:pt idx="336">
                  <c:v>-1.4782714676364606E-3</c:v>
                </c:pt>
                <c:pt idx="337">
                  <c:v>-1.4753938895006868E-3</c:v>
                </c:pt>
                <c:pt idx="338">
                  <c:v>-1.4721776642945272E-3</c:v>
                </c:pt>
                <c:pt idx="339">
                  <c:v>-1.4645971345972342E-3</c:v>
                </c:pt>
                <c:pt idx="340">
                  <c:v>-1.4558731054714613E-3</c:v>
                </c:pt>
                <c:pt idx="341">
                  <c:v>-1.4509237552617904E-3</c:v>
                </c:pt>
                <c:pt idx="342">
                  <c:v>-1.445619802544762E-3</c:v>
                </c:pt>
                <c:pt idx="343">
                  <c:v>-1.439431535565916E-3</c:v>
                </c:pt>
                <c:pt idx="344">
                  <c:v>-1.4270886948430928E-3</c:v>
                </c:pt>
                <c:pt idx="345">
                  <c:v>-1.4164410792272264E-3</c:v>
                </c:pt>
                <c:pt idx="346">
                  <c:v>-1.4119673581136638E-3</c:v>
                </c:pt>
                <c:pt idx="347">
                  <c:v>-1.4080119620629716E-3</c:v>
                </c:pt>
                <c:pt idx="348">
                  <c:v>-1.4045792748884622E-3</c:v>
                </c:pt>
                <c:pt idx="349">
                  <c:v>-1.3994727430244325E-3</c:v>
                </c:pt>
                <c:pt idx="350">
                  <c:v>-1.3961632941761337E-3</c:v>
                </c:pt>
                <c:pt idx="351">
                  <c:v>-1.3954099104607209E-3</c:v>
                </c:pt>
                <c:pt idx="352">
                  <c:v>-1.3952055392207896E-3</c:v>
                </c:pt>
                <c:pt idx="353">
                  <c:v>-1.3955545643096201E-3</c:v>
                </c:pt>
                <c:pt idx="354">
                  <c:v>-1.3981137584595515E-3</c:v>
                </c:pt>
                <c:pt idx="355">
                  <c:v>-1.4025723056976247E-3</c:v>
                </c:pt>
                <c:pt idx="356">
                  <c:v>-1.4057540707090865E-3</c:v>
                </c:pt>
                <c:pt idx="357">
                  <c:v>-1.4095155355287048E-3</c:v>
                </c:pt>
                <c:pt idx="358">
                  <c:v>-1.4138610837699517E-3</c:v>
                </c:pt>
                <c:pt idx="359">
                  <c:v>-1.4245154082592748E-3</c:v>
                </c:pt>
                <c:pt idx="360">
                  <c:v>-1.4371717902550429E-3</c:v>
                </c:pt>
                <c:pt idx="361">
                  <c:v>-1.4445035144827756E-3</c:v>
                </c:pt>
                <c:pt idx="362">
                  <c:v>-1.4524456255315954E-3</c:v>
                </c:pt>
                <c:pt idx="363">
                  <c:v>-1.4610025072148147E-3</c:v>
                </c:pt>
                <c:pt idx="364">
                  <c:v>-1.4782674916169469E-3</c:v>
                </c:pt>
                <c:pt idx="365">
                  <c:v>-1.4945558316137308E-3</c:v>
                </c:pt>
                <c:pt idx="366">
                  <c:v>-1.5022125097452488E-3</c:v>
                </c:pt>
                <c:pt idx="367">
                  <c:v>-1.5095746400906052E-3</c:v>
                </c:pt>
                <c:pt idx="368">
                  <c:v>-1.5166396401555815E-3</c:v>
                </c:pt>
                <c:pt idx="369">
                  <c:v>-1.5297597929997409E-3</c:v>
                </c:pt>
                <c:pt idx="370">
                  <c:v>-1.5418766874475409E-3</c:v>
                </c:pt>
                <c:pt idx="371">
                  <c:v>-1.5474172985374679E-3</c:v>
                </c:pt>
                <c:pt idx="372">
                  <c:v>-1.552645284381704E-3</c:v>
                </c:pt>
                <c:pt idx="373">
                  <c:v>-1.5575580623661267E-3</c:v>
                </c:pt>
                <c:pt idx="374">
                  <c:v>-1.5663131984489098E-3</c:v>
                </c:pt>
                <c:pt idx="375">
                  <c:v>-1.5740054464608022E-3</c:v>
                </c:pt>
                <c:pt idx="376">
                  <c:v>-1.5773034480126569E-3</c:v>
                </c:pt>
                <c:pt idx="377">
                  <c:v>-1.5802707466194832E-3</c:v>
                </c:pt>
                <c:pt idx="378">
                  <c:v>-1.5829047600668389E-3</c:v>
                </c:pt>
                <c:pt idx="379">
                  <c:v>-1.587041926676136E-3</c:v>
                </c:pt>
                <c:pt idx="380">
                  <c:v>-1.5900563100190723E-3</c:v>
                </c:pt>
                <c:pt idx="381">
                  <c:v>-1.590985159056757E-3</c:v>
                </c:pt>
                <c:pt idx="382">
                  <c:v>-1.591565227809788E-3</c:v>
                </c:pt>
                <c:pt idx="383">
                  <c:v>-1.591793933664043E-3</c:v>
                </c:pt>
                <c:pt idx="384">
                  <c:v>-1.5910601910373856E-3</c:v>
                </c:pt>
                <c:pt idx="385">
                  <c:v>-1.5891434774895075E-3</c:v>
                </c:pt>
                <c:pt idx="386">
                  <c:v>-1.587632282560314E-3</c:v>
                </c:pt>
                <c:pt idx="387">
                  <c:v>-1.5860332952977174E-3</c:v>
                </c:pt>
                <c:pt idx="388">
                  <c:v>-1.5844018065935828E-3</c:v>
                </c:pt>
                <c:pt idx="389">
                  <c:v>-1.5810227552748302E-3</c:v>
                </c:pt>
                <c:pt idx="390">
                  <c:v>-1.5775476681367806E-3</c:v>
                </c:pt>
                <c:pt idx="391">
                  <c:v>-1.5757512950864694E-3</c:v>
                </c:pt>
                <c:pt idx="392">
                  <c:v>-1.5739214697951809E-3</c:v>
                </c:pt>
                <c:pt idx="393">
                  <c:v>-1.5720580335498724E-3</c:v>
                </c:pt>
                <c:pt idx="394">
                  <c:v>-1.5682115012971565E-3</c:v>
                </c:pt>
                <c:pt idx="395">
                  <c:v>-1.5642650107627887E-3</c:v>
                </c:pt>
                <c:pt idx="396">
                  <c:v>-1.5622311430085745E-3</c:v>
                </c:pt>
                <c:pt idx="397">
                  <c:v>-1.5601627135408691E-3</c:v>
                </c:pt>
                <c:pt idx="398">
                  <c:v>-1.5580595636466299E-3</c:v>
                </c:pt>
                <c:pt idx="399">
                  <c:v>-1.5537300315671132E-3</c:v>
                </c:pt>
                <c:pt idx="400">
                  <c:v>-1.5492965918184609E-3</c:v>
                </c:pt>
                <c:pt idx="401">
                  <c:v>-1.5470174631726508E-3</c:v>
                </c:pt>
                <c:pt idx="402">
                  <c:v>-1.5447026633808036E-3</c:v>
                </c:pt>
                <c:pt idx="403">
                  <c:v>-1.5423520338098129E-3</c:v>
                </c:pt>
                <c:pt idx="404">
                  <c:v>-1.5375239829840126E-3</c:v>
                </c:pt>
                <c:pt idx="405">
                  <c:v>-1.5325880481098508E-3</c:v>
                </c:pt>
                <c:pt idx="406">
                  <c:v>-1.5300558924646879E-3</c:v>
                </c:pt>
                <c:pt idx="407">
                  <c:v>-1.527486956161006E-3</c:v>
                </c:pt>
                <c:pt idx="408">
                  <c:v>-1.5248545641766142E-3</c:v>
                </c:pt>
                <c:pt idx="409">
                  <c:v>-1.5189792325953633E-3</c:v>
                </c:pt>
                <c:pt idx="410">
                  <c:v>-1.5124534615118534E-3</c:v>
                </c:pt>
                <c:pt idx="411">
                  <c:v>-1.5088526078965714E-3</c:v>
                </c:pt>
                <c:pt idx="412">
                  <c:v>-1.5050490153756257E-3</c:v>
                </c:pt>
                <c:pt idx="413">
                  <c:v>-1.5010414300720143E-3</c:v>
                </c:pt>
                <c:pt idx="414">
                  <c:v>-1.4923338283523435E-3</c:v>
                </c:pt>
                <c:pt idx="415">
                  <c:v>-1.4829460851295551E-3</c:v>
                </c:pt>
                <c:pt idx="416">
                  <c:v>-1.4778997287168139E-3</c:v>
                </c:pt>
                <c:pt idx="417">
                  <c:v>-1.4726418564592336E-3</c:v>
                </c:pt>
                <c:pt idx="418">
                  <c:v>-1.4671712145997162E-3</c:v>
                </c:pt>
                <c:pt idx="419">
                  <c:v>-1.4555085450629335E-3</c:v>
                </c:pt>
                <c:pt idx="420">
                  <c:v>-1.443135874401591E-3</c:v>
                </c:pt>
                <c:pt idx="421">
                  <c:v>-1.4365825769768747E-3</c:v>
                </c:pt>
                <c:pt idx="422">
                  <c:v>-1.4298089868480801E-3</c:v>
                </c:pt>
                <c:pt idx="423">
                  <c:v>-1.4228138501781729E-3</c:v>
                </c:pt>
                <c:pt idx="424">
                  <c:v>-1.4002491679594442E-3</c:v>
                </c:pt>
                <c:pt idx="425">
                  <c:v>-1.3761203378814812E-3</c:v>
                </c:pt>
                <c:pt idx="426">
                  <c:v>-1.3675392679468601E-3</c:v>
                </c:pt>
                <c:pt idx="427">
                  <c:v>-5.4555553732571482E-4</c:v>
                </c:pt>
                <c:pt idx="428">
                  <c:v>-1.3273865201401946E-3</c:v>
                </c:pt>
                <c:pt idx="429">
                  <c:v>-1.3204916898734709E-3</c:v>
                </c:pt>
                <c:pt idx="430">
                  <c:v>-1.3139885916135796E-3</c:v>
                </c:pt>
                <c:pt idx="431">
                  <c:v>-1.3022971834919517E-3</c:v>
                </c:pt>
                <c:pt idx="432">
                  <c:v>-1.2919484224038769E-3</c:v>
                </c:pt>
                <c:pt idx="433">
                  <c:v>-1.2874451617594929E-3</c:v>
                </c:pt>
                <c:pt idx="434">
                  <c:v>-1.2833501038267414E-3</c:v>
                </c:pt>
                <c:pt idx="435">
                  <c:v>-1.2796659938096866E-3</c:v>
                </c:pt>
                <c:pt idx="436">
                  <c:v>-1.2736768198662318E-3</c:v>
                </c:pt>
                <c:pt idx="437">
                  <c:v>-1.2690939361803544E-3</c:v>
                </c:pt>
                <c:pt idx="438">
                  <c:v>-1.2675057428834791E-3</c:v>
                </c:pt>
                <c:pt idx="439">
                  <c:v>-1.2663449681671324E-3</c:v>
                </c:pt>
                <c:pt idx="440">
                  <c:v>-1.2656143572353784E-3</c:v>
                </c:pt>
                <c:pt idx="441">
                  <c:v>-1.2655962908469931E-3</c:v>
                </c:pt>
                <c:pt idx="442">
                  <c:v>-1.2670484533172655E-3</c:v>
                </c:pt>
                <c:pt idx="443">
                  <c:v>-1.2685098378106829E-3</c:v>
                </c:pt>
                <c:pt idx="444">
                  <c:v>-1.270417856553685E-3</c:v>
                </c:pt>
                <c:pt idx="445">
                  <c:v>-1.2727752549102078E-3</c:v>
                </c:pt>
                <c:pt idx="446">
                  <c:v>-1.2789971646043341E-3</c:v>
                </c:pt>
                <c:pt idx="447">
                  <c:v>-1.2867535448757295E-3</c:v>
                </c:pt>
                <c:pt idx="448">
                  <c:v>-1.2913990168827993E-3</c:v>
                </c:pt>
                <c:pt idx="449">
                  <c:v>-1.2963355296813361E-3</c:v>
                </c:pt>
                <c:pt idx="450">
                  <c:v>-1.300864416227121E-3</c:v>
                </c:pt>
                <c:pt idx="451">
                  <c:v>-1.3079588994946434E-3</c:v>
                </c:pt>
                <c:pt idx="452">
                  <c:v>-1.3130854510912116E-3</c:v>
                </c:pt>
                <c:pt idx="453">
                  <c:v>-1.3146481837145174E-3</c:v>
                </c:pt>
                <c:pt idx="454">
                  <c:v>-1.3156063466635004E-3</c:v>
                </c:pt>
                <c:pt idx="455">
                  <c:v>-1.3159561602416048E-3</c:v>
                </c:pt>
                <c:pt idx="456">
                  <c:v>-1.3146042572653727E-3</c:v>
                </c:pt>
                <c:pt idx="457">
                  <c:v>-1.3111963274337057E-3</c:v>
                </c:pt>
                <c:pt idx="458">
                  <c:v>-1.3084476992686334E-3</c:v>
                </c:pt>
                <c:pt idx="459">
                  <c:v>-1.305068043673252E-3</c:v>
                </c:pt>
                <c:pt idx="460">
                  <c:v>-1.301053580911038E-3</c:v>
                </c:pt>
                <c:pt idx="461">
                  <c:v>-1.2908851049564518E-3</c:v>
                </c:pt>
                <c:pt idx="462">
                  <c:v>-1.278572066181205E-3</c:v>
                </c:pt>
                <c:pt idx="463">
                  <c:v>-1.2713268730557559E-3</c:v>
                </c:pt>
                <c:pt idx="464">
                  <c:v>-1.2634241946241076E-3</c:v>
                </c:pt>
                <c:pt idx="465">
                  <c:v>-1.2548602513495766E-3</c:v>
                </c:pt>
                <c:pt idx="466">
                  <c:v>-1.235505009913318E-3</c:v>
                </c:pt>
                <c:pt idx="467">
                  <c:v>-1.2139162351720856E-3</c:v>
                </c:pt>
                <c:pt idx="468">
                  <c:v>-1.2019892717951564E-3</c:v>
                </c:pt>
                <c:pt idx="469">
                  <c:v>-1.1895950301221703E-3</c:v>
                </c:pt>
                <c:pt idx="470">
                  <c:v>-1.1775989732543124E-3</c:v>
                </c:pt>
                <c:pt idx="471">
                  <c:v>-1.1556703460069429E-3</c:v>
                </c:pt>
                <c:pt idx="472">
                  <c:v>-1.1358361847468856E-3</c:v>
                </c:pt>
                <c:pt idx="473">
                  <c:v>-1.1269706971228644E-3</c:v>
                </c:pt>
                <c:pt idx="474">
                  <c:v>-1.1187432332127045E-3</c:v>
                </c:pt>
                <c:pt idx="475">
                  <c:v>-1.1111577630007474E-3</c:v>
                </c:pt>
                <c:pt idx="476">
                  <c:v>-1.0981433013190767E-3</c:v>
                </c:pt>
                <c:pt idx="477">
                  <c:v>-1.0873152175427947E-3</c:v>
                </c:pt>
                <c:pt idx="478">
                  <c:v>-1.0829992646677056E-3</c:v>
                </c:pt>
                <c:pt idx="479">
                  <c:v>-1.0793491251570586E-3</c:v>
                </c:pt>
                <c:pt idx="480">
                  <c:v>-1.076368768835323E-3</c:v>
                </c:pt>
                <c:pt idx="481">
                  <c:v>-1.0726573203401202E-3</c:v>
                </c:pt>
                <c:pt idx="482">
                  <c:v>-1.071224573965246E-3</c:v>
                </c:pt>
                <c:pt idx="483">
                  <c:v>-1.0716526825138573E-3</c:v>
                </c:pt>
                <c:pt idx="484">
                  <c:v>-1.0727743936378431E-3</c:v>
                </c:pt>
                <c:pt idx="485">
                  <c:v>-1.0745936772815767E-3</c:v>
                </c:pt>
                <c:pt idx="486">
                  <c:v>-1.0805740927644081E-3</c:v>
                </c:pt>
                <c:pt idx="487">
                  <c:v>-1.0889259357815817E-3</c:v>
                </c:pt>
                <c:pt idx="488">
                  <c:v>-1.0942926309098766E-3</c:v>
                </c:pt>
                <c:pt idx="489">
                  <c:v>-1.1003807176646063E-3</c:v>
                </c:pt>
                <c:pt idx="490">
                  <c:v>-1.1194216076493291E-3</c:v>
                </c:pt>
                <c:pt idx="491">
                  <c:v>-1.136496643834306E-3</c:v>
                </c:pt>
                <c:pt idx="492">
                  <c:v>-1.1414599687853411E-3</c:v>
                </c:pt>
                <c:pt idx="493">
                  <c:v>-1.1461082898334141E-3</c:v>
                </c:pt>
                <c:pt idx="494">
                  <c:v>-1.1543416010662E-3</c:v>
                </c:pt>
                <c:pt idx="495">
                  <c:v>-1.1615130688458208E-3</c:v>
                </c:pt>
                <c:pt idx="496">
                  <c:v>-1.1645575205365688E-3</c:v>
                </c:pt>
                <c:pt idx="497">
                  <c:v>-1.1672754282754383E-3</c:v>
                </c:pt>
                <c:pt idx="498">
                  <c:v>-1.1696648687609112E-3</c:v>
                </c:pt>
                <c:pt idx="499">
                  <c:v>-1.1733354174792154E-3</c:v>
                </c:pt>
                <c:pt idx="500">
                  <c:v>-1.1758994902200115E-3</c:v>
                </c:pt>
                <c:pt idx="501">
                  <c:v>-1.1766177437966263E-3</c:v>
                </c:pt>
                <c:pt idx="502">
                  <c:v>-1.17699598983112E-3</c:v>
                </c:pt>
                <c:pt idx="503">
                  <c:v>-1.1770323050219744E-3</c:v>
                </c:pt>
                <c:pt idx="504">
                  <c:v>-1.1759517080633941E-3</c:v>
                </c:pt>
                <c:pt idx="505">
                  <c:v>-1.1737197906391827E-3</c:v>
                </c:pt>
                <c:pt idx="506">
                  <c:v>-1.1720176012497419E-3</c:v>
                </c:pt>
                <c:pt idx="507">
                  <c:v>-1.1699619408478412E-3</c:v>
                </c:pt>
                <c:pt idx="508">
                  <c:v>-1.1675508861319628E-3</c:v>
                </c:pt>
                <c:pt idx="509">
                  <c:v>-1.1615307641976713E-3</c:v>
                </c:pt>
                <c:pt idx="510">
                  <c:v>-1.1524411051055949E-3</c:v>
                </c:pt>
                <c:pt idx="511">
                  <c:v>-1.1466421296457696E-3</c:v>
                </c:pt>
                <c:pt idx="512">
                  <c:v>-1.1427625408355624E-3</c:v>
                </c:pt>
                <c:pt idx="513">
                  <c:v>-1.1349689496897852E-3</c:v>
                </c:pt>
                <c:pt idx="514">
                  <c:v>-1.1271517681210597E-3</c:v>
                </c:pt>
                <c:pt idx="515">
                  <c:v>-1.1232260588833753E-3</c:v>
                </c:pt>
                <c:pt idx="516">
                  <c:v>-1.1192911788215909E-3</c:v>
                </c:pt>
                <c:pt idx="517">
                  <c:v>-1.115347145441703E-3</c:v>
                </c:pt>
                <c:pt idx="518">
                  <c:v>-1.0874841052466167E-3</c:v>
                </c:pt>
                <c:pt idx="519">
                  <c:v>-1.0591794890757456E-3</c:v>
                </c:pt>
                <c:pt idx="520">
                  <c:v>-1.0304393654747557E-3</c:v>
                </c:pt>
                <c:pt idx="521">
                  <c:v>-1.0012698031092171E-3</c:v>
                </c:pt>
                <c:pt idx="522">
                  <c:v>-9.7167687076460396E-4</c:v>
                </c:pt>
                <c:pt idx="523">
                  <c:v>-9.4166663686667818E-4</c:v>
                </c:pt>
                <c:pt idx="524">
                  <c:v>-9.1124517012097783E-4</c:v>
                </c:pt>
                <c:pt idx="525">
                  <c:v>-8.8041853915310497E-4</c:v>
                </c:pt>
                <c:pt idx="526">
                  <c:v>-8.491928126685977E-4</c:v>
                </c:pt>
                <c:pt idx="527">
                  <c:v>-8.1757405925309001E-4</c:v>
                </c:pt>
                <c:pt idx="528">
                  <c:v>-7.8556834757215199E-4</c:v>
                </c:pt>
                <c:pt idx="529">
                  <c:v>-7.5318174621141765E-4</c:v>
                </c:pt>
                <c:pt idx="530">
                  <c:v>-7.2042032395636113E-4</c:v>
                </c:pt>
                <c:pt idx="531">
                  <c:v>-6.872901493126804E-4</c:v>
                </c:pt>
                <c:pt idx="532">
                  <c:v>-6.5379729086600946E-4</c:v>
                </c:pt>
                <c:pt idx="533">
                  <c:v>-6.1994781752172656E-4</c:v>
                </c:pt>
                <c:pt idx="534">
                  <c:v>-5.8574779774556163E-4</c:v>
                </c:pt>
                <c:pt idx="535">
                  <c:v>-5.5120330016311669E-4</c:v>
                </c:pt>
                <c:pt idx="536">
                  <c:v>-5.1632039332005775E-4</c:v>
                </c:pt>
                <c:pt idx="537">
                  <c:v>-4.8110514632160317E-4</c:v>
                </c:pt>
                <c:pt idx="538">
                  <c:v>-4.4556362743364275E-4</c:v>
                </c:pt>
                <c:pt idx="539">
                  <c:v>-4.0970190540168261E-4</c:v>
                </c:pt>
                <c:pt idx="540">
                  <c:v>-3.735260487314207E-4</c:v>
                </c:pt>
                <c:pt idx="541">
                  <c:v>-3.3704212640817133E-4</c:v>
                </c:pt>
                <c:pt idx="542">
                  <c:v>-3.002562067377923E-4</c:v>
                </c:pt>
                <c:pt idx="543">
                  <c:v>-2.63174358825502E-4</c:v>
                </c:pt>
                <c:pt idx="544">
                  <c:v>-2.2580265093719021E-4</c:v>
                </c:pt>
                <c:pt idx="545">
                  <c:v>-1.8814715169845897E-4</c:v>
                </c:pt>
                <c:pt idx="546">
                  <c:v>-1.5021393017455864E-4</c:v>
                </c:pt>
                <c:pt idx="547">
                  <c:v>-1.12009054631379E-4</c:v>
                </c:pt>
                <c:pt idx="548">
                  <c:v>-7.3538594094202381E-5</c:v>
                </c:pt>
                <c:pt idx="549">
                  <c:v>-3.4808616868886588E-5</c:v>
                </c:pt>
                <c:pt idx="550">
                  <c:v>2.9367216418663133E-5</c:v>
                </c:pt>
                <c:pt idx="551">
                  <c:v>5.4660639108305986E-5</c:v>
                </c:pt>
                <c:pt idx="552">
                  <c:v>8.2877726681473973E-5</c:v>
                </c:pt>
                <c:pt idx="553">
                  <c:v>1.2258508312434913E-4</c:v>
                </c:pt>
                <c:pt idx="554">
                  <c:v>1.625216126477369E-4</c:v>
                </c:pt>
                <c:pt idx="555">
                  <c:v>2.0268124650613117E-4</c:v>
                </c:pt>
                <c:pt idx="556">
                  <c:v>2.4305791611389793E-4</c:v>
                </c:pt>
                <c:pt idx="557">
                  <c:v>2.836455528054671E-4</c:v>
                </c:pt>
                <c:pt idx="558">
                  <c:v>3.2443808791526862E-4</c:v>
                </c:pt>
                <c:pt idx="559">
                  <c:v>3.6542945261786031E-4</c:v>
                </c:pt>
                <c:pt idx="560">
                  <c:v>4.0661357824767208E-4</c:v>
                </c:pt>
                <c:pt idx="561">
                  <c:v>4.4798439621906994E-4</c:v>
                </c:pt>
                <c:pt idx="562">
                  <c:v>4.8953583754673957E-4</c:v>
                </c:pt>
                <c:pt idx="563">
                  <c:v>5.3126183396479121E-4</c:v>
                </c:pt>
                <c:pt idx="564">
                  <c:v>5.7315631640797449E-4</c:v>
                </c:pt>
                <c:pt idx="565">
                  <c:v>6.152132162906554E-4</c:v>
                </c:pt>
                <c:pt idx="566">
                  <c:v>6.6952078271853566E-4</c:v>
                </c:pt>
                <c:pt idx="567">
                  <c:v>7.2406323081253277E-4</c:v>
                </c:pt>
                <c:pt idx="568">
                  <c:v>7.7282626122610054E-4</c:v>
                </c:pt>
                <c:pt idx="569">
                  <c:v>8.0960939640384311E-4</c:v>
                </c:pt>
                <c:pt idx="570">
                  <c:v>8.5274842954952135E-4</c:v>
                </c:pt>
                <c:pt idx="571">
                  <c:v>8.9612703801478233E-4</c:v>
                </c:pt>
                <c:pt idx="572">
                  <c:v>9.3974192771462128E-4</c:v>
                </c:pt>
                <c:pt idx="573">
                  <c:v>9.8358980488377767E-4</c:v>
                </c:pt>
                <c:pt idx="574">
                  <c:v>1.0276673754372467E-3</c:v>
                </c:pt>
                <c:pt idx="575">
                  <c:v>1.0719713459295122E-3</c:v>
                </c:pt>
                <c:pt idx="576">
                  <c:v>1.1164984219558249E-3</c:v>
                </c:pt>
                <c:pt idx="577">
                  <c:v>1.1612453100706688E-3</c:v>
                </c:pt>
                <c:pt idx="578">
                  <c:v>1.206208716268975E-3</c:v>
                </c:pt>
                <c:pt idx="579">
                  <c:v>1.2513853466256109E-3</c:v>
                </c:pt>
                <c:pt idx="580">
                  <c:v>1.2967719072154438E-3</c:v>
                </c:pt>
                <c:pt idx="581">
                  <c:v>1.3423651041133411E-3</c:v>
                </c:pt>
                <c:pt idx="582">
                  <c:v>1.3881616437139144E-3</c:v>
                </c:pt>
                <c:pt idx="583">
                  <c:v>1.4341582320120949E-3</c:v>
                </c:pt>
                <c:pt idx="584">
                  <c:v>1.4803515748429419E-3</c:v>
                </c:pt>
                <c:pt idx="585">
                  <c:v>1.526738378760939E-3</c:v>
                </c:pt>
                <c:pt idx="586">
                  <c:v>1.5733153496011454E-3</c:v>
                </c:pt>
                <c:pt idx="587">
                  <c:v>1.6200791934384284E-3</c:v>
                </c:pt>
                <c:pt idx="588">
                  <c:v>1.6670266165075276E-3</c:v>
                </c:pt>
                <c:pt idx="589">
                  <c:v>1.7141543248833102E-3</c:v>
                </c:pt>
                <c:pt idx="590">
                  <c:v>1.7614590248005157E-3</c:v>
                </c:pt>
                <c:pt idx="591">
                  <c:v>1.8089374222540755E-3</c:v>
                </c:pt>
                <c:pt idx="592">
                  <c:v>1.8565862232389208E-3</c:v>
                </c:pt>
                <c:pt idx="593">
                  <c:v>1.904402133989791E-3</c:v>
                </c:pt>
                <c:pt idx="594">
                  <c:v>1.9523818605016174E-3</c:v>
                </c:pt>
                <c:pt idx="595">
                  <c:v>2.0005221090091396E-3</c:v>
                </c:pt>
                <c:pt idx="596">
                  <c:v>2.0488195855072888E-3</c:v>
                </c:pt>
                <c:pt idx="597">
                  <c:v>2.0972709962308045E-3</c:v>
                </c:pt>
                <c:pt idx="598">
                  <c:v>2.1458730470946819E-3</c:v>
                </c:pt>
                <c:pt idx="599">
                  <c:v>2.1946224442537243E-3</c:v>
                </c:pt>
                <c:pt idx="600">
                  <c:v>2.2435158938627353E-3</c:v>
                </c:pt>
                <c:pt idx="601">
                  <c:v>2.2925501019965822E-3</c:v>
                </c:pt>
                <c:pt idx="602">
                  <c:v>2.3628366132477652E-3</c:v>
                </c:pt>
                <c:pt idx="603">
                  <c:v>2.3980820703606298E-3</c:v>
                </c:pt>
                <c:pt idx="604">
                  <c:v>2.440464337896131E-3</c:v>
                </c:pt>
                <c:pt idx="605">
                  <c:v>2.4900286408779948E-3</c:v>
                </c:pt>
                <c:pt idx="606">
                  <c:v>2.5397172327590312E-3</c:v>
                </c:pt>
                <c:pt idx="607">
                  <c:v>2.5895268195341714E-3</c:v>
                </c:pt>
                <c:pt idx="608">
                  <c:v>2.639454107438155E-3</c:v>
                </c:pt>
                <c:pt idx="609">
                  <c:v>2.6894958025458493E-3</c:v>
                </c:pt>
                <c:pt idx="610">
                  <c:v>2.7396486108521856E-3</c:v>
                </c:pt>
                <c:pt idx="611">
                  <c:v>2.7899092382721591E-3</c:v>
                </c:pt>
                <c:pt idx="612">
                  <c:v>2.8402743912803174E-3</c:v>
                </c:pt>
                <c:pt idx="613">
                  <c:v>2.8907407756317838E-3</c:v>
                </c:pt>
                <c:pt idx="614">
                  <c:v>2.9413050974813615E-3</c:v>
                </c:pt>
                <c:pt idx="615">
                  <c:v>2.9919640629039179E-3</c:v>
                </c:pt>
                <c:pt idx="616">
                  <c:v>3.0427143779743204E-3</c:v>
                </c:pt>
                <c:pt idx="617">
                  <c:v>3.1080937100824713E-3</c:v>
                </c:pt>
                <c:pt idx="618">
                  <c:v>3.144475881278197E-3</c:v>
                </c:pt>
                <c:pt idx="619">
                  <c:v>3.1954804816614057E-3</c:v>
                </c:pt>
                <c:pt idx="620">
                  <c:v>3.2539108862561505E-3</c:v>
                </c:pt>
                <c:pt idx="621">
                  <c:v>3.2978839161135198E-3</c:v>
                </c:pt>
                <c:pt idx="622">
                  <c:v>3.3493492203717778E-3</c:v>
                </c:pt>
                <c:pt idx="623">
                  <c:v>3.4009892398323416E-3</c:v>
                </c:pt>
                <c:pt idx="624">
                  <c:v>3.4528026166213976E-3</c:v>
                </c:pt>
                <c:pt idx="625">
                  <c:v>3.5047879931049408E-3</c:v>
                </c:pt>
                <c:pt idx="626">
                  <c:v>3.556944011728902E-3</c:v>
                </c:pt>
                <c:pt idx="627">
                  <c:v>3.6092693145395316E-3</c:v>
                </c:pt>
                <c:pt idx="628">
                  <c:v>3.6617625442225687E-3</c:v>
                </c:pt>
                <c:pt idx="629">
                  <c:v>3.714422342824264E-3</c:v>
                </c:pt>
                <c:pt idx="630">
                  <c:v>3.7672473527905481E-3</c:v>
                </c:pt>
                <c:pt idx="631">
                  <c:v>3.8202362161676717E-3</c:v>
                </c:pt>
                <c:pt idx="632">
                  <c:v>3.8733875756413738E-3</c:v>
                </c:pt>
                <c:pt idx="633">
                  <c:v>3.9267000734977131E-3</c:v>
                </c:pt>
                <c:pt idx="634">
                  <c:v>3.9801723517030041E-3</c:v>
                </c:pt>
                <c:pt idx="635">
                  <c:v>4.0338030527031776E-3</c:v>
                </c:pt>
                <c:pt idx="636">
                  <c:v>4.0875908189441645E-3</c:v>
                </c:pt>
                <c:pt idx="637">
                  <c:v>4.1415342927919596E-3</c:v>
                </c:pt>
                <c:pt idx="638">
                  <c:v>4.1956321162928134E-3</c:v>
                </c:pt>
                <c:pt idx="639">
                  <c:v>4.2498829319725928E-3</c:v>
                </c:pt>
                <c:pt idx="640">
                  <c:v>4.3042853819574844E-3</c:v>
                </c:pt>
                <c:pt idx="641">
                  <c:v>4.3588381086934191E-3</c:v>
                </c:pt>
                <c:pt idx="642">
                  <c:v>4.4135397543865196E-3</c:v>
                </c:pt>
                <c:pt idx="643">
                  <c:v>4.4683889614827166E-3</c:v>
                </c:pt>
                <c:pt idx="644">
                  <c:v>4.5233843721881328E-3</c:v>
                </c:pt>
                <c:pt idx="645">
                  <c:v>4.578524628788827E-3</c:v>
                </c:pt>
                <c:pt idx="646">
                  <c:v>4.6338083737307301E-3</c:v>
                </c:pt>
                <c:pt idx="647">
                  <c:v>4.6892342491400285E-3</c:v>
                </c:pt>
                <c:pt idx="648">
                  <c:v>4.7448008973027811E-3</c:v>
                </c:pt>
                <c:pt idx="649">
                  <c:v>4.8005069607448547E-3</c:v>
                </c:pt>
                <c:pt idx="650">
                  <c:v>4.8563510815124999E-3</c:v>
                </c:pt>
                <c:pt idx="651">
                  <c:v>4.9123319021315837E-3</c:v>
                </c:pt>
                <c:pt idx="652">
                  <c:v>4.9684480648082285E-3</c:v>
                </c:pt>
                <c:pt idx="653">
                  <c:v>5.0246982116686212E-3</c:v>
                </c:pt>
                <c:pt idx="654">
                  <c:v>5.0891464146829435E-3</c:v>
                </c:pt>
                <c:pt idx="655">
                  <c:v>5.1456790991366574E-3</c:v>
                </c:pt>
                <c:pt idx="656">
                  <c:v>5.194238981571786E-3</c:v>
                </c:pt>
                <c:pt idx="657">
                  <c:v>5.2510114888271175E-3</c:v>
                </c:pt>
                <c:pt idx="658">
                  <c:v>5.3079111919362987E-3</c:v>
                </c:pt>
                <c:pt idx="659">
                  <c:v>5.3649367331853881E-3</c:v>
                </c:pt>
                <c:pt idx="660">
                  <c:v>5.4220867547805085E-3</c:v>
                </c:pt>
                <c:pt idx="661">
                  <c:v>5.4793598990876546E-3</c:v>
                </c:pt>
                <c:pt idx="662">
                  <c:v>5.5367548084728213E-3</c:v>
                </c:pt>
                <c:pt idx="663">
                  <c:v>5.5942701250621951E-3</c:v>
                </c:pt>
                <c:pt idx="664">
                  <c:v>5.6519044913017069E-3</c:v>
                </c:pt>
                <c:pt idx="665">
                  <c:v>5.7096565493974794E-3</c:v>
                </c:pt>
                <c:pt idx="666">
                  <c:v>5.7675249415556351E-3</c:v>
                </c:pt>
                <c:pt idx="667">
                  <c:v>5.825508310222105E-3</c:v>
                </c:pt>
                <c:pt idx="668">
                  <c:v>5.9002251156847763E-3</c:v>
                </c:pt>
                <c:pt idx="669">
                  <c:v>5.9418145461442862E-3</c:v>
                </c:pt>
                <c:pt idx="670">
                  <c:v>6.0001346978122427E-3</c:v>
                </c:pt>
                <c:pt idx="671">
                  <c:v>6.0585643952126844E-3</c:v>
                </c:pt>
                <c:pt idx="672">
                  <c:v>6.117084555130603E-3</c:v>
                </c:pt>
                <c:pt idx="673">
                  <c:v>6.1756310504623713E-3</c:v>
                </c:pt>
                <c:pt idx="674">
                  <c:v>6.2341957252520785E-3</c:v>
                </c:pt>
                <c:pt idx="675">
                  <c:v>6.2927759161102159E-3</c:v>
                </c:pt>
                <c:pt idx="676">
                  <c:v>6.3513689595673384E-3</c:v>
                </c:pt>
                <c:pt idx="677">
                  <c:v>6.4099721923138731E-3</c:v>
                </c:pt>
                <c:pt idx="678">
                  <c:v>6.4685829508004389E-3</c:v>
                </c:pt>
                <c:pt idx="679">
                  <c:v>6.5271985716375269E-3</c:v>
                </c:pt>
                <c:pt idx="680">
                  <c:v>6.5858163914356282E-3</c:v>
                </c:pt>
                <c:pt idx="681">
                  <c:v>6.6444337466453618E-3</c:v>
                </c:pt>
                <c:pt idx="682">
                  <c:v>6.7030479740370907E-3</c:v>
                </c:pt>
                <c:pt idx="683">
                  <c:v>6.7616564098216259E-3</c:v>
                </c:pt>
                <c:pt idx="684">
                  <c:v>6.8202563909292024E-3</c:v>
                </c:pt>
                <c:pt idx="685">
                  <c:v>6.8788452537305034E-3</c:v>
                </c:pt>
                <c:pt idx="686">
                  <c:v>6.9374203348360197E-3</c:v>
                </c:pt>
                <c:pt idx="687">
                  <c:v>6.9959789707763065E-3</c:v>
                </c:pt>
                <c:pt idx="688">
                  <c:v>7.0545184980819187E-3</c:v>
                </c:pt>
                <c:pt idx="689">
                  <c:v>7.1130362533633473E-3</c:v>
                </c:pt>
                <c:pt idx="690">
                  <c:v>7.1715295730712114E-3</c:v>
                </c:pt>
                <c:pt idx="691">
                  <c:v>7.2299957939758741E-3</c:v>
                </c:pt>
                <c:pt idx="692">
                  <c:v>7.2884322522881462E-3</c:v>
                </c:pt>
                <c:pt idx="693">
                  <c:v>7.3468362848583268E-3</c:v>
                </c:pt>
                <c:pt idx="694">
                  <c:v>7.405205228057099E-3</c:v>
                </c:pt>
                <c:pt idx="695">
                  <c:v>7.4635364184949538E-3</c:v>
                </c:pt>
                <c:pt idx="696">
                  <c:v>7.521827192702446E-3</c:v>
                </c:pt>
                <c:pt idx="697">
                  <c:v>7.5800748872101309E-3</c:v>
                </c:pt>
                <c:pt idx="698">
                  <c:v>7.6382768385485633E-3</c:v>
                </c:pt>
                <c:pt idx="699">
                  <c:v>7.6964303832482983E-3</c:v>
                </c:pt>
                <c:pt idx="700">
                  <c:v>7.7545328578398909E-3</c:v>
                </c:pt>
                <c:pt idx="701">
                  <c:v>7.812581598853896E-3</c:v>
                </c:pt>
                <c:pt idx="702">
                  <c:v>7.8705739428208688E-3</c:v>
                </c:pt>
                <c:pt idx="703">
                  <c:v>7.9285072264312362E-3</c:v>
                </c:pt>
                <c:pt idx="704">
                  <c:v>7.986378785815873E-3</c:v>
                </c:pt>
                <c:pt idx="705">
                  <c:v>8.0441859578250785E-3</c:v>
                </c:pt>
                <c:pt idx="706">
                  <c:v>8.1019260789894076E-3</c:v>
                </c:pt>
                <c:pt idx="707">
                  <c:v>8.1595964855996073E-3</c:v>
                </c:pt>
                <c:pt idx="708">
                  <c:v>8.2171945144260405E-3</c:v>
                </c:pt>
                <c:pt idx="709">
                  <c:v>8.2747175018393904E-3</c:v>
                </c:pt>
                <c:pt idx="710">
                  <c:v>8.3321627844501478E-3</c:v>
                </c:pt>
                <c:pt idx="711">
                  <c:v>8.3895276985490597E-3</c:v>
                </c:pt>
                <c:pt idx="712">
                  <c:v>8.4468095809064891E-3</c:v>
                </c:pt>
                <c:pt idx="713">
                  <c:v>8.5040057679730552E-3</c:v>
                </c:pt>
                <c:pt idx="714">
                  <c:v>8.5611135961194407E-3</c:v>
                </c:pt>
                <c:pt idx="715">
                  <c:v>8.6181304021160088E-3</c:v>
                </c:pt>
                <c:pt idx="716">
                  <c:v>8.6750535221735703E-3</c:v>
                </c:pt>
                <c:pt idx="717">
                  <c:v>8.7318802929825523E-3</c:v>
                </c:pt>
                <c:pt idx="718">
                  <c:v>8.7886080509935738E-3</c:v>
                </c:pt>
                <c:pt idx="719">
                  <c:v>8.8452341327371897E-3</c:v>
                </c:pt>
                <c:pt idx="720">
                  <c:v>8.9017558746640191E-3</c:v>
                </c:pt>
                <c:pt idx="721">
                  <c:v>8.9581706133046168E-3</c:v>
                </c:pt>
                <c:pt idx="722">
                  <c:v>9.030542332961744E-3</c:v>
                </c:pt>
                <c:pt idx="723">
                  <c:v>9.0706684266894655E-3</c:v>
                </c:pt>
                <c:pt idx="724">
                  <c:v>9.1267532617855807E-3</c:v>
                </c:pt>
                <c:pt idx="725">
                  <c:v>9.1827699366842097E-3</c:v>
                </c:pt>
                <c:pt idx="726">
                  <c:v>9.2387235627366948E-3</c:v>
                </c:pt>
                <c:pt idx="727">
                  <c:v>9.2946121948589422E-3</c:v>
                </c:pt>
                <c:pt idx="728">
                  <c:v>9.3504338874073056E-3</c:v>
                </c:pt>
                <c:pt idx="729">
                  <c:v>9.4061866952976914E-3</c:v>
                </c:pt>
                <c:pt idx="730">
                  <c:v>9.4618686730463253E-3</c:v>
                </c:pt>
                <c:pt idx="731">
                  <c:v>9.5174778753293054E-3</c:v>
                </c:pt>
                <c:pt idx="732">
                  <c:v>9.5730123568227299E-3</c:v>
                </c:pt>
                <c:pt idx="733">
                  <c:v>9.6284701722026966E-3</c:v>
                </c:pt>
                <c:pt idx="734">
                  <c:v>9.6838493760653677E-3</c:v>
                </c:pt>
                <c:pt idx="735">
                  <c:v>9.739148023086841E-3</c:v>
                </c:pt>
                <c:pt idx="736">
                  <c:v>9.7943641679432147E-3</c:v>
                </c:pt>
                <c:pt idx="737">
                  <c:v>9.8494958652306508E-3</c:v>
                </c:pt>
                <c:pt idx="738">
                  <c:v>9.9045411696252472E-3</c:v>
                </c:pt>
                <c:pt idx="739">
                  <c:v>9.9594981358830381E-3</c:v>
                </c:pt>
                <c:pt idx="740">
                  <c:v>1.0014364818360377E-2</c:v>
                </c:pt>
                <c:pt idx="741">
                  <c:v>1.0069139272053107E-2</c:v>
                </c:pt>
                <c:pt idx="742">
                  <c:v>1.0123819551317581E-2</c:v>
                </c:pt>
                <c:pt idx="743">
                  <c:v>1.017840371098977E-2</c:v>
                </c:pt>
                <c:pt idx="744">
                  <c:v>1.0232889805585899E-2</c:v>
                </c:pt>
                <c:pt idx="745">
                  <c:v>1.0287275889862002E-2</c:v>
                </c:pt>
                <c:pt idx="746">
                  <c:v>1.0341560018334306E-2</c:v>
                </c:pt>
                <c:pt idx="747">
                  <c:v>1.0395740245678908E-2</c:v>
                </c:pt>
                <c:pt idx="748">
                  <c:v>1.0449814626651843E-2</c:v>
                </c:pt>
                <c:pt idx="749">
                  <c:v>1.0503781215689401E-2</c:v>
                </c:pt>
                <c:pt idx="750">
                  <c:v>1.0557638067547614E-2</c:v>
                </c:pt>
                <c:pt idx="751">
                  <c:v>1.0611383236902583E-2</c:v>
                </c:pt>
                <c:pt idx="752">
                  <c:v>1.0665014778270532E-2</c:v>
                </c:pt>
                <c:pt idx="753">
                  <c:v>1.0718530746327559E-2</c:v>
                </c:pt>
                <c:pt idx="754">
                  <c:v>1.0771929195669827E-2</c:v>
                </c:pt>
                <c:pt idx="755">
                  <c:v>1.0825208180973434E-2</c:v>
                </c:pt>
                <c:pt idx="756">
                  <c:v>1.0878365756994413E-2</c:v>
                </c:pt>
                <c:pt idx="757">
                  <c:v>1.0931399978089118E-2</c:v>
                </c:pt>
                <c:pt idx="758">
                  <c:v>1.0991856974378322E-2</c:v>
                </c:pt>
                <c:pt idx="759">
                  <c:v>1.1037090574603781E-2</c:v>
                </c:pt>
                <c:pt idx="760">
                  <c:v>1.108974305905619E-2</c:v>
                </c:pt>
                <c:pt idx="761">
                  <c:v>1.1142264407366653E-2</c:v>
                </c:pt>
                <c:pt idx="762">
                  <c:v>1.1194652673971461E-2</c:v>
                </c:pt>
                <c:pt idx="763">
                  <c:v>1.1246905913546712E-2</c:v>
                </c:pt>
                <c:pt idx="764">
                  <c:v>1.1299022180608631E-2</c:v>
                </c:pt>
                <c:pt idx="765">
                  <c:v>1.1350999529913253E-2</c:v>
                </c:pt>
                <c:pt idx="766">
                  <c:v>1.1402836015976803E-2</c:v>
                </c:pt>
                <c:pt idx="767">
                  <c:v>1.1454529693555315E-2</c:v>
                </c:pt>
                <c:pt idx="768">
                  <c:v>1.1506078617165016E-2</c:v>
                </c:pt>
                <c:pt idx="769">
                  <c:v>1.1557480841482004E-2</c:v>
                </c:pt>
                <c:pt idx="770">
                  <c:v>1.1608734420942568E-2</c:v>
                </c:pt>
                <c:pt idx="771">
                  <c:v>1.1659837410462615E-2</c:v>
                </c:pt>
                <c:pt idx="772">
                  <c:v>1.1710787864478434E-2</c:v>
                </c:pt>
                <c:pt idx="773">
                  <c:v>1.1776068326314615E-2</c:v>
                </c:pt>
                <c:pt idx="774">
                  <c:v>1.1812223384222165E-2</c:v>
                </c:pt>
                <c:pt idx="775">
                  <c:v>1.1862704559382209E-2</c:v>
                </c:pt>
                <c:pt idx="776">
                  <c:v>1.192020358396384E-2</c:v>
                </c:pt>
                <c:pt idx="777">
                  <c:v>1.1963198562900956E-2</c:v>
                </c:pt>
                <c:pt idx="778">
                  <c:v>1.201321894417795E-2</c:v>
                </c:pt>
                <c:pt idx="779">
                  <c:v>1.206308637724085E-2</c:v>
                </c:pt>
                <c:pt idx="780">
                  <c:v>1.2112799057533152E-2</c:v>
                </c:pt>
                <c:pt idx="781">
                  <c:v>1.2162355180658224E-2</c:v>
                </c:pt>
                <c:pt idx="782">
                  <c:v>1.221175294189969E-2</c:v>
                </c:pt>
                <c:pt idx="783">
                  <c:v>1.226099053678098E-2</c:v>
                </c:pt>
                <c:pt idx="784">
                  <c:v>1.2310066160745592E-2</c:v>
                </c:pt>
                <c:pt idx="785">
                  <c:v>1.2358978009316957E-2</c:v>
                </c:pt>
                <c:pt idx="786">
                  <c:v>1.240772427793857E-2</c:v>
                </c:pt>
                <c:pt idx="787">
                  <c:v>1.2456303162053928E-2</c:v>
                </c:pt>
                <c:pt idx="788">
                  <c:v>1.2504712857186462E-2</c:v>
                </c:pt>
                <c:pt idx="789">
                  <c:v>1.2552951558699732E-2</c:v>
                </c:pt>
                <c:pt idx="790">
                  <c:v>1.2601017462037234E-2</c:v>
                </c:pt>
                <c:pt idx="791">
                  <c:v>1.26489087627224E-2</c:v>
                </c:pt>
                <c:pt idx="792">
                  <c:v>1.2696623656198724E-2</c:v>
                </c:pt>
                <c:pt idx="793">
                  <c:v>1.2744160337829769E-2</c:v>
                </c:pt>
                <c:pt idx="794">
                  <c:v>1.27915170032189E-2</c:v>
                </c:pt>
                <c:pt idx="795">
                  <c:v>1.2838691847809613E-2</c:v>
                </c:pt>
                <c:pt idx="796">
                  <c:v>1.288568306696547E-2</c:v>
                </c:pt>
                <c:pt idx="797">
                  <c:v>1.2932488856129964E-2</c:v>
                </c:pt>
                <c:pt idx="798">
                  <c:v>1.2979107410826529E-2</c:v>
                </c:pt>
                <c:pt idx="799">
                  <c:v>1.3025536926418724E-2</c:v>
                </c:pt>
                <c:pt idx="800">
                  <c:v>1.307177559842998E-2</c:v>
                </c:pt>
                <c:pt idx="801">
                  <c:v>1.311782162238373E-2</c:v>
                </c:pt>
                <c:pt idx="802">
                  <c:v>1.3163673193563596E-2</c:v>
                </c:pt>
                <c:pt idx="803">
                  <c:v>1.3209328507493012E-2</c:v>
                </c:pt>
                <c:pt idx="804">
                  <c:v>1.3254785759615473E-2</c:v>
                </c:pt>
                <c:pt idx="805">
                  <c:v>1.3300043145374474E-2</c:v>
                </c:pt>
                <c:pt idx="806">
                  <c:v>1.3345098860293447E-2</c:v>
                </c:pt>
                <c:pt idx="807">
                  <c:v>1.3389951099735953E-2</c:v>
                </c:pt>
                <c:pt idx="808">
                  <c:v>1.3434598059145486E-2</c:v>
                </c:pt>
                <c:pt idx="809">
                  <c:v>1.3479037934045479E-2</c:v>
                </c:pt>
                <c:pt idx="810">
                  <c:v>1.3535867724359107E-2</c:v>
                </c:pt>
                <c:pt idx="811">
                  <c:v>1.3579827486749352E-2</c:v>
                </c:pt>
                <c:pt idx="812">
                  <c:v>1.3617337809757046E-2</c:v>
                </c:pt>
                <c:pt idx="813">
                  <c:v>1.3660900538861043E-2</c:v>
                </c:pt>
                <c:pt idx="814">
                  <c:v>1.3704246902719319E-2</c:v>
                </c:pt>
                <c:pt idx="815">
                  <c:v>1.3747375096855308E-2</c:v>
                </c:pt>
                <c:pt idx="816">
                  <c:v>1.3790283316712504E-2</c:v>
                </c:pt>
                <c:pt idx="817">
                  <c:v>1.3832969757894276E-2</c:v>
                </c:pt>
                <c:pt idx="818">
                  <c:v>1.3875432615444439E-2</c:v>
                </c:pt>
                <c:pt idx="819">
                  <c:v>1.3917670085286105E-2</c:v>
                </c:pt>
                <c:pt idx="820">
                  <c:v>1.3959680362543025E-2</c:v>
                </c:pt>
                <c:pt idx="821">
                  <c:v>1.4001461642738633E-2</c:v>
                </c:pt>
                <c:pt idx="822">
                  <c:v>1.4043012121316423E-2</c:v>
                </c:pt>
                <c:pt idx="823">
                  <c:v>1.4084329993639955E-2</c:v>
                </c:pt>
                <c:pt idx="824">
                  <c:v>1.4137108279701494E-2</c:v>
                </c:pt>
                <c:pt idx="825">
                  <c:v>1.4166260701697908E-2</c:v>
                </c:pt>
                <c:pt idx="826">
                  <c:v>1.4206869928159449E-2</c:v>
                </c:pt>
                <c:pt idx="827">
                  <c:v>1.4247239330220651E-2</c:v>
                </c:pt>
                <c:pt idx="828">
                  <c:v>1.4290504070131327E-2</c:v>
                </c:pt>
                <c:pt idx="829">
                  <c:v>1.4332866208848216E-2</c:v>
                </c:pt>
                <c:pt idx="830">
                  <c:v>1.4372342556399076E-2</c:v>
                </c:pt>
                <c:pt idx="831">
                  <c:v>1.4411501993532028E-2</c:v>
                </c:pt>
                <c:pt idx="832">
                  <c:v>1.4450342063572208E-2</c:v>
                </c:pt>
                <c:pt idx="833">
                  <c:v>1.4488860309445073E-2</c:v>
                </c:pt>
                <c:pt idx="834">
                  <c:v>1.4527054274395823E-2</c:v>
                </c:pt>
                <c:pt idx="835">
                  <c:v>1.4564921501349914E-2</c:v>
                </c:pt>
                <c:pt idx="836">
                  <c:v>1.460245953371242E-2</c:v>
                </c:pt>
                <c:pt idx="837">
                  <c:v>1.4639665914248923E-2</c:v>
                </c:pt>
                <c:pt idx="838">
                  <c:v>1.4676538186364496E-2</c:v>
                </c:pt>
                <c:pt idx="839">
                  <c:v>1.4713073893064532E-2</c:v>
                </c:pt>
                <c:pt idx="840">
                  <c:v>1.4749270577434359E-2</c:v>
                </c:pt>
                <c:pt idx="841">
                  <c:v>1.4785125782559305E-2</c:v>
                </c:pt>
                <c:pt idx="842">
                  <c:v>1.4820637051604635E-2</c:v>
                </c:pt>
                <c:pt idx="843">
                  <c:v>1.4855801927655676E-2</c:v>
                </c:pt>
                <c:pt idx="844">
                  <c:v>1.4890617953797758E-2</c:v>
                </c:pt>
                <c:pt idx="845">
                  <c:v>1.4925082673196144E-2</c:v>
                </c:pt>
                <c:pt idx="846">
                  <c:v>1.4959193629016099E-2</c:v>
                </c:pt>
                <c:pt idx="847">
                  <c:v>1.4992948364263015E-2</c:v>
                </c:pt>
                <c:pt idx="848">
                  <c:v>1.502634442202222E-2</c:v>
                </c:pt>
                <c:pt idx="849">
                  <c:v>1.5059379345538915E-2</c:v>
                </c:pt>
                <c:pt idx="850">
                  <c:v>1.5092050677818492E-2</c:v>
                </c:pt>
                <c:pt idx="851">
                  <c:v>1.5124355962026215E-2</c:v>
                </c:pt>
                <c:pt idx="852">
                  <c:v>1.5156292741247412E-2</c:v>
                </c:pt>
                <c:pt idx="853">
                  <c:v>1.5187858558567413E-2</c:v>
                </c:pt>
                <c:pt idx="854">
                  <c:v>1.5219050957151481E-2</c:v>
                </c:pt>
                <c:pt idx="855">
                  <c:v>1.524986748016488E-2</c:v>
                </c:pt>
                <c:pt idx="856">
                  <c:v>1.5280305670613004E-2</c:v>
                </c:pt>
                <c:pt idx="857">
                  <c:v>1.5310363071581179E-2</c:v>
                </c:pt>
                <c:pt idx="858">
                  <c:v>1.5340037226314607E-2</c:v>
                </c:pt>
                <c:pt idx="859">
                  <c:v>1.5369325677898615E-2</c:v>
                </c:pt>
                <c:pt idx="860">
                  <c:v>1.5398225969418533E-2</c:v>
                </c:pt>
                <c:pt idx="861">
                  <c:v>1.5426735643879752E-2</c:v>
                </c:pt>
                <c:pt idx="862">
                  <c:v>1.5467443093850619E-2</c:v>
                </c:pt>
                <c:pt idx="863">
                  <c:v>1.5494996251339543E-2</c:v>
                </c:pt>
                <c:pt idx="864">
                  <c:v>1.5513767062351747E-2</c:v>
                </c:pt>
                <c:pt idx="865">
                  <c:v>1.5540632293351564E-2</c:v>
                </c:pt>
                <c:pt idx="866">
                  <c:v>1.5567094272039839E-2</c:v>
                </c:pt>
                <c:pt idx="867">
                  <c:v>1.5593150541421963E-2</c:v>
                </c:pt>
                <c:pt idx="868">
                  <c:v>1.5618798644663201E-2</c:v>
                </c:pt>
                <c:pt idx="869">
                  <c:v>1.5644036124928817E-2</c:v>
                </c:pt>
                <c:pt idx="870">
                  <c:v>1.5668860525384076E-2</c:v>
                </c:pt>
                <c:pt idx="871">
                  <c:v>1.5693269389114306E-2</c:v>
                </c:pt>
                <c:pt idx="872">
                  <c:v>1.5717260259124899E-2</c:v>
                </c:pt>
                <c:pt idx="873">
                  <c:v>1.5740830678740991E-2</c:v>
                </c:pt>
                <c:pt idx="874">
                  <c:v>1.5763978190888039E-2</c:v>
                </c:pt>
                <c:pt idx="875">
                  <c:v>1.578670033889118E-2</c:v>
                </c:pt>
                <c:pt idx="876">
                  <c:v>1.5808994665675868E-2</c:v>
                </c:pt>
                <c:pt idx="877">
                  <c:v>1.5830858714487306E-2</c:v>
                </c:pt>
                <c:pt idx="878">
                  <c:v>1.585972174795458E-2</c:v>
                </c:pt>
                <c:pt idx="879">
                  <c:v>1.5885087597071745E-2</c:v>
                </c:pt>
                <c:pt idx="880">
                  <c:v>1.5908537415318946E-2</c:v>
                </c:pt>
                <c:pt idx="881">
                  <c:v>1.592616093788024E-2</c:v>
                </c:pt>
                <c:pt idx="882">
                  <c:v>1.5946763740943837E-2</c:v>
                </c:pt>
                <c:pt idx="883">
                  <c:v>1.5967413368311867E-2</c:v>
                </c:pt>
                <c:pt idx="884">
                  <c:v>1.5988111462350574E-2</c:v>
                </c:pt>
                <c:pt idx="885">
                  <c:v>1.6008859665745945E-2</c:v>
                </c:pt>
                <c:pt idx="886">
                  <c:v>1.6029659621183967E-2</c:v>
                </c:pt>
                <c:pt idx="887">
                  <c:v>1.6050512971270692E-2</c:v>
                </c:pt>
                <c:pt idx="888">
                  <c:v>1.607142135861217E-2</c:v>
                </c:pt>
                <c:pt idx="889">
                  <c:v>1.6092386425814453E-2</c:v>
                </c:pt>
                <c:pt idx="890">
                  <c:v>1.6113409815563529E-2</c:v>
                </c:pt>
                <c:pt idx="891">
                  <c:v>1.6134493170465447E-2</c:v>
                </c:pt>
                <c:pt idx="892">
                  <c:v>1.615563813312626E-2</c:v>
                </c:pt>
                <c:pt idx="893">
                  <c:v>1.6176846346231954E-2</c:v>
                </c:pt>
                <c:pt idx="894">
                  <c:v>1.6198119452308646E-2</c:v>
                </c:pt>
                <c:pt idx="895">
                  <c:v>1.6219459094122257E-2</c:v>
                </c:pt>
                <c:pt idx="896">
                  <c:v>1.6240866914198904E-2</c:v>
                </c:pt>
                <c:pt idx="897">
                  <c:v>1.6262344555224573E-2</c:v>
                </c:pt>
                <c:pt idx="898">
                  <c:v>1.6283893659725379E-2</c:v>
                </c:pt>
                <c:pt idx="899">
                  <c:v>1.6305515870547183E-2</c:v>
                </c:pt>
                <c:pt idx="900">
                  <c:v>1.6327212830136162E-2</c:v>
                </c:pt>
                <c:pt idx="901">
                  <c:v>1.6348986181178304E-2</c:v>
                </c:pt>
                <c:pt idx="902">
                  <c:v>1.6370837566279661E-2</c:v>
                </c:pt>
                <c:pt idx="903">
                  <c:v>1.639276862812622E-2</c:v>
                </c:pt>
                <c:pt idx="904">
                  <c:v>1.6414781009324031E-2</c:v>
                </c:pt>
                <c:pt idx="905">
                  <c:v>1.6436876352559082E-2</c:v>
                </c:pt>
                <c:pt idx="906">
                  <c:v>1.6459056300437425E-2</c:v>
                </c:pt>
                <c:pt idx="907">
                  <c:v>1.6481322495485173E-2</c:v>
                </c:pt>
                <c:pt idx="908">
                  <c:v>1.6503676580548188E-2</c:v>
                </c:pt>
                <c:pt idx="909">
                  <c:v>1.6526120198072647E-2</c:v>
                </c:pt>
                <c:pt idx="910">
                  <c:v>1.6548654990824474E-2</c:v>
                </c:pt>
                <c:pt idx="911">
                  <c:v>1.657128260140972E-2</c:v>
                </c:pt>
                <c:pt idx="912">
                  <c:v>1.6594004672354501E-2</c:v>
                </c:pt>
                <c:pt idx="913">
                  <c:v>1.6616822846424739E-2</c:v>
                </c:pt>
                <c:pt idx="914">
                  <c:v>1.6648332215818407E-2</c:v>
                </c:pt>
                <c:pt idx="915">
                  <c:v>1.6666050184710457E-2</c:v>
                </c:pt>
                <c:pt idx="916">
                  <c:v>1.6685870413608583E-2</c:v>
                </c:pt>
                <c:pt idx="917">
                  <c:v>1.6709089426480972E-2</c:v>
                </c:pt>
                <c:pt idx="918">
                  <c:v>1.673241275558901E-2</c:v>
                </c:pt>
                <c:pt idx="919">
                  <c:v>1.6755842043618685E-2</c:v>
                </c:pt>
                <c:pt idx="920">
                  <c:v>1.6779378933255984E-2</c:v>
                </c:pt>
                <c:pt idx="921">
                  <c:v>1.6803025067106958E-2</c:v>
                </c:pt>
                <c:pt idx="922">
                  <c:v>1.6826782087857595E-2</c:v>
                </c:pt>
                <c:pt idx="923">
                  <c:v>1.6850651638034009E-2</c:v>
                </c:pt>
                <c:pt idx="924">
                  <c:v>1.6874635360402124E-2</c:v>
                </c:pt>
                <c:pt idx="925">
                  <c:v>1.6898734897567991E-2</c:v>
                </c:pt>
                <c:pt idx="926">
                  <c:v>1.6922951892217597E-2</c:v>
                </c:pt>
                <c:pt idx="927">
                  <c:v>1.6947287986797122E-2</c:v>
                </c:pt>
                <c:pt idx="928">
                  <c:v>1.6978754899152904E-2</c:v>
                </c:pt>
                <c:pt idx="929">
                  <c:v>1.6996324047049427E-2</c:v>
                </c:pt>
                <c:pt idx="930">
                  <c:v>1.7021027297774438E-2</c:v>
                </c:pt>
                <c:pt idx="931">
                  <c:v>1.7045856219333189E-2</c:v>
                </c:pt>
                <c:pt idx="932">
                  <c:v>1.7074259676919112E-2</c:v>
                </c:pt>
                <c:pt idx="933">
                  <c:v>1.709542228402583E-2</c:v>
                </c:pt>
                <c:pt idx="934">
                  <c:v>1.7119954019069183E-2</c:v>
                </c:pt>
                <c:pt idx="935">
                  <c:v>1.7144315027479706E-2</c:v>
                </c:pt>
                <c:pt idx="936">
                  <c:v>1.716850467760267E-2</c:v>
                </c:pt>
                <c:pt idx="937">
                  <c:v>1.7192522337543537E-2</c:v>
                </c:pt>
                <c:pt idx="938">
                  <c:v>1.7216367375887387E-2</c:v>
                </c:pt>
                <c:pt idx="939">
                  <c:v>1.724003916081962E-2</c:v>
                </c:pt>
                <c:pt idx="940">
                  <c:v>1.7263537060525636E-2</c:v>
                </c:pt>
                <c:pt idx="941">
                  <c:v>1.7286860443350704E-2</c:v>
                </c:pt>
                <c:pt idx="942">
                  <c:v>1.7310008677799971E-2</c:v>
                </c:pt>
                <c:pt idx="943">
                  <c:v>1.7332981131978897E-2</c:v>
                </c:pt>
                <c:pt idx="944">
                  <c:v>1.7355777173992948E-2</c:v>
                </c:pt>
                <c:pt idx="945">
                  <c:v>1.7378396172587074E-2</c:v>
                </c:pt>
                <c:pt idx="946">
                  <c:v>1.7400837495866739E-2</c:v>
                </c:pt>
                <c:pt idx="947">
                  <c:v>1.7423100512017342E-2</c:v>
                </c:pt>
                <c:pt idx="948">
                  <c:v>1.7445184589464091E-2</c:v>
                </c:pt>
                <c:pt idx="949">
                  <c:v>1.7467089096472321E-2</c:v>
                </c:pt>
                <c:pt idx="950">
                  <c:v>1.7488813401227432E-2</c:v>
                </c:pt>
                <c:pt idx="951">
                  <c:v>1.7510356872314503E-2</c:v>
                </c:pt>
                <c:pt idx="952">
                  <c:v>1.7531718877759062E-2</c:v>
                </c:pt>
                <c:pt idx="953">
                  <c:v>1.7552898786066251E-2</c:v>
                </c:pt>
                <c:pt idx="954">
                  <c:v>1.7573895965341535E-2</c:v>
                </c:pt>
                <c:pt idx="955">
                  <c:v>1.7594709784010121E-2</c:v>
                </c:pt>
                <c:pt idx="956">
                  <c:v>1.7615339610337344E-2</c:v>
                </c:pt>
                <c:pt idx="957">
                  <c:v>1.7635784812668476E-2</c:v>
                </c:pt>
                <c:pt idx="958">
                  <c:v>1.7656044759268852E-2</c:v>
                </c:pt>
                <c:pt idx="959">
                  <c:v>1.7676118818403808E-2</c:v>
                </c:pt>
                <c:pt idx="960">
                  <c:v>1.7696006358578487E-2</c:v>
                </c:pt>
                <c:pt idx="961">
                  <c:v>1.771570674773848E-2</c:v>
                </c:pt>
                <c:pt idx="962">
                  <c:v>1.7735219354468867E-2</c:v>
                </c:pt>
                <c:pt idx="963">
                  <c:v>1.7754543546875112E-2</c:v>
                </c:pt>
                <c:pt idx="964">
                  <c:v>1.7773678693462358E-2</c:v>
                </c:pt>
                <c:pt idx="965">
                  <c:v>1.7792624162416004E-2</c:v>
                </c:pt>
                <c:pt idx="966">
                  <c:v>1.781404305835288E-2</c:v>
                </c:pt>
                <c:pt idx="967">
                  <c:v>1.7832579948136029E-2</c:v>
                </c:pt>
                <c:pt idx="968">
                  <c:v>1.7848316186688251E-2</c:v>
                </c:pt>
                <c:pt idx="969">
                  <c:v>1.7866496628240469E-2</c:v>
                </c:pt>
                <c:pt idx="970">
                  <c:v>1.7884484233645637E-2</c:v>
                </c:pt>
                <c:pt idx="971">
                  <c:v>1.7902278371249025E-2</c:v>
                </c:pt>
                <c:pt idx="972">
                  <c:v>1.7919878409475842E-2</c:v>
                </c:pt>
                <c:pt idx="973">
                  <c:v>1.7937283716511487E-2</c:v>
                </c:pt>
                <c:pt idx="974">
                  <c:v>1.795449366054136E-2</c:v>
                </c:pt>
                <c:pt idx="975">
                  <c:v>1.7971507609990667E-2</c:v>
                </c:pt>
                <c:pt idx="976">
                  <c:v>1.7988324933284616E-2</c:v>
                </c:pt>
                <c:pt idx="977">
                  <c:v>1.8004944998528671E-2</c:v>
                </c:pt>
                <c:pt idx="978">
                  <c:v>1.802136717414804E-2</c:v>
                </c:pt>
                <c:pt idx="979">
                  <c:v>1.8042189606646275E-2</c:v>
                </c:pt>
                <c:pt idx="980">
                  <c:v>1.8053615329574058E-2</c:v>
                </c:pt>
                <c:pt idx="981">
                  <c:v>1.806944004607125E-2</c:v>
                </c:pt>
                <c:pt idx="982">
                  <c:v>1.8085064346085034E-2</c:v>
                </c:pt>
                <c:pt idx="983">
                  <c:v>1.8100487597960679E-2</c:v>
                </c:pt>
                <c:pt idx="984">
                  <c:v>1.8115709170043459E-2</c:v>
                </c:pt>
                <c:pt idx="985">
                  <c:v>1.8130728430518772E-2</c:v>
                </c:pt>
                <c:pt idx="986">
                  <c:v>1.8145544747811826E-2</c:v>
                </c:pt>
                <c:pt idx="987">
                  <c:v>1.8160157490187956E-2</c:v>
                </c:pt>
                <c:pt idx="988">
                  <c:v>1.817456602607237E-2</c:v>
                </c:pt>
                <c:pt idx="989">
                  <c:v>1.8188769723490594E-2</c:v>
                </c:pt>
                <c:pt idx="990">
                  <c:v>1.8202767951107646E-2</c:v>
                </c:pt>
                <c:pt idx="991">
                  <c:v>1.8216560076949051E-2</c:v>
                </c:pt>
                <c:pt idx="992">
                  <c:v>1.8230145469519954E-2</c:v>
                </c:pt>
                <c:pt idx="993">
                  <c:v>1.8243523496925818E-2</c:v>
                </c:pt>
                <c:pt idx="994">
                  <c:v>1.825669352759185E-2</c:v>
                </c:pt>
                <c:pt idx="995">
                  <c:v>1.8269654929783385E-2</c:v>
                </c:pt>
                <c:pt idx="996">
                  <c:v>1.8282407071925633E-2</c:v>
                </c:pt>
                <c:pt idx="997">
                  <c:v>1.8294949322124054E-2</c:v>
                </c:pt>
                <c:pt idx="998">
                  <c:v>1.8307281048963731E-2</c:v>
                </c:pt>
                <c:pt idx="999">
                  <c:v>1.8319401620470188E-2</c:v>
                </c:pt>
                <c:pt idx="1000">
                  <c:v>1.8331310405228507E-2</c:v>
                </c:pt>
                <c:pt idx="1001">
                  <c:v>1.8343006771264214E-2</c:v>
                </c:pt>
                <c:pt idx="1002">
                  <c:v>1.835449008716239E-2</c:v>
                </c:pt>
                <c:pt idx="1003">
                  <c:v>1.836575972094856E-2</c:v>
                </c:pt>
                <c:pt idx="1004">
                  <c:v>1.8376815041207806E-2</c:v>
                </c:pt>
                <c:pt idx="1005">
                  <c:v>1.8387655416125526E-2</c:v>
                </c:pt>
                <c:pt idx="1006">
                  <c:v>1.8398280213967055E-2</c:v>
                </c:pt>
                <c:pt idx="1007">
                  <c:v>1.8408688803077666E-2</c:v>
                </c:pt>
                <c:pt idx="1008">
                  <c:v>1.841888055180263E-2</c:v>
                </c:pt>
                <c:pt idx="1009">
                  <c:v>1.8428854828567154E-2</c:v>
                </c:pt>
                <c:pt idx="1010">
                  <c:v>1.8438611001396765E-2</c:v>
                </c:pt>
                <c:pt idx="1011">
                  <c:v>1.8448148438876544E-2</c:v>
                </c:pt>
                <c:pt idx="1012">
                  <c:v>1.8457466509191889E-2</c:v>
                </c:pt>
                <c:pt idx="1013">
                  <c:v>1.8466564580688072E-2</c:v>
                </c:pt>
                <c:pt idx="1014">
                  <c:v>1.8475442021630428E-2</c:v>
                </c:pt>
                <c:pt idx="1015">
                  <c:v>1.848409820036423E-2</c:v>
                </c:pt>
                <c:pt idx="1016">
                  <c:v>1.8492532485234747E-2</c:v>
                </c:pt>
                <c:pt idx="1017">
                  <c:v>1.8500744244587253E-2</c:v>
                </c:pt>
                <c:pt idx="1018">
                  <c:v>1.8508732846687082E-2</c:v>
                </c:pt>
                <c:pt idx="1019">
                  <c:v>1.8516497659799569E-2</c:v>
                </c:pt>
                <c:pt idx="1020">
                  <c:v>1.8524038052269987E-2</c:v>
                </c:pt>
                <c:pt idx="1021">
                  <c:v>1.8531353392523542E-2</c:v>
                </c:pt>
                <c:pt idx="1022">
                  <c:v>1.8538443048745634E-2</c:v>
                </c:pt>
                <c:pt idx="1023">
                  <c:v>1.8545306389281535E-2</c:v>
                </c:pt>
                <c:pt idx="1024">
                  <c:v>1.8551942782556452E-2</c:v>
                </c:pt>
                <c:pt idx="1025">
                  <c:v>1.8558351596755784E-2</c:v>
                </c:pt>
                <c:pt idx="1026">
                  <c:v>1.856453220030474E-2</c:v>
                </c:pt>
                <c:pt idx="1027">
                  <c:v>1.8570483961388717E-2</c:v>
                </c:pt>
                <c:pt idx="1028">
                  <c:v>1.8576206248432925E-2</c:v>
                </c:pt>
                <c:pt idx="1029">
                  <c:v>1.8581698429782634E-2</c:v>
                </c:pt>
                <c:pt idx="1030">
                  <c:v>1.8586959873623243E-2</c:v>
                </c:pt>
                <c:pt idx="1031">
                  <c:v>1.8591989948379961E-2</c:v>
                </c:pt>
                <c:pt idx="1032">
                  <c:v>1.8596788022318123E-2</c:v>
                </c:pt>
                <c:pt idx="1033">
                  <c:v>1.8601353463942871E-2</c:v>
                </c:pt>
                <c:pt idx="1034">
                  <c:v>1.8606880473432952E-2</c:v>
                </c:pt>
                <c:pt idx="1035">
                  <c:v>1.8609783922913792E-2</c:v>
                </c:pt>
                <c:pt idx="1036">
                  <c:v>1.8614209712728425E-2</c:v>
                </c:pt>
                <c:pt idx="1037">
                  <c:v>1.8617435293011297E-2</c:v>
                </c:pt>
                <c:pt idx="1038">
                  <c:v>1.8621111524330658E-2</c:v>
                </c:pt>
                <c:pt idx="1039">
                  <c:v>1.8624694376985218E-2</c:v>
                </c:pt>
                <c:pt idx="1040">
                  <c:v>1.8628184119080515E-2</c:v>
                </c:pt>
                <c:pt idx="1041">
                  <c:v>1.8631581018642152E-2</c:v>
                </c:pt>
                <c:pt idx="1042">
                  <c:v>1.8634885343535856E-2</c:v>
                </c:pt>
                <c:pt idx="1043">
                  <c:v>1.8638097361707295E-2</c:v>
                </c:pt>
                <c:pt idx="1044">
                  <c:v>1.8641217341262006E-2</c:v>
                </c:pt>
                <c:pt idx="1045">
                  <c:v>1.8644245550065719E-2</c:v>
                </c:pt>
                <c:pt idx="1046">
                  <c:v>1.8647182256144035E-2</c:v>
                </c:pt>
                <c:pt idx="1047">
                  <c:v>1.865002772744262E-2</c:v>
                </c:pt>
                <c:pt idx="1048">
                  <c:v>1.8652782232067011E-2</c:v>
                </c:pt>
                <c:pt idx="1049">
                  <c:v>1.8655446037723067E-2</c:v>
                </c:pt>
                <c:pt idx="1050">
                  <c:v>1.8658019412676197E-2</c:v>
                </c:pt>
                <c:pt idx="1051">
                  <c:v>1.8660502624712194E-2</c:v>
                </c:pt>
                <c:pt idx="1052">
                  <c:v>1.8662895942016533E-2</c:v>
                </c:pt>
                <c:pt idx="1053">
                  <c:v>1.8665199632295071E-2</c:v>
                </c:pt>
                <c:pt idx="1054">
                  <c:v>1.8667413963733281E-2</c:v>
                </c:pt>
                <c:pt idx="1055">
                  <c:v>1.8669539204196894E-2</c:v>
                </c:pt>
                <c:pt idx="1056">
                  <c:v>1.8671575621711511E-2</c:v>
                </c:pt>
                <c:pt idx="1057">
                  <c:v>1.8673523484142862E-2</c:v>
                </c:pt>
                <c:pt idx="1058">
                  <c:v>1.867538305967642E-2</c:v>
                </c:pt>
                <c:pt idx="1059">
                  <c:v>1.867715461609798E-2</c:v>
                </c:pt>
                <c:pt idx="1060">
                  <c:v>1.8678838421513078E-2</c:v>
                </c:pt>
                <c:pt idx="1061">
                  <c:v>1.868043474386738E-2</c:v>
                </c:pt>
                <c:pt idx="1062">
                  <c:v>1.8681943851106553E-2</c:v>
                </c:pt>
                <c:pt idx="1063">
                  <c:v>1.8683366011176261E-2</c:v>
                </c:pt>
                <c:pt idx="1064">
                  <c:v>1.8684701492182043E-2</c:v>
                </c:pt>
                <c:pt idx="1065">
                  <c:v>1.8685950561989628E-2</c:v>
                </c:pt>
                <c:pt idx="1066">
                  <c:v>1.8687113488704554E-2</c:v>
                </c:pt>
                <c:pt idx="1067">
                  <c:v>1.8688190540112615E-2</c:v>
                </c:pt>
                <c:pt idx="1068">
                  <c:v>1.8689181984319347E-2</c:v>
                </c:pt>
                <c:pt idx="1069">
                  <c:v>1.8690088089190482E-2</c:v>
                </c:pt>
                <c:pt idx="1070">
                  <c:v>1.8691128116055111E-2</c:v>
                </c:pt>
                <c:pt idx="1071">
                  <c:v>1.8691840166153995E-2</c:v>
                </c:pt>
                <c:pt idx="1072">
                  <c:v>1.8692383262362E-2</c:v>
                </c:pt>
                <c:pt idx="1073">
                  <c:v>1.8692938673758874E-2</c:v>
                </c:pt>
                <c:pt idx="1074">
                  <c:v>1.8693410124077658E-2</c:v>
                </c:pt>
                <c:pt idx="1075">
                  <c:v>1.8693797881264018E-2</c:v>
                </c:pt>
                <c:pt idx="1076">
                  <c:v>1.8694102213423491E-2</c:v>
                </c:pt>
                <c:pt idx="1077">
                  <c:v>1.8694323388261935E-2</c:v>
                </c:pt>
                <c:pt idx="1078">
                  <c:v>1.8694461674124696E-2</c:v>
                </c:pt>
                <c:pt idx="1079">
                  <c:v>1.8694517338637695E-2</c:v>
                </c:pt>
                <c:pt idx="1080">
                  <c:v>1.8694490650066342E-2</c:v>
                </c:pt>
                <c:pt idx="1081">
                  <c:v>1.8694381876276367E-2</c:v>
                </c:pt>
                <c:pt idx="1082">
                  <c:v>1.8694191285133499E-2</c:v>
                </c:pt>
                <c:pt idx="1083">
                  <c:v>1.8693919144823212E-2</c:v>
                </c:pt>
                <c:pt idx="1084">
                  <c:v>1.8693449853897093E-2</c:v>
                </c:pt>
                <c:pt idx="1085">
                  <c:v>1.86931312881633E-2</c:v>
                </c:pt>
                <c:pt idx="1086">
                  <c:v>1.8692616107944815E-2</c:v>
                </c:pt>
                <c:pt idx="1087">
                  <c:v>1.8692020450341573E-2</c:v>
                </c:pt>
                <c:pt idx="1088">
                  <c:v>1.8691241498798306E-2</c:v>
                </c:pt>
                <c:pt idx="1089">
                  <c:v>1.8690588774923356E-2</c:v>
                </c:pt>
                <c:pt idx="1090">
                  <c:v>1.8689753293079647E-2</c:v>
                </c:pt>
                <c:pt idx="1091">
                  <c:v>1.8688838405873653E-2</c:v>
                </c:pt>
                <c:pt idx="1092">
                  <c:v>1.8687844381171104E-2</c:v>
                </c:pt>
                <c:pt idx="1093">
                  <c:v>1.8686771486917664E-2</c:v>
                </c:pt>
                <c:pt idx="1094">
                  <c:v>1.8685619991218871E-2</c:v>
                </c:pt>
                <c:pt idx="1095">
                  <c:v>1.8684390162020392E-2</c:v>
                </c:pt>
                <c:pt idx="1096">
                  <c:v>1.8683082267267892E-2</c:v>
                </c:pt>
                <c:pt idx="1097">
                  <c:v>1.8681696575066908E-2</c:v>
                </c:pt>
                <c:pt idx="1098">
                  <c:v>1.8680233353123299E-2</c:v>
                </c:pt>
                <c:pt idx="1099">
                  <c:v>1.8678692869702473E-2</c:v>
                </c:pt>
                <c:pt idx="1100">
                  <c:v>1.8677075392590226E-2</c:v>
                </c:pt>
                <c:pt idx="1101">
                  <c:v>1.8675381189812157E-2</c:v>
                </c:pt>
                <c:pt idx="1102">
                  <c:v>1.8673610529393869E-2</c:v>
                </c:pt>
                <c:pt idx="1103">
                  <c:v>1.8671763679281028E-2</c:v>
                </c:pt>
                <c:pt idx="1104">
                  <c:v>1.8669840907579172E-2</c:v>
                </c:pt>
                <c:pt idx="1105">
                  <c:v>1.8667842482074093E-2</c:v>
                </c:pt>
                <c:pt idx="1106">
                  <c:v>1.866576867087133E-2</c:v>
                </c:pt>
                <c:pt idx="1107">
                  <c:v>1.8663619741836612E-2</c:v>
                </c:pt>
                <c:pt idx="1108">
                  <c:v>1.8661395963075478E-2</c:v>
                </c:pt>
                <c:pt idx="1109">
                  <c:v>1.8659097602533592E-2</c:v>
                </c:pt>
                <c:pt idx="1110">
                  <c:v>1.8656724928156621E-2</c:v>
                </c:pt>
                <c:pt idx="1111">
                  <c:v>1.8654278207890229E-2</c:v>
                </c:pt>
                <c:pt idx="1112">
                  <c:v>1.8651757709839956E-2</c:v>
                </c:pt>
                <c:pt idx="1113">
                  <c:v>1.8649163701871529E-2</c:v>
                </c:pt>
                <c:pt idx="1114">
                  <c:v>1.8646496452010553E-2</c:v>
                </c:pt>
                <c:pt idx="1115">
                  <c:v>1.864375622820269E-2</c:v>
                </c:pt>
                <c:pt idx="1116">
                  <c:v>1.8640943298473545E-2</c:v>
                </c:pt>
                <c:pt idx="1117">
                  <c:v>1.8638057930848717E-2</c:v>
                </c:pt>
                <c:pt idx="1118">
                  <c:v>1.8635100393193937E-2</c:v>
                </c:pt>
                <c:pt idx="1119">
                  <c:v>1.8632070953534807E-2</c:v>
                </c:pt>
                <c:pt idx="1120">
                  <c:v>1.8628969879896928E-2</c:v>
                </c:pt>
                <c:pt idx="1121">
                  <c:v>1.8625797440225966E-2</c:v>
                </c:pt>
                <c:pt idx="1122">
                  <c:v>1.8621614156026922E-2</c:v>
                </c:pt>
                <c:pt idx="1123">
                  <c:v>1.86182796002754E-2</c:v>
                </c:pt>
                <c:pt idx="1124">
                  <c:v>1.8615365298755293E-2</c:v>
                </c:pt>
                <c:pt idx="1125">
                  <c:v>1.8611900054583685E-2</c:v>
                </c:pt>
                <c:pt idx="1126">
                  <c:v>1.8608364822636503E-2</c:v>
                </c:pt>
                <c:pt idx="1127">
                  <c:v>1.8604759870779475E-2</c:v>
                </c:pt>
                <c:pt idx="1128">
                  <c:v>1.8601085467038203E-2</c:v>
                </c:pt>
                <c:pt idx="1129">
                  <c:v>1.8597341879358353E-2</c:v>
                </c:pt>
                <c:pt idx="1130">
                  <c:v>1.8593529375765527E-2</c:v>
                </c:pt>
                <c:pt idx="1131">
                  <c:v>1.8589648224205391E-2</c:v>
                </c:pt>
                <c:pt idx="1132">
                  <c:v>1.8585698692783481E-2</c:v>
                </c:pt>
                <c:pt idx="1133">
                  <c:v>1.8581681049285592E-2</c:v>
                </c:pt>
                <c:pt idx="1134">
                  <c:v>1.8577595561817262E-2</c:v>
                </c:pt>
                <c:pt idx="1135">
                  <c:v>1.8573442498324155E-2</c:v>
                </c:pt>
                <c:pt idx="1136">
                  <c:v>1.8569222126751939E-2</c:v>
                </c:pt>
                <c:pt idx="1137">
                  <c:v>1.8564934715206149E-2</c:v>
                </c:pt>
                <c:pt idx="1138">
                  <c:v>1.8560580531552517E-2</c:v>
                </c:pt>
                <c:pt idx="1139">
                  <c:v>1.8555200815759676E-2</c:v>
                </c:pt>
                <c:pt idx="1140">
                  <c:v>1.8551026539475046E-2</c:v>
                </c:pt>
                <c:pt idx="1141">
                  <c:v>1.8547120028040709E-2</c:v>
                </c:pt>
                <c:pt idx="1142">
                  <c:v>1.8542501435812042E-2</c:v>
                </c:pt>
                <c:pt idx="1143">
                  <c:v>1.8537817411523605E-2</c:v>
                </c:pt>
                <c:pt idx="1144">
                  <c:v>1.8533068223041127E-2</c:v>
                </c:pt>
                <c:pt idx="1145">
                  <c:v>1.8528254138310274E-2</c:v>
                </c:pt>
                <c:pt idx="1146">
                  <c:v>1.8523375425436583E-2</c:v>
                </c:pt>
                <c:pt idx="1147">
                  <c:v>1.8518432352205849E-2</c:v>
                </c:pt>
                <c:pt idx="1148">
                  <c:v>1.8513425186803545E-2</c:v>
                </c:pt>
                <c:pt idx="1149">
                  <c:v>1.85083541970954E-2</c:v>
                </c:pt>
                <c:pt idx="1150">
                  <c:v>1.8503219651027081E-2</c:v>
                </c:pt>
                <c:pt idx="1151">
                  <c:v>1.8498021816704124E-2</c:v>
                </c:pt>
                <c:pt idx="1152">
                  <c:v>1.8492760961992261E-2</c:v>
                </c:pt>
                <c:pt idx="1153">
                  <c:v>1.8487437354997027E-2</c:v>
                </c:pt>
                <c:pt idx="1154">
                  <c:v>1.8482051263584154E-2</c:v>
                </c:pt>
                <c:pt idx="1155">
                  <c:v>1.8476602955779242E-2</c:v>
                </c:pt>
                <c:pt idx="1156">
                  <c:v>1.8471092699527958E-2</c:v>
                </c:pt>
                <c:pt idx="1157">
                  <c:v>1.8465520763015775E-2</c:v>
                </c:pt>
                <c:pt idx="1158">
                  <c:v>1.8459887413868614E-2</c:v>
                </c:pt>
                <c:pt idx="1159">
                  <c:v>1.845419292027195E-2</c:v>
                </c:pt>
                <c:pt idx="1160">
                  <c:v>1.8448437550251384E-2</c:v>
                </c:pt>
                <c:pt idx="1161">
                  <c:v>1.8442621571672646E-2</c:v>
                </c:pt>
                <c:pt idx="1162">
                  <c:v>1.8436745252641273E-2</c:v>
                </c:pt>
                <c:pt idx="1163">
                  <c:v>1.8430808861102932E-2</c:v>
                </c:pt>
                <c:pt idx="1164">
                  <c:v>1.8424812664923351E-2</c:v>
                </c:pt>
                <c:pt idx="1165">
                  <c:v>1.8418756932208069E-2</c:v>
                </c:pt>
                <c:pt idx="1166">
                  <c:v>1.8412641930822815E-2</c:v>
                </c:pt>
                <c:pt idx="1167">
                  <c:v>1.8406467928873127E-2</c:v>
                </c:pt>
                <c:pt idx="1168">
                  <c:v>1.840023519430467E-2</c:v>
                </c:pt>
                <c:pt idx="1169">
                  <c:v>1.8393943995143047E-2</c:v>
                </c:pt>
                <c:pt idx="1170">
                  <c:v>1.8387594599253987E-2</c:v>
                </c:pt>
                <c:pt idx="1171">
                  <c:v>1.8381187274583155E-2</c:v>
                </c:pt>
                <c:pt idx="1172">
                  <c:v>1.8374722289316026E-2</c:v>
                </c:pt>
                <c:pt idx="1173">
                  <c:v>1.8368199911318328E-2</c:v>
                </c:pt>
                <c:pt idx="1174">
                  <c:v>1.8359719066651792E-2</c:v>
                </c:pt>
                <c:pt idx="1175">
                  <c:v>1.8353057744597834E-2</c:v>
                </c:pt>
                <c:pt idx="1176">
                  <c:v>1.8347330361390135E-2</c:v>
                </c:pt>
                <c:pt idx="1177">
                  <c:v>1.8340573068345023E-2</c:v>
                </c:pt>
                <c:pt idx="1178">
                  <c:v>1.8333759760826851E-2</c:v>
                </c:pt>
                <c:pt idx="1179">
                  <c:v>1.8326890706621413E-2</c:v>
                </c:pt>
                <c:pt idx="1180">
                  <c:v>1.8319966173994118E-2</c:v>
                </c:pt>
                <c:pt idx="1181">
                  <c:v>1.8312986430650824E-2</c:v>
                </c:pt>
                <c:pt idx="1182">
                  <c:v>1.8305951744856941E-2</c:v>
                </c:pt>
                <c:pt idx="1183">
                  <c:v>1.829886238423839E-2</c:v>
                </c:pt>
                <c:pt idx="1184">
                  <c:v>1.8291718617220454E-2</c:v>
                </c:pt>
                <c:pt idx="1185">
                  <c:v>1.8284520711349117E-2</c:v>
                </c:pt>
                <c:pt idx="1186">
                  <c:v>1.8277268934809854E-2</c:v>
                </c:pt>
                <c:pt idx="1187">
                  <c:v>1.8269963555708202E-2</c:v>
                </c:pt>
                <c:pt idx="1188">
                  <c:v>1.8262604841829955E-2</c:v>
                </c:pt>
                <c:pt idx="1189">
                  <c:v>1.8254915686693352E-2</c:v>
                </c:pt>
                <c:pt idx="1190">
                  <c:v>1.8243439405392081E-2</c:v>
                </c:pt>
                <c:pt idx="1191">
                  <c:v>1.8235892397973075E-2</c:v>
                </c:pt>
                <c:pt idx="1192">
                  <c:v>1.82272047368226E-2</c:v>
                </c:pt>
                <c:pt idx="1193">
                  <c:v>1.8220646478646074E-2</c:v>
                </c:pt>
                <c:pt idx="1194">
                  <c:v>1.8212949387841348E-2</c:v>
                </c:pt>
                <c:pt idx="1195">
                  <c:v>1.8205203251389079E-2</c:v>
                </c:pt>
                <c:pt idx="1196">
                  <c:v>1.8197408348585853E-2</c:v>
                </c:pt>
                <c:pt idx="1197">
                  <c:v>1.8189564958808191E-2</c:v>
                </c:pt>
                <c:pt idx="1198">
                  <c:v>1.8181673361432615E-2</c:v>
                </c:pt>
                <c:pt idx="1199">
                  <c:v>1.8173733835835648E-2</c:v>
                </c:pt>
                <c:pt idx="1200">
                  <c:v>1.8165746661233939E-2</c:v>
                </c:pt>
                <c:pt idx="1201">
                  <c:v>1.8157712117163882E-2</c:v>
                </c:pt>
                <c:pt idx="1202">
                  <c:v>1.8149630482922063E-2</c:v>
                </c:pt>
                <c:pt idx="1203">
                  <c:v>1.8141502037885004E-2</c:v>
                </c:pt>
                <c:pt idx="1204">
                  <c:v>1.8133327061429227E-2</c:v>
                </c:pt>
                <c:pt idx="1205">
                  <c:v>1.8125105832771382E-2</c:v>
                </c:pt>
                <c:pt idx="1206">
                  <c:v>1.8116838631527798E-2</c:v>
                </c:pt>
                <c:pt idx="1207">
                  <c:v>1.8108525736915126E-2</c:v>
                </c:pt>
                <c:pt idx="1208">
                  <c:v>1.8100167428309888E-2</c:v>
                </c:pt>
                <c:pt idx="1209">
                  <c:v>1.8091763985088605E-2</c:v>
                </c:pt>
                <c:pt idx="1210">
                  <c:v>1.8083315686547863E-2</c:v>
                </c:pt>
                <c:pt idx="1211">
                  <c:v>1.8074822812224056E-2</c:v>
                </c:pt>
                <c:pt idx="1212">
                  <c:v>1.8066285641173963E-2</c:v>
                </c:pt>
                <c:pt idx="1213">
                  <c:v>1.8057704453093848E-2</c:v>
                </c:pt>
                <c:pt idx="1214">
                  <c:v>1.8049079527200362E-2</c:v>
                </c:pt>
                <c:pt idx="1215">
                  <c:v>1.8040411142790092E-2</c:v>
                </c:pt>
                <c:pt idx="1216">
                  <c:v>1.8031699579319493E-2</c:v>
                </c:pt>
                <c:pt idx="1217">
                  <c:v>1.8022945116085154E-2</c:v>
                </c:pt>
                <c:pt idx="1218">
                  <c:v>1.8014148032623467E-2</c:v>
                </c:pt>
                <c:pt idx="1219">
                  <c:v>1.8005308607991211E-2</c:v>
                </c:pt>
                <c:pt idx="1220">
                  <c:v>1.7996427121884651E-2</c:v>
                </c:pt>
                <c:pt idx="1221">
                  <c:v>1.7987503853440501E-2</c:v>
                </c:pt>
                <c:pt idx="1222">
                  <c:v>1.7978539082035283E-2</c:v>
                </c:pt>
                <c:pt idx="1223">
                  <c:v>1.7969533087125455E-2</c:v>
                </c:pt>
                <c:pt idx="1224">
                  <c:v>1.796048614808754E-2</c:v>
                </c:pt>
                <c:pt idx="1225">
                  <c:v>1.7951398544138186E-2</c:v>
                </c:pt>
                <c:pt idx="1226">
                  <c:v>1.7939447677601805E-2</c:v>
                </c:pt>
                <c:pt idx="1227">
                  <c:v>1.7931789473690785E-2</c:v>
                </c:pt>
                <c:pt idx="1228">
                  <c:v>1.7923894537146268E-2</c:v>
                </c:pt>
                <c:pt idx="1229">
                  <c:v>1.7914647067556189E-2</c:v>
                </c:pt>
                <c:pt idx="1230">
                  <c:v>1.7905360329937281E-2</c:v>
                </c:pt>
                <c:pt idx="1231">
                  <c:v>1.7896034603746003E-2</c:v>
                </c:pt>
                <c:pt idx="1232">
                  <c:v>1.788667016827894E-2</c:v>
                </c:pt>
                <c:pt idx="1233">
                  <c:v>1.7877267302912614E-2</c:v>
                </c:pt>
                <c:pt idx="1234">
                  <c:v>1.7867826286783739E-2</c:v>
                </c:pt>
                <c:pt idx="1235">
                  <c:v>1.7858347399668517E-2</c:v>
                </c:pt>
                <c:pt idx="1236">
                  <c:v>1.7848830920623726E-2</c:v>
                </c:pt>
                <c:pt idx="1237">
                  <c:v>1.783927712918576E-2</c:v>
                </c:pt>
                <c:pt idx="1238">
                  <c:v>1.7829686304571268E-2</c:v>
                </c:pt>
                <c:pt idx="1239">
                  <c:v>1.781730127796699E-2</c:v>
                </c:pt>
                <c:pt idx="1240">
                  <c:v>1.7810394673478669E-2</c:v>
                </c:pt>
                <c:pt idx="1241">
                  <c:v>1.7800694425673669E-2</c:v>
                </c:pt>
                <c:pt idx="1242">
                  <c:v>1.7790958262358103E-2</c:v>
                </c:pt>
                <c:pt idx="1243">
                  <c:v>1.7781186462588749E-2</c:v>
                </c:pt>
                <c:pt idx="1244">
                  <c:v>1.7771379305981938E-2</c:v>
                </c:pt>
                <c:pt idx="1245">
                  <c:v>1.7761537071834255E-2</c:v>
                </c:pt>
                <c:pt idx="1246">
                  <c:v>1.7751660039362349E-2</c:v>
                </c:pt>
                <c:pt idx="1247">
                  <c:v>1.7741748488102616E-2</c:v>
                </c:pt>
                <c:pt idx="1248">
                  <c:v>1.7731802697431576E-2</c:v>
                </c:pt>
                <c:pt idx="1249">
                  <c:v>1.7721822946565879E-2</c:v>
                </c:pt>
                <c:pt idx="1250">
                  <c:v>1.7711809514882049E-2</c:v>
                </c:pt>
                <c:pt idx="1251">
                  <c:v>1.7701762681836541E-2</c:v>
                </c:pt>
                <c:pt idx="1252">
                  <c:v>1.769168272680588E-2</c:v>
                </c:pt>
                <c:pt idx="1253">
                  <c:v>1.7681569929086649E-2</c:v>
                </c:pt>
                <c:pt idx="1254">
                  <c:v>1.7671424568055372E-2</c:v>
                </c:pt>
                <c:pt idx="1255">
                  <c:v>1.7661246923088569E-2</c:v>
                </c:pt>
                <c:pt idx="1256">
                  <c:v>1.7651037273482828E-2</c:v>
                </c:pt>
                <c:pt idx="1257">
                  <c:v>1.7640795898694606E-2</c:v>
                </c:pt>
                <c:pt idx="1258">
                  <c:v>1.7630523077940552E-2</c:v>
                </c:pt>
                <c:pt idx="1259">
                  <c:v>1.7620219090836997E-2</c:v>
                </c:pt>
                <c:pt idx="1260">
                  <c:v>1.7609884216520655E-2</c:v>
                </c:pt>
                <c:pt idx="1261">
                  <c:v>1.7599518734447983E-2</c:v>
                </c:pt>
                <c:pt idx="1262">
                  <c:v>1.7589122923915568E-2</c:v>
                </c:pt>
                <c:pt idx="1263">
                  <c:v>1.7578697064379867E-2</c:v>
                </c:pt>
                <c:pt idx="1264">
                  <c:v>1.7568241435137466E-2</c:v>
                </c:pt>
                <c:pt idx="1265">
                  <c:v>1.7557756315564887E-2</c:v>
                </c:pt>
                <c:pt idx="1266">
                  <c:v>1.7547241984958717E-2</c:v>
                </c:pt>
                <c:pt idx="1267">
                  <c:v>1.7536698722855348E-2</c:v>
                </c:pt>
                <c:pt idx="1268">
                  <c:v>1.7526126808471432E-2</c:v>
                </c:pt>
                <c:pt idx="1269">
                  <c:v>1.7515526521183489E-2</c:v>
                </c:pt>
                <c:pt idx="1270">
                  <c:v>1.7504898140368041E-2</c:v>
                </c:pt>
                <c:pt idx="1271">
                  <c:v>1.7494241945401612E-2</c:v>
                </c:pt>
                <c:pt idx="1272">
                  <c:v>1.7483558215660722E-2</c:v>
                </c:pt>
                <c:pt idx="1273">
                  <c:v>1.7472847230521893E-2</c:v>
                </c:pt>
                <c:pt idx="1274">
                  <c:v>1.7462109269361648E-2</c:v>
                </c:pt>
                <c:pt idx="1275">
                  <c:v>1.7451344611236763E-2</c:v>
                </c:pt>
                <c:pt idx="1276">
                  <c:v>1.7440553535923442E-2</c:v>
                </c:pt>
                <c:pt idx="1277">
                  <c:v>1.742973632271827E-2</c:v>
                </c:pt>
                <c:pt idx="1278">
                  <c:v>1.7418893250678025E-2</c:v>
                </c:pt>
                <c:pt idx="1279">
                  <c:v>1.7408024599498972E-2</c:v>
                </c:pt>
                <c:pt idx="1280">
                  <c:v>1.7397130648397763E-2</c:v>
                </c:pt>
                <c:pt idx="1281">
                  <c:v>1.7386211676750918E-2</c:v>
                </c:pt>
                <c:pt idx="1282">
                  <c:v>1.7375267963855023E-2</c:v>
                </c:pt>
                <c:pt idx="1283">
                  <c:v>1.7364299789326409E-2</c:v>
                </c:pt>
                <c:pt idx="1284">
                  <c:v>1.7353307432141918E-2</c:v>
                </c:pt>
                <c:pt idx="1285">
                  <c:v>1.7342291171997815E-2</c:v>
                </c:pt>
                <c:pt idx="1286">
                  <c:v>1.7331251288030813E-2</c:v>
                </c:pt>
                <c:pt idx="1287">
                  <c:v>1.7320188059617436E-2</c:v>
                </c:pt>
                <c:pt idx="1288">
                  <c:v>1.7309101766294077E-2</c:v>
                </c:pt>
                <c:pt idx="1289">
                  <c:v>1.7297992687357322E-2</c:v>
                </c:pt>
                <c:pt idx="1290">
                  <c:v>1.7286861102103757E-2</c:v>
                </c:pt>
                <c:pt idx="1291">
                  <c:v>1.7275707289909903E-2</c:v>
                </c:pt>
                <c:pt idx="1292">
                  <c:v>1.7264531530072347E-2</c:v>
                </c:pt>
                <c:pt idx="1293">
                  <c:v>1.7253334102127482E-2</c:v>
                </c:pt>
                <c:pt idx="1294">
                  <c:v>1.7238906019558797E-2</c:v>
                </c:pt>
                <c:pt idx="1295">
                  <c:v>1.7230875359022235E-2</c:v>
                </c:pt>
                <c:pt idx="1296">
                  <c:v>1.7219614602534961E-2</c:v>
                </c:pt>
                <c:pt idx="1297">
                  <c:v>1.7208333295286593E-2</c:v>
                </c:pt>
                <c:pt idx="1298">
                  <c:v>1.7197031716733591E-2</c:v>
                </c:pt>
                <c:pt idx="1299">
                  <c:v>1.7185710146092603E-2</c:v>
                </c:pt>
                <c:pt idx="1300">
                  <c:v>1.7174368862740153E-2</c:v>
                </c:pt>
                <c:pt idx="1301">
                  <c:v>1.7163008146132697E-2</c:v>
                </c:pt>
                <c:pt idx="1302">
                  <c:v>1.7151628275486885E-2</c:v>
                </c:pt>
                <c:pt idx="1303">
                  <c:v>1.7140229530259177E-2</c:v>
                </c:pt>
                <c:pt idx="1304">
                  <c:v>1.7128812189746156E-2</c:v>
                </c:pt>
                <c:pt idx="1305">
                  <c:v>1.7117376533484219E-2</c:v>
                </c:pt>
                <c:pt idx="1306">
                  <c:v>1.7105922840610077E-2</c:v>
                </c:pt>
                <c:pt idx="1307">
                  <c:v>1.7094451390660126E-2</c:v>
                </c:pt>
                <c:pt idx="1308">
                  <c:v>1.7082962462851015E-2</c:v>
                </c:pt>
                <c:pt idx="1309">
                  <c:v>1.7071456336639201E-2</c:v>
                </c:pt>
                <c:pt idx="1310">
                  <c:v>1.7059933291321272E-2</c:v>
                </c:pt>
                <c:pt idx="1311">
                  <c:v>1.7048393606273748E-2</c:v>
                </c:pt>
                <c:pt idx="1312">
                  <c:v>1.7036837560953089E-2</c:v>
                </c:pt>
                <c:pt idx="1313">
                  <c:v>1.7025265434575942E-2</c:v>
                </c:pt>
                <c:pt idx="1314">
                  <c:v>1.7013677506518832E-2</c:v>
                </c:pt>
                <c:pt idx="1315">
                  <c:v>1.7002074056238214E-2</c:v>
                </c:pt>
                <c:pt idx="1316">
                  <c:v>1.6990455363190549E-2</c:v>
                </c:pt>
                <c:pt idx="1317">
                  <c:v>1.6978821706352676E-2</c:v>
                </c:pt>
                <c:pt idx="1318">
                  <c:v>1.6967173365420862E-2</c:v>
                </c:pt>
                <c:pt idx="1319">
                  <c:v>1.6955510619691694E-2</c:v>
                </c:pt>
                <c:pt idx="1320">
                  <c:v>1.6943833748461756E-2</c:v>
                </c:pt>
                <c:pt idx="1321">
                  <c:v>1.6932143031107572E-2</c:v>
                </c:pt>
                <c:pt idx="1322">
                  <c:v>1.6920438747085598E-2</c:v>
                </c:pt>
                <c:pt idx="1323">
                  <c:v>1.6908721175612484E-2</c:v>
                </c:pt>
                <c:pt idx="1324">
                  <c:v>1.6896990596064754E-2</c:v>
                </c:pt>
                <c:pt idx="1325">
                  <c:v>1.6885247287898864E-2</c:v>
                </c:pt>
                <c:pt idx="1326">
                  <c:v>1.68734915304114E-2</c:v>
                </c:pt>
                <c:pt idx="1327">
                  <c:v>1.6861723602978884E-2</c:v>
                </c:pt>
                <c:pt idx="1328">
                  <c:v>1.6849943784897903E-2</c:v>
                </c:pt>
                <c:pt idx="1329">
                  <c:v>1.683815235570485E-2</c:v>
                </c:pt>
                <c:pt idx="1330">
                  <c:v>1.6824662577050731E-2</c:v>
                </c:pt>
                <c:pt idx="1331">
                  <c:v>1.6814535780929063E-2</c:v>
                </c:pt>
                <c:pt idx="1332">
                  <c:v>1.6802711194179309E-2</c:v>
                </c:pt>
                <c:pt idx="1333">
                  <c:v>1.6790876113503828E-2</c:v>
                </c:pt>
                <c:pt idx="1334">
                  <c:v>1.6779030818518947E-2</c:v>
                </c:pt>
                <c:pt idx="1335">
                  <c:v>1.6767175588441319E-2</c:v>
                </c:pt>
                <c:pt idx="1336">
                  <c:v>1.67553107027274E-2</c:v>
                </c:pt>
                <c:pt idx="1337">
                  <c:v>1.6743436440433968E-2</c:v>
                </c:pt>
                <c:pt idx="1338">
                  <c:v>1.6731553081417161E-2</c:v>
                </c:pt>
                <c:pt idx="1339">
                  <c:v>1.6719660904573885E-2</c:v>
                </c:pt>
                <c:pt idx="1340">
                  <c:v>1.6707760189600407E-2</c:v>
                </c:pt>
                <c:pt idx="1341">
                  <c:v>1.6695851215633439E-2</c:v>
                </c:pt>
                <c:pt idx="1342">
                  <c:v>1.6683934262129441E-2</c:v>
                </c:pt>
                <c:pt idx="1343">
                  <c:v>1.6672009608384997E-2</c:v>
                </c:pt>
                <c:pt idx="1344">
                  <c:v>1.6660077533856565E-2</c:v>
                </c:pt>
                <c:pt idx="1345">
                  <c:v>1.6644725840579966E-2</c:v>
                </c:pt>
                <c:pt idx="1346">
                  <c:v>1.6636192239634084E-2</c:v>
                </c:pt>
                <c:pt idx="1347">
                  <c:v>1.6624239578773015E-2</c:v>
                </c:pt>
                <c:pt idx="1348">
                  <c:v>1.6610571692670106E-2</c:v>
                </c:pt>
                <c:pt idx="1349">
                  <c:v>1.6600315626114082E-2</c:v>
                </c:pt>
                <c:pt idx="1350">
                  <c:v>1.6588344893149198E-2</c:v>
                </c:pt>
                <c:pt idx="1351">
                  <c:v>1.6576368694716237E-2</c:v>
                </c:pt>
                <c:pt idx="1352">
                  <c:v>1.6564387310431528E-2</c:v>
                </c:pt>
                <c:pt idx="1353">
                  <c:v>1.6552401019431784E-2</c:v>
                </c:pt>
                <c:pt idx="1354">
                  <c:v>1.6540410101333336E-2</c:v>
                </c:pt>
                <c:pt idx="1355">
                  <c:v>1.6528414835272898E-2</c:v>
                </c:pt>
                <c:pt idx="1356">
                  <c:v>1.6516415500626991E-2</c:v>
                </c:pt>
                <c:pt idx="1357">
                  <c:v>1.6504412377011946E-2</c:v>
                </c:pt>
                <c:pt idx="1358">
                  <c:v>1.6492405743404603E-2</c:v>
                </c:pt>
                <c:pt idx="1359">
                  <c:v>1.6480395879421295E-2</c:v>
                </c:pt>
                <c:pt idx="1360">
                  <c:v>1.6468383064358605E-2</c:v>
                </c:pt>
                <c:pt idx="1361">
                  <c:v>1.6456367577593056E-2</c:v>
                </c:pt>
                <c:pt idx="1362">
                  <c:v>1.6444349698341298E-2</c:v>
                </c:pt>
                <c:pt idx="1363">
                  <c:v>1.6432329706139726E-2</c:v>
                </c:pt>
                <c:pt idx="1364">
                  <c:v>1.6420307880284923E-2</c:v>
                </c:pt>
                <c:pt idx="1365">
                  <c:v>1.6408284500153414E-2</c:v>
                </c:pt>
                <c:pt idx="1366">
                  <c:v>1.6396259845041783E-2</c:v>
                </c:pt>
                <c:pt idx="1367">
                  <c:v>1.6384234194326552E-2</c:v>
                </c:pt>
                <c:pt idx="1368">
                  <c:v>1.6372207827384244E-2</c:v>
                </c:pt>
                <c:pt idx="1369">
                  <c:v>1.636018102359138E-2</c:v>
                </c:pt>
                <c:pt idx="1370">
                  <c:v>1.6348154062324483E-2</c:v>
                </c:pt>
                <c:pt idx="1371">
                  <c:v>1.6336127222880137E-2</c:v>
                </c:pt>
                <c:pt idx="1372">
                  <c:v>1.6324100784634865E-2</c:v>
                </c:pt>
                <c:pt idx="1373">
                  <c:v>1.6312075027045125E-2</c:v>
                </c:pt>
                <c:pt idx="1374">
                  <c:v>1.6300050229247631E-2</c:v>
                </c:pt>
                <c:pt idx="1375">
                  <c:v>1.6288026670858713E-2</c:v>
                </c:pt>
                <c:pt idx="1376">
                  <c:v>1.627600463109502E-2</c:v>
                </c:pt>
                <c:pt idx="1377">
                  <c:v>1.6263984389333075E-2</c:v>
                </c:pt>
                <c:pt idx="1378">
                  <c:v>1.6251966224789527E-2</c:v>
                </c:pt>
                <c:pt idx="1379">
                  <c:v>1.6239950417160642E-2</c:v>
                </c:pt>
                <c:pt idx="1380">
                  <c:v>1.6227937245423263E-2</c:v>
                </c:pt>
                <c:pt idx="1381">
                  <c:v>1.6215926989273655E-2</c:v>
                </c:pt>
                <c:pt idx="1382">
                  <c:v>1.6200489964734999E-2</c:v>
                </c:pt>
                <c:pt idx="1383">
                  <c:v>1.6188487421375797E-2</c:v>
                </c:pt>
                <c:pt idx="1384">
                  <c:v>1.6178202567527222E-2</c:v>
                </c:pt>
                <c:pt idx="1385">
                  <c:v>1.6166207365495566E-2</c:v>
                </c:pt>
                <c:pt idx="1386">
                  <c:v>1.6154216515742448E-2</c:v>
                </c:pt>
                <c:pt idx="1387">
                  <c:v>1.6142230297404581E-2</c:v>
                </c:pt>
                <c:pt idx="1388">
                  <c:v>1.6130248989858487E-2</c:v>
                </c:pt>
                <c:pt idx="1389">
                  <c:v>1.611827287264056E-2</c:v>
                </c:pt>
                <c:pt idx="1390">
                  <c:v>1.6106302224807578E-2</c:v>
                </c:pt>
                <c:pt idx="1391">
                  <c:v>1.6094337326055808E-2</c:v>
                </c:pt>
                <c:pt idx="1392">
                  <c:v>1.6082378455442026E-2</c:v>
                </c:pt>
                <c:pt idx="1393">
                  <c:v>1.6070425892582563E-2</c:v>
                </c:pt>
                <c:pt idx="1394">
                  <c:v>1.6058479916694068E-2</c:v>
                </c:pt>
                <c:pt idx="1395">
                  <c:v>1.6043130933169891E-2</c:v>
                </c:pt>
                <c:pt idx="1396">
                  <c:v>1.6034608843256137E-2</c:v>
                </c:pt>
                <c:pt idx="1397">
                  <c:v>1.6022684304539681E-2</c:v>
                </c:pt>
                <c:pt idx="1398">
                  <c:v>1.6010767470060472E-2</c:v>
                </c:pt>
                <c:pt idx="1399">
                  <c:v>1.5998858619514778E-2</c:v>
                </c:pt>
                <c:pt idx="1400">
                  <c:v>1.5985258638933075E-2</c:v>
                </c:pt>
                <c:pt idx="1401">
                  <c:v>1.5975065987090531E-2</c:v>
                </c:pt>
                <c:pt idx="1402">
                  <c:v>1.5963182764044959E-2</c:v>
                </c:pt>
                <c:pt idx="1403">
                  <c:v>1.5951308642039308E-2</c:v>
                </c:pt>
                <c:pt idx="1404">
                  <c:v>1.5939443900769845E-2</c:v>
                </c:pt>
                <c:pt idx="1405">
                  <c:v>1.5927588819293348E-2</c:v>
                </c:pt>
                <c:pt idx="1406">
                  <c:v>1.591574367714621E-2</c:v>
                </c:pt>
                <c:pt idx="1407">
                  <c:v>1.5903908753704954E-2</c:v>
                </c:pt>
                <c:pt idx="1408">
                  <c:v>1.5892084328186229E-2</c:v>
                </c:pt>
                <c:pt idx="1409">
                  <c:v>1.5880270680046493E-2</c:v>
                </c:pt>
                <c:pt idx="1410">
                  <c:v>1.5868468088582333E-2</c:v>
                </c:pt>
                <c:pt idx="1411">
                  <c:v>1.5856676833250205E-2</c:v>
                </c:pt>
                <c:pt idx="1412">
                  <c:v>1.584489719326676E-2</c:v>
                </c:pt>
                <c:pt idx="1413">
                  <c:v>1.5833129448008521E-2</c:v>
                </c:pt>
                <c:pt idx="1414">
                  <c:v>1.5821373876931943E-2</c:v>
                </c:pt>
                <c:pt idx="1415">
                  <c:v>1.5809630759493487E-2</c:v>
                </c:pt>
                <c:pt idx="1416">
                  <c:v>1.5797900374749929E-2</c:v>
                </c:pt>
                <c:pt idx="1417">
                  <c:v>1.5786183002237664E-2</c:v>
                </c:pt>
                <c:pt idx="1418">
                  <c:v>1.5774478921253277E-2</c:v>
                </c:pt>
                <c:pt idx="1419">
                  <c:v>1.576278841117329E-2</c:v>
                </c:pt>
                <c:pt idx="1420">
                  <c:v>1.5751111751454161E-2</c:v>
                </c:pt>
                <c:pt idx="1421">
                  <c:v>1.573944922131254E-2</c:v>
                </c:pt>
                <c:pt idx="1422">
                  <c:v>1.5727801100204886E-2</c:v>
                </c:pt>
                <c:pt idx="1423">
                  <c:v>1.5716167667427783E-2</c:v>
                </c:pt>
                <c:pt idx="1424">
                  <c:v>1.5704549202197882E-2</c:v>
                </c:pt>
                <c:pt idx="1425">
                  <c:v>1.5692945984211448E-2</c:v>
                </c:pt>
                <c:pt idx="1426">
                  <c:v>1.5681358292605196E-2</c:v>
                </c:pt>
                <c:pt idx="1427">
                  <c:v>1.5669786406675712E-2</c:v>
                </c:pt>
                <c:pt idx="1428">
                  <c:v>1.5658230606039325E-2</c:v>
                </c:pt>
                <c:pt idx="1429">
                  <c:v>1.5646691169832749E-2</c:v>
                </c:pt>
                <c:pt idx="1430">
                  <c:v>1.5635168377352571E-2</c:v>
                </c:pt>
                <c:pt idx="1431">
                  <c:v>1.5623662508135183E-2</c:v>
                </c:pt>
                <c:pt idx="1432">
                  <c:v>1.5612173841477173E-2</c:v>
                </c:pt>
                <c:pt idx="1433">
                  <c:v>1.5600702656675125E-2</c:v>
                </c:pt>
                <c:pt idx="1434">
                  <c:v>1.558598012787904E-2</c:v>
                </c:pt>
                <c:pt idx="1435">
                  <c:v>1.557454995067431E-2</c:v>
                </c:pt>
                <c:pt idx="1436">
                  <c:v>1.5564767290232595E-2</c:v>
                </c:pt>
                <c:pt idx="1437">
                  <c:v>1.5553371506475955E-2</c:v>
                </c:pt>
                <c:pt idx="1438">
                  <c:v>1.554199464134598E-2</c:v>
                </c:pt>
                <c:pt idx="1439">
                  <c:v>1.5530636974219192E-2</c:v>
                </c:pt>
                <c:pt idx="1440">
                  <c:v>1.5519298784232305E-2</c:v>
                </c:pt>
                <c:pt idx="1441">
                  <c:v>1.5507980351081585E-2</c:v>
                </c:pt>
                <c:pt idx="1442">
                  <c:v>1.549668195382381E-2</c:v>
                </c:pt>
                <c:pt idx="1443">
                  <c:v>1.548540387207531E-2</c:v>
                </c:pt>
                <c:pt idx="1444">
                  <c:v>1.5474146384972798E-2</c:v>
                </c:pt>
                <c:pt idx="1445">
                  <c:v>1.5462909771972733E-2</c:v>
                </c:pt>
                <c:pt idx="1446">
                  <c:v>1.54516943123717E-2</c:v>
                </c:pt>
                <c:pt idx="1447">
                  <c:v>1.5440500285626158E-2</c:v>
                </c:pt>
                <c:pt idx="1448">
                  <c:v>1.5429327971032691E-2</c:v>
                </c:pt>
                <c:pt idx="1449">
                  <c:v>1.5418177647967823E-2</c:v>
                </c:pt>
                <c:pt idx="1450">
                  <c:v>1.540294645438145E-2</c:v>
                </c:pt>
                <c:pt idx="1451">
                  <c:v>1.5395944093610225E-2</c:v>
                </c:pt>
                <c:pt idx="1452">
                  <c:v>1.5384398534061816E-2</c:v>
                </c:pt>
                <c:pt idx="1453">
                  <c:v>1.5372204714187987E-2</c:v>
                </c:pt>
                <c:pt idx="1454">
                  <c:v>1.5361133330378252E-2</c:v>
                </c:pt>
                <c:pt idx="1455">
                  <c:v>1.5350064772707839E-2</c:v>
                </c:pt>
                <c:pt idx="1456">
                  <c:v>1.5338999241336637E-2</c:v>
                </c:pt>
                <c:pt idx="1457">
                  <c:v>1.5327936936264663E-2</c:v>
                </c:pt>
                <c:pt idx="1458">
                  <c:v>1.531687805757187E-2</c:v>
                </c:pt>
                <c:pt idx="1459">
                  <c:v>1.5305822805098401E-2</c:v>
                </c:pt>
                <c:pt idx="1460">
                  <c:v>1.5294771379084082E-2</c:v>
                </c:pt>
                <c:pt idx="1461">
                  <c:v>1.5283723979448993E-2</c:v>
                </c:pt>
                <c:pt idx="1462">
                  <c:v>1.5272680806273087E-2</c:v>
                </c:pt>
                <c:pt idx="1463">
                  <c:v>1.5261642059636316E-2</c:v>
                </c:pt>
                <c:pt idx="1464">
                  <c:v>1.5250607939538696E-2</c:v>
                </c:pt>
                <c:pt idx="1465">
                  <c:v>1.5239578645900309E-2</c:v>
                </c:pt>
                <c:pt idx="1466">
                  <c:v>1.5228554378960979E-2</c:v>
                </c:pt>
                <c:pt idx="1467">
                  <c:v>1.5217535338720722E-2</c:v>
                </c:pt>
                <c:pt idx="1468">
                  <c:v>1.520652172509962E-2</c:v>
                </c:pt>
                <c:pt idx="1469">
                  <c:v>1.5195513738097688E-2</c:v>
                </c:pt>
                <c:pt idx="1470">
                  <c:v>1.5184511577874815E-2</c:v>
                </c:pt>
                <c:pt idx="1471">
                  <c:v>1.5173515444431018E-2</c:v>
                </c:pt>
                <c:pt idx="1472">
                  <c:v>1.516252553784625E-2</c:v>
                </c:pt>
                <c:pt idx="1473">
                  <c:v>1.5151542058120526E-2</c:v>
                </c:pt>
                <c:pt idx="1474">
                  <c:v>1.5140565205253864E-2</c:v>
                </c:pt>
                <c:pt idx="1475">
                  <c:v>1.5129595179326216E-2</c:v>
                </c:pt>
                <c:pt idx="1476">
                  <c:v>1.5118632180257663E-2</c:v>
                </c:pt>
                <c:pt idx="1477">
                  <c:v>1.5107676408288029E-2</c:v>
                </c:pt>
                <c:pt idx="1478">
                  <c:v>1.5096728063417331E-2</c:v>
                </c:pt>
                <c:pt idx="1479">
                  <c:v>1.5085787345485713E-2</c:v>
                </c:pt>
                <c:pt idx="1480">
                  <c:v>1.5074854454653064E-2</c:v>
                </c:pt>
                <c:pt idx="1481">
                  <c:v>1.5063929590999336E-2</c:v>
                </c:pt>
                <c:pt idx="1482">
                  <c:v>1.5053012954524547E-2</c:v>
                </c:pt>
                <c:pt idx="1483">
                  <c:v>1.5042104745228713E-2</c:v>
                </c:pt>
                <c:pt idx="1484">
                  <c:v>1.5031205163191785E-2</c:v>
                </c:pt>
                <c:pt idx="1485">
                  <c:v>1.5020314408413782E-2</c:v>
                </c:pt>
                <c:pt idx="1486">
                  <c:v>1.5003218681020059E-2</c:v>
                </c:pt>
                <c:pt idx="1487">
                  <c:v>1.499235154343026E-2</c:v>
                </c:pt>
                <c:pt idx="1488">
                  <c:v>1.4985218924001842E-2</c:v>
                </c:pt>
                <c:pt idx="1489">
                  <c:v>1.4974367364484209E-2</c:v>
                </c:pt>
                <c:pt idx="1490">
                  <c:v>1.4963525691058521E-2</c:v>
                </c:pt>
                <c:pt idx="1491">
                  <c:v>1.495269410375144E-2</c:v>
                </c:pt>
                <c:pt idx="1492">
                  <c:v>1.4941872802669565E-2</c:v>
                </c:pt>
                <c:pt idx="1493">
                  <c:v>1.493106198775962E-2</c:v>
                </c:pt>
                <c:pt idx="1494">
                  <c:v>1.4920261859154849E-2</c:v>
                </c:pt>
                <c:pt idx="1495">
                  <c:v>1.4909472616855268E-2</c:v>
                </c:pt>
                <c:pt idx="1496">
                  <c:v>1.4898694460940831E-2</c:v>
                </c:pt>
                <c:pt idx="1497">
                  <c:v>1.4887927591464845E-2</c:v>
                </c:pt>
                <c:pt idx="1498">
                  <c:v>1.4877172208480616E-2</c:v>
                </c:pt>
                <c:pt idx="1499">
                  <c:v>1.4866428512014807E-2</c:v>
                </c:pt>
                <c:pt idx="1500">
                  <c:v>1.4850488349358315E-2</c:v>
                </c:pt>
                <c:pt idx="1501">
                  <c:v>1.4841304511028497E-2</c:v>
                </c:pt>
                <c:pt idx="1502">
                  <c:v>1.4830601502549001E-2</c:v>
                </c:pt>
                <c:pt idx="1503">
                  <c:v>1.4819911036196842E-2</c:v>
                </c:pt>
                <c:pt idx="1504">
                  <c:v>1.4807708974835521E-2</c:v>
                </c:pt>
                <c:pt idx="1505">
                  <c:v>1.4798568530274281E-2</c:v>
                </c:pt>
                <c:pt idx="1506">
                  <c:v>1.4787916890783848E-2</c:v>
                </c:pt>
                <c:pt idx="1507">
                  <c:v>1.4777278593660625E-2</c:v>
                </c:pt>
                <c:pt idx="1508">
                  <c:v>1.4766653838904631E-2</c:v>
                </c:pt>
                <c:pt idx="1509">
                  <c:v>1.4756042826515881E-2</c:v>
                </c:pt>
                <c:pt idx="1510">
                  <c:v>1.4745445756574327E-2</c:v>
                </c:pt>
                <c:pt idx="1511">
                  <c:v>1.4734862829319795E-2</c:v>
                </c:pt>
                <c:pt idx="1512">
                  <c:v>1.4724294244432556E-2</c:v>
                </c:pt>
                <c:pt idx="1513">
                  <c:v>1.4713740202072501E-2</c:v>
                </c:pt>
                <c:pt idx="1514">
                  <c:v>1.4703200902399516E-2</c:v>
                </c:pt>
                <c:pt idx="1515">
                  <c:v>1.4692676545333683E-2</c:v>
                </c:pt>
                <c:pt idx="1516">
                  <c:v>1.4682167330875018E-2</c:v>
                </c:pt>
                <c:pt idx="1517">
                  <c:v>1.467167345918341E-2</c:v>
                </c:pt>
                <c:pt idx="1518">
                  <c:v>1.4661195130178939E-2</c:v>
                </c:pt>
                <c:pt idx="1519">
                  <c:v>1.4650732543941558E-2</c:v>
                </c:pt>
                <c:pt idx="1520">
                  <c:v>1.464028590055122E-2</c:v>
                </c:pt>
                <c:pt idx="1521">
                  <c:v>1.4629855399928005E-2</c:v>
                </c:pt>
                <c:pt idx="1522">
                  <c:v>1.4619441242151865E-2</c:v>
                </c:pt>
                <c:pt idx="1523">
                  <c:v>1.460904362738269E-2</c:v>
                </c:pt>
                <c:pt idx="1524">
                  <c:v>1.4598662755540559E-2</c:v>
                </c:pt>
                <c:pt idx="1525">
                  <c:v>1.458829882662549E-2</c:v>
                </c:pt>
                <c:pt idx="1526">
                  <c:v>1.4577952040637498E-2</c:v>
                </c:pt>
                <c:pt idx="1527">
                  <c:v>1.456762259781641E-2</c:v>
                </c:pt>
                <c:pt idx="1528">
                  <c:v>1.4557310698002368E-2</c:v>
                </c:pt>
                <c:pt idx="1529">
                  <c:v>1.4547016541435198E-2</c:v>
                </c:pt>
                <c:pt idx="1530">
                  <c:v>1.4536740327875108E-2</c:v>
                </c:pt>
                <c:pt idx="1531">
                  <c:v>1.4526482257561923E-2</c:v>
                </c:pt>
                <c:pt idx="1532">
                  <c:v>1.4516242530335788E-2</c:v>
                </c:pt>
                <c:pt idx="1533">
                  <c:v>1.4506021346516462E-2</c:v>
                </c:pt>
                <c:pt idx="1534">
                  <c:v>1.4495818905864155E-2</c:v>
                </c:pt>
                <c:pt idx="1535">
                  <c:v>1.4485635408618691E-2</c:v>
                </c:pt>
                <c:pt idx="1536">
                  <c:v>1.4475471054620215E-2</c:v>
                </c:pt>
                <c:pt idx="1537">
                  <c:v>1.4465326044108551E-2</c:v>
                </c:pt>
                <c:pt idx="1538">
                  <c:v>1.4453755688634828E-2</c:v>
                </c:pt>
                <c:pt idx="1539">
                  <c:v>1.4443652801787721E-2</c:v>
                </c:pt>
                <c:pt idx="1540">
                  <c:v>1.4435009073094918E-2</c:v>
                </c:pt>
                <c:pt idx="1541">
                  <c:v>1.442494343629086E-2</c:v>
                </c:pt>
                <c:pt idx="1542">
                  <c:v>1.4414898143213506E-2</c:v>
                </c:pt>
                <c:pt idx="1543">
                  <c:v>1.4404873393623063E-2</c:v>
                </c:pt>
                <c:pt idx="1544">
                  <c:v>1.4394869387839293E-2</c:v>
                </c:pt>
                <c:pt idx="1545">
                  <c:v>1.4384886325382595E-2</c:v>
                </c:pt>
                <c:pt idx="1546">
                  <c:v>1.4374924406972411E-2</c:v>
                </c:pt>
                <c:pt idx="1547">
                  <c:v>1.4364983832049205E-2</c:v>
                </c:pt>
                <c:pt idx="1548">
                  <c:v>1.4355064800852801E-2</c:v>
                </c:pt>
                <c:pt idx="1549">
                  <c:v>1.4345167513623025E-2</c:v>
                </c:pt>
                <c:pt idx="1550">
                  <c:v>1.4335292170120084E-2</c:v>
                </c:pt>
                <c:pt idx="1551">
                  <c:v>1.4325438970583804E-2</c:v>
                </c:pt>
                <c:pt idx="1552">
                  <c:v>1.4315608114774392E-2</c:v>
                </c:pt>
                <c:pt idx="1553">
                  <c:v>1.430579980301161E-2</c:v>
                </c:pt>
                <c:pt idx="1554">
                  <c:v>1.4296014235135601E-2</c:v>
                </c:pt>
                <c:pt idx="1555">
                  <c:v>1.4283466532338807E-2</c:v>
                </c:pt>
                <c:pt idx="1556">
                  <c:v>1.4276512131363717E-2</c:v>
                </c:pt>
                <c:pt idx="1557">
                  <c:v>1.4266795995707682E-2</c:v>
                </c:pt>
                <c:pt idx="1558">
                  <c:v>1.4257103404018423E-2</c:v>
                </c:pt>
                <c:pt idx="1559">
                  <c:v>1.4247434556535765E-2</c:v>
                </c:pt>
                <c:pt idx="1560">
                  <c:v>1.4237789653179789E-2</c:v>
                </c:pt>
                <c:pt idx="1561">
                  <c:v>1.4228168894030446E-2</c:v>
                </c:pt>
                <c:pt idx="1562">
                  <c:v>1.4218572479007818E-2</c:v>
                </c:pt>
                <c:pt idx="1563">
                  <c:v>1.4209000608271793E-2</c:v>
                </c:pt>
                <c:pt idx="1564">
                  <c:v>1.419945348198226E-2</c:v>
                </c:pt>
                <c:pt idx="1565">
                  <c:v>1.4189931299899428E-2</c:v>
                </c:pt>
                <c:pt idx="1566">
                  <c:v>1.4180434262183184E-2</c:v>
                </c:pt>
                <c:pt idx="1567">
                  <c:v>1.4170962568913481E-2</c:v>
                </c:pt>
                <c:pt idx="1568">
                  <c:v>1.4161516420090337E-2</c:v>
                </c:pt>
                <c:pt idx="1569">
                  <c:v>1.4152096015713767E-2</c:v>
                </c:pt>
                <c:pt idx="1570">
                  <c:v>1.4142701555783788E-2</c:v>
                </c:pt>
                <c:pt idx="1571">
                  <c:v>1.4133333240380352E-2</c:v>
                </c:pt>
                <c:pt idx="1572">
                  <c:v>1.4123991269583414E-2</c:v>
                </c:pt>
                <c:pt idx="1573">
                  <c:v>1.4114675843472924E-2</c:v>
                </c:pt>
                <c:pt idx="1574">
                  <c:v>1.4105387161809091E-2</c:v>
                </c:pt>
                <c:pt idx="1575">
                  <c:v>1.4096125424911676E-2</c:v>
                </c:pt>
                <c:pt idx="1576">
                  <c:v>1.4086890832780696E-2</c:v>
                </c:pt>
                <c:pt idx="1577">
                  <c:v>1.4077683585256295E-2</c:v>
                </c:pt>
                <c:pt idx="1578">
                  <c:v>1.4068503882578298E-2</c:v>
                </c:pt>
                <c:pt idx="1579">
                  <c:v>1.4059351924666785E-2</c:v>
                </c:pt>
                <c:pt idx="1580">
                  <c:v>1.4050227911681645E-2</c:v>
                </c:pt>
                <c:pt idx="1581">
                  <c:v>1.4041132043383087E-2</c:v>
                </c:pt>
                <c:pt idx="1582">
                  <c:v>1.4032064520170806E-2</c:v>
                </c:pt>
                <c:pt idx="1583">
                  <c:v>1.4023025541725076E-2</c:v>
                </c:pt>
                <c:pt idx="1584">
                  <c:v>1.4014015308445593E-2</c:v>
                </c:pt>
                <c:pt idx="1585">
                  <c:v>1.400503402001263E-2</c:v>
                </c:pt>
                <c:pt idx="1586">
                  <c:v>1.3996081876666011E-2</c:v>
                </c:pt>
                <c:pt idx="1587">
                  <c:v>1.3987159078325817E-2</c:v>
                </c:pt>
                <c:pt idx="1588">
                  <c:v>1.3978265825151936E-2</c:v>
                </c:pt>
                <c:pt idx="1589">
                  <c:v>1.396940231706445E-2</c:v>
                </c:pt>
                <c:pt idx="1590">
                  <c:v>1.396056875414331E-2</c:v>
                </c:pt>
                <c:pt idx="1591">
                  <c:v>1.3951765336468469E-2</c:v>
                </c:pt>
                <c:pt idx="1592">
                  <c:v>1.3942992263960008E-2</c:v>
                </c:pt>
                <c:pt idx="1593">
                  <c:v>1.3934249736777815E-2</c:v>
                </c:pt>
                <c:pt idx="1594">
                  <c:v>1.3925537954921907E-2</c:v>
                </c:pt>
                <c:pt idx="1595">
                  <c:v>1.3916857118312365E-2</c:v>
                </c:pt>
                <c:pt idx="1596">
                  <c:v>1.3908207427189012E-2</c:v>
                </c:pt>
                <c:pt idx="1597">
                  <c:v>1.3899589081312058E-2</c:v>
                </c:pt>
                <c:pt idx="1598">
                  <c:v>1.3891002281001263E-2</c:v>
                </c:pt>
                <c:pt idx="1599">
                  <c:v>1.3882447226096772E-2</c:v>
                </c:pt>
                <c:pt idx="1600">
                  <c:v>1.3873924116678538E-2</c:v>
                </c:pt>
                <c:pt idx="1601">
                  <c:v>1.3865433152746576E-2</c:v>
                </c:pt>
                <c:pt idx="1602">
                  <c:v>1.3856974534380839E-2</c:v>
                </c:pt>
                <c:pt idx="1603">
                  <c:v>1.3848548461741217E-2</c:v>
                </c:pt>
                <c:pt idx="1604">
                  <c:v>1.3840155134667853E-2</c:v>
                </c:pt>
                <c:pt idx="1605">
                  <c:v>1.3829412152084331E-2</c:v>
                </c:pt>
                <c:pt idx="1606">
                  <c:v>1.3823467517539711E-2</c:v>
                </c:pt>
                <c:pt idx="1607">
                  <c:v>1.3815173627564903E-2</c:v>
                </c:pt>
                <c:pt idx="1608">
                  <c:v>1.3806913283316291E-2</c:v>
                </c:pt>
                <c:pt idx="1609">
                  <c:v>1.3798686684873829E-2</c:v>
                </c:pt>
                <c:pt idx="1610">
                  <c:v>1.3790494032317469E-2</c:v>
                </c:pt>
                <c:pt idx="1611">
                  <c:v>1.3782335525567291E-2</c:v>
                </c:pt>
                <c:pt idx="1612">
                  <c:v>1.3774211364703248E-2</c:v>
                </c:pt>
                <c:pt idx="1613">
                  <c:v>1.3766121749805293E-2</c:v>
                </c:pt>
                <c:pt idx="1614">
                  <c:v>1.3758066880793507E-2</c:v>
                </c:pt>
                <c:pt idx="1615">
                  <c:v>1.3750046957827777E-2</c:v>
                </c:pt>
                <c:pt idx="1616">
                  <c:v>1.3742062180908121E-2</c:v>
                </c:pt>
                <c:pt idx="1617">
                  <c:v>1.3734112750034555E-2</c:v>
                </c:pt>
                <c:pt idx="1618">
                  <c:v>1.3726198865366968E-2</c:v>
                </c:pt>
                <c:pt idx="1619">
                  <c:v>1.3718320726585631E-2</c:v>
                </c:pt>
                <c:pt idx="1620">
                  <c:v>1.3710478534170178E-2</c:v>
                </c:pt>
                <c:pt idx="1621">
                  <c:v>1.3702672487880818E-2</c:v>
                </c:pt>
                <c:pt idx="1622">
                  <c:v>1.3694902787797503E-2</c:v>
                </c:pt>
                <c:pt idx="1623">
                  <c:v>1.3687169633920249E-2</c:v>
                </c:pt>
                <c:pt idx="1624">
                  <c:v>1.3679473226408945E-2</c:v>
                </c:pt>
                <c:pt idx="1625">
                  <c:v>1.3671813765263607E-2</c:v>
                </c:pt>
                <c:pt idx="1626">
                  <c:v>1.3664191450404317E-2</c:v>
                </c:pt>
                <c:pt idx="1627">
                  <c:v>1.3656606481911027E-2</c:v>
                </c:pt>
                <c:pt idx="1628">
                  <c:v>1.3649059059943625E-2</c:v>
                </c:pt>
                <c:pt idx="1629">
                  <c:v>1.3641549384342255E-2</c:v>
                </c:pt>
                <c:pt idx="1630">
                  <c:v>1.3634077655186871E-2</c:v>
                </c:pt>
                <c:pt idx="1631">
                  <c:v>1.3626644072717298E-2</c:v>
                </c:pt>
                <c:pt idx="1632">
                  <c:v>1.3619248836693743E-2</c:v>
                </c:pt>
                <c:pt idx="1633">
                  <c:v>1.3611892147276095E-2</c:v>
                </c:pt>
                <c:pt idx="1634">
                  <c:v>1.3604574204544306E-2</c:v>
                </c:pt>
                <c:pt idx="1635">
                  <c:v>1.3597295208338522E-2</c:v>
                </c:pt>
                <c:pt idx="1636">
                  <c:v>1.3590055358818631E-2</c:v>
                </c:pt>
                <c:pt idx="1637">
                  <c:v>1.3582854856064586E-2</c:v>
                </c:pt>
                <c:pt idx="1638">
                  <c:v>1.3575693900076402E-2</c:v>
                </c:pt>
                <c:pt idx="1639">
                  <c:v>1.3568572690934033E-2</c:v>
                </c:pt>
                <c:pt idx="1640">
                  <c:v>1.3561491428557559E-2</c:v>
                </c:pt>
                <c:pt idx="1641">
                  <c:v>1.3554450312946997E-2</c:v>
                </c:pt>
                <c:pt idx="1642">
                  <c:v>1.3546452739783277E-2</c:v>
                </c:pt>
                <c:pt idx="1643">
                  <c:v>1.3540489322583227E-2</c:v>
                </c:pt>
                <c:pt idx="1644">
                  <c:v>1.3533569847750115E-2</c:v>
                </c:pt>
                <c:pt idx="1645">
                  <c:v>1.3526691320002726E-2</c:v>
                </c:pt>
                <c:pt idx="1646">
                  <c:v>1.3519853939181203E-2</c:v>
                </c:pt>
                <c:pt idx="1647">
                  <c:v>1.3513057905445436E-2</c:v>
                </c:pt>
                <c:pt idx="1648">
                  <c:v>1.3506303418715504E-2</c:v>
                </c:pt>
                <c:pt idx="1649">
                  <c:v>1.3499590679231233E-2</c:v>
                </c:pt>
                <c:pt idx="1650">
                  <c:v>1.349291988675283E-2</c:v>
                </c:pt>
                <c:pt idx="1651">
                  <c:v>1.3486291241600057E-2</c:v>
                </c:pt>
                <c:pt idx="1652">
                  <c:v>1.3479704943533122E-2</c:v>
                </c:pt>
                <c:pt idx="1653">
                  <c:v>1.3473161192711913E-2</c:v>
                </c:pt>
                <c:pt idx="1654">
                  <c:v>1.346666018929632E-2</c:v>
                </c:pt>
                <c:pt idx="1655">
                  <c:v>1.346020213304655E-2</c:v>
                </c:pt>
                <c:pt idx="1656">
                  <c:v>1.3451962346193724E-2</c:v>
                </c:pt>
                <c:pt idx="1657">
                  <c:v>1.3447415662843909E-2</c:v>
                </c:pt>
                <c:pt idx="1658">
                  <c:v>1.3441087648811134E-2</c:v>
                </c:pt>
                <c:pt idx="1659">
                  <c:v>1.3434803382184057E-2</c:v>
                </c:pt>
                <c:pt idx="1660">
                  <c:v>1.3428369562187292E-2</c:v>
                </c:pt>
                <c:pt idx="1661">
                  <c:v>1.3421485339595307E-2</c:v>
                </c:pt>
                <c:pt idx="1662">
                  <c:v>1.3415339867144382E-2</c:v>
                </c:pt>
                <c:pt idx="1663">
                  <c:v>1.3409238970956139E-2</c:v>
                </c:pt>
                <c:pt idx="1664">
                  <c:v>1.3403182850790785E-2</c:v>
                </c:pt>
                <c:pt idx="1665">
                  <c:v>1.3397171706968081E-2</c:v>
                </c:pt>
                <c:pt idx="1666">
                  <c:v>1.3391205739328171E-2</c:v>
                </c:pt>
                <c:pt idx="1667">
                  <c:v>1.3385285148030945E-2</c:v>
                </c:pt>
                <c:pt idx="1668">
                  <c:v>1.3379410133076419E-2</c:v>
                </c:pt>
                <c:pt idx="1669">
                  <c:v>1.3373580894384673E-2</c:v>
                </c:pt>
                <c:pt idx="1670">
                  <c:v>1.3367797632195533E-2</c:v>
                </c:pt>
                <c:pt idx="1671">
                  <c:v>1.3362060546269205E-2</c:v>
                </c:pt>
                <c:pt idx="1672">
                  <c:v>1.3356369836845516E-2</c:v>
                </c:pt>
                <c:pt idx="1673">
                  <c:v>1.3350725703844546E-2</c:v>
                </c:pt>
                <c:pt idx="1674">
                  <c:v>1.3345128347426183E-2</c:v>
                </c:pt>
                <c:pt idx="1675">
                  <c:v>1.3339577967590444E-2</c:v>
                </c:pt>
                <c:pt idx="1676">
                  <c:v>1.3334074764257409E-2</c:v>
                </c:pt>
                <c:pt idx="1677">
                  <c:v>1.3328618937586967E-2</c:v>
                </c:pt>
                <c:pt idx="1678">
                  <c:v>1.3323210687499198E-2</c:v>
                </c:pt>
                <c:pt idx="1679">
                  <c:v>1.3317850214153992E-2</c:v>
                </c:pt>
                <c:pt idx="1680">
                  <c:v>1.3312537717391493E-2</c:v>
                </c:pt>
                <c:pt idx="1681">
                  <c:v>1.3307273397531461E-2</c:v>
                </c:pt>
                <c:pt idx="1682">
                  <c:v>1.3302057454334104E-2</c:v>
                </c:pt>
                <c:pt idx="1683">
                  <c:v>1.3296890088039248E-2</c:v>
                </c:pt>
                <c:pt idx="1684">
                  <c:v>1.3291771498487037E-2</c:v>
                </c:pt>
                <c:pt idx="1685">
                  <c:v>1.328670188583736E-2</c:v>
                </c:pt>
                <c:pt idx="1686">
                  <c:v>1.3281681450170169E-2</c:v>
                </c:pt>
                <c:pt idx="1687">
                  <c:v>1.3276710391405544E-2</c:v>
                </c:pt>
                <c:pt idx="1688">
                  <c:v>1.3271788909543503E-2</c:v>
                </c:pt>
                <c:pt idx="1689">
                  <c:v>1.3266917204743933E-2</c:v>
                </c:pt>
                <c:pt idx="1690">
                  <c:v>1.3262095477006852E-2</c:v>
                </c:pt>
                <c:pt idx="1691">
                  <c:v>1.3257323926332276E-2</c:v>
                </c:pt>
                <c:pt idx="1692">
                  <c:v>1.3252602752720222E-2</c:v>
                </c:pt>
                <c:pt idx="1693">
                  <c:v>1.3247932156250641E-2</c:v>
                </c:pt>
                <c:pt idx="1694">
                  <c:v>1.3242001743050125E-2</c:v>
                </c:pt>
                <c:pt idx="1695">
                  <c:v>1.3237447502625344E-2</c:v>
                </c:pt>
                <c:pt idx="1696">
                  <c:v>1.3233584638836504E-2</c:v>
                </c:pt>
                <c:pt idx="1697">
                  <c:v>1.3229125707212575E-2</c:v>
                </c:pt>
                <c:pt idx="1698">
                  <c:v>1.322471838134831E-2</c:v>
                </c:pt>
                <c:pt idx="1699">
                  <c:v>1.3220362861563473E-2</c:v>
                </c:pt>
                <c:pt idx="1700">
                  <c:v>1.3216059347698206E-2</c:v>
                </c:pt>
                <c:pt idx="1701">
                  <c:v>1.3211808039752526E-2</c:v>
                </c:pt>
                <c:pt idx="1702">
                  <c:v>1.3207609137886323E-2</c:v>
                </c:pt>
                <c:pt idx="1703">
                  <c:v>1.3203462842019675E-2</c:v>
                </c:pt>
                <c:pt idx="1704">
                  <c:v>1.3199369352312473E-2</c:v>
                </c:pt>
                <c:pt idx="1705">
                  <c:v>1.3195328868604861E-2</c:v>
                </c:pt>
                <c:pt idx="1706">
                  <c:v>1.3191341591056727E-2</c:v>
                </c:pt>
                <c:pt idx="1707">
                  <c:v>1.3187407719827959E-2</c:v>
                </c:pt>
                <c:pt idx="1708">
                  <c:v>1.3183527454678767E-2</c:v>
                </c:pt>
                <c:pt idx="1709">
                  <c:v>1.3179700995848975E-2</c:v>
                </c:pt>
                <c:pt idx="1710">
                  <c:v>1.3175928543178728E-2</c:v>
                </c:pt>
                <c:pt idx="1711">
                  <c:v>1.3171115631536168E-2</c:v>
                </c:pt>
                <c:pt idx="1712">
                  <c:v>1.31680199718609E-2</c:v>
                </c:pt>
                <c:pt idx="1713">
                  <c:v>1.3164882006133638E-2</c:v>
                </c:pt>
                <c:pt idx="1714">
                  <c:v>1.3161216159787159E-2</c:v>
                </c:pt>
                <c:pt idx="1715">
                  <c:v>1.3157545067237209E-2</c:v>
                </c:pt>
                <c:pt idx="1716">
                  <c:v>1.3153868744710806E-2</c:v>
                </c:pt>
                <c:pt idx="1717">
                  <c:v>1.3150187208994524E-2</c:v>
                </c:pt>
                <c:pt idx="1718">
                  <c:v>1.3146500476794998E-2</c:v>
                </c:pt>
                <c:pt idx="1719">
                  <c:v>1.3142808564579056E-2</c:v>
                </c:pt>
                <c:pt idx="1720">
                  <c:v>1.3139111489133271E-2</c:v>
                </c:pt>
                <c:pt idx="1721">
                  <c:v>1.3135409266844533E-2</c:v>
                </c:pt>
                <c:pt idx="1722">
                  <c:v>1.3131701914339544E-2</c:v>
                </c:pt>
                <c:pt idx="1723">
                  <c:v>1.3127989448245003E-2</c:v>
                </c:pt>
                <c:pt idx="1724">
                  <c:v>1.3124271885267547E-2</c:v>
                </c:pt>
                <c:pt idx="1725">
                  <c:v>1.312054924171413E-2</c:v>
                </c:pt>
                <c:pt idx="1726">
                  <c:v>1.3116821534451262E-2</c:v>
                </c:pt>
                <c:pt idx="1727">
                  <c:v>1.3113088780185578E-2</c:v>
                </c:pt>
                <c:pt idx="1728">
                  <c:v>1.3109350995144098E-2</c:v>
                </c:pt>
                <c:pt idx="1729">
                  <c:v>1.3105608196113394E-2</c:v>
                </c:pt>
                <c:pt idx="1730">
                  <c:v>1.3101860399720167E-2</c:v>
                </c:pt>
                <c:pt idx="1731">
                  <c:v>1.3098107622511179E-2</c:v>
                </c:pt>
                <c:pt idx="1732">
                  <c:v>1.3094349881113132E-2</c:v>
                </c:pt>
                <c:pt idx="1733">
                  <c:v>1.3090587192152725E-2</c:v>
                </c:pt>
                <c:pt idx="1734">
                  <c:v>1.3086819572096786E-2</c:v>
                </c:pt>
                <c:pt idx="1735">
                  <c:v>1.3083047037651951E-2</c:v>
                </c:pt>
                <c:pt idx="1736">
                  <c:v>1.3079269605285049E-2</c:v>
                </c:pt>
                <c:pt idx="1737">
                  <c:v>1.3075487291862586E-2</c:v>
                </c:pt>
                <c:pt idx="1738">
                  <c:v>1.3071700113771456E-2</c:v>
                </c:pt>
                <c:pt idx="1739">
                  <c:v>1.3067908087638358E-2</c:v>
                </c:pt>
                <c:pt idx="1740">
                  <c:v>1.3064111230089992E-2</c:v>
                </c:pt>
                <c:pt idx="1741">
                  <c:v>1.3060309557753058E-2</c:v>
                </c:pt>
                <c:pt idx="1742">
                  <c:v>1.3056503087094384E-2</c:v>
                </c:pt>
                <c:pt idx="1743">
                  <c:v>1.3052691834820607E-2</c:v>
                </c:pt>
                <c:pt idx="1744">
                  <c:v>1.3048875817558425E-2</c:v>
                </c:pt>
                <c:pt idx="1745">
                  <c:v>1.3045055051774668E-2</c:v>
                </c:pt>
                <c:pt idx="1746">
                  <c:v>1.3040060892475225E-2</c:v>
                </c:pt>
                <c:pt idx="1747">
                  <c:v>1.3036228386482662E-2</c:v>
                </c:pt>
                <c:pt idx="1748">
                  <c:v>1.3033016202896874E-2</c:v>
                </c:pt>
                <c:pt idx="1749">
                  <c:v>1.3029175941827731E-2</c:v>
                </c:pt>
                <c:pt idx="1750">
                  <c:v>1.3025331017608721E-2</c:v>
                </c:pt>
                <c:pt idx="1751">
                  <c:v>1.3021481447026417E-2</c:v>
                </c:pt>
                <c:pt idx="1752">
                  <c:v>1.3017627246627583E-2</c:v>
                </c:pt>
                <c:pt idx="1753">
                  <c:v>1.3013768432799111E-2</c:v>
                </c:pt>
                <c:pt idx="1754">
                  <c:v>1.3009905022407509E-2</c:v>
                </c:pt>
                <c:pt idx="1755">
                  <c:v>1.3006037031679796E-2</c:v>
                </c:pt>
                <c:pt idx="1756">
                  <c:v>1.3002164477642353E-2</c:v>
                </c:pt>
                <c:pt idx="1757">
                  <c:v>1.2998287376682072E-2</c:v>
                </c:pt>
                <c:pt idx="1758">
                  <c:v>1.2994405745345716E-2</c:v>
                </c:pt>
                <c:pt idx="1759">
                  <c:v>1.2990519600419859E-2</c:v>
                </c:pt>
                <c:pt idx="1760">
                  <c:v>1.2986453263009068E-2</c:v>
                </c:pt>
                <c:pt idx="1761">
                  <c:v>1.2980506046034179E-2</c:v>
                </c:pt>
                <c:pt idx="1762">
                  <c:v>1.2976603916134977E-2</c:v>
                </c:pt>
                <c:pt idx="1763">
                  <c:v>1.2972697348425655E-2</c:v>
                </c:pt>
                <c:pt idx="1764">
                  <c:v>1.2968227286744849E-2</c:v>
                </c:pt>
                <c:pt idx="1765">
                  <c:v>1.2964870965843645E-2</c:v>
                </c:pt>
                <c:pt idx="1766">
                  <c:v>1.296095118414442E-2</c:v>
                </c:pt>
                <c:pt idx="1767">
                  <c:v>1.2957027031061941E-2</c:v>
                </c:pt>
                <c:pt idx="1768">
                  <c:v>1.295309852314297E-2</c:v>
                </c:pt>
                <c:pt idx="1769">
                  <c:v>1.2949165676934271E-2</c:v>
                </c:pt>
                <c:pt idx="1770">
                  <c:v>1.2945228508982609E-2</c:v>
                </c:pt>
                <c:pt idx="1771">
                  <c:v>1.2941287036074556E-2</c:v>
                </c:pt>
                <c:pt idx="1772">
                  <c:v>1.2937341274676939E-2</c:v>
                </c:pt>
                <c:pt idx="1773">
                  <c:v>1.2933391241416459E-2</c:v>
                </c:pt>
                <c:pt idx="1774">
                  <c:v>1.2929436952999751E-2</c:v>
                </c:pt>
                <c:pt idx="1775">
                  <c:v>1.2925478425813708E-2</c:v>
                </c:pt>
                <c:pt idx="1776">
                  <c:v>1.2921515676564965E-2</c:v>
                </c:pt>
                <c:pt idx="1777">
                  <c:v>1.2917548721800287E-2</c:v>
                </c:pt>
                <c:pt idx="1778">
                  <c:v>1.291357757822631E-2</c:v>
                </c:pt>
                <c:pt idx="1779">
                  <c:v>1.2909602262309861E-2</c:v>
                </c:pt>
                <c:pt idx="1780">
                  <c:v>1.2905622790757576E-2</c:v>
                </c:pt>
                <c:pt idx="1781">
                  <c:v>1.290163918011622E-2</c:v>
                </c:pt>
                <c:pt idx="1782">
                  <c:v>1.2897651446932556E-2</c:v>
                </c:pt>
                <c:pt idx="1783">
                  <c:v>1.2893659607913222E-2</c:v>
                </c:pt>
                <c:pt idx="1784">
                  <c:v>1.2889663679604979E-2</c:v>
                </c:pt>
                <c:pt idx="1785">
                  <c:v>1.2885663678554593E-2</c:v>
                </c:pt>
                <c:pt idx="1786">
                  <c:v>1.2881659621388764E-2</c:v>
                </c:pt>
                <c:pt idx="1787">
                  <c:v>1.2877651524814127E-2</c:v>
                </c:pt>
                <c:pt idx="1788">
                  <c:v>1.287363940529751E-2</c:v>
                </c:pt>
                <c:pt idx="1789">
                  <c:v>1.2869623279465614E-2</c:v>
                </c:pt>
                <c:pt idx="1790">
                  <c:v>1.2865603163865202E-2</c:v>
                </c:pt>
                <c:pt idx="1791">
                  <c:v>1.2861579075202911E-2</c:v>
                </c:pt>
                <c:pt idx="1792">
                  <c:v>1.2857551030105441E-2</c:v>
                </c:pt>
                <c:pt idx="1793">
                  <c:v>1.2853519044879747E-2</c:v>
                </c:pt>
                <c:pt idx="1794">
                  <c:v>1.2849483136472273E-2</c:v>
                </c:pt>
                <c:pt idx="1795">
                  <c:v>1.2845443321349848E-2</c:v>
                </c:pt>
                <c:pt idx="1796">
                  <c:v>1.2841399616059235E-2</c:v>
                </c:pt>
                <c:pt idx="1797">
                  <c:v>1.283735203730707E-2</c:v>
                </c:pt>
                <c:pt idx="1798">
                  <c:v>1.2832081408333806E-2</c:v>
                </c:pt>
                <c:pt idx="1799">
                  <c:v>1.2828665687827367E-2</c:v>
                </c:pt>
                <c:pt idx="1800">
                  <c:v>1.2825186225589036E-2</c:v>
                </c:pt>
                <c:pt idx="1801">
                  <c:v>1.2821123318698113E-2</c:v>
                </c:pt>
                <c:pt idx="1802">
                  <c:v>1.2817056621079459E-2</c:v>
                </c:pt>
                <c:pt idx="1803">
                  <c:v>1.2812986149679517E-2</c:v>
                </c:pt>
                <c:pt idx="1804">
                  <c:v>1.280891192088518E-2</c:v>
                </c:pt>
                <c:pt idx="1805">
                  <c:v>1.2804833951323147E-2</c:v>
                </c:pt>
                <c:pt idx="1806">
                  <c:v>1.2800752257700054E-2</c:v>
                </c:pt>
                <c:pt idx="1807">
                  <c:v>1.2796666856322858E-2</c:v>
                </c:pt>
                <c:pt idx="1808">
                  <c:v>1.2792577764138002E-2</c:v>
                </c:pt>
                <c:pt idx="1809">
                  <c:v>1.2788484997532379E-2</c:v>
                </c:pt>
                <c:pt idx="1810">
                  <c:v>1.2784388573212624E-2</c:v>
                </c:pt>
                <c:pt idx="1811">
                  <c:v>1.2779116393879519E-2</c:v>
                </c:pt>
                <c:pt idx="1812">
                  <c:v>1.2776184817537839E-2</c:v>
                </c:pt>
                <c:pt idx="1813">
                  <c:v>1.2772077519516145E-2</c:v>
                </c:pt>
                <c:pt idx="1814">
                  <c:v>1.2767966630047312E-2</c:v>
                </c:pt>
                <c:pt idx="1815">
                  <c:v>1.2763852165837974E-2</c:v>
                </c:pt>
                <c:pt idx="1816">
                  <c:v>1.2759145565048868E-2</c:v>
                </c:pt>
                <c:pt idx="1817">
                  <c:v>1.2755612579384845E-2</c:v>
                </c:pt>
                <c:pt idx="1818">
                  <c:v>1.2751487490474389E-2</c:v>
                </c:pt>
                <c:pt idx="1819">
                  <c:v>1.2747358893010485E-2</c:v>
                </c:pt>
                <c:pt idx="1820">
                  <c:v>1.2743226803859642E-2</c:v>
                </c:pt>
                <c:pt idx="1821">
                  <c:v>1.2739091239488687E-2</c:v>
                </c:pt>
                <c:pt idx="1822">
                  <c:v>1.2734952216444384E-2</c:v>
                </c:pt>
                <c:pt idx="1823">
                  <c:v>1.2730809751513306E-2</c:v>
                </c:pt>
                <c:pt idx="1824">
                  <c:v>1.2726663861002407E-2</c:v>
                </c:pt>
                <c:pt idx="1825">
                  <c:v>1.2722514561858134E-2</c:v>
                </c:pt>
                <c:pt idx="1826">
                  <c:v>1.271836187038744E-2</c:v>
                </c:pt>
                <c:pt idx="1827">
                  <c:v>1.2714205803376899E-2</c:v>
                </c:pt>
                <c:pt idx="1828">
                  <c:v>1.2710046377373274E-2</c:v>
                </c:pt>
                <c:pt idx="1829">
                  <c:v>1.2705883608843394E-2</c:v>
                </c:pt>
                <c:pt idx="1830">
                  <c:v>1.2701717514653765E-2</c:v>
                </c:pt>
                <c:pt idx="1831">
                  <c:v>1.2697548111031409E-2</c:v>
                </c:pt>
                <c:pt idx="1832">
                  <c:v>1.269337541492277E-2</c:v>
                </c:pt>
                <c:pt idx="1833">
                  <c:v>1.2689199442794674E-2</c:v>
                </c:pt>
                <c:pt idx="1834">
                  <c:v>1.2685020211113951E-2</c:v>
                </c:pt>
                <c:pt idx="1835">
                  <c:v>1.2680837736747108E-2</c:v>
                </c:pt>
                <c:pt idx="1836">
                  <c:v>1.2676652036001101E-2</c:v>
                </c:pt>
                <c:pt idx="1837">
                  <c:v>1.2672463125662503E-2</c:v>
                </c:pt>
                <c:pt idx="1838">
                  <c:v>1.2668271022278077E-2</c:v>
                </c:pt>
                <c:pt idx="1839">
                  <c:v>1.2664075742474523E-2</c:v>
                </c:pt>
                <c:pt idx="1840">
                  <c:v>1.2659877302798606E-2</c:v>
                </c:pt>
                <c:pt idx="1841">
                  <c:v>1.2655675719877024E-2</c:v>
                </c:pt>
                <c:pt idx="1842">
                  <c:v>1.2651471010336479E-2</c:v>
                </c:pt>
                <c:pt idx="1843">
                  <c:v>1.2647263190643798E-2</c:v>
                </c:pt>
                <c:pt idx="1844">
                  <c:v>1.2643052277505618E-2</c:v>
                </c:pt>
                <c:pt idx="1845">
                  <c:v>1.2638838287548637E-2</c:v>
                </c:pt>
                <c:pt idx="1846">
                  <c:v>1.2634621237319621E-2</c:v>
                </c:pt>
                <c:pt idx="1847">
                  <c:v>1.2630401143365333E-2</c:v>
                </c:pt>
                <c:pt idx="1848">
                  <c:v>1.2626178022392409E-2</c:v>
                </c:pt>
                <c:pt idx="1849">
                  <c:v>1.2621951890867678E-2</c:v>
                </c:pt>
                <c:pt idx="1850">
                  <c:v>1.2617118361371027E-2</c:v>
                </c:pt>
                <c:pt idx="1851">
                  <c:v>1.2612885834721865E-2</c:v>
                </c:pt>
                <c:pt idx="1852">
                  <c:v>1.2609255599649316E-2</c:v>
                </c:pt>
                <c:pt idx="1853">
                  <c:v>1.2605017592184353E-2</c:v>
                </c:pt>
                <c:pt idx="1854">
                  <c:v>1.2600776657301083E-2</c:v>
                </c:pt>
                <c:pt idx="1855">
                  <c:v>1.2596532811466332E-2</c:v>
                </c:pt>
                <c:pt idx="1856">
                  <c:v>1.2592286071386738E-2</c:v>
                </c:pt>
                <c:pt idx="1857">
                  <c:v>1.2588036453609064E-2</c:v>
                </c:pt>
                <c:pt idx="1858">
                  <c:v>1.258378397476001E-2</c:v>
                </c:pt>
                <c:pt idx="1859">
                  <c:v>1.2579528651306404E-2</c:v>
                </c:pt>
                <c:pt idx="1860">
                  <c:v>1.2575270499954883E-2</c:v>
                </c:pt>
                <c:pt idx="1861">
                  <c:v>1.2571009537412081E-2</c:v>
                </c:pt>
                <c:pt idx="1862">
                  <c:v>1.2566745780144828E-2</c:v>
                </c:pt>
                <c:pt idx="1863">
                  <c:v>1.2562479244699887E-2</c:v>
                </c:pt>
                <c:pt idx="1864">
                  <c:v>1.2558209947624022E-2</c:v>
                </c:pt>
                <c:pt idx="1865">
                  <c:v>1.2553937905863677E-2</c:v>
                </c:pt>
                <c:pt idx="1866">
                  <c:v>1.2548441273914079E-2</c:v>
                </c:pt>
                <c:pt idx="1867">
                  <c:v>1.2545385653597307E-2</c:v>
                </c:pt>
                <c:pt idx="1868">
                  <c:v>1.2541105476584491E-2</c:v>
                </c:pt>
                <c:pt idx="1869">
                  <c:v>1.2536822620914378E-2</c:v>
                </c:pt>
                <c:pt idx="1870">
                  <c:v>1.2532537103373542E-2</c:v>
                </c:pt>
                <c:pt idx="1871">
                  <c:v>1.2528248940508746E-2</c:v>
                </c:pt>
                <c:pt idx="1872">
                  <c:v>1.252395814894669E-2</c:v>
                </c:pt>
                <c:pt idx="1873">
                  <c:v>1.2519664745074266E-2</c:v>
                </c:pt>
                <c:pt idx="1874">
                  <c:v>1.2515368745837918E-2</c:v>
                </c:pt>
                <c:pt idx="1875">
                  <c:v>1.2511070167544602E-2</c:v>
                </c:pt>
                <c:pt idx="1876">
                  <c:v>1.2506769026980891E-2</c:v>
                </c:pt>
                <c:pt idx="1877">
                  <c:v>1.2502465340533675E-2</c:v>
                </c:pt>
                <c:pt idx="1878">
                  <c:v>1.2498159124989527E-2</c:v>
                </c:pt>
                <c:pt idx="1879">
                  <c:v>1.2493850396895212E-2</c:v>
                </c:pt>
                <c:pt idx="1880">
                  <c:v>1.2489539172877429E-2</c:v>
                </c:pt>
                <c:pt idx="1881">
                  <c:v>1.2485225469403005E-2</c:v>
                </c:pt>
                <c:pt idx="1882">
                  <c:v>1.2480909303258514E-2</c:v>
                </c:pt>
                <c:pt idx="1883">
                  <c:v>1.2476590690830847E-2</c:v>
                </c:pt>
                <c:pt idx="1884">
                  <c:v>1.2472269648906575E-2</c:v>
                </c:pt>
                <c:pt idx="1885">
                  <c:v>1.2467946194032464E-2</c:v>
                </c:pt>
                <c:pt idx="1886">
                  <c:v>1.2463620342675341E-2</c:v>
                </c:pt>
                <c:pt idx="1887">
                  <c:v>1.2459292111621778E-2</c:v>
                </c:pt>
                <c:pt idx="1888">
                  <c:v>1.2454961517258667E-2</c:v>
                </c:pt>
                <c:pt idx="1889">
                  <c:v>1.245062857637258E-2</c:v>
                </c:pt>
                <c:pt idx="1890">
                  <c:v>1.2446293305430345E-2</c:v>
                </c:pt>
                <c:pt idx="1891">
                  <c:v>1.2441955721218534E-2</c:v>
                </c:pt>
                <c:pt idx="1892">
                  <c:v>1.2437615840124039E-2</c:v>
                </c:pt>
                <c:pt idx="1893">
                  <c:v>1.2433273678853496E-2</c:v>
                </c:pt>
                <c:pt idx="1894">
                  <c:v>1.2428929254033605E-2</c:v>
                </c:pt>
                <c:pt idx="1895">
                  <c:v>1.2424582582131194E-2</c:v>
                </c:pt>
                <c:pt idx="1896">
                  <c:v>1.2420233679852899E-2</c:v>
                </c:pt>
                <c:pt idx="1897">
                  <c:v>1.2415882563665548E-2</c:v>
                </c:pt>
                <c:pt idx="1898">
                  <c:v>1.2411529250355713E-2</c:v>
                </c:pt>
                <c:pt idx="1899">
                  <c:v>1.2407173756470158E-2</c:v>
                </c:pt>
                <c:pt idx="1900">
                  <c:v>1.2402816098475711E-2</c:v>
                </c:pt>
                <c:pt idx="1901">
                  <c:v>1.2398456293079008E-2</c:v>
                </c:pt>
                <c:pt idx="1902">
                  <c:v>1.2393471050140548E-2</c:v>
                </c:pt>
                <c:pt idx="1903">
                  <c:v>1.2389730306345825E-2</c:v>
                </c:pt>
                <c:pt idx="1904">
                  <c:v>1.2385364158422618E-2</c:v>
                </c:pt>
                <c:pt idx="1905">
                  <c:v>1.2380995929284211E-2</c:v>
                </c:pt>
                <c:pt idx="1906">
                  <c:v>1.2376625635717176E-2</c:v>
                </c:pt>
                <c:pt idx="1907">
                  <c:v>1.2372253294268276E-2</c:v>
                </c:pt>
                <c:pt idx="1908">
                  <c:v>1.2367878921644149E-2</c:v>
                </c:pt>
                <c:pt idx="1909">
                  <c:v>1.2363502534311621E-2</c:v>
                </c:pt>
                <c:pt idx="1910">
                  <c:v>1.235912414897733E-2</c:v>
                </c:pt>
                <c:pt idx="1911">
                  <c:v>1.2354743782188038E-2</c:v>
                </c:pt>
                <c:pt idx="1912">
                  <c:v>1.235036145049051E-2</c:v>
                </c:pt>
                <c:pt idx="1913">
                  <c:v>1.2345977170591382E-2</c:v>
                </c:pt>
                <c:pt idx="1914">
                  <c:v>1.2341590958957482E-2</c:v>
                </c:pt>
                <c:pt idx="1915">
                  <c:v>1.2337202832295446E-2</c:v>
                </c:pt>
                <c:pt idx="1916">
                  <c:v>1.2332812807231974E-2</c:v>
                </c:pt>
                <c:pt idx="1917">
                  <c:v>1.2327165726349065E-2</c:v>
                </c:pt>
                <c:pt idx="1918">
                  <c:v>1.2324027128007842E-2</c:v>
                </c:pt>
                <c:pt idx="1919">
                  <c:v>1.2319631507020645E-2</c:v>
                </c:pt>
                <c:pt idx="1920">
                  <c:v>1.2314605697811842E-2</c:v>
                </c:pt>
                <c:pt idx="1921">
                  <c:v>1.2310834785509428E-2</c:v>
                </c:pt>
                <c:pt idx="1922">
                  <c:v>1.2306433718078935E-2</c:v>
                </c:pt>
                <c:pt idx="1923">
                  <c:v>1.2302030868474034E-2</c:v>
                </c:pt>
                <c:pt idx="1924">
                  <c:v>1.2297626253081617E-2</c:v>
                </c:pt>
                <c:pt idx="1925">
                  <c:v>1.229321988860832E-2</c:v>
                </c:pt>
                <c:pt idx="1926">
                  <c:v>1.2288811791760779E-2</c:v>
                </c:pt>
                <c:pt idx="1927">
                  <c:v>1.2284401978845949E-2</c:v>
                </c:pt>
                <c:pt idx="1928">
                  <c:v>1.2279990466650403E-2</c:v>
                </c:pt>
                <c:pt idx="1929">
                  <c:v>1.2275577271800842E-2</c:v>
                </c:pt>
                <c:pt idx="1930">
                  <c:v>1.2271162410764092E-2</c:v>
                </c:pt>
                <c:pt idx="1931">
                  <c:v>1.2266745900326725E-2</c:v>
                </c:pt>
                <c:pt idx="1932">
                  <c:v>1.2262327756875635E-2</c:v>
                </c:pt>
                <c:pt idx="1933">
                  <c:v>1.2257907997197393E-2</c:v>
                </c:pt>
                <c:pt idx="1934">
                  <c:v>1.225348663767889E-2</c:v>
                </c:pt>
                <c:pt idx="1935">
                  <c:v>1.2249063695186635E-2</c:v>
                </c:pt>
                <c:pt idx="1936">
                  <c:v>1.2244639186187456E-2</c:v>
                </c:pt>
                <c:pt idx="1937">
                  <c:v>1.2240213127148181E-2</c:v>
                </c:pt>
                <c:pt idx="1938">
                  <c:v>1.2235785534615573E-2</c:v>
                </c:pt>
                <c:pt idx="1939">
                  <c:v>1.2231356425695949E-2</c:v>
                </c:pt>
                <c:pt idx="1940">
                  <c:v>1.2226925816456458E-2</c:v>
                </c:pt>
                <c:pt idx="1941">
                  <c:v>1.2222493723683669E-2</c:v>
                </c:pt>
                <c:pt idx="1942">
                  <c:v>1.2218060163924349E-2</c:v>
                </c:pt>
                <c:pt idx="1943">
                  <c:v>1.2213625153885133E-2</c:v>
                </c:pt>
                <c:pt idx="1944">
                  <c:v>1.2209188710112784E-2</c:v>
                </c:pt>
                <c:pt idx="1945">
                  <c:v>1.2204750849074131E-2</c:v>
                </c:pt>
                <c:pt idx="1946">
                  <c:v>1.2200311587635682E-2</c:v>
                </c:pt>
                <c:pt idx="1947">
                  <c:v>1.2195870942104392E-2</c:v>
                </c:pt>
                <c:pt idx="1948">
                  <c:v>1.2191428929266834E-2</c:v>
                </c:pt>
                <c:pt idx="1949">
                  <c:v>1.2186985565749708E-2</c:v>
                </c:pt>
                <c:pt idx="1950">
                  <c:v>1.2182540868019842E-2</c:v>
                </c:pt>
                <c:pt idx="1951">
                  <c:v>1.2178094852624E-2</c:v>
                </c:pt>
                <c:pt idx="1952">
                  <c:v>1.2173647536348753E-2</c:v>
                </c:pt>
                <c:pt idx="1953">
                  <c:v>1.216919893566093E-2</c:v>
                </c:pt>
                <c:pt idx="1954">
                  <c:v>1.2163477445579218E-2</c:v>
                </c:pt>
                <c:pt idx="1955">
                  <c:v>1.2159025971589799E-2</c:v>
                </c:pt>
                <c:pt idx="1956">
                  <c:v>1.2155209442896719E-2</c:v>
                </c:pt>
                <c:pt idx="1957">
                  <c:v>1.2150755698083771E-2</c:v>
                </c:pt>
                <c:pt idx="1958">
                  <c:v>1.2146300754229955E-2</c:v>
                </c:pt>
                <c:pt idx="1959">
                  <c:v>1.2141844627882037E-2</c:v>
                </c:pt>
                <c:pt idx="1960">
                  <c:v>1.2137387335746652E-2</c:v>
                </c:pt>
                <c:pt idx="1961">
                  <c:v>1.2132928894370565E-2</c:v>
                </c:pt>
                <c:pt idx="1962">
                  <c:v>1.2128469320460411E-2</c:v>
                </c:pt>
                <c:pt idx="1963">
                  <c:v>1.2124008630403083E-2</c:v>
                </c:pt>
                <c:pt idx="1964">
                  <c:v>1.2119546840905215E-2</c:v>
                </c:pt>
                <c:pt idx="1965">
                  <c:v>1.2115083968673446E-2</c:v>
                </c:pt>
                <c:pt idx="1966">
                  <c:v>1.2110620030174601E-2</c:v>
                </c:pt>
                <c:pt idx="1967">
                  <c:v>1.2104879140650837E-2</c:v>
                </c:pt>
                <c:pt idx="1968">
                  <c:v>1.2101689020722617E-2</c:v>
                </c:pt>
                <c:pt idx="1969">
                  <c:v>1.2097221983102813E-2</c:v>
                </c:pt>
                <c:pt idx="1970">
                  <c:v>1.2092753945482926E-2</c:v>
                </c:pt>
                <c:pt idx="1971">
                  <c:v>1.2088284924729464E-2</c:v>
                </c:pt>
                <c:pt idx="1972">
                  <c:v>1.2083176493691283E-2</c:v>
                </c:pt>
                <c:pt idx="1973">
                  <c:v>1.2079346331184126E-2</c:v>
                </c:pt>
                <c:pt idx="1974">
                  <c:v>1.2074879881653899E-2</c:v>
                </c:pt>
                <c:pt idx="1975">
                  <c:v>1.2070415688478775E-2</c:v>
                </c:pt>
                <c:pt idx="1976">
                  <c:v>1.2065953776518867E-2</c:v>
                </c:pt>
                <c:pt idx="1977">
                  <c:v>1.206149417023461E-2</c:v>
                </c:pt>
                <c:pt idx="1978">
                  <c:v>1.2057036894326245E-2</c:v>
                </c:pt>
                <c:pt idx="1979">
                  <c:v>1.2052581973414078E-2</c:v>
                </c:pt>
                <c:pt idx="1980">
                  <c:v>1.2048129432278287E-2</c:v>
                </c:pt>
                <c:pt idx="1981">
                  <c:v>1.2043679295379306E-2</c:v>
                </c:pt>
                <c:pt idx="1982">
                  <c:v>1.2039231587577248E-2</c:v>
                </c:pt>
                <c:pt idx="1983">
                  <c:v>1.203478633349242E-2</c:v>
                </c:pt>
                <c:pt idx="1984">
                  <c:v>1.2030343557665191E-2</c:v>
                </c:pt>
                <c:pt idx="1985">
                  <c:v>1.2025903284875739E-2</c:v>
                </c:pt>
                <c:pt idx="1986">
                  <c:v>1.2021465539744369E-2</c:v>
                </c:pt>
                <c:pt idx="1987">
                  <c:v>1.2017030346891389E-2</c:v>
                </c:pt>
                <c:pt idx="1988">
                  <c:v>1.2012597731017038E-2</c:v>
                </c:pt>
                <c:pt idx="1989">
                  <c:v>1.2008167716821561E-2</c:v>
                </c:pt>
                <c:pt idx="1990">
                  <c:v>1.2003740329005197E-2</c:v>
                </c:pt>
                <c:pt idx="1991">
                  <c:v>1.1999315592028381E-2</c:v>
                </c:pt>
                <c:pt idx="1992">
                  <c:v>1.1994893530751227E-2</c:v>
                </c:pt>
                <c:pt idx="1993">
                  <c:v>1.1990474169714105E-2</c:v>
                </c:pt>
                <c:pt idx="1994">
                  <c:v>1.198605753353732E-2</c:v>
                </c:pt>
                <c:pt idx="1995">
                  <c:v>1.1981643647080986E-2</c:v>
                </c:pt>
                <c:pt idx="1996">
                  <c:v>1.1977232534725601E-2</c:v>
                </c:pt>
                <c:pt idx="1997">
                  <c:v>1.1972824221411216E-2</c:v>
                </c:pt>
                <c:pt idx="1998">
                  <c:v>1.1968418731598263E-2</c:v>
                </c:pt>
                <c:pt idx="1999">
                  <c:v>1.1964016090146856E-2</c:v>
                </c:pt>
                <c:pt idx="2000">
                  <c:v>1.1959616321437494E-2</c:v>
                </c:pt>
                <c:pt idx="2001">
                  <c:v>1.195521945033029E-2</c:v>
                </c:pt>
                <c:pt idx="2002">
                  <c:v>1.1950825501525486E-2</c:v>
                </c:pt>
                <c:pt idx="2003">
                  <c:v>1.1946434499483516E-2</c:v>
                </c:pt>
                <c:pt idx="2004">
                  <c:v>1.1942046468984557E-2</c:v>
                </c:pt>
                <c:pt idx="2005">
                  <c:v>1.1937661434728852E-2</c:v>
                </c:pt>
                <c:pt idx="2006">
                  <c:v>1.1932027975749548E-2</c:v>
                </c:pt>
                <c:pt idx="2007">
                  <c:v>1.1927649882581548E-2</c:v>
                </c:pt>
                <c:pt idx="2008">
                  <c:v>1.1923899679553429E-2</c:v>
                </c:pt>
                <c:pt idx="2009">
                  <c:v>1.1919527320758405E-2</c:v>
                </c:pt>
                <c:pt idx="2010">
                  <c:v>1.1915158084905286E-2</c:v>
                </c:pt>
                <c:pt idx="2011">
                  <c:v>1.1910791996854186E-2</c:v>
                </c:pt>
                <c:pt idx="2012">
                  <c:v>1.1906429081145475E-2</c:v>
                </c:pt>
                <c:pt idx="2013">
                  <c:v>1.1902069362399459E-2</c:v>
                </c:pt>
                <c:pt idx="2014">
                  <c:v>1.1897712865316379E-2</c:v>
                </c:pt>
                <c:pt idx="2015">
                  <c:v>1.1893359614516541E-2</c:v>
                </c:pt>
                <c:pt idx="2016">
                  <c:v>1.1889009634700187E-2</c:v>
                </c:pt>
                <c:pt idx="2017">
                  <c:v>1.1884662950407687E-2</c:v>
                </c:pt>
                <c:pt idx="2018">
                  <c:v>1.1880319586499155E-2</c:v>
                </c:pt>
                <c:pt idx="2019">
                  <c:v>1.1875979567594896E-2</c:v>
                </c:pt>
                <c:pt idx="2020">
                  <c:v>1.1871642918235281E-2</c:v>
                </c:pt>
                <c:pt idx="2021">
                  <c:v>1.1867309663200487E-2</c:v>
                </c:pt>
                <c:pt idx="2022">
                  <c:v>1.1861516058750965E-2</c:v>
                </c:pt>
                <c:pt idx="2023">
                  <c:v>1.185865343450665E-2</c:v>
                </c:pt>
                <c:pt idx="2024">
                  <c:v>1.1853713234177832E-2</c:v>
                </c:pt>
                <c:pt idx="2025">
                  <c:v>1.1850011078875511E-2</c:v>
                </c:pt>
                <c:pt idx="2026">
                  <c:v>1.1845695165009218E-2</c:v>
                </c:pt>
                <c:pt idx="2027">
                  <c:v>1.1841382793429389E-2</c:v>
                </c:pt>
                <c:pt idx="2028">
                  <c:v>1.1837073988676394E-2</c:v>
                </c:pt>
                <c:pt idx="2029">
                  <c:v>1.1832768775530411E-2</c:v>
                </c:pt>
                <c:pt idx="2030">
                  <c:v>1.1828467178611746E-2</c:v>
                </c:pt>
                <c:pt idx="2031">
                  <c:v>1.1824169222540704E-2</c:v>
                </c:pt>
                <c:pt idx="2032">
                  <c:v>1.1819874932017527E-2</c:v>
                </c:pt>
                <c:pt idx="2033">
                  <c:v>1.1815584331502649E-2</c:v>
                </c:pt>
                <c:pt idx="2034">
                  <c:v>1.1811297446095992E-2</c:v>
                </c:pt>
                <c:pt idx="2035">
                  <c:v>1.1807014300018182E-2</c:v>
                </c:pt>
                <c:pt idx="2036">
                  <c:v>1.1802734918129332E-2</c:v>
                </c:pt>
                <c:pt idx="2037">
                  <c:v>1.179845932520962E-2</c:v>
                </c:pt>
                <c:pt idx="2038">
                  <c:v>1.1794187545639545E-2</c:v>
                </c:pt>
                <c:pt idx="2039">
                  <c:v>1.1789919604199284E-2</c:v>
                </c:pt>
                <c:pt idx="2040">
                  <c:v>1.1785655525669014E-2</c:v>
                </c:pt>
                <c:pt idx="2041">
                  <c:v>1.178139533450917E-2</c:v>
                </c:pt>
                <c:pt idx="2042">
                  <c:v>1.177713905549993E-2</c:v>
                </c:pt>
                <c:pt idx="2043">
                  <c:v>1.1772886713261599E-2</c:v>
                </c:pt>
                <c:pt idx="2044">
                  <c:v>1.1768638332494419E-2</c:v>
                </c:pt>
                <c:pt idx="2045">
                  <c:v>1.176439393773876E-2</c:v>
                </c:pt>
                <c:pt idx="2046">
                  <c:v>1.1760153553854735E-2</c:v>
                </c:pt>
                <c:pt idx="2047">
                  <c:v>1.1755917205302779E-2</c:v>
                </c:pt>
                <c:pt idx="2048">
                  <c:v>1.1751684916943006E-2</c:v>
                </c:pt>
                <c:pt idx="2049">
                  <c:v>1.1747456713315785E-2</c:v>
                </c:pt>
                <c:pt idx="2050">
                  <c:v>1.1743232618961486E-2</c:v>
                </c:pt>
                <c:pt idx="2051">
                  <c:v>1.1739012658740222E-2</c:v>
                </c:pt>
                <c:pt idx="2052">
                  <c:v>1.17347968572723E-2</c:v>
                </c:pt>
                <c:pt idx="2053">
                  <c:v>1.1730585239257962E-2</c:v>
                </c:pt>
                <c:pt idx="2054">
                  <c:v>1.1726377828997769E-2</c:v>
                </c:pt>
                <c:pt idx="2055">
                  <c:v>1.172217465167158E-2</c:v>
                </c:pt>
                <c:pt idx="2056">
                  <c:v>1.1717975731579955E-2</c:v>
                </c:pt>
                <c:pt idx="2057">
                  <c:v>1.1713781093583009E-2</c:v>
                </c:pt>
                <c:pt idx="2058">
                  <c:v>1.1708177021096944E-2</c:v>
                </c:pt>
                <c:pt idx="2059">
                  <c:v>1.1703992612996927E-2</c:v>
                </c:pt>
                <c:pt idx="2060">
                  <c:v>1.1700626097610467E-2</c:v>
                </c:pt>
                <c:pt idx="2061">
                  <c:v>1.1696449462093028E-2</c:v>
                </c:pt>
                <c:pt idx="2062">
                  <c:v>1.1692277235448856E-2</c:v>
                </c:pt>
                <c:pt idx="2063">
                  <c:v>1.1688109442138384E-2</c:v>
                </c:pt>
                <c:pt idx="2064">
                  <c:v>1.1683946107181598E-2</c:v>
                </c:pt>
                <c:pt idx="2065">
                  <c:v>1.1679787254958995E-2</c:v>
                </c:pt>
                <c:pt idx="2066">
                  <c:v>1.1675632910250755E-2</c:v>
                </c:pt>
                <c:pt idx="2067">
                  <c:v>1.1671483097677182E-2</c:v>
                </c:pt>
                <c:pt idx="2068">
                  <c:v>1.1667337841778647E-2</c:v>
                </c:pt>
                <c:pt idx="2069">
                  <c:v>1.1663197167415262E-2</c:v>
                </c:pt>
                <c:pt idx="2070">
                  <c:v>1.1659061099207335E-2</c:v>
                </c:pt>
                <c:pt idx="2071">
                  <c:v>1.1654929661775171E-2</c:v>
                </c:pt>
                <c:pt idx="2072">
                  <c:v>1.1650378743077283E-2</c:v>
                </c:pt>
                <c:pt idx="2073">
                  <c:v>1.1644327401825194E-2</c:v>
                </c:pt>
                <c:pt idx="2074">
                  <c:v>1.1640212704122632E-2</c:v>
                </c:pt>
                <c:pt idx="2075">
                  <c:v>1.1636102749905675E-2</c:v>
                </c:pt>
                <c:pt idx="2076">
                  <c:v>1.1631411499477551E-2</c:v>
                </c:pt>
                <c:pt idx="2077">
                  <c:v>1.162789717072954E-2</c:v>
                </c:pt>
                <c:pt idx="2078">
                  <c:v>1.1623801595010974E-2</c:v>
                </c:pt>
                <c:pt idx="2079">
                  <c:v>1.1619710861419108E-2</c:v>
                </c:pt>
                <c:pt idx="2080">
                  <c:v>1.1615624994654183E-2</c:v>
                </c:pt>
                <c:pt idx="2081">
                  <c:v>1.1611544019416442E-2</c:v>
                </c:pt>
                <c:pt idx="2082">
                  <c:v>1.1607467960246254E-2</c:v>
                </c:pt>
                <c:pt idx="2083">
                  <c:v>1.160339684184386E-2</c:v>
                </c:pt>
                <c:pt idx="2084">
                  <c:v>1.1599330688909504E-2</c:v>
                </c:pt>
                <c:pt idx="2085">
                  <c:v>1.159526952606349E-2</c:v>
                </c:pt>
                <c:pt idx="2086">
                  <c:v>1.159121337800606E-2</c:v>
                </c:pt>
                <c:pt idx="2087">
                  <c:v>1.158716226935752E-2</c:v>
                </c:pt>
                <c:pt idx="2088">
                  <c:v>1.1583116224738177E-2</c:v>
                </c:pt>
                <c:pt idx="2089">
                  <c:v>1.1579075268848271E-2</c:v>
                </c:pt>
                <c:pt idx="2090">
                  <c:v>1.1575039426388045E-2</c:v>
                </c:pt>
                <c:pt idx="2091">
                  <c:v>1.1571008722057741E-2</c:v>
                </c:pt>
                <c:pt idx="2092">
                  <c:v>1.1566983180317791E-2</c:v>
                </c:pt>
                <c:pt idx="2093">
                  <c:v>1.1562962826028311E-2</c:v>
                </c:pt>
                <c:pt idx="2094">
                  <c:v>1.1558947683809606E-2</c:v>
                </c:pt>
                <c:pt idx="2095">
                  <c:v>1.1554937778202046E-2</c:v>
                </c:pt>
                <c:pt idx="2096">
                  <c:v>1.1550933133985808E-2</c:v>
                </c:pt>
                <c:pt idx="2097">
                  <c:v>1.1546933775781199E-2</c:v>
                </c:pt>
                <c:pt idx="2098">
                  <c:v>1.1542939728288459E-2</c:v>
                </c:pt>
                <c:pt idx="2099">
                  <c:v>1.1538951016127896E-2</c:v>
                </c:pt>
                <c:pt idx="2100">
                  <c:v>1.1534967663759943E-2</c:v>
                </c:pt>
                <c:pt idx="2101">
                  <c:v>1.1530989696284522E-2</c:v>
                </c:pt>
                <c:pt idx="2102">
                  <c:v>1.152701713808213E-2</c:v>
                </c:pt>
                <c:pt idx="2103">
                  <c:v>1.1523050013932945E-2</c:v>
                </c:pt>
                <c:pt idx="2104">
                  <c:v>1.1519088348217466E-2</c:v>
                </c:pt>
                <c:pt idx="2105">
                  <c:v>1.1515132165955677E-2</c:v>
                </c:pt>
                <c:pt idx="2106">
                  <c:v>1.1511181491528077E-2</c:v>
                </c:pt>
                <c:pt idx="2107">
                  <c:v>1.1507236349714844E-2</c:v>
                </c:pt>
                <c:pt idx="2108">
                  <c:v>1.1503296765296156E-2</c:v>
                </c:pt>
                <c:pt idx="2109">
                  <c:v>1.149936276265251E-2</c:v>
                </c:pt>
                <c:pt idx="2110">
                  <c:v>1.1494873626469726E-2</c:v>
                </c:pt>
                <c:pt idx="2111">
                  <c:v>1.1490951668191585E-2</c:v>
                </c:pt>
                <c:pt idx="2112">
                  <c:v>1.1487594493253539E-2</c:v>
                </c:pt>
                <c:pt idx="2113">
                  <c:v>1.1483683064952288E-2</c:v>
                </c:pt>
                <c:pt idx="2114">
                  <c:v>1.1479777341927289E-2</c:v>
                </c:pt>
                <c:pt idx="2115">
                  <c:v>1.1475877348798846E-2</c:v>
                </c:pt>
                <c:pt idx="2116">
                  <c:v>1.1471983110187267E-2</c:v>
                </c:pt>
                <c:pt idx="2117">
                  <c:v>1.1468094650792793E-2</c:v>
                </c:pt>
                <c:pt idx="2118">
                  <c:v>1.1464211995315665E-2</c:v>
                </c:pt>
                <c:pt idx="2119">
                  <c:v>1.1460335168296254E-2</c:v>
                </c:pt>
                <c:pt idx="2120">
                  <c:v>1.1456464194594673E-2</c:v>
                </c:pt>
                <c:pt idx="2121">
                  <c:v>1.1452599098511484E-2</c:v>
                </c:pt>
                <c:pt idx="2122">
                  <c:v>1.1448739905066674E-2</c:v>
                </c:pt>
                <c:pt idx="2123">
                  <c:v>1.1444886638800611E-2</c:v>
                </c:pt>
                <c:pt idx="2124">
                  <c:v>1.1441039324413538E-2</c:v>
                </c:pt>
                <c:pt idx="2125">
                  <c:v>1.1437197986365888E-2</c:v>
                </c:pt>
                <c:pt idx="2126">
                  <c:v>1.1432267944790908E-2</c:v>
                </c:pt>
                <c:pt idx="2127">
                  <c:v>1.1429533338489506E-2</c:v>
                </c:pt>
                <c:pt idx="2128">
                  <c:v>1.1425710077901385E-2</c:v>
                </c:pt>
                <c:pt idx="2129">
                  <c:v>1.1421892892533592E-2</c:v>
                </c:pt>
                <c:pt idx="2130">
                  <c:v>1.1418081806846558E-2</c:v>
                </c:pt>
                <c:pt idx="2131">
                  <c:v>1.1414276845620464E-2</c:v>
                </c:pt>
                <c:pt idx="2132">
                  <c:v>1.1410478033395677E-2</c:v>
                </c:pt>
                <c:pt idx="2133">
                  <c:v>1.1406685395032312E-2</c:v>
                </c:pt>
                <c:pt idx="2134">
                  <c:v>1.1402898955150675E-2</c:v>
                </c:pt>
                <c:pt idx="2135">
                  <c:v>1.1399118738291136E-2</c:v>
                </c:pt>
                <c:pt idx="2136">
                  <c:v>1.1395344769153937E-2</c:v>
                </c:pt>
                <c:pt idx="2137">
                  <c:v>1.1391577072359382E-2</c:v>
                </c:pt>
                <c:pt idx="2138">
                  <c:v>1.1387815672687651E-2</c:v>
                </c:pt>
                <c:pt idx="2139">
                  <c:v>1.1384060594759049E-2</c:v>
                </c:pt>
                <c:pt idx="2140">
                  <c:v>1.1380311863034009E-2</c:v>
                </c:pt>
                <c:pt idx="2141">
                  <c:v>1.1376569502692391E-2</c:v>
                </c:pt>
                <c:pt idx="2142">
                  <c:v>1.1372833537794946E-2</c:v>
                </c:pt>
                <c:pt idx="2143">
                  <c:v>1.1369103993281726E-2</c:v>
                </c:pt>
                <c:pt idx="2144">
                  <c:v>1.1365380893773036E-2</c:v>
                </c:pt>
                <c:pt idx="2145">
                  <c:v>1.1361664263969118E-2</c:v>
                </c:pt>
                <c:pt idx="2146">
                  <c:v>1.1357954128490277E-2</c:v>
                </c:pt>
                <c:pt idx="2147">
                  <c:v>1.135425051195682E-2</c:v>
                </c:pt>
                <c:pt idx="2148">
                  <c:v>1.1350553439148925E-2</c:v>
                </c:pt>
                <c:pt idx="2149">
                  <c:v>1.134686293460696E-2</c:v>
                </c:pt>
                <c:pt idx="2150">
                  <c:v>1.1343179023111105E-2</c:v>
                </c:pt>
                <c:pt idx="2151">
                  <c:v>1.1339501729201729E-2</c:v>
                </c:pt>
                <c:pt idx="2152">
                  <c:v>1.1335831077579073E-2</c:v>
                </c:pt>
                <c:pt idx="2153">
                  <c:v>1.1332167092863443E-2</c:v>
                </c:pt>
                <c:pt idx="2154">
                  <c:v>1.1328509799835018E-2</c:v>
                </c:pt>
                <c:pt idx="2155">
                  <c:v>1.1324859223034167E-2</c:v>
                </c:pt>
                <c:pt idx="2156">
                  <c:v>1.1321215387241068E-2</c:v>
                </c:pt>
                <c:pt idx="2157">
                  <c:v>1.1317578316996091E-2</c:v>
                </c:pt>
                <c:pt idx="2158">
                  <c:v>1.1313948036839605E-2</c:v>
                </c:pt>
                <c:pt idx="2159">
                  <c:v>1.1310324571791597E-2</c:v>
                </c:pt>
                <c:pt idx="2160">
                  <c:v>1.13067079463125E-2</c:v>
                </c:pt>
                <c:pt idx="2161">
                  <c:v>1.1303098184862748E-2</c:v>
                </c:pt>
                <c:pt idx="2162">
                  <c:v>1.1299495312462327E-2</c:v>
                </c:pt>
                <c:pt idx="2163">
                  <c:v>1.1295899353651606E-2</c:v>
                </c:pt>
                <c:pt idx="2164">
                  <c:v>1.129231033289102E-2</c:v>
                </c:pt>
                <c:pt idx="2165">
                  <c:v>1.1288728275120619E-2</c:v>
                </c:pt>
                <c:pt idx="2166">
                  <c:v>1.1285153204800835E-2</c:v>
                </c:pt>
                <c:pt idx="2167">
                  <c:v>1.1281585146711848E-2</c:v>
                </c:pt>
                <c:pt idx="2168">
                  <c:v>1.1278024125473962E-2</c:v>
                </c:pt>
                <c:pt idx="2169">
                  <c:v>1.1274470165627548E-2</c:v>
                </c:pt>
                <c:pt idx="2170">
                  <c:v>1.1270923292112656E-2</c:v>
                </c:pt>
                <c:pt idx="2171">
                  <c:v>1.1267383529309782E-2</c:v>
                </c:pt>
                <c:pt idx="2172">
                  <c:v>1.1263850901999106E-2</c:v>
                </c:pt>
                <c:pt idx="2173">
                  <c:v>1.1260325434880869E-2</c:v>
                </c:pt>
                <c:pt idx="2174">
                  <c:v>1.1256807152415504E-2</c:v>
                </c:pt>
                <c:pt idx="2175">
                  <c:v>1.1253296079622999E-2</c:v>
                </c:pt>
                <c:pt idx="2176">
                  <c:v>1.1249792240803913E-2</c:v>
                </c:pt>
                <c:pt idx="2177">
                  <c:v>1.1245297974644686E-2</c:v>
                </c:pt>
                <c:pt idx="2178">
                  <c:v>1.124280636428665E-2</c:v>
                </c:pt>
                <c:pt idx="2179">
                  <c:v>1.1239324375829085E-2</c:v>
                </c:pt>
                <c:pt idx="2180">
                  <c:v>1.1235849720145907E-2</c:v>
                </c:pt>
                <c:pt idx="2181">
                  <c:v>1.1232382421937359E-2</c:v>
                </c:pt>
                <c:pt idx="2182">
                  <c:v>1.1228922505663874E-2</c:v>
                </c:pt>
                <c:pt idx="2183">
                  <c:v>1.1225469996185566E-2</c:v>
                </c:pt>
                <c:pt idx="2184">
                  <c:v>1.1222024918042806E-2</c:v>
                </c:pt>
                <c:pt idx="2185">
                  <c:v>1.1218587296095706E-2</c:v>
                </c:pt>
                <c:pt idx="2186">
                  <c:v>1.12151571548047E-2</c:v>
                </c:pt>
                <c:pt idx="2187">
                  <c:v>1.1211734518870031E-2</c:v>
                </c:pt>
                <c:pt idx="2188">
                  <c:v>1.1208319412991941E-2</c:v>
                </c:pt>
                <c:pt idx="2189">
                  <c:v>1.1204911861790734E-2</c:v>
                </c:pt>
                <c:pt idx="2190">
                  <c:v>1.1201511889886717E-2</c:v>
                </c:pt>
                <c:pt idx="2191">
                  <c:v>1.1198119522140004E-2</c:v>
                </c:pt>
                <c:pt idx="2192">
                  <c:v>1.1194734783011029E-2</c:v>
                </c:pt>
                <c:pt idx="2193">
                  <c:v>1.1191357697120097E-2</c:v>
                </c:pt>
                <c:pt idx="2194">
                  <c:v>1.1187988289247386E-2</c:v>
                </c:pt>
                <c:pt idx="2195">
                  <c:v>1.1184626584093138E-2</c:v>
                </c:pt>
                <c:pt idx="2196">
                  <c:v>1.1181272606277659E-2</c:v>
                </c:pt>
                <c:pt idx="2197">
                  <c:v>1.1177926380341319E-2</c:v>
                </c:pt>
                <c:pt idx="2198">
                  <c:v>1.1174587930984359E-2</c:v>
                </c:pt>
                <c:pt idx="2199">
                  <c:v>1.1171257283146829E-2</c:v>
                </c:pt>
                <c:pt idx="2200">
                  <c:v>1.1167934461049356E-2</c:v>
                </c:pt>
                <c:pt idx="2201">
                  <c:v>1.1164619489552052E-2</c:v>
                </c:pt>
                <c:pt idx="2202">
                  <c:v>1.1161312393435097E-2</c:v>
                </c:pt>
                <c:pt idx="2203">
                  <c:v>1.1158013197238859E-2</c:v>
                </c:pt>
                <c:pt idx="2204">
                  <c:v>1.1154721925503708E-2</c:v>
                </c:pt>
                <c:pt idx="2205">
                  <c:v>1.1151438603089758E-2</c:v>
                </c:pt>
                <c:pt idx="2206">
                  <c:v>1.1148163254697252E-2</c:v>
                </c:pt>
                <c:pt idx="2207">
                  <c:v>1.1144895904706686E-2</c:v>
                </c:pt>
                <c:pt idx="2208">
                  <c:v>1.1141636578058112E-2</c:v>
                </c:pt>
                <c:pt idx="2209">
                  <c:v>1.1138385299132025E-2</c:v>
                </c:pt>
                <c:pt idx="2210">
                  <c:v>1.1135142092948414E-2</c:v>
                </c:pt>
                <c:pt idx="2211">
                  <c:v>1.1131906983887774E-2</c:v>
                </c:pt>
                <c:pt idx="2212">
                  <c:v>1.1128679996570412E-2</c:v>
                </c:pt>
                <c:pt idx="2213">
                  <c:v>1.1125461155936378E-2</c:v>
                </c:pt>
                <c:pt idx="2214">
                  <c:v>1.1121792487767124E-2</c:v>
                </c:pt>
                <c:pt idx="2215">
                  <c:v>1.1119048012719901E-2</c:v>
                </c:pt>
                <c:pt idx="2216">
                  <c:v>1.1115853759617877E-2</c:v>
                </c:pt>
                <c:pt idx="2217">
                  <c:v>1.1112667751520533E-2</c:v>
                </c:pt>
                <c:pt idx="2218">
                  <c:v>1.1109490013447854E-2</c:v>
                </c:pt>
                <c:pt idx="2219">
                  <c:v>1.1106320569700401E-2</c:v>
                </c:pt>
                <c:pt idx="2220">
                  <c:v>1.1103159445138289E-2</c:v>
                </c:pt>
                <c:pt idx="2221">
                  <c:v>1.1100006664301887E-2</c:v>
                </c:pt>
                <c:pt idx="2222">
                  <c:v>1.1096862252051309E-2</c:v>
                </c:pt>
                <c:pt idx="2223">
                  <c:v>1.109372623284699E-2</c:v>
                </c:pt>
                <c:pt idx="2224">
                  <c:v>1.109059863138917E-2</c:v>
                </c:pt>
                <c:pt idx="2225">
                  <c:v>1.1087479472458028E-2</c:v>
                </c:pt>
                <c:pt idx="2226">
                  <c:v>1.1084368780593934E-2</c:v>
                </c:pt>
                <c:pt idx="2227">
                  <c:v>1.1081266580337257E-2</c:v>
                </c:pt>
                <c:pt idx="2228">
                  <c:v>1.1077290554748487E-2</c:v>
                </c:pt>
                <c:pt idx="2229">
                  <c:v>1.1075087754006674E-2</c:v>
                </c:pt>
                <c:pt idx="2230">
                  <c:v>1.1072011177093444E-2</c:v>
                </c:pt>
                <c:pt idx="2231">
                  <c:v>1.1068943190668534E-2</c:v>
                </c:pt>
                <c:pt idx="2232">
                  <c:v>1.106544062722925E-2</c:v>
                </c:pt>
                <c:pt idx="2233">
                  <c:v>1.1062795929648317E-2</c:v>
                </c:pt>
                <c:pt idx="2234">
                  <c:v>1.1059687778551819E-2</c:v>
                </c:pt>
                <c:pt idx="2235">
                  <c:v>1.1056555168140747E-2</c:v>
                </c:pt>
                <c:pt idx="2236">
                  <c:v>1.1053398050613339E-2</c:v>
                </c:pt>
                <c:pt idx="2237">
                  <c:v>1.1050216378167832E-2</c:v>
                </c:pt>
                <c:pt idx="2238">
                  <c:v>1.1047010103562016E-2</c:v>
                </c:pt>
                <c:pt idx="2239">
                  <c:v>1.1043779179393809E-2</c:v>
                </c:pt>
                <c:pt idx="2240">
                  <c:v>1.1040523557701576E-2</c:v>
                </c:pt>
                <c:pt idx="2241">
                  <c:v>1.1037243191083235E-2</c:v>
                </c:pt>
                <c:pt idx="2242">
                  <c:v>1.1033938032056767E-2</c:v>
                </c:pt>
                <c:pt idx="2243">
                  <c:v>1.1030608033060219E-2</c:v>
                </c:pt>
                <c:pt idx="2244">
                  <c:v>1.1027253146371763E-2</c:v>
                </c:pt>
                <c:pt idx="2245">
                  <c:v>1.1023873324509381E-2</c:v>
                </c:pt>
                <c:pt idx="2246">
                  <c:v>1.1020468520070992E-2</c:v>
                </c:pt>
                <c:pt idx="2247">
                  <c:v>1.1017038685414704E-2</c:v>
                </c:pt>
                <c:pt idx="2248">
                  <c:v>1.1013583772738755E-2</c:v>
                </c:pt>
                <c:pt idx="2249">
                  <c:v>1.1010103734960808E-2</c:v>
                </c:pt>
                <c:pt idx="2250">
                  <c:v>1.1006598524119227E-2</c:v>
                </c:pt>
                <c:pt idx="2251">
                  <c:v>1.1003068092652057E-2</c:v>
                </c:pt>
                <c:pt idx="2252">
                  <c:v>1.099951239331709E-2</c:v>
                </c:pt>
                <c:pt idx="2253">
                  <c:v>1.0995931378232626E-2</c:v>
                </c:pt>
                <c:pt idx="2254">
                  <c:v>1.0992325000076519E-2</c:v>
                </c:pt>
                <c:pt idx="2255">
                  <c:v>1.0988693211286815E-2</c:v>
                </c:pt>
                <c:pt idx="2256">
                  <c:v>1.0985035963981815E-2</c:v>
                </c:pt>
                <c:pt idx="2257">
                  <c:v>1.0981353210999245E-2</c:v>
                </c:pt>
                <c:pt idx="2258">
                  <c:v>1.0977644904457406E-2</c:v>
                </c:pt>
                <c:pt idx="2259">
                  <c:v>1.0973910997114089E-2</c:v>
                </c:pt>
                <c:pt idx="2260">
                  <c:v>1.097015144116753E-2</c:v>
                </c:pt>
                <c:pt idx="2261">
                  <c:v>1.0966366189135712E-2</c:v>
                </c:pt>
                <c:pt idx="2262">
                  <c:v>1.0962555193536616E-2</c:v>
                </c:pt>
                <c:pt idx="2263">
                  <c:v>1.0958718406728352E-2</c:v>
                </c:pt>
                <c:pt idx="2264">
                  <c:v>1.0954855781148964E-2</c:v>
                </c:pt>
                <c:pt idx="2265">
                  <c:v>1.09509672692365E-2</c:v>
                </c:pt>
                <c:pt idx="2266">
                  <c:v>1.0945929640282515E-2</c:v>
                </c:pt>
                <c:pt idx="2267">
                  <c:v>1.094198178120287E-2</c:v>
                </c:pt>
                <c:pt idx="2268">
                  <c:v>1.0938577175805264E-2</c:v>
                </c:pt>
                <c:pt idx="2269">
                  <c:v>1.0934580914083725E-2</c:v>
                </c:pt>
                <c:pt idx="2270">
                  <c:v>1.0930558521264899E-2</c:v>
                </c:pt>
                <c:pt idx="2271">
                  <c:v>1.0926509949946706E-2</c:v>
                </c:pt>
                <c:pt idx="2272">
                  <c:v>1.0922435152886933E-2</c:v>
                </c:pt>
                <c:pt idx="2273">
                  <c:v>1.0918334082044012E-2</c:v>
                </c:pt>
                <c:pt idx="2274">
                  <c:v>1.0914206690095796E-2</c:v>
                </c:pt>
                <c:pt idx="2275">
                  <c:v>1.0910052929560266E-2</c:v>
                </c:pt>
                <c:pt idx="2276">
                  <c:v>1.0905872752555723E-2</c:v>
                </c:pt>
                <c:pt idx="2277">
                  <c:v>1.090166611199983E-2</c:v>
                </c:pt>
                <c:pt idx="2278">
                  <c:v>1.0897432959930953E-2</c:v>
                </c:pt>
                <c:pt idx="2279">
                  <c:v>1.0893173248867072E-2</c:v>
                </c:pt>
                <c:pt idx="2280">
                  <c:v>1.0888886931486041E-2</c:v>
                </c:pt>
                <c:pt idx="2281">
                  <c:v>1.0884573959986099E-2</c:v>
                </c:pt>
                <c:pt idx="2282">
                  <c:v>1.088023428680529E-2</c:v>
                </c:pt>
                <c:pt idx="2283">
                  <c:v>1.0874615395612963E-2</c:v>
                </c:pt>
                <c:pt idx="2284">
                  <c:v>1.087132389094414E-2</c:v>
                </c:pt>
                <c:pt idx="2285">
                  <c:v>1.0866420950650379E-2</c:v>
                </c:pt>
                <c:pt idx="2286">
                  <c:v>1.0861970149962374E-2</c:v>
                </c:pt>
                <c:pt idx="2287">
                  <c:v>1.0857492402989166E-2</c:v>
                </c:pt>
                <c:pt idx="2288">
                  <c:v>1.0852987662408609E-2</c:v>
                </c:pt>
                <c:pt idx="2289">
                  <c:v>1.0848455880498875E-2</c:v>
                </c:pt>
                <c:pt idx="2290">
                  <c:v>1.0843897009777947E-2</c:v>
                </c:pt>
                <c:pt idx="2291">
                  <c:v>1.0839311002603935E-2</c:v>
                </c:pt>
                <c:pt idx="2292">
                  <c:v>1.083469781149482E-2</c:v>
                </c:pt>
                <c:pt idx="2293">
                  <c:v>1.0830057388728775E-2</c:v>
                </c:pt>
                <c:pt idx="2294">
                  <c:v>1.0825389686903719E-2</c:v>
                </c:pt>
                <c:pt idx="2295">
                  <c:v>1.0820694658457697E-2</c:v>
                </c:pt>
                <c:pt idx="2296">
                  <c:v>1.0815972255668882E-2</c:v>
                </c:pt>
                <c:pt idx="2297">
                  <c:v>1.0811222431375E-2</c:v>
                </c:pt>
                <c:pt idx="2298">
                  <c:v>1.0806445137454546E-2</c:v>
                </c:pt>
                <c:pt idx="2299">
                  <c:v>1.0801640326825179E-2</c:v>
                </c:pt>
                <c:pt idx="2300">
                  <c:v>1.0796807951765075E-2</c:v>
                </c:pt>
                <c:pt idx="2301">
                  <c:v>1.0791947964632342E-2</c:v>
                </c:pt>
                <c:pt idx="2302">
                  <c:v>1.0787060317944963E-2</c:v>
                </c:pt>
                <c:pt idx="2303">
                  <c:v>1.0782144964140983E-2</c:v>
                </c:pt>
                <c:pt idx="2304">
                  <c:v>1.0777201855658447E-2</c:v>
                </c:pt>
                <c:pt idx="2305">
                  <c:v>1.0772230944935401E-2</c:v>
                </c:pt>
                <c:pt idx="2306">
                  <c:v>1.0767232184409892E-2</c:v>
                </c:pt>
                <c:pt idx="2307">
                  <c:v>1.0762205526679836E-2</c:v>
                </c:pt>
                <c:pt idx="2308">
                  <c:v>1.0757150923863534E-2</c:v>
                </c:pt>
                <c:pt idx="2309">
                  <c:v>1.0752068328558906E-2</c:v>
                </c:pt>
                <c:pt idx="2310">
                  <c:v>1.0746957693283932E-2</c:v>
                </c:pt>
                <c:pt idx="2311">
                  <c:v>1.0741818970476658E-2</c:v>
                </c:pt>
                <c:pt idx="2312">
                  <c:v>1.0736652112415257E-2</c:v>
                </c:pt>
                <c:pt idx="2313">
                  <c:v>1.0731457071617712E-2</c:v>
                </c:pt>
                <c:pt idx="2314">
                  <c:v>1.0726233800841811E-2</c:v>
                </c:pt>
                <c:pt idx="2315">
                  <c:v>1.0720982252045985E-2</c:v>
                </c:pt>
                <c:pt idx="2316">
                  <c:v>1.0715702377908087E-2</c:v>
                </c:pt>
                <c:pt idx="2317">
                  <c:v>1.0710394130786227E-2</c:v>
                </c:pt>
                <c:pt idx="2318">
                  <c:v>1.0703079609237776E-2</c:v>
                </c:pt>
                <c:pt idx="2319">
                  <c:v>1.0697701938475745E-2</c:v>
                </c:pt>
                <c:pt idx="2320">
                  <c:v>1.0693525824034822E-2</c:v>
                </c:pt>
                <c:pt idx="2321">
                  <c:v>1.0688099525264505E-2</c:v>
                </c:pt>
                <c:pt idx="2322">
                  <c:v>1.0682644608905889E-2</c:v>
                </c:pt>
                <c:pt idx="2323">
                  <c:v>1.0677161027636828E-2</c:v>
                </c:pt>
                <c:pt idx="2324">
                  <c:v>1.0671648733655559E-2</c:v>
                </c:pt>
                <c:pt idx="2325">
                  <c:v>1.0666107679480064E-2</c:v>
                </c:pt>
                <c:pt idx="2326">
                  <c:v>1.0660537817628324E-2</c:v>
                </c:pt>
                <c:pt idx="2327">
                  <c:v>1.0654939100218641E-2</c:v>
                </c:pt>
                <c:pt idx="2328">
                  <c:v>1.0649311480088741E-2</c:v>
                </c:pt>
                <c:pt idx="2329">
                  <c:v>1.0643654909596734E-2</c:v>
                </c:pt>
                <c:pt idx="2330">
                  <c:v>1.0637969341180664E-2</c:v>
                </c:pt>
                <c:pt idx="2331">
                  <c:v>1.0632254726958834E-2</c:v>
                </c:pt>
                <c:pt idx="2332">
                  <c:v>1.062549118798195E-2</c:v>
                </c:pt>
                <c:pt idx="2333">
                  <c:v>1.0617426300072452E-2</c:v>
                </c:pt>
                <c:pt idx="2334">
                  <c:v>1.0611607563539849E-2</c:v>
                </c:pt>
                <c:pt idx="2335">
                  <c:v>1.0605759564255024E-2</c:v>
                </c:pt>
                <c:pt idx="2336">
                  <c:v>1.0599040243235436E-2</c:v>
                </c:pt>
                <c:pt idx="2337">
                  <c:v>1.0593975586541404E-2</c:v>
                </c:pt>
                <c:pt idx="2338">
                  <c:v>1.0588039512988701E-2</c:v>
                </c:pt>
                <c:pt idx="2339">
                  <c:v>1.0582073986276086E-2</c:v>
                </c:pt>
                <c:pt idx="2340">
                  <c:v>1.0576078958841606E-2</c:v>
                </c:pt>
                <c:pt idx="2341">
                  <c:v>1.0570054383123306E-2</c:v>
                </c:pt>
                <c:pt idx="2342">
                  <c:v>1.0564000211479296E-2</c:v>
                </c:pt>
                <c:pt idx="2343">
                  <c:v>1.0557916396507494E-2</c:v>
                </c:pt>
                <c:pt idx="2344">
                  <c:v>1.0551802890486073E-2</c:v>
                </c:pt>
                <c:pt idx="2345">
                  <c:v>1.054565964601295E-2</c:v>
                </c:pt>
                <c:pt idx="2346">
                  <c:v>1.0539486615446236E-2</c:v>
                </c:pt>
                <c:pt idx="2347">
                  <c:v>1.0533283751064104E-2</c:v>
                </c:pt>
                <c:pt idx="2348">
                  <c:v>1.052705100570428E-2</c:v>
                </c:pt>
                <c:pt idx="2349">
                  <c:v>1.0520788331485065E-2</c:v>
                </c:pt>
                <c:pt idx="2350">
                  <c:v>1.0514495681004377E-2</c:v>
                </c:pt>
                <c:pt idx="2351">
                  <c:v>1.0508173006620325E-2</c:v>
                </c:pt>
                <c:pt idx="2352">
                  <c:v>1.0501820260691019E-2</c:v>
                </c:pt>
                <c:pt idx="2353">
                  <c:v>1.049543739597425E-2</c:v>
                </c:pt>
                <c:pt idx="2354">
                  <c:v>1.0489024364508381E-2</c:v>
                </c:pt>
                <c:pt idx="2355">
                  <c:v>1.048258111913114E-2</c:v>
                </c:pt>
                <c:pt idx="2356">
                  <c:v>1.0476107611880892E-2</c:v>
                </c:pt>
                <c:pt idx="2357">
                  <c:v>1.0469603795515425E-2</c:v>
                </c:pt>
                <c:pt idx="2358">
                  <c:v>1.0463069622392851E-2</c:v>
                </c:pt>
                <c:pt idx="2359">
                  <c:v>1.0456505044951214E-2</c:v>
                </c:pt>
                <c:pt idx="2360">
                  <c:v>1.0449910015548625E-2</c:v>
                </c:pt>
                <c:pt idx="2361">
                  <c:v>1.0443284486703064E-2</c:v>
                </c:pt>
                <c:pt idx="2362">
                  <c:v>1.0436628410932514E-2</c:v>
                </c:pt>
                <c:pt idx="2363">
                  <c:v>1.0429941740515147E-2</c:v>
                </c:pt>
                <c:pt idx="2364">
                  <c:v>1.0423224427968947E-2</c:v>
                </c:pt>
                <c:pt idx="2365">
                  <c:v>1.0416476425731958E-2</c:v>
                </c:pt>
                <c:pt idx="2366">
                  <c:v>1.0409697686322161E-2</c:v>
                </c:pt>
                <c:pt idx="2367">
                  <c:v>1.0402888162097668E-2</c:v>
                </c:pt>
                <c:pt idx="2368">
                  <c:v>1.0396047805416586E-2</c:v>
                </c:pt>
                <c:pt idx="2369">
                  <c:v>1.0389176568876834E-2</c:v>
                </c:pt>
                <c:pt idx="2370">
                  <c:v>1.0379951402326171E-2</c:v>
                </c:pt>
                <c:pt idx="2371">
                  <c:v>1.0374348286115165E-2</c:v>
                </c:pt>
                <c:pt idx="2372">
                  <c:v>1.0368377104326143E-2</c:v>
                </c:pt>
                <c:pt idx="2373">
                  <c:v>1.0361381872572295E-2</c:v>
                </c:pt>
                <c:pt idx="2374">
                  <c:v>1.0354355523070069E-2</c:v>
                </c:pt>
                <c:pt idx="2375">
                  <c:v>1.0347298008417383E-2</c:v>
                </c:pt>
                <c:pt idx="2376">
                  <c:v>1.0340209280812473E-2</c:v>
                </c:pt>
                <c:pt idx="2377">
                  <c:v>1.0333089292933195E-2</c:v>
                </c:pt>
                <c:pt idx="2378">
                  <c:v>1.0325937997057721E-2</c:v>
                </c:pt>
                <c:pt idx="2379">
                  <c:v>1.0318755345704034E-2</c:v>
                </c:pt>
                <c:pt idx="2380">
                  <c:v>1.0311541291390114E-2</c:v>
                </c:pt>
                <c:pt idx="2381">
                  <c:v>1.0304295786394135E-2</c:v>
                </c:pt>
                <c:pt idx="2382">
                  <c:v>1.0297018783314016E-2</c:v>
                </c:pt>
                <c:pt idx="2383">
                  <c:v>1.0287616276860589E-2</c:v>
                </c:pt>
                <c:pt idx="2384">
                  <c:v>1.0282370092253856E-2</c:v>
                </c:pt>
                <c:pt idx="2385">
                  <c:v>1.027499830930978E-2</c:v>
                </c:pt>
                <c:pt idx="2386">
                  <c:v>1.0267594837953808E-2</c:v>
                </c:pt>
                <c:pt idx="2387">
                  <c:v>1.0260159630623988E-2</c:v>
                </c:pt>
                <c:pt idx="2388">
                  <c:v>1.0251623329518011E-2</c:v>
                </c:pt>
                <c:pt idx="2389">
                  <c:v>1.0245193818034792E-2</c:v>
                </c:pt>
                <c:pt idx="2390">
                  <c:v>1.0237663117491635E-2</c:v>
                </c:pt>
                <c:pt idx="2391">
                  <c:v>1.0230100490806748E-2</c:v>
                </c:pt>
                <c:pt idx="2392">
                  <c:v>1.0222505890418176E-2</c:v>
                </c:pt>
                <c:pt idx="2393">
                  <c:v>1.0214879268843902E-2</c:v>
                </c:pt>
                <c:pt idx="2394">
                  <c:v>1.0207220578202225E-2</c:v>
                </c:pt>
                <c:pt idx="2395">
                  <c:v>1.0199529771330873E-2</c:v>
                </c:pt>
                <c:pt idx="2396">
                  <c:v>1.0191806800348147E-2</c:v>
                </c:pt>
                <c:pt idx="2397">
                  <c:v>1.01840516179319E-2</c:v>
                </c:pt>
                <c:pt idx="2398">
                  <c:v>1.0176264176360306E-2</c:v>
                </c:pt>
                <c:pt idx="2399">
                  <c:v>1.0168444428231282E-2</c:v>
                </c:pt>
                <c:pt idx="2400">
                  <c:v>1.0160592325823004E-2</c:v>
                </c:pt>
                <c:pt idx="2401">
                  <c:v>1.0152707821893259E-2</c:v>
                </c:pt>
                <c:pt idx="2402">
                  <c:v>1.0144790868480413E-2</c:v>
                </c:pt>
                <c:pt idx="2403">
                  <c:v>1.0136841418182385E-2</c:v>
                </c:pt>
                <c:pt idx="2404">
                  <c:v>1.0128859423597092E-2</c:v>
                </c:pt>
                <c:pt idx="2405">
                  <c:v>1.0120844836922771E-2</c:v>
                </c:pt>
                <c:pt idx="2406">
                  <c:v>1.011279761075734E-2</c:v>
                </c:pt>
                <c:pt idx="2407">
                  <c:v>1.0104717697378973E-2</c:v>
                </c:pt>
                <c:pt idx="2408">
                  <c:v>1.0096605049465524E-2</c:v>
                </c:pt>
                <c:pt idx="2409">
                  <c:v>1.0088459619375101E-2</c:v>
                </c:pt>
                <c:pt idx="2410">
                  <c:v>1.0080281359385879E-2</c:v>
                </c:pt>
                <c:pt idx="2411">
                  <c:v>1.0072070222175711E-2</c:v>
                </c:pt>
                <c:pt idx="2412">
                  <c:v>1.0063826160102707E-2</c:v>
                </c:pt>
                <c:pt idx="2413">
                  <c:v>1.0055549125524976E-2</c:v>
                </c:pt>
                <c:pt idx="2414">
                  <c:v>1.0047239070960501E-2</c:v>
                </c:pt>
                <c:pt idx="2415">
                  <c:v>1.0038895949007198E-2</c:v>
                </c:pt>
                <c:pt idx="2416">
                  <c:v>1.0030519711863306E-2</c:v>
                </c:pt>
                <c:pt idx="2417">
                  <c:v>1.0022110311886934E-2</c:v>
                </c:pt>
                <c:pt idx="2418">
                  <c:v>1.0013667701835871E-2</c:v>
                </c:pt>
                <c:pt idx="2419">
                  <c:v>1.0005191834068228E-2</c:v>
                </c:pt>
                <c:pt idx="2420">
                  <c:v>9.9966826608621773E-3</c:v>
                </c:pt>
                <c:pt idx="2421">
                  <c:v>9.9881401348156373E-3</c:v>
                </c:pt>
                <c:pt idx="2422">
                  <c:v>9.9783363464744923E-3</c:v>
                </c:pt>
                <c:pt idx="2423">
                  <c:v>9.969722189806518E-3</c:v>
                </c:pt>
                <c:pt idx="2424">
                  <c:v>9.9623119636937929E-3</c:v>
                </c:pt>
                <c:pt idx="2425">
                  <c:v>9.9536355504259433E-3</c:v>
                </c:pt>
                <c:pt idx="2426">
                  <c:v>9.9449255465877684E-3</c:v>
                </c:pt>
                <c:pt idx="2427">
                  <c:v>9.9361819044574418E-3</c:v>
                </c:pt>
                <c:pt idx="2428">
                  <c:v>9.9274045767128172E-3</c:v>
                </c:pt>
                <c:pt idx="2429">
                  <c:v>9.91859351539226E-3</c:v>
                </c:pt>
                <c:pt idx="2430">
                  <c:v>9.9097486733334961E-3</c:v>
                </c:pt>
                <c:pt idx="2431">
                  <c:v>9.9008700026548269E-3</c:v>
                </c:pt>
                <c:pt idx="2432">
                  <c:v>9.8919574561140422E-3</c:v>
                </c:pt>
                <c:pt idx="2433">
                  <c:v>9.8830109859893156E-3</c:v>
                </c:pt>
                <c:pt idx="2434">
                  <c:v>9.8740305446387566E-3</c:v>
                </c:pt>
                <c:pt idx="2435">
                  <c:v>9.8650160845004109E-3</c:v>
                </c:pt>
                <c:pt idx="2436">
                  <c:v>9.8559675584120043E-3</c:v>
                </c:pt>
                <c:pt idx="2437">
                  <c:v>9.8468849183319662E-3</c:v>
                </c:pt>
                <c:pt idx="2438">
                  <c:v>9.8351570353472084E-3</c:v>
                </c:pt>
                <c:pt idx="2439">
                  <c:v>9.8286171066686023E-3</c:v>
                </c:pt>
                <c:pt idx="2440">
                  <c:v>9.8194318398014957E-3</c:v>
                </c:pt>
                <c:pt idx="2441">
                  <c:v>9.8102122690946203E-3</c:v>
                </c:pt>
                <c:pt idx="2442">
                  <c:v>9.8009583466662775E-3</c:v>
                </c:pt>
                <c:pt idx="2443">
                  <c:v>9.7916700251943212E-3</c:v>
                </c:pt>
                <c:pt idx="2444">
                  <c:v>9.7823472568769887E-3</c:v>
                </c:pt>
                <c:pt idx="2445">
                  <c:v>9.77298999447207E-3</c:v>
                </c:pt>
                <c:pt idx="2446">
                  <c:v>9.7635981901778024E-3</c:v>
                </c:pt>
                <c:pt idx="2447">
                  <c:v>9.7541717965121677E-3</c:v>
                </c:pt>
                <c:pt idx="2448">
                  <c:v>9.7447107659931476E-3</c:v>
                </c:pt>
                <c:pt idx="2449">
                  <c:v>9.7352150508989155E-3</c:v>
                </c:pt>
                <c:pt idx="2450">
                  <c:v>9.7256846038273892E-3</c:v>
                </c:pt>
                <c:pt idx="2451">
                  <c:v>9.7161193772166143E-3</c:v>
                </c:pt>
                <c:pt idx="2452">
                  <c:v>9.7065193232648284E-3</c:v>
                </c:pt>
                <c:pt idx="2453">
                  <c:v>9.6968843948097572E-3</c:v>
                </c:pt>
                <c:pt idx="2454">
                  <c:v>9.6872145440496382E-3</c:v>
                </c:pt>
                <c:pt idx="2455">
                  <c:v>9.6775097234225171E-3</c:v>
                </c:pt>
                <c:pt idx="2456">
                  <c:v>9.6677698855263117E-3</c:v>
                </c:pt>
                <c:pt idx="2457">
                  <c:v>9.6579949825592593E-3</c:v>
                </c:pt>
                <c:pt idx="2458">
                  <c:v>9.6481849671992137E-3</c:v>
                </c:pt>
                <c:pt idx="2459">
                  <c:v>9.6383397918042846E-3</c:v>
                </c:pt>
                <c:pt idx="2460">
                  <c:v>9.6284594088125175E-3</c:v>
                </c:pt>
                <c:pt idx="2461">
                  <c:v>9.618543770582022E-3</c:v>
                </c:pt>
                <c:pt idx="2462">
                  <c:v>9.6085928297107159E-3</c:v>
                </c:pt>
                <c:pt idx="2463">
                  <c:v>9.5986065384767727E-3</c:v>
                </c:pt>
                <c:pt idx="2464">
                  <c:v>9.5885848494781101E-3</c:v>
                </c:pt>
                <c:pt idx="2465">
                  <c:v>9.5785277151527737E-3</c:v>
                </c:pt>
                <c:pt idx="2466">
                  <c:v>9.5684350878588731E-3</c:v>
                </c:pt>
                <c:pt idx="2467">
                  <c:v>9.5583069200344539E-3</c:v>
                </c:pt>
                <c:pt idx="2468">
                  <c:v>9.5481431641974979E-3</c:v>
                </c:pt>
                <c:pt idx="2469">
                  <c:v>9.5379437727860505E-3</c:v>
                </c:pt>
                <c:pt idx="2470">
                  <c:v>9.5277086982381576E-3</c:v>
                </c:pt>
                <c:pt idx="2471">
                  <c:v>9.5174378928319925E-3</c:v>
                </c:pt>
                <c:pt idx="2472">
                  <c:v>9.5071313092454091E-3</c:v>
                </c:pt>
                <c:pt idx="2473">
                  <c:v>9.4967888997565808E-3</c:v>
                </c:pt>
                <c:pt idx="2474">
                  <c:v>9.4864106170433615E-3</c:v>
                </c:pt>
                <c:pt idx="2475">
                  <c:v>9.4759964132240526E-3</c:v>
                </c:pt>
                <c:pt idx="2476">
                  <c:v>9.4655462410564439E-3</c:v>
                </c:pt>
                <c:pt idx="2477">
                  <c:v>9.4550600526588369E-3</c:v>
                </c:pt>
                <c:pt idx="2478">
                  <c:v>9.4445378007090852E-3</c:v>
                </c:pt>
                <c:pt idx="2479">
                  <c:v>9.4339794376452346E-3</c:v>
                </c:pt>
                <c:pt idx="2480">
                  <c:v>9.4233849158253946E-3</c:v>
                </c:pt>
                <c:pt idx="2481">
                  <c:v>9.4127541877675469E-3</c:v>
                </c:pt>
                <c:pt idx="2482">
                  <c:v>9.4020872058298011E-3</c:v>
                </c:pt>
                <c:pt idx="2483">
                  <c:v>9.3913839226100748E-3</c:v>
                </c:pt>
                <c:pt idx="2484">
                  <c:v>9.3806442903066056E-3</c:v>
                </c:pt>
                <c:pt idx="2485">
                  <c:v>9.3698682614373752E-3</c:v>
                </c:pt>
                <c:pt idx="2486">
                  <c:v>9.3590557886003012E-3</c:v>
                </c:pt>
                <c:pt idx="2487">
                  <c:v>9.3482068242334293E-3</c:v>
                </c:pt>
                <c:pt idx="2488">
                  <c:v>9.3342044587263473E-3</c:v>
                </c:pt>
                <c:pt idx="2489">
                  <c:v>9.3263992303427301E-3</c:v>
                </c:pt>
                <c:pt idx="2490">
                  <c:v>9.315440505694994E-3</c:v>
                </c:pt>
                <c:pt idx="2491">
                  <c:v>9.3044450992696426E-3</c:v>
                </c:pt>
                <c:pt idx="2492">
                  <c:v>9.2918453389145839E-3</c:v>
                </c:pt>
                <c:pt idx="2493">
                  <c:v>9.2824059217466726E-3</c:v>
                </c:pt>
                <c:pt idx="2494">
                  <c:v>9.2714102039703761E-3</c:v>
                </c:pt>
                <c:pt idx="2495">
                  <c:v>9.2604327794809649E-3</c:v>
                </c:pt>
                <c:pt idx="2496">
                  <c:v>9.2494737057524645E-3</c:v>
                </c:pt>
                <c:pt idx="2497">
                  <c:v>9.2385330408184529E-3</c:v>
                </c:pt>
                <c:pt idx="2498">
                  <c:v>9.2276108420730196E-3</c:v>
                </c:pt>
                <c:pt idx="2499">
                  <c:v>9.2167071673099343E-3</c:v>
                </c:pt>
                <c:pt idx="2500">
                  <c:v>9.2058220741630947E-3</c:v>
                </c:pt>
                <c:pt idx="2501">
                  <c:v>9.1949556203463345E-3</c:v>
                </c:pt>
                <c:pt idx="2502">
                  <c:v>9.1841078634136153E-3</c:v>
                </c:pt>
                <c:pt idx="2503">
                  <c:v>9.1732788611587068E-3</c:v>
                </c:pt>
                <c:pt idx="2504">
                  <c:v>9.1624686709756986E-3</c:v>
                </c:pt>
                <c:pt idx="2505">
                  <c:v>9.1516773508981686E-3</c:v>
                </c:pt>
                <c:pt idx="2506">
                  <c:v>9.1409049584001423E-3</c:v>
                </c:pt>
                <c:pt idx="2507">
                  <c:v>9.1301515511954534E-3</c:v>
                </c:pt>
                <c:pt idx="2508">
                  <c:v>9.1194171868380636E-3</c:v>
                </c:pt>
                <c:pt idx="2509">
                  <c:v>9.1087019232016786E-3</c:v>
                </c:pt>
                <c:pt idx="2510">
                  <c:v>9.0980058178402601E-3</c:v>
                </c:pt>
                <c:pt idx="2511">
                  <c:v>9.0873289283877057E-3</c:v>
                </c:pt>
                <c:pt idx="2512">
                  <c:v>9.0766713125578491E-3</c:v>
                </c:pt>
                <c:pt idx="2513">
                  <c:v>9.0660330279046519E-3</c:v>
                </c:pt>
                <c:pt idx="2514">
                  <c:v>9.055414132221884E-3</c:v>
                </c:pt>
                <c:pt idx="2515">
                  <c:v>9.0448146832233789E-3</c:v>
                </c:pt>
                <c:pt idx="2516">
                  <c:v>9.0342347383831623E-3</c:v>
                </c:pt>
                <c:pt idx="2517">
                  <c:v>9.023674355654876E-3</c:v>
                </c:pt>
                <c:pt idx="2518">
                  <c:v>9.0131335923526734E-3</c:v>
                </c:pt>
                <c:pt idx="2519">
                  <c:v>9.0026125062703244E-3</c:v>
                </c:pt>
                <c:pt idx="2520">
                  <c:v>8.9921111553614708E-3</c:v>
                </c:pt>
                <c:pt idx="2521">
                  <c:v>8.9816295968603299E-3</c:v>
                </c:pt>
                <c:pt idx="2522">
                  <c:v>8.9711678888004798E-3</c:v>
                </c:pt>
                <c:pt idx="2523">
                  <c:v>8.9607260884960738E-3</c:v>
                </c:pt>
                <c:pt idx="2524">
                  <c:v>8.9503042539007538E-3</c:v>
                </c:pt>
                <c:pt idx="2525">
                  <c:v>8.9399024424885454E-3</c:v>
                </c:pt>
                <c:pt idx="2526">
                  <c:v>8.9265581998176913E-3</c:v>
                </c:pt>
                <c:pt idx="2527">
                  <c:v>8.9162023724220774E-3</c:v>
                </c:pt>
                <c:pt idx="2528">
                  <c:v>8.907342034518706E-3</c:v>
                </c:pt>
                <c:pt idx="2529">
                  <c:v>8.8970237909791194E-3</c:v>
                </c:pt>
                <c:pt idx="2530">
                  <c:v>8.8867258671854188E-3</c:v>
                </c:pt>
                <c:pt idx="2531">
                  <c:v>8.8764483210113099E-3</c:v>
                </c:pt>
                <c:pt idx="2532">
                  <c:v>8.8661912100107543E-3</c:v>
                </c:pt>
                <c:pt idx="2533">
                  <c:v>8.8559545918975857E-3</c:v>
                </c:pt>
                <c:pt idx="2534">
                  <c:v>8.8457385241458297E-3</c:v>
                </c:pt>
                <c:pt idx="2535">
                  <c:v>8.8355430646291921E-3</c:v>
                </c:pt>
                <c:pt idx="2536">
                  <c:v>8.8253682709815706E-3</c:v>
                </c:pt>
                <c:pt idx="2537">
                  <c:v>8.8152142007569267E-3</c:v>
                </c:pt>
                <c:pt idx="2538">
                  <c:v>8.8050809117490303E-3</c:v>
                </c:pt>
                <c:pt idx="2539">
                  <c:v>8.794968461671715E-3</c:v>
                </c:pt>
                <c:pt idx="2540">
                  <c:v>8.7848769079190703E-3</c:v>
                </c:pt>
                <c:pt idx="2541">
                  <c:v>8.774806308284866E-3</c:v>
                </c:pt>
                <c:pt idx="2542">
                  <c:v>8.7647567206428079E-3</c:v>
                </c:pt>
                <c:pt idx="2543">
                  <c:v>8.751866789520335E-3</c:v>
                </c:pt>
                <c:pt idx="2544">
                  <c:v>8.7432929120723202E-3</c:v>
                </c:pt>
                <c:pt idx="2545">
                  <c:v>8.7347346052091268E-3</c:v>
                </c:pt>
                <c:pt idx="2546">
                  <c:v>8.7247696413950138E-3</c:v>
                </c:pt>
                <c:pt idx="2547">
                  <c:v>8.7148259779024073E-3</c:v>
                </c:pt>
                <c:pt idx="2548">
                  <c:v>8.704903672205333E-3</c:v>
                </c:pt>
                <c:pt idx="2549">
                  <c:v>8.6950027818577524E-3</c:v>
                </c:pt>
                <c:pt idx="2550">
                  <c:v>8.6851233648133075E-3</c:v>
                </c:pt>
                <c:pt idx="2551">
                  <c:v>8.6752654784660876E-3</c:v>
                </c:pt>
                <c:pt idx="2552">
                  <c:v>8.6654291807697348E-3</c:v>
                </c:pt>
                <c:pt idx="2553">
                  <c:v>8.6556145292782105E-3</c:v>
                </c:pt>
                <c:pt idx="2554">
                  <c:v>8.6458215813056682E-3</c:v>
                </c:pt>
                <c:pt idx="2555">
                  <c:v>8.636050395045558E-3</c:v>
                </c:pt>
                <c:pt idx="2556">
                  <c:v>8.6263010279719055E-3</c:v>
                </c:pt>
                <c:pt idx="2557">
                  <c:v>8.616573537558736E-3</c:v>
                </c:pt>
                <c:pt idx="2558">
                  <c:v>8.6068679817596916E-3</c:v>
                </c:pt>
                <c:pt idx="2559">
                  <c:v>8.5971844181287338E-3</c:v>
                </c:pt>
                <c:pt idx="2560">
                  <c:v>8.5875229042198242E-3</c:v>
                </c:pt>
                <c:pt idx="2561">
                  <c:v>8.5778834977467966E-3</c:v>
                </c:pt>
                <c:pt idx="2562">
                  <c:v>8.5682662565833567E-3</c:v>
                </c:pt>
                <c:pt idx="2563">
                  <c:v>8.5586712381235941E-3</c:v>
                </c:pt>
                <c:pt idx="2564">
                  <c:v>8.5490985002412145E-3</c:v>
                </c:pt>
                <c:pt idx="2565">
                  <c:v>8.5395481004102436E-3</c:v>
                </c:pt>
                <c:pt idx="2566">
                  <c:v>8.5300200965043871E-3</c:v>
                </c:pt>
                <c:pt idx="2567">
                  <c:v>8.5205145459177345E-3</c:v>
                </c:pt>
                <c:pt idx="2568">
                  <c:v>8.5110315066838638E-3</c:v>
                </c:pt>
                <c:pt idx="2569">
                  <c:v>8.5015710361169283E-3</c:v>
                </c:pt>
                <c:pt idx="2570">
                  <c:v>8.492133192090634E-3</c:v>
                </c:pt>
                <c:pt idx="2571">
                  <c:v>8.4827180322388784E-3</c:v>
                </c:pt>
                <c:pt idx="2572">
                  <c:v>8.4733256141156232E-3</c:v>
                </c:pt>
                <c:pt idx="2573">
                  <c:v>8.4639559954347021E-3</c:v>
                </c:pt>
                <c:pt idx="2574">
                  <c:v>8.4546092339898848E-3</c:v>
                </c:pt>
                <c:pt idx="2575">
                  <c:v>8.4452853874150691E-3</c:v>
                </c:pt>
                <c:pt idx="2576">
                  <c:v>8.4359845132642164E-3</c:v>
                </c:pt>
                <c:pt idx="2577">
                  <c:v>8.4267066691712245E-3</c:v>
                </c:pt>
                <c:pt idx="2578">
                  <c:v>8.4148119456450843E-3</c:v>
                </c:pt>
                <c:pt idx="2579">
                  <c:v>8.4055869584709342E-3</c:v>
                </c:pt>
                <c:pt idx="2580">
                  <c:v>8.3976983053801746E-3</c:v>
                </c:pt>
                <c:pt idx="2581">
                  <c:v>8.3885164862351758E-3</c:v>
                </c:pt>
                <c:pt idx="2582">
                  <c:v>8.3793579937907481E-3</c:v>
                </c:pt>
                <c:pt idx="2583">
                  <c:v>8.3702228857607253E-3</c:v>
                </c:pt>
                <c:pt idx="2584">
                  <c:v>8.361111219779005E-3</c:v>
                </c:pt>
                <c:pt idx="2585">
                  <c:v>8.3520230535594209E-3</c:v>
                </c:pt>
                <c:pt idx="2586">
                  <c:v>8.3429584445759986E-3</c:v>
                </c:pt>
                <c:pt idx="2587">
                  <c:v>8.3339174507823799E-3</c:v>
                </c:pt>
                <c:pt idx="2588">
                  <c:v>8.3249001295726544E-3</c:v>
                </c:pt>
                <c:pt idx="2589">
                  <c:v>8.3159065388205278E-3</c:v>
                </c:pt>
                <c:pt idx="2590">
                  <c:v>8.3069367361598978E-3</c:v>
                </c:pt>
                <c:pt idx="2591">
                  <c:v>8.29799077906479E-3</c:v>
                </c:pt>
                <c:pt idx="2592">
                  <c:v>8.2890687254089102E-3</c:v>
                </c:pt>
                <c:pt idx="2593">
                  <c:v>8.2801706327462199E-3</c:v>
                </c:pt>
                <c:pt idx="2594">
                  <c:v>8.2676907822065715E-3</c:v>
                </c:pt>
                <c:pt idx="2595">
                  <c:v>8.262446561335679E-3</c:v>
                </c:pt>
                <c:pt idx="2596">
                  <c:v>8.2523618337226878E-3</c:v>
                </c:pt>
                <c:pt idx="2597">
                  <c:v>8.2448190260642207E-3</c:v>
                </c:pt>
                <c:pt idx="2598">
                  <c:v>8.2360416035953676E-3</c:v>
                </c:pt>
                <c:pt idx="2599">
                  <c:v>8.2272884881628983E-3</c:v>
                </c:pt>
                <c:pt idx="2600">
                  <c:v>8.2185597374806463E-3</c:v>
                </c:pt>
                <c:pt idx="2601">
                  <c:v>8.2098554091825093E-3</c:v>
                </c:pt>
                <c:pt idx="2602">
                  <c:v>8.2011755609023851E-3</c:v>
                </c:pt>
                <c:pt idx="2603">
                  <c:v>8.1925202503541072E-3</c:v>
                </c:pt>
                <c:pt idx="2604">
                  <c:v>8.1838895350916374E-3</c:v>
                </c:pt>
                <c:pt idx="2605">
                  <c:v>8.1752834727488732E-3</c:v>
                </c:pt>
                <c:pt idx="2606">
                  <c:v>8.1667021212794566E-3</c:v>
                </c:pt>
                <c:pt idx="2607">
                  <c:v>8.1581455382373491E-3</c:v>
                </c:pt>
                <c:pt idx="2608">
                  <c:v>8.1496137809367042E-3</c:v>
                </c:pt>
                <c:pt idx="2609">
                  <c:v>8.1411069075709719E-3</c:v>
                </c:pt>
                <c:pt idx="2610">
                  <c:v>8.1326249755342417E-3</c:v>
                </c:pt>
                <c:pt idx="2611">
                  <c:v>8.1241680424604112E-3</c:v>
                </c:pt>
                <c:pt idx="2612">
                  <c:v>8.1157361661432503E-3</c:v>
                </c:pt>
                <c:pt idx="2613">
                  <c:v>8.1073294041367205E-3</c:v>
                </c:pt>
                <c:pt idx="2614">
                  <c:v>8.0989478142345916E-3</c:v>
                </c:pt>
                <c:pt idx="2615">
                  <c:v>8.0905914539108892E-3</c:v>
                </c:pt>
                <c:pt idx="2616">
                  <c:v>8.082260381039319E-3</c:v>
                </c:pt>
                <c:pt idx="2617">
                  <c:v>8.0739546530939066E-3</c:v>
                </c:pt>
                <c:pt idx="2618">
                  <c:v>8.0656743278684218E-3</c:v>
                </c:pt>
                <c:pt idx="2619">
                  <c:v>8.0574194629967621E-3</c:v>
                </c:pt>
                <c:pt idx="2620">
                  <c:v>8.0491901162726975E-3</c:v>
                </c:pt>
                <c:pt idx="2621">
                  <c:v>8.0409863452501895E-3</c:v>
                </c:pt>
                <c:pt idx="2622">
                  <c:v>8.0328082073233276E-3</c:v>
                </c:pt>
                <c:pt idx="2623">
                  <c:v>8.0246557606855617E-3</c:v>
                </c:pt>
                <c:pt idx="2624">
                  <c:v>8.0165290624911734E-3</c:v>
                </c:pt>
                <c:pt idx="2625">
                  <c:v>8.0084281708536764E-3</c:v>
                </c:pt>
                <c:pt idx="2626">
                  <c:v>8.0003531430872243E-3</c:v>
                </c:pt>
                <c:pt idx="2627">
                  <c:v>7.9923040370655229E-3</c:v>
                </c:pt>
                <c:pt idx="2628">
                  <c:v>7.9842809104224699E-3</c:v>
                </c:pt>
                <c:pt idx="2629">
                  <c:v>7.9762838207120268E-3</c:v>
                </c:pt>
                <c:pt idx="2630">
                  <c:v>7.9650810882903045E-3</c:v>
                </c:pt>
                <c:pt idx="2631">
                  <c:v>7.9571471209938238E-3</c:v>
                </c:pt>
                <c:pt idx="2632">
                  <c:v>7.9513202602932154E-3</c:v>
                </c:pt>
                <c:pt idx="2633">
                  <c:v>7.9434316525262005E-3</c:v>
                </c:pt>
                <c:pt idx="2634">
                  <c:v>7.9355693784943782E-3</c:v>
                </c:pt>
                <c:pt idx="2635">
                  <c:v>7.9277334955918377E-3</c:v>
                </c:pt>
                <c:pt idx="2636">
                  <c:v>7.919924061612349E-3</c:v>
                </c:pt>
                <c:pt idx="2637">
                  <c:v>7.9121411341898096E-3</c:v>
                </c:pt>
                <c:pt idx="2638">
                  <c:v>7.9043847710380533E-3</c:v>
                </c:pt>
                <c:pt idx="2639">
                  <c:v>7.8966550299508498E-3</c:v>
                </c:pt>
                <c:pt idx="2640">
                  <c:v>7.8889519684022247E-3</c:v>
                </c:pt>
                <c:pt idx="2641">
                  <c:v>7.8812756439461396E-3</c:v>
                </c:pt>
                <c:pt idx="2642">
                  <c:v>7.8736261144563002E-3</c:v>
                </c:pt>
                <c:pt idx="2643">
                  <c:v>7.8641745817797926E-3</c:v>
                </c:pt>
                <c:pt idx="2644">
                  <c:v>7.8540793372194884E-3</c:v>
                </c:pt>
                <c:pt idx="2645">
                  <c:v>7.8465259746440807E-3</c:v>
                </c:pt>
                <c:pt idx="2646">
                  <c:v>7.8389996705841014E-3</c:v>
                </c:pt>
                <c:pt idx="2647">
                  <c:v>7.831500482673448E-3</c:v>
                </c:pt>
                <c:pt idx="2648">
                  <c:v>7.8229632598247889E-3</c:v>
                </c:pt>
                <c:pt idx="2649">
                  <c:v>7.8165836861554538E-3</c:v>
                </c:pt>
                <c:pt idx="2650">
                  <c:v>7.8091661928958445E-3</c:v>
                </c:pt>
                <c:pt idx="2651">
                  <c:v>7.8017760464010877E-3</c:v>
                </c:pt>
                <c:pt idx="2652">
                  <c:v>7.7944133045448893E-3</c:v>
                </c:pt>
                <c:pt idx="2653">
                  <c:v>7.787078024801275E-3</c:v>
                </c:pt>
                <c:pt idx="2654">
                  <c:v>7.7797702649640144E-3</c:v>
                </c:pt>
                <c:pt idx="2655">
                  <c:v>7.7724900826670051E-3</c:v>
                </c:pt>
                <c:pt idx="2656">
                  <c:v>7.765237535544145E-3</c:v>
                </c:pt>
                <c:pt idx="2657">
                  <c:v>7.7580126810694594E-3</c:v>
                </c:pt>
                <c:pt idx="2658">
                  <c:v>7.7508155774363985E-3</c:v>
                </c:pt>
                <c:pt idx="2659">
                  <c:v>7.7436462818791796E-3</c:v>
                </c:pt>
                <c:pt idx="2660">
                  <c:v>7.7365048521116364E-3</c:v>
                </c:pt>
                <c:pt idx="2661">
                  <c:v>7.7293913458476027E-3</c:v>
                </c:pt>
                <c:pt idx="2662">
                  <c:v>7.7223058208009121E-3</c:v>
                </c:pt>
                <c:pt idx="2663">
                  <c:v>7.7152483346853984E-3</c:v>
                </c:pt>
                <c:pt idx="2664">
                  <c:v>7.7082189449750871E-3</c:v>
                </c:pt>
                <c:pt idx="2665">
                  <c:v>7.701217709543684E-3</c:v>
                </c:pt>
                <c:pt idx="2666">
                  <c:v>7.6942446858652147E-3</c:v>
                </c:pt>
                <c:pt idx="2667">
                  <c:v>7.6872999318933211E-3</c:v>
                </c:pt>
                <c:pt idx="2668">
                  <c:v>7.6803835048622204E-3</c:v>
                </c:pt>
                <c:pt idx="2669">
                  <c:v>7.6734954628854268E-3</c:v>
                </c:pt>
                <c:pt idx="2670">
                  <c:v>7.6666358632770937E-3</c:v>
                </c:pt>
                <c:pt idx="2671">
                  <c:v>7.6598047639908629E-3</c:v>
                </c:pt>
                <c:pt idx="2672">
                  <c:v>7.6530022223408878E-3</c:v>
                </c:pt>
                <c:pt idx="2673">
                  <c:v>7.6462282963607464E-3</c:v>
                </c:pt>
                <c:pt idx="2674">
                  <c:v>7.6394830434445282E-3</c:v>
                </c:pt>
                <c:pt idx="2675">
                  <c:v>7.6327665216258112E-3</c:v>
                </c:pt>
                <c:pt idx="2676">
                  <c:v>7.6260787880588765E-3</c:v>
                </c:pt>
                <c:pt idx="2677">
                  <c:v>7.6194199007773022E-3</c:v>
                </c:pt>
                <c:pt idx="2678">
                  <c:v>7.6127899173350499E-3</c:v>
                </c:pt>
                <c:pt idx="2679">
                  <c:v>7.6061888953660173E-3</c:v>
                </c:pt>
                <c:pt idx="2680">
                  <c:v>7.5996168925840379E-3</c:v>
                </c:pt>
                <c:pt idx="2681">
                  <c:v>7.5930739667029457E-3</c:v>
                </c:pt>
                <c:pt idx="2682">
                  <c:v>7.5843208572656806E-3</c:v>
                </c:pt>
                <c:pt idx="2683">
                  <c:v>7.5791515912104757E-3</c:v>
                </c:pt>
                <c:pt idx="2684">
                  <c:v>7.5736202266440955E-3</c:v>
                </c:pt>
                <c:pt idx="2685">
                  <c:v>7.567194184705528E-3</c:v>
                </c:pt>
                <c:pt idx="2686">
                  <c:v>7.5607975079972078E-3</c:v>
                </c:pt>
                <c:pt idx="2687">
                  <c:v>7.5544302541530328E-3</c:v>
                </c:pt>
                <c:pt idx="2688">
                  <c:v>7.5480924808069005E-3</c:v>
                </c:pt>
                <c:pt idx="2689">
                  <c:v>7.5417842455127726E-3</c:v>
                </c:pt>
                <c:pt idx="2690">
                  <c:v>7.5355056063042269E-3</c:v>
                </c:pt>
                <c:pt idx="2691">
                  <c:v>7.5292566204154809E-3</c:v>
                </c:pt>
                <c:pt idx="2692">
                  <c:v>7.5230373457202404E-3</c:v>
                </c:pt>
                <c:pt idx="2693">
                  <c:v>7.516847839852403E-3</c:v>
                </c:pt>
                <c:pt idx="2694">
                  <c:v>7.5106881604458664E-3</c:v>
                </c:pt>
                <c:pt idx="2695">
                  <c:v>7.5045583652144643E-3</c:v>
                </c:pt>
                <c:pt idx="2696">
                  <c:v>7.4984585119519664E-3</c:v>
                </c:pt>
                <c:pt idx="2697">
                  <c:v>7.4923886581323984E-3</c:v>
                </c:pt>
                <c:pt idx="2698">
                  <c:v>7.4846287339092044E-3</c:v>
                </c:pt>
                <c:pt idx="2699">
                  <c:v>7.4803391795175145E-3</c:v>
                </c:pt>
                <c:pt idx="2700">
                  <c:v>7.4743596702298021E-3</c:v>
                </c:pt>
                <c:pt idx="2701">
                  <c:v>7.4684103910005462E-3</c:v>
                </c:pt>
                <c:pt idx="2702">
                  <c:v>7.4624913997034525E-3</c:v>
                </c:pt>
                <c:pt idx="2703">
                  <c:v>7.4566027538924828E-3</c:v>
                </c:pt>
                <c:pt idx="2704">
                  <c:v>7.4507445111215986E-3</c:v>
                </c:pt>
                <c:pt idx="2705">
                  <c:v>7.4449167292645058E-3</c:v>
                </c:pt>
                <c:pt idx="2706">
                  <c:v>7.4391194659551019E-3</c:v>
                </c:pt>
                <c:pt idx="2707">
                  <c:v>7.4333527786674125E-3</c:v>
                </c:pt>
                <c:pt idx="2708">
                  <c:v>7.4276167253550796E-3</c:v>
                </c:pt>
                <c:pt idx="2709">
                  <c:v>7.4219113634921285E-3</c:v>
                </c:pt>
                <c:pt idx="2710">
                  <c:v>7.4162367507923932E-3</c:v>
                </c:pt>
                <c:pt idx="2711">
                  <c:v>7.4105929448897712E-3</c:v>
                </c:pt>
                <c:pt idx="2712">
                  <c:v>7.4049800034980962E-3</c:v>
                </c:pt>
                <c:pt idx="2713">
                  <c:v>7.3993979842512658E-3</c:v>
                </c:pt>
                <c:pt idx="2714">
                  <c:v>7.3938469449430499E-3</c:v>
                </c:pt>
                <c:pt idx="2715">
                  <c:v>7.388326942967538E-3</c:v>
                </c:pt>
                <c:pt idx="2716">
                  <c:v>7.3828380362783719E-3</c:v>
                </c:pt>
                <c:pt idx="2717">
                  <c:v>7.377380282269641E-3</c:v>
                </c:pt>
                <c:pt idx="2718">
                  <c:v>7.3719537388949874E-3</c:v>
                </c:pt>
                <c:pt idx="2719">
                  <c:v>7.3665584636284365E-3</c:v>
                </c:pt>
                <c:pt idx="2720">
                  <c:v>7.361194514183822E-3</c:v>
                </c:pt>
                <c:pt idx="2721">
                  <c:v>7.3558619482749776E-3</c:v>
                </c:pt>
                <c:pt idx="2722">
                  <c:v>7.350560823375929E-3</c:v>
                </c:pt>
                <c:pt idx="2723">
                  <c:v>7.3452911974403179E-3</c:v>
                </c:pt>
                <c:pt idx="2724">
                  <c:v>7.340053128022106E-3</c:v>
                </c:pt>
                <c:pt idx="2725">
                  <c:v>7.3348466725953188E-3</c:v>
                </c:pt>
                <c:pt idx="2726">
                  <c:v>7.3296718892734702E-3</c:v>
                </c:pt>
                <c:pt idx="2727">
                  <c:v>7.3245288350509696E-3</c:v>
                </c:pt>
                <c:pt idx="2728">
                  <c:v>7.3194175682811391E-3</c:v>
                </c:pt>
                <c:pt idx="2729">
                  <c:v>7.314338146198196E-3</c:v>
                </c:pt>
                <c:pt idx="2730">
                  <c:v>7.3092906266758462E-3</c:v>
                </c:pt>
                <c:pt idx="2731">
                  <c:v>7.3042750673479873E-3</c:v>
                </c:pt>
                <c:pt idx="2732">
                  <c:v>7.2992915257685809E-3</c:v>
                </c:pt>
                <c:pt idx="2733">
                  <c:v>7.2943400595715246E-3</c:v>
                </c:pt>
                <c:pt idx="2734">
                  <c:v>7.2894207267104605E-3</c:v>
                </c:pt>
                <c:pt idx="2735">
                  <c:v>7.2845335844995418E-3</c:v>
                </c:pt>
                <c:pt idx="2736">
                  <c:v>7.2796786909723465E-3</c:v>
                </c:pt>
                <c:pt idx="2737">
                  <c:v>7.2748561033630921E-3</c:v>
                </c:pt>
                <c:pt idx="2738">
                  <c:v>7.2700658797852924E-3</c:v>
                </c:pt>
                <c:pt idx="2739">
                  <c:v>7.265308077633037E-3</c:v>
                </c:pt>
                <c:pt idx="2740">
                  <c:v>7.2605827546201596E-3</c:v>
                </c:pt>
                <c:pt idx="2741">
                  <c:v>7.2558899683805578E-3</c:v>
                </c:pt>
                <c:pt idx="2742">
                  <c:v>7.2512297766280653E-3</c:v>
                </c:pt>
                <c:pt idx="2743">
                  <c:v>7.2466022369965799E-3</c:v>
                </c:pt>
                <c:pt idx="2744">
                  <c:v>7.2420074073598073E-3</c:v>
                </c:pt>
                <c:pt idx="2745">
                  <c:v>7.237445345031901E-3</c:v>
                </c:pt>
                <c:pt idx="2746">
                  <c:v>7.2329161078865667E-3</c:v>
                </c:pt>
                <c:pt idx="2747">
                  <c:v>7.2284197536376382E-3</c:v>
                </c:pt>
                <c:pt idx="2748">
                  <c:v>7.2239563398390771E-3</c:v>
                </c:pt>
                <c:pt idx="2749">
                  <c:v>7.2182661600717068E-3</c:v>
                </c:pt>
                <c:pt idx="2750">
                  <c:v>7.2151285642085838E-3</c:v>
                </c:pt>
                <c:pt idx="2751">
                  <c:v>7.2107643179641912E-3</c:v>
                </c:pt>
                <c:pt idx="2752">
                  <c:v>7.2064358862711231E-3</c:v>
                </c:pt>
                <c:pt idx="2753">
                  <c:v>7.2021590592985518E-3</c:v>
                </c:pt>
                <c:pt idx="2754">
                  <c:v>7.1979365726182465E-3</c:v>
                </c:pt>
                <c:pt idx="2755">
                  <c:v>7.1937685195155865E-3</c:v>
                </c:pt>
                <c:pt idx="2756">
                  <c:v>7.1896549935956955E-3</c:v>
                </c:pt>
                <c:pt idx="2757">
                  <c:v>7.185596088303825E-3</c:v>
                </c:pt>
                <c:pt idx="2758">
                  <c:v>7.1815918967654824E-3</c:v>
                </c:pt>
                <c:pt idx="2759">
                  <c:v>7.1776425127456633E-3</c:v>
                </c:pt>
                <c:pt idx="2760">
                  <c:v>7.1737480296096834E-3</c:v>
                </c:pt>
                <c:pt idx="2761">
                  <c:v>7.1699085408027941E-3</c:v>
                </c:pt>
                <c:pt idx="2762">
                  <c:v>7.1661241396903108E-3</c:v>
                </c:pt>
                <c:pt idx="2763">
                  <c:v>7.1623949197974213E-3</c:v>
                </c:pt>
                <c:pt idx="2764">
                  <c:v>7.1587209745693769E-3</c:v>
                </c:pt>
                <c:pt idx="2765">
                  <c:v>7.1551023972915573E-3</c:v>
                </c:pt>
                <c:pt idx="2766">
                  <c:v>7.151539281649022E-3</c:v>
                </c:pt>
                <c:pt idx="2767">
                  <c:v>7.1480317208472144E-3</c:v>
                </c:pt>
                <c:pt idx="2768">
                  <c:v>7.1445798086511303E-3</c:v>
                </c:pt>
                <c:pt idx="2769">
                  <c:v>7.141183638186277E-3</c:v>
                </c:pt>
                <c:pt idx="2770">
                  <c:v>7.13784330281797E-3</c:v>
                </c:pt>
                <c:pt idx="2771">
                  <c:v>7.134558896311205E-3</c:v>
                </c:pt>
                <c:pt idx="2772">
                  <c:v>7.1313305120312975E-3</c:v>
                </c:pt>
                <c:pt idx="2773">
                  <c:v>7.1281582433435631E-3</c:v>
                </c:pt>
                <c:pt idx="2774">
                  <c:v>7.1250421836133171E-3</c:v>
                </c:pt>
                <c:pt idx="2775">
                  <c:v>7.1219824262858111E-3</c:v>
                </c:pt>
                <c:pt idx="2776">
                  <c:v>7.1189790649661688E-3</c:v>
                </c:pt>
                <c:pt idx="2777">
                  <c:v>7.1160321930197057E-3</c:v>
                </c:pt>
                <c:pt idx="2778">
                  <c:v>7.1131419038916732E-3</c:v>
                </c:pt>
                <c:pt idx="2779">
                  <c:v>7.110308291107259E-3</c:v>
                </c:pt>
                <c:pt idx="2780">
                  <c:v>7.1075314479518426E-3</c:v>
                </c:pt>
                <c:pt idx="2781">
                  <c:v>7.1048114679506114E-3</c:v>
                </c:pt>
                <c:pt idx="2782">
                  <c:v>7.1021484443889449E-3</c:v>
                </c:pt>
                <c:pt idx="2783">
                  <c:v>7.0995424710318389E-3</c:v>
                </c:pt>
                <c:pt idx="2784">
                  <c:v>7.0969936410847367E-3</c:v>
                </c:pt>
                <c:pt idx="2785">
                  <c:v>7.0945020479129539E-3</c:v>
                </c:pt>
                <c:pt idx="2786">
                  <c:v>7.0917247188262422E-3</c:v>
                </c:pt>
                <c:pt idx="2787">
                  <c:v>7.0896909461559687E-3</c:v>
                </c:pt>
                <c:pt idx="2788">
                  <c:v>7.0873716243013973E-3</c:v>
                </c:pt>
                <c:pt idx="2789">
                  <c:v>7.0851099133228956E-3</c:v>
                </c:pt>
                <c:pt idx="2790">
                  <c:v>7.082905906425907E-3</c:v>
                </c:pt>
                <c:pt idx="2791">
                  <c:v>7.0807596969757469E-3</c:v>
                </c:pt>
                <c:pt idx="2792">
                  <c:v>7.078671378497603E-3</c:v>
                </c:pt>
                <c:pt idx="2793">
                  <c:v>7.0766410445965988E-3</c:v>
                </c:pt>
                <c:pt idx="2794">
                  <c:v>7.0746687883982418E-3</c:v>
                </c:pt>
                <c:pt idx="2795">
                  <c:v>7.0727547036675276E-3</c:v>
                </c:pt>
                <c:pt idx="2796">
                  <c:v>7.0708988836098996E-3</c:v>
                </c:pt>
                <c:pt idx="2797">
                  <c:v>7.0691014216706094E-3</c:v>
                </c:pt>
                <c:pt idx="2798">
                  <c:v>7.0673624115347167E-3</c:v>
                </c:pt>
                <c:pt idx="2799">
                  <c:v>7.0652125797820986E-3</c:v>
                </c:pt>
                <c:pt idx="2800">
                  <c:v>7.0640601198945774E-3</c:v>
                </c:pt>
                <c:pt idx="2801">
                  <c:v>7.06249702536077E-3</c:v>
                </c:pt>
                <c:pt idx="2802">
                  <c:v>7.0609927560916219E-3</c:v>
                </c:pt>
                <c:pt idx="2803">
                  <c:v>7.0595474056922569E-3</c:v>
                </c:pt>
                <c:pt idx="2804">
                  <c:v>7.0579678421722747E-3</c:v>
                </c:pt>
                <c:pt idx="2805">
                  <c:v>7.0568338354437543E-3</c:v>
                </c:pt>
                <c:pt idx="2806">
                  <c:v>7.0555658021653755E-3</c:v>
                </c:pt>
                <c:pt idx="2807">
                  <c:v>7.054357061617722E-3</c:v>
                </c:pt>
                <c:pt idx="2808">
                  <c:v>7.0532077073259813E-3</c:v>
                </c:pt>
                <c:pt idx="2809">
                  <c:v>7.0521178323357248E-3</c:v>
                </c:pt>
                <c:pt idx="2810">
                  <c:v>7.051087530411948E-3</c:v>
                </c:pt>
                <c:pt idx="2811">
                  <c:v>7.0501168947600945E-3</c:v>
                </c:pt>
                <c:pt idx="2812">
                  <c:v>7.04920601914516E-3</c:v>
                </c:pt>
                <c:pt idx="2813">
                  <c:v>7.0483549966127157E-3</c:v>
                </c:pt>
                <c:pt idx="2814">
                  <c:v>7.0475639207678853E-3</c:v>
                </c:pt>
                <c:pt idx="2815">
                  <c:v>7.0468328852157924E-3</c:v>
                </c:pt>
                <c:pt idx="2816">
                  <c:v>7.0461619832418165E-3</c:v>
                </c:pt>
                <c:pt idx="2817">
                  <c:v>7.0455513083711452E-3</c:v>
                </c:pt>
                <c:pt idx="2818">
                  <c:v>7.0450009538891578E-3</c:v>
                </c:pt>
                <c:pt idx="2819">
                  <c:v>7.0445110134009781E-3</c:v>
                </c:pt>
                <c:pt idx="2820">
                  <c:v>7.0440815801919854E-3</c:v>
                </c:pt>
                <c:pt idx="2821">
                  <c:v>7.0437127478673034E-3</c:v>
                </c:pt>
                <c:pt idx="2822">
                  <c:v>7.0434046098721836E-3</c:v>
                </c:pt>
                <c:pt idx="2823">
                  <c:v>7.0431572594920056E-3</c:v>
                </c:pt>
                <c:pt idx="2824">
                  <c:v>7.0429707902519567E-3</c:v>
                </c:pt>
                <c:pt idx="2825">
                  <c:v>7.0428452957571608E-3</c:v>
                </c:pt>
                <c:pt idx="2826">
                  <c:v>7.042780869053189E-3</c:v>
                </c:pt>
                <c:pt idx="2827">
                  <c:v>7.0427776039849732E-3</c:v>
                </c:pt>
                <c:pt idx="2828">
                  <c:v>7.0428355937579568E-3</c:v>
                </c:pt>
                <c:pt idx="2829">
                  <c:v>7.0429549318973272E-3</c:v>
                </c:pt>
                <c:pt idx="2830">
                  <c:v>7.0431357118483362E-3</c:v>
                </c:pt>
                <c:pt idx="2831">
                  <c:v>7.0433780270562352E-3</c:v>
                </c:pt>
                <c:pt idx="2832">
                  <c:v>7.0436819709662757E-3</c:v>
                </c:pt>
                <c:pt idx="2833">
                  <c:v>7.0440476369437732E-3</c:v>
                </c:pt>
                <c:pt idx="2834">
                  <c:v>7.0444751185938514E-3</c:v>
                </c:pt>
                <c:pt idx="2835">
                  <c:v>7.0449645092018898E-3</c:v>
                </c:pt>
                <c:pt idx="2836">
                  <c:v>7.0455159022930758E-3</c:v>
                </c:pt>
                <c:pt idx="2837">
                  <c:v>7.046129391312661E-3</c:v>
                </c:pt>
                <c:pt idx="2838">
                  <c:v>7.0470095561336876E-3</c:v>
                </c:pt>
                <c:pt idx="2839">
                  <c:v>7.0477653295775156E-3</c:v>
                </c:pt>
                <c:pt idx="2840">
                  <c:v>7.0484627994193971E-3</c:v>
                </c:pt>
                <c:pt idx="2841">
                  <c:v>7.049334538340446E-3</c:v>
                </c:pt>
                <c:pt idx="2842">
                  <c:v>7.0502688536855374E-3</c:v>
                </c:pt>
                <c:pt idx="2843">
                  <c:v>7.0512658390597949E-3</c:v>
                </c:pt>
                <c:pt idx="2844">
                  <c:v>7.0523255876686619E-3</c:v>
                </c:pt>
                <c:pt idx="2845">
                  <c:v>7.0534481931172621E-3</c:v>
                </c:pt>
                <c:pt idx="2846">
                  <c:v>7.054633748770911E-3</c:v>
                </c:pt>
                <c:pt idx="2847">
                  <c:v>7.0558823482347321E-3</c:v>
                </c:pt>
                <c:pt idx="2848">
                  <c:v>7.0571940846342329E-3</c:v>
                </c:pt>
                <c:pt idx="2849">
                  <c:v>7.0585690518143451E-3</c:v>
                </c:pt>
                <c:pt idx="2850">
                  <c:v>7.0600073429005761E-3</c:v>
                </c:pt>
                <c:pt idx="2851">
                  <c:v>7.0615090514181134E-3</c:v>
                </c:pt>
                <c:pt idx="2852">
                  <c:v>7.0630742708921446E-3</c:v>
                </c:pt>
                <c:pt idx="2853">
                  <c:v>7.0647030946879852E-3</c:v>
                </c:pt>
                <c:pt idx="2854">
                  <c:v>7.0668909066196051E-3</c:v>
                </c:pt>
                <c:pt idx="2855">
                  <c:v>7.0681519291859729E-3</c:v>
                </c:pt>
                <c:pt idx="2856">
                  <c:v>7.070237375401689E-3</c:v>
                </c:pt>
                <c:pt idx="2857">
                  <c:v>7.0718563023941527E-3</c:v>
                </c:pt>
                <c:pt idx="2858">
                  <c:v>7.0738045495577495E-3</c:v>
                </c:pt>
                <c:pt idx="2859">
                  <c:v>7.0758169617146649E-3</c:v>
                </c:pt>
                <c:pt idx="2860">
                  <c:v>7.0778936325499586E-3</c:v>
                </c:pt>
                <c:pt idx="2861">
                  <c:v>7.0800346550292659E-3</c:v>
                </c:pt>
                <c:pt idx="2862">
                  <c:v>7.0822401230774545E-3</c:v>
                </c:pt>
                <c:pt idx="2863">
                  <c:v>7.0845101296601598E-3</c:v>
                </c:pt>
                <c:pt idx="2864">
                  <c:v>7.0868447687821856E-3</c:v>
                </c:pt>
                <c:pt idx="2865">
                  <c:v>7.0892441333292311E-3</c:v>
                </c:pt>
                <c:pt idx="2866">
                  <c:v>7.091708317066292E-3</c:v>
                </c:pt>
                <c:pt idx="2867">
                  <c:v>7.0942374133586839E-3</c:v>
                </c:pt>
                <c:pt idx="2868">
                  <c:v>7.0968315157315942E-3</c:v>
                </c:pt>
                <c:pt idx="2869">
                  <c:v>7.0994907174704025E-3</c:v>
                </c:pt>
                <c:pt idx="2870">
                  <c:v>7.1022151121802324E-3</c:v>
                </c:pt>
                <c:pt idx="2871">
                  <c:v>7.1050047931464633E-3</c:v>
                </c:pt>
                <c:pt idx="2872">
                  <c:v>7.1078598539742188E-3</c:v>
                </c:pt>
                <c:pt idx="2873">
                  <c:v>7.1107803880288145E-3</c:v>
                </c:pt>
                <c:pt idx="2874">
                  <c:v>7.1137664888354379E-3</c:v>
                </c:pt>
                <c:pt idx="2875">
                  <c:v>7.1168182495195964E-3</c:v>
                </c:pt>
                <c:pt idx="2876">
                  <c:v>7.1199357640061578E-3</c:v>
                </c:pt>
                <c:pt idx="2877">
                  <c:v>7.1231191253406934E-3</c:v>
                </c:pt>
                <c:pt idx="2878">
                  <c:v>7.1263684271283267E-3</c:v>
                </c:pt>
                <c:pt idx="2879">
                  <c:v>7.1296837629741816E-3</c:v>
                </c:pt>
                <c:pt idx="2880">
                  <c:v>7.1330652260837013E-3</c:v>
                </c:pt>
                <c:pt idx="2881">
                  <c:v>7.1365129099021374E-3</c:v>
                </c:pt>
                <c:pt idx="2882">
                  <c:v>7.1400269080346135E-3</c:v>
                </c:pt>
                <c:pt idx="2883">
                  <c:v>7.1436073138464451E-3</c:v>
                </c:pt>
                <c:pt idx="2884">
                  <c:v>7.1472542207029477E-3</c:v>
                </c:pt>
                <c:pt idx="2885">
                  <c:v>7.150967722289181E-3</c:v>
                </c:pt>
                <c:pt idx="2886">
                  <c:v>7.1547479118105883E-3</c:v>
                </c:pt>
                <c:pt idx="2887">
                  <c:v>7.1585948826324852E-3</c:v>
                </c:pt>
                <c:pt idx="2888">
                  <c:v>7.1625087285998035E-3</c:v>
                </c:pt>
                <c:pt idx="2889">
                  <c:v>7.1664895428380504E-3</c:v>
                </c:pt>
                <c:pt idx="2890">
                  <c:v>7.1717062853160485E-3</c:v>
                </c:pt>
                <c:pt idx="2891">
                  <c:v>7.1758405209099152E-3</c:v>
                </c:pt>
                <c:pt idx="2892">
                  <c:v>7.1794376936296089E-3</c:v>
                </c:pt>
                <c:pt idx="2893">
                  <c:v>7.1836969435423725E-3</c:v>
                </c:pt>
                <c:pt idx="2894">
                  <c:v>7.1880236426213884E-3</c:v>
                </c:pt>
                <c:pt idx="2895">
                  <c:v>7.1924178838322916E-3</c:v>
                </c:pt>
                <c:pt idx="2896">
                  <c:v>7.196879760860142E-3</c:v>
                </c:pt>
                <c:pt idx="2897">
                  <c:v>7.2014093672301271E-3</c:v>
                </c:pt>
                <c:pt idx="2898">
                  <c:v>7.2060067963075625E-3</c:v>
                </c:pt>
                <c:pt idx="2899">
                  <c:v>7.2106721414577635E-3</c:v>
                </c:pt>
                <c:pt idx="2900">
                  <c:v>7.2154054962858538E-3</c:v>
                </c:pt>
                <c:pt idx="2901">
                  <c:v>7.220206954157149E-3</c:v>
                </c:pt>
                <c:pt idx="2902">
                  <c:v>7.2250766084369644E-3</c:v>
                </c:pt>
                <c:pt idx="2903">
                  <c:v>7.2300145526504878E-3</c:v>
                </c:pt>
                <c:pt idx="2904">
                  <c:v>7.2350208803229066E-3</c:v>
                </c:pt>
                <c:pt idx="2905">
                  <c:v>7.2424377508006899E-3</c:v>
                </c:pt>
                <c:pt idx="2906">
                  <c:v>7.2452390594257565E-3</c:v>
                </c:pt>
                <c:pt idx="2907">
                  <c:v>7.2504510979065628E-3</c:v>
                </c:pt>
                <c:pt idx="2908">
                  <c:v>7.256185028996498E-3</c:v>
                </c:pt>
                <c:pt idx="2909">
                  <c:v>7.2618514008482293E-3</c:v>
                </c:pt>
                <c:pt idx="2910">
                  <c:v>7.2672798479800349E-3</c:v>
                </c:pt>
                <c:pt idx="2911">
                  <c:v>7.2727773457970102E-3</c:v>
                </c:pt>
                <c:pt idx="2912">
                  <c:v>7.2783439880641509E-3</c:v>
                </c:pt>
                <c:pt idx="2913">
                  <c:v>7.2839798679069645E-3</c:v>
                </c:pt>
                <c:pt idx="2914">
                  <c:v>7.2896850790904466E-3</c:v>
                </c:pt>
                <c:pt idx="2915">
                  <c:v>7.2954597148200406E-3</c:v>
                </c:pt>
                <c:pt idx="2916">
                  <c:v>7.3013038686209342E-3</c:v>
                </c:pt>
                <c:pt idx="2917">
                  <c:v>7.3072176339383788E-3</c:v>
                </c:pt>
                <c:pt idx="2918">
                  <c:v>7.313201104297562E-3</c:v>
                </c:pt>
                <c:pt idx="2919">
                  <c:v>7.3192543730637993E-3</c:v>
                </c:pt>
                <c:pt idx="2920">
                  <c:v>7.3253775336823423E-3</c:v>
                </c:pt>
                <c:pt idx="2921">
                  <c:v>7.3315706795984426E-3</c:v>
                </c:pt>
                <c:pt idx="2922">
                  <c:v>7.3378339042573515E-3</c:v>
                </c:pt>
                <c:pt idx="2923">
                  <c:v>7.3441673011842568E-3</c:v>
                </c:pt>
                <c:pt idx="2924">
                  <c:v>7.3505709638244099E-3</c:v>
                </c:pt>
                <c:pt idx="2925">
                  <c:v>7.3570449854631903E-3</c:v>
                </c:pt>
                <c:pt idx="2926">
                  <c:v>7.3635894596257856E-3</c:v>
                </c:pt>
                <c:pt idx="2927">
                  <c:v>7.3702044798373834E-3</c:v>
                </c:pt>
                <c:pt idx="2928">
                  <c:v>7.3768901394632991E-3</c:v>
                </c:pt>
                <c:pt idx="2929">
                  <c:v>7.3836465319487843E-3</c:v>
                </c:pt>
                <c:pt idx="2930">
                  <c:v>7.3904737507390905E-3</c:v>
                </c:pt>
                <c:pt idx="2931">
                  <c:v>7.3973718892794693E-3</c:v>
                </c:pt>
                <c:pt idx="2932">
                  <c:v>7.4043410412549804E-3</c:v>
                </c:pt>
                <c:pt idx="2933">
                  <c:v>7.411381299711195E-3</c:v>
                </c:pt>
                <c:pt idx="2934">
                  <c:v>7.4184927584131088E-3</c:v>
                </c:pt>
                <c:pt idx="2935">
                  <c:v>7.4256755106461014E-3</c:v>
                </c:pt>
                <c:pt idx="2936">
                  <c:v>7.4329296498554243E-3</c:v>
                </c:pt>
                <c:pt idx="2937">
                  <c:v>7.4402552694863289E-3</c:v>
                </c:pt>
                <c:pt idx="2938">
                  <c:v>7.4476524631439389E-3</c:v>
                </c:pt>
                <c:pt idx="2939">
                  <c:v>7.4551213241136338E-3</c:v>
                </c:pt>
                <c:pt idx="2940">
                  <c:v>7.4626619458406651E-3</c:v>
                </c:pt>
                <c:pt idx="2941">
                  <c:v>7.4702744219301564E-3</c:v>
                </c:pt>
                <c:pt idx="2942">
                  <c:v>7.4823822838432363E-3</c:v>
                </c:pt>
                <c:pt idx="2943">
                  <c:v>7.4901799569904171E-3</c:v>
                </c:pt>
                <c:pt idx="2944">
                  <c:v>7.4959504823546297E-3</c:v>
                </c:pt>
                <c:pt idx="2945">
                  <c:v>7.5038722942810665E-3</c:v>
                </c:pt>
                <c:pt idx="2946">
                  <c:v>7.5118664577722427E-3</c:v>
                </c:pt>
                <c:pt idx="2947">
                  <c:v>7.5199330663000552E-3</c:v>
                </c:pt>
                <c:pt idx="2948">
                  <c:v>7.5280722133097555E-3</c:v>
                </c:pt>
                <c:pt idx="2949">
                  <c:v>7.5362839922465952E-3</c:v>
                </c:pt>
                <c:pt idx="2950">
                  <c:v>7.5445684966091164E-3</c:v>
                </c:pt>
                <c:pt idx="2951">
                  <c:v>7.5529258198159255E-3</c:v>
                </c:pt>
                <c:pt idx="2952">
                  <c:v>7.5613560553922099E-3</c:v>
                </c:pt>
                <c:pt idx="2953">
                  <c:v>7.5698592967565759E-3</c:v>
                </c:pt>
                <c:pt idx="2954">
                  <c:v>7.5784356373276296E-3</c:v>
                </c:pt>
                <c:pt idx="2955">
                  <c:v>7.5906539925618688E-3</c:v>
                </c:pt>
                <c:pt idx="2956">
                  <c:v>7.5981528311519497E-3</c:v>
                </c:pt>
                <c:pt idx="2957">
                  <c:v>7.6069696399549969E-3</c:v>
                </c:pt>
                <c:pt idx="2958">
                  <c:v>7.6158599450870668E-3</c:v>
                </c:pt>
                <c:pt idx="2959">
                  <c:v>7.624823840073347E-3</c:v>
                </c:pt>
                <c:pt idx="2960">
                  <c:v>7.6351585210243655E-3</c:v>
                </c:pt>
                <c:pt idx="2961">
                  <c:v>7.6429727725901841E-3</c:v>
                </c:pt>
                <c:pt idx="2962">
                  <c:v>7.6521579974109244E-3</c:v>
                </c:pt>
                <c:pt idx="2963">
                  <c:v>7.661417185627073E-3</c:v>
                </c:pt>
                <c:pt idx="2964">
                  <c:v>7.6707504308437535E-3</c:v>
                </c:pt>
                <c:pt idx="2965">
                  <c:v>7.6801578263463455E-3</c:v>
                </c:pt>
                <c:pt idx="2966">
                  <c:v>7.6896394657399725E-3</c:v>
                </c:pt>
                <c:pt idx="2967">
                  <c:v>7.69919544238995E-3</c:v>
                </c:pt>
                <c:pt idx="2968">
                  <c:v>7.7088258499813378E-3</c:v>
                </c:pt>
                <c:pt idx="2969">
                  <c:v>7.7185307815597071E-3</c:v>
                </c:pt>
                <c:pt idx="2970">
                  <c:v>7.7283103310499257E-3</c:v>
                </c:pt>
                <c:pt idx="2971">
                  <c:v>7.738164591497565E-3</c:v>
                </c:pt>
                <c:pt idx="2972">
                  <c:v>7.7480936564278124E-3</c:v>
                </c:pt>
                <c:pt idx="2973">
                  <c:v>7.7580976195257279E-3</c:v>
                </c:pt>
                <c:pt idx="2974">
                  <c:v>7.7681765739168185E-3</c:v>
                </c:pt>
                <c:pt idx="2975">
                  <c:v>7.7783306132861441E-3</c:v>
                </c:pt>
                <c:pt idx="2976">
                  <c:v>7.7885598309990201E-3</c:v>
                </c:pt>
                <c:pt idx="2977">
                  <c:v>7.798864320500698E-3</c:v>
                </c:pt>
                <c:pt idx="2978">
                  <c:v>7.8092441752364294E-3</c:v>
                </c:pt>
                <c:pt idx="2979">
                  <c:v>7.8196994886514659E-3</c:v>
                </c:pt>
                <c:pt idx="2980">
                  <c:v>7.8302303543509311E-3</c:v>
                </c:pt>
                <c:pt idx="2981">
                  <c:v>7.8408368655402683E-3</c:v>
                </c:pt>
                <c:pt idx="2982">
                  <c:v>7.8515191157446651E-3</c:v>
                </c:pt>
                <c:pt idx="2983">
                  <c:v>7.8622771984893092E-3</c:v>
                </c:pt>
                <c:pt idx="2984">
                  <c:v>7.8731112070595799E-3</c:v>
                </c:pt>
                <c:pt idx="2985">
                  <c:v>7.884021235220473E-3</c:v>
                </c:pt>
                <c:pt idx="2986">
                  <c:v>7.895007376177432E-3</c:v>
                </c:pt>
                <c:pt idx="2987">
                  <c:v>7.9060697232957722E-3</c:v>
                </c:pt>
                <c:pt idx="2988">
                  <c:v>7.9172083703404894E-3</c:v>
                </c:pt>
                <c:pt idx="2989">
                  <c:v>7.928423410517027E-3</c:v>
                </c:pt>
                <c:pt idx="2990">
                  <c:v>7.9397149371907005E-3</c:v>
                </c:pt>
                <c:pt idx="2991">
                  <c:v>7.9510830442064417E-3</c:v>
                </c:pt>
                <c:pt idx="2992">
                  <c:v>7.9625278246098219E-3</c:v>
                </c:pt>
                <c:pt idx="2993">
                  <c:v>7.9740493720859007E-3</c:v>
                </c:pt>
                <c:pt idx="2994">
                  <c:v>7.9873109751016358E-3</c:v>
                </c:pt>
                <c:pt idx="2995">
                  <c:v>7.9989973380190094E-3</c:v>
                </c:pt>
                <c:pt idx="2996">
                  <c:v>8.009075550843292E-3</c:v>
                </c:pt>
                <c:pt idx="2997">
                  <c:v>8.0209051009028087E-3</c:v>
                </c:pt>
                <c:pt idx="2998">
                  <c:v>8.0328118850214736E-3</c:v>
                </c:pt>
                <c:pt idx="2999">
                  <c:v>8.0447959969642824E-3</c:v>
                </c:pt>
                <c:pt idx="3000">
                  <c:v>8.0568575298567424E-3</c:v>
                </c:pt>
                <c:pt idx="3001">
                  <c:v>8.0689965776237216E-3</c:v>
                </c:pt>
                <c:pt idx="3002">
                  <c:v>8.0812132332308551E-3</c:v>
                </c:pt>
                <c:pt idx="3003">
                  <c:v>8.0935075904431386E-3</c:v>
                </c:pt>
                <c:pt idx="3004">
                  <c:v>8.1058797427058238E-3</c:v>
                </c:pt>
                <c:pt idx="3005">
                  <c:v>8.1183297832243539E-3</c:v>
                </c:pt>
                <c:pt idx="3006">
                  <c:v>8.1308578056837888E-3</c:v>
                </c:pt>
                <c:pt idx="3007">
                  <c:v>8.1434639034494438E-3</c:v>
                </c:pt>
                <c:pt idx="3008">
                  <c:v>8.1561481698866345E-3</c:v>
                </c:pt>
                <c:pt idx="3009">
                  <c:v>8.172571523283878E-3</c:v>
                </c:pt>
                <c:pt idx="3010">
                  <c:v>8.1817515830362453E-3</c:v>
                </c:pt>
                <c:pt idx="3011">
                  <c:v>8.1946709164792964E-3</c:v>
                </c:pt>
                <c:pt idx="3012">
                  <c:v>8.2076428544031188E-3</c:v>
                </c:pt>
                <c:pt idx="3013">
                  <c:v>8.2205764073517429E-3</c:v>
                </c:pt>
                <c:pt idx="3014">
                  <c:v>8.2334634025027498E-3</c:v>
                </c:pt>
                <c:pt idx="3015">
                  <c:v>8.2463037414548523E-3</c:v>
                </c:pt>
                <c:pt idx="3016">
                  <c:v>8.2590973263663159E-3</c:v>
                </c:pt>
                <c:pt idx="3017">
                  <c:v>8.2718440587559172E-3</c:v>
                </c:pt>
                <c:pt idx="3018">
                  <c:v>8.2845438404621774E-3</c:v>
                </c:pt>
                <c:pt idx="3019">
                  <c:v>8.2971965734834896E-3</c:v>
                </c:pt>
                <c:pt idx="3020">
                  <c:v>8.3098021595784388E-3</c:v>
                </c:pt>
                <c:pt idx="3021">
                  <c:v>8.32236050050561E-3</c:v>
                </c:pt>
                <c:pt idx="3022">
                  <c:v>8.3348714981834604E-3</c:v>
                </c:pt>
                <c:pt idx="3023">
                  <c:v>8.3473350542906388E-3</c:v>
                </c:pt>
                <c:pt idx="3024">
                  <c:v>8.3597510708255385E-3</c:v>
                </c:pt>
                <c:pt idx="3025">
                  <c:v>8.3721194496266804E-3</c:v>
                </c:pt>
                <c:pt idx="3026">
                  <c:v>8.3844400922128415E-3</c:v>
                </c:pt>
                <c:pt idx="3027">
                  <c:v>8.396712900822223E-3</c:v>
                </c:pt>
                <c:pt idx="3028">
                  <c:v>8.4089377771334739E-3</c:v>
                </c:pt>
                <c:pt idx="3029">
                  <c:v>8.4211146227453071E-3</c:v>
                </c:pt>
                <c:pt idx="3030">
                  <c:v>8.4332433397360518E-3</c:v>
                </c:pt>
                <c:pt idx="3031">
                  <c:v>8.4453238300241651E-3</c:v>
                </c:pt>
                <c:pt idx="3032">
                  <c:v>8.4573559950484878E-3</c:v>
                </c:pt>
                <c:pt idx="3033">
                  <c:v>8.4693397369672851E-3</c:v>
                </c:pt>
                <c:pt idx="3034">
                  <c:v>8.4812749574592061E-3</c:v>
                </c:pt>
                <c:pt idx="3035">
                  <c:v>8.4931615584427078E-3</c:v>
                </c:pt>
                <c:pt idx="3036">
                  <c:v>8.5049994415964392E-3</c:v>
                </c:pt>
                <c:pt idx="3037">
                  <c:v>8.5167885088388573E-3</c:v>
                </c:pt>
                <c:pt idx="3038">
                  <c:v>8.5285286620884193E-3</c:v>
                </c:pt>
                <c:pt idx="3039">
                  <c:v>8.5402198031037102E-3</c:v>
                </c:pt>
                <c:pt idx="3040">
                  <c:v>8.551861833643315E-3</c:v>
                </c:pt>
                <c:pt idx="3041">
                  <c:v>8.5634546554658186E-3</c:v>
                </c:pt>
                <c:pt idx="3042">
                  <c:v>8.5749981706495504E-3</c:v>
                </c:pt>
                <c:pt idx="3043">
                  <c:v>8.5864922807932231E-3</c:v>
                </c:pt>
                <c:pt idx="3044">
                  <c:v>8.597936887815294E-3</c:v>
                </c:pt>
                <c:pt idx="3045">
                  <c:v>8.6093318934743479E-3</c:v>
                </c:pt>
                <c:pt idx="3046">
                  <c:v>8.6206771996888421E-3</c:v>
                </c:pt>
                <c:pt idx="3047">
                  <c:v>8.6319727083772335E-3</c:v>
                </c:pt>
                <c:pt idx="3048">
                  <c:v>8.6432183210582991E-3</c:v>
                </c:pt>
                <c:pt idx="3049">
                  <c:v>8.6544139398103681E-3</c:v>
                </c:pt>
                <c:pt idx="3050">
                  <c:v>8.6655594664719615E-3</c:v>
                </c:pt>
                <c:pt idx="3051">
                  <c:v>8.6766548027217283E-3</c:v>
                </c:pt>
                <c:pt idx="3052">
                  <c:v>8.6876998503981895E-3</c:v>
                </c:pt>
                <c:pt idx="3053">
                  <c:v>8.6986945113398662E-3</c:v>
                </c:pt>
                <c:pt idx="3054">
                  <c:v>8.7096386874652154E-3</c:v>
                </c:pt>
                <c:pt idx="3055">
                  <c:v>8.7205322804528862E-3</c:v>
                </c:pt>
                <c:pt idx="3056">
                  <c:v>8.7313751923012717E-3</c:v>
                </c:pt>
                <c:pt idx="3057">
                  <c:v>8.7421673248488929E-3</c:v>
                </c:pt>
                <c:pt idx="3058">
                  <c:v>8.7529085796944628E-3</c:v>
                </c:pt>
                <c:pt idx="3059">
                  <c:v>8.7635988587564384E-3</c:v>
                </c:pt>
                <c:pt idx="3060">
                  <c:v>8.7772684423015335E-3</c:v>
                </c:pt>
                <c:pt idx="3061">
                  <c:v>8.7848260971234993E-3</c:v>
                </c:pt>
                <c:pt idx="3062">
                  <c:v>8.7953628599457545E-3</c:v>
                </c:pt>
                <c:pt idx="3063">
                  <c:v>8.8058482543384997E-3</c:v>
                </c:pt>
                <c:pt idx="3064">
                  <c:v>8.816282182220192E-3</c:v>
                </c:pt>
                <c:pt idx="3065">
                  <c:v>8.8266645451895442E-3</c:v>
                </c:pt>
                <c:pt idx="3066">
                  <c:v>8.8369952450850775E-3</c:v>
                </c:pt>
                <c:pt idx="3067">
                  <c:v>8.847274183985121E-3</c:v>
                </c:pt>
                <c:pt idx="3068">
                  <c:v>8.8575012636482597E-3</c:v>
                </c:pt>
                <c:pt idx="3069">
                  <c:v>8.8676763855932705E-3</c:v>
                </c:pt>
                <c:pt idx="3070">
                  <c:v>8.8777994520583547E-3</c:v>
                </c:pt>
                <c:pt idx="3071">
                  <c:v>8.8878703645622892E-3</c:v>
                </c:pt>
                <c:pt idx="3072">
                  <c:v>8.8978890251834031E-3</c:v>
                </c:pt>
                <c:pt idx="3073">
                  <c:v>8.9078553355204093E-3</c:v>
                </c:pt>
                <c:pt idx="3074">
                  <c:v>8.9177691975717011E-3</c:v>
                </c:pt>
                <c:pt idx="3075">
                  <c:v>8.9276305130159272E-3</c:v>
                </c:pt>
                <c:pt idx="3076">
                  <c:v>8.9374391838514811E-3</c:v>
                </c:pt>
                <c:pt idx="3077">
                  <c:v>8.9471951116770754E-3</c:v>
                </c:pt>
                <c:pt idx="3078">
                  <c:v>8.9568981985710394E-3</c:v>
                </c:pt>
                <c:pt idx="3079">
                  <c:v>8.9665483461320861E-3</c:v>
                </c:pt>
                <c:pt idx="3080">
                  <c:v>8.9761454562786724E-3</c:v>
                </c:pt>
                <c:pt idx="3081">
                  <c:v>8.9856894309292556E-3</c:v>
                </c:pt>
                <c:pt idx="3082">
                  <c:v>8.9951801719223567E-3</c:v>
                </c:pt>
                <c:pt idx="3083">
                  <c:v>9.0046175807767526E-3</c:v>
                </c:pt>
                <c:pt idx="3084">
                  <c:v>9.0140015597306444E-3</c:v>
                </c:pt>
                <c:pt idx="3085">
                  <c:v>9.0233320102228731E-3</c:v>
                </c:pt>
                <c:pt idx="3086">
                  <c:v>9.0326088343317679E-3</c:v>
                </c:pt>
                <c:pt idx="3087">
                  <c:v>9.0418319338159137E-3</c:v>
                </c:pt>
                <c:pt idx="3088">
                  <c:v>9.0510012105138316E-3</c:v>
                </c:pt>
                <c:pt idx="3089">
                  <c:v>9.0601165663439787E-3</c:v>
                </c:pt>
                <c:pt idx="3090">
                  <c:v>9.0691779028251318E-3</c:v>
                </c:pt>
                <c:pt idx="3091">
                  <c:v>9.0781851221155563E-3</c:v>
                </c:pt>
                <c:pt idx="3092">
                  <c:v>9.0871381259738371E-3</c:v>
                </c:pt>
                <c:pt idx="3093">
                  <c:v>9.0960368160786231E-3</c:v>
                </c:pt>
                <c:pt idx="3094">
                  <c:v>9.1048810943483716E-3</c:v>
                </c:pt>
                <c:pt idx="3095">
                  <c:v>9.1136708626216034E-3</c:v>
                </c:pt>
                <c:pt idx="3096">
                  <c:v>9.1224060226569037E-3</c:v>
                </c:pt>
                <c:pt idx="3097">
                  <c:v>9.1310864764526656E-3</c:v>
                </c:pt>
                <c:pt idx="3098">
                  <c:v>9.1409398816644227E-3</c:v>
                </c:pt>
                <c:pt idx="3099">
                  <c:v>9.1482828721201059E-3</c:v>
                </c:pt>
                <c:pt idx="3100">
                  <c:v>9.1567986176688265E-3</c:v>
                </c:pt>
                <c:pt idx="3101">
                  <c:v>9.1652592643320929E-3</c:v>
                </c:pt>
                <c:pt idx="3102">
                  <c:v>9.1736647135487459E-3</c:v>
                </c:pt>
                <c:pt idx="3103">
                  <c:v>9.1820148673971147E-3</c:v>
                </c:pt>
                <c:pt idx="3104">
                  <c:v>9.1903096277956564E-3</c:v>
                </c:pt>
                <c:pt idx="3105">
                  <c:v>9.198548896502956E-3</c:v>
                </c:pt>
                <c:pt idx="3106">
                  <c:v>9.2067325751177265E-3</c:v>
                </c:pt>
                <c:pt idx="3107">
                  <c:v>9.2148605657182969E-3</c:v>
                </c:pt>
                <c:pt idx="3108">
                  <c:v>9.2229327699033803E-3</c:v>
                </c:pt>
                <c:pt idx="3109">
                  <c:v>9.2309490896713697E-3</c:v>
                </c:pt>
                <c:pt idx="3110">
                  <c:v>9.2389094271005945E-3</c:v>
                </c:pt>
                <c:pt idx="3111">
                  <c:v>9.2468136834700232E-3</c:v>
                </c:pt>
                <c:pt idx="3112">
                  <c:v>9.2546617609379211E-3</c:v>
                </c:pt>
                <c:pt idx="3113">
                  <c:v>9.2624535612628733E-3</c:v>
                </c:pt>
                <c:pt idx="3114">
                  <c:v>9.2701889864432729E-3</c:v>
                </c:pt>
                <c:pt idx="3115">
                  <c:v>9.2800515376190162E-3</c:v>
                </c:pt>
                <c:pt idx="3116">
                  <c:v>9.2861522260134777E-3</c:v>
                </c:pt>
                <c:pt idx="3117">
                  <c:v>9.294132211685735E-3</c:v>
                </c:pt>
                <c:pt idx="3118">
                  <c:v>9.3016330361272992E-3</c:v>
                </c:pt>
                <c:pt idx="3119">
                  <c:v>9.3090769802284257E-3</c:v>
                </c:pt>
                <c:pt idx="3120">
                  <c:v>9.3164639459075715E-3</c:v>
                </c:pt>
                <c:pt idx="3121">
                  <c:v>9.3237938350831939E-3</c:v>
                </c:pt>
                <c:pt idx="3122">
                  <c:v>9.3310665495938139E-3</c:v>
                </c:pt>
                <c:pt idx="3123">
                  <c:v>9.3382819911980164E-3</c:v>
                </c:pt>
                <c:pt idx="3124">
                  <c:v>9.3454400616543865E-3</c:v>
                </c:pt>
                <c:pt idx="3125">
                  <c:v>9.3525406629613173E-3</c:v>
                </c:pt>
                <c:pt idx="3126">
                  <c:v>9.3595836967175217E-3</c:v>
                </c:pt>
                <c:pt idx="3127">
                  <c:v>9.3665690649213929E-3</c:v>
                </c:pt>
                <c:pt idx="3128">
                  <c:v>9.3734966694913879E-3</c:v>
                </c:pt>
                <c:pt idx="3129">
                  <c:v>9.3803664120262198E-3</c:v>
                </c:pt>
                <c:pt idx="3130">
                  <c:v>9.3871781944443455E-3</c:v>
                </c:pt>
                <c:pt idx="3131">
                  <c:v>9.3939319186642223E-3</c:v>
                </c:pt>
                <c:pt idx="3132">
                  <c:v>9.400627486364499E-3</c:v>
                </c:pt>
                <c:pt idx="3133">
                  <c:v>9.4072647994636327E-3</c:v>
                </c:pt>
                <c:pt idx="3134">
                  <c:v>9.4138437597202085E-3</c:v>
                </c:pt>
                <c:pt idx="3135">
                  <c:v>9.4203642689727474E-3</c:v>
                </c:pt>
                <c:pt idx="3136">
                  <c:v>9.4268262291397065E-3</c:v>
                </c:pt>
                <c:pt idx="3137">
                  <c:v>9.4332295419796708E-3</c:v>
                </c:pt>
                <c:pt idx="3138">
                  <c:v>9.4395741093311614E-3</c:v>
                </c:pt>
                <c:pt idx="3139">
                  <c:v>9.4458598329527632E-3</c:v>
                </c:pt>
                <c:pt idx="3140">
                  <c:v>9.4520866147629334E-3</c:v>
                </c:pt>
                <c:pt idx="3141">
                  <c:v>9.4582543566001931E-3</c:v>
                </c:pt>
                <c:pt idx="3142">
                  <c:v>9.4643629602231272E-3</c:v>
                </c:pt>
                <c:pt idx="3143">
                  <c:v>9.4704123274702567E-3</c:v>
                </c:pt>
                <c:pt idx="3144">
                  <c:v>9.4764023602600389E-3</c:v>
                </c:pt>
                <c:pt idx="3145">
                  <c:v>9.4823329602711226E-3</c:v>
                </c:pt>
                <c:pt idx="3146">
                  <c:v>9.4882040293420289E-3</c:v>
                </c:pt>
                <c:pt idx="3147">
                  <c:v>9.4940154694711509E-3</c:v>
                </c:pt>
                <c:pt idx="3148">
                  <c:v>9.4997671824170737E-3</c:v>
                </c:pt>
                <c:pt idx="3149">
                  <c:v>9.5054590698584462E-3</c:v>
                </c:pt>
                <c:pt idx="3150">
                  <c:v>9.5126891461561058E-3</c:v>
                </c:pt>
                <c:pt idx="3151">
                  <c:v>9.5182439213559178E-3</c:v>
                </c:pt>
                <c:pt idx="3152">
                  <c:v>9.5229572879329538E-3</c:v>
                </c:pt>
                <c:pt idx="3153">
                  <c:v>9.5284002814288726E-3</c:v>
                </c:pt>
                <c:pt idx="3154">
                  <c:v>9.5337829447039724E-3</c:v>
                </c:pt>
                <c:pt idx="3155">
                  <c:v>9.5391051795967741E-3</c:v>
                </c:pt>
                <c:pt idx="3156">
                  <c:v>9.5443668877859267E-3</c:v>
                </c:pt>
                <c:pt idx="3157">
                  <c:v>9.5495679712698234E-3</c:v>
                </c:pt>
                <c:pt idx="3158">
                  <c:v>9.554708331647177E-3</c:v>
                </c:pt>
                <c:pt idx="3159">
                  <c:v>9.5597878709163808E-3</c:v>
                </c:pt>
                <c:pt idx="3160">
                  <c:v>9.5648064908360197E-3</c:v>
                </c:pt>
                <c:pt idx="3161">
                  <c:v>9.5697640933245509E-3</c:v>
                </c:pt>
                <c:pt idx="3162">
                  <c:v>9.5746605801405593E-3</c:v>
                </c:pt>
                <c:pt idx="3163">
                  <c:v>9.57949585304263E-3</c:v>
                </c:pt>
                <c:pt idx="3164">
                  <c:v>9.5842698141890281E-3</c:v>
                </c:pt>
                <c:pt idx="3165">
                  <c:v>9.5889823648587225E-3</c:v>
                </c:pt>
                <c:pt idx="3166">
                  <c:v>9.59586320643524E-3</c:v>
                </c:pt>
                <c:pt idx="3167">
                  <c:v>9.5982228431612526E-3</c:v>
                </c:pt>
                <c:pt idx="3168">
                  <c:v>9.6033923503036078E-3</c:v>
                </c:pt>
                <c:pt idx="3169">
                  <c:v>9.6072165027383249E-3</c:v>
                </c:pt>
                <c:pt idx="3170">
                  <c:v>9.611620530041165E-3</c:v>
                </c:pt>
                <c:pt idx="3171">
                  <c:v>9.6159625580582997E-3</c:v>
                </c:pt>
                <c:pt idx="3172">
                  <c:v>9.6202424887081861E-3</c:v>
                </c:pt>
                <c:pt idx="3173">
                  <c:v>9.6244602237494092E-3</c:v>
                </c:pt>
                <c:pt idx="3174">
                  <c:v>9.6286156652602983E-3</c:v>
                </c:pt>
                <c:pt idx="3175">
                  <c:v>9.6327087147596302E-3</c:v>
                </c:pt>
                <c:pt idx="3176">
                  <c:v>9.636739274165862E-3</c:v>
                </c:pt>
                <c:pt idx="3177">
                  <c:v>9.6407072453175147E-3</c:v>
                </c:pt>
                <c:pt idx="3178">
                  <c:v>9.6446125300531094E-3</c:v>
                </c:pt>
                <c:pt idx="3179">
                  <c:v>9.6484550302111671E-3</c:v>
                </c:pt>
                <c:pt idx="3180">
                  <c:v>9.652234647630209E-3</c:v>
                </c:pt>
                <c:pt idx="3181">
                  <c:v>9.655951284148756E-3</c:v>
                </c:pt>
                <c:pt idx="3182">
                  <c:v>9.6596048414454572E-3</c:v>
                </c:pt>
                <c:pt idx="3183">
                  <c:v>9.6631952215986416E-3</c:v>
                </c:pt>
                <c:pt idx="3184">
                  <c:v>9.6667223262070223E-3</c:v>
                </c:pt>
                <c:pt idx="3185">
                  <c:v>9.6701860570291842E-3</c:v>
                </c:pt>
                <c:pt idx="3186">
                  <c:v>9.6735863163832647E-3</c:v>
                </c:pt>
                <c:pt idx="3187">
                  <c:v>9.6769230056281685E-3</c:v>
                </c:pt>
                <c:pt idx="3188">
                  <c:v>9.6801960266823528E-3</c:v>
                </c:pt>
                <c:pt idx="3189">
                  <c:v>9.6834052814642746E-3</c:v>
                </c:pt>
                <c:pt idx="3190">
                  <c:v>9.6865506717325189E-3</c:v>
                </c:pt>
                <c:pt idx="3191">
                  <c:v>9.6896320993256069E-3</c:v>
                </c:pt>
                <c:pt idx="3192">
                  <c:v>9.6926494661619955E-3</c:v>
                </c:pt>
                <c:pt idx="3193">
                  <c:v>9.6956026740002699E-3</c:v>
                </c:pt>
                <c:pt idx="3194">
                  <c:v>9.698491624678951E-3</c:v>
                </c:pt>
                <c:pt idx="3195">
                  <c:v>9.7013162199566239E-3</c:v>
                </c:pt>
                <c:pt idx="3196">
                  <c:v>9.7040763618316817E-3</c:v>
                </c:pt>
                <c:pt idx="3197">
                  <c:v>9.7067719519827733E-3</c:v>
                </c:pt>
                <c:pt idx="3198">
                  <c:v>9.7094028922484199E-3</c:v>
                </c:pt>
                <c:pt idx="3199">
                  <c:v>9.7119690844671425E-3</c:v>
                </c:pt>
                <c:pt idx="3200">
                  <c:v>9.7144704305573981E-3</c:v>
                </c:pt>
                <c:pt idx="3201">
                  <c:v>9.7169068321978358E-3</c:v>
                </c:pt>
                <c:pt idx="3202">
                  <c:v>9.7205365666042098E-3</c:v>
                </c:pt>
                <c:pt idx="3203">
                  <c:v>9.7228149598915792E-3</c:v>
                </c:pt>
                <c:pt idx="3204">
                  <c:v>9.7241401979442088E-3</c:v>
                </c:pt>
                <c:pt idx="3205">
                  <c:v>9.7263064985231296E-3</c:v>
                </c:pt>
                <c:pt idx="3206">
                  <c:v>9.7284073500158996E-3</c:v>
                </c:pt>
                <c:pt idx="3207">
                  <c:v>9.7304426539412958E-3</c:v>
                </c:pt>
                <c:pt idx="3208">
                  <c:v>9.7324123122177753E-3</c:v>
                </c:pt>
                <c:pt idx="3209">
                  <c:v>9.7343162268437311E-3</c:v>
                </c:pt>
                <c:pt idx="3210">
                  <c:v>9.7361542995777484E-3</c:v>
                </c:pt>
                <c:pt idx="3211">
                  <c:v>9.737926432098476E-3</c:v>
                </c:pt>
                <c:pt idx="3212">
                  <c:v>9.7396325264842432E-3</c:v>
                </c:pt>
                <c:pt idx="3213">
                  <c:v>9.7412724843337628E-3</c:v>
                </c:pt>
                <c:pt idx="3214">
                  <c:v>9.742846207565492E-3</c:v>
                </c:pt>
                <c:pt idx="3215">
                  <c:v>9.7452983002703775E-3</c:v>
                </c:pt>
                <c:pt idx="3216">
                  <c:v>9.7465880988423237E-3</c:v>
                </c:pt>
                <c:pt idx="3217">
                  <c:v>9.747924468577196E-3</c:v>
                </c:pt>
                <c:pt idx="3218">
                  <c:v>9.7491941548533134E-3</c:v>
                </c:pt>
                <c:pt idx="3219">
                  <c:v>9.7503970595891332E-3</c:v>
                </c:pt>
                <c:pt idx="3220">
                  <c:v>9.7516899085370312E-3</c:v>
                </c:pt>
                <c:pt idx="3221">
                  <c:v>9.7526021315541556E-3</c:v>
                </c:pt>
                <c:pt idx="3222">
                  <c:v>9.7536041024604003E-3</c:v>
                </c:pt>
                <c:pt idx="3223">
                  <c:v>9.7545388991804316E-3</c:v>
                </c:pt>
                <c:pt idx="3224">
                  <c:v>9.7554064233928983E-3</c:v>
                </c:pt>
                <c:pt idx="3225">
                  <c:v>9.7562065770961937E-3</c:v>
                </c:pt>
                <c:pt idx="3226">
                  <c:v>9.7569392620489026E-3</c:v>
                </c:pt>
                <c:pt idx="3227">
                  <c:v>9.7576043800895462E-3</c:v>
                </c:pt>
                <c:pt idx="3228">
                  <c:v>9.7582018329767095E-3</c:v>
                </c:pt>
                <c:pt idx="3229">
                  <c:v>9.7587315225489135E-3</c:v>
                </c:pt>
                <c:pt idx="3230">
                  <c:v>9.7591933508045514E-3</c:v>
                </c:pt>
                <c:pt idx="3231">
                  <c:v>9.7595872193423361E-3</c:v>
                </c:pt>
                <c:pt idx="3232">
                  <c:v>9.7599130300007886E-3</c:v>
                </c:pt>
                <c:pt idx="3233">
                  <c:v>9.7601706849381742E-3</c:v>
                </c:pt>
                <c:pt idx="3234">
                  <c:v>9.7603600855933337E-3</c:v>
                </c:pt>
                <c:pt idx="3235">
                  <c:v>9.7604811339646602E-3</c:v>
                </c:pt>
                <c:pt idx="3236">
                  <c:v>9.7605337319706109E-3</c:v>
                </c:pt>
                <c:pt idx="3237">
                  <c:v>9.7605177813697708E-3</c:v>
                </c:pt>
                <c:pt idx="3238">
                  <c:v>9.7604331837608527E-3</c:v>
                </c:pt>
                <c:pt idx="3239">
                  <c:v>9.7602798413021219E-3</c:v>
                </c:pt>
                <c:pt idx="3240">
                  <c:v>9.7600576557521634E-3</c:v>
                </c:pt>
                <c:pt idx="3241">
                  <c:v>9.7597665288695623E-3</c:v>
                </c:pt>
                <c:pt idx="3242">
                  <c:v>9.7594063624129035E-3</c:v>
                </c:pt>
                <c:pt idx="3243">
                  <c:v>9.7589770583805802E-3</c:v>
                </c:pt>
                <c:pt idx="3244">
                  <c:v>9.7584785186111134E-3</c:v>
                </c:pt>
                <c:pt idx="3245">
                  <c:v>9.757910644703216E-3</c:v>
                </c:pt>
                <c:pt idx="3246">
                  <c:v>9.7572733387352173E-3</c:v>
                </c:pt>
                <c:pt idx="3247">
                  <c:v>9.7565665023857662E-3</c:v>
                </c:pt>
                <c:pt idx="3248">
                  <c:v>9.7557900374933837E-3</c:v>
                </c:pt>
                <c:pt idx="3249">
                  <c:v>9.754943846056463E-3</c:v>
                </c:pt>
                <c:pt idx="3250">
                  <c:v>9.7540278296737171E-3</c:v>
                </c:pt>
                <c:pt idx="3251">
                  <c:v>9.7530418901836669E-3</c:v>
                </c:pt>
                <c:pt idx="3252">
                  <c:v>9.7519859296646416E-3</c:v>
                </c:pt>
                <c:pt idx="3253">
                  <c:v>9.7508598497952903E-3</c:v>
                </c:pt>
                <c:pt idx="3254">
                  <c:v>9.7493510982316067E-3</c:v>
                </c:pt>
                <c:pt idx="3255">
                  <c:v>9.7482102487767008E-3</c:v>
                </c:pt>
                <c:pt idx="3256">
                  <c:v>9.7470599123106183E-3</c:v>
                </c:pt>
                <c:pt idx="3257">
                  <c:v>9.7456523733452372E-3</c:v>
                </c:pt>
                <c:pt idx="3258">
                  <c:v>9.7441742241421991E-3</c:v>
                </c:pt>
                <c:pt idx="3259">
                  <c:v>9.7426253666998974E-3</c:v>
                </c:pt>
                <c:pt idx="3260">
                  <c:v>9.7410057025371088E-3</c:v>
                </c:pt>
                <c:pt idx="3261">
                  <c:v>9.7393151338120987E-3</c:v>
                </c:pt>
                <c:pt idx="3262">
                  <c:v>9.7375535622035159E-3</c:v>
                </c:pt>
                <c:pt idx="3263">
                  <c:v>9.7357208894699454E-3</c:v>
                </c:pt>
                <c:pt idx="3264">
                  <c:v>9.7338170175298444E-3</c:v>
                </c:pt>
                <c:pt idx="3265">
                  <c:v>9.731841848381606E-3</c:v>
                </c:pt>
                <c:pt idx="3266">
                  <c:v>9.7297952835440071E-3</c:v>
                </c:pt>
                <c:pt idx="3267">
                  <c:v>9.7276772249355048E-3</c:v>
                </c:pt>
                <c:pt idx="3268">
                  <c:v>9.7254875746344283E-3</c:v>
                </c:pt>
                <c:pt idx="3269">
                  <c:v>9.7232262341595543E-3</c:v>
                </c:pt>
                <c:pt idx="3270">
                  <c:v>9.7202132979390399E-3</c:v>
                </c:pt>
                <c:pt idx="3271">
                  <c:v>9.7184880903622428E-3</c:v>
                </c:pt>
                <c:pt idx="3272">
                  <c:v>9.7156842842949231E-3</c:v>
                </c:pt>
                <c:pt idx="3273">
                  <c:v>9.7135836742090476E-3</c:v>
                </c:pt>
                <c:pt idx="3274">
                  <c:v>9.7111368754454475E-3</c:v>
                </c:pt>
                <c:pt idx="3275">
                  <c:v>9.7086942982649305E-3</c:v>
                </c:pt>
                <c:pt idx="3276">
                  <c:v>9.7062559509009105E-3</c:v>
                </c:pt>
                <c:pt idx="3277">
                  <c:v>9.7038218411871213E-3</c:v>
                </c:pt>
                <c:pt idx="3278">
                  <c:v>9.7013919773569768E-3</c:v>
                </c:pt>
                <c:pt idx="3279">
                  <c:v>9.6989663674040827E-3</c:v>
                </c:pt>
                <c:pt idx="3280">
                  <c:v>9.6965450194019809E-3</c:v>
                </c:pt>
                <c:pt idx="3281">
                  <c:v>9.694127941184405E-3</c:v>
                </c:pt>
                <c:pt idx="3282">
                  <c:v>9.6917151410647051E-3</c:v>
                </c:pt>
                <c:pt idx="3283">
                  <c:v>9.6893066270364869E-3</c:v>
                </c:pt>
                <c:pt idx="3284">
                  <c:v>9.6869024070933563E-3</c:v>
                </c:pt>
                <c:pt idx="3285">
                  <c:v>9.6845024892289189E-3</c:v>
                </c:pt>
                <c:pt idx="3286">
                  <c:v>9.6821068815966527E-3</c:v>
                </c:pt>
                <c:pt idx="3287">
                  <c:v>9.6797155923500355E-3</c:v>
                </c:pt>
                <c:pt idx="3288">
                  <c:v>9.6773286292428651E-3</c:v>
                </c:pt>
                <c:pt idx="3289">
                  <c:v>9.6749460005884913E-3</c:v>
                </c:pt>
                <c:pt idx="3290">
                  <c:v>9.6725677142206479E-3</c:v>
                </c:pt>
                <c:pt idx="3291">
                  <c:v>9.6701937783727487E-3</c:v>
                </c:pt>
                <c:pt idx="3292">
                  <c:v>9.6678242011183357E-3</c:v>
                </c:pt>
                <c:pt idx="3293">
                  <c:v>9.6654589902112065E-3</c:v>
                </c:pt>
                <c:pt idx="3294">
                  <c:v>9.6630981539647109E-3</c:v>
                </c:pt>
                <c:pt idx="3295">
                  <c:v>9.6607417005323271E-3</c:v>
                </c:pt>
                <c:pt idx="3296">
                  <c:v>9.6583896375879164E-3</c:v>
                </c:pt>
                <c:pt idx="3297">
                  <c:v>9.6560419735247649E-3</c:v>
                </c:pt>
                <c:pt idx="3298">
                  <c:v>9.6536987162565424E-3</c:v>
                </c:pt>
                <c:pt idx="3299">
                  <c:v>9.6513598736969186E-3</c:v>
                </c:pt>
                <c:pt idx="3300">
                  <c:v>9.6490254541592435E-3</c:v>
                </c:pt>
                <c:pt idx="3301">
                  <c:v>9.6466954655571868E-3</c:v>
                </c:pt>
                <c:pt idx="3302">
                  <c:v>9.6443699160442264E-3</c:v>
                </c:pt>
                <c:pt idx="3303">
                  <c:v>9.6420488132942239E-3</c:v>
                </c:pt>
                <c:pt idx="3304">
                  <c:v>9.6397321657804014E-3</c:v>
                </c:pt>
                <c:pt idx="3305">
                  <c:v>9.6374199814164285E-3</c:v>
                </c:pt>
                <c:pt idx="3306">
                  <c:v>9.6347829604148671E-3</c:v>
                </c:pt>
                <c:pt idx="3307">
                  <c:v>9.6324803670988501E-3</c:v>
                </c:pt>
                <c:pt idx="3308">
                  <c:v>9.6305102877192184E-3</c:v>
                </c:pt>
                <c:pt idx="3309">
                  <c:v>9.6282160364502545E-3</c:v>
                </c:pt>
                <c:pt idx="3310">
                  <c:v>9.6259262884590413E-3</c:v>
                </c:pt>
                <c:pt idx="3311">
                  <c:v>9.6236410518990567E-3</c:v>
                </c:pt>
                <c:pt idx="3312">
                  <c:v>9.6213603350037147E-3</c:v>
                </c:pt>
                <c:pt idx="3313">
                  <c:v>9.6190841456067488E-3</c:v>
                </c:pt>
                <c:pt idx="3314">
                  <c:v>9.616812491701765E-3</c:v>
                </c:pt>
                <c:pt idx="3315">
                  <c:v>9.6145453816021131E-3</c:v>
                </c:pt>
                <c:pt idx="3316">
                  <c:v>9.6122828229816548E-3</c:v>
                </c:pt>
                <c:pt idx="3317">
                  <c:v>9.61002482415374E-3</c:v>
                </c:pt>
                <c:pt idx="3318">
                  <c:v>9.6077713931919106E-3</c:v>
                </c:pt>
                <c:pt idx="3319">
                  <c:v>9.6055225379299003E-3</c:v>
                </c:pt>
                <c:pt idx="3320">
                  <c:v>9.6032782666011229E-3</c:v>
                </c:pt>
                <c:pt idx="3321">
                  <c:v>9.6003995233573391E-3</c:v>
                </c:pt>
                <c:pt idx="3322">
                  <c:v>9.5988035077976264E-3</c:v>
                </c:pt>
                <c:pt idx="3323">
                  <c:v>9.5965730364699908E-3</c:v>
                </c:pt>
                <c:pt idx="3324">
                  <c:v>9.5943471811299474E-3</c:v>
                </c:pt>
                <c:pt idx="3325">
                  <c:v>9.5921259499309741E-3</c:v>
                </c:pt>
                <c:pt idx="3326">
                  <c:v>9.5899093510265487E-3</c:v>
                </c:pt>
                <c:pt idx="3327">
                  <c:v>9.5876973921704689E-3</c:v>
                </c:pt>
                <c:pt idx="3328">
                  <c:v>9.5854900817560207E-3</c:v>
                </c:pt>
                <c:pt idx="3329">
                  <c:v>9.5832874275370017E-3</c:v>
                </c:pt>
                <c:pt idx="3330">
                  <c:v>9.5810894378267619E-3</c:v>
                </c:pt>
                <c:pt idx="3331">
                  <c:v>9.578896120379099E-3</c:v>
                </c:pt>
                <c:pt idx="3332">
                  <c:v>9.5767074835073629E-3</c:v>
                </c:pt>
                <c:pt idx="3333">
                  <c:v>9.5745235352051594E-3</c:v>
                </c:pt>
                <c:pt idx="3334">
                  <c:v>9.5723442833861583E-3</c:v>
                </c:pt>
                <c:pt idx="3335">
                  <c:v>9.5701697362038374E-3</c:v>
                </c:pt>
                <c:pt idx="3336">
                  <c:v>9.5679999016518025E-3</c:v>
                </c:pt>
                <c:pt idx="3337">
                  <c:v>9.5658347878835315E-3</c:v>
                </c:pt>
                <c:pt idx="3338">
                  <c:v>9.5636744028926302E-3</c:v>
                </c:pt>
                <c:pt idx="3339">
                  <c:v>9.5615187547526403E-3</c:v>
                </c:pt>
                <c:pt idx="3340">
                  <c:v>9.5593678512972957E-3</c:v>
                </c:pt>
                <c:pt idx="3341">
                  <c:v>9.5572217009998184E-3</c:v>
                </c:pt>
                <c:pt idx="3342">
                  <c:v>9.555080311614006E-3</c:v>
                </c:pt>
                <c:pt idx="3343">
                  <c:v>9.5529436911334642E-3</c:v>
                </c:pt>
                <c:pt idx="3344">
                  <c:v>9.5508118477916071E-3</c:v>
                </c:pt>
                <c:pt idx="3345">
                  <c:v>9.5486847895021043E-3</c:v>
                </c:pt>
                <c:pt idx="3346">
                  <c:v>9.5465625244983698E-3</c:v>
                </c:pt>
                <c:pt idx="3347">
                  <c:v>9.5444450606141373E-3</c:v>
                </c:pt>
                <c:pt idx="3348">
                  <c:v>9.5423324060028847E-3</c:v>
                </c:pt>
                <c:pt idx="3349">
                  <c:v>9.5402245686582177E-3</c:v>
                </c:pt>
                <c:pt idx="3350">
                  <c:v>9.5381215566536781E-3</c:v>
                </c:pt>
                <c:pt idx="3351">
                  <c:v>9.536023378302616E-3</c:v>
                </c:pt>
                <c:pt idx="3352">
                  <c:v>9.5339300411989569E-3</c:v>
                </c:pt>
                <c:pt idx="3353">
                  <c:v>9.5318415537359868E-3</c:v>
                </c:pt>
                <c:pt idx="3354">
                  <c:v>9.5297579236675034E-3</c:v>
                </c:pt>
                <c:pt idx="3355">
                  <c:v>9.5276791593068566E-3</c:v>
                </c:pt>
                <c:pt idx="3356">
                  <c:v>9.5256052686476522E-3</c:v>
                </c:pt>
                <c:pt idx="3357">
                  <c:v>9.52353625960356E-3</c:v>
                </c:pt>
                <c:pt idx="3358">
                  <c:v>9.5211776657233571E-3</c:v>
                </c:pt>
                <c:pt idx="3359">
                  <c:v>9.5194129190545596E-3</c:v>
                </c:pt>
                <c:pt idx="3360">
                  <c:v>9.5173586033769908E-3</c:v>
                </c:pt>
                <c:pt idx="3361">
                  <c:v>9.5153092016087015E-3</c:v>
                </c:pt>
                <c:pt idx="3362">
                  <c:v>9.5132647219031696E-3</c:v>
                </c:pt>
                <c:pt idx="3363">
                  <c:v>9.5112251722540009E-3</c:v>
                </c:pt>
                <c:pt idx="3364">
                  <c:v>9.509190560574865E-3</c:v>
                </c:pt>
                <c:pt idx="3365">
                  <c:v>9.5071608949393038E-3</c:v>
                </c:pt>
                <c:pt idx="3366">
                  <c:v>9.5051361835007953E-3</c:v>
                </c:pt>
                <c:pt idx="3367">
                  <c:v>9.5031164342529451E-3</c:v>
                </c:pt>
                <c:pt idx="3368">
                  <c:v>9.5011016554291672E-3</c:v>
                </c:pt>
                <c:pt idx="3369">
                  <c:v>9.4990918546233871E-3</c:v>
                </c:pt>
                <c:pt idx="3370">
                  <c:v>9.497087040308827E-3</c:v>
                </c:pt>
                <c:pt idx="3371">
                  <c:v>9.4945167617588311E-3</c:v>
                </c:pt>
                <c:pt idx="3372">
                  <c:v>9.4930924029679176E-3</c:v>
                </c:pt>
                <c:pt idx="3373">
                  <c:v>9.4911025960087159E-3</c:v>
                </c:pt>
                <c:pt idx="3374">
                  <c:v>9.4891178075950933E-3</c:v>
                </c:pt>
                <c:pt idx="3375">
                  <c:v>9.4871380458005916E-3</c:v>
                </c:pt>
                <c:pt idx="3376">
                  <c:v>9.4848816261894342E-3</c:v>
                </c:pt>
                <c:pt idx="3377">
                  <c:v>9.4831936342032463E-3</c:v>
                </c:pt>
                <c:pt idx="3378">
                  <c:v>9.4812290003076782E-3</c:v>
                </c:pt>
                <c:pt idx="3379">
                  <c:v>9.4792694253253984E-3</c:v>
                </c:pt>
                <c:pt idx="3380">
                  <c:v>9.4773149173299487E-3</c:v>
                </c:pt>
                <c:pt idx="3381">
                  <c:v>9.4753654839951906E-3</c:v>
                </c:pt>
                <c:pt idx="3382">
                  <c:v>9.4734211337943464E-3</c:v>
                </c:pt>
                <c:pt idx="3383">
                  <c:v>9.4714818744812135E-3</c:v>
                </c:pt>
                <c:pt idx="3384">
                  <c:v>9.4695477142892059E-3</c:v>
                </c:pt>
                <c:pt idx="3385">
                  <c:v>9.4676186609721213E-3</c:v>
                </c:pt>
                <c:pt idx="3386">
                  <c:v>9.4656947231630539E-3</c:v>
                </c:pt>
                <c:pt idx="3387">
                  <c:v>9.463775908136185E-3</c:v>
                </c:pt>
                <c:pt idx="3388">
                  <c:v>9.4618622246844808E-3</c:v>
                </c:pt>
                <c:pt idx="3389">
                  <c:v>9.4599536804018669E-3</c:v>
                </c:pt>
                <c:pt idx="3390">
                  <c:v>9.4580502833618851E-3</c:v>
                </c:pt>
                <c:pt idx="3391">
                  <c:v>9.4561520417979494E-3</c:v>
                </c:pt>
                <c:pt idx="3392">
                  <c:v>9.4542589637036656E-3</c:v>
                </c:pt>
                <c:pt idx="3393">
                  <c:v>9.4523710570726394E-3</c:v>
                </c:pt>
                <c:pt idx="3394">
                  <c:v>9.4504883298185405E-3</c:v>
                </c:pt>
                <c:pt idx="3395">
                  <c:v>9.4486107902547189E-3</c:v>
                </c:pt>
                <c:pt idx="3396">
                  <c:v>9.4467384462149084E-3</c:v>
                </c:pt>
                <c:pt idx="3397">
                  <c:v>9.444871306092395E-3</c:v>
                </c:pt>
                <c:pt idx="3398">
                  <c:v>9.4430093776409763E-3</c:v>
                </c:pt>
                <c:pt idx="3399">
                  <c:v>9.441152668934194E-3</c:v>
                </c:pt>
                <c:pt idx="3400">
                  <c:v>9.4393011879656541E-3</c:v>
                </c:pt>
                <c:pt idx="3401">
                  <c:v>9.4374549430487065E-3</c:v>
                </c:pt>
                <c:pt idx="3402">
                  <c:v>9.4356139417772766E-3</c:v>
                </c:pt>
                <c:pt idx="3403">
                  <c:v>9.4337781927844588E-3</c:v>
                </c:pt>
                <c:pt idx="3404">
                  <c:v>9.4319477038240507E-3</c:v>
                </c:pt>
                <c:pt idx="3405">
                  <c:v>9.4301224827297858E-3</c:v>
                </c:pt>
                <c:pt idx="3406">
                  <c:v>9.4283025378150143E-3</c:v>
                </c:pt>
                <c:pt idx="3407">
                  <c:v>9.4264878770733418E-3</c:v>
                </c:pt>
                <c:pt idx="3408">
                  <c:v>9.4246785086582463E-3</c:v>
                </c:pt>
                <c:pt idx="3409">
                  <c:v>9.4228744404833975E-3</c:v>
                </c:pt>
                <c:pt idx="3410">
                  <c:v>9.4205627252641477E-3</c:v>
                </c:pt>
                <c:pt idx="3411">
                  <c:v>9.4187708023341088E-3</c:v>
                </c:pt>
                <c:pt idx="3412">
                  <c:v>9.4172391075630912E-3</c:v>
                </c:pt>
                <c:pt idx="3413">
                  <c:v>9.4154570832749584E-3</c:v>
                </c:pt>
                <c:pt idx="3414">
                  <c:v>9.4136804008737585E-3</c:v>
                </c:pt>
                <c:pt idx="3415">
                  <c:v>9.4119090680333528E-3</c:v>
                </c:pt>
                <c:pt idx="3416">
                  <c:v>9.4101430929871555E-3</c:v>
                </c:pt>
                <c:pt idx="3417">
                  <c:v>9.4083824838886443E-3</c:v>
                </c:pt>
                <c:pt idx="3418">
                  <c:v>9.4066272484916169E-3</c:v>
                </c:pt>
                <c:pt idx="3419">
                  <c:v>9.4048773951094233E-3</c:v>
                </c:pt>
                <c:pt idx="3420">
                  <c:v>9.4031329314958612E-3</c:v>
                </c:pt>
                <c:pt idx="3421">
                  <c:v>9.4013938661241525E-3</c:v>
                </c:pt>
                <c:pt idx="3422">
                  <c:v>9.3996602068280311E-3</c:v>
                </c:pt>
                <c:pt idx="3423">
                  <c:v>9.3979319616011026E-3</c:v>
                </c:pt>
                <c:pt idx="3424">
                  <c:v>9.3962091385968449E-3</c:v>
                </c:pt>
                <c:pt idx="3425">
                  <c:v>9.3944917455690558E-3</c:v>
                </c:pt>
                <c:pt idx="3426">
                  <c:v>9.392291661134422E-3</c:v>
                </c:pt>
                <c:pt idx="3427">
                  <c:v>9.3910732826962828E-3</c:v>
                </c:pt>
                <c:pt idx="3428">
                  <c:v>9.3891296667880653E-3</c:v>
                </c:pt>
                <c:pt idx="3429">
                  <c:v>9.3876766373313103E-3</c:v>
                </c:pt>
                <c:pt idx="3430">
                  <c:v>9.3859865161682876E-3</c:v>
                </c:pt>
                <c:pt idx="3431">
                  <c:v>9.3843018735828565E-3</c:v>
                </c:pt>
                <c:pt idx="3432">
                  <c:v>9.3826227176485588E-3</c:v>
                </c:pt>
                <c:pt idx="3433">
                  <c:v>9.3809490561991282E-3</c:v>
                </c:pt>
                <c:pt idx="3434">
                  <c:v>9.3792808975479147E-3</c:v>
                </c:pt>
                <c:pt idx="3435">
                  <c:v>9.3776182493687799E-3</c:v>
                </c:pt>
                <c:pt idx="3436">
                  <c:v>9.3759611202148818E-3</c:v>
                </c:pt>
                <c:pt idx="3437">
                  <c:v>9.3743095178400182E-3</c:v>
                </c:pt>
                <c:pt idx="3438">
                  <c:v>9.3726634501578587E-3</c:v>
                </c:pt>
                <c:pt idx="3439">
                  <c:v>9.3710229254018174E-3</c:v>
                </c:pt>
                <c:pt idx="3440">
                  <c:v>9.369387951725372E-3</c:v>
                </c:pt>
                <c:pt idx="3441">
                  <c:v>9.3677585369622562E-3</c:v>
                </c:pt>
                <c:pt idx="3442">
                  <c:v>9.366134689186012E-3</c:v>
                </c:pt>
                <c:pt idx="3443">
                  <c:v>9.3645164167099892E-3</c:v>
                </c:pt>
                <c:pt idx="3444">
                  <c:v>9.3629037272879856E-3</c:v>
                </c:pt>
                <c:pt idx="3445">
                  <c:v>9.3612966289935429E-3</c:v>
                </c:pt>
                <c:pt idx="3446">
                  <c:v>9.359695130060075E-3</c:v>
                </c:pt>
                <c:pt idx="3447">
                  <c:v>9.3580992383213157E-3</c:v>
                </c:pt>
                <c:pt idx="3448">
                  <c:v>9.3565089620106789E-3</c:v>
                </c:pt>
                <c:pt idx="3449">
                  <c:v>9.3549243089618983E-3</c:v>
                </c:pt>
                <c:pt idx="3450">
                  <c:v>9.3533452874883238E-3</c:v>
                </c:pt>
                <c:pt idx="3451">
                  <c:v>9.3517719056634974E-3</c:v>
                </c:pt>
                <c:pt idx="3452">
                  <c:v>9.3502041710813444E-3</c:v>
                </c:pt>
                <c:pt idx="3453">
                  <c:v>9.348642092215087E-3</c:v>
                </c:pt>
                <c:pt idx="3454">
                  <c:v>9.3470856768984589E-3</c:v>
                </c:pt>
                <c:pt idx="3455">
                  <c:v>9.3455349334448101E-3</c:v>
                </c:pt>
                <c:pt idx="3456">
                  <c:v>9.3439898696878743E-3</c:v>
                </c:pt>
                <c:pt idx="3457">
                  <c:v>9.3424504937811292E-3</c:v>
                </c:pt>
                <c:pt idx="3458">
                  <c:v>9.3409168136382448E-3</c:v>
                </c:pt>
                <c:pt idx="3459">
                  <c:v>9.3393888374126988E-3</c:v>
                </c:pt>
                <c:pt idx="3460">
                  <c:v>9.337866573098097E-3</c:v>
                </c:pt>
                <c:pt idx="3461">
                  <c:v>9.3363500288479173E-3</c:v>
                </c:pt>
                <c:pt idx="3462">
                  <c:v>9.3344086039071072E-3</c:v>
                </c:pt>
                <c:pt idx="3463">
                  <c:v>9.3329051640544947E-3</c:v>
                </c:pt>
                <c:pt idx="3464">
                  <c:v>9.3316210748195516E-3</c:v>
                </c:pt>
                <c:pt idx="3465">
                  <c:v>9.3301283132252166E-3</c:v>
                </c:pt>
                <c:pt idx="3466">
                  <c:v>9.3286413133419899E-3</c:v>
                </c:pt>
                <c:pt idx="3467">
                  <c:v>9.3271600826039247E-3</c:v>
                </c:pt>
                <c:pt idx="3468">
                  <c:v>9.3256846294842433E-3</c:v>
                </c:pt>
                <c:pt idx="3469">
                  <c:v>9.3242149618166792E-3</c:v>
                </c:pt>
                <c:pt idx="3470">
                  <c:v>9.3227510877547104E-3</c:v>
                </c:pt>
                <c:pt idx="3471">
                  <c:v>9.3212930153718787E-3</c:v>
                </c:pt>
                <c:pt idx="3472">
                  <c:v>9.3198407526617899E-3</c:v>
                </c:pt>
                <c:pt idx="3473">
                  <c:v>9.3183943076180498E-3</c:v>
                </c:pt>
                <c:pt idx="3474">
                  <c:v>9.3169536884740722E-3</c:v>
                </c:pt>
                <c:pt idx="3475">
                  <c:v>9.315518903143527E-3</c:v>
                </c:pt>
                <c:pt idx="3476">
                  <c:v>9.314089959699956E-3</c:v>
                </c:pt>
                <c:pt idx="3477">
                  <c:v>9.3122996770311772E-3</c:v>
                </c:pt>
                <c:pt idx="3478">
                  <c:v>9.3112496304481596E-3</c:v>
                </c:pt>
                <c:pt idx="3479">
                  <c:v>9.309838261026826E-3</c:v>
                </c:pt>
                <c:pt idx="3480">
                  <c:v>9.3082324604143452E-3</c:v>
                </c:pt>
                <c:pt idx="3481">
                  <c:v>9.3070331520817007E-3</c:v>
                </c:pt>
                <c:pt idx="3482">
                  <c:v>9.3056394289448008E-3</c:v>
                </c:pt>
                <c:pt idx="3483">
                  <c:v>9.3042516039698597E-3</c:v>
                </c:pt>
                <c:pt idx="3484">
                  <c:v>9.3028696853103554E-3</c:v>
                </c:pt>
                <c:pt idx="3485">
                  <c:v>9.3014936811197657E-3</c:v>
                </c:pt>
                <c:pt idx="3486">
                  <c:v>9.3001235989920161E-3</c:v>
                </c:pt>
                <c:pt idx="3487">
                  <c:v>9.2987594474802648E-3</c:v>
                </c:pt>
                <c:pt idx="3488">
                  <c:v>9.2974012344182455E-3</c:v>
                </c:pt>
                <c:pt idx="3489">
                  <c:v>9.2960489677995639E-3</c:v>
                </c:pt>
                <c:pt idx="3490">
                  <c:v>9.294702655857634E-3</c:v>
                </c:pt>
                <c:pt idx="3491">
                  <c:v>9.2933623065061255E-3</c:v>
                </c:pt>
                <c:pt idx="3492">
                  <c:v>9.2920279278185802E-3</c:v>
                </c:pt>
                <c:pt idx="3493">
                  <c:v>9.29069952786854E-3</c:v>
                </c:pt>
                <c:pt idx="3494">
                  <c:v>9.2893771148094828E-3</c:v>
                </c:pt>
                <c:pt idx="3495">
                  <c:v>9.2880606963952062E-3</c:v>
                </c:pt>
                <c:pt idx="3496">
                  <c:v>9.286750280859124E-3</c:v>
                </c:pt>
                <c:pt idx="3497">
                  <c:v>9.2854458761948422E-3</c:v>
                </c:pt>
                <c:pt idx="3498">
                  <c:v>9.2841474904759025E-3</c:v>
                </c:pt>
                <c:pt idx="3499">
                  <c:v>9.2828551319357189E-3</c:v>
                </c:pt>
                <c:pt idx="3500">
                  <c:v>9.2815688084879611E-3</c:v>
                </c:pt>
                <c:pt idx="3501">
                  <c:v>9.2802885279663627E-3</c:v>
                </c:pt>
                <c:pt idx="3502">
                  <c:v>9.2790142987642099E-3</c:v>
                </c:pt>
                <c:pt idx="3503">
                  <c:v>9.2777461287152363E-3</c:v>
                </c:pt>
                <c:pt idx="3504">
                  <c:v>9.2764840258929837E-3</c:v>
                </c:pt>
                <c:pt idx="3505">
                  <c:v>9.275227998370994E-3</c:v>
                </c:pt>
                <c:pt idx="3506">
                  <c:v>9.2739780543826811E-3</c:v>
                </c:pt>
                <c:pt idx="3507">
                  <c:v>9.2727342016019065E-3</c:v>
                </c:pt>
                <c:pt idx="3508">
                  <c:v>9.2714964483420204E-3</c:v>
                </c:pt>
                <c:pt idx="3509">
                  <c:v>9.2702648026765644E-3</c:v>
                </c:pt>
                <c:pt idx="3510">
                  <c:v>9.2690392725192083E-3</c:v>
                </c:pt>
                <c:pt idx="3511">
                  <c:v>9.2678198661033662E-3</c:v>
                </c:pt>
                <c:pt idx="3512">
                  <c:v>9.2666065909430273E-3</c:v>
                </c:pt>
                <c:pt idx="3513">
                  <c:v>9.2653994558311581E-3</c:v>
                </c:pt>
                <c:pt idx="3514">
                  <c:v>9.2639240647951482E-3</c:v>
                </c:pt>
                <c:pt idx="3515">
                  <c:v>9.2627318124982594E-3</c:v>
                </c:pt>
                <c:pt idx="3516">
                  <c:v>9.2616456628746846E-3</c:v>
                </c:pt>
                <c:pt idx="3517">
                  <c:v>9.2604640493476609E-3</c:v>
                </c:pt>
                <c:pt idx="3518">
                  <c:v>9.2592886169562405E-3</c:v>
                </c:pt>
                <c:pt idx="3519">
                  <c:v>9.2581193737739653E-3</c:v>
                </c:pt>
                <c:pt idx="3520">
                  <c:v>9.256956327634569E-3</c:v>
                </c:pt>
                <c:pt idx="3521">
                  <c:v>9.2557994868514015E-3</c:v>
                </c:pt>
                <c:pt idx="3522">
                  <c:v>9.2546488592581966E-3</c:v>
                </c:pt>
                <c:pt idx="3523">
                  <c:v>9.2535044531683042E-3</c:v>
                </c:pt>
                <c:pt idx="3524">
                  <c:v>9.252366276495394E-3</c:v>
                </c:pt>
                <c:pt idx="3525">
                  <c:v>9.2512343371531358E-3</c:v>
                </c:pt>
                <c:pt idx="3526">
                  <c:v>9.2501086432950075E-3</c:v>
                </c:pt>
                <c:pt idx="3527">
                  <c:v>9.2489892029945509E-3</c:v>
                </c:pt>
                <c:pt idx="3528">
                  <c:v>9.2478760243253078E-3</c:v>
                </c:pt>
                <c:pt idx="3529">
                  <c:v>9.24676911536082E-3</c:v>
                </c:pt>
                <c:pt idx="3530">
                  <c:v>9.2458301826212619E-3</c:v>
                </c:pt>
                <c:pt idx="3531">
                  <c:v>9.243951623441049E-3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018880"/>
        <c:axId val="705020672"/>
      </c:lineChart>
      <c:dateAx>
        <c:axId val="705018880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02067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05020672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50188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-1.0999999999993006E-4</c:v>
                </c:pt>
                <c:pt idx="1">
                  <c:v>-1.0822327901444031E-4</c:v>
                </c:pt>
                <c:pt idx="2">
                  <c:v>-1.0770112916187945E-4</c:v>
                </c:pt>
                <c:pt idx="3">
                  <c:v>-1.0715676815913923E-4</c:v>
                </c:pt>
                <c:pt idx="4">
                  <c:v>-1.0659170383712088E-4</c:v>
                </c:pt>
                <c:pt idx="5">
                  <c:v>-1.0493587059606201E-4</c:v>
                </c:pt>
                <c:pt idx="6">
                  <c:v>-1.0415519944939307E-4</c:v>
                </c:pt>
                <c:pt idx="7">
                  <c:v>-1.0350986546872876E-4</c:v>
                </c:pt>
                <c:pt idx="8">
                  <c:v>-1.0285325284111655E-4</c:v>
                </c:pt>
                <c:pt idx="9">
                  <c:v>-1.0218699529412064E-4</c:v>
                </c:pt>
                <c:pt idx="10">
                  <c:v>-1.0032048496586971E-4</c:v>
                </c:pt>
                <c:pt idx="11">
                  <c:v>-9.9458820015884482E-5</c:v>
                </c:pt>
                <c:pt idx="12">
                  <c:v>-9.8769473332149045E-5</c:v>
                </c:pt>
                <c:pt idx="13">
                  <c:v>-9.8080661821086916E-5</c:v>
                </c:pt>
                <c:pt idx="14">
                  <c:v>-9.7394145119298885E-5</c:v>
                </c:pt>
                <c:pt idx="15">
                  <c:v>-9.5565811299313684E-5</c:v>
                </c:pt>
                <c:pt idx="16">
                  <c:v>-9.4706848689752384E-5</c:v>
                </c:pt>
                <c:pt idx="17">
                  <c:v>-9.4058830136852325E-5</c:v>
                </c:pt>
                <c:pt idx="18">
                  <c:v>-9.3424041944540172E-5</c:v>
                </c:pt>
                <c:pt idx="19">
                  <c:v>-9.280436965867238E-5</c:v>
                </c:pt>
                <c:pt idx="20">
                  <c:v>-9.1278251399824639E-5</c:v>
                </c:pt>
                <c:pt idx="21">
                  <c:v>-9.0515180036152947E-5</c:v>
                </c:pt>
                <c:pt idx="22">
                  <c:v>-9.0000000000206356E-5</c:v>
                </c:pt>
                <c:pt idx="23">
                  <c:v>-8.9507010645004757E-5</c:v>
                </c:pt>
                <c:pt idx="24">
                  <c:v>-8.9031819453951115E-5</c:v>
                </c:pt>
                <c:pt idx="25">
                  <c:v>-8.7947605917141741E-5</c:v>
                </c:pt>
                <c:pt idx="26">
                  <c:v>-8.7295476478578229E-5</c:v>
                </c:pt>
                <c:pt idx="27">
                  <c:v>-8.6899034422737362E-5</c:v>
                </c:pt>
                <c:pt idx="28">
                  <c:v>-8.6516236420345211E-5</c:v>
                </c:pt>
                <c:pt idx="29">
                  <c:v>-8.6146361402498529E-5</c:v>
                </c:pt>
                <c:pt idx="30">
                  <c:v>-8.5362438162072597E-5</c:v>
                </c:pt>
                <c:pt idx="31">
                  <c:v>-8.4781382619454675E-5</c:v>
                </c:pt>
                <c:pt idx="32">
                  <c:v>-8.4465019317105084E-5</c:v>
                </c:pt>
                <c:pt idx="33">
                  <c:v>-8.4157080284475642E-5</c:v>
                </c:pt>
                <c:pt idx="34">
                  <c:v>-8.3856787020248171E-5</c:v>
                </c:pt>
                <c:pt idx="35">
                  <c:v>-8.3260888321220184E-5</c:v>
                </c:pt>
                <c:pt idx="36">
                  <c:v>-8.271621446450342E-5</c:v>
                </c:pt>
                <c:pt idx="37">
                  <c:v>-8.2442185368212338E-5</c:v>
                </c:pt>
                <c:pt idx="38">
                  <c:v>-8.2170958741301092E-5</c:v>
                </c:pt>
                <c:pt idx="39">
                  <c:v>-8.1901698652445549E-5</c:v>
                </c:pt>
                <c:pt idx="40">
                  <c:v>-8.1374587091999999E-5</c:v>
                </c:pt>
                <c:pt idx="41">
                  <c:v>-8.0827317907746762E-5</c:v>
                </c:pt>
                <c:pt idx="42">
                  <c:v>-8.0555064395519018E-5</c:v>
                </c:pt>
                <c:pt idx="43">
                  <c:v>-8.0279589546340669E-5</c:v>
                </c:pt>
                <c:pt idx="44">
                  <c:v>-7.9999999999976588E-5</c:v>
                </c:pt>
                <c:pt idx="45">
                  <c:v>-7.9420332769709054E-5</c:v>
                </c:pt>
                <c:pt idx="46">
                  <c:v>-7.8833708432215853E-5</c:v>
                </c:pt>
                <c:pt idx="47">
                  <c:v>-7.8530744440896848E-5</c:v>
                </c:pt>
                <c:pt idx="48">
                  <c:v>-7.8223537040665925E-5</c:v>
                </c:pt>
                <c:pt idx="49">
                  <c:v>-7.791224570111128E-5</c:v>
                </c:pt>
                <c:pt idx="50">
                  <c:v>-7.7255413756059204E-5</c:v>
                </c:pt>
                <c:pt idx="51">
                  <c:v>-7.6629489403654647E-5</c:v>
                </c:pt>
                <c:pt idx="52">
                  <c:v>-7.6300229477590885E-5</c:v>
                </c:pt>
                <c:pt idx="53">
                  <c:v>-7.5967877870862226E-5</c:v>
                </c:pt>
                <c:pt idx="54">
                  <c:v>-7.563260586826323E-5</c:v>
                </c:pt>
                <c:pt idx="55">
                  <c:v>-7.492370952451118E-5</c:v>
                </c:pt>
                <c:pt idx="56">
                  <c:v>-7.426579865115768E-5</c:v>
                </c:pt>
                <c:pt idx="57">
                  <c:v>-7.3918553003031557E-5</c:v>
                </c:pt>
                <c:pt idx="58">
                  <c:v>-7.3569450108712983E-5</c:v>
                </c:pt>
                <c:pt idx="59">
                  <c:v>-7.3218673066998338E-5</c:v>
                </c:pt>
                <c:pt idx="60">
                  <c:v>-7.2484226084190099E-5</c:v>
                </c:pt>
                <c:pt idx="61">
                  <c:v>-7.1802544489855602E-5</c:v>
                </c:pt>
                <c:pt idx="62">
                  <c:v>-7.1446202277789008E-5</c:v>
                </c:pt>
                <c:pt idx="63">
                  <c:v>-7.1089319960665855E-5</c:v>
                </c:pt>
                <c:pt idx="64">
                  <c:v>-7.0732092453145887E-5</c:v>
                </c:pt>
                <c:pt idx="65">
                  <c:v>-6.9999999999946732E-5</c:v>
                </c:pt>
                <c:pt idx="66">
                  <c:v>-6.9312885736506427E-5</c:v>
                </c:pt>
                <c:pt idx="67">
                  <c:v>-6.8963921933556404E-5</c:v>
                </c:pt>
                <c:pt idx="68">
                  <c:v>-6.8617532318482951E-5</c:v>
                </c:pt>
                <c:pt idx="69">
                  <c:v>-6.8273738370214256E-5</c:v>
                </c:pt>
                <c:pt idx="70">
                  <c:v>-6.7577317922869095E-5</c:v>
                </c:pt>
                <c:pt idx="71">
                  <c:v>-6.6924883749887749E-5</c:v>
                </c:pt>
                <c:pt idx="72">
                  <c:v>-6.6594325248439787E-5</c:v>
                </c:pt>
                <c:pt idx="73">
                  <c:v>-6.6266452246157331E-5</c:v>
                </c:pt>
                <c:pt idx="74">
                  <c:v>-6.5941273208378404E-5</c:v>
                </c:pt>
                <c:pt idx="75">
                  <c:v>-6.528297430358165E-5</c:v>
                </c:pt>
                <c:pt idx="76">
                  <c:v>-6.4667600945487433E-5</c:v>
                </c:pt>
                <c:pt idx="77">
                  <c:v>-6.4355953646068461E-5</c:v>
                </c:pt>
                <c:pt idx="78">
                  <c:v>-6.4047012064381563E-5</c:v>
                </c:pt>
                <c:pt idx="79">
                  <c:v>-6.3740771652393536E-5</c:v>
                </c:pt>
                <c:pt idx="80">
                  <c:v>-6.3120460993578982E-5</c:v>
                </c:pt>
                <c:pt idx="81">
                  <c:v>-6.2542665679495073E-5</c:v>
                </c:pt>
                <c:pt idx="82">
                  <c:v>-6.2249797831932701E-5</c:v>
                </c:pt>
                <c:pt idx="83">
                  <c:v>-6.1959564827399025E-5</c:v>
                </c:pt>
                <c:pt idx="84">
                  <c:v>-6.1671949104051644E-5</c:v>
                </c:pt>
                <c:pt idx="85">
                  <c:v>-6.10888306139011E-5</c:v>
                </c:pt>
                <c:pt idx="86">
                  <c:v>-6.0547242732399469E-5</c:v>
                </c:pt>
                <c:pt idx="87">
                  <c:v>-6.0272384929580325E-5</c:v>
                </c:pt>
                <c:pt idx="88">
                  <c:v>-6.000000000017407E-5</c:v>
                </c:pt>
                <c:pt idx="89">
                  <c:v>-5.9729946493165423E-5</c:v>
                </c:pt>
                <c:pt idx="90">
                  <c:v>-5.9175595915057407E-5</c:v>
                </c:pt>
                <c:pt idx="91">
                  <c:v>-5.8660060632055269E-5</c:v>
                </c:pt>
                <c:pt idx="92">
                  <c:v>-5.8391584843824157E-5</c:v>
                </c:pt>
                <c:pt idx="93">
                  <c:v>-5.8121247263995447E-5</c:v>
                </c:pt>
                <c:pt idx="94">
                  <c:v>-5.7848305102848997E-5</c:v>
                </c:pt>
                <c:pt idx="95">
                  <c:v>-5.7242465539391059E-5</c:v>
                </c:pt>
                <c:pt idx="96">
                  <c:v>-5.6715379683617305E-5</c:v>
                </c:pt>
                <c:pt idx="97">
                  <c:v>-5.6418017601809903E-5</c:v>
                </c:pt>
                <c:pt idx="98">
                  <c:v>-5.6113441097846938E-5</c:v>
                </c:pt>
                <c:pt idx="99">
                  <c:v>-5.5800856348310447E-5</c:v>
                </c:pt>
                <c:pt idx="100">
                  <c:v>-5.5037755363114765E-5</c:v>
                </c:pt>
                <c:pt idx="101">
                  <c:v>-5.4454303217503444E-5</c:v>
                </c:pt>
                <c:pt idx="102">
                  <c:v>-5.4089514687490432E-5</c:v>
                </c:pt>
                <c:pt idx="103">
                  <c:v>-5.3711801853220475E-5</c:v>
                </c:pt>
                <c:pt idx="104">
                  <c:v>-5.3320319852102728E-5</c:v>
                </c:pt>
                <c:pt idx="105">
                  <c:v>-5.2289418515094617E-5</c:v>
                </c:pt>
                <c:pt idx="106">
                  <c:v>-5.1599547716580198E-5</c:v>
                </c:pt>
                <c:pt idx="107">
                  <c:v>-5.1126291729414116E-5</c:v>
                </c:pt>
                <c:pt idx="108">
                  <c:v>-5.0634044270291328E-5</c:v>
                </c:pt>
                <c:pt idx="109">
                  <c:v>-5.0121909431754035E-5</c:v>
                </c:pt>
                <c:pt idx="110">
                  <c:v>-4.9999999999998152E-5</c:v>
                </c:pt>
                <c:pt idx="111">
                  <c:v>-4.7879511997112425E-5</c:v>
                </c:pt>
                <c:pt idx="112">
                  <c:v>-4.7276435311426384E-5</c:v>
                </c:pt>
                <c:pt idx="113">
                  <c:v>-4.665893891461656E-5</c:v>
                </c:pt>
                <c:pt idx="114">
                  <c:v>-4.6028324816470616E-5</c:v>
                </c:pt>
                <c:pt idx="115">
                  <c:v>-4.4351118239552117E-5</c:v>
                </c:pt>
                <c:pt idx="116">
                  <c:v>-4.3401059626738849E-5</c:v>
                </c:pt>
                <c:pt idx="117">
                  <c:v>-4.2724715191924786E-5</c:v>
                </c:pt>
                <c:pt idx="118">
                  <c:v>-4.204326193076245E-5</c:v>
                </c:pt>
                <c:pt idx="119">
                  <c:v>-4.1358067459518656E-5</c:v>
                </c:pt>
                <c:pt idx="120">
                  <c:v>-3.9615531280796191E-5</c:v>
                </c:pt>
                <c:pt idx="121">
                  <c:v>-3.86075578562082E-5</c:v>
                </c:pt>
                <c:pt idx="122">
                  <c:v>-3.7924499635045351E-5</c:v>
                </c:pt>
                <c:pt idx="123">
                  <c:v>-3.7246102735403052E-5</c:v>
                </c:pt>
                <c:pt idx="124">
                  <c:v>-3.657380038462633E-5</c:v>
                </c:pt>
                <c:pt idx="125">
                  <c:v>-3.4981918861370668E-5</c:v>
                </c:pt>
                <c:pt idx="126">
                  <c:v>-3.3974529075751787E-5</c:v>
                </c:pt>
                <c:pt idx="127">
                  <c:v>-3.3354525934869379E-5</c:v>
                </c:pt>
                <c:pt idx="128">
                  <c:v>-3.2749413538186301E-5</c:v>
                </c:pt>
                <c:pt idx="129">
                  <c:v>-3.2160690721716765E-5</c:v>
                </c:pt>
                <c:pt idx="130">
                  <c:v>-3.0943634388666841E-5</c:v>
                </c:pt>
                <c:pt idx="131">
                  <c:v>-3.0000000000141787E-5</c:v>
                </c:pt>
                <c:pt idx="132">
                  <c:v>-2.9516871237392333E-5</c:v>
                </c:pt>
                <c:pt idx="133">
                  <c:v>-2.9058950324149277E-5</c:v>
                </c:pt>
                <c:pt idx="134">
                  <c:v>-2.8624721824964264E-5</c:v>
                </c:pt>
                <c:pt idx="135">
                  <c:v>-2.7923732899463581E-5</c:v>
                </c:pt>
                <c:pt idx="136">
                  <c:v>-2.7094015954853075E-5</c:v>
                </c:pt>
                <c:pt idx="137">
                  <c:v>-2.6755110697242162E-5</c:v>
                </c:pt>
                <c:pt idx="138">
                  <c:v>-2.6430560869024404E-5</c:v>
                </c:pt>
                <c:pt idx="139">
                  <c:v>-2.6118769580237071E-5</c:v>
                </c:pt>
                <c:pt idx="140">
                  <c:v>-2.5742767908950436E-5</c:v>
                </c:pt>
                <c:pt idx="141">
                  <c:v>-2.4966844797279252E-5</c:v>
                </c:pt>
                <c:pt idx="142">
                  <c:v>-2.4694485633125941E-5</c:v>
                </c:pt>
                <c:pt idx="143">
                  <c:v>-2.4425059334758482E-5</c:v>
                </c:pt>
                <c:pt idx="144">
                  <c:v>-2.4156887568868923E-5</c:v>
                </c:pt>
                <c:pt idx="145">
                  <c:v>-2.3863646784959973E-5</c:v>
                </c:pt>
                <c:pt idx="146">
                  <c:v>-2.3062771944248124E-5</c:v>
                </c:pt>
                <c:pt idx="147">
                  <c:v>-2.2775290623307756E-5</c:v>
                </c:pt>
                <c:pt idx="148">
                  <c:v>-2.2478749504742952E-5</c:v>
                </c:pt>
                <c:pt idx="149">
                  <c:v>-2.2171388811791037E-5</c:v>
                </c:pt>
                <c:pt idx="150">
                  <c:v>-2.1709581051110891E-5</c:v>
                </c:pt>
                <c:pt idx="151">
                  <c:v>-2.0798147514786491E-5</c:v>
                </c:pt>
                <c:pt idx="152">
                  <c:v>-2.0409885050853535E-5</c:v>
                </c:pt>
                <c:pt idx="153">
                  <c:v>-2.0000000000131024E-5</c:v>
                </c:pt>
                <c:pt idx="154">
                  <c:v>-1.9567053233912349E-5</c:v>
                </c:pt>
                <c:pt idx="155">
                  <c:v>-1.870172516990643E-5</c:v>
                </c:pt>
                <c:pt idx="156">
                  <c:v>-1.761199432758407E-5</c:v>
                </c:pt>
                <c:pt idx="157">
                  <c:v>-1.7070293307324704E-5</c:v>
                </c:pt>
                <c:pt idx="158">
                  <c:v>-1.6508587855967414E-5</c:v>
                </c:pt>
                <c:pt idx="159">
                  <c:v>-1.5927471726942192E-5</c:v>
                </c:pt>
                <c:pt idx="160">
                  <c:v>-1.4671984551654866E-5</c:v>
                </c:pt>
                <c:pt idx="161">
                  <c:v>-1.3420949718033957E-5</c:v>
                </c:pt>
                <c:pt idx="162">
                  <c:v>-1.2751860718814678E-5</c:v>
                </c:pt>
                <c:pt idx="163">
                  <c:v>-1.2067028093795104E-5</c:v>
                </c:pt>
                <c:pt idx="164">
                  <c:v>-1.136708044195632E-5</c:v>
                </c:pt>
                <c:pt idx="165">
                  <c:v>-9.8135930743011994E-6</c:v>
                </c:pt>
                <c:pt idx="166">
                  <c:v>-8.428885777509383E-6</c:v>
                </c:pt>
                <c:pt idx="167">
                  <c:v>-7.6629662130254791E-6</c:v>
                </c:pt>
                <c:pt idx="168">
                  <c:v>-6.8858077616793161E-6</c:v>
                </c:pt>
                <c:pt idx="169">
                  <c:v>-6.0980738719451345E-6</c:v>
                </c:pt>
                <c:pt idx="170">
                  <c:v>-3.3641885933932151E-6</c:v>
                </c:pt>
                <c:pt idx="171">
                  <c:v>-2.0243421121308756E-6</c:v>
                </c:pt>
                <c:pt idx="172">
                  <c:v>-1.1873668598475816E-6</c:v>
                </c:pt>
                <c:pt idx="173">
                  <c:v>-3.4459973220141087E-7</c:v>
                </c:pt>
                <c:pt idx="174">
                  <c:v>0</c:v>
                </c:pt>
                <c:pt idx="175">
                  <c:v>3.0773000713115181E-6</c:v>
                </c:pt>
                <c:pt idx="176">
                  <c:v>3.9451225133836318E-6</c:v>
                </c:pt>
                <c:pt idx="177">
                  <c:v>4.8177812201047753E-6</c:v>
                </c:pt>
                <c:pt idx="178">
                  <c:v>5.6952236656008868E-6</c:v>
                </c:pt>
                <c:pt idx="179">
                  <c:v>7.6262752498887879E-6</c:v>
                </c:pt>
                <c:pt idx="180">
                  <c:v>9.2517571158107601E-6</c:v>
                </c:pt>
                <c:pt idx="181">
                  <c:v>1.0152307165684774E-5</c:v>
                </c:pt>
                <c:pt idx="182">
                  <c:v>1.1057311878170178E-5</c:v>
                </c:pt>
                <c:pt idx="183">
                  <c:v>1.1966714087159507E-5</c:v>
                </c:pt>
                <c:pt idx="184">
                  <c:v>1.3961156531885212E-5</c:v>
                </c:pt>
                <c:pt idx="185">
                  <c:v>1.5647131362211735E-5</c:v>
                </c:pt>
                <c:pt idx="186">
                  <c:v>1.6577640358751682E-5</c:v>
                </c:pt>
                <c:pt idx="187">
                  <c:v>1.7512189933355543E-5</c:v>
                </c:pt>
                <c:pt idx="188">
                  <c:v>1.8450718279025445E-5</c:v>
                </c:pt>
                <c:pt idx="189">
                  <c:v>2.0502037204288445E-5</c:v>
                </c:pt>
                <c:pt idx="190">
                  <c:v>2.2243360038249011E-5</c:v>
                </c:pt>
                <c:pt idx="191">
                  <c:v>2.3200831936618006E-5</c:v>
                </c:pt>
                <c:pt idx="192">
                  <c:v>2.4161897843803585E-5</c:v>
                </c:pt>
                <c:pt idx="193">
                  <c:v>2.5126491311917456E-5</c:v>
                </c:pt>
                <c:pt idx="194">
                  <c:v>2.722789562686613E-5</c:v>
                </c:pt>
                <c:pt idx="195">
                  <c:v>2.901878864282622E-5</c:v>
                </c:pt>
                <c:pt idx="196">
                  <c:v>2.9999999999813281E-5</c:v>
                </c:pt>
                <c:pt idx="197">
                  <c:v>3.0984914471108687E-5</c:v>
                </c:pt>
                <c:pt idx="198">
                  <c:v>3.1974246192312416E-5</c:v>
                </c:pt>
                <c:pt idx="199">
                  <c:v>3.4127561916071555E-5</c:v>
                </c:pt>
                <c:pt idx="200">
                  <c:v>3.5980255590490319E-5</c:v>
                </c:pt>
                <c:pt idx="201">
                  <c:v>3.6995062837821041E-5</c:v>
                </c:pt>
                <c:pt idx="202">
                  <c:v>3.8015648458657465E-5</c:v>
                </c:pt>
                <c:pt idx="203">
                  <c:v>3.9042242013151317E-5</c:v>
                </c:pt>
                <c:pt idx="204">
                  <c:v>4.1285400130096383E-5</c:v>
                </c:pt>
                <c:pt idx="205">
                  <c:v>4.32133138471584E-5</c:v>
                </c:pt>
                <c:pt idx="206">
                  <c:v>4.4273417545791252E-5</c:v>
                </c:pt>
                <c:pt idx="207">
                  <c:v>4.5340922782436722E-5</c:v>
                </c:pt>
                <c:pt idx="208">
                  <c:v>4.6416064530998164E-5</c:v>
                </c:pt>
                <c:pt idx="209">
                  <c:v>4.8789109074760159E-5</c:v>
                </c:pt>
                <c:pt idx="210">
                  <c:v>5.0797723205025998E-5</c:v>
                </c:pt>
                <c:pt idx="211">
                  <c:v>5.1914599201863865E-5</c:v>
                </c:pt>
                <c:pt idx="212">
                  <c:v>5.3040537800986789E-5</c:v>
                </c:pt>
                <c:pt idx="213">
                  <c:v>5.4175779391144765E-5</c:v>
                </c:pt>
                <c:pt idx="214">
                  <c:v>5.6719791042247409E-5</c:v>
                </c:pt>
                <c:pt idx="215">
                  <c:v>5.8814610533260819E-5</c:v>
                </c:pt>
                <c:pt idx="216">
                  <c:v>5.999999999984557E-5</c:v>
                </c:pt>
                <c:pt idx="217">
                  <c:v>6.1196112284570573E-5</c:v>
                </c:pt>
                <c:pt idx="218">
                  <c:v>6.2402998945317094E-5</c:v>
                </c:pt>
                <c:pt idx="219">
                  <c:v>6.5155548674949776E-5</c:v>
                </c:pt>
                <c:pt idx="220">
                  <c:v>6.7338526200371455E-5</c:v>
                </c:pt>
                <c:pt idx="221">
                  <c:v>6.8599457011971125E-5</c:v>
                </c:pt>
                <c:pt idx="222">
                  <c:v>6.9871226813550332E-5</c:v>
                </c:pt>
                <c:pt idx="223">
                  <c:v>7.1153844226158139E-5</c:v>
                </c:pt>
                <c:pt idx="224">
                  <c:v>7.4128020236320478E-5</c:v>
                </c:pt>
                <c:pt idx="225">
                  <c:v>7.6392940947544094E-5</c:v>
                </c:pt>
                <c:pt idx="226">
                  <c:v>7.7729904266557115E-5</c:v>
                </c:pt>
                <c:pt idx="227">
                  <c:v>7.9077754041799786E-5</c:v>
                </c:pt>
                <c:pt idx="228">
                  <c:v>8.0436494599893323E-5</c:v>
                </c:pt>
                <c:pt idx="229">
                  <c:v>8.3640926114716578E-5</c:v>
                </c:pt>
                <c:pt idx="230">
                  <c:v>8.5980429723909384E-5</c:v>
                </c:pt>
                <c:pt idx="231">
                  <c:v>8.7393667623656047E-5</c:v>
                </c:pt>
                <c:pt idx="232">
                  <c:v>8.881780938160262E-5</c:v>
                </c:pt>
                <c:pt idx="233">
                  <c:v>9.0252855029723539E-5</c:v>
                </c:pt>
                <c:pt idx="234">
                  <c:v>9.3696214650918356E-5</c:v>
                </c:pt>
                <c:pt idx="235">
                  <c:v>9.6102055680787721E-5</c:v>
                </c:pt>
                <c:pt idx="236">
                  <c:v>9.7591599778497411E-5</c:v>
                </c:pt>
                <c:pt idx="237">
                  <c:v>9.9092035070564433E-5</c:v>
                </c:pt>
                <c:pt idx="238">
                  <c:v>9.9547623352865257E-5</c:v>
                </c:pt>
                <c:pt idx="239">
                  <c:v>1.000000000001046E-4</c:v>
                </c:pt>
                <c:pt idx="240">
                  <c:v>1.067497477896213E-4</c:v>
                </c:pt>
                <c:pt idx="241">
                  <c:v>1.0830982323488792E-4</c:v>
                </c:pt>
                <c:pt idx="242">
                  <c:v>1.0987851865020734E-4</c:v>
                </c:pt>
                <c:pt idx="243">
                  <c:v>1.1145544676925101E-4</c:v>
                </c:pt>
                <c:pt idx="244">
                  <c:v>1.1535258586298755E-4</c:v>
                </c:pt>
                <c:pt idx="245">
                  <c:v>1.1783764624763572E-4</c:v>
                </c:pt>
                <c:pt idx="246">
                  <c:v>1.1944983418453934E-4</c:v>
                </c:pt>
                <c:pt idx="247">
                  <c:v>1.2106787440492272E-4</c:v>
                </c:pt>
                <c:pt idx="248">
                  <c:v>1.2269136070155361E-4</c:v>
                </c:pt>
                <c:pt idx="249">
                  <c:v>1.3087607666406598E-4</c:v>
                </c:pt>
                <c:pt idx="250">
                  <c:v>1.3252355753447682E-4</c:v>
                </c:pt>
                <c:pt idx="251">
                  <c:v>1.3417356526295289E-4</c:v>
                </c:pt>
                <c:pt idx="252">
                  <c:v>1.3834939107166272E-4</c:v>
                </c:pt>
                <c:pt idx="253">
                  <c:v>1.4079026704866347E-4</c:v>
                </c:pt>
                <c:pt idx="254">
                  <c:v>1.4244643710565003E-4</c:v>
                </c:pt>
                <c:pt idx="255">
                  <c:v>1.4410252629165545E-4</c:v>
                </c:pt>
                <c:pt idx="256">
                  <c:v>1.4575809051326015E-4</c:v>
                </c:pt>
                <c:pt idx="257">
                  <c:v>1.499999999998392E-4</c:v>
                </c:pt>
                <c:pt idx="258">
                  <c:v>1.5387207965695998E-4</c:v>
                </c:pt>
                <c:pt idx="259">
                  <c:v>1.5544361680920737E-4</c:v>
                </c:pt>
                <c:pt idx="260">
                  <c:v>1.5700078312247021E-4</c:v>
                </c:pt>
                <c:pt idx="261">
                  <c:v>1.6118128130253331E-4</c:v>
                </c:pt>
                <c:pt idx="262">
                  <c:v>1.6311660682637576E-4</c:v>
                </c:pt>
                <c:pt idx="263">
                  <c:v>1.6462522693981137E-4</c:v>
                </c:pt>
                <c:pt idx="264">
                  <c:v>1.6612892570356307E-4</c:v>
                </c:pt>
                <c:pt idx="265">
                  <c:v>1.6762934117783883E-4</c:v>
                </c:pt>
                <c:pt idx="266">
                  <c:v>1.7181784660082677E-4</c:v>
                </c:pt>
                <c:pt idx="267">
                  <c:v>1.7363156285401436E-4</c:v>
                </c:pt>
                <c:pt idx="268">
                  <c:v>1.7514076425194998E-4</c:v>
                </c:pt>
                <c:pt idx="269">
                  <c:v>1.7665688960324147E-4</c:v>
                </c:pt>
                <c:pt idx="270">
                  <c:v>1.7818170326312606E-4</c:v>
                </c:pt>
                <c:pt idx="271">
                  <c:v>1.824623666052239E-4</c:v>
                </c:pt>
                <c:pt idx="272">
                  <c:v>1.8440375960506039E-4</c:v>
                </c:pt>
                <c:pt idx="273">
                  <c:v>1.859991116527881E-4</c:v>
                </c:pt>
                <c:pt idx="274">
                  <c:v>1.8761411705584254E-4</c:v>
                </c:pt>
                <c:pt idx="275">
                  <c:v>1.8925066647784936E-4</c:v>
                </c:pt>
                <c:pt idx="276">
                  <c:v>1.9371059554772042E-4</c:v>
                </c:pt>
                <c:pt idx="277">
                  <c:v>1.9605074925658082E-4</c:v>
                </c:pt>
                <c:pt idx="278">
                  <c:v>1.9782401036297169E-4</c:v>
                </c:pt>
                <c:pt idx="279">
                  <c:v>1.99630538459402E-4</c:v>
                </c:pt>
                <c:pt idx="280">
                  <c:v>2.0146773297186898E-4</c:v>
                </c:pt>
                <c:pt idx="281">
                  <c:v>2.0618122722728841E-4</c:v>
                </c:pt>
                <c:pt idx="282">
                  <c:v>2.0907293585926493E-4</c:v>
                </c:pt>
                <c:pt idx="283">
                  <c:v>2.1103503645742558E-4</c:v>
                </c:pt>
                <c:pt idx="284">
                  <c:v>2.1302010589753793E-4</c:v>
                </c:pt>
                <c:pt idx="285">
                  <c:v>2.1502745433558444E-4</c:v>
                </c:pt>
                <c:pt idx="286">
                  <c:v>2.1995160201541915E-4</c:v>
                </c:pt>
                <c:pt idx="287">
                  <c:v>2.2326555541535517E-4</c:v>
                </c:pt>
                <c:pt idx="288">
                  <c:v>2.2537366540198599E-4</c:v>
                </c:pt>
                <c:pt idx="289">
                  <c:v>2.2749974384755672E-4</c:v>
                </c:pt>
                <c:pt idx="290">
                  <c:v>2.2964304374632248E-4</c:v>
                </c:pt>
                <c:pt idx="291">
                  <c:v>2.3473995291371436E-4</c:v>
                </c:pt>
                <c:pt idx="292">
                  <c:v>2.3837323191738737E-4</c:v>
                </c:pt>
                <c:pt idx="293">
                  <c:v>2.4059114815052463E-4</c:v>
                </c:pt>
                <c:pt idx="294">
                  <c:v>2.428216322904867E-4</c:v>
                </c:pt>
                <c:pt idx="295">
                  <c:v>2.4506388015907015E-4</c:v>
                </c:pt>
                <c:pt idx="296">
                  <c:v>2.5029426852404829E-4</c:v>
                </c:pt>
                <c:pt idx="297">
                  <c:v>2.5413413945449156E-4</c:v>
                </c:pt>
                <c:pt idx="298">
                  <c:v>2.5642285738966428E-4</c:v>
                </c:pt>
                <c:pt idx="299">
                  <c:v>2.5871834244036248E-4</c:v>
                </c:pt>
                <c:pt idx="300">
                  <c:v>2.6101973324541195E-4</c:v>
                </c:pt>
                <c:pt idx="301">
                  <c:v>2.6181910518015045E-4</c:v>
                </c:pt>
                <c:pt idx="302">
                  <c:v>2.702716272770165E-4</c:v>
                </c:pt>
                <c:pt idx="303">
                  <c:v>2.7259592608369859E-4</c:v>
                </c:pt>
                <c:pt idx="304">
                  <c:v>2.7492509585866695E-4</c:v>
                </c:pt>
                <c:pt idx="305">
                  <c:v>2.7725931884277415E-4</c:v>
                </c:pt>
                <c:pt idx="306">
                  <c:v>2.8265626669085907E-4</c:v>
                </c:pt>
                <c:pt idx="307">
                  <c:v>2.8665044839962505E-4</c:v>
                </c:pt>
                <c:pt idx="308">
                  <c:v>2.8901273175354079E-4</c:v>
                </c:pt>
                <c:pt idx="309">
                  <c:v>2.9138119818846261E-4</c:v>
                </c:pt>
                <c:pt idx="310">
                  <c:v>2.9375604208763974E-4</c:v>
                </c:pt>
                <c:pt idx="311">
                  <c:v>2.992365064063172E-4</c:v>
                </c:pt>
                <c:pt idx="312">
                  <c:v>3.0332314070956345E-4</c:v>
                </c:pt>
                <c:pt idx="313">
                  <c:v>3.05732848396652E-4</c:v>
                </c:pt>
                <c:pt idx="314">
                  <c:v>3.0815013627840429E-4</c:v>
                </c:pt>
                <c:pt idx="315">
                  <c:v>3.1057521088265623E-4</c:v>
                </c:pt>
                <c:pt idx="316">
                  <c:v>3.1614950277104029E-4</c:v>
                </c:pt>
                <c:pt idx="317">
                  <c:v>3.2035756779161072E-4</c:v>
                </c:pt>
                <c:pt idx="318">
                  <c:v>3.2282473464138742E-4</c:v>
                </c:pt>
                <c:pt idx="319">
                  <c:v>3.2530096381334445E-4</c:v>
                </c:pt>
                <c:pt idx="320">
                  <c:v>3.2778647398056145E-4</c:v>
                </c:pt>
                <c:pt idx="321">
                  <c:v>3.3346514776518818E-4</c:v>
                </c:pt>
                <c:pt idx="322">
                  <c:v>3.3782575879553491E-4</c:v>
                </c:pt>
                <c:pt idx="323">
                  <c:v>3.4036098163421077E-4</c:v>
                </c:pt>
                <c:pt idx="324">
                  <c:v>3.4290663455576614E-4</c:v>
                </c:pt>
                <c:pt idx="325">
                  <c:v>3.4546274739890795E-4</c:v>
                </c:pt>
                <c:pt idx="326">
                  <c:v>3.5125535371902041E-4</c:v>
                </c:pt>
                <c:pt idx="327">
                  <c:v>3.5579239478009155E-4</c:v>
                </c:pt>
                <c:pt idx="328">
                  <c:v>3.5840125483432546E-4</c:v>
                </c:pt>
                <c:pt idx="329">
                  <c:v>3.6102075385771706E-4</c:v>
                </c:pt>
                <c:pt idx="330">
                  <c:v>3.6365092169510531E-4</c:v>
                </c:pt>
                <c:pt idx="331">
                  <c:v>3.6955984836317896E-4</c:v>
                </c:pt>
                <c:pt idx="332">
                  <c:v>3.7427887810439852E-4</c:v>
                </c:pt>
                <c:pt idx="333">
                  <c:v>3.7696283771019624E-4</c:v>
                </c:pt>
                <c:pt idx="334">
                  <c:v>3.7965764521588732E-4</c:v>
                </c:pt>
                <c:pt idx="335">
                  <c:v>3.8236333047244291E-4</c:v>
                </c:pt>
                <c:pt idx="336">
                  <c:v>3.8838972505125644E-4</c:v>
                </c:pt>
                <c:pt idx="337">
                  <c:v>3.932954460591422E-4</c:v>
                </c:pt>
                <c:pt idx="338">
                  <c:v>3.9605596786699757E-4</c:v>
                </c:pt>
                <c:pt idx="339">
                  <c:v>3.9882754655103466E-4</c:v>
                </c:pt>
                <c:pt idx="340">
                  <c:v>4.0161021196879462E-4</c:v>
                </c:pt>
                <c:pt idx="341">
                  <c:v>4.0775519731289355E-4</c:v>
                </c:pt>
                <c:pt idx="342">
                  <c:v>4.1285233816051642E-4</c:v>
                </c:pt>
                <c:pt idx="343">
                  <c:v>4.156908851432956E-4</c:v>
                </c:pt>
                <c:pt idx="344">
                  <c:v>4.1854069802519246E-4</c:v>
                </c:pt>
                <c:pt idx="345">
                  <c:v>4.2140180667031818E-4</c:v>
                </c:pt>
                <c:pt idx="346">
                  <c:v>4.2766637061158612E-4</c:v>
                </c:pt>
                <c:pt idx="347">
                  <c:v>4.3295265313921791E-4</c:v>
                </c:pt>
                <c:pt idx="348">
                  <c:v>4.3586385202577777E-4</c:v>
                </c:pt>
                <c:pt idx="349">
                  <c:v>4.3878313630682855E-4</c:v>
                </c:pt>
                <c:pt idx="350">
                  <c:v>4.4170984170409399E-4</c:v>
                </c:pt>
                <c:pt idx="351">
                  <c:v>4.4807649878246612E-4</c:v>
                </c:pt>
                <c:pt idx="352">
                  <c:v>4.5347739846697755E-4</c:v>
                </c:pt>
                <c:pt idx="353">
                  <c:v>4.5643105484289729E-4</c:v>
                </c:pt>
                <c:pt idx="354">
                  <c:v>4.593880324049924E-4</c:v>
                </c:pt>
                <c:pt idx="355">
                  <c:v>4.6234762878665967E-4</c:v>
                </c:pt>
                <c:pt idx="356">
                  <c:v>4.6878435086666182E-4</c:v>
                </c:pt>
                <c:pt idx="357">
                  <c:v>4.7419796471454538E-4</c:v>
                </c:pt>
                <c:pt idx="358">
                  <c:v>4.7715992923148956E-4</c:v>
                </c:pt>
                <c:pt idx="359">
                  <c:v>4.8012018408917029E-4</c:v>
                </c:pt>
                <c:pt idx="360">
                  <c:v>4.8307798882718219E-4</c:v>
                </c:pt>
                <c:pt idx="361">
                  <c:v>4.8955221320331967E-4</c:v>
                </c:pt>
                <c:pt idx="362">
                  <c:v>4.94869706893818E-4</c:v>
                </c:pt>
                <c:pt idx="363">
                  <c:v>4.9780396364591253E-4</c:v>
                </c:pt>
                <c:pt idx="364">
                  <c:v>5.0073121322617806E-4</c:v>
                </c:pt>
                <c:pt idx="365">
                  <c:v>5.0365067707734104E-4</c:v>
                </c:pt>
                <c:pt idx="366">
                  <c:v>5.0478037815001144E-4</c:v>
                </c:pt>
                <c:pt idx="367">
                  <c:v>5.1524468329314048E-4</c:v>
                </c:pt>
                <c:pt idx="368">
                  <c:v>5.1812678232621449E-4</c:v>
                </c:pt>
                <c:pt idx="369">
                  <c:v>5.2100507906448082E-4</c:v>
                </c:pt>
                <c:pt idx="370">
                  <c:v>5.2388099050793609E-4</c:v>
                </c:pt>
                <c:pt idx="371">
                  <c:v>5.3037652374510712E-4</c:v>
                </c:pt>
                <c:pt idx="372">
                  <c:v>5.3538951712400827E-4</c:v>
                </c:pt>
                <c:pt idx="373">
                  <c:v>5.3827515089101253E-4</c:v>
                </c:pt>
                <c:pt idx="374">
                  <c:v>5.4116713764650829E-4</c:v>
                </c:pt>
                <c:pt idx="375">
                  <c:v>5.4406697315357048E-4</c:v>
                </c:pt>
                <c:pt idx="376">
                  <c:v>5.5065216701386248E-4</c:v>
                </c:pt>
                <c:pt idx="377">
                  <c:v>5.5577511182715604E-4</c:v>
                </c:pt>
                <c:pt idx="378">
                  <c:v>5.5873702140700422E-4</c:v>
                </c:pt>
                <c:pt idx="379">
                  <c:v>5.6171599064158239E-4</c:v>
                </c:pt>
                <c:pt idx="380">
                  <c:v>5.6471359407106003E-4</c:v>
                </c:pt>
                <c:pt idx="381">
                  <c:v>5.7146275394212326E-4</c:v>
                </c:pt>
                <c:pt idx="382">
                  <c:v>5.7692223451092392E-4</c:v>
                </c:pt>
                <c:pt idx="383">
                  <c:v>5.800370209885433E-4</c:v>
                </c:pt>
                <c:pt idx="384">
                  <c:v>5.8318012529008395E-4</c:v>
                </c:pt>
                <c:pt idx="385">
                  <c:v>5.8635320075558638E-4</c:v>
                </c:pt>
                <c:pt idx="386">
                  <c:v>5.9334160490086155E-4</c:v>
                </c:pt>
                <c:pt idx="387">
                  <c:v>5.9937867516774714E-4</c:v>
                </c:pt>
                <c:pt idx="388">
                  <c:v>6.0272680067040003E-4</c:v>
                </c:pt>
                <c:pt idx="389">
                  <c:v>6.0611451996496924E-4</c:v>
                </c:pt>
                <c:pt idx="390">
                  <c:v>6.0954088800248415E-4</c:v>
                </c:pt>
                <c:pt idx="391">
                  <c:v>6.1683453224735006E-4</c:v>
                </c:pt>
                <c:pt idx="392">
                  <c:v>6.2360288638157633E-4</c:v>
                </c:pt>
                <c:pt idx="393">
                  <c:v>6.2719992191259872E-4</c:v>
                </c:pt>
                <c:pt idx="394">
                  <c:v>6.3082649143728271E-4</c:v>
                </c:pt>
                <c:pt idx="395">
                  <c:v>6.3448103369732759E-4</c:v>
                </c:pt>
                <c:pt idx="396">
                  <c:v>6.4203211850595836E-4</c:v>
                </c:pt>
                <c:pt idx="397">
                  <c:v>6.4934728350811834E-4</c:v>
                </c:pt>
                <c:pt idx="398">
                  <c:v>6.5311784914537038E-4</c:v>
                </c:pt>
                <c:pt idx="399">
                  <c:v>6.5690676710502389E-4</c:v>
                </c:pt>
                <c:pt idx="400">
                  <c:v>6.6071239183521969E-4</c:v>
                </c:pt>
                <c:pt idx="401">
                  <c:v>6.6843957750127667E-4</c:v>
                </c:pt>
                <c:pt idx="402">
                  <c:v>6.76068625875201E-4</c:v>
                </c:pt>
                <c:pt idx="403">
                  <c:v>6.7993267962263774E-4</c:v>
                </c:pt>
                <c:pt idx="404">
                  <c:v>6.838033138876848E-4</c:v>
                </c:pt>
                <c:pt idx="405">
                  <c:v>6.8767879879995831E-4</c:v>
                </c:pt>
                <c:pt idx="406">
                  <c:v>6.9549969512912855E-4</c:v>
                </c:pt>
                <c:pt idx="407">
                  <c:v>7.0319422586232036E-4</c:v>
                </c:pt>
                <c:pt idx="408">
                  <c:v>7.0706759429926998E-4</c:v>
                </c:pt>
                <c:pt idx="409">
                  <c:v>7.1093518116395764E-4</c:v>
                </c:pt>
                <c:pt idx="410">
                  <c:v>7.1479517225104931E-4</c:v>
                </c:pt>
                <c:pt idx="411">
                  <c:v>7.2262689462488825E-4</c:v>
                </c:pt>
                <c:pt idx="412">
                  <c:v>7.3014836001831704E-4</c:v>
                </c:pt>
                <c:pt idx="413">
                  <c:v>7.3396749775643099E-4</c:v>
                </c:pt>
                <c:pt idx="414">
                  <c:v>7.3778016233500227E-4</c:v>
                </c:pt>
                <c:pt idx="415">
                  <c:v>7.4158695708555276E-4</c:v>
                </c:pt>
                <c:pt idx="416">
                  <c:v>7.4941261251819792E-4</c:v>
                </c:pt>
                <c:pt idx="417">
                  <c:v>7.5676766584508674E-4</c:v>
                </c:pt>
                <c:pt idx="418">
                  <c:v>7.6055432283677943E-4</c:v>
                </c:pt>
                <c:pt idx="419">
                  <c:v>7.6433882683529114E-4</c:v>
                </c:pt>
                <c:pt idx="420">
                  <c:v>7.6812181345536077E-4</c:v>
                </c:pt>
                <c:pt idx="421">
                  <c:v>7.7597572077854604E-4</c:v>
                </c:pt>
                <c:pt idx="422">
                  <c:v>7.8325145986120706E-4</c:v>
                </c:pt>
                <c:pt idx="423">
                  <c:v>7.8703655522974019E-4</c:v>
                </c:pt>
                <c:pt idx="424">
                  <c:v>7.9082404376229639E-4</c:v>
                </c:pt>
                <c:pt idx="425">
                  <c:v>7.9461459336055494E-4</c:v>
                </c:pt>
                <c:pt idx="426">
                  <c:v>8.0253150616350921E-4</c:v>
                </c:pt>
                <c:pt idx="427">
                  <c:v>8.1746015699822919E-4</c:v>
                </c:pt>
                <c:pt idx="428">
                  <c:v>8.2129122276772769E-4</c:v>
                </c:pt>
                <c:pt idx="429">
                  <c:v>8.2930626952449672E-4</c:v>
                </c:pt>
                <c:pt idx="430">
                  <c:v>8.405823054694054E-4</c:v>
                </c:pt>
                <c:pt idx="431">
                  <c:v>8.4446877632085094E-4</c:v>
                </c:pt>
                <c:pt idx="432">
                  <c:v>8.4836480156289017E-4</c:v>
                </c:pt>
                <c:pt idx="433">
                  <c:v>8.5649951749092732E-4</c:v>
                </c:pt>
                <c:pt idx="434">
                  <c:v>8.640455678150436E-4</c:v>
                </c:pt>
                <c:pt idx="435">
                  <c:v>8.6799020854132387E-4</c:v>
                </c:pt>
                <c:pt idx="436">
                  <c:v>8.7194474306976526E-4</c:v>
                </c:pt>
                <c:pt idx="437">
                  <c:v>8.7590922896812649E-4</c:v>
                </c:pt>
                <c:pt idx="438">
                  <c:v>8.8416708869395858E-4</c:v>
                </c:pt>
                <c:pt idx="439">
                  <c:v>8.9186784762853948E-4</c:v>
                </c:pt>
                <c:pt idx="440">
                  <c:v>8.958829639008763E-4</c:v>
                </c:pt>
                <c:pt idx="441">
                  <c:v>8.9990838295233601E-4</c:v>
                </c:pt>
                <c:pt idx="442">
                  <c:v>9.0394416435105008E-4</c:v>
                </c:pt>
                <c:pt idx="443">
                  <c:v>9.1232855510945603E-4</c:v>
                </c:pt>
                <c:pt idx="444">
                  <c:v>9.201921147833739E-4</c:v>
                </c:pt>
                <c:pt idx="445">
                  <c:v>9.2428061144262828E-4</c:v>
                </c:pt>
                <c:pt idx="446">
                  <c:v>9.2837983385926073E-4</c:v>
                </c:pt>
                <c:pt idx="447">
                  <c:v>9.3248984360177502E-4</c:v>
                </c:pt>
                <c:pt idx="448">
                  <c:v>9.4100417095512316E-4</c:v>
                </c:pt>
                <c:pt idx="449">
                  <c:v>9.4903899721134803E-4</c:v>
                </c:pt>
                <c:pt idx="450">
                  <c:v>9.5320387711925994E-4</c:v>
                </c:pt>
                <c:pt idx="451">
                  <c:v>9.5737991976825956E-4</c:v>
                </c:pt>
                <c:pt idx="452">
                  <c:v>9.6156713481177554E-4</c:v>
                </c:pt>
                <c:pt idx="453">
                  <c:v>9.7021444323958539E-4</c:v>
                </c:pt>
                <c:pt idx="454">
                  <c:v>9.7842302747304139E-4</c:v>
                </c:pt>
                <c:pt idx="455">
                  <c:v>9.8266243636952301E-4</c:v>
                </c:pt>
                <c:pt idx="456">
                  <c:v>9.8691148453971264E-4</c:v>
                </c:pt>
                <c:pt idx="457">
                  <c:v>9.9116990144188411E-4</c:v>
                </c:pt>
                <c:pt idx="458">
                  <c:v>9.9994270118124824E-4</c:v>
                </c:pt>
                <c:pt idx="459">
                  <c:v>1.0082917849163061E-3</c:v>
                </c:pt>
                <c:pt idx="460">
                  <c:v>1.0125929267265823E-3</c:v>
                </c:pt>
                <c:pt idx="461">
                  <c:v>1.0169017776394749E-3</c:v>
                </c:pt>
                <c:pt idx="462">
                  <c:v>1.0212180549855347E-3</c:v>
                </c:pt>
                <c:pt idx="463">
                  <c:v>1.030103915950358E-3</c:v>
                </c:pt>
                <c:pt idx="464">
                  <c:v>1.038551714662668E-3</c:v>
                </c:pt>
                <c:pt idx="465">
                  <c:v>1.0429008234821579E-3</c:v>
                </c:pt>
                <c:pt idx="466">
                  <c:v>1.0472556263264067E-3</c:v>
                </c:pt>
                <c:pt idx="467">
                  <c:v>1.0516158283949558E-3</c:v>
                </c:pt>
                <c:pt idx="468">
                  <c:v>1.0606022812436426E-3</c:v>
                </c:pt>
                <c:pt idx="469">
                  <c:v>1.0691046722374426E-3</c:v>
                </c:pt>
                <c:pt idx="470">
                  <c:v>1.0734873877541935E-3</c:v>
                </c:pt>
                <c:pt idx="471">
                  <c:v>1.0778736972915869E-3</c:v>
                </c:pt>
                <c:pt idx="472">
                  <c:v>1.0822633327127679E-3</c:v>
                </c:pt>
                <c:pt idx="473">
                  <c:v>1.09133816161505E-3</c:v>
                </c:pt>
                <c:pt idx="474">
                  <c:v>1.099853230555491E-3</c:v>
                </c:pt>
                <c:pt idx="475">
                  <c:v>1.1042581620983017E-3</c:v>
                </c:pt>
                <c:pt idx="476">
                  <c:v>1.1086659224945378E-3</c:v>
                </c:pt>
                <c:pt idx="477">
                  <c:v>1.1130764341558527E-3</c:v>
                </c:pt>
                <c:pt idx="478">
                  <c:v>1.1222350115051528E-3</c:v>
                </c:pt>
                <c:pt idx="479">
                  <c:v>1.1307444297287215E-3</c:v>
                </c:pt>
                <c:pt idx="480">
                  <c:v>1.1351675219307006E-3</c:v>
                </c:pt>
                <c:pt idx="481">
                  <c:v>1.1395928926902959E-3</c:v>
                </c:pt>
                <c:pt idx="482">
                  <c:v>1.1440204620258975E-3</c:v>
                </c:pt>
                <c:pt idx="483">
                  <c:v>1.1532617303381034E-3</c:v>
                </c:pt>
                <c:pt idx="484">
                  <c:v>1.1617511135370673E-3</c:v>
                </c:pt>
                <c:pt idx="485">
                  <c:v>1.1661884640657299E-3</c:v>
                </c:pt>
                <c:pt idx="486">
                  <c:v>1.1706275261016024E-3</c:v>
                </c:pt>
                <c:pt idx="487">
                  <c:v>1.1750682172695919E-3</c:v>
                </c:pt>
                <c:pt idx="488">
                  <c:v>1.1843911811064919E-3</c:v>
                </c:pt>
                <c:pt idx="489">
                  <c:v>1.1928456137877499E-3</c:v>
                </c:pt>
                <c:pt idx="490">
                  <c:v>1.1972932030179157E-3</c:v>
                </c:pt>
                <c:pt idx="491">
                  <c:v>1.2017419199470019E-3</c:v>
                </c:pt>
                <c:pt idx="492">
                  <c:v>1.206191679805119E-3</c:v>
                </c:pt>
                <c:pt idx="493">
                  <c:v>1.2284608018307607E-3</c:v>
                </c:pt>
                <c:pt idx="494">
                  <c:v>1.2329206223554788E-3</c:v>
                </c:pt>
                <c:pt idx="495">
                  <c:v>1.2373831139177252E-3</c:v>
                </c:pt>
                <c:pt idx="496">
                  <c:v>1.2468770249477817E-3</c:v>
                </c:pt>
                <c:pt idx="497">
                  <c:v>1.2552656499901517E-3</c:v>
                </c:pt>
                <c:pt idx="498">
                  <c:v>1.2597459066951795E-3</c:v>
                </c:pt>
                <c:pt idx="499">
                  <c:v>1.2642306107159287E-3</c:v>
                </c:pt>
                <c:pt idx="500">
                  <c:v>1.2687200642466135E-3</c:v>
                </c:pt>
                <c:pt idx="501">
                  <c:v>1.2783211949569202E-3</c:v>
                </c:pt>
                <c:pt idx="502">
                  <c:v>1.286731478854062E-3</c:v>
                </c:pt>
                <c:pt idx="503">
                  <c:v>1.2912492743458539E-3</c:v>
                </c:pt>
                <c:pt idx="504">
                  <c:v>1.2957736694109172E-3</c:v>
                </c:pt>
                <c:pt idx="505">
                  <c:v>1.3106720313730471E-3</c:v>
                </c:pt>
                <c:pt idx="506">
                  <c:v>1.3126301024430766E-3</c:v>
                </c:pt>
                <c:pt idx="507">
                  <c:v>1.3185057071121043E-3</c:v>
                </c:pt>
                <c:pt idx="508">
                  <c:v>1.3230763654857489E-3</c:v>
                </c:pt>
                <c:pt idx="509">
                  <c:v>1.3276558617914237E-3</c:v>
                </c:pt>
                <c:pt idx="510">
                  <c:v>1.3322445228245957E-3</c:v>
                </c:pt>
                <c:pt idx="511">
                  <c:v>1.3421116616972955E-3</c:v>
                </c:pt>
                <c:pt idx="512">
                  <c:v>1.3506974071703991E-3</c:v>
                </c:pt>
                <c:pt idx="513">
                  <c:v>1.3599869209151565E-3</c:v>
                </c:pt>
                <c:pt idx="514">
                  <c:v>1.3646478479256404E-3</c:v>
                </c:pt>
                <c:pt idx="515">
                  <c:v>1.3746706332549469E-3</c:v>
                </c:pt>
                <c:pt idx="516">
                  <c:v>1.3833991021206002E-3</c:v>
                </c:pt>
                <c:pt idx="517">
                  <c:v>1.3881137466329829E-3</c:v>
                </c:pt>
                <c:pt idx="518">
                  <c:v>1.421415484382194E-3</c:v>
                </c:pt>
                <c:pt idx="519">
                  <c:v>1.4552379522269417E-3</c:v>
                </c:pt>
                <c:pt idx="520">
                  <c:v>1.4895768828499865E-3</c:v>
                </c:pt>
                <c:pt idx="521">
                  <c:v>1.5244277729829952E-3</c:v>
                </c:pt>
                <c:pt idx="522">
                  <c:v>1.559785883339744E-3</c:v>
                </c:pt>
                <c:pt idx="523">
                  <c:v>1.5956462385510748E-3</c:v>
                </c:pt>
                <c:pt idx="524">
                  <c:v>1.6320036270976621E-3</c:v>
                </c:pt>
                <c:pt idx="525">
                  <c:v>1.6688526012383984E-3</c:v>
                </c:pt>
                <c:pt idx="526">
                  <c:v>1.7061874769427226E-3</c:v>
                </c:pt>
                <c:pt idx="527">
                  <c:v>1.7440023338150634E-3</c:v>
                </c:pt>
                <c:pt idx="528">
                  <c:v>1.782291015023664E-3</c:v>
                </c:pt>
                <c:pt idx="529">
                  <c:v>1.8210471272241502E-3</c:v>
                </c:pt>
                <c:pt idx="530">
                  <c:v>1.8602640404835355E-3</c:v>
                </c:pt>
                <c:pt idx="531">
                  <c:v>1.8999348882033523E-3</c:v>
                </c:pt>
                <c:pt idx="532">
                  <c:v>1.9400525670390577E-3</c:v>
                </c:pt>
                <c:pt idx="533">
                  <c:v>1.980609736822507E-3</c:v>
                </c:pt>
                <c:pt idx="534">
                  <c:v>2.0215988204789525E-3</c:v>
                </c:pt>
                <c:pt idx="535">
                  <c:v>2.0630120039460097E-3</c:v>
                </c:pt>
                <c:pt idx="536">
                  <c:v>2.1048412360906588E-3</c:v>
                </c:pt>
                <c:pt idx="537">
                  <c:v>2.147078228625364E-3</c:v>
                </c:pt>
                <c:pt idx="538">
                  <c:v>2.1897144560228819E-3</c:v>
                </c:pt>
                <c:pt idx="539">
                  <c:v>2.2327411554319459E-3</c:v>
                </c:pt>
                <c:pt idx="540">
                  <c:v>2.2761493265903224E-3</c:v>
                </c:pt>
                <c:pt idx="541">
                  <c:v>2.3199297317385223E-3</c:v>
                </c:pt>
                <c:pt idx="542">
                  <c:v>2.3640728955324195E-3</c:v>
                </c:pt>
                <c:pt idx="543">
                  <c:v>2.4085691049558697E-3</c:v>
                </c:pt>
                <c:pt idx="544">
                  <c:v>2.4534084092322312E-3</c:v>
                </c:pt>
                <c:pt idx="545">
                  <c:v>2.4985806197372045E-3</c:v>
                </c:pt>
                <c:pt idx="546">
                  <c:v>2.5440753099085999E-3</c:v>
                </c:pt>
                <c:pt idx="547">
                  <c:v>2.5898818151589582E-3</c:v>
                </c:pt>
                <c:pt idx="548">
                  <c:v>2.6359892327868523E-3</c:v>
                </c:pt>
                <c:pt idx="549">
                  <c:v>2.6823864218877549E-3</c:v>
                </c:pt>
                <c:pt idx="550">
                  <c:v>2.7424473971107174E-3</c:v>
                </c:pt>
                <c:pt idx="551">
                  <c:v>2.7827314994081742E-3</c:v>
                </c:pt>
                <c:pt idx="552">
                  <c:v>2.8232016340876778E-3</c:v>
                </c:pt>
                <c:pt idx="553">
                  <c:v>2.8706417328915068E-3</c:v>
                </c:pt>
                <c:pt idx="554">
                  <c:v>2.9183123225193512E-3</c:v>
                </c:pt>
                <c:pt idx="555">
                  <c:v>2.9662008310049493E-3</c:v>
                </c:pt>
                <c:pt idx="556">
                  <c:v>3.0142944475683572E-3</c:v>
                </c:pt>
                <c:pt idx="557">
                  <c:v>3.0625801225320718E-3</c:v>
                </c:pt>
                <c:pt idx="558">
                  <c:v>3.1110445672362769E-3</c:v>
                </c:pt>
                <c:pt idx="559">
                  <c:v>3.1596742539569352E-3</c:v>
                </c:pt>
                <c:pt idx="560">
                  <c:v>3.2120194692675241E-3</c:v>
                </c:pt>
                <c:pt idx="561">
                  <c:v>3.2609398785355213E-3</c:v>
                </c:pt>
                <c:pt idx="562">
                  <c:v>3.3099828792539521E-3</c:v>
                </c:pt>
                <c:pt idx="563">
                  <c:v>3.3591340075800153E-3</c:v>
                </c:pt>
                <c:pt idx="564">
                  <c:v>3.4083785608529831E-3</c:v>
                </c:pt>
                <c:pt idx="565">
                  <c:v>3.4577015975195058E-3</c:v>
                </c:pt>
                <c:pt idx="566">
                  <c:v>3.5070879370637216E-3</c:v>
                </c:pt>
                <c:pt idx="567">
                  <c:v>3.5777784963874943E-3</c:v>
                </c:pt>
                <c:pt idx="568">
                  <c:v>3.6307553808339666E-3</c:v>
                </c:pt>
                <c:pt idx="569">
                  <c:v>3.6767348083501989E-3</c:v>
                </c:pt>
                <c:pt idx="570">
                  <c:v>3.7262411469105392E-3</c:v>
                </c:pt>
                <c:pt idx="571">
                  <c:v>3.775765451830801E-3</c:v>
                </c:pt>
                <c:pt idx="572">
                  <c:v>3.8146419622258313E-3</c:v>
                </c:pt>
                <c:pt idx="573">
                  <c:v>3.8748664905032528E-3</c:v>
                </c:pt>
                <c:pt idx="574">
                  <c:v>3.9244427759620839E-3</c:v>
                </c:pt>
                <c:pt idx="575">
                  <c:v>3.9740361312529844E-3</c:v>
                </c:pt>
                <c:pt idx="576">
                  <c:v>4.0236466191898388E-3</c:v>
                </c:pt>
                <c:pt idx="577">
                  <c:v>4.0732744174242367E-3</c:v>
                </c:pt>
                <c:pt idx="578">
                  <c:v>4.1229198184728408E-3</c:v>
                </c:pt>
                <c:pt idx="579">
                  <c:v>4.172583229747364E-3</c:v>
                </c:pt>
                <c:pt idx="580">
                  <c:v>4.2222651735830258E-3</c:v>
                </c:pt>
                <c:pt idx="581">
                  <c:v>4.2719662872683075E-3</c:v>
                </c:pt>
                <c:pt idx="582">
                  <c:v>4.3216873230727615E-3</c:v>
                </c:pt>
                <c:pt idx="583">
                  <c:v>4.3714291482787196E-3</c:v>
                </c:pt>
                <c:pt idx="584">
                  <c:v>4.4211927452080151E-3</c:v>
                </c:pt>
                <c:pt idx="585">
                  <c:v>4.4709792112523905E-3</c:v>
                </c:pt>
                <c:pt idx="586">
                  <c:v>4.5207897589026064E-3</c:v>
                </c:pt>
                <c:pt idx="587">
                  <c:v>4.5706257157784149E-3</c:v>
                </c:pt>
                <c:pt idx="588">
                  <c:v>4.6204885246572359E-3</c:v>
                </c:pt>
                <c:pt idx="589">
                  <c:v>4.6703797435034789E-3</c:v>
                </c:pt>
                <c:pt idx="590">
                  <c:v>4.7203010454998232E-3</c:v>
                </c:pt>
                <c:pt idx="591">
                  <c:v>4.7702542190741536E-3</c:v>
                </c:pt>
                <c:pt idx="592">
                  <c:v>4.8202411679317053E-3</c:v>
                </c:pt>
                <c:pt idx="593">
                  <c:v>4.8702639110841774E-3</c:v>
                </c:pt>
                <c:pt idx="594">
                  <c:v>4.9094418736680273E-3</c:v>
                </c:pt>
                <c:pt idx="595">
                  <c:v>4.9704254330286959E-3</c:v>
                </c:pt>
                <c:pt idx="596">
                  <c:v>5.0205688266451347E-3</c:v>
                </c:pt>
                <c:pt idx="597">
                  <c:v>5.070757244264144E-3</c:v>
                </c:pt>
                <c:pt idx="598">
                  <c:v>5.1209932818797937E-3</c:v>
                </c:pt>
                <c:pt idx="599">
                  <c:v>5.1712796509737775E-3</c:v>
                </c:pt>
                <c:pt idx="600">
                  <c:v>5.2216191785453801E-3</c:v>
                </c:pt>
                <c:pt idx="601">
                  <c:v>5.2720148071440679E-3</c:v>
                </c:pt>
                <c:pt idx="602">
                  <c:v>5.3439366622760687E-3</c:v>
                </c:pt>
                <c:pt idx="603">
                  <c:v>5.3765071065031474E-3</c:v>
                </c:pt>
                <c:pt idx="604">
                  <c:v>5.4235694584838018E-3</c:v>
                </c:pt>
                <c:pt idx="605">
                  <c:v>5.474221228755796E-3</c:v>
                </c:pt>
                <c:pt idx="606">
                  <c:v>5.5249455471320539E-3</c:v>
                </c:pt>
                <c:pt idx="607">
                  <c:v>5.5645362467549551E-3</c:v>
                </c:pt>
                <c:pt idx="608">
                  <c:v>5.62662648998197E-3</c:v>
                </c:pt>
                <c:pt idx="609">
                  <c:v>5.6775907348088914E-3</c:v>
                </c:pt>
                <c:pt idx="610">
                  <c:v>5.7286427685108946E-3</c:v>
                </c:pt>
                <c:pt idx="611">
                  <c:v>5.7684582422620522E-3</c:v>
                </c:pt>
                <c:pt idx="612">
                  <c:v>5.8196678216421056E-3</c:v>
                </c:pt>
                <c:pt idx="613">
                  <c:v>5.8709776031856571E-3</c:v>
                </c:pt>
                <c:pt idx="614">
                  <c:v>5.9223920764319678E-3</c:v>
                </c:pt>
                <c:pt idx="615">
                  <c:v>5.9739158478645605E-3</c:v>
                </c:pt>
                <c:pt idx="616">
                  <c:v>6.0408658096913152E-3</c:v>
                </c:pt>
                <c:pt idx="617">
                  <c:v>6.0773102961599367E-3</c:v>
                </c:pt>
                <c:pt idx="618">
                  <c:v>6.1291907710327937E-3</c:v>
                </c:pt>
                <c:pt idx="619">
                  <c:v>6.1812001401852302E-3</c:v>
                </c:pt>
                <c:pt idx="620">
                  <c:v>6.2333435916452238E-3</c:v>
                </c:pt>
                <c:pt idx="621">
                  <c:v>6.2856245348858093E-3</c:v>
                </c:pt>
                <c:pt idx="622">
                  <c:v>6.3380414642670978E-3</c:v>
                </c:pt>
                <c:pt idx="623">
                  <c:v>6.390592050821607E-3</c:v>
                </c:pt>
                <c:pt idx="624">
                  <c:v>6.4432739408209448E-3</c:v>
                </c:pt>
                <c:pt idx="625">
                  <c:v>6.4960847557653037E-3</c:v>
                </c:pt>
                <c:pt idx="626">
                  <c:v>6.5490220923740414E-3</c:v>
                </c:pt>
                <c:pt idx="627">
                  <c:v>6.6020835225766997E-3</c:v>
                </c:pt>
                <c:pt idx="628">
                  <c:v>6.6552665935022768E-3</c:v>
                </c:pt>
                <c:pt idx="629">
                  <c:v>6.7085688274713421E-3</c:v>
                </c:pt>
                <c:pt idx="630">
                  <c:v>6.7619877219850834E-3</c:v>
                </c:pt>
                <c:pt idx="631">
                  <c:v>6.8155207497158947E-3</c:v>
                </c:pt>
                <c:pt idx="632">
                  <c:v>6.8691653584988287E-3</c:v>
                </c:pt>
                <c:pt idx="633">
                  <c:v>6.9229189713215303E-3</c:v>
                </c:pt>
                <c:pt idx="634">
                  <c:v>6.9767789863143751E-3</c:v>
                </c:pt>
                <c:pt idx="635">
                  <c:v>7.0307427767419316E-3</c:v>
                </c:pt>
                <c:pt idx="636">
                  <c:v>7.0848076909933227E-3</c:v>
                </c:pt>
                <c:pt idx="637">
                  <c:v>7.138971052572155E-3</c:v>
                </c:pt>
                <c:pt idx="638">
                  <c:v>7.1932301600879742E-3</c:v>
                </c:pt>
                <c:pt idx="639">
                  <c:v>7.2475822872470688E-3</c:v>
                </c:pt>
                <c:pt idx="640">
                  <c:v>7.3020246828426148E-3</c:v>
                </c:pt>
                <c:pt idx="641">
                  <c:v>7.3565545707454782E-3</c:v>
                </c:pt>
                <c:pt idx="642">
                  <c:v>7.4111691498963293E-3</c:v>
                </c:pt>
                <c:pt idx="643">
                  <c:v>7.4658655942946919E-3</c:v>
                </c:pt>
                <c:pt idx="644">
                  <c:v>7.5206410529906256E-3</c:v>
                </c:pt>
                <c:pt idx="645">
                  <c:v>7.5754926500770561E-3</c:v>
                </c:pt>
                <c:pt idx="646">
                  <c:v>7.6304174846779501E-3</c:v>
                </c:pt>
                <c:pt idx="647">
                  <c:v>7.6854126309421848E-3</c:v>
                </c:pt>
                <c:pt idx="648">
                  <c:v>7.7404751380334737E-3</c:v>
                </c:pt>
                <c:pt idx="649">
                  <c:v>7.7956020301213833E-3</c:v>
                </c:pt>
                <c:pt idx="650">
                  <c:v>7.8507903063730188E-3</c:v>
                </c:pt>
                <c:pt idx="651">
                  <c:v>7.9060369409442548E-3</c:v>
                </c:pt>
                <c:pt idx="652">
                  <c:v>7.9613388829712015E-3</c:v>
                </c:pt>
                <c:pt idx="653">
                  <c:v>8.0166930565614431E-3</c:v>
                </c:pt>
                <c:pt idx="654">
                  <c:v>8.0720963607865872E-3</c:v>
                </c:pt>
                <c:pt idx="655">
                  <c:v>8.1275456696719758E-3</c:v>
                </c:pt>
                <c:pt idx="656">
                  <c:v>8.183037832190555E-3</c:v>
                </c:pt>
                <c:pt idx="657">
                  <c:v>8.2385696722530148E-3</c:v>
                </c:pt>
                <c:pt idx="658">
                  <c:v>8.2941379887007845E-3</c:v>
                </c:pt>
                <c:pt idx="659">
                  <c:v>8.3497395552972718E-3</c:v>
                </c:pt>
                <c:pt idx="660">
                  <c:v>8.4053711207204129E-3</c:v>
                </c:pt>
                <c:pt idx="661">
                  <c:v>8.4610294085543589E-3</c:v>
                </c:pt>
                <c:pt idx="662">
                  <c:v>8.5167111172822427E-3</c:v>
                </c:pt>
                <c:pt idx="663">
                  <c:v>8.572412920278074E-3</c:v>
                </c:pt>
                <c:pt idx="664">
                  <c:v>8.6281314657995177E-3</c:v>
                </c:pt>
                <c:pt idx="665">
                  <c:v>8.6838633769806637E-3</c:v>
                </c:pt>
                <c:pt idx="666">
                  <c:v>8.7396052518234867E-3</c:v>
                </c:pt>
                <c:pt idx="667">
                  <c:v>8.7953536631923679E-3</c:v>
                </c:pt>
                <c:pt idx="668">
                  <c:v>8.8511051588057825E-3</c:v>
                </c:pt>
                <c:pt idx="669">
                  <c:v>8.9068562612292772E-3</c:v>
                </c:pt>
                <c:pt idx="670">
                  <c:v>8.9789417354979046E-3</c:v>
                </c:pt>
                <c:pt idx="671">
                  <c:v>9.0183432509668756E-3</c:v>
                </c:pt>
                <c:pt idx="672">
                  <c:v>9.0740720575883428E-3</c:v>
                </c:pt>
                <c:pt idx="673">
                  <c:v>9.1297865694248397E-3</c:v>
                </c:pt>
                <c:pt idx="674">
                  <c:v>9.1854844902754355E-3</c:v>
                </c:pt>
                <c:pt idx="675">
                  <c:v>9.2411637807886492E-3</c:v>
                </c:pt>
                <c:pt idx="676">
                  <c:v>9.2968224006807019E-3</c:v>
                </c:pt>
                <c:pt idx="677">
                  <c:v>9.3524583087355225E-3</c:v>
                </c:pt>
                <c:pt idx="678">
                  <c:v>9.4080694628062757E-3</c:v>
                </c:pt>
                <c:pt idx="679">
                  <c:v>9.4636538198140489E-3</c:v>
                </c:pt>
                <c:pt idx="680">
                  <c:v>9.5192093357491687E-3</c:v>
                </c:pt>
                <c:pt idx="681">
                  <c:v>9.5747339656720738E-3</c:v>
                </c:pt>
                <c:pt idx="682">
                  <c:v>9.6302256637128825E-3</c:v>
                </c:pt>
                <c:pt idx="683">
                  <c:v>9.6856823830720404E-3</c:v>
                </c:pt>
                <c:pt idx="684">
                  <c:v>9.7411020760220825E-3</c:v>
                </c:pt>
                <c:pt idx="685">
                  <c:v>9.7964826939063113E-3</c:v>
                </c:pt>
                <c:pt idx="686">
                  <c:v>9.8518221871405527E-3</c:v>
                </c:pt>
                <c:pt idx="687">
                  <c:v>9.9071185052144704E-3</c:v>
                </c:pt>
                <c:pt idx="688">
                  <c:v>9.9623695966906886E-3</c:v>
                </c:pt>
                <c:pt idx="689">
                  <c:v>1.0017573409207201E-2</c:v>
                </c:pt>
                <c:pt idx="690">
                  <c:v>1.0072727889476494E-2</c:v>
                </c:pt>
                <c:pt idx="691">
                  <c:v>1.0127830983288177E-2</c:v>
                </c:pt>
                <c:pt idx="692">
                  <c:v>1.0182880635508545E-2</c:v>
                </c:pt>
                <c:pt idx="693">
                  <c:v>1.0237874790082762E-2</c:v>
                </c:pt>
                <c:pt idx="694">
                  <c:v>1.0292811390033775E-2</c:v>
                </c:pt>
                <c:pt idx="695">
                  <c:v>1.034768837746625E-2</c:v>
                </c:pt>
                <c:pt idx="696">
                  <c:v>1.0402503693564822E-2</c:v>
                </c:pt>
                <c:pt idx="697">
                  <c:v>1.0457255278596943E-2</c:v>
                </c:pt>
                <c:pt idx="698">
                  <c:v>1.0511941071913755E-2</c:v>
                </c:pt>
                <c:pt idx="699">
                  <c:v>1.0566559011951188E-2</c:v>
                </c:pt>
                <c:pt idx="700">
                  <c:v>1.0621107036230398E-2</c:v>
                </c:pt>
                <c:pt idx="701">
                  <c:v>1.0675583081360828E-2</c:v>
                </c:pt>
                <c:pt idx="702">
                  <c:v>1.0729985083039342E-2</c:v>
                </c:pt>
                <c:pt idx="703">
                  <c:v>1.0784310976053936E-2</c:v>
                </c:pt>
                <c:pt idx="704">
                  <c:v>1.083855869428331E-2</c:v>
                </c:pt>
                <c:pt idx="705">
                  <c:v>1.0892726170699052E-2</c:v>
                </c:pt>
                <c:pt idx="706">
                  <c:v>1.0946811337367173E-2</c:v>
                </c:pt>
                <c:pt idx="707">
                  <c:v>1.1000812125449861E-2</c:v>
                </c:pt>
                <c:pt idx="708">
                  <c:v>1.1054726465206133E-2</c:v>
                </c:pt>
                <c:pt idx="709">
                  <c:v>1.1108552285994687E-2</c:v>
                </c:pt>
                <c:pt idx="710">
                  <c:v>1.1162287516275215E-2</c:v>
                </c:pt>
                <c:pt idx="711">
                  <c:v>1.1215930083609497E-2</c:v>
                </c:pt>
                <c:pt idx="712">
                  <c:v>1.1269477914663368E-2</c:v>
                </c:pt>
                <c:pt idx="713">
                  <c:v>1.1322928935209354E-2</c:v>
                </c:pt>
                <c:pt idx="714">
                  <c:v>1.1376281070127984E-2</c:v>
                </c:pt>
                <c:pt idx="715">
                  <c:v>1.1429532243409535E-2</c:v>
                </c:pt>
                <c:pt idx="716">
                  <c:v>1.1482680378155355E-2</c:v>
                </c:pt>
                <c:pt idx="717">
                  <c:v>1.1535723396582018E-2</c:v>
                </c:pt>
                <c:pt idx="718">
                  <c:v>1.1588659220020675E-2</c:v>
                </c:pt>
                <c:pt idx="719">
                  <c:v>1.164148576892076E-2</c:v>
                </c:pt>
                <c:pt idx="720">
                  <c:v>1.1694200962852204E-2</c:v>
                </c:pt>
                <c:pt idx="721">
                  <c:v>1.1762279178691859E-2</c:v>
                </c:pt>
                <c:pt idx="722">
                  <c:v>1.179928895970048E-2</c:v>
                </c:pt>
                <c:pt idx="723">
                  <c:v>1.1851657597376013E-2</c:v>
                </c:pt>
                <c:pt idx="724">
                  <c:v>1.1903906549605332E-2</c:v>
                </c:pt>
                <c:pt idx="725">
                  <c:v>1.1956033657218503E-2</c:v>
                </c:pt>
                <c:pt idx="726">
                  <c:v>1.2008036469635948E-2</c:v>
                </c:pt>
                <c:pt idx="727">
                  <c:v>1.2059912462001728E-2</c:v>
                </c:pt>
                <c:pt idx="728">
                  <c:v>1.2111659103867663E-2</c:v>
                </c:pt>
                <c:pt idx="729">
                  <c:v>1.2163273859179317E-2</c:v>
                </c:pt>
                <c:pt idx="730">
                  <c:v>1.2214754186276438E-2</c:v>
                </c:pt>
                <c:pt idx="731">
                  <c:v>1.2266097537894928E-2</c:v>
                </c:pt>
                <c:pt idx="732">
                  <c:v>1.2317301361170128E-2</c:v>
                </c:pt>
                <c:pt idx="733">
                  <c:v>1.2368363097637693E-2</c:v>
                </c:pt>
                <c:pt idx="734">
                  <c:v>1.2419280183236662E-2</c:v>
                </c:pt>
                <c:pt idx="735">
                  <c:v>1.2470050048312295E-2</c:v>
                </c:pt>
                <c:pt idx="736">
                  <c:v>1.2520670117616964E-2</c:v>
                </c:pt>
                <c:pt idx="737">
                  <c:v>1.2571137810313862E-2</c:v>
                </c:pt>
                <c:pt idx="738">
                  <c:v>1.2621450539979422E-2</c:v>
                </c:pt>
                <c:pt idx="739">
                  <c:v>1.26716057146055E-2</c:v>
                </c:pt>
                <c:pt idx="740">
                  <c:v>1.2721600736602667E-2</c:v>
                </c:pt>
                <c:pt idx="741">
                  <c:v>1.277143300280305E-2</c:v>
                </c:pt>
                <c:pt idx="742">
                  <c:v>1.2821099904462303E-2</c:v>
                </c:pt>
                <c:pt idx="743">
                  <c:v>1.2870598827263774E-2</c:v>
                </c:pt>
                <c:pt idx="744">
                  <c:v>1.2919927151321127E-2</c:v>
                </c:pt>
                <c:pt idx="745">
                  <c:v>1.2969082251180973E-2</c:v>
                </c:pt>
                <c:pt idx="746">
                  <c:v>1.3018061495827033E-2</c:v>
                </c:pt>
                <c:pt idx="747">
                  <c:v>1.3066862248682976E-2</c:v>
                </c:pt>
                <c:pt idx="748">
                  <c:v>1.3115481867615058E-2</c:v>
                </c:pt>
                <c:pt idx="749">
                  <c:v>1.3163917704937156E-2</c:v>
                </c:pt>
                <c:pt idx="750">
                  <c:v>1.3212167107413391E-2</c:v>
                </c:pt>
                <c:pt idx="751">
                  <c:v>1.32602274162612E-2</c:v>
                </c:pt>
                <c:pt idx="752">
                  <c:v>1.3308095967157025E-2</c:v>
                </c:pt>
                <c:pt idx="753">
                  <c:v>1.3355770090237414E-2</c:v>
                </c:pt>
                <c:pt idx="754">
                  <c:v>1.3403247110105586E-2</c:v>
                </c:pt>
                <c:pt idx="755">
                  <c:v>1.3450524345833404E-2</c:v>
                </c:pt>
                <c:pt idx="756">
                  <c:v>1.349759911096641E-2</c:v>
                </c:pt>
                <c:pt idx="757">
                  <c:v>1.3544468713527991E-2</c:v>
                </c:pt>
                <c:pt idx="758">
                  <c:v>1.3591130456023537E-2</c:v>
                </c:pt>
                <c:pt idx="759">
                  <c:v>1.3637581635443942E-2</c:v>
                </c:pt>
                <c:pt idx="760">
                  <c:v>1.3683819543271962E-2</c:v>
                </c:pt>
                <c:pt idx="761">
                  <c:v>1.3729841465484834E-2</c:v>
                </c:pt>
                <c:pt idx="762">
                  <c:v>1.3775644682559105E-2</c:v>
                </c:pt>
                <c:pt idx="763">
                  <c:v>1.3821226469476972E-2</c:v>
                </c:pt>
                <c:pt idx="764">
                  <c:v>1.3866584095729139E-2</c:v>
                </c:pt>
                <c:pt idx="765">
                  <c:v>1.3911714825320286E-2</c:v>
                </c:pt>
                <c:pt idx="766">
                  <c:v>1.3956615916774981E-2</c:v>
                </c:pt>
                <c:pt idx="767">
                  <c:v>1.4001284623141187E-2</c:v>
                </c:pt>
                <c:pt idx="768">
                  <c:v>1.4055574580890323E-2</c:v>
                </c:pt>
                <c:pt idx="769">
                  <c:v>1.4099719117709152E-2</c:v>
                </c:pt>
                <c:pt idx="770">
                  <c:v>1.414362245699147E-2</c:v>
                </c:pt>
                <c:pt idx="771">
                  <c:v>1.4187281832846938E-2</c:v>
                </c:pt>
                <c:pt idx="772">
                  <c:v>1.4217826289214348E-2</c:v>
                </c:pt>
                <c:pt idx="773">
                  <c:v>1.4273857603679748E-2</c:v>
                </c:pt>
                <c:pt idx="774">
                  <c:v>1.43167684398578E-2</c:v>
                </c:pt>
                <c:pt idx="775">
                  <c:v>1.4359424195021498E-2</c:v>
                </c:pt>
                <c:pt idx="776">
                  <c:v>1.4401822076296865E-2</c:v>
                </c:pt>
                <c:pt idx="777">
                  <c:v>1.4443959384771722E-2</c:v>
                </c:pt>
                <c:pt idx="778">
                  <c:v>1.4485833922336764E-2</c:v>
                </c:pt>
                <c:pt idx="779">
                  <c:v>1.4527443658367195E-2</c:v>
                </c:pt>
                <c:pt idx="780">
                  <c:v>1.456878656522778E-2</c:v>
                </c:pt>
                <c:pt idx="781">
                  <c:v>1.4609860618050852E-2</c:v>
                </c:pt>
                <c:pt idx="782">
                  <c:v>1.4650663794743703E-2</c:v>
                </c:pt>
                <c:pt idx="783">
                  <c:v>1.4691194075993789E-2</c:v>
                </c:pt>
                <c:pt idx="784">
                  <c:v>1.4731449445274816E-2</c:v>
                </c:pt>
                <c:pt idx="785">
                  <c:v>1.4762507604671094E-2</c:v>
                </c:pt>
                <c:pt idx="786">
                  <c:v>1.48111273957953E-2</c:v>
                </c:pt>
                <c:pt idx="787">
                  <c:v>1.4850545957970328E-2</c:v>
                </c:pt>
                <c:pt idx="788">
                  <c:v>1.4889681570059819E-2</c:v>
                </c:pt>
                <c:pt idx="789">
                  <c:v>1.4928532229562133E-2</c:v>
                </c:pt>
                <c:pt idx="790">
                  <c:v>1.4967095936799887E-2</c:v>
                </c:pt>
                <c:pt idx="791">
                  <c:v>1.5005370694924745E-2</c:v>
                </c:pt>
                <c:pt idx="792">
                  <c:v>1.504335450992501E-2</c:v>
                </c:pt>
                <c:pt idx="793">
                  <c:v>1.5081045390630847E-2</c:v>
                </c:pt>
                <c:pt idx="794">
                  <c:v>1.5110065892519769E-2</c:v>
                </c:pt>
                <c:pt idx="795">
                  <c:v>1.5155540398733257E-2</c:v>
                </c:pt>
                <c:pt idx="796">
                  <c:v>1.5192340558060263E-2</c:v>
                </c:pt>
                <c:pt idx="797">
                  <c:v>1.5228839846967388E-2</c:v>
                </c:pt>
                <c:pt idx="798">
                  <c:v>1.5265036288593563E-2</c:v>
                </c:pt>
                <c:pt idx="799">
                  <c:v>1.5300927908958246E-2</c:v>
                </c:pt>
                <c:pt idx="800">
                  <c:v>1.5336512736968582E-2</c:v>
                </c:pt>
                <c:pt idx="801">
                  <c:v>1.5371788804426139E-2</c:v>
                </c:pt>
                <c:pt idx="802">
                  <c:v>1.5406754146032346E-2</c:v>
                </c:pt>
                <c:pt idx="803">
                  <c:v>1.5441406799396295E-2</c:v>
                </c:pt>
                <c:pt idx="804">
                  <c:v>1.5475744805041061E-2</c:v>
                </c:pt>
                <c:pt idx="805">
                  <c:v>1.5509766206409552E-2</c:v>
                </c:pt>
                <c:pt idx="806">
                  <c:v>1.5543469049872121E-2</c:v>
                </c:pt>
                <c:pt idx="807">
                  <c:v>1.5569323785190157E-2</c:v>
                </c:pt>
                <c:pt idx="808">
                  <c:v>1.5609911263236975E-2</c:v>
                </c:pt>
                <c:pt idx="809">
                  <c:v>1.56426467405756E-2</c:v>
                </c:pt>
                <c:pt idx="810">
                  <c:v>1.5675055874894657E-2</c:v>
                </c:pt>
                <c:pt idx="811">
                  <c:v>1.5711692794773618E-2</c:v>
                </c:pt>
                <c:pt idx="812">
                  <c:v>1.5741007886178601E-2</c:v>
                </c:pt>
                <c:pt idx="813">
                  <c:v>1.5772402341691895E-2</c:v>
                </c:pt>
                <c:pt idx="814">
                  <c:v>1.5803462597173398E-2</c:v>
                </c:pt>
                <c:pt idx="815">
                  <c:v>1.5834186726933857E-2</c:v>
                </c:pt>
                <c:pt idx="816">
                  <c:v>1.5864572808286088E-2</c:v>
                </c:pt>
                <c:pt idx="817">
                  <c:v>1.5894618921554551E-2</c:v>
                </c:pt>
                <c:pt idx="818">
                  <c:v>1.5924323150079064E-2</c:v>
                </c:pt>
                <c:pt idx="819">
                  <c:v>1.5953683580224167E-2</c:v>
                </c:pt>
                <c:pt idx="820">
                  <c:v>1.5982698301384563E-2</c:v>
                </c:pt>
                <c:pt idx="821">
                  <c:v>1.6011365405993391E-2</c:v>
                </c:pt>
                <c:pt idx="822">
                  <c:v>1.6039682989527685E-2</c:v>
                </c:pt>
                <c:pt idx="823">
                  <c:v>1.6067649150516856E-2</c:v>
                </c:pt>
                <c:pt idx="824">
                  <c:v>1.6106713661098861E-2</c:v>
                </c:pt>
                <c:pt idx="825">
                  <c:v>1.6122519614278148E-2</c:v>
                </c:pt>
                <c:pt idx="826">
                  <c:v>1.6149420129431109E-2</c:v>
                </c:pt>
                <c:pt idx="827">
                  <c:v>1.6177979362426952E-2</c:v>
                </c:pt>
                <c:pt idx="828">
                  <c:v>1.620214228032333E-2</c:v>
                </c:pt>
                <c:pt idx="829">
                  <c:v>1.6234999027722789E-2</c:v>
                </c:pt>
                <c:pt idx="830">
                  <c:v>1.6260359842891682E-2</c:v>
                </c:pt>
                <c:pt idx="831">
                  <c:v>1.6285373710659135E-2</c:v>
                </c:pt>
                <c:pt idx="832">
                  <c:v>1.6310048902513193E-2</c:v>
                </c:pt>
                <c:pt idx="833">
                  <c:v>1.6334393778284603E-2</c:v>
                </c:pt>
                <c:pt idx="834">
                  <c:v>1.6358416786132573E-2</c:v>
                </c:pt>
                <c:pt idx="835">
                  <c:v>1.6382126462525952E-2</c:v>
                </c:pt>
                <c:pt idx="836">
                  <c:v>1.6405531432228112E-2</c:v>
                </c:pt>
                <c:pt idx="837">
                  <c:v>1.6428640408278544E-2</c:v>
                </c:pt>
                <c:pt idx="838">
                  <c:v>1.6451462191979294E-2</c:v>
                </c:pt>
                <c:pt idx="839">
                  <c:v>1.6474005672877653E-2</c:v>
                </c:pt>
                <c:pt idx="840">
                  <c:v>1.6496279828751702E-2</c:v>
                </c:pt>
                <c:pt idx="841">
                  <c:v>1.6518293725595424E-2</c:v>
                </c:pt>
                <c:pt idx="842">
                  <c:v>1.6540056517604686E-2</c:v>
                </c:pt>
                <c:pt idx="843">
                  <c:v>1.6561577447162783E-2</c:v>
                </c:pt>
                <c:pt idx="844">
                  <c:v>1.65828658448284E-2</c:v>
                </c:pt>
                <c:pt idx="845">
                  <c:v>1.660393112932115E-2</c:v>
                </c:pt>
                <c:pt idx="846">
                  <c:v>1.6624782807511063E-2</c:v>
                </c:pt>
                <c:pt idx="847">
                  <c:v>1.6645430474406104E-2</c:v>
                </c:pt>
                <c:pt idx="848">
                  <c:v>1.6665883813141224E-2</c:v>
                </c:pt>
                <c:pt idx="849">
                  <c:v>1.6686152594969163E-2</c:v>
                </c:pt>
                <c:pt idx="850">
                  <c:v>1.6706246679249057E-2</c:v>
                </c:pt>
                <c:pt idx="851">
                  <c:v>1.6726176013439221E-2</c:v>
                </c:pt>
                <c:pt idx="852">
                  <c:v>1.6745950633088584E-2</c:v>
                </c:pt>
                <c:pt idx="853">
                  <c:v>1.676558066182884E-2</c:v>
                </c:pt>
                <c:pt idx="854">
                  <c:v>1.6785076311368288E-2</c:v>
                </c:pt>
                <c:pt idx="855">
                  <c:v>1.6804447881486589E-2</c:v>
                </c:pt>
                <c:pt idx="856">
                  <c:v>1.6823705760029502E-2</c:v>
                </c:pt>
                <c:pt idx="857">
                  <c:v>1.6842860422904293E-2</c:v>
                </c:pt>
                <c:pt idx="858">
                  <c:v>1.6861922434079073E-2</c:v>
                </c:pt>
                <c:pt idx="859">
                  <c:v>1.6880902445577762E-2</c:v>
                </c:pt>
                <c:pt idx="860">
                  <c:v>1.6899811197481403E-2</c:v>
                </c:pt>
                <c:pt idx="861">
                  <c:v>1.6918659517927731E-2</c:v>
                </c:pt>
                <c:pt idx="862">
                  <c:v>1.693745832311137E-2</c:v>
                </c:pt>
                <c:pt idx="863">
                  <c:v>1.6958896161238309E-2</c:v>
                </c:pt>
                <c:pt idx="864">
                  <c:v>1.6977626030398374E-2</c:v>
                </c:pt>
                <c:pt idx="865">
                  <c:v>1.6996341265641132E-2</c:v>
                </c:pt>
                <c:pt idx="866">
                  <c:v>1.7015053148007553E-2</c:v>
                </c:pt>
                <c:pt idx="867">
                  <c:v>1.7033773046620272E-2</c:v>
                </c:pt>
                <c:pt idx="868">
                  <c:v>1.7052512418691674E-2</c:v>
                </c:pt>
                <c:pt idx="869">
                  <c:v>1.7071282809533531E-2</c:v>
                </c:pt>
                <c:pt idx="870">
                  <c:v>1.7090095852568179E-2</c:v>
                </c:pt>
                <c:pt idx="871">
                  <c:v>1.710896326934078E-2</c:v>
                </c:pt>
                <c:pt idx="872">
                  <c:v>1.7127896869533983E-2</c:v>
                </c:pt>
                <c:pt idx="873">
                  <c:v>1.7146908550981749E-2</c:v>
                </c:pt>
                <c:pt idx="874">
                  <c:v>1.7166010299687492E-2</c:v>
                </c:pt>
                <c:pt idx="875">
                  <c:v>1.7185214189841851E-2</c:v>
                </c:pt>
                <c:pt idx="876">
                  <c:v>1.7204532383842161E-2</c:v>
                </c:pt>
                <c:pt idx="877">
                  <c:v>1.7223977132314796E-2</c:v>
                </c:pt>
                <c:pt idx="878">
                  <c:v>1.7243560774137731E-2</c:v>
                </c:pt>
                <c:pt idx="879">
                  <c:v>1.7268963839919275E-2</c:v>
                </c:pt>
                <c:pt idx="880">
                  <c:v>1.7295689798423171E-2</c:v>
                </c:pt>
                <c:pt idx="881">
                  <c:v>1.7309033193510025E-2</c:v>
                </c:pt>
                <c:pt idx="882">
                  <c:v>1.7329323650254073E-2</c:v>
                </c:pt>
                <c:pt idx="883">
                  <c:v>1.7349777171449924E-2</c:v>
                </c:pt>
                <c:pt idx="884">
                  <c:v>1.7370387807260575E-2</c:v>
                </c:pt>
                <c:pt idx="885">
                  <c:v>1.739114954472603E-2</c:v>
                </c:pt>
                <c:pt idx="886">
                  <c:v>1.741205630774776E-2</c:v>
                </c:pt>
                <c:pt idx="887">
                  <c:v>1.7433101957072497E-2</c:v>
                </c:pt>
                <c:pt idx="888">
                  <c:v>1.7454280290277995E-2</c:v>
                </c:pt>
                <c:pt idx="889">
                  <c:v>1.7475585041757259E-2</c:v>
                </c:pt>
                <c:pt idx="890">
                  <c:v>1.7497009882704317E-2</c:v>
                </c:pt>
                <c:pt idx="891">
                  <c:v>1.7518548421099761E-2</c:v>
                </c:pt>
                <c:pt idx="892">
                  <c:v>1.7540194201696519E-2</c:v>
                </c:pt>
                <c:pt idx="893">
                  <c:v>1.7561940706005825E-2</c:v>
                </c:pt>
                <c:pt idx="894">
                  <c:v>1.7583781352283872E-2</c:v>
                </c:pt>
                <c:pt idx="895">
                  <c:v>1.7605709495518668E-2</c:v>
                </c:pt>
                <c:pt idx="896">
                  <c:v>1.7627718427417331E-2</c:v>
                </c:pt>
                <c:pt idx="897">
                  <c:v>1.7649801376393392E-2</c:v>
                </c:pt>
                <c:pt idx="898">
                  <c:v>1.767195150755475E-2</c:v>
                </c:pt>
                <c:pt idx="899">
                  <c:v>1.7694161922691836E-2</c:v>
                </c:pt>
                <c:pt idx="900">
                  <c:v>1.7716425660266676E-2</c:v>
                </c:pt>
                <c:pt idx="901">
                  <c:v>1.773873569540171E-2</c:v>
                </c:pt>
                <c:pt idx="902">
                  <c:v>1.7761084939869293E-2</c:v>
                </c:pt>
                <c:pt idx="903">
                  <c:v>1.7783466242082047E-2</c:v>
                </c:pt>
                <c:pt idx="904">
                  <c:v>1.780587238708323E-2</c:v>
                </c:pt>
                <c:pt idx="905">
                  <c:v>1.7828296096537317E-2</c:v>
                </c:pt>
                <c:pt idx="906">
                  <c:v>1.7850730028722124E-2</c:v>
                </c:pt>
                <c:pt idx="907">
                  <c:v>1.787316677852047E-2</c:v>
                </c:pt>
                <c:pt idx="908">
                  <c:v>1.7895598877411868E-2</c:v>
                </c:pt>
                <c:pt idx="909">
                  <c:v>1.7918018793467702E-2</c:v>
                </c:pt>
                <c:pt idx="910">
                  <c:v>1.7940418931342253E-2</c:v>
                </c:pt>
                <c:pt idx="911">
                  <c:v>1.796279163226875E-2</c:v>
                </c:pt>
                <c:pt idx="912">
                  <c:v>1.798512917405411E-2</c:v>
                </c:pt>
                <c:pt idx="913">
                  <c:v>1.8007423771072829E-2</c:v>
                </c:pt>
                <c:pt idx="914">
                  <c:v>1.8042352471126535E-2</c:v>
                </c:pt>
                <c:pt idx="915">
                  <c:v>1.8058956598619207E-2</c:v>
                </c:pt>
                <c:pt idx="916">
                  <c:v>1.8073971085731107E-2</c:v>
                </c:pt>
                <c:pt idx="917">
                  <c:v>1.8096014778681668E-2</c:v>
                </c:pt>
                <c:pt idx="918">
                  <c:v>1.8117975647154876E-2</c:v>
                </c:pt>
                <c:pt idx="919">
                  <c:v>1.8139845524877584E-2</c:v>
                </c:pt>
                <c:pt idx="920">
                  <c:v>1.8161616182132176E-2</c:v>
                </c:pt>
                <c:pt idx="921">
                  <c:v>1.8183279325756772E-2</c:v>
                </c:pt>
                <c:pt idx="922">
                  <c:v>1.8204826599148068E-2</c:v>
                </c:pt>
                <c:pt idx="923">
                  <c:v>1.8226249582262443E-2</c:v>
                </c:pt>
                <c:pt idx="924">
                  <c:v>1.8247539791620557E-2</c:v>
                </c:pt>
                <c:pt idx="925">
                  <c:v>1.8268688680310625E-2</c:v>
                </c:pt>
                <c:pt idx="926">
                  <c:v>1.8289687637993685E-2</c:v>
                </c:pt>
                <c:pt idx="927">
                  <c:v>1.8317811576209379E-2</c:v>
                </c:pt>
                <c:pt idx="928">
                  <c:v>1.8331201001885795E-2</c:v>
                </c:pt>
                <c:pt idx="929">
                  <c:v>1.8351697870338825E-2</c:v>
                </c:pt>
                <c:pt idx="930">
                  <c:v>1.8372009732290126E-2</c:v>
                </c:pt>
                <c:pt idx="931">
                  <c:v>1.8392127660371693E-2</c:v>
                </c:pt>
                <c:pt idx="932">
                  <c:v>1.8412042667816257E-2</c:v>
                </c:pt>
                <c:pt idx="933">
                  <c:v>1.8431747729977521E-2</c:v>
                </c:pt>
                <c:pt idx="934">
                  <c:v>1.845124109963614E-2</c:v>
                </c:pt>
                <c:pt idx="935">
                  <c:v>1.8470521887527989E-2</c:v>
                </c:pt>
                <c:pt idx="936">
                  <c:v>1.8489589204455759E-2</c:v>
                </c:pt>
                <c:pt idx="937">
                  <c:v>1.8508442161291546E-2</c:v>
                </c:pt>
                <c:pt idx="938">
                  <c:v>1.8527079868978422E-2</c:v>
                </c:pt>
                <c:pt idx="939">
                  <c:v>1.8545501438532369E-2</c:v>
                </c:pt>
                <c:pt idx="940">
                  <c:v>1.8563705981044062E-2</c:v>
                </c:pt>
                <c:pt idx="941">
                  <c:v>1.8581692607681038E-2</c:v>
                </c:pt>
                <c:pt idx="942">
                  <c:v>1.8599460429689026E-2</c:v>
                </c:pt>
                <c:pt idx="943">
                  <c:v>1.8617008558394779E-2</c:v>
                </c:pt>
                <c:pt idx="944">
                  <c:v>1.8634336105207178E-2</c:v>
                </c:pt>
                <c:pt idx="945">
                  <c:v>1.8651442181619637E-2</c:v>
                </c:pt>
                <c:pt idx="946">
                  <c:v>1.8668325899211864E-2</c:v>
                </c:pt>
                <c:pt idx="947">
                  <c:v>1.8684986369651824E-2</c:v>
                </c:pt>
                <c:pt idx="948">
                  <c:v>1.870142270469748E-2</c:v>
                </c:pt>
                <c:pt idx="949">
                  <c:v>1.871763401619923E-2</c:v>
                </c:pt>
                <c:pt idx="950">
                  <c:v>1.8733619416102073E-2</c:v>
                </c:pt>
                <c:pt idx="951">
                  <c:v>1.8749378016446053E-2</c:v>
                </c:pt>
                <c:pt idx="952">
                  <c:v>1.8764908929370435E-2</c:v>
                </c:pt>
                <c:pt idx="953">
                  <c:v>1.8780211267113673E-2</c:v>
                </c:pt>
                <c:pt idx="954">
                  <c:v>1.879528414201739E-2</c:v>
                </c:pt>
                <c:pt idx="955">
                  <c:v>1.8810126666526348E-2</c:v>
                </c:pt>
                <c:pt idx="956">
                  <c:v>1.8824737953192405E-2</c:v>
                </c:pt>
                <c:pt idx="957">
                  <c:v>1.8839117114674293E-2</c:v>
                </c:pt>
                <c:pt idx="958">
                  <c:v>1.8853263263742651E-2</c:v>
                </c:pt>
                <c:pt idx="959">
                  <c:v>1.8867175513278937E-2</c:v>
                </c:pt>
                <c:pt idx="960">
                  <c:v>1.8880852976279807E-2</c:v>
                </c:pt>
                <c:pt idx="961">
                  <c:v>1.8894294765857758E-2</c:v>
                </c:pt>
                <c:pt idx="962">
                  <c:v>1.8907499995244003E-2</c:v>
                </c:pt>
                <c:pt idx="963">
                  <c:v>1.8920467777789978E-2</c:v>
                </c:pt>
                <c:pt idx="964">
                  <c:v>1.8933197226970414E-2</c:v>
                </c:pt>
                <c:pt idx="965">
                  <c:v>1.8945687456383566E-2</c:v>
                </c:pt>
                <c:pt idx="966">
                  <c:v>1.895793757975537E-2</c:v>
                </c:pt>
                <c:pt idx="967">
                  <c:v>1.8969946710940527E-2</c:v>
                </c:pt>
                <c:pt idx="968">
                  <c:v>1.898171396392449E-2</c:v>
                </c:pt>
                <c:pt idx="969">
                  <c:v>1.8993238452825426E-2</c:v>
                </c:pt>
                <c:pt idx="970">
                  <c:v>1.90045192918975E-2</c:v>
                </c:pt>
                <c:pt idx="971">
                  <c:v>1.9015555595531759E-2</c:v>
                </c:pt>
                <c:pt idx="972">
                  <c:v>1.902634647825897E-2</c:v>
                </c:pt>
                <c:pt idx="973">
                  <c:v>1.9036891054751155E-2</c:v>
                </c:pt>
                <c:pt idx="974">
                  <c:v>1.9047188439824666E-2</c:v>
                </c:pt>
                <c:pt idx="975">
                  <c:v>1.9057237748441262E-2</c:v>
                </c:pt>
                <c:pt idx="976">
                  <c:v>1.9070143444145857E-2</c:v>
                </c:pt>
                <c:pt idx="977">
                  <c:v>1.9079640141539546E-2</c:v>
                </c:pt>
                <c:pt idx="978">
                  <c:v>1.9088885880015893E-2</c:v>
                </c:pt>
                <c:pt idx="979">
                  <c:v>1.909787977498098E-2</c:v>
                </c:pt>
                <c:pt idx="980">
                  <c:v>1.9106620942000104E-2</c:v>
                </c:pt>
                <c:pt idx="981">
                  <c:v>1.911510849679909E-2</c:v>
                </c:pt>
                <c:pt idx="982">
                  <c:v>1.9124264414380213E-2</c:v>
                </c:pt>
                <c:pt idx="983">
                  <c:v>1.9131319233459291E-2</c:v>
                </c:pt>
                <c:pt idx="984">
                  <c:v>1.9136372129229313E-2</c:v>
                </c:pt>
                <c:pt idx="985">
                  <c:v>1.914650675741145E-2</c:v>
                </c:pt>
                <c:pt idx="986">
                  <c:v>1.9153720220272182E-2</c:v>
                </c:pt>
                <c:pt idx="987">
                  <c:v>1.9160684034370812E-2</c:v>
                </c:pt>
                <c:pt idx="988">
                  <c:v>1.9167401172664879E-2</c:v>
                </c:pt>
                <c:pt idx="989">
                  <c:v>1.9173874632563006E-2</c:v>
                </c:pt>
                <c:pt idx="990">
                  <c:v>1.9180107435916874E-2</c:v>
                </c:pt>
                <c:pt idx="991">
                  <c:v>1.9186102629016009E-2</c:v>
                </c:pt>
                <c:pt idx="992">
                  <c:v>1.9191863282580397E-2</c:v>
                </c:pt>
                <c:pt idx="993">
                  <c:v>1.9197392491753954E-2</c:v>
                </c:pt>
                <c:pt idx="994">
                  <c:v>1.9202693376098905E-2</c:v>
                </c:pt>
                <c:pt idx="995">
                  <c:v>1.9207769079587721E-2</c:v>
                </c:pt>
                <c:pt idx="996">
                  <c:v>1.9212622770598785E-2</c:v>
                </c:pt>
                <c:pt idx="997">
                  <c:v>1.9217257641906842E-2</c:v>
                </c:pt>
                <c:pt idx="998">
                  <c:v>1.9221676910679941E-2</c:v>
                </c:pt>
                <c:pt idx="999">
                  <c:v>1.922588381847011E-2</c:v>
                </c:pt>
                <c:pt idx="1000">
                  <c:v>1.9229881631209225E-2</c:v>
                </c:pt>
                <c:pt idx="1001">
                  <c:v>1.9233673639200314E-2</c:v>
                </c:pt>
                <c:pt idx="1002">
                  <c:v>1.9237263157113871E-2</c:v>
                </c:pt>
                <c:pt idx="1003">
                  <c:v>1.924065352397895E-2</c:v>
                </c:pt>
                <c:pt idx="1004">
                  <c:v>1.9243848103178602E-2</c:v>
                </c:pt>
                <c:pt idx="1005">
                  <c:v>1.9246850282442485E-2</c:v>
                </c:pt>
                <c:pt idx="1006">
                  <c:v>1.9247908937355666E-2</c:v>
                </c:pt>
                <c:pt idx="1007">
                  <c:v>1.9252291113782516E-2</c:v>
                </c:pt>
                <c:pt idx="1008">
                  <c:v>1.9254736662999126E-2</c:v>
                </c:pt>
                <c:pt idx="1009">
                  <c:v>1.925700360654831E-2</c:v>
                </c:pt>
                <c:pt idx="1010">
                  <c:v>1.9259095453804376E-2</c:v>
                </c:pt>
                <c:pt idx="1011">
                  <c:v>1.9261015738451105E-2</c:v>
                </c:pt>
                <c:pt idx="1012">
                  <c:v>1.9262768018478271E-2</c:v>
                </c:pt>
                <c:pt idx="1013">
                  <c:v>1.9264355876173818E-2</c:v>
                </c:pt>
                <c:pt idx="1014">
                  <c:v>1.9265782918119298E-2</c:v>
                </c:pt>
                <c:pt idx="1015">
                  <c:v>1.9267052775183147E-2</c:v>
                </c:pt>
                <c:pt idx="1016">
                  <c:v>1.9268169102516764E-2</c:v>
                </c:pt>
                <c:pt idx="1017">
                  <c:v>1.926913557954691E-2</c:v>
                </c:pt>
                <c:pt idx="1018">
                  <c:v>1.9270923577243623E-2</c:v>
                </c:pt>
                <c:pt idx="1019">
                  <c:v>1.9269198762320989E-2</c:v>
                </c:pt>
                <c:pt idx="1020">
                  <c:v>1.9271173067120569E-2</c:v>
                </c:pt>
                <c:pt idx="1021">
                  <c:v>1.9271577422547318E-2</c:v>
                </c:pt>
                <c:pt idx="1022">
                  <c:v>1.9271850688763931E-2</c:v>
                </c:pt>
                <c:pt idx="1023">
                  <c:v>1.9271996690744E-2</c:v>
                </c:pt>
                <c:pt idx="1024">
                  <c:v>1.9272019277701523E-2</c:v>
                </c:pt>
                <c:pt idx="1025">
                  <c:v>1.9271922323085448E-2</c:v>
                </c:pt>
                <c:pt idx="1026">
                  <c:v>1.9271709724574697E-2</c:v>
                </c:pt>
                <c:pt idx="1027">
                  <c:v>1.9271385404074675E-2</c:v>
                </c:pt>
                <c:pt idx="1028">
                  <c:v>1.9269679989200924E-2</c:v>
                </c:pt>
                <c:pt idx="1029">
                  <c:v>1.9269160106600611E-2</c:v>
                </c:pt>
                <c:pt idx="1030">
                  <c:v>1.9268540127366632E-2</c:v>
                </c:pt>
                <c:pt idx="1031">
                  <c:v>1.9267824099408172E-2</c:v>
                </c:pt>
                <c:pt idx="1032">
                  <c:v>1.9266611580889138E-2</c:v>
                </c:pt>
                <c:pt idx="1033">
                  <c:v>1.9266120210947493E-2</c:v>
                </c:pt>
                <c:pt idx="1034">
                  <c:v>1.9265140568246287E-2</c:v>
                </c:pt>
                <c:pt idx="1035">
                  <c:v>1.9264081312415401E-2</c:v>
                </c:pt>
                <c:pt idx="1036">
                  <c:v>1.9262946613323891E-2</c:v>
                </c:pt>
                <c:pt idx="1037">
                  <c:v>1.9261740264172249E-2</c:v>
                </c:pt>
                <c:pt idx="1038">
                  <c:v>1.9260463601030581E-2</c:v>
                </c:pt>
                <c:pt idx="1039">
                  <c:v>1.9259117019788236E-2</c:v>
                </c:pt>
                <c:pt idx="1040">
                  <c:v>1.9257700914492304E-2</c:v>
                </c:pt>
                <c:pt idx="1041">
                  <c:v>1.9256215679203246E-2</c:v>
                </c:pt>
                <c:pt idx="1042">
                  <c:v>1.9254661707992688E-2</c:v>
                </c:pt>
                <c:pt idx="1043">
                  <c:v>1.9253039394944296E-2</c:v>
                </c:pt>
                <c:pt idx="1044">
                  <c:v>1.9251349134153127E-2</c:v>
                </c:pt>
                <c:pt idx="1045">
                  <c:v>1.924959131972585E-2</c:v>
                </c:pt>
                <c:pt idx="1046">
                  <c:v>1.9247766345779422E-2</c:v>
                </c:pt>
                <c:pt idx="1047">
                  <c:v>1.9245874606441532E-2</c:v>
                </c:pt>
                <c:pt idx="1048">
                  <c:v>1.92439164958506E-2</c:v>
                </c:pt>
                <c:pt idx="1049">
                  <c:v>1.9241892408154902E-2</c:v>
                </c:pt>
                <c:pt idx="1050">
                  <c:v>1.9239802737512787E-2</c:v>
                </c:pt>
                <c:pt idx="1051">
                  <c:v>1.9237647878092026E-2</c:v>
                </c:pt>
                <c:pt idx="1052">
                  <c:v>1.9235428224069578E-2</c:v>
                </c:pt>
                <c:pt idx="1053">
                  <c:v>1.9233144169632267E-2</c:v>
                </c:pt>
                <c:pt idx="1054">
                  <c:v>1.9230796108974796E-2</c:v>
                </c:pt>
                <c:pt idx="1055">
                  <c:v>1.9228384436301069E-2</c:v>
                </c:pt>
                <c:pt idx="1056">
                  <c:v>1.922590954582331E-2</c:v>
                </c:pt>
                <c:pt idx="1057">
                  <c:v>1.9223371831761406E-2</c:v>
                </c:pt>
                <c:pt idx="1058">
                  <c:v>1.9220771688343571E-2</c:v>
                </c:pt>
                <c:pt idx="1059">
                  <c:v>1.9218109509805462E-2</c:v>
                </c:pt>
                <c:pt idx="1060">
                  <c:v>1.9215385690389747E-2</c:v>
                </c:pt>
                <c:pt idx="1061">
                  <c:v>1.9212600624346973E-2</c:v>
                </c:pt>
                <c:pt idx="1062">
                  <c:v>1.9209754705933824E-2</c:v>
                </c:pt>
                <c:pt idx="1063">
                  <c:v>1.9206848329414206E-2</c:v>
                </c:pt>
                <c:pt idx="1064">
                  <c:v>1.9203881889057948E-2</c:v>
                </c:pt>
                <c:pt idx="1065">
                  <c:v>1.9200855779141216E-2</c:v>
                </c:pt>
                <c:pt idx="1066">
                  <c:v>1.9197770393946319E-2</c:v>
                </c:pt>
                <c:pt idx="1067">
                  <c:v>1.9194626127761041E-2</c:v>
                </c:pt>
                <c:pt idx="1068">
                  <c:v>1.9191423374878412E-2</c:v>
                </c:pt>
                <c:pt idx="1069">
                  <c:v>1.9188162529597385E-2</c:v>
                </c:pt>
                <c:pt idx="1070">
                  <c:v>1.918484398622107E-2</c:v>
                </c:pt>
                <c:pt idx="1071">
                  <c:v>1.9181437808490034E-2</c:v>
                </c:pt>
                <c:pt idx="1072">
                  <c:v>1.9177988990911915E-2</c:v>
                </c:pt>
                <c:pt idx="1073">
                  <c:v>1.9174483764954578E-2</c:v>
                </c:pt>
                <c:pt idx="1074">
                  <c:v>1.9170922524985284E-2</c:v>
                </c:pt>
                <c:pt idx="1075">
                  <c:v>1.9167305665375001E-2</c:v>
                </c:pt>
                <c:pt idx="1076">
                  <c:v>1.9163633580498173E-2</c:v>
                </c:pt>
                <c:pt idx="1077">
                  <c:v>1.9159906664732964E-2</c:v>
                </c:pt>
                <c:pt idx="1078">
                  <c:v>1.9156125312460571E-2</c:v>
                </c:pt>
                <c:pt idx="1079">
                  <c:v>1.9152289918065248E-2</c:v>
                </c:pt>
                <c:pt idx="1080">
                  <c:v>1.9148400875933645E-2</c:v>
                </c:pt>
                <c:pt idx="1081">
                  <c:v>1.9144458580456113E-2</c:v>
                </c:pt>
                <c:pt idx="1082">
                  <c:v>1.9140463426023657E-2</c:v>
                </c:pt>
                <c:pt idx="1083">
                  <c:v>1.9136415807030766E-2</c:v>
                </c:pt>
                <c:pt idx="1084">
                  <c:v>1.9129597377324857E-2</c:v>
                </c:pt>
                <c:pt idx="1085">
                  <c:v>1.9128164752948394E-2</c:v>
                </c:pt>
                <c:pt idx="1086">
                  <c:v>1.9123962106655516E-2</c:v>
                </c:pt>
                <c:pt idx="1087">
                  <c:v>1.9119875711955416E-2</c:v>
                </c:pt>
                <c:pt idx="1088">
                  <c:v>1.9115404547569312E-2</c:v>
                </c:pt>
                <c:pt idx="1089">
                  <c:v>1.911105042357978E-2</c:v>
                </c:pt>
                <c:pt idx="1090">
                  <c:v>1.9106646595830008E-2</c:v>
                </c:pt>
                <c:pt idx="1091">
                  <c:v>1.9102193458723861E-2</c:v>
                </c:pt>
                <c:pt idx="1092">
                  <c:v>1.9097691406664969E-2</c:v>
                </c:pt>
                <c:pt idx="1093">
                  <c:v>1.9093140834057845E-2</c:v>
                </c:pt>
                <c:pt idx="1094">
                  <c:v>1.9088542135306346E-2</c:v>
                </c:pt>
                <c:pt idx="1095">
                  <c:v>1.9083895704814322E-2</c:v>
                </c:pt>
                <c:pt idx="1096">
                  <c:v>1.9079201936985413E-2</c:v>
                </c:pt>
                <c:pt idx="1097">
                  <c:v>1.9074061685430122E-2</c:v>
                </c:pt>
                <c:pt idx="1098">
                  <c:v>1.9069673966926052E-2</c:v>
                </c:pt>
                <c:pt idx="1099">
                  <c:v>1.9064840553498736E-2</c:v>
                </c:pt>
                <c:pt idx="1100">
                  <c:v>1.9059961380339503E-2</c:v>
                </c:pt>
                <c:pt idx="1101">
                  <c:v>1.90550368418472E-2</c:v>
                </c:pt>
                <c:pt idx="1102">
                  <c:v>1.9050067332418059E-2</c:v>
                </c:pt>
                <c:pt idx="1103">
                  <c:v>1.9045053246447438E-2</c:v>
                </c:pt>
                <c:pt idx="1104">
                  <c:v>1.9039994978328742E-2</c:v>
                </c:pt>
                <c:pt idx="1105">
                  <c:v>1.9034892922452976E-2</c:v>
                </c:pt>
                <c:pt idx="1106">
                  <c:v>1.9029434769892863E-2</c:v>
                </c:pt>
                <c:pt idx="1107">
                  <c:v>1.9024559024982922E-2</c:v>
                </c:pt>
                <c:pt idx="1108">
                  <c:v>1.9019327972158884E-2</c:v>
                </c:pt>
                <c:pt idx="1109">
                  <c:v>1.9014054709118485E-2</c:v>
                </c:pt>
                <c:pt idx="1110">
                  <c:v>1.9008739630239233E-2</c:v>
                </c:pt>
                <c:pt idx="1111">
                  <c:v>1.9003383129896224E-2</c:v>
                </c:pt>
                <c:pt idx="1112">
                  <c:v>1.8997985602461739E-2</c:v>
                </c:pt>
                <c:pt idx="1113">
                  <c:v>1.8992547442304126E-2</c:v>
                </c:pt>
                <c:pt idx="1114">
                  <c:v>1.8987069043787823E-2</c:v>
                </c:pt>
                <c:pt idx="1115">
                  <c:v>1.8981550801274207E-2</c:v>
                </c:pt>
                <c:pt idx="1116">
                  <c:v>1.8975993109120522E-2</c:v>
                </c:pt>
                <c:pt idx="1117">
                  <c:v>1.8970396361679878E-2</c:v>
                </c:pt>
                <c:pt idx="1118">
                  <c:v>1.8964760953301022E-2</c:v>
                </c:pt>
                <c:pt idx="1119">
                  <c:v>1.8958888846318411E-2</c:v>
                </c:pt>
                <c:pt idx="1120">
                  <c:v>1.89533757311032E-2</c:v>
                </c:pt>
                <c:pt idx="1121">
                  <c:v>1.8947626705959737E-2</c:v>
                </c:pt>
                <c:pt idx="1122">
                  <c:v>1.8941840597228848E-2</c:v>
                </c:pt>
                <c:pt idx="1123">
                  <c:v>1.8933403061240809E-2</c:v>
                </c:pt>
                <c:pt idx="1124">
                  <c:v>1.8927533791844392E-2</c:v>
                </c:pt>
                <c:pt idx="1125">
                  <c:v>1.8921628738025539E-2</c:v>
                </c:pt>
                <c:pt idx="1126">
                  <c:v>1.8915688294047717E-2</c:v>
                </c:pt>
                <c:pt idx="1127">
                  <c:v>1.8909712854169362E-2</c:v>
                </c:pt>
                <c:pt idx="1128">
                  <c:v>1.8903702812642996E-2</c:v>
                </c:pt>
                <c:pt idx="1129">
                  <c:v>1.8897658563715881E-2</c:v>
                </c:pt>
                <c:pt idx="1130">
                  <c:v>1.8891580501628712E-2</c:v>
                </c:pt>
                <c:pt idx="1131">
                  <c:v>1.8885469020616712E-2</c:v>
                </c:pt>
                <c:pt idx="1132">
                  <c:v>1.8879324514907869E-2</c:v>
                </c:pt>
                <c:pt idx="1133">
                  <c:v>1.8873147378724926E-2</c:v>
                </c:pt>
                <c:pt idx="1134">
                  <c:v>1.8866938006283827E-2</c:v>
                </c:pt>
                <c:pt idx="1135">
                  <c:v>1.8860696791793072E-2</c:v>
                </c:pt>
                <c:pt idx="1136">
                  <c:v>1.8854424129455906E-2</c:v>
                </c:pt>
                <c:pt idx="1137">
                  <c:v>1.8848120413467694E-2</c:v>
                </c:pt>
                <c:pt idx="1138">
                  <c:v>1.8841786038017224E-2</c:v>
                </c:pt>
                <c:pt idx="1139">
                  <c:v>1.8833597424738051E-2</c:v>
                </c:pt>
                <c:pt idx="1140">
                  <c:v>1.8829026885447891E-2</c:v>
                </c:pt>
                <c:pt idx="1141">
                  <c:v>1.8822602799645618E-2</c:v>
                </c:pt>
                <c:pt idx="1142">
                  <c:v>1.8816149047925619E-2</c:v>
                </c:pt>
                <c:pt idx="1143">
                  <c:v>1.8809665438591819E-2</c:v>
                </c:pt>
                <c:pt idx="1144">
                  <c:v>1.8803151776984141E-2</c:v>
                </c:pt>
                <c:pt idx="1145">
                  <c:v>1.8796607865478099E-2</c:v>
                </c:pt>
                <c:pt idx="1146">
                  <c:v>1.8790033503485869E-2</c:v>
                </c:pt>
                <c:pt idx="1147">
                  <c:v>1.8783428487455643E-2</c:v>
                </c:pt>
                <c:pt idx="1148">
                  <c:v>1.8776792610872513E-2</c:v>
                </c:pt>
                <c:pt idx="1149">
                  <c:v>1.877012566425779E-2</c:v>
                </c:pt>
                <c:pt idx="1150">
                  <c:v>1.876342743516991E-2</c:v>
                </c:pt>
                <c:pt idx="1151">
                  <c:v>1.8756697708204189E-2</c:v>
                </c:pt>
                <c:pt idx="1152">
                  <c:v>1.874993626499262E-2</c:v>
                </c:pt>
                <c:pt idx="1153">
                  <c:v>1.8743142884205619E-2</c:v>
                </c:pt>
                <c:pt idx="1154">
                  <c:v>1.8736317341550488E-2</c:v>
                </c:pt>
                <c:pt idx="1155">
                  <c:v>1.8729459409771866E-2</c:v>
                </c:pt>
                <c:pt idx="1156">
                  <c:v>1.8722568858652588E-2</c:v>
                </c:pt>
                <c:pt idx="1157">
                  <c:v>1.8715645455013485E-2</c:v>
                </c:pt>
                <c:pt idx="1158">
                  <c:v>1.8708688962714021E-2</c:v>
                </c:pt>
                <c:pt idx="1159">
                  <c:v>1.8701699142650994E-2</c:v>
                </c:pt>
                <c:pt idx="1160">
                  <c:v>1.8694675752760941E-2</c:v>
                </c:pt>
                <c:pt idx="1161">
                  <c:v>1.8687618548018158E-2</c:v>
                </c:pt>
                <c:pt idx="1162">
                  <c:v>1.8680527280436253E-2</c:v>
                </c:pt>
                <c:pt idx="1163">
                  <c:v>1.8673401699068344E-2</c:v>
                </c:pt>
                <c:pt idx="1164">
                  <c:v>1.8666241550006412E-2</c:v>
                </c:pt>
                <c:pt idx="1165">
                  <c:v>1.8659046576381962E-2</c:v>
                </c:pt>
                <c:pt idx="1166">
                  <c:v>1.8651816518366223E-2</c:v>
                </c:pt>
                <c:pt idx="1167">
                  <c:v>1.8644551113170402E-2</c:v>
                </c:pt>
                <c:pt idx="1168">
                  <c:v>1.8637250095045865E-2</c:v>
                </c:pt>
                <c:pt idx="1169">
                  <c:v>1.8629913195283936E-2</c:v>
                </c:pt>
                <c:pt idx="1170">
                  <c:v>1.8622540142216787E-2</c:v>
                </c:pt>
                <c:pt idx="1171">
                  <c:v>1.8615130661216964E-2</c:v>
                </c:pt>
                <c:pt idx="1172">
                  <c:v>1.8607684474698516E-2</c:v>
                </c:pt>
                <c:pt idx="1173">
                  <c:v>1.8600201302115885E-2</c:v>
                </c:pt>
                <c:pt idx="1174">
                  <c:v>1.8592680859965221E-2</c:v>
                </c:pt>
                <c:pt idx="1175">
                  <c:v>1.8584040065121307E-2</c:v>
                </c:pt>
                <c:pt idx="1176">
                  <c:v>1.8576438791198024E-2</c:v>
                </c:pt>
                <c:pt idx="1177">
                  <c:v>1.8568799337435615E-2</c:v>
                </c:pt>
                <c:pt idx="1178">
                  <c:v>1.8561121408075046E-2</c:v>
                </c:pt>
                <c:pt idx="1179">
                  <c:v>1.8553404704399434E-2</c:v>
                </c:pt>
                <c:pt idx="1180">
                  <c:v>1.8545648924736223E-2</c:v>
                </c:pt>
                <c:pt idx="1181">
                  <c:v>1.8537853764453476E-2</c:v>
                </c:pt>
                <c:pt idx="1182">
                  <c:v>1.8530018915964258E-2</c:v>
                </c:pt>
                <c:pt idx="1183">
                  <c:v>1.8522144068723989E-2</c:v>
                </c:pt>
                <c:pt idx="1184">
                  <c:v>1.8514108145574613E-2</c:v>
                </c:pt>
                <c:pt idx="1185">
                  <c:v>1.8506148926403662E-2</c:v>
                </c:pt>
                <c:pt idx="1186">
                  <c:v>1.8498148763396192E-2</c:v>
                </c:pt>
                <c:pt idx="1187">
                  <c:v>1.8490107335706121E-2</c:v>
                </c:pt>
                <c:pt idx="1188">
                  <c:v>1.8482024319539783E-2</c:v>
                </c:pt>
                <c:pt idx="1189">
                  <c:v>1.8473899388156353E-2</c:v>
                </c:pt>
                <c:pt idx="1190">
                  <c:v>1.8463105516074201E-2</c:v>
                </c:pt>
                <c:pt idx="1191">
                  <c:v>1.8454876782575475E-2</c:v>
                </c:pt>
                <c:pt idx="1192">
                  <c:v>1.8445569956726134E-2</c:v>
                </c:pt>
                <c:pt idx="1193">
                  <c:v>1.84382902392408E-2</c:v>
                </c:pt>
                <c:pt idx="1194">
                  <c:v>1.8429932495665539E-2</c:v>
                </c:pt>
                <c:pt idx="1195">
                  <c:v>1.8421532078703718E-2</c:v>
                </c:pt>
                <c:pt idx="1196">
                  <c:v>1.8413089228013189E-2</c:v>
                </c:pt>
                <c:pt idx="1197">
                  <c:v>1.8404604183249209E-2</c:v>
                </c:pt>
                <c:pt idx="1198">
                  <c:v>1.8396077184064205E-2</c:v>
                </c:pt>
                <c:pt idx="1199">
                  <c:v>1.8387508470107346E-2</c:v>
                </c:pt>
                <c:pt idx="1200">
                  <c:v>1.8378898281025631E-2</c:v>
                </c:pt>
                <c:pt idx="1201">
                  <c:v>1.8370246856461932E-2</c:v>
                </c:pt>
                <c:pt idx="1202">
                  <c:v>1.8361554436057161E-2</c:v>
                </c:pt>
                <c:pt idx="1203">
                  <c:v>1.8352821259448329E-2</c:v>
                </c:pt>
                <c:pt idx="1204">
                  <c:v>1.8344047566268961E-2</c:v>
                </c:pt>
                <c:pt idx="1205">
                  <c:v>1.8335808479994206E-2</c:v>
                </c:pt>
                <c:pt idx="1206">
                  <c:v>1.8326379588716676E-2</c:v>
                </c:pt>
                <c:pt idx="1207">
                  <c:v>1.8317485783593872E-2</c:v>
                </c:pt>
                <c:pt idx="1208">
                  <c:v>1.8308552420400338E-2</c:v>
                </c:pt>
                <c:pt idx="1209">
                  <c:v>1.8299579738751792E-2</c:v>
                </c:pt>
                <c:pt idx="1210">
                  <c:v>1.8290567978259821E-2</c:v>
                </c:pt>
                <c:pt idx="1211">
                  <c:v>1.8281517378532328E-2</c:v>
                </c:pt>
                <c:pt idx="1212">
                  <c:v>1.8272428179172649E-2</c:v>
                </c:pt>
                <c:pt idx="1213">
                  <c:v>1.8263300619780209E-2</c:v>
                </c:pt>
                <c:pt idx="1214">
                  <c:v>1.8254134939950095E-2</c:v>
                </c:pt>
                <c:pt idx="1215">
                  <c:v>1.8244931379272827E-2</c:v>
                </c:pt>
                <c:pt idx="1216">
                  <c:v>1.8235690177335232E-2</c:v>
                </c:pt>
                <c:pt idx="1217">
                  <c:v>1.8226411573718057E-2</c:v>
                </c:pt>
                <c:pt idx="1218">
                  <c:v>1.8217789961820694E-2</c:v>
                </c:pt>
                <c:pt idx="1219">
                  <c:v>1.8207743119750361E-2</c:v>
                </c:pt>
                <c:pt idx="1220">
                  <c:v>1.8198353748539176E-2</c:v>
                </c:pt>
                <c:pt idx="1221">
                  <c:v>1.8188927933928171E-2</c:v>
                </c:pt>
                <c:pt idx="1222">
                  <c:v>1.8179465915474636E-2</c:v>
                </c:pt>
                <c:pt idx="1223">
                  <c:v>1.8169967932731075E-2</c:v>
                </c:pt>
                <c:pt idx="1224">
                  <c:v>1.8160434225244784E-2</c:v>
                </c:pt>
                <c:pt idx="1225">
                  <c:v>1.8150865032557629E-2</c:v>
                </c:pt>
                <c:pt idx="1226">
                  <c:v>1.813626921820536E-2</c:v>
                </c:pt>
                <c:pt idx="1227">
                  <c:v>1.8130499292658264E-2</c:v>
                </c:pt>
                <c:pt idx="1228">
                  <c:v>1.8121946938630337E-2</c:v>
                </c:pt>
                <c:pt idx="1229">
                  <c:v>1.8112238200450846E-2</c:v>
                </c:pt>
                <c:pt idx="1230">
                  <c:v>1.8102495174698575E-2</c:v>
                </c:pt>
                <c:pt idx="1231">
                  <c:v>1.8092718100881717E-2</c:v>
                </c:pt>
                <c:pt idx="1232">
                  <c:v>1.8082907218502826E-2</c:v>
                </c:pt>
                <c:pt idx="1233">
                  <c:v>1.8073062767059011E-2</c:v>
                </c:pt>
                <c:pt idx="1234">
                  <c:v>1.8063184986041099E-2</c:v>
                </c:pt>
                <c:pt idx="1235">
                  <c:v>1.8053274114933602E-2</c:v>
                </c:pt>
                <c:pt idx="1236">
                  <c:v>1.8044176702135196E-2</c:v>
                </c:pt>
                <c:pt idx="1237">
                  <c:v>1.8034208375736133E-2</c:v>
                </c:pt>
                <c:pt idx="1238">
                  <c:v>1.8024207630369833E-2</c:v>
                </c:pt>
                <c:pt idx="1239">
                  <c:v>1.8014174705453551E-2</c:v>
                </c:pt>
                <c:pt idx="1240">
                  <c:v>1.8004109840398623E-2</c:v>
                </c:pt>
                <c:pt idx="1241">
                  <c:v>1.7994013274608728E-2</c:v>
                </c:pt>
                <c:pt idx="1242">
                  <c:v>1.7982693231001781E-2</c:v>
                </c:pt>
                <c:pt idx="1243">
                  <c:v>1.7973725998410479E-2</c:v>
                </c:pt>
                <c:pt idx="1244">
                  <c:v>1.796353576677772E-2</c:v>
                </c:pt>
                <c:pt idx="1245">
                  <c:v>1.7953314791961401E-2</c:v>
                </c:pt>
                <c:pt idx="1246">
                  <c:v>1.7943063313332563E-2</c:v>
                </c:pt>
                <c:pt idx="1247">
                  <c:v>1.7932781570255248E-2</c:v>
                </c:pt>
                <c:pt idx="1248">
                  <c:v>1.7922469802085818E-2</c:v>
                </c:pt>
                <c:pt idx="1249">
                  <c:v>1.79121282481743E-2</c:v>
                </c:pt>
                <c:pt idx="1250">
                  <c:v>1.7901757147863479E-2</c:v>
                </c:pt>
                <c:pt idx="1251">
                  <c:v>1.7891356740488702E-2</c:v>
                </c:pt>
                <c:pt idx="1252">
                  <c:v>1.7880927265377655E-2</c:v>
                </c:pt>
                <c:pt idx="1253">
                  <c:v>1.7870468961851887E-2</c:v>
                </c:pt>
                <c:pt idx="1254">
                  <c:v>1.7859982069223741E-2</c:v>
                </c:pt>
                <c:pt idx="1255">
                  <c:v>1.7849466826799443E-2</c:v>
                </c:pt>
                <c:pt idx="1256">
                  <c:v>1.7838923473877107E-2</c:v>
                </c:pt>
                <c:pt idx="1257">
                  <c:v>1.7828352249747399E-2</c:v>
                </c:pt>
                <c:pt idx="1258">
                  <c:v>1.7817753393693108E-2</c:v>
                </c:pt>
                <c:pt idx="1259">
                  <c:v>1.7807127144989575E-2</c:v>
                </c:pt>
                <c:pt idx="1260">
                  <c:v>1.7796473742903589E-2</c:v>
                </c:pt>
                <c:pt idx="1261">
                  <c:v>1.7785793426694733E-2</c:v>
                </c:pt>
                <c:pt idx="1262">
                  <c:v>1.7775086435614686E-2</c:v>
                </c:pt>
                <c:pt idx="1263">
                  <c:v>1.7764353008906379E-2</c:v>
                </c:pt>
                <c:pt idx="1264">
                  <c:v>1.7753593385805289E-2</c:v>
                </c:pt>
                <c:pt idx="1265">
                  <c:v>1.7742807805538358E-2</c:v>
                </c:pt>
                <c:pt idx="1266">
                  <c:v>1.7731996507324644E-2</c:v>
                </c:pt>
                <c:pt idx="1267">
                  <c:v>1.7721159730374872E-2</c:v>
                </c:pt>
                <c:pt idx="1268">
                  <c:v>1.7710297713891026E-2</c:v>
                </c:pt>
                <c:pt idx="1269">
                  <c:v>1.7699410697067187E-2</c:v>
                </c:pt>
                <c:pt idx="1270">
                  <c:v>1.7688498919088688E-2</c:v>
                </c:pt>
                <c:pt idx="1271">
                  <c:v>1.7677562619132534E-2</c:v>
                </c:pt>
                <c:pt idx="1272">
                  <c:v>1.7666602036366757E-2</c:v>
                </c:pt>
                <c:pt idx="1273">
                  <c:v>1.7655617409951276E-2</c:v>
                </c:pt>
                <c:pt idx="1274">
                  <c:v>1.7644608979037038E-2</c:v>
                </c:pt>
                <c:pt idx="1275">
                  <c:v>1.7633576982766234E-2</c:v>
                </c:pt>
                <c:pt idx="1276">
                  <c:v>1.7622521660272502E-2</c:v>
                </c:pt>
                <c:pt idx="1277">
                  <c:v>1.7611443250680071E-2</c:v>
                </c:pt>
                <c:pt idx="1278">
                  <c:v>1.7600341993104847E-2</c:v>
                </c:pt>
                <c:pt idx="1279">
                  <c:v>1.7589218126653535E-2</c:v>
                </c:pt>
                <c:pt idx="1280">
                  <c:v>1.7578071890423649E-2</c:v>
                </c:pt>
                <c:pt idx="1281">
                  <c:v>1.7566903523503929E-2</c:v>
                </c:pt>
                <c:pt idx="1282">
                  <c:v>1.7555713264973499E-2</c:v>
                </c:pt>
                <c:pt idx="1283">
                  <c:v>1.7544501353902921E-2</c:v>
                </c:pt>
                <c:pt idx="1284">
                  <c:v>1.7533268029353136E-2</c:v>
                </c:pt>
                <c:pt idx="1285">
                  <c:v>1.7522013530375878E-2</c:v>
                </c:pt>
                <c:pt idx="1286">
                  <c:v>1.7510738096013688E-2</c:v>
                </c:pt>
                <c:pt idx="1287">
                  <c:v>1.7499441965299029E-2</c:v>
                </c:pt>
                <c:pt idx="1288">
                  <c:v>1.7488125377256268E-2</c:v>
                </c:pt>
                <c:pt idx="1289">
                  <c:v>1.7476788570899029E-2</c:v>
                </c:pt>
                <c:pt idx="1290">
                  <c:v>1.7465431785231529E-2</c:v>
                </c:pt>
                <c:pt idx="1291">
                  <c:v>1.7454055259249663E-2</c:v>
                </c:pt>
                <c:pt idx="1292">
                  <c:v>1.744265923193793E-2</c:v>
                </c:pt>
                <c:pt idx="1293">
                  <c:v>1.7429608938083183E-2</c:v>
                </c:pt>
                <c:pt idx="1294">
                  <c:v>1.7419809629218637E-2</c:v>
                </c:pt>
                <c:pt idx="1295">
                  <c:v>1.7408356531733438E-2</c:v>
                </c:pt>
                <c:pt idx="1296">
                  <c:v>1.7396884888762437E-2</c:v>
                </c:pt>
                <c:pt idx="1297">
                  <c:v>1.7385394939242828E-2</c:v>
                </c:pt>
                <c:pt idx="1298">
                  <c:v>1.7373886922100644E-2</c:v>
                </c:pt>
                <c:pt idx="1299">
                  <c:v>1.7362361076252934E-2</c:v>
                </c:pt>
                <c:pt idx="1300">
                  <c:v>1.7350817640606236E-2</c:v>
                </c:pt>
                <c:pt idx="1301">
                  <c:v>1.7339256854057017E-2</c:v>
                </c:pt>
                <c:pt idx="1302">
                  <c:v>1.7327678955491883E-2</c:v>
                </c:pt>
                <c:pt idx="1303">
                  <c:v>1.7316084183787588E-2</c:v>
                </c:pt>
                <c:pt idx="1304">
                  <c:v>1.7304472777809939E-2</c:v>
                </c:pt>
                <c:pt idx="1305">
                  <c:v>1.7292844976415537E-2</c:v>
                </c:pt>
                <c:pt idx="1306">
                  <c:v>1.7281201018449825E-2</c:v>
                </c:pt>
                <c:pt idx="1307">
                  <c:v>1.7269541142748816E-2</c:v>
                </c:pt>
                <c:pt idx="1308">
                  <c:v>1.7257865588137362E-2</c:v>
                </c:pt>
                <c:pt idx="1309">
                  <c:v>1.7246174593430901E-2</c:v>
                </c:pt>
                <c:pt idx="1310">
                  <c:v>1.7234468397433693E-2</c:v>
                </c:pt>
                <c:pt idx="1311">
                  <c:v>1.7222747238939927E-2</c:v>
                </c:pt>
                <c:pt idx="1312">
                  <c:v>1.721101135673328E-2</c:v>
                </c:pt>
                <c:pt idx="1313">
                  <c:v>1.7199260989587139E-2</c:v>
                </c:pt>
                <c:pt idx="1314">
                  <c:v>1.718749637626394E-2</c:v>
                </c:pt>
                <c:pt idx="1315">
                  <c:v>1.7175717755516042E-2</c:v>
                </c:pt>
                <c:pt idx="1316">
                  <c:v>1.7163925366084413E-2</c:v>
                </c:pt>
                <c:pt idx="1317">
                  <c:v>1.7152119446700833E-2</c:v>
                </c:pt>
                <c:pt idx="1318">
                  <c:v>1.7140300236085031E-2</c:v>
                </c:pt>
                <c:pt idx="1319">
                  <c:v>1.7128467972946437E-2</c:v>
                </c:pt>
                <c:pt idx="1320">
                  <c:v>1.7116622895984198E-2</c:v>
                </c:pt>
                <c:pt idx="1321">
                  <c:v>1.7104765243886287E-2</c:v>
                </c:pt>
                <c:pt idx="1322">
                  <c:v>1.7092895255329723E-2</c:v>
                </c:pt>
                <c:pt idx="1323">
                  <c:v>1.7081013168981463E-2</c:v>
                </c:pt>
                <c:pt idx="1324">
                  <c:v>1.7069119223496847E-2</c:v>
                </c:pt>
                <c:pt idx="1325">
                  <c:v>1.7057213657520699E-2</c:v>
                </c:pt>
                <c:pt idx="1326">
                  <c:v>1.7045296709686904E-2</c:v>
                </c:pt>
                <c:pt idx="1327">
                  <c:v>1.7033368618618611E-2</c:v>
                </c:pt>
                <c:pt idx="1328">
                  <c:v>1.7021429622927575E-2</c:v>
                </c:pt>
                <c:pt idx="1329">
                  <c:v>1.7009479961214834E-2</c:v>
                </c:pt>
                <c:pt idx="1330">
                  <c:v>1.699751987207046E-2</c:v>
                </c:pt>
                <c:pt idx="1331">
                  <c:v>1.6985549594073585E-2</c:v>
                </c:pt>
                <c:pt idx="1332">
                  <c:v>1.697356936579195E-2</c:v>
                </c:pt>
                <c:pt idx="1333">
                  <c:v>1.6961579425782563E-2</c:v>
                </c:pt>
                <c:pt idx="1334">
                  <c:v>1.694958001259083E-2</c:v>
                </c:pt>
                <c:pt idx="1335">
                  <c:v>1.6937571364751856E-2</c:v>
                </c:pt>
                <c:pt idx="1336">
                  <c:v>1.6925553720788928E-2</c:v>
                </c:pt>
                <c:pt idx="1337">
                  <c:v>1.6913527319214378E-2</c:v>
                </c:pt>
                <c:pt idx="1338">
                  <c:v>1.6901492398529588E-2</c:v>
                </c:pt>
                <c:pt idx="1339">
                  <c:v>1.6889449197224116E-2</c:v>
                </c:pt>
                <c:pt idx="1340">
                  <c:v>1.6877397953776789E-2</c:v>
                </c:pt>
                <c:pt idx="1341">
                  <c:v>1.686533890665504E-2</c:v>
                </c:pt>
                <c:pt idx="1342">
                  <c:v>1.6853272294314926E-2</c:v>
                </c:pt>
                <c:pt idx="1343">
                  <c:v>1.6839295716714189E-2</c:v>
                </c:pt>
                <c:pt idx="1344">
                  <c:v>1.6829117327748808E-2</c:v>
                </c:pt>
                <c:pt idx="1345">
                  <c:v>1.6817029450378627E-2</c:v>
                </c:pt>
                <c:pt idx="1346">
                  <c:v>1.6804934961501924E-2</c:v>
                </c:pt>
                <c:pt idx="1347">
                  <c:v>1.6792834099518247E-2</c:v>
                </c:pt>
                <c:pt idx="1348">
                  <c:v>1.6780727102816192E-2</c:v>
                </c:pt>
                <c:pt idx="1349">
                  <c:v>1.6768614209772315E-2</c:v>
                </c:pt>
                <c:pt idx="1350">
                  <c:v>1.6756495658751772E-2</c:v>
                </c:pt>
                <c:pt idx="1351">
                  <c:v>1.6744371688109216E-2</c:v>
                </c:pt>
                <c:pt idx="1352">
                  <c:v>1.6732242536186822E-2</c:v>
                </c:pt>
                <c:pt idx="1353">
                  <c:v>1.6720108441316016E-2</c:v>
                </c:pt>
                <c:pt idx="1354">
                  <c:v>1.6707969641816416E-2</c:v>
                </c:pt>
                <c:pt idx="1355">
                  <c:v>1.6695826375996245E-2</c:v>
                </c:pt>
                <c:pt idx="1356">
                  <c:v>1.6683678882152549E-2</c:v>
                </c:pt>
                <c:pt idx="1357">
                  <c:v>1.6671527398570123E-2</c:v>
                </c:pt>
                <c:pt idx="1358">
                  <c:v>1.6659372163523464E-2</c:v>
                </c:pt>
                <c:pt idx="1359">
                  <c:v>1.6647213415274364E-2</c:v>
                </c:pt>
                <c:pt idx="1360">
                  <c:v>1.6635051392073882E-2</c:v>
                </c:pt>
                <c:pt idx="1361">
                  <c:v>1.662288633216126E-2</c:v>
                </c:pt>
                <c:pt idx="1362">
                  <c:v>1.6610718473764566E-2</c:v>
                </c:pt>
                <c:pt idx="1363">
                  <c:v>1.6598548055099378E-2</c:v>
                </c:pt>
                <c:pt idx="1364">
                  <c:v>1.6586375314370991E-2</c:v>
                </c:pt>
                <c:pt idx="1365">
                  <c:v>1.6574200489772432E-2</c:v>
                </c:pt>
                <c:pt idx="1366">
                  <c:v>1.6562023819485339E-2</c:v>
                </c:pt>
                <c:pt idx="1367">
                  <c:v>1.6549845541679528E-2</c:v>
                </c:pt>
                <c:pt idx="1368">
                  <c:v>1.6537665894513637E-2</c:v>
                </c:pt>
                <c:pt idx="1369">
                  <c:v>1.6525485116135143E-2</c:v>
                </c:pt>
                <c:pt idx="1370">
                  <c:v>1.6513303444678381E-2</c:v>
                </c:pt>
                <c:pt idx="1371">
                  <c:v>1.6501121118268049E-2</c:v>
                </c:pt>
                <c:pt idx="1372">
                  <c:v>1.648893837501636E-2</c:v>
                </c:pt>
                <c:pt idx="1373">
                  <c:v>1.6476755453023482E-2</c:v>
                </c:pt>
                <c:pt idx="1374">
                  <c:v>1.6464572590378642E-2</c:v>
                </c:pt>
                <c:pt idx="1375">
                  <c:v>1.6452390025159663E-2</c:v>
                </c:pt>
                <c:pt idx="1376">
                  <c:v>1.6440207995432339E-2</c:v>
                </c:pt>
                <c:pt idx="1377">
                  <c:v>1.6428026739251061E-2</c:v>
                </c:pt>
                <c:pt idx="1378">
                  <c:v>1.6415846494659062E-2</c:v>
                </c:pt>
                <c:pt idx="1379">
                  <c:v>1.6403667499686869E-2</c:v>
                </c:pt>
                <c:pt idx="1380">
                  <c:v>1.6391489992354711E-2</c:v>
                </c:pt>
                <c:pt idx="1381">
                  <c:v>1.6379314210670782E-2</c:v>
                </c:pt>
                <c:pt idx="1382">
                  <c:v>1.6367140392631443E-2</c:v>
                </c:pt>
                <c:pt idx="1383">
                  <c:v>1.6352233196894661E-2</c:v>
                </c:pt>
                <c:pt idx="1384">
                  <c:v>1.6340063961180935E-2</c:v>
                </c:pt>
                <c:pt idx="1385">
                  <c:v>1.6327897472068847E-2</c:v>
                </c:pt>
                <c:pt idx="1386">
                  <c:v>1.6315733967525645E-2</c:v>
                </c:pt>
                <c:pt idx="1387">
                  <c:v>1.6303573685508558E-2</c:v>
                </c:pt>
                <c:pt idx="1388">
                  <c:v>1.6291416863961745E-2</c:v>
                </c:pt>
                <c:pt idx="1389">
                  <c:v>1.6279263740818482E-2</c:v>
                </c:pt>
                <c:pt idx="1390">
                  <c:v>1.6267114554000487E-2</c:v>
                </c:pt>
                <c:pt idx="1391">
                  <c:v>1.625496954141838E-2</c:v>
                </c:pt>
                <c:pt idx="1392">
                  <c:v>1.6242828940970146E-2</c:v>
                </c:pt>
                <c:pt idx="1393">
                  <c:v>1.6230692990542882E-2</c:v>
                </c:pt>
                <c:pt idx="1394">
                  <c:v>1.6218561928012572E-2</c:v>
                </c:pt>
                <c:pt idx="1395">
                  <c:v>1.6200009172894998E-2</c:v>
                </c:pt>
                <c:pt idx="1396">
                  <c:v>1.6194315418085987E-2</c:v>
                </c:pt>
                <c:pt idx="1397">
                  <c:v>1.618220044638331E-2</c:v>
                </c:pt>
                <c:pt idx="1398">
                  <c:v>1.6169591465778392E-2</c:v>
                </c:pt>
                <c:pt idx="1399">
                  <c:v>1.6157988258647154E-2</c:v>
                </c:pt>
                <c:pt idx="1400">
                  <c:v>1.6145891518238444E-2</c:v>
                </c:pt>
                <c:pt idx="1401">
                  <c:v>1.6133801313761204E-2</c:v>
                </c:pt>
                <c:pt idx="1402">
                  <c:v>1.6121717762562437E-2</c:v>
                </c:pt>
                <c:pt idx="1403">
                  <c:v>1.6109640942003477E-2</c:v>
                </c:pt>
                <c:pt idx="1404">
                  <c:v>1.6097570928751932E-2</c:v>
                </c:pt>
                <c:pt idx="1405">
                  <c:v>1.6085507798860754E-2</c:v>
                </c:pt>
                <c:pt idx="1406">
                  <c:v>1.6073451627766275E-2</c:v>
                </c:pt>
                <c:pt idx="1407">
                  <c:v>1.6061402490290824E-2</c:v>
                </c:pt>
                <c:pt idx="1408">
                  <c:v>1.6049360460639241E-2</c:v>
                </c:pt>
                <c:pt idx="1409">
                  <c:v>1.6037325612403008E-2</c:v>
                </c:pt>
                <c:pt idx="1410">
                  <c:v>1.6025298018557215E-2</c:v>
                </c:pt>
                <c:pt idx="1411">
                  <c:v>1.6013277751461857E-2</c:v>
                </c:pt>
                <c:pt idx="1412">
                  <c:v>1.6001264882861393E-2</c:v>
                </c:pt>
                <c:pt idx="1413">
                  <c:v>1.5989259483885413E-2</c:v>
                </c:pt>
                <c:pt idx="1414">
                  <c:v>1.5977261625048627E-2</c:v>
                </c:pt>
                <c:pt idx="1415">
                  <c:v>1.596527137625E-2</c:v>
                </c:pt>
                <c:pt idx="1416">
                  <c:v>1.5953288806773182E-2</c:v>
                </c:pt>
                <c:pt idx="1417">
                  <c:v>1.5941313985287604E-2</c:v>
                </c:pt>
                <c:pt idx="1418">
                  <c:v>1.5930843158321058E-2</c:v>
                </c:pt>
                <c:pt idx="1419">
                  <c:v>1.5917387857891117E-2</c:v>
                </c:pt>
                <c:pt idx="1420">
                  <c:v>1.5905436686243595E-2</c:v>
                </c:pt>
                <c:pt idx="1421">
                  <c:v>1.5893493531113224E-2</c:v>
                </c:pt>
                <c:pt idx="1422">
                  <c:v>1.5881059911280557E-2</c:v>
                </c:pt>
                <c:pt idx="1423">
                  <c:v>1.5869631532168818E-2</c:v>
                </c:pt>
                <c:pt idx="1424">
                  <c:v>1.5857712817698735E-2</c:v>
                </c:pt>
                <c:pt idx="1425">
                  <c:v>1.5845802378435216E-2</c:v>
                </c:pt>
                <c:pt idx="1426">
                  <c:v>1.5833900277513815E-2</c:v>
                </c:pt>
                <c:pt idx="1427">
                  <c:v>1.5822006577455416E-2</c:v>
                </c:pt>
                <c:pt idx="1428">
                  <c:v>1.5810121340165812E-2</c:v>
                </c:pt>
                <c:pt idx="1429">
                  <c:v>1.5798244626937231E-2</c:v>
                </c:pt>
                <c:pt idx="1430">
                  <c:v>1.5786376498446365E-2</c:v>
                </c:pt>
                <c:pt idx="1431">
                  <c:v>1.5776010626374477E-2</c:v>
                </c:pt>
                <c:pt idx="1432">
                  <c:v>1.5762666235315196E-2</c:v>
                </c:pt>
                <c:pt idx="1433">
                  <c:v>1.5750824218956731E-2</c:v>
                </c:pt>
                <c:pt idx="1434">
                  <c:v>1.5738991023900757E-2</c:v>
                </c:pt>
                <c:pt idx="1435">
                  <c:v>1.5722599252646286E-2</c:v>
                </c:pt>
                <c:pt idx="1436">
                  <c:v>1.5710787585773066E-2</c:v>
                </c:pt>
                <c:pt idx="1437">
                  <c:v>1.5698984926518323E-2</c:v>
                </c:pt>
                <c:pt idx="1438">
                  <c:v>1.5687191329970231E-2</c:v>
                </c:pt>
                <c:pt idx="1439">
                  <c:v>1.567540685060172E-2</c:v>
                </c:pt>
                <c:pt idx="1440">
                  <c:v>1.5663631542268942E-2</c:v>
                </c:pt>
                <c:pt idx="1441">
                  <c:v>1.5651865458213898E-2</c:v>
                </c:pt>
                <c:pt idx="1442">
                  <c:v>1.56401086510616E-2</c:v>
                </c:pt>
                <c:pt idx="1443">
                  <c:v>1.5628361172822462E-2</c:v>
                </c:pt>
                <c:pt idx="1444">
                  <c:v>1.5617118915640807E-2</c:v>
                </c:pt>
                <c:pt idx="1445">
                  <c:v>1.5605390024020463E-2</c:v>
                </c:pt>
                <c:pt idx="1446">
                  <c:v>1.5593670601278403E-2</c:v>
                </c:pt>
                <c:pt idx="1447">
                  <c:v>1.5581960696536102E-2</c:v>
                </c:pt>
                <c:pt idx="1448">
                  <c:v>1.5570260358295474E-2</c:v>
                </c:pt>
                <c:pt idx="1449">
                  <c:v>1.5558569634443473E-2</c:v>
                </c:pt>
                <c:pt idx="1450">
                  <c:v>1.5543552907042185E-2</c:v>
                </c:pt>
                <c:pt idx="1451">
                  <c:v>1.5535217218365233E-2</c:v>
                </c:pt>
                <c:pt idx="1452">
                  <c:v>1.5523555618826493E-2</c:v>
                </c:pt>
                <c:pt idx="1453">
                  <c:v>1.5510240105592222E-2</c:v>
                </c:pt>
                <c:pt idx="1454">
                  <c:v>1.5498599747920708E-2</c:v>
                </c:pt>
                <c:pt idx="1455">
                  <c:v>1.5486969607387891E-2</c:v>
                </c:pt>
                <c:pt idx="1456">
                  <c:v>1.5475349889422649E-2</c:v>
                </c:pt>
                <c:pt idx="1457">
                  <c:v>1.5463740799444885E-2</c:v>
                </c:pt>
                <c:pt idx="1458">
                  <c:v>1.545214254286508E-2</c:v>
                </c:pt>
                <c:pt idx="1459">
                  <c:v>1.54405553250843E-2</c:v>
                </c:pt>
                <c:pt idx="1460">
                  <c:v>1.5428979351495072E-2</c:v>
                </c:pt>
                <c:pt idx="1461">
                  <c:v>1.5417414827480281E-2</c:v>
                </c:pt>
                <c:pt idx="1462">
                  <c:v>1.5405861958413621E-2</c:v>
                </c:pt>
                <c:pt idx="1463">
                  <c:v>1.5394320949660239E-2</c:v>
                </c:pt>
                <c:pt idx="1464">
                  <c:v>1.5382792006575432E-2</c:v>
                </c:pt>
                <c:pt idx="1465">
                  <c:v>1.537127533450661E-2</c:v>
                </c:pt>
                <c:pt idx="1466">
                  <c:v>1.5359771138790451E-2</c:v>
                </c:pt>
                <c:pt idx="1467">
                  <c:v>1.5348279624756624E-2</c:v>
                </c:pt>
                <c:pt idx="1468">
                  <c:v>1.5336800997724293E-2</c:v>
                </c:pt>
                <c:pt idx="1469">
                  <c:v>1.532533546300451E-2</c:v>
                </c:pt>
                <c:pt idx="1470">
                  <c:v>1.5313883225898916E-2</c:v>
                </c:pt>
                <c:pt idx="1471">
                  <c:v>1.5302444491701045E-2</c:v>
                </c:pt>
                <c:pt idx="1472">
                  <c:v>1.5291019465694358E-2</c:v>
                </c:pt>
                <c:pt idx="1473">
                  <c:v>1.5279608353154435E-2</c:v>
                </c:pt>
                <c:pt idx="1474">
                  <c:v>1.5268211359347651E-2</c:v>
                </c:pt>
                <c:pt idx="1475">
                  <c:v>1.5256828689531848E-2</c:v>
                </c:pt>
                <c:pt idx="1476">
                  <c:v>1.5245460548956103E-2</c:v>
                </c:pt>
                <c:pt idx="1477">
                  <c:v>1.5234107142860734E-2</c:v>
                </c:pt>
                <c:pt idx="1478">
                  <c:v>1.522276867647686E-2</c:v>
                </c:pt>
                <c:pt idx="1479">
                  <c:v>1.5211445355028153E-2</c:v>
                </c:pt>
                <c:pt idx="1480">
                  <c:v>1.5200137383728217E-2</c:v>
                </c:pt>
                <c:pt idx="1481">
                  <c:v>1.5188844967782982E-2</c:v>
                </c:pt>
                <c:pt idx="1482">
                  <c:v>1.5177568312390064E-2</c:v>
                </c:pt>
                <c:pt idx="1483">
                  <c:v>1.5166307622737218E-2</c:v>
                </c:pt>
                <c:pt idx="1484">
                  <c:v>1.5155063104005193E-2</c:v>
                </c:pt>
                <c:pt idx="1485">
                  <c:v>1.514383496136576E-2</c:v>
                </c:pt>
                <c:pt idx="1486">
                  <c:v>1.5132623399981709E-2</c:v>
                </c:pt>
                <c:pt idx="1487">
                  <c:v>1.5119830753721485E-2</c:v>
                </c:pt>
                <c:pt idx="1488">
                  <c:v>1.5108655414416359E-2</c:v>
                </c:pt>
                <c:pt idx="1489">
                  <c:v>1.5097497301110929E-2</c:v>
                </c:pt>
                <c:pt idx="1490">
                  <c:v>1.508635661893404E-2</c:v>
                </c:pt>
                <c:pt idx="1491">
                  <c:v>1.5075233573006214E-2</c:v>
                </c:pt>
                <c:pt idx="1492">
                  <c:v>1.5064128368439435E-2</c:v>
                </c:pt>
                <c:pt idx="1493">
                  <c:v>1.5053041210338017E-2</c:v>
                </c:pt>
                <c:pt idx="1494">
                  <c:v>1.5041972303797521E-2</c:v>
                </c:pt>
                <c:pt idx="1495">
                  <c:v>1.5030921853906056E-2</c:v>
                </c:pt>
                <c:pt idx="1496">
                  <c:v>1.5019890065743191E-2</c:v>
                </c:pt>
                <c:pt idx="1497">
                  <c:v>1.5008877144380614E-2</c:v>
                </c:pt>
                <c:pt idx="1498">
                  <c:v>1.4997883294882124E-2</c:v>
                </c:pt>
                <c:pt idx="1499">
                  <c:v>1.498690872230342E-2</c:v>
                </c:pt>
                <c:pt idx="1500">
                  <c:v>1.4975953631692537E-2</c:v>
                </c:pt>
                <c:pt idx="1501">
                  <c:v>1.4963457646632245E-2</c:v>
                </c:pt>
                <c:pt idx="1502">
                  <c:v>1.4952544993525612E-2</c:v>
                </c:pt>
                <c:pt idx="1503">
                  <c:v>1.4939828294386785E-2</c:v>
                </c:pt>
                <c:pt idx="1504">
                  <c:v>1.4930780271385337E-2</c:v>
                </c:pt>
                <c:pt idx="1505">
                  <c:v>1.4919928612375491E-2</c:v>
                </c:pt>
                <c:pt idx="1506">
                  <c:v>1.4909097694741384E-2</c:v>
                </c:pt>
                <c:pt idx="1507">
                  <c:v>1.4898287723475864E-2</c:v>
                </c:pt>
                <c:pt idx="1508">
                  <c:v>1.4887498903564325E-2</c:v>
                </c:pt>
                <c:pt idx="1509">
                  <c:v>1.4876731439983189E-2</c:v>
                </c:pt>
                <c:pt idx="1510">
                  <c:v>1.4865985537703182E-2</c:v>
                </c:pt>
                <c:pt idx="1511">
                  <c:v>1.4855261401686488E-2</c:v>
                </c:pt>
                <c:pt idx="1512">
                  <c:v>1.4844559236887843E-2</c:v>
                </c:pt>
                <c:pt idx="1513">
                  <c:v>1.4833879248255636E-2</c:v>
                </c:pt>
                <c:pt idx="1514">
                  <c:v>1.4823221640729713E-2</c:v>
                </c:pt>
                <c:pt idx="1515">
                  <c:v>1.4812586619243786E-2</c:v>
                </c:pt>
                <c:pt idx="1516">
                  <c:v>1.480197438872303E-2</c:v>
                </c:pt>
                <c:pt idx="1517">
                  <c:v>1.4791385154086484E-2</c:v>
                </c:pt>
                <c:pt idx="1518">
                  <c:v>1.4780819120245961E-2</c:v>
                </c:pt>
                <c:pt idx="1519">
                  <c:v>1.4770276492105831E-2</c:v>
                </c:pt>
                <c:pt idx="1520">
                  <c:v>1.475975747456367E-2</c:v>
                </c:pt>
                <c:pt idx="1521">
                  <c:v>1.474926227251005E-2</c:v>
                </c:pt>
                <c:pt idx="1522">
                  <c:v>1.4738791090828532E-2</c:v>
                </c:pt>
                <c:pt idx="1523">
                  <c:v>1.4728344134395671E-2</c:v>
                </c:pt>
                <c:pt idx="1524">
                  <c:v>1.4717921608081448E-2</c:v>
                </c:pt>
                <c:pt idx="1525">
                  <c:v>1.4707523716749063E-2</c:v>
                </c:pt>
                <c:pt idx="1526">
                  <c:v>1.4697150665254479E-2</c:v>
                </c:pt>
                <c:pt idx="1527">
                  <c:v>1.4686802658447755E-2</c:v>
                </c:pt>
                <c:pt idx="1528">
                  <c:v>1.4676479901171935E-2</c:v>
                </c:pt>
                <c:pt idx="1529">
                  <c:v>1.4666182598263276E-2</c:v>
                </c:pt>
                <c:pt idx="1530">
                  <c:v>1.4655910954551685E-2</c:v>
                </c:pt>
                <c:pt idx="1531">
                  <c:v>1.4645665174860939E-2</c:v>
                </c:pt>
                <c:pt idx="1532">
                  <c:v>1.4635445464007581E-2</c:v>
                </c:pt>
                <c:pt idx="1533">
                  <c:v>1.4625252026802685E-2</c:v>
                </c:pt>
                <c:pt idx="1534">
                  <c:v>1.4615085068050317E-2</c:v>
                </c:pt>
                <c:pt idx="1535">
                  <c:v>1.4604944792548627E-2</c:v>
                </c:pt>
                <c:pt idx="1536">
                  <c:v>1.4594831405089633E-2</c:v>
                </c:pt>
                <c:pt idx="1537">
                  <c:v>1.4584745110458782E-2</c:v>
                </c:pt>
                <c:pt idx="1538">
                  <c:v>1.4574686113435834E-2</c:v>
                </c:pt>
                <c:pt idx="1539">
                  <c:v>1.4564654618794408E-2</c:v>
                </c:pt>
                <c:pt idx="1540">
                  <c:v>1.4554650831301995E-2</c:v>
                </c:pt>
                <c:pt idx="1541">
                  <c:v>1.4544674955720174E-2</c:v>
                </c:pt>
                <c:pt idx="1542">
                  <c:v>1.4534727196804608E-2</c:v>
                </c:pt>
                <c:pt idx="1543">
                  <c:v>1.4524807759305706E-2</c:v>
                </c:pt>
                <c:pt idx="1544">
                  <c:v>1.4514916847967305E-2</c:v>
                </c:pt>
                <c:pt idx="1545">
                  <c:v>1.450505466752821E-2</c:v>
                </c:pt>
                <c:pt idx="1546">
                  <c:v>1.4495221422720866E-2</c:v>
                </c:pt>
                <c:pt idx="1547">
                  <c:v>1.4485417318273129E-2</c:v>
                </c:pt>
                <c:pt idx="1548">
                  <c:v>1.4475642558906057E-2</c:v>
                </c:pt>
                <c:pt idx="1549">
                  <c:v>1.4465897349336334E-2</c:v>
                </c:pt>
                <c:pt idx="1550">
                  <c:v>1.4456181894274949E-2</c:v>
                </c:pt>
                <c:pt idx="1551">
                  <c:v>1.4446496398427412E-2</c:v>
                </c:pt>
                <c:pt idx="1552">
                  <c:v>1.4436841066493983E-2</c:v>
                </c:pt>
                <c:pt idx="1553">
                  <c:v>1.4425698363337916E-2</c:v>
                </c:pt>
                <c:pt idx="1554">
                  <c:v>1.4417621713143968E-2</c:v>
                </c:pt>
                <c:pt idx="1555">
                  <c:v>1.4408058101102275E-2</c:v>
                </c:pt>
                <c:pt idx="1556">
                  <c:v>1.4398525471724249E-2</c:v>
                </c:pt>
                <c:pt idx="1557">
                  <c:v>1.4389024029684304E-2</c:v>
                </c:pt>
                <c:pt idx="1558">
                  <c:v>1.4379553979653133E-2</c:v>
                </c:pt>
                <c:pt idx="1559">
                  <c:v>1.4370115526295076E-2</c:v>
                </c:pt>
                <c:pt idx="1560">
                  <c:v>1.4360708874270749E-2</c:v>
                </c:pt>
                <c:pt idx="1561">
                  <c:v>1.4351334228235514E-2</c:v>
                </c:pt>
                <c:pt idx="1562">
                  <c:v>1.4341991792840571E-2</c:v>
                </c:pt>
                <c:pt idx="1563">
                  <c:v>1.4332681772731865E-2</c:v>
                </c:pt>
                <c:pt idx="1564">
                  <c:v>1.4323404372551835E-2</c:v>
                </c:pt>
                <c:pt idx="1565">
                  <c:v>1.4314159796937445E-2</c:v>
                </c:pt>
                <c:pt idx="1566">
                  <c:v>1.4304948250521938E-2</c:v>
                </c:pt>
                <c:pt idx="1567">
                  <c:v>1.4295769937933956E-2</c:v>
                </c:pt>
                <c:pt idx="1568">
                  <c:v>1.4286625063797544E-2</c:v>
                </c:pt>
                <c:pt idx="1569">
                  <c:v>1.4277513832733679E-2</c:v>
                </c:pt>
                <c:pt idx="1570">
                  <c:v>1.4268436449358083E-2</c:v>
                </c:pt>
                <c:pt idx="1571">
                  <c:v>1.4259393118283191E-2</c:v>
                </c:pt>
                <c:pt idx="1572">
                  <c:v>1.4250384044116842E-2</c:v>
                </c:pt>
                <c:pt idx="1573">
                  <c:v>1.4241409431463807E-2</c:v>
                </c:pt>
                <c:pt idx="1574">
                  <c:v>1.4232469484923823E-2</c:v>
                </c:pt>
                <c:pt idx="1575">
                  <c:v>1.4223564409093991E-2</c:v>
                </c:pt>
                <c:pt idx="1576">
                  <c:v>1.4214694408567699E-2</c:v>
                </c:pt>
                <c:pt idx="1577">
                  <c:v>1.420585968793351E-2</c:v>
                </c:pt>
                <c:pt idx="1578">
                  <c:v>1.4197060451778019E-2</c:v>
                </c:pt>
                <c:pt idx="1579">
                  <c:v>1.4188296904683222E-2</c:v>
                </c:pt>
                <c:pt idx="1580">
                  <c:v>1.4179569251228047E-2</c:v>
                </c:pt>
                <c:pt idx="1581">
                  <c:v>1.4170877695988356E-2</c:v>
                </c:pt>
                <c:pt idx="1582">
                  <c:v>1.416222244353651E-2</c:v>
                </c:pt>
                <c:pt idx="1583">
                  <c:v>1.41536036984418E-2</c:v>
                </c:pt>
                <c:pt idx="1584">
                  <c:v>1.4145021665270237E-2</c:v>
                </c:pt>
                <c:pt idx="1585">
                  <c:v>1.413647654858498E-2</c:v>
                </c:pt>
                <c:pt idx="1586">
                  <c:v>1.4127968552946343E-2</c:v>
                </c:pt>
                <c:pt idx="1587">
                  <c:v>1.4119497882911355E-2</c:v>
                </c:pt>
                <c:pt idx="1588">
                  <c:v>1.4111064743034855E-2</c:v>
                </c:pt>
                <c:pt idx="1589">
                  <c:v>1.4102669337868178E-2</c:v>
                </c:pt>
                <c:pt idx="1590">
                  <c:v>1.4094311871960686E-2</c:v>
                </c:pt>
                <c:pt idx="1591">
                  <c:v>1.4085992549859117E-2</c:v>
                </c:pt>
                <c:pt idx="1592">
                  <c:v>1.4077711576107139E-2</c:v>
                </c:pt>
                <c:pt idx="1593">
                  <c:v>1.4069469155246889E-2</c:v>
                </c:pt>
                <c:pt idx="1594">
                  <c:v>1.4061265491817439E-2</c:v>
                </c:pt>
                <c:pt idx="1595">
                  <c:v>1.4053100790355669E-2</c:v>
                </c:pt>
                <c:pt idx="1596">
                  <c:v>1.4044975255396925E-2</c:v>
                </c:pt>
                <c:pt idx="1597">
                  <c:v>1.4036889091473709E-2</c:v>
                </c:pt>
                <c:pt idx="1598">
                  <c:v>1.4028842503116989E-2</c:v>
                </c:pt>
                <c:pt idx="1599">
                  <c:v>1.4020835694855321E-2</c:v>
                </c:pt>
                <c:pt idx="1600">
                  <c:v>1.4012056194394608E-2</c:v>
                </c:pt>
                <c:pt idx="1601">
                  <c:v>1.4004137664349025E-2</c:v>
                </c:pt>
                <c:pt idx="1602">
                  <c:v>1.3996259576996115E-2</c:v>
                </c:pt>
                <c:pt idx="1603">
                  <c:v>1.398842213687357E-2</c:v>
                </c:pt>
                <c:pt idx="1604">
                  <c:v>1.3981666028053372E-2</c:v>
                </c:pt>
                <c:pt idx="1605">
                  <c:v>1.3972870016462732E-2</c:v>
                </c:pt>
                <c:pt idx="1606">
                  <c:v>1.3965155745241787E-2</c:v>
                </c:pt>
                <c:pt idx="1607">
                  <c:v>1.3957482939387198E-2</c:v>
                </c:pt>
                <c:pt idx="1608">
                  <c:v>1.3949851803429492E-2</c:v>
                </c:pt>
                <c:pt idx="1609">
                  <c:v>1.3942262541898537E-2</c:v>
                </c:pt>
                <c:pt idx="1610">
                  <c:v>1.3934715359322902E-2</c:v>
                </c:pt>
                <c:pt idx="1611">
                  <c:v>1.3927210460230287E-2</c:v>
                </c:pt>
                <c:pt idx="1612">
                  <c:v>1.3919748049147954E-2</c:v>
                </c:pt>
                <c:pt idx="1613">
                  <c:v>1.3912328330602085E-2</c:v>
                </c:pt>
                <c:pt idx="1614">
                  <c:v>1.3904951509118206E-2</c:v>
                </c:pt>
                <c:pt idx="1615">
                  <c:v>1.3897617789220974E-2</c:v>
                </c:pt>
                <c:pt idx="1616">
                  <c:v>1.3890327375435482E-2</c:v>
                </c:pt>
                <c:pt idx="1617">
                  <c:v>1.3883748695980965E-2</c:v>
                </c:pt>
                <c:pt idx="1618">
                  <c:v>1.3875877284295094E-2</c:v>
                </c:pt>
                <c:pt idx="1619">
                  <c:v>1.3868718015987774E-2</c:v>
                </c:pt>
                <c:pt idx="1620">
                  <c:v>1.3861602871886701E-2</c:v>
                </c:pt>
                <c:pt idx="1621">
                  <c:v>1.3854532056516097E-2</c:v>
                </c:pt>
                <c:pt idx="1622">
                  <c:v>1.3847505774398881E-2</c:v>
                </c:pt>
                <c:pt idx="1623">
                  <c:v>1.3840524230059062E-2</c:v>
                </c:pt>
                <c:pt idx="1624">
                  <c:v>1.3833587628020861E-2</c:v>
                </c:pt>
                <c:pt idx="1625">
                  <c:v>1.3826696172808069E-2</c:v>
                </c:pt>
                <c:pt idx="1626">
                  <c:v>1.3819850068945778E-2</c:v>
                </c:pt>
                <c:pt idx="1627">
                  <c:v>1.3813049520959299E-2</c:v>
                </c:pt>
                <c:pt idx="1628">
                  <c:v>1.3806294733374157E-2</c:v>
                </c:pt>
                <c:pt idx="1629">
                  <c:v>1.3799585910717399E-2</c:v>
                </c:pt>
                <c:pt idx="1630">
                  <c:v>1.379347141310169E-2</c:v>
                </c:pt>
                <c:pt idx="1631">
                  <c:v>1.378630697829897E-2</c:v>
                </c:pt>
                <c:pt idx="1632">
                  <c:v>1.3779737277595083E-2</c:v>
                </c:pt>
                <c:pt idx="1633">
                  <c:v>1.377321435993494E-2</c:v>
                </c:pt>
                <c:pt idx="1634">
                  <c:v>1.3766738429850149E-2</c:v>
                </c:pt>
                <c:pt idx="1635">
                  <c:v>1.3760309691873624E-2</c:v>
                </c:pt>
                <c:pt idx="1636">
                  <c:v>1.3753928350539579E-2</c:v>
                </c:pt>
                <c:pt idx="1637">
                  <c:v>1.3747594610384184E-2</c:v>
                </c:pt>
                <c:pt idx="1638">
                  <c:v>1.374130867594448E-2</c:v>
                </c:pt>
                <c:pt idx="1639">
                  <c:v>1.3735070751759679E-2</c:v>
                </c:pt>
                <c:pt idx="1640">
                  <c:v>1.3728881042370729E-2</c:v>
                </c:pt>
                <c:pt idx="1641">
                  <c:v>1.37227397523201E-2</c:v>
                </c:pt>
                <c:pt idx="1642">
                  <c:v>1.3716647086152868E-2</c:v>
                </c:pt>
                <c:pt idx="1643">
                  <c:v>1.3710603248415632E-2</c:v>
                </c:pt>
                <c:pt idx="1644">
                  <c:v>1.370460844365716E-2</c:v>
                </c:pt>
                <c:pt idx="1645">
                  <c:v>1.3698662876429263E-2</c:v>
                </c:pt>
                <c:pt idx="1646">
                  <c:v>1.3692766751285054E-2</c:v>
                </c:pt>
                <c:pt idx="1647">
                  <c:v>1.3686920272780904E-2</c:v>
                </c:pt>
                <c:pt idx="1648">
                  <c:v>1.3681123645476009E-2</c:v>
                </c:pt>
                <c:pt idx="1649">
                  <c:v>1.3675377073930871E-2</c:v>
                </c:pt>
                <c:pt idx="1650">
                  <c:v>1.3669680762710329E-2</c:v>
                </c:pt>
                <c:pt idx="1651">
                  <c:v>1.36640349163814E-2</c:v>
                </c:pt>
                <c:pt idx="1652">
                  <c:v>1.3658765634961132E-2</c:v>
                </c:pt>
                <c:pt idx="1653">
                  <c:v>1.3653210657580911E-2</c:v>
                </c:pt>
                <c:pt idx="1654">
                  <c:v>1.3647706708955829E-2</c:v>
                </c:pt>
                <c:pt idx="1655">
                  <c:v>1.3642253993648391E-2</c:v>
                </c:pt>
                <c:pt idx="1656">
                  <c:v>1.3636852716225041E-2</c:v>
                </c:pt>
                <c:pt idx="1657">
                  <c:v>1.3631503081255292E-2</c:v>
                </c:pt>
                <c:pt idx="1658">
                  <c:v>1.3626205293312378E-2</c:v>
                </c:pt>
                <c:pt idx="1659">
                  <c:v>1.3620626765450639E-2</c:v>
                </c:pt>
                <c:pt idx="1660">
                  <c:v>1.3615766076818398E-2</c:v>
                </c:pt>
                <c:pt idx="1661">
                  <c:v>1.3609743414580889E-2</c:v>
                </c:pt>
                <c:pt idx="1662">
                  <c:v>1.3604668716155488E-2</c:v>
                </c:pt>
                <c:pt idx="1663">
                  <c:v>1.3599644711878257E-2</c:v>
                </c:pt>
                <c:pt idx="1664">
                  <c:v>1.3594670482216844E-2</c:v>
                </c:pt>
                <c:pt idx="1665">
                  <c:v>1.3589745104242596E-2</c:v>
                </c:pt>
                <c:pt idx="1666">
                  <c:v>1.3584867651632299E-2</c:v>
                </c:pt>
                <c:pt idx="1667">
                  <c:v>1.3580037194666215E-2</c:v>
                </c:pt>
                <c:pt idx="1668">
                  <c:v>1.3575252800228964E-2</c:v>
                </c:pt>
                <c:pt idx="1669">
                  <c:v>1.3570668303753353E-2</c:v>
                </c:pt>
                <c:pt idx="1670">
                  <c:v>1.3565818449495736E-2</c:v>
                </c:pt>
                <c:pt idx="1671">
                  <c:v>1.3561166609984868E-2</c:v>
                </c:pt>
                <c:pt idx="1672">
                  <c:v>1.3556557066572175E-2</c:v>
                </c:pt>
                <c:pt idx="1673">
                  <c:v>1.3551988869155755E-2</c:v>
                </c:pt>
                <c:pt idx="1674">
                  <c:v>1.3547461064236094E-2</c:v>
                </c:pt>
                <c:pt idx="1675">
                  <c:v>1.354297269491498E-2</c:v>
                </c:pt>
                <c:pt idx="1676">
                  <c:v>1.3538522800895285E-2</c:v>
                </c:pt>
                <c:pt idx="1677">
                  <c:v>1.3534110418481182E-2</c:v>
                </c:pt>
                <c:pt idx="1678">
                  <c:v>1.3529834828673456E-2</c:v>
                </c:pt>
                <c:pt idx="1679">
                  <c:v>1.3525394316686862E-2</c:v>
                </c:pt>
                <c:pt idx="1680">
                  <c:v>1.3521088652916274E-2</c:v>
                </c:pt>
                <c:pt idx="1681">
                  <c:v>1.3516816611970101E-2</c:v>
                </c:pt>
                <c:pt idx="1682">
                  <c:v>1.3512577213151619E-2</c:v>
                </c:pt>
                <c:pt idx="1683">
                  <c:v>1.3508369472364976E-2</c:v>
                </c:pt>
                <c:pt idx="1684">
                  <c:v>1.3504192402112128E-2</c:v>
                </c:pt>
                <c:pt idx="1685">
                  <c:v>1.3500045011494162E-2</c:v>
                </c:pt>
                <c:pt idx="1686">
                  <c:v>1.3495926306211284E-2</c:v>
                </c:pt>
                <c:pt idx="1687">
                  <c:v>1.3491835288561082E-2</c:v>
                </c:pt>
                <c:pt idx="1688">
                  <c:v>1.3487770957439834E-2</c:v>
                </c:pt>
                <c:pt idx="1689">
                  <c:v>1.3483732308341635E-2</c:v>
                </c:pt>
                <c:pt idx="1690">
                  <c:v>1.3479718333358393E-2</c:v>
                </c:pt>
                <c:pt idx="1691">
                  <c:v>1.3475789412987613E-2</c:v>
                </c:pt>
                <c:pt idx="1692">
                  <c:v>1.3471760357090898E-2</c:v>
                </c:pt>
                <c:pt idx="1693">
                  <c:v>1.346781432297737E-2</c:v>
                </c:pt>
                <c:pt idx="1694">
                  <c:v>1.3463888897319604E-2</c:v>
                </c:pt>
                <c:pt idx="1695">
                  <c:v>1.3458352272525786E-2</c:v>
                </c:pt>
                <c:pt idx="1696">
                  <c:v>1.3454472108864947E-2</c:v>
                </c:pt>
                <c:pt idx="1697">
                  <c:v>1.345060911580242E-2</c:v>
                </c:pt>
                <c:pt idx="1698">
                  <c:v>1.3446762251002454E-2</c:v>
                </c:pt>
                <c:pt idx="1699">
                  <c:v>1.3442930468706938E-2</c:v>
                </c:pt>
                <c:pt idx="1700">
                  <c:v>1.3439112719735843E-2</c:v>
                </c:pt>
                <c:pt idx="1701">
                  <c:v>1.343530795148678E-2</c:v>
                </c:pt>
                <c:pt idx="1702">
                  <c:v>1.3431515107934345E-2</c:v>
                </c:pt>
                <c:pt idx="1703">
                  <c:v>1.3427733129631213E-2</c:v>
                </c:pt>
                <c:pt idx="1704">
                  <c:v>1.3423960953707481E-2</c:v>
                </c:pt>
                <c:pt idx="1705">
                  <c:v>1.3420197513870453E-2</c:v>
                </c:pt>
                <c:pt idx="1706">
                  <c:v>1.341644174040529E-2</c:v>
                </c:pt>
                <c:pt idx="1707">
                  <c:v>1.3412692560173484E-2</c:v>
                </c:pt>
                <c:pt idx="1708">
                  <c:v>1.34089488966157E-2</c:v>
                </c:pt>
                <c:pt idx="1709">
                  <c:v>1.3405209669747837E-2</c:v>
                </c:pt>
                <c:pt idx="1710">
                  <c:v>1.3401473796164746E-2</c:v>
                </c:pt>
                <c:pt idx="1711">
                  <c:v>1.3396673707946774E-2</c:v>
                </c:pt>
                <c:pt idx="1712">
                  <c:v>1.3394007758116782E-2</c:v>
                </c:pt>
                <c:pt idx="1713">
                  <c:v>1.3390275596774946E-2</c:v>
                </c:pt>
                <c:pt idx="1714">
                  <c:v>1.338654354429266E-2</c:v>
                </c:pt>
                <c:pt idx="1715">
                  <c:v>1.3382811626712657E-2</c:v>
                </c:pt>
                <c:pt idx="1716">
                  <c:v>1.337907987007613E-2</c:v>
                </c:pt>
                <c:pt idx="1717">
                  <c:v>1.3375348300424715E-2</c:v>
                </c:pt>
                <c:pt idx="1718">
                  <c:v>1.3371616943799829E-2</c:v>
                </c:pt>
                <c:pt idx="1719">
                  <c:v>1.3367885826241791E-2</c:v>
                </c:pt>
                <c:pt idx="1720">
                  <c:v>1.3364154973791141E-2</c:v>
                </c:pt>
                <c:pt idx="1721">
                  <c:v>1.3360424412487325E-2</c:v>
                </c:pt>
                <c:pt idx="1722">
                  <c:v>1.3356694168370004E-2</c:v>
                </c:pt>
                <c:pt idx="1723">
                  <c:v>1.3352964267477967E-2</c:v>
                </c:pt>
                <c:pt idx="1724">
                  <c:v>1.3349234735850439E-2</c:v>
                </c:pt>
                <c:pt idx="1725">
                  <c:v>1.3345505599525551E-2</c:v>
                </c:pt>
                <c:pt idx="1726">
                  <c:v>1.3341776884541214E-2</c:v>
                </c:pt>
                <c:pt idx="1727">
                  <c:v>1.3338048616934465E-2</c:v>
                </c:pt>
                <c:pt idx="1728">
                  <c:v>1.3334320822743216E-2</c:v>
                </c:pt>
                <c:pt idx="1729">
                  <c:v>1.3330593528003842E-2</c:v>
                </c:pt>
                <c:pt idx="1730">
                  <c:v>1.3326866758752724E-2</c:v>
                </c:pt>
                <c:pt idx="1731">
                  <c:v>1.3323140541025803E-2</c:v>
                </c:pt>
                <c:pt idx="1732">
                  <c:v>1.3319414900859017E-2</c:v>
                </c:pt>
                <c:pt idx="1733">
                  <c:v>1.3315689864286776E-2</c:v>
                </c:pt>
                <c:pt idx="1734">
                  <c:v>1.3311965457344801E-2</c:v>
                </c:pt>
                <c:pt idx="1735">
                  <c:v>1.3308241706067061E-2</c:v>
                </c:pt>
                <c:pt idx="1736">
                  <c:v>1.3304518636487746E-2</c:v>
                </c:pt>
                <c:pt idx="1737">
                  <c:v>1.3300796274640165E-2</c:v>
                </c:pt>
                <c:pt idx="1738">
                  <c:v>1.3297074646558073E-2</c:v>
                </c:pt>
                <c:pt idx="1739">
                  <c:v>1.3293353778273903E-2</c:v>
                </c:pt>
                <c:pt idx="1740">
                  <c:v>1.328963369582075E-2</c:v>
                </c:pt>
                <c:pt idx="1741">
                  <c:v>1.3285914425230173E-2</c:v>
                </c:pt>
                <c:pt idx="1742">
                  <c:v>1.3282195992534173E-2</c:v>
                </c:pt>
                <c:pt idx="1743">
                  <c:v>1.3278478423763871E-2</c:v>
                </c:pt>
                <c:pt idx="1744">
                  <c:v>1.3274761744950608E-2</c:v>
                </c:pt>
                <c:pt idx="1745">
                  <c:v>1.3271045982124632E-2</c:v>
                </c:pt>
                <c:pt idx="1746">
                  <c:v>1.3267331161316188E-2</c:v>
                </c:pt>
                <c:pt idx="1747">
                  <c:v>1.326308683870271E-2</c:v>
                </c:pt>
                <c:pt idx="1748">
                  <c:v>1.32593741241542E-2</c:v>
                </c:pt>
                <c:pt idx="1749">
                  <c:v>1.3255662433430002E-2</c:v>
                </c:pt>
                <c:pt idx="1750">
                  <c:v>1.3251951792558612E-2</c:v>
                </c:pt>
                <c:pt idx="1751">
                  <c:v>1.3248242227568305E-2</c:v>
                </c:pt>
                <c:pt idx="1752">
                  <c:v>1.3244533764486699E-2</c:v>
                </c:pt>
                <c:pt idx="1753">
                  <c:v>1.3240826429341412E-2</c:v>
                </c:pt>
                <c:pt idx="1754">
                  <c:v>1.3237120248159845E-2</c:v>
                </c:pt>
                <c:pt idx="1755">
                  <c:v>1.3233415246967863E-2</c:v>
                </c:pt>
                <c:pt idx="1756">
                  <c:v>1.3229711451792428E-2</c:v>
                </c:pt>
                <c:pt idx="1757">
                  <c:v>1.3226008888659407E-2</c:v>
                </c:pt>
                <c:pt idx="1758">
                  <c:v>1.3222307583594007E-2</c:v>
                </c:pt>
                <c:pt idx="1759">
                  <c:v>1.321860756262166E-2</c:v>
                </c:pt>
                <c:pt idx="1760">
                  <c:v>1.3214908851767135E-2</c:v>
                </c:pt>
                <c:pt idx="1761">
                  <c:v>1.3210155333335217E-2</c:v>
                </c:pt>
                <c:pt idx="1762">
                  <c:v>1.3206459714759344E-2</c:v>
                </c:pt>
                <c:pt idx="1763">
                  <c:v>1.3202765491808127E-2</c:v>
                </c:pt>
                <c:pt idx="1764">
                  <c:v>1.3198501386276863E-2</c:v>
                </c:pt>
                <c:pt idx="1765">
                  <c:v>1.3195381336873277E-2</c:v>
                </c:pt>
                <c:pt idx="1766">
                  <c:v>1.3191691456934586E-2</c:v>
                </c:pt>
                <c:pt idx="1767">
                  <c:v>1.3188003076711315E-2</c:v>
                </c:pt>
                <c:pt idx="1768">
                  <c:v>1.3184316222225169E-2</c:v>
                </c:pt>
                <c:pt idx="1769">
                  <c:v>1.3180630919497198E-2</c:v>
                </c:pt>
                <c:pt idx="1770">
                  <c:v>1.317694719454845E-2</c:v>
                </c:pt>
                <c:pt idx="1771">
                  <c:v>1.3173265073399314E-2</c:v>
                </c:pt>
                <c:pt idx="1772">
                  <c:v>1.3169584582069746E-2</c:v>
                </c:pt>
                <c:pt idx="1773">
                  <c:v>1.3165905746579916E-2</c:v>
                </c:pt>
                <c:pt idx="1774">
                  <c:v>1.3162228592948686E-2</c:v>
                </c:pt>
                <c:pt idx="1775">
                  <c:v>1.3158553147195787E-2</c:v>
                </c:pt>
                <c:pt idx="1776">
                  <c:v>1.3154879435339202E-2</c:v>
                </c:pt>
                <c:pt idx="1777">
                  <c:v>1.315120748339757E-2</c:v>
                </c:pt>
                <c:pt idx="1778">
                  <c:v>1.3147537317387997E-2</c:v>
                </c:pt>
                <c:pt idx="1779">
                  <c:v>1.3143868963329124E-2</c:v>
                </c:pt>
                <c:pt idx="1780">
                  <c:v>1.3140202447237619E-2</c:v>
                </c:pt>
                <c:pt idx="1781">
                  <c:v>1.3136537795130149E-2</c:v>
                </c:pt>
                <c:pt idx="1782">
                  <c:v>1.3132875033022946E-2</c:v>
                </c:pt>
                <c:pt idx="1783">
                  <c:v>1.3129214186932237E-2</c:v>
                </c:pt>
                <c:pt idx="1784">
                  <c:v>1.3125555282873598E-2</c:v>
                </c:pt>
                <c:pt idx="1785">
                  <c:v>1.3121898346862603E-2</c:v>
                </c:pt>
                <c:pt idx="1786">
                  <c:v>1.3118243404913729E-2</c:v>
                </c:pt>
                <c:pt idx="1787">
                  <c:v>1.311459048304189E-2</c:v>
                </c:pt>
                <c:pt idx="1788">
                  <c:v>1.3110939607260912E-2</c:v>
                </c:pt>
                <c:pt idx="1789">
                  <c:v>1.3107290803584831E-2</c:v>
                </c:pt>
                <c:pt idx="1790">
                  <c:v>1.3103644098027032E-2</c:v>
                </c:pt>
                <c:pt idx="1791">
                  <c:v>1.3099999516600678E-2</c:v>
                </c:pt>
                <c:pt idx="1792">
                  <c:v>1.309635708531828E-2</c:v>
                </c:pt>
                <c:pt idx="1793">
                  <c:v>1.3092716830192122E-2</c:v>
                </c:pt>
                <c:pt idx="1794">
                  <c:v>1.3089078777234713E-2</c:v>
                </c:pt>
                <c:pt idx="1795">
                  <c:v>1.3085442952457026E-2</c:v>
                </c:pt>
                <c:pt idx="1796">
                  <c:v>1.3081809381870256E-2</c:v>
                </c:pt>
                <c:pt idx="1797">
                  <c:v>1.3078178091486252E-2</c:v>
                </c:pt>
                <c:pt idx="1798">
                  <c:v>1.3072476447525561E-2</c:v>
                </c:pt>
                <c:pt idx="1799">
                  <c:v>1.3070362064534271E-2</c:v>
                </c:pt>
                <c:pt idx="1800">
                  <c:v>1.3067298161648973E-2</c:v>
                </c:pt>
                <c:pt idx="1801">
                  <c:v>1.3063676252174607E-2</c:v>
                </c:pt>
                <c:pt idx="1802">
                  <c:v>1.3060056752951309E-2</c:v>
                </c:pt>
                <c:pt idx="1803">
                  <c:v>1.3056439689987862E-2</c:v>
                </c:pt>
                <c:pt idx="1804">
                  <c:v>1.3052825089292393E-2</c:v>
                </c:pt>
                <c:pt idx="1805">
                  <c:v>1.304921297687303E-2</c:v>
                </c:pt>
                <c:pt idx="1806">
                  <c:v>1.3045603378737463E-2</c:v>
                </c:pt>
                <c:pt idx="1807">
                  <c:v>1.3041996320892941E-2</c:v>
                </c:pt>
                <c:pt idx="1808">
                  <c:v>1.3038329781876299E-2</c:v>
                </c:pt>
                <c:pt idx="1809">
                  <c:v>1.3034728101502356E-2</c:v>
                </c:pt>
                <c:pt idx="1810">
                  <c:v>1.3031129045401168E-2</c:v>
                </c:pt>
                <c:pt idx="1811">
                  <c:v>1.3027532639581278E-2</c:v>
                </c:pt>
                <c:pt idx="1812">
                  <c:v>1.3023938910050581E-2</c:v>
                </c:pt>
                <c:pt idx="1813">
                  <c:v>1.3020347882816963E-2</c:v>
                </c:pt>
                <c:pt idx="1814">
                  <c:v>1.301673938568401E-2</c:v>
                </c:pt>
                <c:pt idx="1815">
                  <c:v>1.3013174039268629E-2</c:v>
                </c:pt>
                <c:pt idx="1816">
                  <c:v>1.3009651404415148E-2</c:v>
                </c:pt>
                <c:pt idx="1817">
                  <c:v>1.3006011316990506E-2</c:v>
                </c:pt>
                <c:pt idx="1818">
                  <c:v>1.3002434191343292E-2</c:v>
                </c:pt>
                <c:pt idx="1819">
                  <c:v>1.2998859924031386E-2</c:v>
                </c:pt>
                <c:pt idx="1820">
                  <c:v>1.2995288541059856E-2</c:v>
                </c:pt>
                <c:pt idx="1821">
                  <c:v>1.299172006843355E-2</c:v>
                </c:pt>
                <c:pt idx="1822">
                  <c:v>1.2988154532156888E-2</c:v>
                </c:pt>
                <c:pt idx="1823">
                  <c:v>1.2984591958234065E-2</c:v>
                </c:pt>
                <c:pt idx="1824">
                  <c:v>1.2981032372669064E-2</c:v>
                </c:pt>
                <c:pt idx="1825">
                  <c:v>1.2977475801464999E-2</c:v>
                </c:pt>
                <c:pt idx="1826">
                  <c:v>1.297392227062498E-2</c:v>
                </c:pt>
                <c:pt idx="1827">
                  <c:v>1.2970371806151905E-2</c:v>
                </c:pt>
                <c:pt idx="1828">
                  <c:v>1.2966824434048016E-2</c:v>
                </c:pt>
                <c:pt idx="1829">
                  <c:v>1.2963336376208225E-2</c:v>
                </c:pt>
                <c:pt idx="1830">
                  <c:v>1.2959739070956123E-2</c:v>
                </c:pt>
                <c:pt idx="1831">
                  <c:v>1.2956201131970869E-2</c:v>
                </c:pt>
                <c:pt idx="1832">
                  <c:v>1.2952666389360951E-2</c:v>
                </c:pt>
                <c:pt idx="1833">
                  <c:v>1.2949134869127315E-2</c:v>
                </c:pt>
                <c:pt idx="1834">
                  <c:v>1.294560659726981E-2</c:v>
                </c:pt>
                <c:pt idx="1835">
                  <c:v>1.2942081599788945E-2</c:v>
                </c:pt>
                <c:pt idx="1836">
                  <c:v>1.2938559902683706E-2</c:v>
                </c:pt>
                <c:pt idx="1837">
                  <c:v>1.2935041531954379E-2</c:v>
                </c:pt>
                <c:pt idx="1838">
                  <c:v>1.2931526513599084E-2</c:v>
                </c:pt>
                <c:pt idx="1839">
                  <c:v>1.2928014873616805E-2</c:v>
                </c:pt>
                <c:pt idx="1840">
                  <c:v>1.2924506638006093E-2</c:v>
                </c:pt>
                <c:pt idx="1841">
                  <c:v>1.2921001832764414E-2</c:v>
                </c:pt>
                <c:pt idx="1842">
                  <c:v>1.2917500483889883E-2</c:v>
                </c:pt>
                <c:pt idx="1843">
                  <c:v>1.2914002617379532E-2</c:v>
                </c:pt>
                <c:pt idx="1844">
                  <c:v>1.2910508259230609E-2</c:v>
                </c:pt>
                <c:pt idx="1845">
                  <c:v>1.2907017435439275E-2</c:v>
                </c:pt>
                <c:pt idx="1846">
                  <c:v>1.2903530172002776E-2</c:v>
                </c:pt>
                <c:pt idx="1847">
                  <c:v>1.2900046494915975E-2</c:v>
                </c:pt>
                <c:pt idx="1848">
                  <c:v>1.2896566430175465E-2</c:v>
                </c:pt>
                <c:pt idx="1849">
                  <c:v>1.2893090003775887E-2</c:v>
                </c:pt>
                <c:pt idx="1850">
                  <c:v>1.2889601374708128E-2</c:v>
                </c:pt>
                <c:pt idx="1851">
                  <c:v>1.2886195391855051E-2</c:v>
                </c:pt>
                <c:pt idx="1852">
                  <c:v>1.2882682814573944E-2</c:v>
                </c:pt>
                <c:pt idx="1853">
                  <c:v>1.2879221201486681E-2</c:v>
                </c:pt>
                <c:pt idx="1854">
                  <c:v>1.2875763356712691E-2</c:v>
                </c:pt>
                <c:pt idx="1855">
                  <c:v>1.2872309306244873E-2</c:v>
                </c:pt>
                <c:pt idx="1856">
                  <c:v>1.2868859076077002E-2</c:v>
                </c:pt>
                <c:pt idx="1857">
                  <c:v>1.2865412692201544E-2</c:v>
                </c:pt>
                <c:pt idx="1858">
                  <c:v>1.2861970180610754E-2</c:v>
                </c:pt>
                <c:pt idx="1859">
                  <c:v>1.2858531567297318E-2</c:v>
                </c:pt>
                <c:pt idx="1860">
                  <c:v>1.2855139584369306E-2</c:v>
                </c:pt>
                <c:pt idx="1861">
                  <c:v>1.2851708313435291E-2</c:v>
                </c:pt>
                <c:pt idx="1862">
                  <c:v>1.2848281012664433E-2</c:v>
                </c:pt>
                <c:pt idx="1863">
                  <c:v>1.284485770804515E-2</c:v>
                </c:pt>
                <c:pt idx="1864">
                  <c:v>1.2841438425565857E-2</c:v>
                </c:pt>
                <c:pt idx="1865">
                  <c:v>1.2837969915289562E-2</c:v>
                </c:pt>
                <c:pt idx="1866">
                  <c:v>1.2834612030977847E-2</c:v>
                </c:pt>
                <c:pt idx="1867">
                  <c:v>1.2831204970844209E-2</c:v>
                </c:pt>
                <c:pt idx="1868">
                  <c:v>1.2827802036800071E-2</c:v>
                </c:pt>
                <c:pt idx="1869">
                  <c:v>1.2824403254832313E-2</c:v>
                </c:pt>
                <c:pt idx="1870">
                  <c:v>1.2821008650927165E-2</c:v>
                </c:pt>
                <c:pt idx="1871">
                  <c:v>1.2817618251070631E-2</c:v>
                </c:pt>
                <c:pt idx="1872">
                  <c:v>1.2814232081248721E-2</c:v>
                </c:pt>
                <c:pt idx="1873">
                  <c:v>1.2810850167446788E-2</c:v>
                </c:pt>
                <c:pt idx="1874">
                  <c:v>1.2807472535650177E-2</c:v>
                </c:pt>
                <c:pt idx="1875">
                  <c:v>1.2804099211843589E-2</c:v>
                </c:pt>
                <c:pt idx="1876">
                  <c:v>1.2800730222011494E-2</c:v>
                </c:pt>
                <c:pt idx="1877">
                  <c:v>1.2797365592138586E-2</c:v>
                </c:pt>
                <c:pt idx="1878">
                  <c:v>1.2794005348208466E-2</c:v>
                </c:pt>
                <c:pt idx="1879">
                  <c:v>1.2790649516204733E-2</c:v>
                </c:pt>
                <c:pt idx="1880">
                  <c:v>1.2787298122111421E-2</c:v>
                </c:pt>
                <c:pt idx="1881">
                  <c:v>1.2783951191911256E-2</c:v>
                </c:pt>
                <c:pt idx="1882">
                  <c:v>1.278060875158674E-2</c:v>
                </c:pt>
                <c:pt idx="1883">
                  <c:v>1.2777270827121252E-2</c:v>
                </c:pt>
                <c:pt idx="1884">
                  <c:v>1.2773937444496203E-2</c:v>
                </c:pt>
                <c:pt idx="1885">
                  <c:v>1.2770608629694096E-2</c:v>
                </c:pt>
                <c:pt idx="1886">
                  <c:v>1.2767284408696339E-2</c:v>
                </c:pt>
                <c:pt idx="1887">
                  <c:v>1.2763964807484561E-2</c:v>
                </c:pt>
                <c:pt idx="1888">
                  <c:v>1.2760649852039731E-2</c:v>
                </c:pt>
                <c:pt idx="1889">
                  <c:v>1.2757339568342822E-2</c:v>
                </c:pt>
                <c:pt idx="1890">
                  <c:v>1.2754033982374147E-2</c:v>
                </c:pt>
                <c:pt idx="1891">
                  <c:v>1.2750733120114238E-2</c:v>
                </c:pt>
                <c:pt idx="1892">
                  <c:v>1.274743700754319E-2</c:v>
                </c:pt>
                <c:pt idx="1893">
                  <c:v>1.2744145670640224E-2</c:v>
                </c:pt>
                <c:pt idx="1894">
                  <c:v>1.2740859135385432E-2</c:v>
                </c:pt>
                <c:pt idx="1895">
                  <c:v>1.2737577427757815E-2</c:v>
                </c:pt>
                <c:pt idx="1896">
                  <c:v>1.2734300573735934E-2</c:v>
                </c:pt>
                <c:pt idx="1897">
                  <c:v>1.2731028599298351E-2</c:v>
                </c:pt>
                <c:pt idx="1898">
                  <c:v>1.2727761530424285E-2</c:v>
                </c:pt>
                <c:pt idx="1899">
                  <c:v>1.2724499393091204E-2</c:v>
                </c:pt>
                <c:pt idx="1900">
                  <c:v>1.272124221327701E-2</c:v>
                </c:pt>
                <c:pt idx="1901">
                  <c:v>1.2717990016959172E-2</c:v>
                </c:pt>
                <c:pt idx="1902">
                  <c:v>1.2714742830115157E-2</c:v>
                </c:pt>
                <c:pt idx="1903">
                  <c:v>1.2711500678721991E-2</c:v>
                </c:pt>
                <c:pt idx="1904">
                  <c:v>1.2708263588756269E-2</c:v>
                </c:pt>
                <c:pt idx="1905">
                  <c:v>1.2705031586195015E-2</c:v>
                </c:pt>
                <c:pt idx="1906">
                  <c:v>1.2701804697013947E-2</c:v>
                </c:pt>
                <c:pt idx="1907">
                  <c:v>1.2698582947189216E-2</c:v>
                </c:pt>
                <c:pt idx="1908">
                  <c:v>1.2695366362696758E-2</c:v>
                </c:pt>
                <c:pt idx="1909">
                  <c:v>1.2692154969511846E-2</c:v>
                </c:pt>
                <c:pt idx="1910">
                  <c:v>1.268894879360976E-2</c:v>
                </c:pt>
                <c:pt idx="1911">
                  <c:v>1.2685747860965338E-2</c:v>
                </c:pt>
                <c:pt idx="1912">
                  <c:v>1.2682552197553857E-2</c:v>
                </c:pt>
                <c:pt idx="1913">
                  <c:v>1.2679361829349279E-2</c:v>
                </c:pt>
                <c:pt idx="1914">
                  <c:v>1.2676176782326003E-2</c:v>
                </c:pt>
                <c:pt idx="1915">
                  <c:v>1.2672991358852376E-2</c:v>
                </c:pt>
                <c:pt idx="1916">
                  <c:v>1.2669822755718778E-2</c:v>
                </c:pt>
                <c:pt idx="1917">
                  <c:v>1.2666653828081877E-2</c:v>
                </c:pt>
                <c:pt idx="1918">
                  <c:v>1.2663490325521254E-2</c:v>
                </c:pt>
                <c:pt idx="1919">
                  <c:v>1.2660332274009121E-2</c:v>
                </c:pt>
                <c:pt idx="1920">
                  <c:v>1.2657179699518564E-2</c:v>
                </c:pt>
                <c:pt idx="1921">
                  <c:v>1.2654032618725119E-2</c:v>
                </c:pt>
                <c:pt idx="1922">
                  <c:v>1.2650890892018603E-2</c:v>
                </c:pt>
                <c:pt idx="1923">
                  <c:v>1.264775424962555E-2</c:v>
                </c:pt>
                <c:pt idx="1924">
                  <c:v>1.2644622417092405E-2</c:v>
                </c:pt>
                <c:pt idx="1925">
                  <c:v>1.2641495119205891E-2</c:v>
                </c:pt>
                <c:pt idx="1926">
                  <c:v>1.2638372079992133E-2</c:v>
                </c:pt>
                <c:pt idx="1927">
                  <c:v>1.2635253022717537E-2</c:v>
                </c:pt>
                <c:pt idx="1928">
                  <c:v>1.2632137669887911E-2</c:v>
                </c:pt>
                <c:pt idx="1929">
                  <c:v>1.262902574324978E-2</c:v>
                </c:pt>
                <c:pt idx="1930">
                  <c:v>1.2625916963788415E-2</c:v>
                </c:pt>
                <c:pt idx="1931">
                  <c:v>1.2622811051730241E-2</c:v>
                </c:pt>
                <c:pt idx="1932">
                  <c:v>1.261970772654087E-2</c:v>
                </c:pt>
                <c:pt idx="1933">
                  <c:v>1.2616606706925968E-2</c:v>
                </c:pt>
                <c:pt idx="1934">
                  <c:v>1.2613507710830611E-2</c:v>
                </c:pt>
                <c:pt idx="1935">
                  <c:v>1.2610410455440806E-2</c:v>
                </c:pt>
                <c:pt idx="1936">
                  <c:v>1.2607314657181965E-2</c:v>
                </c:pt>
                <c:pt idx="1937">
                  <c:v>1.2604220031719121E-2</c:v>
                </c:pt>
                <c:pt idx="1938">
                  <c:v>1.2601126293957807E-2</c:v>
                </c:pt>
                <c:pt idx="1939">
                  <c:v>1.2598033158042954E-2</c:v>
                </c:pt>
                <c:pt idx="1940">
                  <c:v>1.2594940337359996E-2</c:v>
                </c:pt>
                <c:pt idx="1941">
                  <c:v>1.2591847544534209E-2</c:v>
                </c:pt>
                <c:pt idx="1942">
                  <c:v>1.2588754491430704E-2</c:v>
                </c:pt>
                <c:pt idx="1943">
                  <c:v>1.2585660889154436E-2</c:v>
                </c:pt>
                <c:pt idx="1944">
                  <c:v>1.2582566448050421E-2</c:v>
                </c:pt>
                <c:pt idx="1945">
                  <c:v>1.2579470877704174E-2</c:v>
                </c:pt>
                <c:pt idx="1946">
                  <c:v>1.2576373886940826E-2</c:v>
                </c:pt>
                <c:pt idx="1947">
                  <c:v>1.2573275183825575E-2</c:v>
                </c:pt>
                <c:pt idx="1948">
                  <c:v>1.2570174475663894E-2</c:v>
                </c:pt>
                <c:pt idx="1949">
                  <c:v>1.2567071469000877E-2</c:v>
                </c:pt>
                <c:pt idx="1950">
                  <c:v>1.2563965869622121E-2</c:v>
                </c:pt>
                <c:pt idx="1951">
                  <c:v>1.2560857382553496E-2</c:v>
                </c:pt>
                <c:pt idx="1952">
                  <c:v>1.2557745712060935E-2</c:v>
                </c:pt>
                <c:pt idx="1953">
                  <c:v>1.2554630561649774E-2</c:v>
                </c:pt>
                <c:pt idx="1954">
                  <c:v>1.2551511634066505E-2</c:v>
                </c:pt>
                <c:pt idx="1955">
                  <c:v>1.2547924116161383E-2</c:v>
                </c:pt>
                <c:pt idx="1956">
                  <c:v>1.2544794726802292E-2</c:v>
                </c:pt>
                <c:pt idx="1957">
                  <c:v>1.2541660592671431E-2</c:v>
                </c:pt>
                <c:pt idx="1958">
                  <c:v>1.2538521414909881E-2</c:v>
                </c:pt>
                <c:pt idx="1959">
                  <c:v>1.2535376893902921E-2</c:v>
                </c:pt>
                <c:pt idx="1960">
                  <c:v>1.2532226729279814E-2</c:v>
                </c:pt>
                <c:pt idx="1961">
                  <c:v>1.252907061991468E-2</c:v>
                </c:pt>
                <c:pt idx="1962">
                  <c:v>1.2525908263926053E-2</c:v>
                </c:pt>
                <c:pt idx="1963">
                  <c:v>1.2522739358677329E-2</c:v>
                </c:pt>
                <c:pt idx="1964">
                  <c:v>1.2519563600775881E-2</c:v>
                </c:pt>
                <c:pt idx="1965">
                  <c:v>1.251638068607394E-2</c:v>
                </c:pt>
                <c:pt idx="1966">
                  <c:v>1.2513190309668592E-2</c:v>
                </c:pt>
                <c:pt idx="1967">
                  <c:v>1.2508197880734673E-2</c:v>
                </c:pt>
                <c:pt idx="1968">
                  <c:v>1.2506842108755589E-2</c:v>
                </c:pt>
                <c:pt idx="1969">
                  <c:v>1.2503571349872504E-2</c:v>
                </c:pt>
                <c:pt idx="1970">
                  <c:v>1.2500327569748065E-2</c:v>
                </c:pt>
                <c:pt idx="1971">
                  <c:v>1.2497115777613513E-2</c:v>
                </c:pt>
                <c:pt idx="1972">
                  <c:v>1.2493874185727914E-2</c:v>
                </c:pt>
                <c:pt idx="1973">
                  <c:v>1.2490622985915656E-2</c:v>
                </c:pt>
                <c:pt idx="1974">
                  <c:v>1.2487362031896581E-2</c:v>
                </c:pt>
                <c:pt idx="1975">
                  <c:v>1.2484091306076917E-2</c:v>
                </c:pt>
                <c:pt idx="1976">
                  <c:v>1.2480810794761025E-2</c:v>
                </c:pt>
                <c:pt idx="1977">
                  <c:v>1.2477520484254791E-2</c:v>
                </c:pt>
                <c:pt idx="1978">
                  <c:v>1.2474220360863011E-2</c:v>
                </c:pt>
                <c:pt idx="1979">
                  <c:v>1.2470910410892226E-2</c:v>
                </c:pt>
                <c:pt idx="1980">
                  <c:v>1.2467590620648759E-2</c:v>
                </c:pt>
                <c:pt idx="1981">
                  <c:v>1.2464349065279139E-2</c:v>
                </c:pt>
                <c:pt idx="1982">
                  <c:v>1.2460921464573194E-2</c:v>
                </c:pt>
                <c:pt idx="1983">
                  <c:v>1.2457572071356357E-2</c:v>
                </c:pt>
                <c:pt idx="1984">
                  <c:v>1.2454212783098219E-2</c:v>
                </c:pt>
                <c:pt idx="1985">
                  <c:v>1.2450843586107502E-2</c:v>
                </c:pt>
                <c:pt idx="1986">
                  <c:v>1.2447464466694227E-2</c:v>
                </c:pt>
                <c:pt idx="1987">
                  <c:v>1.2444075411167332E-2</c:v>
                </c:pt>
                <c:pt idx="1988">
                  <c:v>1.2440676405837929E-2</c:v>
                </c:pt>
                <c:pt idx="1989">
                  <c:v>1.2437267437017131E-2</c:v>
                </c:pt>
                <c:pt idx="1990">
                  <c:v>1.2433959090453282E-2</c:v>
                </c:pt>
                <c:pt idx="1991">
                  <c:v>1.2430419554146241E-2</c:v>
                </c:pt>
                <c:pt idx="1992">
                  <c:v>1.2426980612720556E-2</c:v>
                </c:pt>
                <c:pt idx="1993">
                  <c:v>1.242353165305163E-2</c:v>
                </c:pt>
                <c:pt idx="1994">
                  <c:v>1.2420072661452978E-2</c:v>
                </c:pt>
                <c:pt idx="1995">
                  <c:v>1.2416603624238324E-2</c:v>
                </c:pt>
                <c:pt idx="1996">
                  <c:v>1.2413124527722487E-2</c:v>
                </c:pt>
                <c:pt idx="1997">
                  <c:v>1.2409635358219626E-2</c:v>
                </c:pt>
                <c:pt idx="1998">
                  <c:v>1.2406136102045648E-2</c:v>
                </c:pt>
                <c:pt idx="1999">
                  <c:v>1.2402626745516024E-2</c:v>
                </c:pt>
                <c:pt idx="2000">
                  <c:v>1.2399107274947528E-2</c:v>
                </c:pt>
                <c:pt idx="2001">
                  <c:v>1.2395577676656722E-2</c:v>
                </c:pt>
                <c:pt idx="2002">
                  <c:v>1.239203793696125E-2</c:v>
                </c:pt>
                <c:pt idx="2003">
                  <c:v>1.2388631709675269E-2</c:v>
                </c:pt>
                <c:pt idx="2004">
                  <c:v>1.2384927978627558E-2</c:v>
                </c:pt>
                <c:pt idx="2005">
                  <c:v>1.2381357732627029E-2</c:v>
                </c:pt>
                <c:pt idx="2006">
                  <c:v>1.2377777290496128E-2</c:v>
                </c:pt>
                <c:pt idx="2007">
                  <c:v>1.2372748130704212E-2</c:v>
                </c:pt>
                <c:pt idx="2008">
                  <c:v>1.2369144595014751E-2</c:v>
                </c:pt>
                <c:pt idx="2009">
                  <c:v>1.2365530818876145E-2</c:v>
                </c:pt>
                <c:pt idx="2010">
                  <c:v>1.2361906788609907E-2</c:v>
                </c:pt>
                <c:pt idx="2011">
                  <c:v>1.2358272490538655E-2</c:v>
                </c:pt>
                <c:pt idx="2012">
                  <c:v>1.2354627910985214E-2</c:v>
                </c:pt>
                <c:pt idx="2013">
                  <c:v>1.2350973036273295E-2</c:v>
                </c:pt>
                <c:pt idx="2014">
                  <c:v>1.2347307852726823E-2</c:v>
                </c:pt>
                <c:pt idx="2015">
                  <c:v>1.234363234667038E-2</c:v>
                </c:pt>
                <c:pt idx="2016">
                  <c:v>1.2339887000263776E-2</c:v>
                </c:pt>
                <c:pt idx="2017">
                  <c:v>1.2336189933899906E-2</c:v>
                </c:pt>
                <c:pt idx="2018">
                  <c:v>1.2332482502710754E-2</c:v>
                </c:pt>
                <c:pt idx="2019">
                  <c:v>1.2328764693022886E-2</c:v>
                </c:pt>
                <c:pt idx="2020">
                  <c:v>1.2325036491163522E-2</c:v>
                </c:pt>
                <c:pt idx="2021">
                  <c:v>1.2321297883460104E-2</c:v>
                </c:pt>
                <c:pt idx="2022">
                  <c:v>1.2316475789904828E-2</c:v>
                </c:pt>
                <c:pt idx="2023">
                  <c:v>1.2313789395834355E-2</c:v>
                </c:pt>
                <c:pt idx="2024">
                  <c:v>1.2310019488569742E-2</c:v>
                </c:pt>
                <c:pt idx="2025">
                  <c:v>1.2306239120776729E-2</c:v>
                </c:pt>
                <c:pt idx="2026">
                  <c:v>1.2302448278786033E-2</c:v>
                </c:pt>
                <c:pt idx="2027">
                  <c:v>1.2298646948927712E-2</c:v>
                </c:pt>
                <c:pt idx="2028">
                  <c:v>1.2294835117533796E-2</c:v>
                </c:pt>
                <c:pt idx="2029">
                  <c:v>1.2291012770935651E-2</c:v>
                </c:pt>
                <c:pt idx="2030">
                  <c:v>1.2287179895466181E-2</c:v>
                </c:pt>
                <c:pt idx="2031">
                  <c:v>1.2283336477457846E-2</c:v>
                </c:pt>
                <c:pt idx="2032">
                  <c:v>1.2279482503244859E-2</c:v>
                </c:pt>
                <c:pt idx="2033">
                  <c:v>1.2275617959160335E-2</c:v>
                </c:pt>
                <c:pt idx="2034">
                  <c:v>1.2271742831540233E-2</c:v>
                </c:pt>
                <c:pt idx="2035">
                  <c:v>1.2267857106718546E-2</c:v>
                </c:pt>
                <c:pt idx="2036">
                  <c:v>1.2263960771031229E-2</c:v>
                </c:pt>
                <c:pt idx="2037">
                  <c:v>1.2260053810814898E-2</c:v>
                </c:pt>
                <c:pt idx="2038">
                  <c:v>1.225613621240638E-2</c:v>
                </c:pt>
                <c:pt idx="2039">
                  <c:v>1.2252207962142945E-2</c:v>
                </c:pt>
                <c:pt idx="2040">
                  <c:v>1.2248269046362734E-2</c:v>
                </c:pt>
                <c:pt idx="2041">
                  <c:v>1.224431945140389E-2</c:v>
                </c:pt>
                <c:pt idx="2042">
                  <c:v>1.2240359163605862E-2</c:v>
                </c:pt>
                <c:pt idx="2043">
                  <c:v>1.2236388169307886E-2</c:v>
                </c:pt>
                <c:pt idx="2044">
                  <c:v>1.2232406454850723E-2</c:v>
                </c:pt>
                <c:pt idx="2045">
                  <c:v>1.2228414006574918E-2</c:v>
                </c:pt>
                <c:pt idx="2046">
                  <c:v>1.2224410810821668E-2</c:v>
                </c:pt>
                <c:pt idx="2047">
                  <c:v>1.2220396853933049E-2</c:v>
                </c:pt>
                <c:pt idx="2048">
                  <c:v>1.2216372122251349E-2</c:v>
                </c:pt>
                <c:pt idx="2049">
                  <c:v>1.2212336602119954E-2</c:v>
                </c:pt>
                <c:pt idx="2050">
                  <c:v>1.2208290279882246E-2</c:v>
                </c:pt>
                <c:pt idx="2051">
                  <c:v>1.2204233141882261E-2</c:v>
                </c:pt>
                <c:pt idx="2052">
                  <c:v>1.2200165174465569E-2</c:v>
                </c:pt>
                <c:pt idx="2053">
                  <c:v>1.2196086363976646E-2</c:v>
                </c:pt>
                <c:pt idx="2054">
                  <c:v>1.2191996696761713E-2</c:v>
                </c:pt>
                <c:pt idx="2055">
                  <c:v>1.2187896159167428E-2</c:v>
                </c:pt>
                <c:pt idx="2056">
                  <c:v>1.2183784737541106E-2</c:v>
                </c:pt>
                <c:pt idx="2057">
                  <c:v>1.2179662418229627E-2</c:v>
                </c:pt>
                <c:pt idx="2058">
                  <c:v>1.2175529187582268E-2</c:v>
                </c:pt>
                <c:pt idx="2059">
                  <c:v>1.2170792117082036E-2</c:v>
                </c:pt>
                <c:pt idx="2060">
                  <c:v>1.2166635459031929E-2</c:v>
                </c:pt>
                <c:pt idx="2061">
                  <c:v>1.2162467846744303E-2</c:v>
                </c:pt>
                <c:pt idx="2062">
                  <c:v>1.2158289266569314E-2</c:v>
                </c:pt>
                <c:pt idx="2063">
                  <c:v>1.2154099704858645E-2</c:v>
                </c:pt>
                <c:pt idx="2064">
                  <c:v>1.2149899147963541E-2</c:v>
                </c:pt>
                <c:pt idx="2065">
                  <c:v>1.2145687582237212E-2</c:v>
                </c:pt>
                <c:pt idx="2066">
                  <c:v>1.2141464994032436E-2</c:v>
                </c:pt>
                <c:pt idx="2067">
                  <c:v>1.2137231369703076E-2</c:v>
                </c:pt>
                <c:pt idx="2068">
                  <c:v>1.2133093510970588E-2</c:v>
                </c:pt>
                <c:pt idx="2069">
                  <c:v>1.2128838715194172E-2</c:v>
                </c:pt>
                <c:pt idx="2070">
                  <c:v>1.212457284365367E-2</c:v>
                </c:pt>
                <c:pt idx="2071">
                  <c:v>1.2120295882704761E-2</c:v>
                </c:pt>
                <c:pt idx="2072">
                  <c:v>1.2116007818704224E-2</c:v>
                </c:pt>
                <c:pt idx="2073">
                  <c:v>1.211047825691714E-2</c:v>
                </c:pt>
                <c:pt idx="2074">
                  <c:v>1.2105713175641287E-2</c:v>
                </c:pt>
                <c:pt idx="2075">
                  <c:v>1.2101840121776916E-2</c:v>
                </c:pt>
                <c:pt idx="2076">
                  <c:v>1.2097504318753562E-2</c:v>
                </c:pt>
                <c:pt idx="2077">
                  <c:v>1.2093157340574284E-2</c:v>
                </c:pt>
                <c:pt idx="2078">
                  <c:v>1.2088799173600021E-2</c:v>
                </c:pt>
                <c:pt idx="2079">
                  <c:v>1.2084429804191707E-2</c:v>
                </c:pt>
                <c:pt idx="2080">
                  <c:v>1.2080049218711159E-2</c:v>
                </c:pt>
                <c:pt idx="2081">
                  <c:v>1.2075657403521064E-2</c:v>
                </c:pt>
                <c:pt idx="2082">
                  <c:v>1.2071254344984114E-2</c:v>
                </c:pt>
                <c:pt idx="2083">
                  <c:v>1.206684002946431E-2</c:v>
                </c:pt>
                <c:pt idx="2084">
                  <c:v>1.2062414443325876E-2</c:v>
                </c:pt>
                <c:pt idx="2085">
                  <c:v>1.2057977572933474E-2</c:v>
                </c:pt>
                <c:pt idx="2086">
                  <c:v>1.2053529404653075E-2</c:v>
                </c:pt>
                <c:pt idx="2087">
                  <c:v>1.2049069924850875E-2</c:v>
                </c:pt>
                <c:pt idx="2088">
                  <c:v>1.2044599119893288E-2</c:v>
                </c:pt>
                <c:pt idx="2089">
                  <c:v>1.2040116976148256E-2</c:v>
                </c:pt>
                <c:pt idx="2090">
                  <c:v>1.2035623479983288E-2</c:v>
                </c:pt>
                <c:pt idx="2091">
                  <c:v>1.2031118617767426E-2</c:v>
                </c:pt>
                <c:pt idx="2092">
                  <c:v>1.2026602375870148E-2</c:v>
                </c:pt>
                <c:pt idx="2093">
                  <c:v>1.2022074740661588E-2</c:v>
                </c:pt>
                <c:pt idx="2094">
                  <c:v>1.2017535698511666E-2</c:v>
                </c:pt>
                <c:pt idx="2095">
                  <c:v>1.2012985235792485E-2</c:v>
                </c:pt>
                <c:pt idx="2096">
                  <c:v>1.2008423338875496E-2</c:v>
                </c:pt>
                <c:pt idx="2097">
                  <c:v>1.2003849994133245E-2</c:v>
                </c:pt>
                <c:pt idx="2098">
                  <c:v>1.1999265187939151E-2</c:v>
                </c:pt>
                <c:pt idx="2099">
                  <c:v>1.1994668906667073E-2</c:v>
                </c:pt>
                <c:pt idx="2100">
                  <c:v>1.1990061136691307E-2</c:v>
                </c:pt>
                <c:pt idx="2101">
                  <c:v>1.1985441864387467E-2</c:v>
                </c:pt>
                <c:pt idx="2102">
                  <c:v>1.1980811076130722E-2</c:v>
                </c:pt>
                <c:pt idx="2103">
                  <c:v>1.1976168758298218E-2</c:v>
                </c:pt>
                <c:pt idx="2104">
                  <c:v>1.197151489726622E-2</c:v>
                </c:pt>
                <c:pt idx="2105">
                  <c:v>1.196684947941319E-2</c:v>
                </c:pt>
                <c:pt idx="2106">
                  <c:v>1.1962172491117582E-2</c:v>
                </c:pt>
                <c:pt idx="2107">
                  <c:v>1.1957483918758074E-2</c:v>
                </c:pt>
                <c:pt idx="2108">
                  <c:v>1.1952783748714876E-2</c:v>
                </c:pt>
                <c:pt idx="2109">
                  <c:v>1.194807196736798E-2</c:v>
                </c:pt>
                <c:pt idx="2110">
                  <c:v>1.1943348561098688E-2</c:v>
                </c:pt>
                <c:pt idx="2111">
                  <c:v>1.1938613516288745E-2</c:v>
                </c:pt>
                <c:pt idx="2112">
                  <c:v>1.193386681932055E-2</c:v>
                </c:pt>
                <c:pt idx="2113">
                  <c:v>1.1929108456577598E-2</c:v>
                </c:pt>
                <c:pt idx="2114">
                  <c:v>1.1924338414442725E-2</c:v>
                </c:pt>
                <c:pt idx="2115">
                  <c:v>1.1919556679300962E-2</c:v>
                </c:pt>
                <c:pt idx="2116">
                  <c:v>1.1914763237537773E-2</c:v>
                </c:pt>
                <c:pt idx="2117">
                  <c:v>1.1909958075538405E-2</c:v>
                </c:pt>
                <c:pt idx="2118">
                  <c:v>1.1905141179689419E-2</c:v>
                </c:pt>
                <c:pt idx="2119">
                  <c:v>1.1900312536378032E-2</c:v>
                </c:pt>
                <c:pt idx="2120">
                  <c:v>1.1895472131991902E-2</c:v>
                </c:pt>
                <c:pt idx="2121">
                  <c:v>1.1890619952919998E-2</c:v>
                </c:pt>
                <c:pt idx="2122">
                  <c:v>1.1885755985551069E-2</c:v>
                </c:pt>
                <c:pt idx="2123">
                  <c:v>1.1880880216275183E-2</c:v>
                </c:pt>
                <c:pt idx="2124">
                  <c:v>1.1875992631482622E-2</c:v>
                </c:pt>
                <c:pt idx="2125">
                  <c:v>1.1870441202804161E-2</c:v>
                </c:pt>
                <c:pt idx="2126">
                  <c:v>1.1866181960914086E-2</c:v>
                </c:pt>
                <c:pt idx="2127">
                  <c:v>1.1861258847922622E-2</c:v>
                </c:pt>
                <c:pt idx="2128">
                  <c:v>1.1856323864983941E-2</c:v>
                </c:pt>
                <c:pt idx="2129">
                  <c:v>1.1851376998492048E-2</c:v>
                </c:pt>
                <c:pt idx="2130">
                  <c:v>1.1846418234841611E-2</c:v>
                </c:pt>
                <c:pt idx="2131">
                  <c:v>1.1841447560428167E-2</c:v>
                </c:pt>
                <c:pt idx="2132">
                  <c:v>1.1836464961647915E-2</c:v>
                </c:pt>
                <c:pt idx="2133">
                  <c:v>1.1831470424897269E-2</c:v>
                </c:pt>
                <c:pt idx="2134">
                  <c:v>1.1826463936573961E-2</c:v>
                </c:pt>
                <c:pt idx="2135">
                  <c:v>1.1821445483076594E-2</c:v>
                </c:pt>
                <c:pt idx="2136">
                  <c:v>1.181641505080356E-2</c:v>
                </c:pt>
                <c:pt idx="2137">
                  <c:v>1.1811372626154993E-2</c:v>
                </c:pt>
                <c:pt idx="2138">
                  <c:v>1.1806318195530815E-2</c:v>
                </c:pt>
                <c:pt idx="2139">
                  <c:v>1.1801251745332699E-2</c:v>
                </c:pt>
                <c:pt idx="2140">
                  <c:v>1.1796173261961657E-2</c:v>
                </c:pt>
                <c:pt idx="2141">
                  <c:v>1.179108273182068E-2</c:v>
                </c:pt>
                <c:pt idx="2142">
                  <c:v>1.178598014131297E-2</c:v>
                </c:pt>
                <c:pt idx="2143">
                  <c:v>1.1780865476842607E-2</c:v>
                </c:pt>
                <c:pt idx="2144">
                  <c:v>1.1775738724813892E-2</c:v>
                </c:pt>
                <c:pt idx="2145">
                  <c:v>1.1770599871632223E-2</c:v>
                </c:pt>
                <c:pt idx="2146">
                  <c:v>1.1765448903704085E-2</c:v>
                </c:pt>
                <c:pt idx="2147">
                  <c:v>1.1760285807435973E-2</c:v>
                </c:pt>
                <c:pt idx="2148">
                  <c:v>1.1755110569235908E-2</c:v>
                </c:pt>
                <c:pt idx="2149">
                  <c:v>1.1749923175511254E-2</c:v>
                </c:pt>
                <c:pt idx="2150">
                  <c:v>1.1744723612672009E-2</c:v>
                </c:pt>
                <c:pt idx="2151">
                  <c:v>1.1739511867127508E-2</c:v>
                </c:pt>
                <c:pt idx="2152">
                  <c:v>1.1734287925288184E-2</c:v>
                </c:pt>
                <c:pt idx="2153">
                  <c:v>1.1729051773565126E-2</c:v>
                </c:pt>
                <c:pt idx="2154">
                  <c:v>1.1723803398370735E-2</c:v>
                </c:pt>
                <c:pt idx="2155">
                  <c:v>1.1718542786117418E-2</c:v>
                </c:pt>
                <c:pt idx="2156">
                  <c:v>1.1713269923218672E-2</c:v>
                </c:pt>
                <c:pt idx="2157">
                  <c:v>1.1707984796088649E-2</c:v>
                </c:pt>
                <c:pt idx="2158">
                  <c:v>1.1702687391142386E-2</c:v>
                </c:pt>
                <c:pt idx="2159">
                  <c:v>1.1697377694795128E-2</c:v>
                </c:pt>
                <c:pt idx="2160">
                  <c:v>1.1692055693463661E-2</c:v>
                </c:pt>
                <c:pt idx="2161">
                  <c:v>1.1686721373565205E-2</c:v>
                </c:pt>
                <c:pt idx="2162">
                  <c:v>1.1681374721517422E-2</c:v>
                </c:pt>
                <c:pt idx="2163">
                  <c:v>1.167601572373928E-2</c:v>
                </c:pt>
                <c:pt idx="2164">
                  <c:v>1.1670644366650195E-2</c:v>
                </c:pt>
                <c:pt idx="2165">
                  <c:v>1.1665260636669797E-2</c:v>
                </c:pt>
                <c:pt idx="2166">
                  <c:v>1.1659864520219684E-2</c:v>
                </c:pt>
                <c:pt idx="2167">
                  <c:v>1.1654456003721243E-2</c:v>
                </c:pt>
                <c:pt idx="2168">
                  <c:v>1.1649035073596947E-2</c:v>
                </c:pt>
                <c:pt idx="2169">
                  <c:v>1.1643601716269712E-2</c:v>
                </c:pt>
                <c:pt idx="2170">
                  <c:v>1.1638155918163988E-2</c:v>
                </c:pt>
                <c:pt idx="2171">
                  <c:v>1.1632697665704662E-2</c:v>
                </c:pt>
                <c:pt idx="2172">
                  <c:v>1.1627226945316399E-2</c:v>
                </c:pt>
                <c:pt idx="2173">
                  <c:v>1.1621743743426277E-2</c:v>
                </c:pt>
                <c:pt idx="2174">
                  <c:v>1.1616248046461154E-2</c:v>
                </c:pt>
                <c:pt idx="2175">
                  <c:v>1.1610739840848542E-2</c:v>
                </c:pt>
                <c:pt idx="2176">
                  <c:v>1.1605435316936542E-2</c:v>
                </c:pt>
                <c:pt idx="2177">
                  <c:v>1.1599685849397044E-2</c:v>
                </c:pt>
                <c:pt idx="2178">
                  <c:v>1.1594140036417349E-2</c:v>
                </c:pt>
                <c:pt idx="2179">
                  <c:v>1.1588581660509422E-2</c:v>
                </c:pt>
                <c:pt idx="2180">
                  <c:v>1.1583010708105157E-2</c:v>
                </c:pt>
                <c:pt idx="2181">
                  <c:v>1.1577427165637106E-2</c:v>
                </c:pt>
                <c:pt idx="2182">
                  <c:v>1.1571831019538041E-2</c:v>
                </c:pt>
                <c:pt idx="2183">
                  <c:v>1.1566222256242263E-2</c:v>
                </c:pt>
                <c:pt idx="2184">
                  <c:v>1.1560600862184951E-2</c:v>
                </c:pt>
                <c:pt idx="2185">
                  <c:v>1.1554966823801506E-2</c:v>
                </c:pt>
                <c:pt idx="2186">
                  <c:v>1.1549320127527983E-2</c:v>
                </c:pt>
                <c:pt idx="2187">
                  <c:v>1.1543660759802187E-2</c:v>
                </c:pt>
                <c:pt idx="2188">
                  <c:v>1.1537988707061931E-2</c:v>
                </c:pt>
                <c:pt idx="2189">
                  <c:v>1.1532303955745891E-2</c:v>
                </c:pt>
                <c:pt idx="2190">
                  <c:v>1.1526606492294072E-2</c:v>
                </c:pt>
                <c:pt idx="2191">
                  <c:v>1.1520896303146465E-2</c:v>
                </c:pt>
                <c:pt idx="2192">
                  <c:v>1.1515173374744388E-2</c:v>
                </c:pt>
                <c:pt idx="2193">
                  <c:v>1.1509437693529806E-2</c:v>
                </c:pt>
                <c:pt idx="2194">
                  <c:v>1.1503689245945999E-2</c:v>
                </c:pt>
                <c:pt idx="2195">
                  <c:v>1.1497928018436255E-2</c:v>
                </c:pt>
                <c:pt idx="2196">
                  <c:v>1.1492153997444729E-2</c:v>
                </c:pt>
                <c:pt idx="2197">
                  <c:v>1.1486367169417554E-2</c:v>
                </c:pt>
                <c:pt idx="2198">
                  <c:v>1.148056752079976E-2</c:v>
                </c:pt>
                <c:pt idx="2199">
                  <c:v>1.1474755038039013E-2</c:v>
                </c:pt>
                <c:pt idx="2200">
                  <c:v>1.1468929707582537E-2</c:v>
                </c:pt>
                <c:pt idx="2201">
                  <c:v>1.1463091515878871E-2</c:v>
                </c:pt>
                <c:pt idx="2202">
                  <c:v>1.1457240449377865E-2</c:v>
                </c:pt>
                <c:pt idx="2203">
                  <c:v>1.1451376494529158E-2</c:v>
                </c:pt>
                <c:pt idx="2204">
                  <c:v>1.1445499637783912E-2</c:v>
                </c:pt>
                <c:pt idx="2205">
                  <c:v>1.1439609865593732E-2</c:v>
                </c:pt>
                <c:pt idx="2206">
                  <c:v>1.1433707164411539E-2</c:v>
                </c:pt>
                <c:pt idx="2207">
                  <c:v>1.142779152069069E-2</c:v>
                </c:pt>
                <c:pt idx="2208">
                  <c:v>1.1421862920885196E-2</c:v>
                </c:pt>
                <c:pt idx="2209">
                  <c:v>1.1415921351450826E-2</c:v>
                </c:pt>
                <c:pt idx="2210">
                  <c:v>1.1409966798843122E-2</c:v>
                </c:pt>
                <c:pt idx="2211">
                  <c:v>1.1403999249518513E-2</c:v>
                </c:pt>
                <c:pt idx="2212">
                  <c:v>1.1398018689935388E-2</c:v>
                </c:pt>
                <c:pt idx="2213">
                  <c:v>1.1392025106551705E-2</c:v>
                </c:pt>
                <c:pt idx="2214">
                  <c:v>1.1386018485826951E-2</c:v>
                </c:pt>
                <c:pt idx="2215">
                  <c:v>1.1379998814221274E-2</c:v>
                </c:pt>
                <c:pt idx="2216">
                  <c:v>1.1373966078195259E-2</c:v>
                </c:pt>
                <c:pt idx="2217">
                  <c:v>1.1367920264211455E-2</c:v>
                </c:pt>
                <c:pt idx="2218">
                  <c:v>1.1361861358732205E-2</c:v>
                </c:pt>
                <c:pt idx="2219">
                  <c:v>1.1355789348220935E-2</c:v>
                </c:pt>
                <c:pt idx="2220">
                  <c:v>1.1349704219142172E-2</c:v>
                </c:pt>
                <c:pt idx="2221">
                  <c:v>1.1343605957961099E-2</c:v>
                </c:pt>
                <c:pt idx="2222">
                  <c:v>1.1337494551143776E-2</c:v>
                </c:pt>
                <c:pt idx="2223">
                  <c:v>1.1331369985157576E-2</c:v>
                </c:pt>
                <c:pt idx="2224">
                  <c:v>1.1324422845787222E-2</c:v>
                </c:pt>
                <c:pt idx="2225">
                  <c:v>1.1318268490611089E-2</c:v>
                </c:pt>
                <c:pt idx="2226">
                  <c:v>1.1312100931847386E-2</c:v>
                </c:pt>
                <c:pt idx="2227">
                  <c:v>1.1305920155968237E-2</c:v>
                </c:pt>
                <c:pt idx="2228">
                  <c:v>1.1300549294090001E-2</c:v>
                </c:pt>
                <c:pt idx="2229">
                  <c:v>1.1293518898751236E-2</c:v>
                </c:pt>
                <c:pt idx="2230">
                  <c:v>1.1287298390360676E-2</c:v>
                </c:pt>
                <c:pt idx="2231">
                  <c:v>1.1280786547260781E-2</c:v>
                </c:pt>
                <c:pt idx="2232">
                  <c:v>1.1274817546389097E-2</c:v>
                </c:pt>
                <c:pt idx="2233">
                  <c:v>1.12685571837608E-2</c:v>
                </c:pt>
                <c:pt idx="2234">
                  <c:v>1.1262283509340618E-2</c:v>
                </c:pt>
                <c:pt idx="2235">
                  <c:v>1.1255996509606538E-2</c:v>
                </c:pt>
                <c:pt idx="2236">
                  <c:v>1.1249696171037859E-2</c:v>
                </c:pt>
                <c:pt idx="2237">
                  <c:v>1.1243382480115173E-2</c:v>
                </c:pt>
                <c:pt idx="2238">
                  <c:v>1.1237055423318862E-2</c:v>
                </c:pt>
                <c:pt idx="2239">
                  <c:v>1.1230714987131261E-2</c:v>
                </c:pt>
                <c:pt idx="2240">
                  <c:v>1.1224361158035356E-2</c:v>
                </c:pt>
                <c:pt idx="2241">
                  <c:v>1.1218862156964457E-2</c:v>
                </c:pt>
                <c:pt idx="2242">
                  <c:v>1.1211613267053401E-2</c:v>
                </c:pt>
                <c:pt idx="2243">
                  <c:v>1.1205219178137887E-2</c:v>
                </c:pt>
                <c:pt idx="2244">
                  <c:v>1.1198811642254052E-2</c:v>
                </c:pt>
                <c:pt idx="2245">
                  <c:v>1.1192390645889443E-2</c:v>
                </c:pt>
                <c:pt idx="2246">
                  <c:v>1.1185956175531826E-2</c:v>
                </c:pt>
                <c:pt idx="2247">
                  <c:v>1.1179508217671354E-2</c:v>
                </c:pt>
                <c:pt idx="2248">
                  <c:v>1.1173046758797099E-2</c:v>
                </c:pt>
                <c:pt idx="2249">
                  <c:v>1.1166571785400299E-2</c:v>
                </c:pt>
                <c:pt idx="2250">
                  <c:v>1.1160983111588595E-2</c:v>
                </c:pt>
                <c:pt idx="2251">
                  <c:v>1.1153581241008154E-2</c:v>
                </c:pt>
                <c:pt idx="2252">
                  <c:v>1.11470656429992E-2</c:v>
                </c:pt>
                <c:pt idx="2253">
                  <c:v>1.1140536476440702E-2</c:v>
                </c:pt>
                <c:pt idx="2254">
                  <c:v>1.1133993727828244E-2</c:v>
                </c:pt>
                <c:pt idx="2255">
                  <c:v>1.1127437383658715E-2</c:v>
                </c:pt>
                <c:pt idx="2256">
                  <c:v>1.1120867430429003E-2</c:v>
                </c:pt>
                <c:pt idx="2257">
                  <c:v>1.1114283854637952E-2</c:v>
                </c:pt>
                <c:pt idx="2258">
                  <c:v>1.1107686642784402E-2</c:v>
                </c:pt>
                <c:pt idx="2259">
                  <c:v>1.110107578136872E-2</c:v>
                </c:pt>
                <c:pt idx="2260">
                  <c:v>1.1094451256891923E-2</c:v>
                </c:pt>
                <c:pt idx="2261">
                  <c:v>1.1087813055856108E-2</c:v>
                </c:pt>
                <c:pt idx="2262">
                  <c:v>1.1081161164764465E-2</c:v>
                </c:pt>
                <c:pt idx="2263">
                  <c:v>1.1075441575260614E-2</c:v>
                </c:pt>
                <c:pt idx="2264">
                  <c:v>1.1067816258429921E-2</c:v>
                </c:pt>
                <c:pt idx="2265">
                  <c:v>1.1061123216197741E-2</c:v>
                </c:pt>
                <c:pt idx="2266">
                  <c:v>1.105441642993117E-2</c:v>
                </c:pt>
                <c:pt idx="2267">
                  <c:v>1.1046734684602422E-2</c:v>
                </c:pt>
                <c:pt idx="2268">
                  <c:v>1.1040320006207006E-2</c:v>
                </c:pt>
                <c:pt idx="2269">
                  <c:v>1.103357113606721E-2</c:v>
                </c:pt>
                <c:pt idx="2270">
                  <c:v>1.1026808467260792E-2</c:v>
                </c:pt>
                <c:pt idx="2271">
                  <c:v>1.1020031986299028E-2</c:v>
                </c:pt>
                <c:pt idx="2272">
                  <c:v>1.1013241679694074E-2</c:v>
                </c:pt>
                <c:pt idx="2273">
                  <c:v>1.1006437533958951E-2</c:v>
                </c:pt>
                <c:pt idx="2274">
                  <c:v>1.0999619535608206E-2</c:v>
                </c:pt>
                <c:pt idx="2275">
                  <c:v>1.0992787671156171E-2</c:v>
                </c:pt>
                <c:pt idx="2276">
                  <c:v>1.0985941927119568E-2</c:v>
                </c:pt>
                <c:pt idx="2277">
                  <c:v>1.0979082290014689E-2</c:v>
                </c:pt>
                <c:pt idx="2278">
                  <c:v>1.0972208746359785E-2</c:v>
                </c:pt>
                <c:pt idx="2279">
                  <c:v>1.0965321282673976E-2</c:v>
                </c:pt>
                <c:pt idx="2280">
                  <c:v>1.0958419885476602E-2</c:v>
                </c:pt>
                <c:pt idx="2281">
                  <c:v>1.0951167244984201E-2</c:v>
                </c:pt>
                <c:pt idx="2282">
                  <c:v>1.0944575236632573E-2</c:v>
                </c:pt>
                <c:pt idx="2283">
                  <c:v>1.0934338570369972E-2</c:v>
                </c:pt>
                <c:pt idx="2284">
                  <c:v>1.0930674692006374E-2</c:v>
                </c:pt>
                <c:pt idx="2285">
                  <c:v>1.0921396458335194E-2</c:v>
                </c:pt>
                <c:pt idx="2286">
                  <c:v>1.0914407609072595E-2</c:v>
                </c:pt>
                <c:pt idx="2287">
                  <c:v>1.0907404728692248E-2</c:v>
                </c:pt>
                <c:pt idx="2288">
                  <c:v>1.0900387803721533E-2</c:v>
                </c:pt>
                <c:pt idx="2289">
                  <c:v>1.0893356820688488E-2</c:v>
                </c:pt>
                <c:pt idx="2290">
                  <c:v>1.0886311766122462E-2</c:v>
                </c:pt>
                <c:pt idx="2291">
                  <c:v>1.0879252626553246E-2</c:v>
                </c:pt>
                <c:pt idx="2292">
                  <c:v>1.0872179388512159E-2</c:v>
                </c:pt>
                <c:pt idx="2293">
                  <c:v>1.0865092038530965E-2</c:v>
                </c:pt>
                <c:pt idx="2294">
                  <c:v>1.0857990563142952E-2</c:v>
                </c:pt>
                <c:pt idx="2295">
                  <c:v>1.0850874948882074E-2</c:v>
                </c:pt>
                <c:pt idx="2296">
                  <c:v>1.0843745182283591E-2</c:v>
                </c:pt>
                <c:pt idx="2297">
                  <c:v>1.0836601249883206E-2</c:v>
                </c:pt>
                <c:pt idx="2298">
                  <c:v>1.0829443138218375E-2</c:v>
                </c:pt>
                <c:pt idx="2299">
                  <c:v>1.082227083382655E-2</c:v>
                </c:pt>
                <c:pt idx="2300">
                  <c:v>1.0815084323247594E-2</c:v>
                </c:pt>
                <c:pt idx="2301">
                  <c:v>1.0807883593020932E-2</c:v>
                </c:pt>
                <c:pt idx="2302">
                  <c:v>1.0800668629687524E-2</c:v>
                </c:pt>
                <c:pt idx="2303">
                  <c:v>1.0793439419790074E-2</c:v>
                </c:pt>
                <c:pt idx="2304">
                  <c:v>1.078619594987108E-2</c:v>
                </c:pt>
                <c:pt idx="2305">
                  <c:v>1.0778938206474782E-2</c:v>
                </c:pt>
                <c:pt idx="2306">
                  <c:v>1.0771666176146517E-2</c:v>
                </c:pt>
                <c:pt idx="2307">
                  <c:v>1.0764379845431842E-2</c:v>
                </c:pt>
                <c:pt idx="2308">
                  <c:v>1.0757079200878285E-2</c:v>
                </c:pt>
                <c:pt idx="2309">
                  <c:v>1.0749764229033815E-2</c:v>
                </c:pt>
                <c:pt idx="2310">
                  <c:v>1.0742434916448145E-2</c:v>
                </c:pt>
                <c:pt idx="2311">
                  <c:v>1.0735091249670779E-2</c:v>
                </c:pt>
                <c:pt idx="2312">
                  <c:v>1.0727733215253183E-2</c:v>
                </c:pt>
                <c:pt idx="2313">
                  <c:v>1.0720360799747707E-2</c:v>
                </c:pt>
                <c:pt idx="2314">
                  <c:v>1.071297398970735E-2</c:v>
                </c:pt>
                <c:pt idx="2315">
                  <c:v>1.0705572771686869E-2</c:v>
                </c:pt>
                <c:pt idx="2316">
                  <c:v>1.0698157132241239E-2</c:v>
                </c:pt>
                <c:pt idx="2317">
                  <c:v>1.0690727057926529E-2</c:v>
                </c:pt>
                <c:pt idx="2318">
                  <c:v>1.0683282535300995E-2</c:v>
                </c:pt>
                <c:pt idx="2319">
                  <c:v>1.0674756800390608E-2</c:v>
                </c:pt>
                <c:pt idx="2320">
                  <c:v>1.0667281271836729E-2</c:v>
                </c:pt>
                <c:pt idx="2321">
                  <c:v>1.0659791252730312E-2</c:v>
                </c:pt>
                <c:pt idx="2322">
                  <c:v>1.0652286729633339E-2</c:v>
                </c:pt>
                <c:pt idx="2323">
                  <c:v>1.0644767689107573E-2</c:v>
                </c:pt>
                <c:pt idx="2324">
                  <c:v>1.0637234117717623E-2</c:v>
                </c:pt>
                <c:pt idx="2325">
                  <c:v>1.0629686002028538E-2</c:v>
                </c:pt>
                <c:pt idx="2326">
                  <c:v>1.0622123328605584E-2</c:v>
                </c:pt>
                <c:pt idx="2327">
                  <c:v>1.061454608401644E-2</c:v>
                </c:pt>
                <c:pt idx="2328">
                  <c:v>1.0606954254828344E-2</c:v>
                </c:pt>
                <c:pt idx="2329">
                  <c:v>1.059934782761094E-2</c:v>
                </c:pt>
                <c:pt idx="2330">
                  <c:v>1.0591726788934316E-2</c:v>
                </c:pt>
                <c:pt idx="2331">
                  <c:v>1.0584091125369652E-2</c:v>
                </c:pt>
                <c:pt idx="2332">
                  <c:v>1.0576440823489443E-2</c:v>
                </c:pt>
                <c:pt idx="2333">
                  <c:v>1.0566583190101958E-2</c:v>
                </c:pt>
                <c:pt idx="2334">
                  <c:v>1.0558899378797252E-2</c:v>
                </c:pt>
                <c:pt idx="2335">
                  <c:v>1.0551200885064999E-2</c:v>
                </c:pt>
                <c:pt idx="2336">
                  <c:v>1.0541570408994413E-2</c:v>
                </c:pt>
                <c:pt idx="2337">
                  <c:v>1.0535759796625127E-2</c:v>
                </c:pt>
                <c:pt idx="2338">
                  <c:v>1.0528017175074542E-2</c:v>
                </c:pt>
                <c:pt idx="2339">
                  <c:v>1.052025981741026E-2</c:v>
                </c:pt>
                <c:pt idx="2340">
                  <c:v>1.0512487710213313E-2</c:v>
                </c:pt>
                <c:pt idx="2341">
                  <c:v>1.0504700840065613E-2</c:v>
                </c:pt>
                <c:pt idx="2342">
                  <c:v>1.0496899193550825E-2</c:v>
                </c:pt>
                <c:pt idx="2343">
                  <c:v>1.0489082757253706E-2</c:v>
                </c:pt>
                <c:pt idx="2344">
                  <c:v>1.0481251517759235E-2</c:v>
                </c:pt>
                <c:pt idx="2345">
                  <c:v>1.0473405461654359E-2</c:v>
                </c:pt>
                <c:pt idx="2346">
                  <c:v>1.0465544575526684E-2</c:v>
                </c:pt>
                <c:pt idx="2347">
                  <c:v>1.0457668845964911E-2</c:v>
                </c:pt>
                <c:pt idx="2348">
                  <c:v>1.0449778259559273E-2</c:v>
                </c:pt>
                <c:pt idx="2349">
                  <c:v>1.0441872802900442E-2</c:v>
                </c:pt>
                <c:pt idx="2350">
                  <c:v>1.0433952462580623E-2</c:v>
                </c:pt>
                <c:pt idx="2351">
                  <c:v>1.0426017225193334E-2</c:v>
                </c:pt>
                <c:pt idx="2352">
                  <c:v>1.0418067077332531E-2</c:v>
                </c:pt>
                <c:pt idx="2353">
                  <c:v>1.0410102005593485E-2</c:v>
                </c:pt>
                <c:pt idx="2354">
                  <c:v>1.0402121996573439E-2</c:v>
                </c:pt>
                <c:pt idx="2355">
                  <c:v>1.0394127036869632E-2</c:v>
                </c:pt>
                <c:pt idx="2356">
                  <c:v>1.0386117113080622E-2</c:v>
                </c:pt>
                <c:pt idx="2357">
                  <c:v>1.0378092211806496E-2</c:v>
                </c:pt>
                <c:pt idx="2358">
                  <c:v>1.037005231964822E-2</c:v>
                </c:pt>
                <c:pt idx="2359">
                  <c:v>1.0361997423208293E-2</c:v>
                </c:pt>
                <c:pt idx="2360">
                  <c:v>1.0353927509089209E-2</c:v>
                </c:pt>
                <c:pt idx="2361">
                  <c:v>1.0345842563896096E-2</c:v>
                </c:pt>
                <c:pt idx="2362">
                  <c:v>1.0337742574233861E-2</c:v>
                </c:pt>
                <c:pt idx="2363">
                  <c:v>1.032962752670938E-2</c:v>
                </c:pt>
                <c:pt idx="2364">
                  <c:v>1.0321497407930411E-2</c:v>
                </c:pt>
                <c:pt idx="2365">
                  <c:v>1.0313352204505797E-2</c:v>
                </c:pt>
                <c:pt idx="2366">
                  <c:v>1.0305191903045486E-2</c:v>
                </c:pt>
                <c:pt idx="2367">
                  <c:v>1.0297016490160732E-2</c:v>
                </c:pt>
                <c:pt idx="2368">
                  <c:v>1.0288825952463892E-2</c:v>
                </c:pt>
                <c:pt idx="2369">
                  <c:v>1.0280620276568413E-2</c:v>
                </c:pt>
                <c:pt idx="2370">
                  <c:v>1.0267695025483095E-2</c:v>
                </c:pt>
                <c:pt idx="2371">
                  <c:v>1.0262080051681262E-2</c:v>
                </c:pt>
                <c:pt idx="2372">
                  <c:v>1.02559122858406E-2</c:v>
                </c:pt>
                <c:pt idx="2373">
                  <c:v>1.0247645923307378E-2</c:v>
                </c:pt>
                <c:pt idx="2374">
                  <c:v>1.0239364355659619E-2</c:v>
                </c:pt>
                <c:pt idx="2375">
                  <c:v>1.0231067569517778E-2</c:v>
                </c:pt>
                <c:pt idx="2376">
                  <c:v>1.0222755551503407E-2</c:v>
                </c:pt>
                <c:pt idx="2377">
                  <c:v>1.0214428288239151E-2</c:v>
                </c:pt>
                <c:pt idx="2378">
                  <c:v>1.0206085766348533E-2</c:v>
                </c:pt>
                <c:pt idx="2379">
                  <c:v>1.0197727972456827E-2</c:v>
                </c:pt>
                <c:pt idx="2380">
                  <c:v>1.0189354893190183E-2</c:v>
                </c:pt>
                <c:pt idx="2381">
                  <c:v>1.0180966515175624E-2</c:v>
                </c:pt>
                <c:pt idx="2382">
                  <c:v>1.0172562825041713E-2</c:v>
                </c:pt>
                <c:pt idx="2383">
                  <c:v>1.0164143809417886E-2</c:v>
                </c:pt>
                <c:pt idx="2384">
                  <c:v>1.0155709454935326E-2</c:v>
                </c:pt>
                <c:pt idx="2385">
                  <c:v>1.014725974822544E-2</c:v>
                </c:pt>
                <c:pt idx="2386">
                  <c:v>1.0136903557988316E-2</c:v>
                </c:pt>
                <c:pt idx="2387">
                  <c:v>1.0130314224658956E-2</c:v>
                </c:pt>
                <c:pt idx="2388">
                  <c:v>1.0121818381071958E-2</c:v>
                </c:pt>
                <c:pt idx="2389">
                  <c:v>1.0113307131797495E-2</c:v>
                </c:pt>
                <c:pt idx="2390">
                  <c:v>1.0104780463473542E-2</c:v>
                </c:pt>
                <c:pt idx="2391">
                  <c:v>1.0096238362739171E-2</c:v>
                </c:pt>
                <c:pt idx="2392">
                  <c:v>1.0087680816234767E-2</c:v>
                </c:pt>
                <c:pt idx="2393">
                  <c:v>1.0079107810601373E-2</c:v>
                </c:pt>
                <c:pt idx="2394">
                  <c:v>1.0070519332482002E-2</c:v>
                </c:pt>
                <c:pt idx="2395">
                  <c:v>1.0061915368520323E-2</c:v>
                </c:pt>
                <c:pt idx="2396">
                  <c:v>1.0053295905361102E-2</c:v>
                </c:pt>
                <c:pt idx="2397">
                  <c:v>1.0044660929650638E-2</c:v>
                </c:pt>
                <c:pt idx="2398">
                  <c:v>1.003601042803676E-2</c:v>
                </c:pt>
                <c:pt idx="2399">
                  <c:v>1.0027344387167741E-2</c:v>
                </c:pt>
                <c:pt idx="2400">
                  <c:v>1.0018662793693381E-2</c:v>
                </c:pt>
                <c:pt idx="2401">
                  <c:v>1.0009965634264798E-2</c:v>
                </c:pt>
                <c:pt idx="2402">
                  <c:v>1.0001252895534638E-2</c:v>
                </c:pt>
                <c:pt idx="2403">
                  <c:v>9.9925245641555548E-3</c:v>
                </c:pt>
                <c:pt idx="2404">
                  <c:v>9.9837806267826026E-3</c:v>
                </c:pt>
                <c:pt idx="2405">
                  <c:v>9.9750210700719367E-3</c:v>
                </c:pt>
                <c:pt idx="2406">
                  <c:v>9.9662458806801506E-3</c:v>
                </c:pt>
                <c:pt idx="2407">
                  <c:v>9.9574550452658037E-3</c:v>
                </c:pt>
                <c:pt idx="2408">
                  <c:v>9.9486485504885532E-3</c:v>
                </c:pt>
                <c:pt idx="2409">
                  <c:v>9.9398263830091545E-3</c:v>
                </c:pt>
                <c:pt idx="2410">
                  <c:v>9.9309885294890151E-3</c:v>
                </c:pt>
                <c:pt idx="2411">
                  <c:v>9.9221349765921726E-3</c:v>
                </c:pt>
                <c:pt idx="2412">
                  <c:v>9.9132657109828846E-3</c:v>
                </c:pt>
                <c:pt idx="2413">
                  <c:v>9.9043807193262834E-3</c:v>
                </c:pt>
                <c:pt idx="2414">
                  <c:v>9.8954799882896901E-3</c:v>
                </c:pt>
                <c:pt idx="2415">
                  <c:v>9.8865635045415224E-3</c:v>
                </c:pt>
                <c:pt idx="2416">
                  <c:v>9.8776312547506386E-3</c:v>
                </c:pt>
                <c:pt idx="2417">
                  <c:v>9.8686832255880808E-3</c:v>
                </c:pt>
                <c:pt idx="2418">
                  <c:v>9.8597194037255542E-3</c:v>
                </c:pt>
                <c:pt idx="2419">
                  <c:v>9.8507397758365138E-3</c:v>
                </c:pt>
                <c:pt idx="2420">
                  <c:v>9.8417443285946302E-3</c:v>
                </c:pt>
                <c:pt idx="2421">
                  <c:v>9.8327330486762069E-3</c:v>
                </c:pt>
                <c:pt idx="2422">
                  <c:v>9.8237059227577663E-3</c:v>
                </c:pt>
                <c:pt idx="2423">
                  <c:v>9.8146629375173589E-3</c:v>
                </c:pt>
                <c:pt idx="2424">
                  <c:v>9.8056040796347926E-3</c:v>
                </c:pt>
                <c:pt idx="2425">
                  <c:v>9.7965293357903105E-3</c:v>
                </c:pt>
                <c:pt idx="2426">
                  <c:v>9.787438692665908E-3</c:v>
                </c:pt>
                <c:pt idx="2427">
                  <c:v>9.7783321369448954E-3</c:v>
                </c:pt>
                <c:pt idx="2428">
                  <c:v>9.7692096553118959E-3</c:v>
                </c:pt>
                <c:pt idx="2429">
                  <c:v>9.7600712344519721E-3</c:v>
                </c:pt>
                <c:pt idx="2430">
                  <c:v>9.7509168610523753E-3</c:v>
                </c:pt>
                <c:pt idx="2431">
                  <c:v>9.7417465218016721E-3</c:v>
                </c:pt>
                <c:pt idx="2432">
                  <c:v>9.7309527932890171E-3</c:v>
                </c:pt>
                <c:pt idx="2433">
                  <c:v>9.7217462857781024E-3</c:v>
                </c:pt>
                <c:pt idx="2434">
                  <c:v>9.7125237690478018E-3</c:v>
                </c:pt>
                <c:pt idx="2435">
                  <c:v>9.7032852297941931E-3</c:v>
                </c:pt>
                <c:pt idx="2436">
                  <c:v>9.6934889605635784E-3</c:v>
                </c:pt>
                <c:pt idx="2437">
                  <c:v>9.68476003050831E-3</c:v>
                </c:pt>
                <c:pt idx="2438">
                  <c:v>9.6754733438753557E-3</c:v>
                </c:pt>
                <c:pt idx="2439">
                  <c:v>9.6661705815164357E-3</c:v>
                </c:pt>
                <c:pt idx="2440">
                  <c:v>9.6584928094265513E-3</c:v>
                </c:pt>
                <c:pt idx="2441">
                  <c:v>9.6475171068986735E-3</c:v>
                </c:pt>
                <c:pt idx="2442">
                  <c:v>9.6381673314515481E-3</c:v>
                </c:pt>
                <c:pt idx="2443">
                  <c:v>9.6288030815199852E-3</c:v>
                </c:pt>
                <c:pt idx="2444">
                  <c:v>9.6194250271888423E-3</c:v>
                </c:pt>
                <c:pt idx="2445">
                  <c:v>9.6100338398215183E-3</c:v>
                </c:pt>
                <c:pt idx="2446">
                  <c:v>9.6006301920577852E-3</c:v>
                </c:pt>
                <c:pt idx="2447">
                  <c:v>9.5912147578163885E-3</c:v>
                </c:pt>
                <c:pt idx="2448">
                  <c:v>9.581788212292228E-3</c:v>
                </c:pt>
                <c:pt idx="2449">
                  <c:v>9.5723512319576595E-3</c:v>
                </c:pt>
                <c:pt idx="2450">
                  <c:v>9.5629044945622806E-3</c:v>
                </c:pt>
                <c:pt idx="2451">
                  <c:v>9.5534486791318384E-3</c:v>
                </c:pt>
                <c:pt idx="2452">
                  <c:v>9.5439844659695391E-3</c:v>
                </c:pt>
                <c:pt idx="2453">
                  <c:v>9.5345125366551754E-3</c:v>
                </c:pt>
                <c:pt idx="2454">
                  <c:v>9.5250335740440385E-3</c:v>
                </c:pt>
                <c:pt idx="2455">
                  <c:v>9.5155482622695346E-3</c:v>
                </c:pt>
                <c:pt idx="2456">
                  <c:v>9.5060572867396963E-3</c:v>
                </c:pt>
                <c:pt idx="2457">
                  <c:v>9.4965613341395794E-3</c:v>
                </c:pt>
                <c:pt idx="2458">
                  <c:v>9.4870610924301779E-3</c:v>
                </c:pt>
                <c:pt idx="2459">
                  <c:v>9.4775572508482009E-3</c:v>
                </c:pt>
                <c:pt idx="2460">
                  <c:v>9.4680504999067328E-3</c:v>
                </c:pt>
                <c:pt idx="2461">
                  <c:v>9.4585415313939211E-3</c:v>
                </c:pt>
                <c:pt idx="2462">
                  <c:v>9.4507028793786862E-3</c:v>
                </c:pt>
                <c:pt idx="2463">
                  <c:v>9.4395197151876248E-3</c:v>
                </c:pt>
                <c:pt idx="2464">
                  <c:v>9.4300082574499001E-3</c:v>
                </c:pt>
                <c:pt idx="2465">
                  <c:v>9.4204973620516975E-3</c:v>
                </c:pt>
                <c:pt idx="2466">
                  <c:v>9.4109877271593249E-3</c:v>
                </c:pt>
                <c:pt idx="2467">
                  <c:v>9.4014800522152428E-3</c:v>
                </c:pt>
                <c:pt idx="2468">
                  <c:v>9.3919750379361112E-3</c:v>
                </c:pt>
                <c:pt idx="2469">
                  <c:v>9.382473386314304E-3</c:v>
                </c:pt>
                <c:pt idx="2470">
                  <c:v>9.3729758006177045E-3</c:v>
                </c:pt>
                <c:pt idx="2471">
                  <c:v>9.3634829853894708E-3</c:v>
                </c:pt>
                <c:pt idx="2472">
                  <c:v>9.3539956464471861E-3</c:v>
                </c:pt>
                <c:pt idx="2473">
                  <c:v>9.3445144908845777E-3</c:v>
                </c:pt>
                <c:pt idx="2474">
                  <c:v>9.3339411933423683E-3</c:v>
                </c:pt>
                <c:pt idx="2475">
                  <c:v>9.3272200994957647E-3</c:v>
                </c:pt>
                <c:pt idx="2476">
                  <c:v>9.3161152145324905E-3</c:v>
                </c:pt>
                <c:pt idx="2477">
                  <c:v>9.3066658889226859E-3</c:v>
                </c:pt>
                <c:pt idx="2478">
                  <c:v>9.2972263012850494E-3</c:v>
                </c:pt>
                <c:pt idx="2479">
                  <c:v>9.2877971663637149E-3</c:v>
                </c:pt>
                <c:pt idx="2480">
                  <c:v>9.2783792001780978E-3</c:v>
                </c:pt>
                <c:pt idx="2481">
                  <c:v>9.2689731200215984E-3</c:v>
                </c:pt>
                <c:pt idx="2482">
                  <c:v>9.2595796444639861E-3</c:v>
                </c:pt>
                <c:pt idx="2483">
                  <c:v>9.2501994933498789E-3</c:v>
                </c:pt>
                <c:pt idx="2484">
                  <c:v>9.2424510984182393E-3</c:v>
                </c:pt>
                <c:pt idx="2485">
                  <c:v>9.2330961929472568E-3</c:v>
                </c:pt>
                <c:pt idx="2486">
                  <c:v>9.2237567259813233E-3</c:v>
                </c:pt>
                <c:pt idx="2487">
                  <c:v>9.2144334279288306E-3</c:v>
                </c:pt>
                <c:pt idx="2488">
                  <c:v>9.2051270304845927E-3</c:v>
                </c:pt>
                <c:pt idx="2489">
                  <c:v>9.1958382666289737E-3</c:v>
                </c:pt>
                <c:pt idx="2490">
                  <c:v>9.1865678706289731E-3</c:v>
                </c:pt>
                <c:pt idx="2491">
                  <c:v>9.1751943911851201E-3</c:v>
                </c:pt>
                <c:pt idx="2492">
                  <c:v>9.1680851256920187E-3</c:v>
                </c:pt>
                <c:pt idx="2493">
                  <c:v>9.1588741798144333E-3</c:v>
                </c:pt>
                <c:pt idx="2494">
                  <c:v>9.149683963811649E-3</c:v>
                </c:pt>
                <c:pt idx="2495">
                  <c:v>9.1405145321380825E-3</c:v>
                </c:pt>
                <c:pt idx="2496">
                  <c:v>9.1313659389143861E-3</c:v>
                </c:pt>
                <c:pt idx="2497">
                  <c:v>9.1222382382614309E-3</c:v>
                </c:pt>
                <c:pt idx="2498">
                  <c:v>9.113131484298119E-3</c:v>
                </c:pt>
                <c:pt idx="2499">
                  <c:v>9.1040457311429134E-3</c:v>
                </c:pt>
                <c:pt idx="2500">
                  <c:v>9.0949810329149349E-3</c:v>
                </c:pt>
                <c:pt idx="2501">
                  <c:v>9.0859374437308928E-3</c:v>
                </c:pt>
                <c:pt idx="2502">
                  <c:v>9.0769150177077186E-3</c:v>
                </c:pt>
                <c:pt idx="2503">
                  <c:v>9.0679138089614659E-3</c:v>
                </c:pt>
                <c:pt idx="2504">
                  <c:v>9.0589338716081883E-3</c:v>
                </c:pt>
                <c:pt idx="2505">
                  <c:v>9.0499752597624095E-3</c:v>
                </c:pt>
                <c:pt idx="2506">
                  <c:v>9.041038027538648E-3</c:v>
                </c:pt>
                <c:pt idx="2507">
                  <c:v>9.0321222290505477E-3</c:v>
                </c:pt>
                <c:pt idx="2508">
                  <c:v>9.0232279184113192E-3</c:v>
                </c:pt>
                <c:pt idx="2509">
                  <c:v>9.014355149733512E-3</c:v>
                </c:pt>
                <c:pt idx="2510">
                  <c:v>9.0055039771290164E-3</c:v>
                </c:pt>
                <c:pt idx="2511">
                  <c:v>8.996674454710165E-3</c:v>
                </c:pt>
                <c:pt idx="2512">
                  <c:v>8.9878666365866607E-3</c:v>
                </c:pt>
                <c:pt idx="2513">
                  <c:v>8.9790805768699602E-3</c:v>
                </c:pt>
                <c:pt idx="2514">
                  <c:v>8.9703163296695441E-3</c:v>
                </c:pt>
                <c:pt idx="2515">
                  <c:v>8.9615739490955561E-3</c:v>
                </c:pt>
                <c:pt idx="2516">
                  <c:v>8.9528534892559467E-3</c:v>
                </c:pt>
                <c:pt idx="2517">
                  <c:v>8.9441550042599818E-3</c:v>
                </c:pt>
                <c:pt idx="2518">
                  <c:v>8.9354785482156085E-3</c:v>
                </c:pt>
                <c:pt idx="2519">
                  <c:v>8.9268241752299068E-3</c:v>
                </c:pt>
                <c:pt idx="2520">
                  <c:v>8.9181919394108258E-3</c:v>
                </c:pt>
                <c:pt idx="2521">
                  <c:v>8.9095818948643438E-3</c:v>
                </c:pt>
                <c:pt idx="2522">
                  <c:v>8.9009940956975373E-3</c:v>
                </c:pt>
                <c:pt idx="2523">
                  <c:v>8.8924285960157289E-3</c:v>
                </c:pt>
                <c:pt idx="2524">
                  <c:v>8.8838854499246802E-3</c:v>
                </c:pt>
                <c:pt idx="2525">
                  <c:v>8.8753647115297138E-3</c:v>
                </c:pt>
                <c:pt idx="2526">
                  <c:v>8.8668664349357135E-3</c:v>
                </c:pt>
                <c:pt idx="2527">
                  <c:v>8.8562184106649629E-3</c:v>
                </c:pt>
                <c:pt idx="2528">
                  <c:v>8.8477713327926918E-3</c:v>
                </c:pt>
                <c:pt idx="2529">
                  <c:v>8.8393468959911282E-3</c:v>
                </c:pt>
                <c:pt idx="2530">
                  <c:v>8.8309451543630447E-3</c:v>
                </c:pt>
                <c:pt idx="2531">
                  <c:v>8.8225661620109919E-3</c:v>
                </c:pt>
                <c:pt idx="2532">
                  <c:v>8.8142099730373086E-3</c:v>
                </c:pt>
                <c:pt idx="2533">
                  <c:v>8.8058766415441102E-3</c:v>
                </c:pt>
                <c:pt idx="2534">
                  <c:v>8.7975662216333E-3</c:v>
                </c:pt>
                <c:pt idx="2535">
                  <c:v>8.7892787674063375E-3</c:v>
                </c:pt>
                <c:pt idx="2536">
                  <c:v>8.781014332964257E-3</c:v>
                </c:pt>
                <c:pt idx="2537">
                  <c:v>8.7727729724085182E-3</c:v>
                </c:pt>
                <c:pt idx="2538">
                  <c:v>8.7645547398397181E-3</c:v>
                </c:pt>
                <c:pt idx="2539">
                  <c:v>8.7563596893586639E-3</c:v>
                </c:pt>
                <c:pt idx="2540">
                  <c:v>8.7495756842473627E-3</c:v>
                </c:pt>
                <c:pt idx="2541">
                  <c:v>8.7400393510617402E-3</c:v>
                </c:pt>
                <c:pt idx="2542">
                  <c:v>8.7314548531502757E-3</c:v>
                </c:pt>
                <c:pt idx="2543">
                  <c:v>8.7201076251725226E-3</c:v>
                </c:pt>
                <c:pt idx="2544">
                  <c:v>8.7157340617821065E-3</c:v>
                </c:pt>
                <c:pt idx="2545">
                  <c:v>8.7076792399323772E-3</c:v>
                </c:pt>
                <c:pt idx="2546">
                  <c:v>8.6996479788710619E-3</c:v>
                </c:pt>
                <c:pt idx="2547">
                  <c:v>8.6916403326970145E-3</c:v>
                </c:pt>
                <c:pt idx="2548">
                  <c:v>8.6836563555103899E-3</c:v>
                </c:pt>
                <c:pt idx="2549">
                  <c:v>8.6756961014100402E-3</c:v>
                </c:pt>
                <c:pt idx="2550">
                  <c:v>8.6677596244954698E-3</c:v>
                </c:pt>
                <c:pt idx="2551">
                  <c:v>8.6598469788664E-3</c:v>
                </c:pt>
                <c:pt idx="2552">
                  <c:v>8.6519582186218996E-3</c:v>
                </c:pt>
                <c:pt idx="2553">
                  <c:v>8.6454215590185055E-3</c:v>
                </c:pt>
                <c:pt idx="2554">
                  <c:v>8.6362525706830985E-3</c:v>
                </c:pt>
                <c:pt idx="2555">
                  <c:v>8.6284357911873711E-3</c:v>
                </c:pt>
                <c:pt idx="2556">
                  <c:v>8.6206431134733582E-3</c:v>
                </c:pt>
                <c:pt idx="2557">
                  <c:v>8.6128745916403456E-3</c:v>
                </c:pt>
                <c:pt idx="2558">
                  <c:v>8.6051302797874041E-3</c:v>
                </c:pt>
                <c:pt idx="2559">
                  <c:v>8.5974102320144716E-3</c:v>
                </c:pt>
                <c:pt idx="2560">
                  <c:v>8.5897145024208359E-3</c:v>
                </c:pt>
                <c:pt idx="2561">
                  <c:v>8.5820431451059994E-3</c:v>
                </c:pt>
                <c:pt idx="2562">
                  <c:v>8.575681712016137E-3</c:v>
                </c:pt>
                <c:pt idx="2563">
                  <c:v>8.5667737637118314E-3</c:v>
                </c:pt>
                <c:pt idx="2564">
                  <c:v>8.5591758478323812E-3</c:v>
                </c:pt>
                <c:pt idx="2565">
                  <c:v>8.5516025206314895E-3</c:v>
                </c:pt>
                <c:pt idx="2566">
                  <c:v>8.5440538362095315E-3</c:v>
                </c:pt>
                <c:pt idx="2567">
                  <c:v>8.5365298486666675E-3</c:v>
                </c:pt>
                <c:pt idx="2568">
                  <c:v>8.5290306121032691E-3</c:v>
                </c:pt>
                <c:pt idx="2569">
                  <c:v>8.5215561806210229E-3</c:v>
                </c:pt>
                <c:pt idx="2570">
                  <c:v>8.5141066083200823E-3</c:v>
                </c:pt>
                <c:pt idx="2571">
                  <c:v>8.5066819493023506E-3</c:v>
                </c:pt>
                <c:pt idx="2572">
                  <c:v>8.4992822576686351E-3</c:v>
                </c:pt>
                <c:pt idx="2573">
                  <c:v>8.4919075875214932E-3</c:v>
                </c:pt>
                <c:pt idx="2574">
                  <c:v>8.484557992962171E-3</c:v>
                </c:pt>
                <c:pt idx="2575">
                  <c:v>8.4784554256619373E-3</c:v>
                </c:pt>
                <c:pt idx="2576">
                  <c:v>8.4699342470178473E-3</c:v>
                </c:pt>
                <c:pt idx="2577">
                  <c:v>8.4626602038379555E-3</c:v>
                </c:pt>
                <c:pt idx="2578">
                  <c:v>8.4554114526571838E-3</c:v>
                </c:pt>
                <c:pt idx="2579">
                  <c:v>8.4458997181832435E-3</c:v>
                </c:pt>
                <c:pt idx="2580">
                  <c:v>8.4387092484547854E-3</c:v>
                </c:pt>
                <c:pt idx="2581">
                  <c:v>8.431544247022733E-3</c:v>
                </c:pt>
                <c:pt idx="2582">
                  <c:v>8.4244047679926243E-3</c:v>
                </c:pt>
                <c:pt idx="2583">
                  <c:v>8.4172908654700021E-3</c:v>
                </c:pt>
                <c:pt idx="2584">
                  <c:v>8.4102025935610669E-3</c:v>
                </c:pt>
                <c:pt idx="2585">
                  <c:v>8.4031400063720174E-3</c:v>
                </c:pt>
                <c:pt idx="2586">
                  <c:v>8.3961031580094894E-3</c:v>
                </c:pt>
                <c:pt idx="2587">
                  <c:v>8.3890921025812169E-3</c:v>
                </c:pt>
                <c:pt idx="2588">
                  <c:v>8.382106894195147E-3</c:v>
                </c:pt>
                <c:pt idx="2589">
                  <c:v>8.3751475869590173E-3</c:v>
                </c:pt>
                <c:pt idx="2590">
                  <c:v>8.3682142349823067E-3</c:v>
                </c:pt>
                <c:pt idx="2591">
                  <c:v>8.3613068923736253E-3</c:v>
                </c:pt>
                <c:pt idx="2592">
                  <c:v>8.3544256132428961E-3</c:v>
                </c:pt>
                <c:pt idx="2593">
                  <c:v>8.3475704517006963E-3</c:v>
                </c:pt>
                <c:pt idx="2594">
                  <c:v>8.3387951365217483E-3</c:v>
                </c:pt>
                <c:pt idx="2595">
                  <c:v>8.3339386978253001E-3</c:v>
                </c:pt>
                <c:pt idx="2596">
                  <c:v>8.3271622137156692E-3</c:v>
                </c:pt>
                <c:pt idx="2597">
                  <c:v>8.3204120636412651E-3</c:v>
                </c:pt>
                <c:pt idx="2598">
                  <c:v>8.3136883017152947E-3</c:v>
                </c:pt>
                <c:pt idx="2599">
                  <c:v>8.3069909820514022E-3</c:v>
                </c:pt>
                <c:pt idx="2600">
                  <c:v>8.3003201587643297E-3</c:v>
                </c:pt>
                <c:pt idx="2601">
                  <c:v>8.2936758859692532E-3</c:v>
                </c:pt>
                <c:pt idx="2602">
                  <c:v>8.2870582177817891E-3</c:v>
                </c:pt>
                <c:pt idx="2603">
                  <c:v>8.2804672083184299E-3</c:v>
                </c:pt>
                <c:pt idx="2604">
                  <c:v>8.2739029116958886E-3</c:v>
                </c:pt>
                <c:pt idx="2605">
                  <c:v>8.2673653820326248E-3</c:v>
                </c:pt>
                <c:pt idx="2606">
                  <c:v>8.2608546734471034E-3</c:v>
                </c:pt>
                <c:pt idx="2607">
                  <c:v>8.2543708400582248E-3</c:v>
                </c:pt>
                <c:pt idx="2608">
                  <c:v>8.2479139359864246E-3</c:v>
                </c:pt>
                <c:pt idx="2609">
                  <c:v>8.2414840153525754E-3</c:v>
                </c:pt>
                <c:pt idx="2610">
                  <c:v>8.2350811322777651E-3</c:v>
                </c:pt>
                <c:pt idx="2611">
                  <c:v>8.228705340884622E-3</c:v>
                </c:pt>
                <c:pt idx="2612">
                  <c:v>8.2223566952966433E-3</c:v>
                </c:pt>
                <c:pt idx="2613">
                  <c:v>8.2160352496375485E-3</c:v>
                </c:pt>
                <c:pt idx="2614">
                  <c:v>8.2097410580325905E-3</c:v>
                </c:pt>
                <c:pt idx="2615">
                  <c:v>8.2034741746070221E-3</c:v>
                </c:pt>
                <c:pt idx="2616">
                  <c:v>8.197234653487628E-3</c:v>
                </c:pt>
                <c:pt idx="2617">
                  <c:v>8.1910225488016318E-3</c:v>
                </c:pt>
                <c:pt idx="2618">
                  <c:v>8.1848379146780073E-3</c:v>
                </c:pt>
                <c:pt idx="2619">
                  <c:v>8.178680805245293E-3</c:v>
                </c:pt>
                <c:pt idx="2620">
                  <c:v>8.1725512746344368E-3</c:v>
                </c:pt>
                <c:pt idx="2621">
                  <c:v>8.1664493769759428E-3</c:v>
                </c:pt>
                <c:pt idx="2622">
                  <c:v>8.1603751664025143E-3</c:v>
                </c:pt>
                <c:pt idx="2623">
                  <c:v>8.1543286970468445E-3</c:v>
                </c:pt>
                <c:pt idx="2624">
                  <c:v>8.1483100230431687E-3</c:v>
                </c:pt>
                <c:pt idx="2625">
                  <c:v>8.1423191985263745E-3</c:v>
                </c:pt>
                <c:pt idx="2626">
                  <c:v>8.1363562776328811E-3</c:v>
                </c:pt>
                <c:pt idx="2627">
                  <c:v>8.1304213144995519E-3</c:v>
                </c:pt>
                <c:pt idx="2628">
                  <c:v>8.1245143632647752E-3</c:v>
                </c:pt>
                <c:pt idx="2629">
                  <c:v>8.1186354780678205E-3</c:v>
                </c:pt>
                <c:pt idx="2630">
                  <c:v>8.112784713049272E-3</c:v>
                </c:pt>
                <c:pt idx="2631">
                  <c:v>8.1061326267798349E-3</c:v>
                </c:pt>
                <c:pt idx="2632">
                  <c:v>8.1003423016000626E-3</c:v>
                </c:pt>
                <c:pt idx="2633">
                  <c:v>8.0945802667604441E-3</c:v>
                </c:pt>
                <c:pt idx="2634">
                  <c:v>8.0888465764068166E-3</c:v>
                </c:pt>
                <c:pt idx="2635">
                  <c:v>8.083141284685456E-3</c:v>
                </c:pt>
                <c:pt idx="2636">
                  <c:v>8.077464445742203E-3</c:v>
                </c:pt>
                <c:pt idx="2637">
                  <c:v>8.0718161137272749E-3</c:v>
                </c:pt>
                <c:pt idx="2638">
                  <c:v>8.0661963427897942E-3</c:v>
                </c:pt>
                <c:pt idx="2639">
                  <c:v>8.0606051870804173E-3</c:v>
                </c:pt>
                <c:pt idx="2640">
                  <c:v>8.0547541806353911E-3</c:v>
                </c:pt>
                <c:pt idx="2641">
                  <c:v>8.0492223822324384E-3</c:v>
                </c:pt>
                <c:pt idx="2642">
                  <c:v>8.0437193661109605E-3</c:v>
                </c:pt>
                <c:pt idx="2643">
                  <c:v>8.0382451864274215E-3</c:v>
                </c:pt>
                <c:pt idx="2644">
                  <c:v>8.0306898367628402E-3</c:v>
                </c:pt>
                <c:pt idx="2645">
                  <c:v>8.0252857418714758E-3</c:v>
                </c:pt>
                <c:pt idx="2646">
                  <c:v>8.0196351374792821E-3</c:v>
                </c:pt>
                <c:pt idx="2647">
                  <c:v>8.0145646769738798E-3</c:v>
                </c:pt>
                <c:pt idx="2648">
                  <c:v>8.0087620868158054E-3</c:v>
                </c:pt>
                <c:pt idx="2649">
                  <c:v>8.0039601396749427E-3</c:v>
                </c:pt>
                <c:pt idx="2650">
                  <c:v>7.998701704287384E-3</c:v>
                </c:pt>
                <c:pt idx="2651">
                  <c:v>7.9934725632969522E-3</c:v>
                </c:pt>
                <c:pt idx="2652">
                  <c:v>7.9882727708722717E-3</c:v>
                </c:pt>
                <c:pt idx="2653">
                  <c:v>7.9831023811837067E-3</c:v>
                </c:pt>
                <c:pt idx="2654">
                  <c:v>7.9779614484033583E-3</c:v>
                </c:pt>
                <c:pt idx="2655">
                  <c:v>7.9728500267037625E-3</c:v>
                </c:pt>
                <c:pt idx="2656">
                  <c:v>7.9677681702604985E-3</c:v>
                </c:pt>
                <c:pt idx="2657">
                  <c:v>7.9627159332491398E-3</c:v>
                </c:pt>
                <c:pt idx="2658">
                  <c:v>7.9576933698480897E-3</c:v>
                </c:pt>
                <c:pt idx="2659">
                  <c:v>7.9527005342359663E-3</c:v>
                </c:pt>
                <c:pt idx="2660">
                  <c:v>7.9477374805948624E-3</c:v>
                </c:pt>
                <c:pt idx="2661">
                  <c:v>7.9435408237560658E-3</c:v>
                </c:pt>
                <c:pt idx="2662">
                  <c:v>7.9379009359551739E-3</c:v>
                </c:pt>
                <c:pt idx="2663">
                  <c:v>7.9330275533268588E-3</c:v>
                </c:pt>
                <c:pt idx="2664">
                  <c:v>7.9281841694092327E-3</c:v>
                </c:pt>
                <c:pt idx="2665">
                  <c:v>7.923370838390691E-3</c:v>
                </c:pt>
                <c:pt idx="2666">
                  <c:v>7.9185876144628811E-3</c:v>
                </c:pt>
                <c:pt idx="2667">
                  <c:v>7.913834551817673E-3</c:v>
                </c:pt>
                <c:pt idx="2668">
                  <c:v>7.9091117046493249E-3</c:v>
                </c:pt>
                <c:pt idx="2669">
                  <c:v>7.9044191271540488E-3</c:v>
                </c:pt>
                <c:pt idx="2670">
                  <c:v>7.8997568735293625E-3</c:v>
                </c:pt>
                <c:pt idx="2671">
                  <c:v>7.8951249979745172E-3</c:v>
                </c:pt>
                <c:pt idx="2672">
                  <c:v>7.8905235546911576E-3</c:v>
                </c:pt>
                <c:pt idx="2673">
                  <c:v>7.8859525978820129E-3</c:v>
                </c:pt>
                <c:pt idx="2674">
                  <c:v>7.8820672244319014E-3</c:v>
                </c:pt>
                <c:pt idx="2675">
                  <c:v>7.8769023605070598E-3</c:v>
                </c:pt>
                <c:pt idx="2676">
                  <c:v>7.8724231883566999E-3</c:v>
                </c:pt>
                <c:pt idx="2677">
                  <c:v>7.8679747195105898E-3</c:v>
                </c:pt>
                <c:pt idx="2678">
                  <c:v>7.8635570081812284E-3</c:v>
                </c:pt>
                <c:pt idx="2679">
                  <c:v>7.8591701085828601E-3</c:v>
                </c:pt>
                <c:pt idx="2680">
                  <c:v>7.8548140749312469E-3</c:v>
                </c:pt>
                <c:pt idx="2681">
                  <c:v>7.8504889614445413E-3</c:v>
                </c:pt>
                <c:pt idx="2682">
                  <c:v>7.8441547647312877E-3</c:v>
                </c:pt>
                <c:pt idx="2683">
                  <c:v>7.8415237989093115E-3</c:v>
                </c:pt>
                <c:pt idx="2684">
                  <c:v>7.837699684182315E-3</c:v>
                </c:pt>
                <c:pt idx="2685">
                  <c:v>7.8334987935734634E-3</c:v>
                </c:pt>
                <c:pt idx="2686">
                  <c:v>7.8293290942491652E-3</c:v>
                </c:pt>
                <c:pt idx="2687">
                  <c:v>7.8251906404388696E-3</c:v>
                </c:pt>
                <c:pt idx="2688">
                  <c:v>7.821083486374631E-3</c:v>
                </c:pt>
                <c:pt idx="2689">
                  <c:v>7.8170076862904558E-3</c:v>
                </c:pt>
                <c:pt idx="2690">
                  <c:v>7.8129632944220918E-3</c:v>
                </c:pt>
                <c:pt idx="2691">
                  <c:v>7.8089503650083268E-3</c:v>
                </c:pt>
                <c:pt idx="2692">
                  <c:v>7.805507276940531E-3</c:v>
                </c:pt>
                <c:pt idx="2693">
                  <c:v>7.8015508197683469E-3</c:v>
                </c:pt>
                <c:pt idx="2694">
                  <c:v>7.7976259739770725E-3</c:v>
                </c:pt>
                <c:pt idx="2695">
                  <c:v>7.7937327938130694E-3</c:v>
                </c:pt>
                <c:pt idx="2696">
                  <c:v>7.7898713335237931E-3</c:v>
                </c:pt>
                <c:pt idx="2697">
                  <c:v>7.7853685913297525E-3</c:v>
                </c:pt>
                <c:pt idx="2698">
                  <c:v>7.7822437895736993E-3</c:v>
                </c:pt>
                <c:pt idx="2699">
                  <c:v>7.7784778144196183E-3</c:v>
                </c:pt>
                <c:pt idx="2700">
                  <c:v>7.7747437761548355E-3</c:v>
                </c:pt>
                <c:pt idx="2701">
                  <c:v>7.7710417290381946E-3</c:v>
                </c:pt>
                <c:pt idx="2702">
                  <c:v>7.767371727331167E-3</c:v>
                </c:pt>
                <c:pt idx="2703">
                  <c:v>7.7637338252978527E-3</c:v>
                </c:pt>
                <c:pt idx="2704">
                  <c:v>7.760128077204104E-3</c:v>
                </c:pt>
                <c:pt idx="2705">
                  <c:v>7.7565545373173067E-3</c:v>
                </c:pt>
                <c:pt idx="2706">
                  <c:v>7.7530132599096628E-3</c:v>
                </c:pt>
                <c:pt idx="2707">
                  <c:v>7.7495042992531578E-3</c:v>
                </c:pt>
                <c:pt idx="2708">
                  <c:v>7.7460277096232785E-3</c:v>
                </c:pt>
                <c:pt idx="2709">
                  <c:v>7.7425835452981416E-3</c:v>
                </c:pt>
                <c:pt idx="2710">
                  <c:v>7.739171860557616E-3</c:v>
                </c:pt>
                <c:pt idx="2711">
                  <c:v>7.7357927096848543E-3</c:v>
                </c:pt>
                <c:pt idx="2712">
                  <c:v>7.7324461469643248E-3</c:v>
                </c:pt>
                <c:pt idx="2713">
                  <c:v>7.7291322266842171E-3</c:v>
                </c:pt>
                <c:pt idx="2714">
                  <c:v>7.7258510031340353E-3</c:v>
                </c:pt>
                <c:pt idx="2715">
                  <c:v>7.7226025306065694E-3</c:v>
                </c:pt>
                <c:pt idx="2716">
                  <c:v>7.7193868633967985E-3</c:v>
                </c:pt>
                <c:pt idx="2717">
                  <c:v>7.7162040558025492E-3</c:v>
                </c:pt>
                <c:pt idx="2718">
                  <c:v>7.7130541621234002E-3</c:v>
                </c:pt>
                <c:pt idx="2719">
                  <c:v>7.7099372366626531E-3</c:v>
                </c:pt>
                <c:pt idx="2720">
                  <c:v>7.7068533337253621E-3</c:v>
                </c:pt>
                <c:pt idx="2721">
                  <c:v>7.7038025076196451E-3</c:v>
                </c:pt>
                <c:pt idx="2722">
                  <c:v>7.7007848126558138E-3</c:v>
                </c:pt>
                <c:pt idx="2723">
                  <c:v>7.6978003031472429E-3</c:v>
                </c:pt>
                <c:pt idx="2724">
                  <c:v>7.6948490334094975E-3</c:v>
                </c:pt>
                <c:pt idx="2725">
                  <c:v>7.6919310577616487E-3</c:v>
                </c:pt>
                <c:pt idx="2726">
                  <c:v>7.6890464305245177E-3</c:v>
                </c:pt>
                <c:pt idx="2727">
                  <c:v>7.6861952060222113E-3</c:v>
                </c:pt>
                <c:pt idx="2728">
                  <c:v>7.683377438581683E-3</c:v>
                </c:pt>
                <c:pt idx="2729">
                  <c:v>7.6805931825318589E-3</c:v>
                </c:pt>
                <c:pt idx="2730">
                  <c:v>7.6778424922053857E-3</c:v>
                </c:pt>
                <c:pt idx="2731">
                  <c:v>7.6751254219368835E-3</c:v>
                </c:pt>
                <c:pt idx="2732">
                  <c:v>7.6724420260646936E-3</c:v>
                </c:pt>
                <c:pt idx="2733">
                  <c:v>7.669792358929348E-3</c:v>
                </c:pt>
                <c:pt idx="2734">
                  <c:v>7.6671764748742263E-3</c:v>
                </c:pt>
                <c:pt idx="2735">
                  <c:v>7.6645944282455547E-3</c:v>
                </c:pt>
                <c:pt idx="2736">
                  <c:v>7.6620462733928436E-3</c:v>
                </c:pt>
                <c:pt idx="2737">
                  <c:v>7.6595320646682336E-3</c:v>
                </c:pt>
                <c:pt idx="2738">
                  <c:v>7.6570518564267089E-3</c:v>
                </c:pt>
                <c:pt idx="2739">
                  <c:v>7.6546057030265433E-3</c:v>
                </c:pt>
                <c:pt idx="2740">
                  <c:v>7.6521936588284153E-3</c:v>
                </c:pt>
                <c:pt idx="2741">
                  <c:v>7.6498157781965097E-3</c:v>
                </c:pt>
                <c:pt idx="2742">
                  <c:v>7.647472115497639E-3</c:v>
                </c:pt>
                <c:pt idx="2743">
                  <c:v>7.6451627251019009E-3</c:v>
                </c:pt>
                <c:pt idx="2744">
                  <c:v>7.6428876613820213E-3</c:v>
                </c:pt>
                <c:pt idx="2745">
                  <c:v>7.6406469787146667E-3</c:v>
                </c:pt>
                <c:pt idx="2746">
                  <c:v>7.6384407314782571E-3</c:v>
                </c:pt>
                <c:pt idx="2747">
                  <c:v>7.6360641752125412E-3</c:v>
                </c:pt>
                <c:pt idx="2748">
                  <c:v>7.6341317608314427E-3</c:v>
                </c:pt>
                <c:pt idx="2749">
                  <c:v>7.6320291461947406E-3</c:v>
                </c:pt>
                <c:pt idx="2750">
                  <c:v>7.6299611845372642E-3</c:v>
                </c:pt>
                <c:pt idx="2751">
                  <c:v>7.6279279302534208E-3</c:v>
                </c:pt>
                <c:pt idx="2752">
                  <c:v>7.6259294377409009E-3</c:v>
                </c:pt>
                <c:pt idx="2753">
                  <c:v>7.6239657614013403E-3</c:v>
                </c:pt>
                <c:pt idx="2754">
                  <c:v>7.6220369556389989E-3</c:v>
                </c:pt>
                <c:pt idx="2755">
                  <c:v>7.6201430748614254E-3</c:v>
                </c:pt>
                <c:pt idx="2756">
                  <c:v>7.6182841734798896E-3</c:v>
                </c:pt>
                <c:pt idx="2757">
                  <c:v>7.6164603059078505E-3</c:v>
                </c:pt>
                <c:pt idx="2758">
                  <c:v>7.6146715265633675E-3</c:v>
                </c:pt>
                <c:pt idx="2759">
                  <c:v>7.6129178898673476E-3</c:v>
                </c:pt>
                <c:pt idx="2760">
                  <c:v>7.6111994502433243E-3</c:v>
                </c:pt>
                <c:pt idx="2761">
                  <c:v>7.6095162621192111E-3</c:v>
                </c:pt>
                <c:pt idx="2762">
                  <c:v>7.6078683799253328E-3</c:v>
                </c:pt>
                <c:pt idx="2763">
                  <c:v>7.6062558580968298E-3</c:v>
                </c:pt>
                <c:pt idx="2764">
                  <c:v>7.604678751070815E-3</c:v>
                </c:pt>
                <c:pt idx="2765">
                  <c:v>7.6031371132883425E-3</c:v>
                </c:pt>
                <c:pt idx="2766">
                  <c:v>7.601630999194189E-3</c:v>
                </c:pt>
                <c:pt idx="2767">
                  <c:v>7.6001604632368559E-3</c:v>
                </c:pt>
                <c:pt idx="2768">
                  <c:v>7.598725559866815E-3</c:v>
                </c:pt>
                <c:pt idx="2769">
                  <c:v>7.5973263435395741E-3</c:v>
                </c:pt>
                <c:pt idx="2770">
                  <c:v>7.5959628687143647E-3</c:v>
                </c:pt>
                <c:pt idx="2771">
                  <c:v>7.5946351898526099E-3</c:v>
                </c:pt>
                <c:pt idx="2772">
                  <c:v>7.5933433614198912E-3</c:v>
                </c:pt>
                <c:pt idx="2773">
                  <c:v>7.5920874378859523E-3</c:v>
                </c:pt>
                <c:pt idx="2774">
                  <c:v>7.590867473723604E-3</c:v>
                </c:pt>
                <c:pt idx="2775">
                  <c:v>7.5896835234093782E-3</c:v>
                </c:pt>
                <c:pt idx="2776">
                  <c:v>7.5885356414233116E-3</c:v>
                </c:pt>
                <c:pt idx="2777">
                  <c:v>7.5874238822491655E-3</c:v>
                </c:pt>
                <c:pt idx="2778">
                  <c:v>7.5863483003750787E-3</c:v>
                </c:pt>
                <c:pt idx="2779">
                  <c:v>7.5853089502918207E-3</c:v>
                </c:pt>
                <c:pt idx="2780">
                  <c:v>7.5843058864943184E-3</c:v>
                </c:pt>
                <c:pt idx="2781">
                  <c:v>7.5833391634816637E-3</c:v>
                </c:pt>
                <c:pt idx="2782">
                  <c:v>7.5824088357560127E-3</c:v>
                </c:pt>
                <c:pt idx="2783">
                  <c:v>7.5815149578241205E-3</c:v>
                </c:pt>
                <c:pt idx="2784">
                  <c:v>7.5806575841955888E-3</c:v>
                </c:pt>
                <c:pt idx="2785">
                  <c:v>7.5798367693844003E-3</c:v>
                </c:pt>
                <c:pt idx="2786">
                  <c:v>7.5790525679086986E-3</c:v>
                </c:pt>
                <c:pt idx="2787">
                  <c:v>7.5783050342901311E-3</c:v>
                </c:pt>
                <c:pt idx="2788">
                  <c:v>7.5775942230540683E-3</c:v>
                </c:pt>
                <c:pt idx="2789">
                  <c:v>7.576920188730042E-3</c:v>
                </c:pt>
                <c:pt idx="2790">
                  <c:v>7.5762829858513061E-3</c:v>
                </c:pt>
                <c:pt idx="2791">
                  <c:v>7.5756826689552768E-3</c:v>
                </c:pt>
                <c:pt idx="2792">
                  <c:v>7.5751192925833126E-3</c:v>
                </c:pt>
                <c:pt idx="2793">
                  <c:v>7.5745929112804927E-3</c:v>
                </c:pt>
                <c:pt idx="2794">
                  <c:v>7.5741035795967174E-3</c:v>
                </c:pt>
                <c:pt idx="2795">
                  <c:v>7.5736513520847318E-3</c:v>
                </c:pt>
                <c:pt idx="2796">
                  <c:v>7.5732362833016613E-3</c:v>
                </c:pt>
                <c:pt idx="2797">
                  <c:v>7.5728584278103271E-3</c:v>
                </c:pt>
                <c:pt idx="2798">
                  <c:v>7.5725178401750822E-3</c:v>
                </c:pt>
                <c:pt idx="2799">
                  <c:v>7.5722145749659731E-3</c:v>
                </c:pt>
                <c:pt idx="2800">
                  <c:v>7.5719486867569883E-3</c:v>
                </c:pt>
                <c:pt idx="2801">
                  <c:v>7.5717202301256222E-3</c:v>
                </c:pt>
                <c:pt idx="2802">
                  <c:v>7.5718930426404724E-3</c:v>
                </c:pt>
                <c:pt idx="2803">
                  <c:v>7.57137582992937E-3</c:v>
                </c:pt>
                <c:pt idx="2804">
                  <c:v>7.5712599955415905E-3</c:v>
                </c:pt>
                <c:pt idx="2805">
                  <c:v>7.5711818110852014E-3</c:v>
                </c:pt>
                <c:pt idx="2806">
                  <c:v>7.5711413311598174E-3</c:v>
                </c:pt>
                <c:pt idx="2807">
                  <c:v>7.5711386103683347E-3</c:v>
                </c:pt>
                <c:pt idx="2808">
                  <c:v>7.5711737033186885E-3</c:v>
                </c:pt>
                <c:pt idx="2809">
                  <c:v>7.5712466646225369E-3</c:v>
                </c:pt>
                <c:pt idx="2810">
                  <c:v>7.5713575488967925E-3</c:v>
                </c:pt>
                <c:pt idx="2811">
                  <c:v>7.5715064107614357E-3</c:v>
                </c:pt>
                <c:pt idx="2812">
                  <c:v>7.5716933048414828E-3</c:v>
                </c:pt>
                <c:pt idx="2813">
                  <c:v>7.57191828576677E-3</c:v>
                </c:pt>
                <c:pt idx="2814">
                  <c:v>7.5721814081708538E-3</c:v>
                </c:pt>
                <c:pt idx="2815">
                  <c:v>7.5724827266923306E-3</c:v>
                </c:pt>
                <c:pt idx="2816">
                  <c:v>7.5728222959737367E-3</c:v>
                </c:pt>
                <c:pt idx="2817">
                  <c:v>7.5732001706624264E-3</c:v>
                </c:pt>
                <c:pt idx="2818">
                  <c:v>7.5736164054096989E-3</c:v>
                </c:pt>
                <c:pt idx="2819">
                  <c:v>7.5740710548727625E-3</c:v>
                </c:pt>
                <c:pt idx="2820">
                  <c:v>7.574564173711675E-3</c:v>
                </c:pt>
                <c:pt idx="2821">
                  <c:v>7.5750958165919698E-3</c:v>
                </c:pt>
                <c:pt idx="2822">
                  <c:v>7.5756660381842153E-3</c:v>
                </c:pt>
                <c:pt idx="2823">
                  <c:v>7.5762748931622664E-3</c:v>
                </c:pt>
                <c:pt idx="2824">
                  <c:v>7.5769224362056721E-3</c:v>
                </c:pt>
                <c:pt idx="2825">
                  <c:v>7.5776087219985794E-3</c:v>
                </c:pt>
                <c:pt idx="2826">
                  <c:v>7.5783338052290775E-3</c:v>
                </c:pt>
                <c:pt idx="2827">
                  <c:v>7.5790977405911699E-3</c:v>
                </c:pt>
                <c:pt idx="2828">
                  <c:v>7.5799005827823628E-3</c:v>
                </c:pt>
                <c:pt idx="2829">
                  <c:v>7.5807423865054202E-3</c:v>
                </c:pt>
                <c:pt idx="2830">
                  <c:v>7.5816232064677032E-3</c:v>
                </c:pt>
                <c:pt idx="2831">
                  <c:v>7.5825430973818298E-3</c:v>
                </c:pt>
                <c:pt idx="2832">
                  <c:v>7.5835021139650178E-3</c:v>
                </c:pt>
                <c:pt idx="2833">
                  <c:v>7.5845003109386439E-3</c:v>
                </c:pt>
                <c:pt idx="2834">
                  <c:v>7.5855377430297808E-3</c:v>
                </c:pt>
                <c:pt idx="2835">
                  <c:v>7.5866144649701008E-3</c:v>
                </c:pt>
                <c:pt idx="2836">
                  <c:v>7.5877305314963114E-3</c:v>
                </c:pt>
                <c:pt idx="2837">
                  <c:v>7.5888859973495008E-3</c:v>
                </c:pt>
                <c:pt idx="2838">
                  <c:v>7.5900809172762323E-3</c:v>
                </c:pt>
                <c:pt idx="2839">
                  <c:v>7.5918842627153045E-3</c:v>
                </c:pt>
                <c:pt idx="2840">
                  <c:v>7.5931696910434441E-3</c:v>
                </c:pt>
                <c:pt idx="2841">
                  <c:v>7.5944947550378849E-3</c:v>
                </c:pt>
                <c:pt idx="2842">
                  <c:v>7.5958595094700746E-3</c:v>
                </c:pt>
                <c:pt idx="2843">
                  <c:v>7.5972640091155974E-3</c:v>
                </c:pt>
                <c:pt idx="2844">
                  <c:v>7.5987083087561361E-3</c:v>
                </c:pt>
                <c:pt idx="2845">
                  <c:v>7.6001924631779495E-3</c:v>
                </c:pt>
                <c:pt idx="2846">
                  <c:v>7.6017165271714312E-3</c:v>
                </c:pt>
                <c:pt idx="2847">
                  <c:v>7.6032805555343828E-3</c:v>
                </c:pt>
                <c:pt idx="2848">
                  <c:v>7.6048846030683098E-3</c:v>
                </c:pt>
                <c:pt idx="2849">
                  <c:v>7.6065287245792885E-3</c:v>
                </c:pt>
                <c:pt idx="2850">
                  <c:v>7.6082129748803679E-3</c:v>
                </c:pt>
                <c:pt idx="2851">
                  <c:v>7.6099374087889504E-3</c:v>
                </c:pt>
                <c:pt idx="2852">
                  <c:v>7.6117020811276694E-3</c:v>
                </c:pt>
                <c:pt idx="2853">
                  <c:v>7.6137430379987483E-3</c:v>
                </c:pt>
                <c:pt idx="2854">
                  <c:v>7.6161846092726573E-3</c:v>
                </c:pt>
                <c:pt idx="2855">
                  <c:v>7.617238077031325E-3</c:v>
                </c:pt>
                <c:pt idx="2856">
                  <c:v>7.619164251424281E-3</c:v>
                </c:pt>
                <c:pt idx="2857">
                  <c:v>7.6211309384406831E-3</c:v>
                </c:pt>
                <c:pt idx="2858">
                  <c:v>7.6231381929358346E-3</c:v>
                </c:pt>
                <c:pt idx="2859">
                  <c:v>7.6251860697700482E-3</c:v>
                </c:pt>
                <c:pt idx="2860">
                  <c:v>7.6272746238082107E-3</c:v>
                </c:pt>
                <c:pt idx="2861">
                  <c:v>7.6294039099230491E-3</c:v>
                </c:pt>
                <c:pt idx="2862">
                  <c:v>7.6315739829899048E-3</c:v>
                </c:pt>
                <c:pt idx="2863">
                  <c:v>7.6337848978919607E-3</c:v>
                </c:pt>
                <c:pt idx="2864">
                  <c:v>7.6360367095165372E-3</c:v>
                </c:pt>
                <c:pt idx="2865">
                  <c:v>7.6383294727572718E-3</c:v>
                </c:pt>
                <c:pt idx="2866">
                  <c:v>7.6406632425130294E-3</c:v>
                </c:pt>
                <c:pt idx="2867">
                  <c:v>7.6430380736883371E-3</c:v>
                </c:pt>
                <c:pt idx="2868">
                  <c:v>7.6454540211936045E-3</c:v>
                </c:pt>
                <c:pt idx="2869">
                  <c:v>7.6479111399444678E-3</c:v>
                </c:pt>
                <c:pt idx="2870">
                  <c:v>7.6504094848624422E-3</c:v>
                </c:pt>
                <c:pt idx="2871">
                  <c:v>7.6529491108749273E-3</c:v>
                </c:pt>
                <c:pt idx="2872">
                  <c:v>7.6555300729149829E-3</c:v>
                </c:pt>
                <c:pt idx="2873">
                  <c:v>7.658152425921552E-3</c:v>
                </c:pt>
                <c:pt idx="2874">
                  <c:v>7.6599207107428428E-3</c:v>
                </c:pt>
                <c:pt idx="2875">
                  <c:v>7.6635215246167836E-3</c:v>
                </c:pt>
                <c:pt idx="2876">
                  <c:v>7.666268380212081E-3</c:v>
                </c:pt>
                <c:pt idx="2877">
                  <c:v>7.669056846586724E-3</c:v>
                </c:pt>
                <c:pt idx="2878">
                  <c:v>7.672198339746094E-3</c:v>
                </c:pt>
                <c:pt idx="2879">
                  <c:v>7.6747588315504781E-3</c:v>
                </c:pt>
                <c:pt idx="2880">
                  <c:v>7.6776724600932716E-3</c:v>
                </c:pt>
                <c:pt idx="2881">
                  <c:v>7.6806279193219005E-3</c:v>
                </c:pt>
                <c:pt idx="2882">
                  <c:v>7.6836252642280174E-3</c:v>
                </c:pt>
                <c:pt idx="2883">
                  <c:v>7.6866645498093718E-3</c:v>
                </c:pt>
                <c:pt idx="2884">
                  <c:v>7.6897458310689424E-3</c:v>
                </c:pt>
                <c:pt idx="2885">
                  <c:v>7.6928691630171117E-3</c:v>
                </c:pt>
                <c:pt idx="2886">
                  <c:v>7.696034600668619E-3</c:v>
                </c:pt>
                <c:pt idx="2887">
                  <c:v>7.6982263273926883E-3</c:v>
                </c:pt>
                <c:pt idx="2888">
                  <c:v>7.702492013175891E-3</c:v>
                </c:pt>
                <c:pt idx="2889">
                  <c:v>7.7057840980931519E-3</c:v>
                </c:pt>
                <c:pt idx="2890">
                  <c:v>7.7091185088373976E-3</c:v>
                </c:pt>
                <c:pt idx="2891">
                  <c:v>7.7136026997901607E-3</c:v>
                </c:pt>
                <c:pt idx="2892">
                  <c:v>7.7170369889136255E-3</c:v>
                </c:pt>
                <c:pt idx="2893">
                  <c:v>7.7205137877441026E-3</c:v>
                </c:pt>
                <c:pt idx="2894">
                  <c:v>7.724033151347706E-3</c:v>
                </c:pt>
                <c:pt idx="2895">
                  <c:v>7.7275951347942655E-3</c:v>
                </c:pt>
                <c:pt idx="2896">
                  <c:v>7.7311997931612522E-3</c:v>
                </c:pt>
                <c:pt idx="2897">
                  <c:v>7.7348471815320364E-3</c:v>
                </c:pt>
                <c:pt idx="2898">
                  <c:v>7.7385373549971959E-3</c:v>
                </c:pt>
                <c:pt idx="2899">
                  <c:v>7.7422703686518927E-3</c:v>
                </c:pt>
                <c:pt idx="2900">
                  <c:v>7.7456653494903651E-3</c:v>
                </c:pt>
                <c:pt idx="2901">
                  <c:v>7.7494810232749713E-3</c:v>
                </c:pt>
                <c:pt idx="2902">
                  <c:v>7.7533396976752489E-3</c:v>
                </c:pt>
                <c:pt idx="2903">
                  <c:v>7.7572414278105038E-3</c:v>
                </c:pt>
                <c:pt idx="2904">
                  <c:v>7.7611862688055167E-3</c:v>
                </c:pt>
                <c:pt idx="2905">
                  <c:v>7.7663216425230179E-3</c:v>
                </c:pt>
                <c:pt idx="2906">
                  <c:v>7.7692055039083295E-3</c:v>
                </c:pt>
                <c:pt idx="2907">
                  <c:v>7.7732800082991986E-3</c:v>
                </c:pt>
                <c:pt idx="2908">
                  <c:v>7.7773978441157479E-3</c:v>
                </c:pt>
                <c:pt idx="2909">
                  <c:v>7.7821570718378027E-3</c:v>
                </c:pt>
                <c:pt idx="2910">
                  <c:v>7.7863679464540304E-3</c:v>
                </c:pt>
                <c:pt idx="2911">
                  <c:v>7.7906223258715542E-3</c:v>
                </c:pt>
                <c:pt idx="2912">
                  <c:v>7.7949202652692487E-3</c:v>
                </c:pt>
                <c:pt idx="2913">
                  <c:v>7.7992618198319021E-3</c:v>
                </c:pt>
                <c:pt idx="2914">
                  <c:v>7.8036470447519681E-3</c:v>
                </c:pt>
                <c:pt idx="2915">
                  <c:v>7.8080759952275942E-3</c:v>
                </c:pt>
                <c:pt idx="2916">
                  <c:v>7.8125487264648109E-3</c:v>
                </c:pt>
                <c:pt idx="2917">
                  <c:v>7.8170652936755645E-3</c:v>
                </c:pt>
                <c:pt idx="2918">
                  <c:v>7.8216257520790262E-3</c:v>
                </c:pt>
                <c:pt idx="2919">
                  <c:v>7.8262301569009367E-3</c:v>
                </c:pt>
                <c:pt idx="2920">
                  <c:v>7.8308785633733891E-3</c:v>
                </c:pt>
                <c:pt idx="2921">
                  <c:v>7.8355710267367998E-3</c:v>
                </c:pt>
                <c:pt idx="2922">
                  <c:v>7.8403076022366194E-3</c:v>
                </c:pt>
                <c:pt idx="2923">
                  <c:v>7.8450883451270607E-3</c:v>
                </c:pt>
                <c:pt idx="2924">
                  <c:v>7.8499133106680295E-3</c:v>
                </c:pt>
                <c:pt idx="2925">
                  <c:v>7.8547825541262217E-3</c:v>
                </c:pt>
                <c:pt idx="2926">
                  <c:v>7.8596961307762156E-3</c:v>
                </c:pt>
                <c:pt idx="2927">
                  <c:v>7.8646540958989437E-3</c:v>
                </c:pt>
                <c:pt idx="2928">
                  <c:v>7.869656504783001E-3</c:v>
                </c:pt>
                <c:pt idx="2929">
                  <c:v>7.8747034127239889E-3</c:v>
                </c:pt>
                <c:pt idx="2930">
                  <c:v>7.8797948750227702E-3</c:v>
                </c:pt>
                <c:pt idx="2931">
                  <c:v>7.8849309469900593E-3</c:v>
                </c:pt>
                <c:pt idx="2932">
                  <c:v>7.8901116839422639E-3</c:v>
                </c:pt>
                <c:pt idx="2933">
                  <c:v>7.8953371412025814E-3</c:v>
                </c:pt>
                <c:pt idx="2934">
                  <c:v>7.9006073741023156E-3</c:v>
                </c:pt>
                <c:pt idx="2935">
                  <c:v>7.905922437979775E-3</c:v>
                </c:pt>
                <c:pt idx="2936">
                  <c:v>7.9112823881793987E-3</c:v>
                </c:pt>
                <c:pt idx="2937">
                  <c:v>7.9166872800548287E-3</c:v>
                </c:pt>
                <c:pt idx="2938">
                  <c:v>7.9221371689651796E-3</c:v>
                </c:pt>
                <c:pt idx="2939">
                  <c:v>7.9276321102778862E-3</c:v>
                </c:pt>
                <c:pt idx="2940">
                  <c:v>7.933172159367393E-3</c:v>
                </c:pt>
                <c:pt idx="2941">
                  <c:v>7.9387573716160325E-3</c:v>
                </c:pt>
                <c:pt idx="2942">
                  <c:v>7.9443878024122623E-3</c:v>
                </c:pt>
                <c:pt idx="2943">
                  <c:v>7.9508780211786263E-3</c:v>
                </c:pt>
                <c:pt idx="2944">
                  <c:v>7.9566055354122547E-3</c:v>
                </c:pt>
                <c:pt idx="2945">
                  <c:v>7.9623784423228979E-3</c:v>
                </c:pt>
                <c:pt idx="2946">
                  <c:v>7.9681967973301154E-3</c:v>
                </c:pt>
                <c:pt idx="2947">
                  <c:v>7.9740606558611309E-3</c:v>
                </c:pt>
                <c:pt idx="2948">
                  <c:v>7.9799700733517095E-3</c:v>
                </c:pt>
                <c:pt idx="2949">
                  <c:v>7.9859251052444066E-3</c:v>
                </c:pt>
                <c:pt idx="2950">
                  <c:v>7.9919258069887852E-3</c:v>
                </c:pt>
                <c:pt idx="2951">
                  <c:v>7.9979722340436064E-3</c:v>
                </c:pt>
                <c:pt idx="2952">
                  <c:v>8.0040644418735429E-3</c:v>
                </c:pt>
                <c:pt idx="2953">
                  <c:v>8.0102024859526871E-3</c:v>
                </c:pt>
                <c:pt idx="2954">
                  <c:v>8.0163864217608228E-3</c:v>
                </c:pt>
                <c:pt idx="2955">
                  <c:v>8.0226163047864962E-3</c:v>
                </c:pt>
                <c:pt idx="2956">
                  <c:v>8.0297925041921681E-3</c:v>
                </c:pt>
                <c:pt idx="2957">
                  <c:v>8.0384107229593514E-3</c:v>
                </c:pt>
                <c:pt idx="2958">
                  <c:v>8.042495682323049E-3</c:v>
                </c:pt>
                <c:pt idx="2959">
                  <c:v>8.0489165094007453E-3</c:v>
                </c:pt>
                <c:pt idx="2960">
                  <c:v>8.0553835686693383E-3</c:v>
                </c:pt>
                <c:pt idx="2961">
                  <c:v>8.0618966514492893E-3</c:v>
                </c:pt>
                <c:pt idx="2962">
                  <c:v>8.06845485644315E-3</c:v>
                </c:pt>
                <c:pt idx="2963">
                  <c:v>8.075057168659654E-3</c:v>
                </c:pt>
                <c:pt idx="2964">
                  <c:v>8.0817025714498957E-3</c:v>
                </c:pt>
                <c:pt idx="2965">
                  <c:v>8.0883900465055919E-3</c:v>
                </c:pt>
                <c:pt idx="2966">
                  <c:v>8.0951185738599423E-3</c:v>
                </c:pt>
                <c:pt idx="2967">
                  <c:v>8.1018871318856746E-3</c:v>
                </c:pt>
                <c:pt idx="2968">
                  <c:v>8.1086946972956878E-3</c:v>
                </c:pt>
                <c:pt idx="2969">
                  <c:v>8.1155402451421835E-3</c:v>
                </c:pt>
                <c:pt idx="2970">
                  <c:v>8.1224227488160116E-3</c:v>
                </c:pt>
                <c:pt idx="2971">
                  <c:v>8.1293411800464378E-3</c:v>
                </c:pt>
                <c:pt idx="2972">
                  <c:v>8.1362945089018205E-3</c:v>
                </c:pt>
                <c:pt idx="2973">
                  <c:v>8.1432817037863058E-3</c:v>
                </c:pt>
                <c:pt idx="2974">
                  <c:v>8.1503017314422527E-3</c:v>
                </c:pt>
                <c:pt idx="2975">
                  <c:v>8.1573535569486894E-3</c:v>
                </c:pt>
                <c:pt idx="2976">
                  <c:v>8.1644361437208796E-3</c:v>
                </c:pt>
                <c:pt idx="2977">
                  <c:v>8.171548453510322E-3</c:v>
                </c:pt>
                <c:pt idx="2978">
                  <c:v>8.1786894464034397E-3</c:v>
                </c:pt>
                <c:pt idx="2979">
                  <c:v>8.1858580808224449E-3</c:v>
                </c:pt>
                <c:pt idx="2980">
                  <c:v>8.1930533135242609E-3</c:v>
                </c:pt>
                <c:pt idx="2981">
                  <c:v>8.2002740996007257E-3</c:v>
                </c:pt>
                <c:pt idx="2982">
                  <c:v>8.2075193924775053E-3</c:v>
                </c:pt>
                <c:pt idx="2983">
                  <c:v>8.2147881439140914E-3</c:v>
                </c:pt>
                <c:pt idx="2984">
                  <c:v>8.2220793040038032E-3</c:v>
                </c:pt>
                <c:pt idx="2985">
                  <c:v>8.229391821172688E-3</c:v>
                </c:pt>
                <c:pt idx="2986">
                  <c:v>8.236724642180622E-3</c:v>
                </c:pt>
                <c:pt idx="2987">
                  <c:v>8.2440767121193335E-3</c:v>
                </c:pt>
                <c:pt idx="2988">
                  <c:v>8.2514469744137207E-3</c:v>
                </c:pt>
                <c:pt idx="2989">
                  <c:v>8.2588343708205406E-3</c:v>
                </c:pt>
                <c:pt idx="2990">
                  <c:v>8.2662378414281781E-3</c:v>
                </c:pt>
                <c:pt idx="2991">
                  <c:v>8.2736563246571006E-3</c:v>
                </c:pt>
                <c:pt idx="2992">
                  <c:v>8.2810887572589663E-3</c:v>
                </c:pt>
                <c:pt idx="2993">
                  <c:v>8.2885340743166346E-3</c:v>
                </c:pt>
                <c:pt idx="2994">
                  <c:v>8.2959912092443848E-3</c:v>
                </c:pt>
                <c:pt idx="2995">
                  <c:v>8.3034590937870311E-3</c:v>
                </c:pt>
                <c:pt idx="2996">
                  <c:v>8.3109366580203688E-3</c:v>
                </c:pt>
                <c:pt idx="2997">
                  <c:v>8.318422830350081E-3</c:v>
                </c:pt>
                <c:pt idx="2998">
                  <c:v>8.3259165375123862E-3</c:v>
                </c:pt>
                <c:pt idx="2999">
                  <c:v>8.333416704574265E-3</c:v>
                </c:pt>
                <c:pt idx="3000">
                  <c:v>8.3409222549321455E-3</c:v>
                </c:pt>
                <c:pt idx="3001">
                  <c:v>8.3484321103118979E-3</c:v>
                </c:pt>
                <c:pt idx="3002">
                  <c:v>8.3559451907710327E-3</c:v>
                </c:pt>
                <c:pt idx="3003">
                  <c:v>8.363460414694315E-3</c:v>
                </c:pt>
                <c:pt idx="3004">
                  <c:v>8.3709766987977025E-3</c:v>
                </c:pt>
                <c:pt idx="3005">
                  <c:v>8.3784929581268274E-3</c:v>
                </c:pt>
                <c:pt idx="3006">
                  <c:v>8.3860081060552257E-3</c:v>
                </c:pt>
                <c:pt idx="3007">
                  <c:v>8.3935210542876379E-3</c:v>
                </c:pt>
                <c:pt idx="3008">
                  <c:v>8.4035471775268916E-3</c:v>
                </c:pt>
                <c:pt idx="3009">
                  <c:v>8.4085359901265224E-3</c:v>
                </c:pt>
                <c:pt idx="3010">
                  <c:v>8.4160357927879452E-3</c:v>
                </c:pt>
                <c:pt idx="3011">
                  <c:v>8.4235290258619748E-3</c:v>
                </c:pt>
                <c:pt idx="3012">
                  <c:v>8.4310145926994821E-3</c:v>
                </c:pt>
                <c:pt idx="3013">
                  <c:v>8.4384915730855506E-3</c:v>
                </c:pt>
                <c:pt idx="3014">
                  <c:v>8.4459597581093698E-3</c:v>
                </c:pt>
                <c:pt idx="3015">
                  <c:v>8.4534191168260525E-3</c:v>
                </c:pt>
                <c:pt idx="3016">
                  <c:v>8.4608696182896133E-3</c:v>
                </c:pt>
                <c:pt idx="3017">
                  <c:v>8.4683112315538465E-3</c:v>
                </c:pt>
                <c:pt idx="3018">
                  <c:v>8.4757439256712332E-3</c:v>
                </c:pt>
                <c:pt idx="3019">
                  <c:v>8.4831676696936007E-3</c:v>
                </c:pt>
                <c:pt idx="3020">
                  <c:v>8.4905824326725506E-3</c:v>
                </c:pt>
                <c:pt idx="3021">
                  <c:v>8.4979881836588136E-3</c:v>
                </c:pt>
                <c:pt idx="3022">
                  <c:v>8.5053848917024649E-3</c:v>
                </c:pt>
                <c:pt idx="3023">
                  <c:v>8.5127725258529151E-3</c:v>
                </c:pt>
                <c:pt idx="3024">
                  <c:v>8.520151055158489E-3</c:v>
                </c:pt>
                <c:pt idx="3025">
                  <c:v>8.5275204486675062E-3</c:v>
                </c:pt>
                <c:pt idx="3026">
                  <c:v>8.5348806754276269E-3</c:v>
                </c:pt>
                <c:pt idx="3027">
                  <c:v>8.5422317044849851E-3</c:v>
                </c:pt>
                <c:pt idx="3028">
                  <c:v>8.5495735048861481E-3</c:v>
                </c:pt>
                <c:pt idx="3029">
                  <c:v>8.5569060456761499E-3</c:v>
                </c:pt>
                <c:pt idx="3030">
                  <c:v>8.5642292959002466E-3</c:v>
                </c:pt>
                <c:pt idx="3031">
                  <c:v>8.571543224602159E-3</c:v>
                </c:pt>
                <c:pt idx="3032">
                  <c:v>8.5788478008253909E-3</c:v>
                </c:pt>
                <c:pt idx="3033">
                  <c:v>8.5861429936130041E-3</c:v>
                </c:pt>
                <c:pt idx="3034">
                  <c:v>8.5934287720067486E-3</c:v>
                </c:pt>
                <c:pt idx="3035">
                  <c:v>8.600705105048817E-3</c:v>
                </c:pt>
                <c:pt idx="3036">
                  <c:v>8.607971961779641E-3</c:v>
                </c:pt>
                <c:pt idx="3037">
                  <c:v>8.6152293112398779E-3</c:v>
                </c:pt>
                <c:pt idx="3038">
                  <c:v>8.6224771224693072E-3</c:v>
                </c:pt>
                <c:pt idx="3039">
                  <c:v>8.6297153645066137E-3</c:v>
                </c:pt>
                <c:pt idx="3040">
                  <c:v>8.6369440063900418E-3</c:v>
                </c:pt>
                <c:pt idx="3041">
                  <c:v>8.6441630171580578E-3</c:v>
                </c:pt>
                <c:pt idx="3042">
                  <c:v>8.6513723658475945E-3</c:v>
                </c:pt>
                <c:pt idx="3043">
                  <c:v>8.6585720214951457E-3</c:v>
                </c:pt>
                <c:pt idx="3044">
                  <c:v>8.6657619531365481E-3</c:v>
                </c:pt>
                <c:pt idx="3045">
                  <c:v>8.6729421298080787E-3</c:v>
                </c:pt>
                <c:pt idx="3046">
                  <c:v>8.6801125205438201E-3</c:v>
                </c:pt>
                <c:pt idx="3047">
                  <c:v>8.6872730943776399E-3</c:v>
                </c:pt>
                <c:pt idx="3048">
                  <c:v>8.6944238203434058E-3</c:v>
                </c:pt>
                <c:pt idx="3049">
                  <c:v>8.7015646674745446E-3</c:v>
                </c:pt>
                <c:pt idx="3050">
                  <c:v>8.70869560480317E-3</c:v>
                </c:pt>
                <c:pt idx="3051">
                  <c:v>8.7158166013611774E-3</c:v>
                </c:pt>
                <c:pt idx="3052">
                  <c:v>8.7229276261800246E-3</c:v>
                </c:pt>
                <c:pt idx="3053">
                  <c:v>8.7300286482896363E-3</c:v>
                </c:pt>
                <c:pt idx="3054">
                  <c:v>8.7371196367205927E-3</c:v>
                </c:pt>
                <c:pt idx="3055">
                  <c:v>8.7442005605028184E-3</c:v>
                </c:pt>
                <c:pt idx="3056">
                  <c:v>8.7530844875918432E-3</c:v>
                </c:pt>
                <c:pt idx="3057">
                  <c:v>8.7601434702997711E-3</c:v>
                </c:pt>
                <c:pt idx="3058">
                  <c:v>8.7671922884776134E-3</c:v>
                </c:pt>
                <c:pt idx="3059">
                  <c:v>8.7742309111494936E-3</c:v>
                </c:pt>
                <c:pt idx="3060">
                  <c:v>8.7794531256685689E-3</c:v>
                </c:pt>
                <c:pt idx="3061">
                  <c:v>8.7882774460640543E-3</c:v>
                </c:pt>
                <c:pt idx="3062">
                  <c:v>8.7952852963499913E-3</c:v>
                </c:pt>
                <c:pt idx="3063">
                  <c:v>8.8028830390513152E-3</c:v>
                </c:pt>
                <c:pt idx="3064">
                  <c:v>8.8092700076841668E-3</c:v>
                </c:pt>
                <c:pt idx="3065">
                  <c:v>8.8162468067724039E-3</c:v>
                </c:pt>
                <c:pt idx="3066">
                  <c:v>8.8232131935003198E-3</c:v>
                </c:pt>
                <c:pt idx="3067">
                  <c:v>8.8301691368870422E-3</c:v>
                </c:pt>
                <c:pt idx="3068">
                  <c:v>8.8371146059501825E-3</c:v>
                </c:pt>
                <c:pt idx="3069">
                  <c:v>8.8440495697080027E-3</c:v>
                </c:pt>
                <c:pt idx="3070">
                  <c:v>8.8509739971772416E-3</c:v>
                </c:pt>
                <c:pt idx="3071">
                  <c:v>8.8578878573744232E-3</c:v>
                </c:pt>
                <c:pt idx="3072">
                  <c:v>8.8647911193156358E-3</c:v>
                </c:pt>
                <c:pt idx="3073">
                  <c:v>8.8699008238695871E-3</c:v>
                </c:pt>
                <c:pt idx="3074">
                  <c:v>8.8785657244919037E-3</c:v>
                </c:pt>
                <c:pt idx="3075">
                  <c:v>8.8854370057567487E-3</c:v>
                </c:pt>
                <c:pt idx="3076">
                  <c:v>8.8922975648241167E-3</c:v>
                </c:pt>
                <c:pt idx="3077">
                  <c:v>8.8991473707085746E-3</c:v>
                </c:pt>
                <c:pt idx="3078">
                  <c:v>8.9059863924223024E-3</c:v>
                </c:pt>
                <c:pt idx="3079">
                  <c:v>8.9128145989783459E-3</c:v>
                </c:pt>
                <c:pt idx="3080">
                  <c:v>8.9196319593882363E-3</c:v>
                </c:pt>
                <c:pt idx="3081">
                  <c:v>8.926438442663498E-3</c:v>
                </c:pt>
                <c:pt idx="3082">
                  <c:v>8.9332340178156604E-3</c:v>
                </c:pt>
                <c:pt idx="3083">
                  <c:v>8.9400186538542946E-3</c:v>
                </c:pt>
                <c:pt idx="3084">
                  <c:v>8.9467923197902744E-3</c:v>
                </c:pt>
                <c:pt idx="3085">
                  <c:v>8.9535549846327424E-3</c:v>
                </c:pt>
                <c:pt idx="3086">
                  <c:v>8.9585481312189717E-3</c:v>
                </c:pt>
                <c:pt idx="3087">
                  <c:v>8.9670471870736835E-3</c:v>
                </c:pt>
                <c:pt idx="3088">
                  <c:v>8.9737766626886983E-3</c:v>
                </c:pt>
                <c:pt idx="3089">
                  <c:v>8.9804950132434912E-3</c:v>
                </c:pt>
                <c:pt idx="3090">
                  <c:v>8.9872022077458966E-3</c:v>
                </c:pt>
                <c:pt idx="3091">
                  <c:v>8.9938982152022312E-3</c:v>
                </c:pt>
                <c:pt idx="3092">
                  <c:v>9.0005830046188083E-3</c:v>
                </c:pt>
                <c:pt idx="3093">
                  <c:v>9.0072565450017225E-3</c:v>
                </c:pt>
                <c:pt idx="3094">
                  <c:v>9.0139188053557709E-3</c:v>
                </c:pt>
                <c:pt idx="3095">
                  <c:v>9.0205697546868312E-3</c:v>
                </c:pt>
                <c:pt idx="3096">
                  <c:v>9.0272093619986095E-3</c:v>
                </c:pt>
                <c:pt idx="3097">
                  <c:v>9.033837596295469E-3</c:v>
                </c:pt>
                <c:pt idx="3098">
                  <c:v>9.040454426581114E-3</c:v>
                </c:pt>
                <c:pt idx="3099">
                  <c:v>9.0470598218586017E-3</c:v>
                </c:pt>
                <c:pt idx="3100">
                  <c:v>9.0536537511309856E-3</c:v>
                </c:pt>
                <c:pt idx="3101">
                  <c:v>9.0602361834004573E-3</c:v>
                </c:pt>
                <c:pt idx="3102">
                  <c:v>9.0668070876689811E-3</c:v>
                </c:pt>
                <c:pt idx="3103">
                  <c:v>9.0733664329374457E-3</c:v>
                </c:pt>
                <c:pt idx="3104">
                  <c:v>9.0799141882082525E-3</c:v>
                </c:pt>
                <c:pt idx="3105">
                  <c:v>9.0864503224809823E-3</c:v>
                </c:pt>
                <c:pt idx="3106">
                  <c:v>9.0929748047563017E-3</c:v>
                </c:pt>
                <c:pt idx="3107">
                  <c:v>9.0994876040342253E-3</c:v>
                </c:pt>
                <c:pt idx="3108">
                  <c:v>9.1042743000084459E-3</c:v>
                </c:pt>
                <c:pt idx="3109">
                  <c:v>9.1107657269329876E-3</c:v>
                </c:pt>
                <c:pt idx="3110">
                  <c:v>9.1172453850432225E-3</c:v>
                </c:pt>
                <c:pt idx="3111">
                  <c:v>9.1237132433416978E-3</c:v>
                </c:pt>
                <c:pt idx="3112">
                  <c:v>9.1301692708307472E-3</c:v>
                </c:pt>
                <c:pt idx="3113">
                  <c:v>9.1366134365122587E-3</c:v>
                </c:pt>
                <c:pt idx="3114">
                  <c:v>9.1453146064224833E-3</c:v>
                </c:pt>
                <c:pt idx="3115">
                  <c:v>9.1494660584580528E-3</c:v>
                </c:pt>
                <c:pt idx="3116">
                  <c:v>9.155874452724146E-3</c:v>
                </c:pt>
                <c:pt idx="3117">
                  <c:v>9.1643137425343434E-3</c:v>
                </c:pt>
                <c:pt idx="3118">
                  <c:v>9.1706949802092871E-3</c:v>
                </c:pt>
                <c:pt idx="3119">
                  <c:v>9.1770641608348129E-3</c:v>
                </c:pt>
                <c:pt idx="3120">
                  <c:v>9.1834212534077069E-3</c:v>
                </c:pt>
                <c:pt idx="3121">
                  <c:v>9.189766226923456E-3</c:v>
                </c:pt>
                <c:pt idx="3122">
                  <c:v>9.1960990503781922E-3</c:v>
                </c:pt>
                <c:pt idx="3123">
                  <c:v>9.2024196927667449E-3</c:v>
                </c:pt>
                <c:pt idx="3124">
                  <c:v>9.2087281230845974E-3</c:v>
                </c:pt>
                <c:pt idx="3125">
                  <c:v>9.2133465039886796E-3</c:v>
                </c:pt>
                <c:pt idx="3126">
                  <c:v>9.2213082234866451E-3</c:v>
                </c:pt>
                <c:pt idx="3127">
                  <c:v>9.2275798315589724E-3</c:v>
                </c:pt>
                <c:pt idx="3128">
                  <c:v>9.2338391035377363E-3</c:v>
                </c:pt>
                <c:pt idx="3129">
                  <c:v>9.240086008415806E-3</c:v>
                </c:pt>
                <c:pt idx="3130">
                  <c:v>9.2463205151862658E-3</c:v>
                </c:pt>
                <c:pt idx="3131">
                  <c:v>9.2525425928419863E-3</c:v>
                </c:pt>
                <c:pt idx="3132">
                  <c:v>9.2587522103756165E-3</c:v>
                </c:pt>
                <c:pt idx="3133">
                  <c:v>9.2649493367793732E-3</c:v>
                </c:pt>
                <c:pt idx="3134">
                  <c:v>9.2694762838606091E-3</c:v>
                </c:pt>
                <c:pt idx="3135">
                  <c:v>9.2773059921641629E-3</c:v>
                </c:pt>
                <c:pt idx="3136">
                  <c:v>9.2834654591278844E-3</c:v>
                </c:pt>
                <c:pt idx="3137">
                  <c:v>9.289612310927323E-3</c:v>
                </c:pt>
                <c:pt idx="3138">
                  <c:v>9.2957465165531741E-3</c:v>
                </c:pt>
                <c:pt idx="3139">
                  <c:v>9.3018680449961227E-3</c:v>
                </c:pt>
                <c:pt idx="3140">
                  <c:v>9.3079768652462088E-3</c:v>
                </c:pt>
                <c:pt idx="3141">
                  <c:v>9.3140729462930331E-3</c:v>
                </c:pt>
                <c:pt idx="3142">
                  <c:v>9.3201562571264152E-3</c:v>
                </c:pt>
                <c:pt idx="3143">
                  <c:v>9.3262267667359559E-3</c:v>
                </c:pt>
                <c:pt idx="3144">
                  <c:v>9.3322844441106039E-3</c:v>
                </c:pt>
                <c:pt idx="3145">
                  <c:v>9.3383292582390892E-3</c:v>
                </c:pt>
                <c:pt idx="3146">
                  <c:v>9.3443611781101402E-3</c:v>
                </c:pt>
                <c:pt idx="3147">
                  <c:v>9.3487526637863264E-3</c:v>
                </c:pt>
                <c:pt idx="3148">
                  <c:v>9.3563862110326874E-3</c:v>
                </c:pt>
                <c:pt idx="3149">
                  <c:v>9.3623792620605543E-3</c:v>
                </c:pt>
                <c:pt idx="3150">
                  <c:v>9.3683592947828593E-3</c:v>
                </c:pt>
                <c:pt idx="3151">
                  <c:v>9.375801652236334E-3</c:v>
                </c:pt>
                <c:pt idx="3152">
                  <c:v>9.3817515422291945E-3</c:v>
                </c:pt>
                <c:pt idx="3153">
                  <c:v>9.3876883125043591E-3</c:v>
                </c:pt>
                <c:pt idx="3154">
                  <c:v>9.3936119320503601E-3</c:v>
                </c:pt>
                <c:pt idx="3155">
                  <c:v>9.399522369857043E-3</c:v>
                </c:pt>
                <c:pt idx="3156">
                  <c:v>9.4054195949131638E-3</c:v>
                </c:pt>
                <c:pt idx="3157">
                  <c:v>9.4113035762079071E-3</c:v>
                </c:pt>
                <c:pt idx="3158">
                  <c:v>9.4171742827302476E-3</c:v>
                </c:pt>
                <c:pt idx="3159">
                  <c:v>9.4230316834684972E-3</c:v>
                </c:pt>
                <c:pt idx="3160">
                  <c:v>9.4288757474107494E-3</c:v>
                </c:pt>
                <c:pt idx="3161">
                  <c:v>9.4347064435459753E-3</c:v>
                </c:pt>
                <c:pt idx="3162">
                  <c:v>9.4405237408613958E-3</c:v>
                </c:pt>
                <c:pt idx="3163">
                  <c:v>9.4463276083451026E-3</c:v>
                </c:pt>
                <c:pt idx="3164">
                  <c:v>9.4521180149847537E-3</c:v>
                </c:pt>
                <c:pt idx="3165">
                  <c:v>9.4578949297675682E-3</c:v>
                </c:pt>
                <c:pt idx="3166">
                  <c:v>9.4653025169529701E-3</c:v>
                </c:pt>
                <c:pt idx="3167">
                  <c:v>9.4694081597128735E-3</c:v>
                </c:pt>
                <c:pt idx="3168">
                  <c:v>9.4751444128493637E-3</c:v>
                </c:pt>
                <c:pt idx="3169">
                  <c:v>9.4808670500772345E-3</c:v>
                </c:pt>
                <c:pt idx="3170">
                  <c:v>9.4865760403834831E-3</c:v>
                </c:pt>
                <c:pt idx="3171">
                  <c:v>9.4922713527546762E-3</c:v>
                </c:pt>
                <c:pt idx="3172">
                  <c:v>9.4979529561769315E-3</c:v>
                </c:pt>
                <c:pt idx="3173">
                  <c:v>9.5036208196368158E-3</c:v>
                </c:pt>
                <c:pt idx="3174">
                  <c:v>9.5092749121200113E-3</c:v>
                </c:pt>
                <c:pt idx="3175">
                  <c:v>9.5149152026132999E-3</c:v>
                </c:pt>
                <c:pt idx="3176">
                  <c:v>9.5205416601017098E-3</c:v>
                </c:pt>
                <c:pt idx="3177">
                  <c:v>9.5261542535713655E-3</c:v>
                </c:pt>
                <c:pt idx="3178">
                  <c:v>9.5317529520077323E-3</c:v>
                </c:pt>
                <c:pt idx="3179">
                  <c:v>9.5373377243967144E-3</c:v>
                </c:pt>
                <c:pt idx="3180">
                  <c:v>9.5429085397233417E-3</c:v>
                </c:pt>
                <c:pt idx="3181">
                  <c:v>9.5484653669728626E-3</c:v>
                </c:pt>
                <c:pt idx="3182">
                  <c:v>9.5540081751305222E-3</c:v>
                </c:pt>
                <c:pt idx="3183">
                  <c:v>9.5595369331822281E-3</c:v>
                </c:pt>
                <c:pt idx="3184">
                  <c:v>9.5650516101119104E-3</c:v>
                </c:pt>
                <c:pt idx="3185">
                  <c:v>9.5705521749052582E-3</c:v>
                </c:pt>
                <c:pt idx="3186">
                  <c:v>9.5760385965466405E-3</c:v>
                </c:pt>
                <c:pt idx="3187">
                  <c:v>9.5815108440208668E-3</c:v>
                </c:pt>
                <c:pt idx="3188">
                  <c:v>9.5869688863131856E-3</c:v>
                </c:pt>
                <c:pt idx="3189">
                  <c:v>9.5924126924073136E-3</c:v>
                </c:pt>
                <c:pt idx="3190">
                  <c:v>9.597842231288933E-3</c:v>
                </c:pt>
                <c:pt idx="3191">
                  <c:v>9.6032574719417587E-3</c:v>
                </c:pt>
                <c:pt idx="3192">
                  <c:v>9.6086583833506021E-3</c:v>
                </c:pt>
                <c:pt idx="3193">
                  <c:v>9.6140449344998338E-3</c:v>
                </c:pt>
                <c:pt idx="3194">
                  <c:v>9.6194170943736078E-3</c:v>
                </c:pt>
                <c:pt idx="3195">
                  <c:v>9.6247748319569504E-3</c:v>
                </c:pt>
                <c:pt idx="3196">
                  <c:v>9.630118116233358E-3</c:v>
                </c:pt>
                <c:pt idx="3197">
                  <c:v>9.6354469161872014E-3</c:v>
                </c:pt>
                <c:pt idx="3198">
                  <c:v>9.6407612008026361E-3</c:v>
                </c:pt>
                <c:pt idx="3199">
                  <c:v>9.6460609390649071E-3</c:v>
                </c:pt>
                <c:pt idx="3200">
                  <c:v>9.6513460999568534E-3</c:v>
                </c:pt>
                <c:pt idx="3201">
                  <c:v>9.6566166524635032E-3</c:v>
                </c:pt>
                <c:pt idx="3202">
                  <c:v>9.6618725655685713E-3</c:v>
                </c:pt>
                <c:pt idx="3203">
                  <c:v>9.6678613578179712E-3</c:v>
                </c:pt>
                <c:pt idx="3204">
                  <c:v>9.6730857963365953E-3</c:v>
                </c:pt>
                <c:pt idx="3205">
                  <c:v>9.678295497974573E-3</c:v>
                </c:pt>
                <c:pt idx="3206">
                  <c:v>9.68349043171759E-3</c:v>
                </c:pt>
                <c:pt idx="3207">
                  <c:v>9.6886705665491391E-3</c:v>
                </c:pt>
                <c:pt idx="3208">
                  <c:v>9.6938358714535947E-3</c:v>
                </c:pt>
                <c:pt idx="3209">
                  <c:v>9.6989863154148884E-3</c:v>
                </c:pt>
                <c:pt idx="3210">
                  <c:v>9.7041218674171741E-3</c:v>
                </c:pt>
                <c:pt idx="3211">
                  <c:v>9.7092424964454801E-3</c:v>
                </c:pt>
                <c:pt idx="3212">
                  <c:v>9.7143481714837398E-3</c:v>
                </c:pt>
                <c:pt idx="3213">
                  <c:v>9.7194388615161054E-3</c:v>
                </c:pt>
                <c:pt idx="3214">
                  <c:v>9.7245145355273864E-3</c:v>
                </c:pt>
                <c:pt idx="3215">
                  <c:v>9.7295751625017367E-3</c:v>
                </c:pt>
                <c:pt idx="3216">
                  <c:v>9.7360595230518345E-3</c:v>
                </c:pt>
                <c:pt idx="3217">
                  <c:v>9.7410856403328892E-3</c:v>
                </c:pt>
                <c:pt idx="3218">
                  <c:v>9.7480136854911619E-3</c:v>
                </c:pt>
                <c:pt idx="3219">
                  <c:v>9.7510923970462252E-3</c:v>
                </c:pt>
                <c:pt idx="3220">
                  <c:v>9.7577377861750719E-3</c:v>
                </c:pt>
                <c:pt idx="3221">
                  <c:v>9.7610383098593427E-3</c:v>
                </c:pt>
                <c:pt idx="3222">
                  <c:v>9.7659883722657805E-3</c:v>
                </c:pt>
                <c:pt idx="3223">
                  <c:v>9.7709231306520317E-3</c:v>
                </c:pt>
                <c:pt idx="3224">
                  <c:v>9.7758425540031228E-3</c:v>
                </c:pt>
                <c:pt idx="3225">
                  <c:v>9.7807466113049579E-3</c:v>
                </c:pt>
                <c:pt idx="3226">
                  <c:v>9.7856352715421282E-3</c:v>
                </c:pt>
                <c:pt idx="3227">
                  <c:v>9.7905085037005412E-3</c:v>
                </c:pt>
                <c:pt idx="3228">
                  <c:v>9.7953662767656588E-3</c:v>
                </c:pt>
                <c:pt idx="3229">
                  <c:v>9.8002085597231701E-3</c:v>
                </c:pt>
                <c:pt idx="3230">
                  <c:v>9.8050353215589775E-3</c:v>
                </c:pt>
                <c:pt idx="3231">
                  <c:v>9.8098465312592056E-3</c:v>
                </c:pt>
                <c:pt idx="3232">
                  <c:v>9.8146421578091027E-3</c:v>
                </c:pt>
                <c:pt idx="3233">
                  <c:v>9.8194221701958864E-3</c:v>
                </c:pt>
                <c:pt idx="3234">
                  <c:v>9.8241865374058997E-3</c:v>
                </c:pt>
                <c:pt idx="3235">
                  <c:v>9.8289352284250467E-3</c:v>
                </c:pt>
                <c:pt idx="3236">
                  <c:v>9.8336682122405466E-3</c:v>
                </c:pt>
                <c:pt idx="3237">
                  <c:v>9.8383854578383036E-3</c:v>
                </c:pt>
                <c:pt idx="3238">
                  <c:v>9.8430869342061942E-3</c:v>
                </c:pt>
                <c:pt idx="3239">
                  <c:v>9.8477726103312173E-3</c:v>
                </c:pt>
                <c:pt idx="3240">
                  <c:v>9.8524424552008088E-3</c:v>
                </c:pt>
                <c:pt idx="3241">
                  <c:v>9.8570964378017524E-3</c:v>
                </c:pt>
                <c:pt idx="3242">
                  <c:v>9.8617345271223601E-3</c:v>
                </c:pt>
                <c:pt idx="3243">
                  <c:v>9.8663566921509457E-3</c:v>
                </c:pt>
                <c:pt idx="3244">
                  <c:v>9.870962901874291E-3</c:v>
                </c:pt>
                <c:pt idx="3245">
                  <c:v>9.8755531252815824E-3</c:v>
                </c:pt>
                <c:pt idx="3246">
                  <c:v>9.8801273313611371E-3</c:v>
                </c:pt>
                <c:pt idx="3247">
                  <c:v>9.8846854891012671E-3</c:v>
                </c:pt>
                <c:pt idx="3248">
                  <c:v>9.8892275674913807E-3</c:v>
                </c:pt>
                <c:pt idx="3249">
                  <c:v>9.8937535355200119E-3</c:v>
                </c:pt>
                <c:pt idx="3250">
                  <c:v>9.8982633621767877E-3</c:v>
                </c:pt>
                <c:pt idx="3251">
                  <c:v>9.902757016451335E-3</c:v>
                </c:pt>
                <c:pt idx="3252">
                  <c:v>9.9072344673332823E-3</c:v>
                </c:pt>
                <c:pt idx="3253">
                  <c:v>9.9116956838126938E-3</c:v>
                </c:pt>
                <c:pt idx="3254">
                  <c:v>9.918673292145793E-3</c:v>
                </c:pt>
                <c:pt idx="3255">
                  <c:v>9.9220838040563423E-3</c:v>
                </c:pt>
                <c:pt idx="3256">
                  <c:v>9.9249816167385711E-3</c:v>
                </c:pt>
                <c:pt idx="3257">
                  <c:v>9.9293775855124437E-3</c:v>
                </c:pt>
                <c:pt idx="3258">
                  <c:v>9.9337571648376137E-3</c:v>
                </c:pt>
                <c:pt idx="3259">
                  <c:v>9.9381203237050245E-3</c:v>
                </c:pt>
                <c:pt idx="3260">
                  <c:v>9.9424670311073667E-3</c:v>
                </c:pt>
                <c:pt idx="3261">
                  <c:v>9.9467972560353651E-3</c:v>
                </c:pt>
                <c:pt idx="3262">
                  <c:v>9.9511109674834657E-3</c:v>
                </c:pt>
                <c:pt idx="3263">
                  <c:v>9.9554081344423884E-3</c:v>
                </c:pt>
                <c:pt idx="3264">
                  <c:v>9.9609847512186541E-3</c:v>
                </c:pt>
                <c:pt idx="3265">
                  <c:v>9.9652454678429529E-3</c:v>
                </c:pt>
                <c:pt idx="3266">
                  <c:v>9.9694895390886971E-3</c:v>
                </c:pt>
                <c:pt idx="3267">
                  <c:v>9.9737169339448248E-3</c:v>
                </c:pt>
                <c:pt idx="3268">
                  <c:v>9.9779276214015753E-3</c:v>
                </c:pt>
                <c:pt idx="3269">
                  <c:v>9.9825479086258755E-3</c:v>
                </c:pt>
                <c:pt idx="3270">
                  <c:v>9.986298750077038E-3</c:v>
                </c:pt>
                <c:pt idx="3271">
                  <c:v>9.9904591292779652E-3</c:v>
                </c:pt>
                <c:pt idx="3272">
                  <c:v>9.9933330190268219E-3</c:v>
                </c:pt>
                <c:pt idx="3273">
                  <c:v>9.998729362361328E-3</c:v>
                </c:pt>
                <c:pt idx="3274">
                  <c:v>1.0002839154227283E-2</c:v>
                </c:pt>
                <c:pt idx="3275">
                  <c:v>1.0006932021632494E-2</c:v>
                </c:pt>
                <c:pt idx="3276">
                  <c:v>1.001100793356937E-2</c:v>
                </c:pt>
                <c:pt idx="3277">
                  <c:v>1.0015066859031193E-2</c:v>
                </c:pt>
                <c:pt idx="3278">
                  <c:v>1.0019108767011243E-2</c:v>
                </c:pt>
                <c:pt idx="3279">
                  <c:v>1.0023133626503021E-2</c:v>
                </c:pt>
                <c:pt idx="3280">
                  <c:v>1.0027141406501112E-2</c:v>
                </c:pt>
                <c:pt idx="3281">
                  <c:v>1.0031132075999661E-2</c:v>
                </c:pt>
                <c:pt idx="3282">
                  <c:v>1.0035105603993257E-2</c:v>
                </c:pt>
                <c:pt idx="3283">
                  <c:v>1.0039061959478004E-2</c:v>
                </c:pt>
                <c:pt idx="3284">
                  <c:v>1.0043001111448919E-2</c:v>
                </c:pt>
                <c:pt idx="3285">
                  <c:v>1.0045697297033343E-2</c:v>
                </c:pt>
                <c:pt idx="3286">
                  <c:v>1.0050827680835197E-2</c:v>
                </c:pt>
                <c:pt idx="3287">
                  <c:v>1.0054715036243422E-2</c:v>
                </c:pt>
                <c:pt idx="3288">
                  <c:v>1.0058585064125491E-2</c:v>
                </c:pt>
                <c:pt idx="3289">
                  <c:v>1.0062437733478168E-2</c:v>
                </c:pt>
                <c:pt idx="3290">
                  <c:v>1.0066273013300374E-2</c:v>
                </c:pt>
                <c:pt idx="3291">
                  <c:v>1.0070090872590389E-2</c:v>
                </c:pt>
                <c:pt idx="3292">
                  <c:v>1.0073891280347361E-2</c:v>
                </c:pt>
                <c:pt idx="3293">
                  <c:v>1.0077674205571084E-2</c:v>
                </c:pt>
                <c:pt idx="3294">
                  <c:v>1.0081439617261359E-2</c:v>
                </c:pt>
                <c:pt idx="3295">
                  <c:v>1.0085187484418634E-2</c:v>
                </c:pt>
                <c:pt idx="3296">
                  <c:v>1.008891777604401E-2</c:v>
                </c:pt>
                <c:pt idx="3297">
                  <c:v>1.0092630461138369E-2</c:v>
                </c:pt>
                <c:pt idx="3298">
                  <c:v>1.0096325508704117E-2</c:v>
                </c:pt>
                <c:pt idx="3299">
                  <c:v>1.0100002887743221E-2</c:v>
                </c:pt>
                <c:pt idx="3300">
                  <c:v>1.010366256725896E-2</c:v>
                </c:pt>
                <c:pt idx="3301">
                  <c:v>1.0107304516254601E-2</c:v>
                </c:pt>
                <c:pt idx="3302">
                  <c:v>1.011092870373342E-2</c:v>
                </c:pt>
                <c:pt idx="3303">
                  <c:v>1.011453509870021E-2</c:v>
                </c:pt>
                <c:pt idx="3304">
                  <c:v>1.01181236701602E-2</c:v>
                </c:pt>
                <c:pt idx="3305">
                  <c:v>1.0121694387117963E-2</c:v>
                </c:pt>
                <c:pt idx="3306">
                  <c:v>1.0125630978549318E-2</c:v>
                </c:pt>
                <c:pt idx="3307">
                  <c:v>1.0127633805416121E-2</c:v>
                </c:pt>
                <c:pt idx="3308">
                  <c:v>1.0132299101042139E-2</c:v>
                </c:pt>
                <c:pt idx="3309">
                  <c:v>1.0135798090056535E-2</c:v>
                </c:pt>
                <c:pt idx="3310">
                  <c:v>1.0139279069603971E-2</c:v>
                </c:pt>
                <c:pt idx="3311">
                  <c:v>1.0142742008692933E-2</c:v>
                </c:pt>
                <c:pt idx="3312">
                  <c:v>1.014618687633234E-2</c:v>
                </c:pt>
                <c:pt idx="3313">
                  <c:v>1.0149613641532634E-2</c:v>
                </c:pt>
                <c:pt idx="3314">
                  <c:v>1.0153022273302953E-2</c:v>
                </c:pt>
                <c:pt idx="3315">
                  <c:v>1.0156412740655041E-2</c:v>
                </c:pt>
                <c:pt idx="3316">
                  <c:v>1.0158669469396373E-2</c:v>
                </c:pt>
                <c:pt idx="3317">
                  <c:v>1.0162027198067696E-2</c:v>
                </c:pt>
                <c:pt idx="3318">
                  <c:v>1.0165366677440838E-2</c:v>
                </c:pt>
                <c:pt idx="3319">
                  <c:v>1.0170160278527818E-2</c:v>
                </c:pt>
                <c:pt idx="3320">
                  <c:v>1.017199076436431E-2</c:v>
                </c:pt>
                <c:pt idx="3321">
                  <c:v>1.0175275309950179E-2</c:v>
                </c:pt>
                <c:pt idx="3322">
                  <c:v>1.0178541482310477E-2</c:v>
                </c:pt>
                <c:pt idx="3323">
                  <c:v>1.0181789250465494E-2</c:v>
                </c:pt>
                <c:pt idx="3324">
                  <c:v>1.0185018583434418E-2</c:v>
                </c:pt>
                <c:pt idx="3325">
                  <c:v>1.0188229450238418E-2</c:v>
                </c:pt>
                <c:pt idx="3326">
                  <c:v>1.0191421819899312E-2</c:v>
                </c:pt>
                <c:pt idx="3327">
                  <c:v>1.0194595661439142E-2</c:v>
                </c:pt>
                <c:pt idx="3328">
                  <c:v>1.0197750943880165E-2</c:v>
                </c:pt>
                <c:pt idx="3329">
                  <c:v>1.0200887636245737E-2</c:v>
                </c:pt>
                <c:pt idx="3330">
                  <c:v>1.0204005707560746E-2</c:v>
                </c:pt>
                <c:pt idx="3331">
                  <c:v>1.0207105126848762E-2</c:v>
                </c:pt>
                <c:pt idx="3332">
                  <c:v>1.0210185863135549E-2</c:v>
                </c:pt>
                <c:pt idx="3333">
                  <c:v>1.0213247885447311E-2</c:v>
                </c:pt>
                <c:pt idx="3334">
                  <c:v>1.0216291162810903E-2</c:v>
                </c:pt>
                <c:pt idx="3335">
                  <c:v>1.0219315664253183E-2</c:v>
                </c:pt>
                <c:pt idx="3336">
                  <c:v>1.0222321358802326E-2</c:v>
                </c:pt>
                <c:pt idx="3337">
                  <c:v>1.0225308215487158E-2</c:v>
                </c:pt>
                <c:pt idx="3338">
                  <c:v>1.0228276203337168E-2</c:v>
                </c:pt>
                <c:pt idx="3339">
                  <c:v>1.0231225291382278E-2</c:v>
                </c:pt>
                <c:pt idx="3340">
                  <c:v>1.0234155448653508E-2</c:v>
                </c:pt>
                <c:pt idx="3341">
                  <c:v>1.0237066644182754E-2</c:v>
                </c:pt>
                <c:pt idx="3342">
                  <c:v>1.0239958847001253E-2</c:v>
                </c:pt>
                <c:pt idx="3343">
                  <c:v>1.0242832026143529E-2</c:v>
                </c:pt>
                <c:pt idx="3344">
                  <c:v>1.0245686150642133E-2</c:v>
                </c:pt>
                <c:pt idx="3345">
                  <c:v>1.0248521189532027E-2</c:v>
                </c:pt>
                <c:pt idx="3346">
                  <c:v>1.0251337111848393E-2</c:v>
                </c:pt>
                <c:pt idx="3347">
                  <c:v>1.0254133886626845E-2</c:v>
                </c:pt>
                <c:pt idx="3348">
                  <c:v>1.0256911482904977E-2</c:v>
                </c:pt>
                <c:pt idx="3349">
                  <c:v>1.02596698697195E-2</c:v>
                </c:pt>
                <c:pt idx="3350">
                  <c:v>1.0262409016108878E-2</c:v>
                </c:pt>
                <c:pt idx="3351">
                  <c:v>1.0265128891112236E-2</c:v>
                </c:pt>
                <c:pt idx="3352">
                  <c:v>1.0267829463769571E-2</c:v>
                </c:pt>
                <c:pt idx="3353">
                  <c:v>1.027051070312132E-2</c:v>
                </c:pt>
                <c:pt idx="3354">
                  <c:v>1.0273172578208794E-2</c:v>
                </c:pt>
                <c:pt idx="3355">
                  <c:v>1.0275815058074182E-2</c:v>
                </c:pt>
                <c:pt idx="3356">
                  <c:v>1.0278438111760987E-2</c:v>
                </c:pt>
                <c:pt idx="3357">
                  <c:v>1.0281041708312271E-2</c:v>
                </c:pt>
                <c:pt idx="3358">
                  <c:v>1.0283625816773292E-2</c:v>
                </c:pt>
                <c:pt idx="3359">
                  <c:v>1.0286190406189083E-2</c:v>
                </c:pt>
                <c:pt idx="3360">
                  <c:v>1.0288735445606214E-2</c:v>
                </c:pt>
                <c:pt idx="3361">
                  <c:v>1.0291260904071689E-2</c:v>
                </c:pt>
                <c:pt idx="3362">
                  <c:v>1.029376675063361E-2</c:v>
                </c:pt>
                <c:pt idx="3363">
                  <c:v>1.0296252954340081E-2</c:v>
                </c:pt>
                <c:pt idx="3364">
                  <c:v>1.0298719484242049E-2</c:v>
                </c:pt>
                <c:pt idx="3365">
                  <c:v>1.0301166309389147E-2</c:v>
                </c:pt>
                <c:pt idx="3366">
                  <c:v>1.0303593398832543E-2</c:v>
                </c:pt>
                <c:pt idx="3367">
                  <c:v>1.0306000721625377E-2</c:v>
                </c:pt>
                <c:pt idx="3368">
                  <c:v>1.030838824681991E-2</c:v>
                </c:pt>
                <c:pt idx="3369">
                  <c:v>1.0310755943470815E-2</c:v>
                </c:pt>
                <c:pt idx="3370">
                  <c:v>1.0313103780632762E-2</c:v>
                </c:pt>
                <c:pt idx="3371">
                  <c:v>1.0315431727360861E-2</c:v>
                </c:pt>
                <c:pt idx="3372">
                  <c:v>1.0317739752713068E-2</c:v>
                </c:pt>
                <c:pt idx="3373">
                  <c:v>1.0320027825746467E-2</c:v>
                </c:pt>
                <c:pt idx="3374">
                  <c:v>1.0323480243520341E-2</c:v>
                </c:pt>
                <c:pt idx="3375">
                  <c:v>1.0324543991091282E-2</c:v>
                </c:pt>
                <c:pt idx="3376">
                  <c:v>1.0326772021522775E-2</c:v>
                </c:pt>
                <c:pt idx="3377">
                  <c:v>1.0328979975874947E-2</c:v>
                </c:pt>
                <c:pt idx="3378">
                  <c:v>1.0331167823210356E-2</c:v>
                </c:pt>
                <c:pt idx="3379">
                  <c:v>1.0333335532591777E-2</c:v>
                </c:pt>
                <c:pt idx="3380">
                  <c:v>1.0335483073083735E-2</c:v>
                </c:pt>
                <c:pt idx="3381">
                  <c:v>1.0337610413750975E-2</c:v>
                </c:pt>
                <c:pt idx="3382">
                  <c:v>1.0339717523659777E-2</c:v>
                </c:pt>
                <c:pt idx="3383">
                  <c:v>1.0341804371877076E-2</c:v>
                </c:pt>
                <c:pt idx="3384">
                  <c:v>1.0343870927471122E-2</c:v>
                </c:pt>
                <c:pt idx="3385">
                  <c:v>1.0345917159510385E-2</c:v>
                </c:pt>
                <c:pt idx="3386">
                  <c:v>1.0347943037065739E-2</c:v>
                </c:pt>
                <c:pt idx="3387">
                  <c:v>1.0349948529207191E-2</c:v>
                </c:pt>
                <c:pt idx="3388">
                  <c:v>1.0351933605007147E-2</c:v>
                </c:pt>
                <c:pt idx="3389">
                  <c:v>1.0353898233539115E-2</c:v>
                </c:pt>
                <c:pt idx="3390">
                  <c:v>1.0355842383875725E-2</c:v>
                </c:pt>
                <c:pt idx="3391">
                  <c:v>1.0357766025093329E-2</c:v>
                </c:pt>
                <c:pt idx="3392">
                  <c:v>1.0359669126267622E-2</c:v>
                </c:pt>
                <c:pt idx="3393">
                  <c:v>1.0361551656475178E-2</c:v>
                </c:pt>
                <c:pt idx="3394">
                  <c:v>1.0363413584794976E-2</c:v>
                </c:pt>
                <c:pt idx="3395">
                  <c:v>1.0365254880305121E-2</c:v>
                </c:pt>
                <c:pt idx="3396">
                  <c:v>1.0367075512086784E-2</c:v>
                </c:pt>
                <c:pt idx="3397">
                  <c:v>1.0368875449220919E-2</c:v>
                </c:pt>
                <c:pt idx="3398">
                  <c:v>1.0370654660789789E-2</c:v>
                </c:pt>
                <c:pt idx="3399">
                  <c:v>1.0372413115876536E-2</c:v>
                </c:pt>
                <c:pt idx="3400">
                  <c:v>1.0374150783566493E-2</c:v>
                </c:pt>
                <c:pt idx="3401">
                  <c:v>1.0375867632944773E-2</c:v>
                </c:pt>
                <c:pt idx="3402">
                  <c:v>1.0377563633097584E-2</c:v>
                </c:pt>
                <c:pt idx="3403">
                  <c:v>1.0379238753113324E-2</c:v>
                </c:pt>
                <c:pt idx="3404">
                  <c:v>1.038089296208039E-2</c:v>
                </c:pt>
                <c:pt idx="3405">
                  <c:v>1.0382526229089152E-2</c:v>
                </c:pt>
                <c:pt idx="3406">
                  <c:v>1.0384138523230635E-2</c:v>
                </c:pt>
                <c:pt idx="3407">
                  <c:v>1.0385729813597179E-2</c:v>
                </c:pt>
                <c:pt idx="3408">
                  <c:v>1.0387300069281563E-2</c:v>
                </c:pt>
                <c:pt idx="3409">
                  <c:v>1.0388849259378974E-2</c:v>
                </c:pt>
                <c:pt idx="3410">
                  <c:v>1.0390377352984818E-2</c:v>
                </c:pt>
                <c:pt idx="3411">
                  <c:v>1.0392583598837879E-2</c:v>
                </c:pt>
                <c:pt idx="3412">
                  <c:v>1.0394063402451586E-2</c:v>
                </c:pt>
                <c:pt idx="3413">
                  <c:v>1.0395522006833495E-2</c:v>
                </c:pt>
                <c:pt idx="3414">
                  <c:v>1.039695938108233E-2</c:v>
                </c:pt>
                <c:pt idx="3415">
                  <c:v>1.0398375494296596E-2</c:v>
                </c:pt>
                <c:pt idx="3416">
                  <c:v>1.0399770315578068E-2</c:v>
                </c:pt>
                <c:pt idx="3417">
                  <c:v>1.0401143814027649E-2</c:v>
                </c:pt>
                <c:pt idx="3418">
                  <c:v>1.0402495958749288E-2</c:v>
                </c:pt>
                <c:pt idx="3419">
                  <c:v>1.0403826718847153E-2</c:v>
                </c:pt>
                <c:pt idx="3420">
                  <c:v>1.0405136063426289E-2</c:v>
                </c:pt>
                <c:pt idx="3421">
                  <c:v>1.040642396159391E-2</c:v>
                </c:pt>
                <c:pt idx="3422">
                  <c:v>1.0407690382457455E-2</c:v>
                </c:pt>
                <c:pt idx="3423">
                  <c:v>1.0408935295126974E-2</c:v>
                </c:pt>
                <c:pt idx="3424">
                  <c:v>1.040948861943089E-2</c:v>
                </c:pt>
                <c:pt idx="3425">
                  <c:v>1.0411582010695654E-2</c:v>
                </c:pt>
                <c:pt idx="3426">
                  <c:v>1.0412766669632494E-2</c:v>
                </c:pt>
                <c:pt idx="3427">
                  <c:v>1.041369924608734E-2</c:v>
                </c:pt>
                <c:pt idx="3428">
                  <c:v>1.0414836154466442E-2</c:v>
                </c:pt>
                <c:pt idx="3429">
                  <c:v>1.0415951369332073E-2</c:v>
                </c:pt>
                <c:pt idx="3430">
                  <c:v>1.041704485980365E-2</c:v>
                </c:pt>
                <c:pt idx="3431">
                  <c:v>1.0418116594999499E-2</c:v>
                </c:pt>
                <c:pt idx="3432">
                  <c:v>1.0419166544040343E-2</c:v>
                </c:pt>
                <c:pt idx="3433">
                  <c:v>1.0420194676048647E-2</c:v>
                </c:pt>
                <c:pt idx="3434">
                  <c:v>1.0421200960147528E-2</c:v>
                </c:pt>
                <c:pt idx="3435">
                  <c:v>1.0422185365461197E-2</c:v>
                </c:pt>
                <c:pt idx="3436">
                  <c:v>1.0423147861115816E-2</c:v>
                </c:pt>
                <c:pt idx="3437">
                  <c:v>1.0423478544072931E-2</c:v>
                </c:pt>
                <c:pt idx="3438">
                  <c:v>1.0425006999958691E-2</c:v>
                </c:pt>
                <c:pt idx="3439">
                  <c:v>1.0425903581405162E-2</c:v>
                </c:pt>
                <c:pt idx="3440">
                  <c:v>1.0426778129709454E-2</c:v>
                </c:pt>
                <c:pt idx="3441">
                  <c:v>1.0427630614004271E-2</c:v>
                </c:pt>
                <c:pt idx="3442">
                  <c:v>1.0428461003424276E-2</c:v>
                </c:pt>
                <c:pt idx="3443">
                  <c:v>1.0429269267104132E-2</c:v>
                </c:pt>
                <c:pt idx="3444">
                  <c:v>1.0430055374180024E-2</c:v>
                </c:pt>
                <c:pt idx="3445">
                  <c:v>1.0430819293791624E-2</c:v>
                </c:pt>
                <c:pt idx="3446">
                  <c:v>1.0430993625596604E-2</c:v>
                </c:pt>
                <c:pt idx="3447">
                  <c:v>1.04322804471789E-2</c:v>
                </c:pt>
                <c:pt idx="3448">
                  <c:v>1.0432977619237621E-2</c:v>
                </c:pt>
                <c:pt idx="3449">
                  <c:v>1.0433652480398145E-2</c:v>
                </c:pt>
                <c:pt idx="3450">
                  <c:v>1.0434304999805371E-2</c:v>
                </c:pt>
                <c:pt idx="3451">
                  <c:v>1.0434935146605507E-2</c:v>
                </c:pt>
                <c:pt idx="3452">
                  <c:v>1.0435542889947153E-2</c:v>
                </c:pt>
                <c:pt idx="3453">
                  <c:v>1.0436128198979348E-2</c:v>
                </c:pt>
                <c:pt idx="3454">
                  <c:v>1.0436691042853745E-2</c:v>
                </c:pt>
                <c:pt idx="3455">
                  <c:v>1.0437231390721993E-2</c:v>
                </c:pt>
                <c:pt idx="3456">
                  <c:v>1.0437749211738357E-2</c:v>
                </c:pt>
                <c:pt idx="3457">
                  <c:v>1.0438244475057977E-2</c:v>
                </c:pt>
                <c:pt idx="3458">
                  <c:v>1.0438717149837512E-2</c:v>
                </c:pt>
                <c:pt idx="3459">
                  <c:v>1.0438662448884211E-2</c:v>
                </c:pt>
                <c:pt idx="3460">
                  <c:v>1.0439594610411903E-2</c:v>
                </c:pt>
                <c:pt idx="3461">
                  <c:v>1.0439999334527487E-2</c:v>
                </c:pt>
                <c:pt idx="3462">
                  <c:v>1.0440381346744878E-2</c:v>
                </c:pt>
                <c:pt idx="3463">
                  <c:v>1.0440565709155641E-2</c:v>
                </c:pt>
                <c:pt idx="3464">
                  <c:v>1.0440895711997789E-2</c:v>
                </c:pt>
                <c:pt idx="3465">
                  <c:v>1.0441202902946194E-2</c:v>
                </c:pt>
                <c:pt idx="3466">
                  <c:v>1.0441487251170941E-2</c:v>
                </c:pt>
                <c:pt idx="3467">
                  <c:v>1.0441748725845402E-2</c:v>
                </c:pt>
                <c:pt idx="3468">
                  <c:v>1.0441987296143602E-2</c:v>
                </c:pt>
                <c:pt idx="3469">
                  <c:v>1.0442202931241545E-2</c:v>
                </c:pt>
                <c:pt idx="3470">
                  <c:v>1.0442395600316541E-2</c:v>
                </c:pt>
                <c:pt idx="3471">
                  <c:v>1.0442565272547874E-2</c:v>
                </c:pt>
                <c:pt idx="3472">
                  <c:v>1.0442858103500876E-2</c:v>
                </c:pt>
                <c:pt idx="3473">
                  <c:v>1.0442980025739521E-2</c:v>
                </c:pt>
                <c:pt idx="3474">
                  <c:v>1.0443078855813699E-2</c:v>
                </c:pt>
                <c:pt idx="3475">
                  <c:v>1.0443154562907408E-2</c:v>
                </c:pt>
                <c:pt idx="3476">
                  <c:v>1.0443207116206825E-2</c:v>
                </c:pt>
                <c:pt idx="3477">
                  <c:v>1.0443240613245629E-2</c:v>
                </c:pt>
                <c:pt idx="3478">
                  <c:v>1.0443242638174925E-2</c:v>
                </c:pt>
                <c:pt idx="3479">
                  <c:v>1.0443225545224045E-2</c:v>
                </c:pt>
                <c:pt idx="3480">
                  <c:v>1.0443185175239095E-2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247168"/>
        <c:axId val="71314636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42521</c:v>
                </c:pt>
                <c:pt idx="1">
                  <c:v>42551</c:v>
                </c:pt>
                <c:pt idx="2">
                  <c:v>42580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42734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42853</c:v>
                </c:pt>
                <c:pt idx="12">
                  <c:v>43220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-9.0000000000000006E-5</c:v>
                </c:pt>
                <c:pt idx="1">
                  <c:v>-8.0000000000000007E-5</c:v>
                </c:pt>
                <c:pt idx="2">
                  <c:v>-6.9999999999999994E-5</c:v>
                </c:pt>
                <c:pt idx="3">
                  <c:v>-6.0000000000000002E-5</c:v>
                </c:pt>
                <c:pt idx="4">
                  <c:v>-4.9999999999999996E-5</c:v>
                </c:pt>
                <c:pt idx="5">
                  <c:v>-2.0000000000000002E-5</c:v>
                </c:pt>
                <c:pt idx="6">
                  <c:v>-2.0000000000000002E-5</c:v>
                </c:pt>
                <c:pt idx="7">
                  <c:v>0</c:v>
                </c:pt>
                <c:pt idx="8">
                  <c:v>4.0000000000000003E-5</c:v>
                </c:pt>
                <c:pt idx="9">
                  <c:v>6.0000000000000002E-5</c:v>
                </c:pt>
                <c:pt idx="10">
                  <c:v>1.1000000000000003E-4</c:v>
                </c:pt>
                <c:pt idx="11">
                  <c:v>1.6000000000000001E-4</c:v>
                </c:pt>
                <c:pt idx="12">
                  <c:v>1.3600000000000001E-3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47168"/>
        <c:axId val="713146368"/>
      </c:scatterChart>
      <c:dateAx>
        <c:axId val="71224716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14636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13146368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22471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42489</c:v>
                </c:pt>
                <c:pt idx="1">
                  <c:v>42492</c:v>
                </c:pt>
                <c:pt idx="2">
                  <c:v>42493</c:v>
                </c:pt>
                <c:pt idx="3">
                  <c:v>42494</c:v>
                </c:pt>
                <c:pt idx="4">
                  <c:v>42495</c:v>
                </c:pt>
                <c:pt idx="5">
                  <c:v>42496</c:v>
                </c:pt>
                <c:pt idx="6">
                  <c:v>42499</c:v>
                </c:pt>
                <c:pt idx="7">
                  <c:v>42500</c:v>
                </c:pt>
                <c:pt idx="8">
                  <c:v>42501</c:v>
                </c:pt>
                <c:pt idx="9">
                  <c:v>42502</c:v>
                </c:pt>
                <c:pt idx="10">
                  <c:v>42503</c:v>
                </c:pt>
                <c:pt idx="11">
                  <c:v>42506</c:v>
                </c:pt>
                <c:pt idx="12">
                  <c:v>42507</c:v>
                </c:pt>
                <c:pt idx="13">
                  <c:v>42508</c:v>
                </c:pt>
                <c:pt idx="14">
                  <c:v>42509</c:v>
                </c:pt>
                <c:pt idx="15">
                  <c:v>42510</c:v>
                </c:pt>
                <c:pt idx="16">
                  <c:v>42513</c:v>
                </c:pt>
                <c:pt idx="17">
                  <c:v>42514</c:v>
                </c:pt>
                <c:pt idx="18">
                  <c:v>42515</c:v>
                </c:pt>
                <c:pt idx="19">
                  <c:v>42516</c:v>
                </c:pt>
                <c:pt idx="20">
                  <c:v>42517</c:v>
                </c:pt>
                <c:pt idx="21">
                  <c:v>42520</c:v>
                </c:pt>
                <c:pt idx="22">
                  <c:v>42521</c:v>
                </c:pt>
                <c:pt idx="23">
                  <c:v>42522</c:v>
                </c:pt>
                <c:pt idx="24">
                  <c:v>42523</c:v>
                </c:pt>
                <c:pt idx="25">
                  <c:v>42524</c:v>
                </c:pt>
                <c:pt idx="26">
                  <c:v>42527</c:v>
                </c:pt>
                <c:pt idx="27">
                  <c:v>42528</c:v>
                </c:pt>
                <c:pt idx="28">
                  <c:v>42529</c:v>
                </c:pt>
                <c:pt idx="29">
                  <c:v>42530</c:v>
                </c:pt>
                <c:pt idx="30">
                  <c:v>42531</c:v>
                </c:pt>
                <c:pt idx="31">
                  <c:v>42534</c:v>
                </c:pt>
                <c:pt idx="32">
                  <c:v>42535</c:v>
                </c:pt>
                <c:pt idx="33">
                  <c:v>42536</c:v>
                </c:pt>
                <c:pt idx="34">
                  <c:v>42537</c:v>
                </c:pt>
                <c:pt idx="35">
                  <c:v>42538</c:v>
                </c:pt>
                <c:pt idx="36">
                  <c:v>42541</c:v>
                </c:pt>
                <c:pt idx="37">
                  <c:v>42542</c:v>
                </c:pt>
                <c:pt idx="38">
                  <c:v>42543</c:v>
                </c:pt>
                <c:pt idx="39">
                  <c:v>42544</c:v>
                </c:pt>
                <c:pt idx="40">
                  <c:v>42545</c:v>
                </c:pt>
                <c:pt idx="41">
                  <c:v>42548</c:v>
                </c:pt>
                <c:pt idx="42">
                  <c:v>42549</c:v>
                </c:pt>
                <c:pt idx="43">
                  <c:v>42550</c:v>
                </c:pt>
                <c:pt idx="44">
                  <c:v>42551</c:v>
                </c:pt>
                <c:pt idx="45">
                  <c:v>42552</c:v>
                </c:pt>
                <c:pt idx="46">
                  <c:v>42555</c:v>
                </c:pt>
                <c:pt idx="47">
                  <c:v>42556</c:v>
                </c:pt>
                <c:pt idx="48">
                  <c:v>42557</c:v>
                </c:pt>
                <c:pt idx="49">
                  <c:v>42558</c:v>
                </c:pt>
                <c:pt idx="50">
                  <c:v>42559</c:v>
                </c:pt>
                <c:pt idx="51">
                  <c:v>42562</c:v>
                </c:pt>
                <c:pt idx="52">
                  <c:v>42563</c:v>
                </c:pt>
                <c:pt idx="53">
                  <c:v>42564</c:v>
                </c:pt>
                <c:pt idx="54">
                  <c:v>42565</c:v>
                </c:pt>
                <c:pt idx="55">
                  <c:v>42566</c:v>
                </c:pt>
                <c:pt idx="56">
                  <c:v>42569</c:v>
                </c:pt>
                <c:pt idx="57">
                  <c:v>42570</c:v>
                </c:pt>
                <c:pt idx="58">
                  <c:v>42571</c:v>
                </c:pt>
                <c:pt idx="59">
                  <c:v>42572</c:v>
                </c:pt>
                <c:pt idx="60">
                  <c:v>42573</c:v>
                </c:pt>
                <c:pt idx="61">
                  <c:v>42576</c:v>
                </c:pt>
                <c:pt idx="62">
                  <c:v>42577</c:v>
                </c:pt>
                <c:pt idx="63">
                  <c:v>42578</c:v>
                </c:pt>
                <c:pt idx="64">
                  <c:v>42579</c:v>
                </c:pt>
                <c:pt idx="65">
                  <c:v>42580</c:v>
                </c:pt>
                <c:pt idx="66">
                  <c:v>42583</c:v>
                </c:pt>
                <c:pt idx="67">
                  <c:v>42584</c:v>
                </c:pt>
                <c:pt idx="68">
                  <c:v>42585</c:v>
                </c:pt>
                <c:pt idx="69">
                  <c:v>42586</c:v>
                </c:pt>
                <c:pt idx="70">
                  <c:v>42587</c:v>
                </c:pt>
                <c:pt idx="71">
                  <c:v>42590</c:v>
                </c:pt>
                <c:pt idx="72">
                  <c:v>42591</c:v>
                </c:pt>
                <c:pt idx="73">
                  <c:v>42592</c:v>
                </c:pt>
                <c:pt idx="74">
                  <c:v>42593</c:v>
                </c:pt>
                <c:pt idx="75">
                  <c:v>42594</c:v>
                </c:pt>
                <c:pt idx="76">
                  <c:v>42597</c:v>
                </c:pt>
                <c:pt idx="77">
                  <c:v>42598</c:v>
                </c:pt>
                <c:pt idx="78">
                  <c:v>42599</c:v>
                </c:pt>
                <c:pt idx="79">
                  <c:v>42600</c:v>
                </c:pt>
                <c:pt idx="80">
                  <c:v>42601</c:v>
                </c:pt>
                <c:pt idx="81">
                  <c:v>42604</c:v>
                </c:pt>
                <c:pt idx="82">
                  <c:v>42605</c:v>
                </c:pt>
                <c:pt idx="83">
                  <c:v>42606</c:v>
                </c:pt>
                <c:pt idx="84">
                  <c:v>42607</c:v>
                </c:pt>
                <c:pt idx="85">
                  <c:v>42608</c:v>
                </c:pt>
                <c:pt idx="86">
                  <c:v>42611</c:v>
                </c:pt>
                <c:pt idx="87">
                  <c:v>42612</c:v>
                </c:pt>
                <c:pt idx="88">
                  <c:v>42613</c:v>
                </c:pt>
                <c:pt idx="89">
                  <c:v>42614</c:v>
                </c:pt>
                <c:pt idx="90">
                  <c:v>42615</c:v>
                </c:pt>
                <c:pt idx="91">
                  <c:v>42618</c:v>
                </c:pt>
                <c:pt idx="92">
                  <c:v>42619</c:v>
                </c:pt>
                <c:pt idx="93">
                  <c:v>42620</c:v>
                </c:pt>
                <c:pt idx="94">
                  <c:v>42621</c:v>
                </c:pt>
                <c:pt idx="95">
                  <c:v>42622</c:v>
                </c:pt>
                <c:pt idx="96">
                  <c:v>42625</c:v>
                </c:pt>
                <c:pt idx="97">
                  <c:v>42626</c:v>
                </c:pt>
                <c:pt idx="98">
                  <c:v>42627</c:v>
                </c:pt>
                <c:pt idx="99">
                  <c:v>42628</c:v>
                </c:pt>
                <c:pt idx="100">
                  <c:v>42629</c:v>
                </c:pt>
                <c:pt idx="101">
                  <c:v>42632</c:v>
                </c:pt>
                <c:pt idx="102">
                  <c:v>42633</c:v>
                </c:pt>
                <c:pt idx="103">
                  <c:v>42634</c:v>
                </c:pt>
                <c:pt idx="104">
                  <c:v>42635</c:v>
                </c:pt>
                <c:pt idx="105">
                  <c:v>42636</c:v>
                </c:pt>
                <c:pt idx="106">
                  <c:v>42639</c:v>
                </c:pt>
                <c:pt idx="107">
                  <c:v>42640</c:v>
                </c:pt>
                <c:pt idx="108">
                  <c:v>42641</c:v>
                </c:pt>
                <c:pt idx="109">
                  <c:v>42642</c:v>
                </c:pt>
                <c:pt idx="110">
                  <c:v>42643</c:v>
                </c:pt>
                <c:pt idx="111">
                  <c:v>42646</c:v>
                </c:pt>
                <c:pt idx="112">
                  <c:v>42647</c:v>
                </c:pt>
                <c:pt idx="113">
                  <c:v>42648</c:v>
                </c:pt>
                <c:pt idx="114">
                  <c:v>42649</c:v>
                </c:pt>
                <c:pt idx="115">
                  <c:v>42650</c:v>
                </c:pt>
                <c:pt idx="116">
                  <c:v>42653</c:v>
                </c:pt>
                <c:pt idx="117">
                  <c:v>42654</c:v>
                </c:pt>
                <c:pt idx="118">
                  <c:v>42655</c:v>
                </c:pt>
                <c:pt idx="119">
                  <c:v>42656</c:v>
                </c:pt>
                <c:pt idx="120">
                  <c:v>42657</c:v>
                </c:pt>
                <c:pt idx="121">
                  <c:v>42660</c:v>
                </c:pt>
                <c:pt idx="122">
                  <c:v>42661</c:v>
                </c:pt>
                <c:pt idx="123">
                  <c:v>42662</c:v>
                </c:pt>
                <c:pt idx="124">
                  <c:v>42663</c:v>
                </c:pt>
                <c:pt idx="125">
                  <c:v>42664</c:v>
                </c:pt>
                <c:pt idx="126">
                  <c:v>42667</c:v>
                </c:pt>
                <c:pt idx="127">
                  <c:v>42668</c:v>
                </c:pt>
                <c:pt idx="128">
                  <c:v>42669</c:v>
                </c:pt>
                <c:pt idx="129">
                  <c:v>42670</c:v>
                </c:pt>
                <c:pt idx="130">
                  <c:v>42671</c:v>
                </c:pt>
                <c:pt idx="131">
                  <c:v>42674</c:v>
                </c:pt>
                <c:pt idx="132">
                  <c:v>42675</c:v>
                </c:pt>
                <c:pt idx="133">
                  <c:v>42676</c:v>
                </c:pt>
                <c:pt idx="134">
                  <c:v>42677</c:v>
                </c:pt>
                <c:pt idx="135">
                  <c:v>42678</c:v>
                </c:pt>
                <c:pt idx="136">
                  <c:v>42681</c:v>
                </c:pt>
                <c:pt idx="137">
                  <c:v>42682</c:v>
                </c:pt>
                <c:pt idx="138">
                  <c:v>42683</c:v>
                </c:pt>
                <c:pt idx="139">
                  <c:v>42684</c:v>
                </c:pt>
                <c:pt idx="140">
                  <c:v>42685</c:v>
                </c:pt>
                <c:pt idx="141">
                  <c:v>42688</c:v>
                </c:pt>
                <c:pt idx="142">
                  <c:v>42689</c:v>
                </c:pt>
                <c:pt idx="143">
                  <c:v>42690</c:v>
                </c:pt>
                <c:pt idx="144">
                  <c:v>42691</c:v>
                </c:pt>
                <c:pt idx="145">
                  <c:v>42692</c:v>
                </c:pt>
                <c:pt idx="146">
                  <c:v>42695</c:v>
                </c:pt>
                <c:pt idx="147">
                  <c:v>42696</c:v>
                </c:pt>
                <c:pt idx="148">
                  <c:v>42697</c:v>
                </c:pt>
                <c:pt idx="149">
                  <c:v>42698</c:v>
                </c:pt>
                <c:pt idx="150">
                  <c:v>42699</c:v>
                </c:pt>
                <c:pt idx="151">
                  <c:v>42702</c:v>
                </c:pt>
                <c:pt idx="152">
                  <c:v>42703</c:v>
                </c:pt>
                <c:pt idx="153">
                  <c:v>42704</c:v>
                </c:pt>
                <c:pt idx="154">
                  <c:v>42705</c:v>
                </c:pt>
                <c:pt idx="155">
                  <c:v>42706</c:v>
                </c:pt>
                <c:pt idx="156">
                  <c:v>42709</c:v>
                </c:pt>
                <c:pt idx="157">
                  <c:v>42710</c:v>
                </c:pt>
                <c:pt idx="158">
                  <c:v>42711</c:v>
                </c:pt>
                <c:pt idx="159">
                  <c:v>42712</c:v>
                </c:pt>
                <c:pt idx="160">
                  <c:v>42713</c:v>
                </c:pt>
                <c:pt idx="161">
                  <c:v>42716</c:v>
                </c:pt>
                <c:pt idx="162">
                  <c:v>42717</c:v>
                </c:pt>
                <c:pt idx="163">
                  <c:v>42718</c:v>
                </c:pt>
                <c:pt idx="164">
                  <c:v>42719</c:v>
                </c:pt>
                <c:pt idx="165">
                  <c:v>42720</c:v>
                </c:pt>
                <c:pt idx="166">
                  <c:v>42723</c:v>
                </c:pt>
                <c:pt idx="167">
                  <c:v>42724</c:v>
                </c:pt>
                <c:pt idx="168">
                  <c:v>42725</c:v>
                </c:pt>
                <c:pt idx="169">
                  <c:v>42726</c:v>
                </c:pt>
                <c:pt idx="170">
                  <c:v>42727</c:v>
                </c:pt>
                <c:pt idx="171">
                  <c:v>42731</c:v>
                </c:pt>
                <c:pt idx="172">
                  <c:v>42732</c:v>
                </c:pt>
                <c:pt idx="173">
                  <c:v>42733</c:v>
                </c:pt>
                <c:pt idx="174">
                  <c:v>42734</c:v>
                </c:pt>
                <c:pt idx="175">
                  <c:v>42737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42751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42786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42884</c:v>
                </c:pt>
                <c:pt idx="278">
                  <c:v>42885</c:v>
                </c:pt>
                <c:pt idx="279">
                  <c:v>42886</c:v>
                </c:pt>
                <c:pt idx="280">
                  <c:v>42887</c:v>
                </c:pt>
                <c:pt idx="281">
                  <c:v>42888</c:v>
                </c:pt>
                <c:pt idx="282">
                  <c:v>42891</c:v>
                </c:pt>
                <c:pt idx="283">
                  <c:v>42892</c:v>
                </c:pt>
                <c:pt idx="284">
                  <c:v>42893</c:v>
                </c:pt>
                <c:pt idx="285">
                  <c:v>42894</c:v>
                </c:pt>
                <c:pt idx="286">
                  <c:v>42895</c:v>
                </c:pt>
                <c:pt idx="287">
                  <c:v>42898</c:v>
                </c:pt>
                <c:pt idx="288">
                  <c:v>42899</c:v>
                </c:pt>
                <c:pt idx="289">
                  <c:v>42900</c:v>
                </c:pt>
                <c:pt idx="290">
                  <c:v>42901</c:v>
                </c:pt>
                <c:pt idx="291">
                  <c:v>42902</c:v>
                </c:pt>
                <c:pt idx="292">
                  <c:v>42905</c:v>
                </c:pt>
                <c:pt idx="293">
                  <c:v>42906</c:v>
                </c:pt>
                <c:pt idx="294">
                  <c:v>42907</c:v>
                </c:pt>
                <c:pt idx="295">
                  <c:v>42908</c:v>
                </c:pt>
                <c:pt idx="296">
                  <c:v>42909</c:v>
                </c:pt>
                <c:pt idx="297">
                  <c:v>42912</c:v>
                </c:pt>
                <c:pt idx="298">
                  <c:v>42913</c:v>
                </c:pt>
                <c:pt idx="299">
                  <c:v>42914</c:v>
                </c:pt>
                <c:pt idx="300">
                  <c:v>42915</c:v>
                </c:pt>
                <c:pt idx="301">
                  <c:v>42916</c:v>
                </c:pt>
                <c:pt idx="302">
                  <c:v>42919</c:v>
                </c:pt>
                <c:pt idx="303">
                  <c:v>42920</c:v>
                </c:pt>
                <c:pt idx="304">
                  <c:v>42921</c:v>
                </c:pt>
                <c:pt idx="305">
                  <c:v>42922</c:v>
                </c:pt>
                <c:pt idx="306">
                  <c:v>42923</c:v>
                </c:pt>
                <c:pt idx="307">
                  <c:v>42926</c:v>
                </c:pt>
                <c:pt idx="308">
                  <c:v>42927</c:v>
                </c:pt>
                <c:pt idx="309">
                  <c:v>42928</c:v>
                </c:pt>
                <c:pt idx="310">
                  <c:v>42929</c:v>
                </c:pt>
                <c:pt idx="311">
                  <c:v>42930</c:v>
                </c:pt>
                <c:pt idx="312">
                  <c:v>42933</c:v>
                </c:pt>
                <c:pt idx="313">
                  <c:v>42934</c:v>
                </c:pt>
                <c:pt idx="314">
                  <c:v>42935</c:v>
                </c:pt>
                <c:pt idx="315">
                  <c:v>42936</c:v>
                </c:pt>
                <c:pt idx="316">
                  <c:v>42937</c:v>
                </c:pt>
                <c:pt idx="317">
                  <c:v>42940</c:v>
                </c:pt>
                <c:pt idx="318">
                  <c:v>42941</c:v>
                </c:pt>
                <c:pt idx="319">
                  <c:v>42942</c:v>
                </c:pt>
                <c:pt idx="320">
                  <c:v>42943</c:v>
                </c:pt>
                <c:pt idx="321">
                  <c:v>42944</c:v>
                </c:pt>
                <c:pt idx="322">
                  <c:v>42947</c:v>
                </c:pt>
                <c:pt idx="323">
                  <c:v>42948</c:v>
                </c:pt>
                <c:pt idx="324">
                  <c:v>42949</c:v>
                </c:pt>
                <c:pt idx="325">
                  <c:v>42950</c:v>
                </c:pt>
                <c:pt idx="326">
                  <c:v>42951</c:v>
                </c:pt>
                <c:pt idx="327">
                  <c:v>42954</c:v>
                </c:pt>
                <c:pt idx="328">
                  <c:v>42955</c:v>
                </c:pt>
                <c:pt idx="329">
                  <c:v>42956</c:v>
                </c:pt>
                <c:pt idx="330">
                  <c:v>42957</c:v>
                </c:pt>
                <c:pt idx="331">
                  <c:v>42958</c:v>
                </c:pt>
                <c:pt idx="332">
                  <c:v>42961</c:v>
                </c:pt>
                <c:pt idx="333">
                  <c:v>42962</c:v>
                </c:pt>
                <c:pt idx="334">
                  <c:v>42963</c:v>
                </c:pt>
                <c:pt idx="335">
                  <c:v>42964</c:v>
                </c:pt>
                <c:pt idx="336">
                  <c:v>42965</c:v>
                </c:pt>
                <c:pt idx="337">
                  <c:v>42968</c:v>
                </c:pt>
                <c:pt idx="338">
                  <c:v>42969</c:v>
                </c:pt>
                <c:pt idx="339">
                  <c:v>42970</c:v>
                </c:pt>
                <c:pt idx="340">
                  <c:v>42971</c:v>
                </c:pt>
                <c:pt idx="341">
                  <c:v>42972</c:v>
                </c:pt>
                <c:pt idx="342">
                  <c:v>42975</c:v>
                </c:pt>
                <c:pt idx="343">
                  <c:v>42976</c:v>
                </c:pt>
                <c:pt idx="344">
                  <c:v>42977</c:v>
                </c:pt>
                <c:pt idx="345">
                  <c:v>42978</c:v>
                </c:pt>
                <c:pt idx="346">
                  <c:v>42979</c:v>
                </c:pt>
                <c:pt idx="347">
                  <c:v>42982</c:v>
                </c:pt>
                <c:pt idx="348">
                  <c:v>42983</c:v>
                </c:pt>
                <c:pt idx="349">
                  <c:v>42984</c:v>
                </c:pt>
                <c:pt idx="350">
                  <c:v>42985</c:v>
                </c:pt>
                <c:pt idx="351">
                  <c:v>42986</c:v>
                </c:pt>
                <c:pt idx="352">
                  <c:v>42989</c:v>
                </c:pt>
                <c:pt idx="353">
                  <c:v>42990</c:v>
                </c:pt>
                <c:pt idx="354">
                  <c:v>42991</c:v>
                </c:pt>
                <c:pt idx="355">
                  <c:v>42992</c:v>
                </c:pt>
                <c:pt idx="356">
                  <c:v>42993</c:v>
                </c:pt>
                <c:pt idx="357">
                  <c:v>42996</c:v>
                </c:pt>
                <c:pt idx="358">
                  <c:v>42997</c:v>
                </c:pt>
                <c:pt idx="359">
                  <c:v>42998</c:v>
                </c:pt>
                <c:pt idx="360">
                  <c:v>42999</c:v>
                </c:pt>
                <c:pt idx="361">
                  <c:v>43000</c:v>
                </c:pt>
                <c:pt idx="362">
                  <c:v>43003</c:v>
                </c:pt>
                <c:pt idx="363">
                  <c:v>43004</c:v>
                </c:pt>
                <c:pt idx="364">
                  <c:v>43005</c:v>
                </c:pt>
                <c:pt idx="365">
                  <c:v>43006</c:v>
                </c:pt>
                <c:pt idx="366">
                  <c:v>43007</c:v>
                </c:pt>
                <c:pt idx="367">
                  <c:v>43010</c:v>
                </c:pt>
                <c:pt idx="368">
                  <c:v>43011</c:v>
                </c:pt>
                <c:pt idx="369">
                  <c:v>43012</c:v>
                </c:pt>
                <c:pt idx="370">
                  <c:v>43013</c:v>
                </c:pt>
                <c:pt idx="371">
                  <c:v>43014</c:v>
                </c:pt>
                <c:pt idx="372">
                  <c:v>43017</c:v>
                </c:pt>
                <c:pt idx="373">
                  <c:v>43018</c:v>
                </c:pt>
                <c:pt idx="374">
                  <c:v>43019</c:v>
                </c:pt>
                <c:pt idx="375">
                  <c:v>43020</c:v>
                </c:pt>
                <c:pt idx="376">
                  <c:v>43021</c:v>
                </c:pt>
                <c:pt idx="377">
                  <c:v>43024</c:v>
                </c:pt>
                <c:pt idx="378">
                  <c:v>43025</c:v>
                </c:pt>
                <c:pt idx="379">
                  <c:v>43026</c:v>
                </c:pt>
                <c:pt idx="380">
                  <c:v>43027</c:v>
                </c:pt>
                <c:pt idx="381">
                  <c:v>43028</c:v>
                </c:pt>
                <c:pt idx="382">
                  <c:v>43031</c:v>
                </c:pt>
                <c:pt idx="383">
                  <c:v>43032</c:v>
                </c:pt>
                <c:pt idx="384">
                  <c:v>43033</c:v>
                </c:pt>
                <c:pt idx="385">
                  <c:v>43034</c:v>
                </c:pt>
                <c:pt idx="386">
                  <c:v>43035</c:v>
                </c:pt>
                <c:pt idx="387">
                  <c:v>43038</c:v>
                </c:pt>
                <c:pt idx="388">
                  <c:v>43039</c:v>
                </c:pt>
                <c:pt idx="389">
                  <c:v>43040</c:v>
                </c:pt>
                <c:pt idx="390">
                  <c:v>43041</c:v>
                </c:pt>
                <c:pt idx="391">
                  <c:v>43042</c:v>
                </c:pt>
                <c:pt idx="392">
                  <c:v>43045</c:v>
                </c:pt>
                <c:pt idx="393">
                  <c:v>43046</c:v>
                </c:pt>
                <c:pt idx="394">
                  <c:v>43047</c:v>
                </c:pt>
                <c:pt idx="395">
                  <c:v>43048</c:v>
                </c:pt>
                <c:pt idx="396">
                  <c:v>43049</c:v>
                </c:pt>
                <c:pt idx="397">
                  <c:v>43052</c:v>
                </c:pt>
                <c:pt idx="398">
                  <c:v>43053</c:v>
                </c:pt>
                <c:pt idx="399">
                  <c:v>43054</c:v>
                </c:pt>
                <c:pt idx="400">
                  <c:v>43055</c:v>
                </c:pt>
                <c:pt idx="401">
                  <c:v>43056</c:v>
                </c:pt>
                <c:pt idx="402">
                  <c:v>43059</c:v>
                </c:pt>
                <c:pt idx="403">
                  <c:v>43060</c:v>
                </c:pt>
                <c:pt idx="404">
                  <c:v>43061</c:v>
                </c:pt>
                <c:pt idx="405">
                  <c:v>43062</c:v>
                </c:pt>
                <c:pt idx="406">
                  <c:v>43063</c:v>
                </c:pt>
                <c:pt idx="407">
                  <c:v>43066</c:v>
                </c:pt>
                <c:pt idx="408">
                  <c:v>43067</c:v>
                </c:pt>
                <c:pt idx="409">
                  <c:v>43068</c:v>
                </c:pt>
                <c:pt idx="410">
                  <c:v>43069</c:v>
                </c:pt>
                <c:pt idx="411">
                  <c:v>43070</c:v>
                </c:pt>
                <c:pt idx="412">
                  <c:v>43073</c:v>
                </c:pt>
                <c:pt idx="413">
                  <c:v>43074</c:v>
                </c:pt>
                <c:pt idx="414">
                  <c:v>43075</c:v>
                </c:pt>
                <c:pt idx="415">
                  <c:v>43076</c:v>
                </c:pt>
                <c:pt idx="416">
                  <c:v>43077</c:v>
                </c:pt>
                <c:pt idx="417">
                  <c:v>43080</c:v>
                </c:pt>
                <c:pt idx="418">
                  <c:v>43081</c:v>
                </c:pt>
                <c:pt idx="419">
                  <c:v>43082</c:v>
                </c:pt>
                <c:pt idx="420">
                  <c:v>43083</c:v>
                </c:pt>
                <c:pt idx="421">
                  <c:v>43084</c:v>
                </c:pt>
                <c:pt idx="422">
                  <c:v>43087</c:v>
                </c:pt>
                <c:pt idx="423">
                  <c:v>43088</c:v>
                </c:pt>
                <c:pt idx="424">
                  <c:v>43089</c:v>
                </c:pt>
                <c:pt idx="425">
                  <c:v>43090</c:v>
                </c:pt>
                <c:pt idx="426">
                  <c:v>43091</c:v>
                </c:pt>
                <c:pt idx="427">
                  <c:v>43096</c:v>
                </c:pt>
                <c:pt idx="428">
                  <c:v>43097</c:v>
                </c:pt>
                <c:pt idx="429">
                  <c:v>43098</c:v>
                </c:pt>
                <c:pt idx="430">
                  <c:v>43102</c:v>
                </c:pt>
                <c:pt idx="431">
                  <c:v>43103</c:v>
                </c:pt>
                <c:pt idx="432">
                  <c:v>43104</c:v>
                </c:pt>
                <c:pt idx="433">
                  <c:v>43105</c:v>
                </c:pt>
                <c:pt idx="434">
                  <c:v>43108</c:v>
                </c:pt>
                <c:pt idx="435">
                  <c:v>43109</c:v>
                </c:pt>
                <c:pt idx="436">
                  <c:v>43110</c:v>
                </c:pt>
                <c:pt idx="437">
                  <c:v>43111</c:v>
                </c:pt>
                <c:pt idx="438">
                  <c:v>43112</c:v>
                </c:pt>
                <c:pt idx="439">
                  <c:v>43115</c:v>
                </c:pt>
                <c:pt idx="440">
                  <c:v>43116</c:v>
                </c:pt>
                <c:pt idx="441">
                  <c:v>43117</c:v>
                </c:pt>
                <c:pt idx="442">
                  <c:v>43118</c:v>
                </c:pt>
                <c:pt idx="443">
                  <c:v>43119</c:v>
                </c:pt>
                <c:pt idx="444">
                  <c:v>43122</c:v>
                </c:pt>
                <c:pt idx="445">
                  <c:v>43123</c:v>
                </c:pt>
                <c:pt idx="446">
                  <c:v>43124</c:v>
                </c:pt>
                <c:pt idx="447">
                  <c:v>43125</c:v>
                </c:pt>
                <c:pt idx="448">
                  <c:v>43126</c:v>
                </c:pt>
                <c:pt idx="449">
                  <c:v>43129</c:v>
                </c:pt>
                <c:pt idx="450">
                  <c:v>43130</c:v>
                </c:pt>
                <c:pt idx="451">
                  <c:v>43131</c:v>
                </c:pt>
                <c:pt idx="452">
                  <c:v>43132</c:v>
                </c:pt>
                <c:pt idx="453">
                  <c:v>43133</c:v>
                </c:pt>
                <c:pt idx="454">
                  <c:v>43136</c:v>
                </c:pt>
                <c:pt idx="455">
                  <c:v>43137</c:v>
                </c:pt>
                <c:pt idx="456">
                  <c:v>43138</c:v>
                </c:pt>
                <c:pt idx="457">
                  <c:v>43139</c:v>
                </c:pt>
                <c:pt idx="458">
                  <c:v>43140</c:v>
                </c:pt>
                <c:pt idx="459">
                  <c:v>43143</c:v>
                </c:pt>
                <c:pt idx="460">
                  <c:v>43144</c:v>
                </c:pt>
                <c:pt idx="461">
                  <c:v>43145</c:v>
                </c:pt>
                <c:pt idx="462">
                  <c:v>43146</c:v>
                </c:pt>
                <c:pt idx="463">
                  <c:v>43147</c:v>
                </c:pt>
                <c:pt idx="464">
                  <c:v>43150</c:v>
                </c:pt>
                <c:pt idx="465">
                  <c:v>43151</c:v>
                </c:pt>
                <c:pt idx="466">
                  <c:v>43152</c:v>
                </c:pt>
                <c:pt idx="467">
                  <c:v>43153</c:v>
                </c:pt>
                <c:pt idx="468">
                  <c:v>43154</c:v>
                </c:pt>
                <c:pt idx="469">
                  <c:v>43157</c:v>
                </c:pt>
                <c:pt idx="470">
                  <c:v>43158</c:v>
                </c:pt>
                <c:pt idx="471">
                  <c:v>43159</c:v>
                </c:pt>
                <c:pt idx="472">
                  <c:v>43160</c:v>
                </c:pt>
                <c:pt idx="473">
                  <c:v>43161</c:v>
                </c:pt>
                <c:pt idx="474">
                  <c:v>43164</c:v>
                </c:pt>
                <c:pt idx="475">
                  <c:v>43165</c:v>
                </c:pt>
                <c:pt idx="476">
                  <c:v>43166</c:v>
                </c:pt>
                <c:pt idx="477">
                  <c:v>43167</c:v>
                </c:pt>
                <c:pt idx="478">
                  <c:v>43168</c:v>
                </c:pt>
                <c:pt idx="479">
                  <c:v>43171</c:v>
                </c:pt>
                <c:pt idx="480">
                  <c:v>43172</c:v>
                </c:pt>
                <c:pt idx="481">
                  <c:v>43173</c:v>
                </c:pt>
                <c:pt idx="482">
                  <c:v>43174</c:v>
                </c:pt>
                <c:pt idx="483">
                  <c:v>43175</c:v>
                </c:pt>
                <c:pt idx="484">
                  <c:v>43178</c:v>
                </c:pt>
                <c:pt idx="485">
                  <c:v>43179</c:v>
                </c:pt>
                <c:pt idx="486">
                  <c:v>43180</c:v>
                </c:pt>
                <c:pt idx="487">
                  <c:v>43181</c:v>
                </c:pt>
                <c:pt idx="488">
                  <c:v>43182</c:v>
                </c:pt>
                <c:pt idx="489">
                  <c:v>43185</c:v>
                </c:pt>
                <c:pt idx="490">
                  <c:v>43186</c:v>
                </c:pt>
                <c:pt idx="491">
                  <c:v>43187</c:v>
                </c:pt>
                <c:pt idx="492">
                  <c:v>43188</c:v>
                </c:pt>
                <c:pt idx="493">
                  <c:v>43193</c:v>
                </c:pt>
                <c:pt idx="494">
                  <c:v>43194</c:v>
                </c:pt>
                <c:pt idx="495">
                  <c:v>43195</c:v>
                </c:pt>
                <c:pt idx="496">
                  <c:v>43196</c:v>
                </c:pt>
                <c:pt idx="497">
                  <c:v>43199</c:v>
                </c:pt>
                <c:pt idx="498">
                  <c:v>43200</c:v>
                </c:pt>
                <c:pt idx="499">
                  <c:v>43201</c:v>
                </c:pt>
                <c:pt idx="500">
                  <c:v>43202</c:v>
                </c:pt>
                <c:pt idx="501">
                  <c:v>43203</c:v>
                </c:pt>
                <c:pt idx="502">
                  <c:v>43206</c:v>
                </c:pt>
                <c:pt idx="503">
                  <c:v>43207</c:v>
                </c:pt>
                <c:pt idx="504">
                  <c:v>43208</c:v>
                </c:pt>
                <c:pt idx="505">
                  <c:v>43209</c:v>
                </c:pt>
                <c:pt idx="506">
                  <c:v>43210</c:v>
                </c:pt>
                <c:pt idx="507">
                  <c:v>43213</c:v>
                </c:pt>
                <c:pt idx="508">
                  <c:v>43214</c:v>
                </c:pt>
                <c:pt idx="509">
                  <c:v>43215</c:v>
                </c:pt>
                <c:pt idx="510">
                  <c:v>43216</c:v>
                </c:pt>
                <c:pt idx="511">
                  <c:v>43217</c:v>
                </c:pt>
                <c:pt idx="512">
                  <c:v>43220</c:v>
                </c:pt>
                <c:pt idx="513">
                  <c:v>43222</c:v>
                </c:pt>
                <c:pt idx="514">
                  <c:v>43223</c:v>
                </c:pt>
                <c:pt idx="515">
                  <c:v>43224</c:v>
                </c:pt>
                <c:pt idx="516">
                  <c:v>43227</c:v>
                </c:pt>
                <c:pt idx="517">
                  <c:v>43228</c:v>
                </c:pt>
                <c:pt idx="518">
                  <c:v>43235</c:v>
                </c:pt>
                <c:pt idx="519">
                  <c:v>43242</c:v>
                </c:pt>
                <c:pt idx="520">
                  <c:v>43249</c:v>
                </c:pt>
                <c:pt idx="521">
                  <c:v>43256</c:v>
                </c:pt>
                <c:pt idx="522">
                  <c:v>43263</c:v>
                </c:pt>
                <c:pt idx="523">
                  <c:v>43270</c:v>
                </c:pt>
                <c:pt idx="524">
                  <c:v>43277</c:v>
                </c:pt>
                <c:pt idx="525">
                  <c:v>43284</c:v>
                </c:pt>
                <c:pt idx="526">
                  <c:v>43291</c:v>
                </c:pt>
                <c:pt idx="527">
                  <c:v>43298</c:v>
                </c:pt>
                <c:pt idx="528">
                  <c:v>43305</c:v>
                </c:pt>
                <c:pt idx="529">
                  <c:v>43312</c:v>
                </c:pt>
                <c:pt idx="530">
                  <c:v>43319</c:v>
                </c:pt>
                <c:pt idx="531">
                  <c:v>43326</c:v>
                </c:pt>
                <c:pt idx="532">
                  <c:v>43333</c:v>
                </c:pt>
                <c:pt idx="533">
                  <c:v>43340</c:v>
                </c:pt>
                <c:pt idx="534">
                  <c:v>43347</c:v>
                </c:pt>
                <c:pt idx="535">
                  <c:v>43354</c:v>
                </c:pt>
                <c:pt idx="536">
                  <c:v>43361</c:v>
                </c:pt>
                <c:pt idx="537">
                  <c:v>43368</c:v>
                </c:pt>
                <c:pt idx="538">
                  <c:v>43375</c:v>
                </c:pt>
                <c:pt idx="539">
                  <c:v>43382</c:v>
                </c:pt>
                <c:pt idx="540">
                  <c:v>43389</c:v>
                </c:pt>
                <c:pt idx="541">
                  <c:v>43396</c:v>
                </c:pt>
                <c:pt idx="542">
                  <c:v>43403</c:v>
                </c:pt>
                <c:pt idx="543">
                  <c:v>43410</c:v>
                </c:pt>
                <c:pt idx="544">
                  <c:v>43417</c:v>
                </c:pt>
                <c:pt idx="545">
                  <c:v>43424</c:v>
                </c:pt>
                <c:pt idx="546">
                  <c:v>43431</c:v>
                </c:pt>
                <c:pt idx="547">
                  <c:v>43438</c:v>
                </c:pt>
                <c:pt idx="548">
                  <c:v>43445</c:v>
                </c:pt>
                <c:pt idx="549">
                  <c:v>43452</c:v>
                </c:pt>
                <c:pt idx="550">
                  <c:v>43461</c:v>
                </c:pt>
                <c:pt idx="551">
                  <c:v>43467</c:v>
                </c:pt>
                <c:pt idx="552">
                  <c:v>43473</c:v>
                </c:pt>
                <c:pt idx="553">
                  <c:v>43480</c:v>
                </c:pt>
                <c:pt idx="554">
                  <c:v>43487</c:v>
                </c:pt>
                <c:pt idx="555">
                  <c:v>43494</c:v>
                </c:pt>
                <c:pt idx="556">
                  <c:v>43501</c:v>
                </c:pt>
                <c:pt idx="557">
                  <c:v>43508</c:v>
                </c:pt>
                <c:pt idx="558">
                  <c:v>43515</c:v>
                </c:pt>
                <c:pt idx="559">
                  <c:v>43522</c:v>
                </c:pt>
                <c:pt idx="560">
                  <c:v>43529</c:v>
                </c:pt>
                <c:pt idx="561">
                  <c:v>43536</c:v>
                </c:pt>
                <c:pt idx="562">
                  <c:v>43543</c:v>
                </c:pt>
                <c:pt idx="563">
                  <c:v>43550</c:v>
                </c:pt>
                <c:pt idx="564">
                  <c:v>43557</c:v>
                </c:pt>
                <c:pt idx="565">
                  <c:v>43564</c:v>
                </c:pt>
                <c:pt idx="566">
                  <c:v>43571</c:v>
                </c:pt>
                <c:pt idx="567">
                  <c:v>43580</c:v>
                </c:pt>
                <c:pt idx="568">
                  <c:v>43588</c:v>
                </c:pt>
                <c:pt idx="569">
                  <c:v>43594</c:v>
                </c:pt>
                <c:pt idx="570">
                  <c:v>43601</c:v>
                </c:pt>
                <c:pt idx="571">
                  <c:v>43608</c:v>
                </c:pt>
                <c:pt idx="572">
                  <c:v>43615</c:v>
                </c:pt>
                <c:pt idx="573">
                  <c:v>43622</c:v>
                </c:pt>
                <c:pt idx="574">
                  <c:v>43629</c:v>
                </c:pt>
                <c:pt idx="575">
                  <c:v>43636</c:v>
                </c:pt>
                <c:pt idx="576">
                  <c:v>43643</c:v>
                </c:pt>
                <c:pt idx="577">
                  <c:v>43650</c:v>
                </c:pt>
                <c:pt idx="578">
                  <c:v>43657</c:v>
                </c:pt>
                <c:pt idx="579">
                  <c:v>43664</c:v>
                </c:pt>
                <c:pt idx="580">
                  <c:v>43671</c:v>
                </c:pt>
                <c:pt idx="581">
                  <c:v>43678</c:v>
                </c:pt>
                <c:pt idx="582">
                  <c:v>43685</c:v>
                </c:pt>
                <c:pt idx="583">
                  <c:v>43692</c:v>
                </c:pt>
                <c:pt idx="584">
                  <c:v>43699</c:v>
                </c:pt>
                <c:pt idx="585">
                  <c:v>43706</c:v>
                </c:pt>
                <c:pt idx="586">
                  <c:v>43713</c:v>
                </c:pt>
                <c:pt idx="587">
                  <c:v>43720</c:v>
                </c:pt>
                <c:pt idx="588">
                  <c:v>43727</c:v>
                </c:pt>
                <c:pt idx="589">
                  <c:v>43734</c:v>
                </c:pt>
                <c:pt idx="590">
                  <c:v>43741</c:v>
                </c:pt>
                <c:pt idx="591">
                  <c:v>43748</c:v>
                </c:pt>
                <c:pt idx="592">
                  <c:v>43755</c:v>
                </c:pt>
                <c:pt idx="593">
                  <c:v>43762</c:v>
                </c:pt>
                <c:pt idx="594">
                  <c:v>43769</c:v>
                </c:pt>
                <c:pt idx="595">
                  <c:v>43776</c:v>
                </c:pt>
                <c:pt idx="596">
                  <c:v>43783</c:v>
                </c:pt>
                <c:pt idx="597">
                  <c:v>43790</c:v>
                </c:pt>
                <c:pt idx="598">
                  <c:v>43797</c:v>
                </c:pt>
                <c:pt idx="599">
                  <c:v>43804</c:v>
                </c:pt>
                <c:pt idx="600">
                  <c:v>43811</c:v>
                </c:pt>
                <c:pt idx="601">
                  <c:v>43818</c:v>
                </c:pt>
                <c:pt idx="602">
                  <c:v>43829</c:v>
                </c:pt>
                <c:pt idx="603">
                  <c:v>43833</c:v>
                </c:pt>
                <c:pt idx="604">
                  <c:v>43839</c:v>
                </c:pt>
                <c:pt idx="605">
                  <c:v>43846</c:v>
                </c:pt>
                <c:pt idx="606">
                  <c:v>43853</c:v>
                </c:pt>
                <c:pt idx="607">
                  <c:v>43860</c:v>
                </c:pt>
                <c:pt idx="608">
                  <c:v>43867</c:v>
                </c:pt>
                <c:pt idx="609">
                  <c:v>43874</c:v>
                </c:pt>
                <c:pt idx="610">
                  <c:v>43881</c:v>
                </c:pt>
                <c:pt idx="611">
                  <c:v>43888</c:v>
                </c:pt>
                <c:pt idx="612">
                  <c:v>43895</c:v>
                </c:pt>
                <c:pt idx="613">
                  <c:v>43902</c:v>
                </c:pt>
                <c:pt idx="614">
                  <c:v>43909</c:v>
                </c:pt>
                <c:pt idx="615">
                  <c:v>43916</c:v>
                </c:pt>
                <c:pt idx="616">
                  <c:v>43923</c:v>
                </c:pt>
                <c:pt idx="617">
                  <c:v>43930</c:v>
                </c:pt>
                <c:pt idx="618">
                  <c:v>43937</c:v>
                </c:pt>
                <c:pt idx="619">
                  <c:v>43944</c:v>
                </c:pt>
                <c:pt idx="620">
                  <c:v>43951</c:v>
                </c:pt>
                <c:pt idx="621">
                  <c:v>43958</c:v>
                </c:pt>
                <c:pt idx="622">
                  <c:v>43965</c:v>
                </c:pt>
                <c:pt idx="623">
                  <c:v>43972</c:v>
                </c:pt>
                <c:pt idx="624">
                  <c:v>43979</c:v>
                </c:pt>
                <c:pt idx="625">
                  <c:v>43986</c:v>
                </c:pt>
                <c:pt idx="626">
                  <c:v>43993</c:v>
                </c:pt>
                <c:pt idx="627">
                  <c:v>44000</c:v>
                </c:pt>
                <c:pt idx="628">
                  <c:v>44007</c:v>
                </c:pt>
                <c:pt idx="629">
                  <c:v>44014</c:v>
                </c:pt>
                <c:pt idx="630">
                  <c:v>44021</c:v>
                </c:pt>
                <c:pt idx="631">
                  <c:v>44028</c:v>
                </c:pt>
                <c:pt idx="632">
                  <c:v>44035</c:v>
                </c:pt>
                <c:pt idx="633">
                  <c:v>44042</c:v>
                </c:pt>
                <c:pt idx="634">
                  <c:v>44049</c:v>
                </c:pt>
                <c:pt idx="635">
                  <c:v>44056</c:v>
                </c:pt>
                <c:pt idx="636">
                  <c:v>44063</c:v>
                </c:pt>
                <c:pt idx="637">
                  <c:v>44070</c:v>
                </c:pt>
                <c:pt idx="638">
                  <c:v>44077</c:v>
                </c:pt>
                <c:pt idx="639">
                  <c:v>44084</c:v>
                </c:pt>
                <c:pt idx="640">
                  <c:v>44091</c:v>
                </c:pt>
                <c:pt idx="641">
                  <c:v>44098</c:v>
                </c:pt>
                <c:pt idx="642">
                  <c:v>44105</c:v>
                </c:pt>
                <c:pt idx="643">
                  <c:v>44112</c:v>
                </c:pt>
                <c:pt idx="644">
                  <c:v>44119</c:v>
                </c:pt>
                <c:pt idx="645">
                  <c:v>44126</c:v>
                </c:pt>
                <c:pt idx="646">
                  <c:v>44133</c:v>
                </c:pt>
                <c:pt idx="647">
                  <c:v>44140</c:v>
                </c:pt>
                <c:pt idx="648">
                  <c:v>44147</c:v>
                </c:pt>
                <c:pt idx="649">
                  <c:v>44154</c:v>
                </c:pt>
                <c:pt idx="650">
                  <c:v>44161</c:v>
                </c:pt>
                <c:pt idx="651">
                  <c:v>44168</c:v>
                </c:pt>
                <c:pt idx="652">
                  <c:v>44175</c:v>
                </c:pt>
                <c:pt idx="653">
                  <c:v>44182</c:v>
                </c:pt>
                <c:pt idx="654">
                  <c:v>44189</c:v>
                </c:pt>
                <c:pt idx="655">
                  <c:v>44196</c:v>
                </c:pt>
                <c:pt idx="656">
                  <c:v>44203</c:v>
                </c:pt>
                <c:pt idx="657">
                  <c:v>44210</c:v>
                </c:pt>
                <c:pt idx="658">
                  <c:v>44217</c:v>
                </c:pt>
                <c:pt idx="659">
                  <c:v>44224</c:v>
                </c:pt>
                <c:pt idx="660">
                  <c:v>44231</c:v>
                </c:pt>
                <c:pt idx="661">
                  <c:v>44238</c:v>
                </c:pt>
                <c:pt idx="662">
                  <c:v>44245</c:v>
                </c:pt>
                <c:pt idx="663">
                  <c:v>44252</c:v>
                </c:pt>
                <c:pt idx="664">
                  <c:v>44259</c:v>
                </c:pt>
                <c:pt idx="665">
                  <c:v>44266</c:v>
                </c:pt>
                <c:pt idx="666">
                  <c:v>44273</c:v>
                </c:pt>
                <c:pt idx="667">
                  <c:v>44280</c:v>
                </c:pt>
                <c:pt idx="668">
                  <c:v>44287</c:v>
                </c:pt>
                <c:pt idx="669">
                  <c:v>44294</c:v>
                </c:pt>
                <c:pt idx="670">
                  <c:v>44301</c:v>
                </c:pt>
                <c:pt idx="671">
                  <c:v>44308</c:v>
                </c:pt>
                <c:pt idx="672">
                  <c:v>44315</c:v>
                </c:pt>
                <c:pt idx="673">
                  <c:v>44322</c:v>
                </c:pt>
                <c:pt idx="674">
                  <c:v>44329</c:v>
                </c:pt>
                <c:pt idx="675">
                  <c:v>44336</c:v>
                </c:pt>
                <c:pt idx="676">
                  <c:v>44343</c:v>
                </c:pt>
                <c:pt idx="677">
                  <c:v>44350</c:v>
                </c:pt>
                <c:pt idx="678">
                  <c:v>44357</c:v>
                </c:pt>
                <c:pt idx="679">
                  <c:v>44364</c:v>
                </c:pt>
                <c:pt idx="680">
                  <c:v>44371</c:v>
                </c:pt>
                <c:pt idx="681">
                  <c:v>44378</c:v>
                </c:pt>
                <c:pt idx="682">
                  <c:v>44385</c:v>
                </c:pt>
                <c:pt idx="683">
                  <c:v>44392</c:v>
                </c:pt>
                <c:pt idx="684">
                  <c:v>44399</c:v>
                </c:pt>
                <c:pt idx="685">
                  <c:v>44406</c:v>
                </c:pt>
                <c:pt idx="686">
                  <c:v>44413</c:v>
                </c:pt>
                <c:pt idx="687">
                  <c:v>44420</c:v>
                </c:pt>
                <c:pt idx="688">
                  <c:v>44427</c:v>
                </c:pt>
                <c:pt idx="689">
                  <c:v>44434</c:v>
                </c:pt>
                <c:pt idx="690">
                  <c:v>44441</c:v>
                </c:pt>
                <c:pt idx="691">
                  <c:v>44448</c:v>
                </c:pt>
                <c:pt idx="692">
                  <c:v>44455</c:v>
                </c:pt>
                <c:pt idx="693">
                  <c:v>44462</c:v>
                </c:pt>
                <c:pt idx="694">
                  <c:v>44469</c:v>
                </c:pt>
                <c:pt idx="695">
                  <c:v>44476</c:v>
                </c:pt>
                <c:pt idx="696">
                  <c:v>44483</c:v>
                </c:pt>
                <c:pt idx="697">
                  <c:v>44490</c:v>
                </c:pt>
                <c:pt idx="698">
                  <c:v>44497</c:v>
                </c:pt>
                <c:pt idx="699">
                  <c:v>44504</c:v>
                </c:pt>
                <c:pt idx="700">
                  <c:v>44511</c:v>
                </c:pt>
                <c:pt idx="701">
                  <c:v>44518</c:v>
                </c:pt>
                <c:pt idx="702">
                  <c:v>44525</c:v>
                </c:pt>
                <c:pt idx="703">
                  <c:v>44532</c:v>
                </c:pt>
                <c:pt idx="704">
                  <c:v>44539</c:v>
                </c:pt>
                <c:pt idx="705">
                  <c:v>44546</c:v>
                </c:pt>
                <c:pt idx="706">
                  <c:v>44553</c:v>
                </c:pt>
                <c:pt idx="707">
                  <c:v>44560</c:v>
                </c:pt>
                <c:pt idx="708">
                  <c:v>44567</c:v>
                </c:pt>
                <c:pt idx="709">
                  <c:v>44574</c:v>
                </c:pt>
                <c:pt idx="710">
                  <c:v>44581</c:v>
                </c:pt>
                <c:pt idx="711">
                  <c:v>44588</c:v>
                </c:pt>
                <c:pt idx="712">
                  <c:v>44595</c:v>
                </c:pt>
                <c:pt idx="713">
                  <c:v>44602</c:v>
                </c:pt>
                <c:pt idx="714">
                  <c:v>44609</c:v>
                </c:pt>
                <c:pt idx="715">
                  <c:v>44616</c:v>
                </c:pt>
                <c:pt idx="716">
                  <c:v>44623</c:v>
                </c:pt>
                <c:pt idx="717">
                  <c:v>44630</c:v>
                </c:pt>
                <c:pt idx="718">
                  <c:v>44637</c:v>
                </c:pt>
                <c:pt idx="719">
                  <c:v>44644</c:v>
                </c:pt>
                <c:pt idx="720">
                  <c:v>44651</c:v>
                </c:pt>
                <c:pt idx="721">
                  <c:v>44658</c:v>
                </c:pt>
                <c:pt idx="722">
                  <c:v>44665</c:v>
                </c:pt>
                <c:pt idx="723">
                  <c:v>44672</c:v>
                </c:pt>
                <c:pt idx="724">
                  <c:v>44679</c:v>
                </c:pt>
                <c:pt idx="725">
                  <c:v>44686</c:v>
                </c:pt>
                <c:pt idx="726">
                  <c:v>44693</c:v>
                </c:pt>
                <c:pt idx="727">
                  <c:v>44700</c:v>
                </c:pt>
                <c:pt idx="728">
                  <c:v>44707</c:v>
                </c:pt>
                <c:pt idx="729">
                  <c:v>44714</c:v>
                </c:pt>
                <c:pt idx="730">
                  <c:v>44721</c:v>
                </c:pt>
                <c:pt idx="731">
                  <c:v>44728</c:v>
                </c:pt>
                <c:pt idx="732">
                  <c:v>44735</c:v>
                </c:pt>
                <c:pt idx="733">
                  <c:v>44742</c:v>
                </c:pt>
                <c:pt idx="734">
                  <c:v>44749</c:v>
                </c:pt>
                <c:pt idx="735">
                  <c:v>44756</c:v>
                </c:pt>
                <c:pt idx="736">
                  <c:v>44763</c:v>
                </c:pt>
                <c:pt idx="737">
                  <c:v>44770</c:v>
                </c:pt>
                <c:pt idx="738">
                  <c:v>44777</c:v>
                </c:pt>
                <c:pt idx="739">
                  <c:v>44784</c:v>
                </c:pt>
                <c:pt idx="740">
                  <c:v>44791</c:v>
                </c:pt>
                <c:pt idx="741">
                  <c:v>44798</c:v>
                </c:pt>
                <c:pt idx="742">
                  <c:v>44805</c:v>
                </c:pt>
                <c:pt idx="743">
                  <c:v>44812</c:v>
                </c:pt>
                <c:pt idx="744">
                  <c:v>44819</c:v>
                </c:pt>
                <c:pt idx="745">
                  <c:v>44826</c:v>
                </c:pt>
                <c:pt idx="746">
                  <c:v>44833</c:v>
                </c:pt>
                <c:pt idx="747">
                  <c:v>44840</c:v>
                </c:pt>
                <c:pt idx="748">
                  <c:v>44847</c:v>
                </c:pt>
                <c:pt idx="749">
                  <c:v>44854</c:v>
                </c:pt>
                <c:pt idx="750">
                  <c:v>44861</c:v>
                </c:pt>
                <c:pt idx="751">
                  <c:v>44868</c:v>
                </c:pt>
                <c:pt idx="752">
                  <c:v>44875</c:v>
                </c:pt>
                <c:pt idx="753">
                  <c:v>44882</c:v>
                </c:pt>
                <c:pt idx="754">
                  <c:v>44889</c:v>
                </c:pt>
                <c:pt idx="755">
                  <c:v>44896</c:v>
                </c:pt>
                <c:pt idx="756">
                  <c:v>44903</c:v>
                </c:pt>
                <c:pt idx="757">
                  <c:v>44910</c:v>
                </c:pt>
                <c:pt idx="758">
                  <c:v>44917</c:v>
                </c:pt>
                <c:pt idx="759">
                  <c:v>44924</c:v>
                </c:pt>
                <c:pt idx="760">
                  <c:v>44931</c:v>
                </c:pt>
                <c:pt idx="761">
                  <c:v>44938</c:v>
                </c:pt>
                <c:pt idx="762">
                  <c:v>44945</c:v>
                </c:pt>
                <c:pt idx="763">
                  <c:v>44952</c:v>
                </c:pt>
                <c:pt idx="764">
                  <c:v>44959</c:v>
                </c:pt>
                <c:pt idx="765">
                  <c:v>44966</c:v>
                </c:pt>
                <c:pt idx="766">
                  <c:v>44973</c:v>
                </c:pt>
                <c:pt idx="767">
                  <c:v>44980</c:v>
                </c:pt>
                <c:pt idx="768">
                  <c:v>44987</c:v>
                </c:pt>
                <c:pt idx="769">
                  <c:v>44994</c:v>
                </c:pt>
                <c:pt idx="770">
                  <c:v>45001</c:v>
                </c:pt>
                <c:pt idx="771">
                  <c:v>45008</c:v>
                </c:pt>
                <c:pt idx="772">
                  <c:v>45015</c:v>
                </c:pt>
                <c:pt idx="773">
                  <c:v>45022</c:v>
                </c:pt>
                <c:pt idx="774">
                  <c:v>45029</c:v>
                </c:pt>
                <c:pt idx="775">
                  <c:v>45036</c:v>
                </c:pt>
                <c:pt idx="776">
                  <c:v>45043</c:v>
                </c:pt>
                <c:pt idx="777">
                  <c:v>45050</c:v>
                </c:pt>
                <c:pt idx="778">
                  <c:v>45057</c:v>
                </c:pt>
                <c:pt idx="779">
                  <c:v>45064</c:v>
                </c:pt>
                <c:pt idx="780">
                  <c:v>45071</c:v>
                </c:pt>
                <c:pt idx="781">
                  <c:v>45078</c:v>
                </c:pt>
                <c:pt idx="782">
                  <c:v>45085</c:v>
                </c:pt>
                <c:pt idx="783">
                  <c:v>45092</c:v>
                </c:pt>
                <c:pt idx="784">
                  <c:v>45099</c:v>
                </c:pt>
                <c:pt idx="785">
                  <c:v>45106</c:v>
                </c:pt>
                <c:pt idx="786">
                  <c:v>45113</c:v>
                </c:pt>
                <c:pt idx="787">
                  <c:v>45120</c:v>
                </c:pt>
                <c:pt idx="788">
                  <c:v>45127</c:v>
                </c:pt>
                <c:pt idx="789">
                  <c:v>45134</c:v>
                </c:pt>
                <c:pt idx="790">
                  <c:v>45141</c:v>
                </c:pt>
                <c:pt idx="791">
                  <c:v>45148</c:v>
                </c:pt>
                <c:pt idx="792">
                  <c:v>45155</c:v>
                </c:pt>
                <c:pt idx="793">
                  <c:v>45162</c:v>
                </c:pt>
                <c:pt idx="794">
                  <c:v>45169</c:v>
                </c:pt>
                <c:pt idx="795">
                  <c:v>45176</c:v>
                </c:pt>
                <c:pt idx="796">
                  <c:v>45183</c:v>
                </c:pt>
                <c:pt idx="797">
                  <c:v>45190</c:v>
                </c:pt>
                <c:pt idx="798">
                  <c:v>45197</c:v>
                </c:pt>
                <c:pt idx="799">
                  <c:v>45204</c:v>
                </c:pt>
                <c:pt idx="800">
                  <c:v>45211</c:v>
                </c:pt>
                <c:pt idx="801">
                  <c:v>45218</c:v>
                </c:pt>
                <c:pt idx="802">
                  <c:v>45225</c:v>
                </c:pt>
                <c:pt idx="803">
                  <c:v>45232</c:v>
                </c:pt>
                <c:pt idx="804">
                  <c:v>45239</c:v>
                </c:pt>
                <c:pt idx="805">
                  <c:v>45246</c:v>
                </c:pt>
                <c:pt idx="806">
                  <c:v>45253</c:v>
                </c:pt>
                <c:pt idx="807">
                  <c:v>45260</c:v>
                </c:pt>
                <c:pt idx="808">
                  <c:v>45267</c:v>
                </c:pt>
                <c:pt idx="809">
                  <c:v>45274</c:v>
                </c:pt>
                <c:pt idx="810">
                  <c:v>45281</c:v>
                </c:pt>
                <c:pt idx="811">
                  <c:v>45289</c:v>
                </c:pt>
                <c:pt idx="812">
                  <c:v>45296</c:v>
                </c:pt>
                <c:pt idx="813">
                  <c:v>45303</c:v>
                </c:pt>
                <c:pt idx="814">
                  <c:v>45310</c:v>
                </c:pt>
                <c:pt idx="815">
                  <c:v>45317</c:v>
                </c:pt>
                <c:pt idx="816">
                  <c:v>45324</c:v>
                </c:pt>
                <c:pt idx="817">
                  <c:v>45331</c:v>
                </c:pt>
                <c:pt idx="818">
                  <c:v>45338</c:v>
                </c:pt>
                <c:pt idx="819">
                  <c:v>45345</c:v>
                </c:pt>
                <c:pt idx="820">
                  <c:v>45352</c:v>
                </c:pt>
                <c:pt idx="821">
                  <c:v>45359</c:v>
                </c:pt>
                <c:pt idx="822">
                  <c:v>45366</c:v>
                </c:pt>
                <c:pt idx="823">
                  <c:v>45373</c:v>
                </c:pt>
                <c:pt idx="824">
                  <c:v>45384</c:v>
                </c:pt>
                <c:pt idx="825">
                  <c:v>45387</c:v>
                </c:pt>
                <c:pt idx="826">
                  <c:v>45394</c:v>
                </c:pt>
                <c:pt idx="827">
                  <c:v>45401</c:v>
                </c:pt>
                <c:pt idx="828">
                  <c:v>45408</c:v>
                </c:pt>
                <c:pt idx="829">
                  <c:v>45418</c:v>
                </c:pt>
                <c:pt idx="830">
                  <c:v>45425</c:v>
                </c:pt>
                <c:pt idx="831">
                  <c:v>45432</c:v>
                </c:pt>
                <c:pt idx="832">
                  <c:v>45439</c:v>
                </c:pt>
                <c:pt idx="833">
                  <c:v>45446</c:v>
                </c:pt>
                <c:pt idx="834">
                  <c:v>45453</c:v>
                </c:pt>
                <c:pt idx="835">
                  <c:v>45460</c:v>
                </c:pt>
                <c:pt idx="836">
                  <c:v>45467</c:v>
                </c:pt>
                <c:pt idx="837">
                  <c:v>45474</c:v>
                </c:pt>
                <c:pt idx="838">
                  <c:v>45481</c:v>
                </c:pt>
                <c:pt idx="839">
                  <c:v>45488</c:v>
                </c:pt>
                <c:pt idx="840">
                  <c:v>45495</c:v>
                </c:pt>
                <c:pt idx="841">
                  <c:v>45502</c:v>
                </c:pt>
                <c:pt idx="842">
                  <c:v>45509</c:v>
                </c:pt>
                <c:pt idx="843">
                  <c:v>45516</c:v>
                </c:pt>
                <c:pt idx="844">
                  <c:v>45523</c:v>
                </c:pt>
                <c:pt idx="845">
                  <c:v>45530</c:v>
                </c:pt>
                <c:pt idx="846">
                  <c:v>45537</c:v>
                </c:pt>
                <c:pt idx="847">
                  <c:v>45544</c:v>
                </c:pt>
                <c:pt idx="848">
                  <c:v>45551</c:v>
                </c:pt>
                <c:pt idx="849">
                  <c:v>45558</c:v>
                </c:pt>
                <c:pt idx="850">
                  <c:v>45565</c:v>
                </c:pt>
                <c:pt idx="851">
                  <c:v>45572</c:v>
                </c:pt>
                <c:pt idx="852">
                  <c:v>45579</c:v>
                </c:pt>
                <c:pt idx="853">
                  <c:v>45586</c:v>
                </c:pt>
                <c:pt idx="854">
                  <c:v>45593</c:v>
                </c:pt>
                <c:pt idx="855">
                  <c:v>45600</c:v>
                </c:pt>
                <c:pt idx="856">
                  <c:v>45607</c:v>
                </c:pt>
                <c:pt idx="857">
                  <c:v>45614</c:v>
                </c:pt>
                <c:pt idx="858">
                  <c:v>45621</c:v>
                </c:pt>
                <c:pt idx="859">
                  <c:v>45628</c:v>
                </c:pt>
                <c:pt idx="860">
                  <c:v>45635</c:v>
                </c:pt>
                <c:pt idx="861">
                  <c:v>45642</c:v>
                </c:pt>
                <c:pt idx="862">
                  <c:v>45649</c:v>
                </c:pt>
                <c:pt idx="863">
                  <c:v>45657</c:v>
                </c:pt>
                <c:pt idx="864">
                  <c:v>45664</c:v>
                </c:pt>
                <c:pt idx="865">
                  <c:v>45671</c:v>
                </c:pt>
                <c:pt idx="866">
                  <c:v>45678</c:v>
                </c:pt>
                <c:pt idx="867">
                  <c:v>45685</c:v>
                </c:pt>
                <c:pt idx="868">
                  <c:v>45692</c:v>
                </c:pt>
                <c:pt idx="869">
                  <c:v>45699</c:v>
                </c:pt>
                <c:pt idx="870">
                  <c:v>45706</c:v>
                </c:pt>
                <c:pt idx="871">
                  <c:v>45713</c:v>
                </c:pt>
                <c:pt idx="872">
                  <c:v>45720</c:v>
                </c:pt>
                <c:pt idx="873">
                  <c:v>45727</c:v>
                </c:pt>
                <c:pt idx="874">
                  <c:v>45734</c:v>
                </c:pt>
                <c:pt idx="875">
                  <c:v>45741</c:v>
                </c:pt>
                <c:pt idx="876">
                  <c:v>45748</c:v>
                </c:pt>
                <c:pt idx="877">
                  <c:v>45755</c:v>
                </c:pt>
                <c:pt idx="878">
                  <c:v>45762</c:v>
                </c:pt>
                <c:pt idx="879">
                  <c:v>45771</c:v>
                </c:pt>
                <c:pt idx="880">
                  <c:v>45779</c:v>
                </c:pt>
                <c:pt idx="881">
                  <c:v>45785</c:v>
                </c:pt>
                <c:pt idx="882">
                  <c:v>45792</c:v>
                </c:pt>
                <c:pt idx="883">
                  <c:v>45799</c:v>
                </c:pt>
                <c:pt idx="884">
                  <c:v>45806</c:v>
                </c:pt>
                <c:pt idx="885">
                  <c:v>45813</c:v>
                </c:pt>
                <c:pt idx="886">
                  <c:v>45820</c:v>
                </c:pt>
                <c:pt idx="887">
                  <c:v>45827</c:v>
                </c:pt>
                <c:pt idx="888">
                  <c:v>45834</c:v>
                </c:pt>
                <c:pt idx="889">
                  <c:v>45841</c:v>
                </c:pt>
                <c:pt idx="890">
                  <c:v>45848</c:v>
                </c:pt>
                <c:pt idx="891">
                  <c:v>45855</c:v>
                </c:pt>
                <c:pt idx="892">
                  <c:v>45862</c:v>
                </c:pt>
                <c:pt idx="893">
                  <c:v>45869</c:v>
                </c:pt>
                <c:pt idx="894">
                  <c:v>45876</c:v>
                </c:pt>
                <c:pt idx="895">
                  <c:v>45883</c:v>
                </c:pt>
                <c:pt idx="896">
                  <c:v>45890</c:v>
                </c:pt>
                <c:pt idx="897">
                  <c:v>45897</c:v>
                </c:pt>
                <c:pt idx="898">
                  <c:v>45904</c:v>
                </c:pt>
                <c:pt idx="899">
                  <c:v>45911</c:v>
                </c:pt>
                <c:pt idx="900">
                  <c:v>45918</c:v>
                </c:pt>
                <c:pt idx="901">
                  <c:v>45925</c:v>
                </c:pt>
                <c:pt idx="902">
                  <c:v>45932</c:v>
                </c:pt>
                <c:pt idx="903">
                  <c:v>45939</c:v>
                </c:pt>
                <c:pt idx="904">
                  <c:v>45946</c:v>
                </c:pt>
                <c:pt idx="905">
                  <c:v>45953</c:v>
                </c:pt>
                <c:pt idx="906">
                  <c:v>45960</c:v>
                </c:pt>
                <c:pt idx="907">
                  <c:v>45967</c:v>
                </c:pt>
                <c:pt idx="908">
                  <c:v>45974</c:v>
                </c:pt>
                <c:pt idx="909">
                  <c:v>45981</c:v>
                </c:pt>
                <c:pt idx="910">
                  <c:v>45988</c:v>
                </c:pt>
                <c:pt idx="911">
                  <c:v>45995</c:v>
                </c:pt>
                <c:pt idx="912">
                  <c:v>46002</c:v>
                </c:pt>
                <c:pt idx="913">
                  <c:v>46009</c:v>
                </c:pt>
                <c:pt idx="914">
                  <c:v>46020</c:v>
                </c:pt>
                <c:pt idx="915">
                  <c:v>46024</c:v>
                </c:pt>
                <c:pt idx="916">
                  <c:v>46030</c:v>
                </c:pt>
                <c:pt idx="917">
                  <c:v>46037</c:v>
                </c:pt>
                <c:pt idx="918">
                  <c:v>46044</c:v>
                </c:pt>
                <c:pt idx="919">
                  <c:v>46051</c:v>
                </c:pt>
                <c:pt idx="920">
                  <c:v>46058</c:v>
                </c:pt>
                <c:pt idx="921">
                  <c:v>46065</c:v>
                </c:pt>
                <c:pt idx="922">
                  <c:v>46072</c:v>
                </c:pt>
                <c:pt idx="923">
                  <c:v>46079</c:v>
                </c:pt>
                <c:pt idx="924">
                  <c:v>46086</c:v>
                </c:pt>
                <c:pt idx="925">
                  <c:v>46093</c:v>
                </c:pt>
                <c:pt idx="926">
                  <c:v>46100</c:v>
                </c:pt>
                <c:pt idx="927">
                  <c:v>46107</c:v>
                </c:pt>
                <c:pt idx="928">
                  <c:v>46114</c:v>
                </c:pt>
                <c:pt idx="929">
                  <c:v>46121</c:v>
                </c:pt>
                <c:pt idx="930">
                  <c:v>46128</c:v>
                </c:pt>
                <c:pt idx="931">
                  <c:v>46135</c:v>
                </c:pt>
                <c:pt idx="932">
                  <c:v>46142</c:v>
                </c:pt>
                <c:pt idx="933">
                  <c:v>46149</c:v>
                </c:pt>
                <c:pt idx="934">
                  <c:v>46156</c:v>
                </c:pt>
                <c:pt idx="935">
                  <c:v>46163</c:v>
                </c:pt>
                <c:pt idx="936">
                  <c:v>46170</c:v>
                </c:pt>
                <c:pt idx="937">
                  <c:v>46177</c:v>
                </c:pt>
                <c:pt idx="938">
                  <c:v>46184</c:v>
                </c:pt>
                <c:pt idx="939">
                  <c:v>46191</c:v>
                </c:pt>
                <c:pt idx="940">
                  <c:v>46198</c:v>
                </c:pt>
                <c:pt idx="941">
                  <c:v>46205</c:v>
                </c:pt>
                <c:pt idx="942">
                  <c:v>46212</c:v>
                </c:pt>
                <c:pt idx="943">
                  <c:v>46219</c:v>
                </c:pt>
                <c:pt idx="944">
                  <c:v>46226</c:v>
                </c:pt>
                <c:pt idx="945">
                  <c:v>46233</c:v>
                </c:pt>
                <c:pt idx="946">
                  <c:v>46240</c:v>
                </c:pt>
                <c:pt idx="947">
                  <c:v>46247</c:v>
                </c:pt>
                <c:pt idx="948">
                  <c:v>46254</c:v>
                </c:pt>
                <c:pt idx="949">
                  <c:v>46261</c:v>
                </c:pt>
                <c:pt idx="950">
                  <c:v>46268</c:v>
                </c:pt>
                <c:pt idx="951">
                  <c:v>46275</c:v>
                </c:pt>
                <c:pt idx="952">
                  <c:v>46282</c:v>
                </c:pt>
                <c:pt idx="953">
                  <c:v>46289</c:v>
                </c:pt>
                <c:pt idx="954">
                  <c:v>46296</c:v>
                </c:pt>
                <c:pt idx="955">
                  <c:v>46303</c:v>
                </c:pt>
                <c:pt idx="956">
                  <c:v>46310</c:v>
                </c:pt>
                <c:pt idx="957">
                  <c:v>46317</c:v>
                </c:pt>
                <c:pt idx="958">
                  <c:v>46324</c:v>
                </c:pt>
                <c:pt idx="959">
                  <c:v>46331</c:v>
                </c:pt>
                <c:pt idx="960">
                  <c:v>46338</c:v>
                </c:pt>
                <c:pt idx="961">
                  <c:v>46345</c:v>
                </c:pt>
                <c:pt idx="962">
                  <c:v>46352</c:v>
                </c:pt>
                <c:pt idx="963">
                  <c:v>46359</c:v>
                </c:pt>
                <c:pt idx="964">
                  <c:v>46366</c:v>
                </c:pt>
                <c:pt idx="965">
                  <c:v>46373</c:v>
                </c:pt>
                <c:pt idx="966">
                  <c:v>46380</c:v>
                </c:pt>
                <c:pt idx="967">
                  <c:v>46387</c:v>
                </c:pt>
                <c:pt idx="968">
                  <c:v>46394</c:v>
                </c:pt>
                <c:pt idx="969">
                  <c:v>46401</c:v>
                </c:pt>
                <c:pt idx="970">
                  <c:v>46408</c:v>
                </c:pt>
                <c:pt idx="971">
                  <c:v>46415</c:v>
                </c:pt>
                <c:pt idx="972">
                  <c:v>46422</c:v>
                </c:pt>
                <c:pt idx="973">
                  <c:v>46429</c:v>
                </c:pt>
                <c:pt idx="974">
                  <c:v>46436</c:v>
                </c:pt>
                <c:pt idx="975">
                  <c:v>46443</c:v>
                </c:pt>
                <c:pt idx="976">
                  <c:v>46450</c:v>
                </c:pt>
                <c:pt idx="977">
                  <c:v>46457</c:v>
                </c:pt>
                <c:pt idx="978">
                  <c:v>46464</c:v>
                </c:pt>
                <c:pt idx="979">
                  <c:v>46471</c:v>
                </c:pt>
                <c:pt idx="980">
                  <c:v>46478</c:v>
                </c:pt>
                <c:pt idx="981">
                  <c:v>46485</c:v>
                </c:pt>
                <c:pt idx="982">
                  <c:v>46492</c:v>
                </c:pt>
                <c:pt idx="983">
                  <c:v>46499</c:v>
                </c:pt>
                <c:pt idx="984">
                  <c:v>46506</c:v>
                </c:pt>
                <c:pt idx="985">
                  <c:v>46513</c:v>
                </c:pt>
                <c:pt idx="986">
                  <c:v>46520</c:v>
                </c:pt>
                <c:pt idx="987">
                  <c:v>46527</c:v>
                </c:pt>
                <c:pt idx="988">
                  <c:v>46534</c:v>
                </c:pt>
                <c:pt idx="989">
                  <c:v>46541</c:v>
                </c:pt>
                <c:pt idx="990">
                  <c:v>46548</c:v>
                </c:pt>
                <c:pt idx="991">
                  <c:v>46555</c:v>
                </c:pt>
                <c:pt idx="992">
                  <c:v>46562</c:v>
                </c:pt>
                <c:pt idx="993">
                  <c:v>46569</c:v>
                </c:pt>
                <c:pt idx="994">
                  <c:v>46576</c:v>
                </c:pt>
                <c:pt idx="995">
                  <c:v>46583</c:v>
                </c:pt>
                <c:pt idx="996">
                  <c:v>46590</c:v>
                </c:pt>
                <c:pt idx="997">
                  <c:v>46597</c:v>
                </c:pt>
                <c:pt idx="998">
                  <c:v>46604</c:v>
                </c:pt>
                <c:pt idx="999">
                  <c:v>46611</c:v>
                </c:pt>
                <c:pt idx="1000">
                  <c:v>46618</c:v>
                </c:pt>
                <c:pt idx="1001">
                  <c:v>46625</c:v>
                </c:pt>
                <c:pt idx="1002">
                  <c:v>46632</c:v>
                </c:pt>
                <c:pt idx="1003">
                  <c:v>46639</c:v>
                </c:pt>
                <c:pt idx="1004">
                  <c:v>46646</c:v>
                </c:pt>
                <c:pt idx="1005">
                  <c:v>46653</c:v>
                </c:pt>
                <c:pt idx="1006">
                  <c:v>46660</c:v>
                </c:pt>
                <c:pt idx="1007">
                  <c:v>46667</c:v>
                </c:pt>
                <c:pt idx="1008">
                  <c:v>46674</c:v>
                </c:pt>
                <c:pt idx="1009">
                  <c:v>46681</c:v>
                </c:pt>
                <c:pt idx="1010">
                  <c:v>46688</c:v>
                </c:pt>
                <c:pt idx="1011">
                  <c:v>46695</c:v>
                </c:pt>
                <c:pt idx="1012">
                  <c:v>46702</c:v>
                </c:pt>
                <c:pt idx="1013">
                  <c:v>46709</c:v>
                </c:pt>
                <c:pt idx="1014">
                  <c:v>46716</c:v>
                </c:pt>
                <c:pt idx="1015">
                  <c:v>46723</c:v>
                </c:pt>
                <c:pt idx="1016">
                  <c:v>46730</c:v>
                </c:pt>
                <c:pt idx="1017">
                  <c:v>46737</c:v>
                </c:pt>
                <c:pt idx="1018">
                  <c:v>46744</c:v>
                </c:pt>
                <c:pt idx="1019">
                  <c:v>46751</c:v>
                </c:pt>
                <c:pt idx="1020">
                  <c:v>46758</c:v>
                </c:pt>
                <c:pt idx="1021">
                  <c:v>46765</c:v>
                </c:pt>
                <c:pt idx="1022">
                  <c:v>46772</c:v>
                </c:pt>
                <c:pt idx="1023">
                  <c:v>46779</c:v>
                </c:pt>
                <c:pt idx="1024">
                  <c:v>46786</c:v>
                </c:pt>
                <c:pt idx="1025">
                  <c:v>46793</c:v>
                </c:pt>
                <c:pt idx="1026">
                  <c:v>46800</c:v>
                </c:pt>
                <c:pt idx="1027">
                  <c:v>46807</c:v>
                </c:pt>
                <c:pt idx="1028">
                  <c:v>46814</c:v>
                </c:pt>
                <c:pt idx="1029">
                  <c:v>46821</c:v>
                </c:pt>
                <c:pt idx="1030">
                  <c:v>46828</c:v>
                </c:pt>
                <c:pt idx="1031">
                  <c:v>46835</c:v>
                </c:pt>
                <c:pt idx="1032">
                  <c:v>46842</c:v>
                </c:pt>
                <c:pt idx="1033">
                  <c:v>46849</c:v>
                </c:pt>
                <c:pt idx="1034">
                  <c:v>46856</c:v>
                </c:pt>
                <c:pt idx="1035">
                  <c:v>46863</c:v>
                </c:pt>
                <c:pt idx="1036">
                  <c:v>46870</c:v>
                </c:pt>
                <c:pt idx="1037">
                  <c:v>46877</c:v>
                </c:pt>
                <c:pt idx="1038">
                  <c:v>46884</c:v>
                </c:pt>
                <c:pt idx="1039">
                  <c:v>46891</c:v>
                </c:pt>
                <c:pt idx="1040">
                  <c:v>46898</c:v>
                </c:pt>
                <c:pt idx="1041">
                  <c:v>46905</c:v>
                </c:pt>
                <c:pt idx="1042">
                  <c:v>46912</c:v>
                </c:pt>
                <c:pt idx="1043">
                  <c:v>46919</c:v>
                </c:pt>
                <c:pt idx="1044">
                  <c:v>46926</c:v>
                </c:pt>
                <c:pt idx="1045">
                  <c:v>46933</c:v>
                </c:pt>
                <c:pt idx="1046">
                  <c:v>46940</c:v>
                </c:pt>
                <c:pt idx="1047">
                  <c:v>46947</c:v>
                </c:pt>
                <c:pt idx="1048">
                  <c:v>46954</c:v>
                </c:pt>
                <c:pt idx="1049">
                  <c:v>46961</c:v>
                </c:pt>
                <c:pt idx="1050">
                  <c:v>46968</c:v>
                </c:pt>
                <c:pt idx="1051">
                  <c:v>46975</c:v>
                </c:pt>
                <c:pt idx="1052">
                  <c:v>46982</c:v>
                </c:pt>
                <c:pt idx="1053">
                  <c:v>46989</c:v>
                </c:pt>
                <c:pt idx="1054">
                  <c:v>46996</c:v>
                </c:pt>
                <c:pt idx="1055">
                  <c:v>47003</c:v>
                </c:pt>
                <c:pt idx="1056">
                  <c:v>47010</c:v>
                </c:pt>
                <c:pt idx="1057">
                  <c:v>47017</c:v>
                </c:pt>
                <c:pt idx="1058">
                  <c:v>47024</c:v>
                </c:pt>
                <c:pt idx="1059">
                  <c:v>47031</c:v>
                </c:pt>
                <c:pt idx="1060">
                  <c:v>47038</c:v>
                </c:pt>
                <c:pt idx="1061">
                  <c:v>47045</c:v>
                </c:pt>
                <c:pt idx="1062">
                  <c:v>47052</c:v>
                </c:pt>
                <c:pt idx="1063">
                  <c:v>47059</c:v>
                </c:pt>
                <c:pt idx="1064">
                  <c:v>47066</c:v>
                </c:pt>
                <c:pt idx="1065">
                  <c:v>47073</c:v>
                </c:pt>
                <c:pt idx="1066">
                  <c:v>47080</c:v>
                </c:pt>
                <c:pt idx="1067">
                  <c:v>47087</c:v>
                </c:pt>
                <c:pt idx="1068">
                  <c:v>47094</c:v>
                </c:pt>
                <c:pt idx="1069">
                  <c:v>47101</c:v>
                </c:pt>
                <c:pt idx="1070">
                  <c:v>47108</c:v>
                </c:pt>
                <c:pt idx="1071">
                  <c:v>47116</c:v>
                </c:pt>
                <c:pt idx="1072">
                  <c:v>47123</c:v>
                </c:pt>
                <c:pt idx="1073">
                  <c:v>47130</c:v>
                </c:pt>
                <c:pt idx="1074">
                  <c:v>47137</c:v>
                </c:pt>
                <c:pt idx="1075">
                  <c:v>47144</c:v>
                </c:pt>
                <c:pt idx="1076">
                  <c:v>47151</c:v>
                </c:pt>
                <c:pt idx="1077">
                  <c:v>47158</c:v>
                </c:pt>
                <c:pt idx="1078">
                  <c:v>47165</c:v>
                </c:pt>
                <c:pt idx="1079">
                  <c:v>47172</c:v>
                </c:pt>
                <c:pt idx="1080">
                  <c:v>47179</c:v>
                </c:pt>
                <c:pt idx="1081">
                  <c:v>47186</c:v>
                </c:pt>
                <c:pt idx="1082">
                  <c:v>47193</c:v>
                </c:pt>
                <c:pt idx="1083">
                  <c:v>47200</c:v>
                </c:pt>
                <c:pt idx="1084">
                  <c:v>47211</c:v>
                </c:pt>
                <c:pt idx="1085">
                  <c:v>47214</c:v>
                </c:pt>
                <c:pt idx="1086">
                  <c:v>47221</c:v>
                </c:pt>
                <c:pt idx="1087">
                  <c:v>47228</c:v>
                </c:pt>
                <c:pt idx="1088">
                  <c:v>47235</c:v>
                </c:pt>
                <c:pt idx="1089">
                  <c:v>47242</c:v>
                </c:pt>
                <c:pt idx="1090">
                  <c:v>47249</c:v>
                </c:pt>
                <c:pt idx="1091">
                  <c:v>47256</c:v>
                </c:pt>
                <c:pt idx="1092">
                  <c:v>47263</c:v>
                </c:pt>
                <c:pt idx="1093">
                  <c:v>47270</c:v>
                </c:pt>
                <c:pt idx="1094">
                  <c:v>47277</c:v>
                </c:pt>
                <c:pt idx="1095">
                  <c:v>47284</c:v>
                </c:pt>
                <c:pt idx="1096">
                  <c:v>47291</c:v>
                </c:pt>
                <c:pt idx="1097">
                  <c:v>47298</c:v>
                </c:pt>
                <c:pt idx="1098">
                  <c:v>47305</c:v>
                </c:pt>
                <c:pt idx="1099">
                  <c:v>47312</c:v>
                </c:pt>
                <c:pt idx="1100">
                  <c:v>47319</c:v>
                </c:pt>
                <c:pt idx="1101">
                  <c:v>47326</c:v>
                </c:pt>
                <c:pt idx="1102">
                  <c:v>47333</c:v>
                </c:pt>
                <c:pt idx="1103">
                  <c:v>47340</c:v>
                </c:pt>
                <c:pt idx="1104">
                  <c:v>47347</c:v>
                </c:pt>
                <c:pt idx="1105">
                  <c:v>47354</c:v>
                </c:pt>
                <c:pt idx="1106">
                  <c:v>47361</c:v>
                </c:pt>
                <c:pt idx="1107">
                  <c:v>47368</c:v>
                </c:pt>
                <c:pt idx="1108">
                  <c:v>47375</c:v>
                </c:pt>
                <c:pt idx="1109">
                  <c:v>47382</c:v>
                </c:pt>
                <c:pt idx="1110">
                  <c:v>47389</c:v>
                </c:pt>
                <c:pt idx="1111">
                  <c:v>47396</c:v>
                </c:pt>
                <c:pt idx="1112">
                  <c:v>47403</c:v>
                </c:pt>
                <c:pt idx="1113">
                  <c:v>47410</c:v>
                </c:pt>
                <c:pt idx="1114">
                  <c:v>47417</c:v>
                </c:pt>
                <c:pt idx="1115">
                  <c:v>47424</c:v>
                </c:pt>
                <c:pt idx="1116">
                  <c:v>47431</c:v>
                </c:pt>
                <c:pt idx="1117">
                  <c:v>47438</c:v>
                </c:pt>
                <c:pt idx="1118">
                  <c:v>47445</c:v>
                </c:pt>
                <c:pt idx="1119">
                  <c:v>47452</c:v>
                </c:pt>
                <c:pt idx="1120">
                  <c:v>47459</c:v>
                </c:pt>
                <c:pt idx="1121">
                  <c:v>47466</c:v>
                </c:pt>
                <c:pt idx="1122">
                  <c:v>47473</c:v>
                </c:pt>
                <c:pt idx="1123">
                  <c:v>47483</c:v>
                </c:pt>
                <c:pt idx="1124">
                  <c:v>47490</c:v>
                </c:pt>
                <c:pt idx="1125">
                  <c:v>47497</c:v>
                </c:pt>
                <c:pt idx="1126">
                  <c:v>47504</c:v>
                </c:pt>
                <c:pt idx="1127">
                  <c:v>47511</c:v>
                </c:pt>
                <c:pt idx="1128">
                  <c:v>47518</c:v>
                </c:pt>
                <c:pt idx="1129">
                  <c:v>47525</c:v>
                </c:pt>
                <c:pt idx="1130">
                  <c:v>47532</c:v>
                </c:pt>
                <c:pt idx="1131">
                  <c:v>47539</c:v>
                </c:pt>
                <c:pt idx="1132">
                  <c:v>47546</c:v>
                </c:pt>
                <c:pt idx="1133">
                  <c:v>47553</c:v>
                </c:pt>
                <c:pt idx="1134">
                  <c:v>47560</c:v>
                </c:pt>
                <c:pt idx="1135">
                  <c:v>47567</c:v>
                </c:pt>
                <c:pt idx="1136">
                  <c:v>47574</c:v>
                </c:pt>
                <c:pt idx="1137">
                  <c:v>47581</c:v>
                </c:pt>
                <c:pt idx="1138">
                  <c:v>47588</c:v>
                </c:pt>
                <c:pt idx="1139">
                  <c:v>47597</c:v>
                </c:pt>
                <c:pt idx="1140">
                  <c:v>47602</c:v>
                </c:pt>
                <c:pt idx="1141">
                  <c:v>47609</c:v>
                </c:pt>
                <c:pt idx="1142">
                  <c:v>47616</c:v>
                </c:pt>
                <c:pt idx="1143">
                  <c:v>47623</c:v>
                </c:pt>
                <c:pt idx="1144">
                  <c:v>47630</c:v>
                </c:pt>
                <c:pt idx="1145">
                  <c:v>47637</c:v>
                </c:pt>
                <c:pt idx="1146">
                  <c:v>47644</c:v>
                </c:pt>
                <c:pt idx="1147">
                  <c:v>47651</c:v>
                </c:pt>
                <c:pt idx="1148">
                  <c:v>47658</c:v>
                </c:pt>
                <c:pt idx="1149">
                  <c:v>47665</c:v>
                </c:pt>
                <c:pt idx="1150">
                  <c:v>47672</c:v>
                </c:pt>
                <c:pt idx="1151">
                  <c:v>47679</c:v>
                </c:pt>
                <c:pt idx="1152">
                  <c:v>47686</c:v>
                </c:pt>
                <c:pt idx="1153">
                  <c:v>47693</c:v>
                </c:pt>
                <c:pt idx="1154">
                  <c:v>47700</c:v>
                </c:pt>
                <c:pt idx="1155">
                  <c:v>47707</c:v>
                </c:pt>
                <c:pt idx="1156">
                  <c:v>47714</c:v>
                </c:pt>
                <c:pt idx="1157">
                  <c:v>47721</c:v>
                </c:pt>
                <c:pt idx="1158">
                  <c:v>47728</c:v>
                </c:pt>
                <c:pt idx="1159">
                  <c:v>47735</c:v>
                </c:pt>
                <c:pt idx="1160">
                  <c:v>47742</c:v>
                </c:pt>
                <c:pt idx="1161">
                  <c:v>47749</c:v>
                </c:pt>
                <c:pt idx="1162">
                  <c:v>47756</c:v>
                </c:pt>
                <c:pt idx="1163">
                  <c:v>47763</c:v>
                </c:pt>
                <c:pt idx="1164">
                  <c:v>47770</c:v>
                </c:pt>
                <c:pt idx="1165">
                  <c:v>47777</c:v>
                </c:pt>
                <c:pt idx="1166">
                  <c:v>47784</c:v>
                </c:pt>
                <c:pt idx="1167">
                  <c:v>47791</c:v>
                </c:pt>
                <c:pt idx="1168">
                  <c:v>47798</c:v>
                </c:pt>
                <c:pt idx="1169">
                  <c:v>47805</c:v>
                </c:pt>
                <c:pt idx="1170">
                  <c:v>47812</c:v>
                </c:pt>
                <c:pt idx="1171">
                  <c:v>47819</c:v>
                </c:pt>
                <c:pt idx="1172">
                  <c:v>47826</c:v>
                </c:pt>
                <c:pt idx="1173">
                  <c:v>47833</c:v>
                </c:pt>
                <c:pt idx="1174">
                  <c:v>47840</c:v>
                </c:pt>
                <c:pt idx="1175">
                  <c:v>47848</c:v>
                </c:pt>
                <c:pt idx="1176">
                  <c:v>47855</c:v>
                </c:pt>
                <c:pt idx="1177">
                  <c:v>47862</c:v>
                </c:pt>
                <c:pt idx="1178">
                  <c:v>47869</c:v>
                </c:pt>
                <c:pt idx="1179">
                  <c:v>47876</c:v>
                </c:pt>
                <c:pt idx="1180">
                  <c:v>47883</c:v>
                </c:pt>
                <c:pt idx="1181">
                  <c:v>47890</c:v>
                </c:pt>
                <c:pt idx="1182">
                  <c:v>47897</c:v>
                </c:pt>
                <c:pt idx="1183">
                  <c:v>47904</c:v>
                </c:pt>
                <c:pt idx="1184">
                  <c:v>47911</c:v>
                </c:pt>
                <c:pt idx="1185">
                  <c:v>47918</c:v>
                </c:pt>
                <c:pt idx="1186">
                  <c:v>47925</c:v>
                </c:pt>
                <c:pt idx="1187">
                  <c:v>47932</c:v>
                </c:pt>
                <c:pt idx="1188">
                  <c:v>47939</c:v>
                </c:pt>
                <c:pt idx="1189">
                  <c:v>47946</c:v>
                </c:pt>
                <c:pt idx="1190">
                  <c:v>47955</c:v>
                </c:pt>
                <c:pt idx="1191">
                  <c:v>47962</c:v>
                </c:pt>
                <c:pt idx="1192">
                  <c:v>47970</c:v>
                </c:pt>
                <c:pt idx="1193">
                  <c:v>47976</c:v>
                </c:pt>
                <c:pt idx="1194">
                  <c:v>47983</c:v>
                </c:pt>
                <c:pt idx="1195">
                  <c:v>47990</c:v>
                </c:pt>
                <c:pt idx="1196">
                  <c:v>47997</c:v>
                </c:pt>
                <c:pt idx="1197">
                  <c:v>48004</c:v>
                </c:pt>
                <c:pt idx="1198">
                  <c:v>48011</c:v>
                </c:pt>
                <c:pt idx="1199">
                  <c:v>48018</c:v>
                </c:pt>
                <c:pt idx="1200">
                  <c:v>48025</c:v>
                </c:pt>
                <c:pt idx="1201">
                  <c:v>48032</c:v>
                </c:pt>
                <c:pt idx="1202">
                  <c:v>48039</c:v>
                </c:pt>
                <c:pt idx="1203">
                  <c:v>48046</c:v>
                </c:pt>
                <c:pt idx="1204">
                  <c:v>48053</c:v>
                </c:pt>
                <c:pt idx="1205">
                  <c:v>48060</c:v>
                </c:pt>
                <c:pt idx="1206">
                  <c:v>48067</c:v>
                </c:pt>
                <c:pt idx="1207">
                  <c:v>48074</c:v>
                </c:pt>
                <c:pt idx="1208">
                  <c:v>48081</c:v>
                </c:pt>
                <c:pt idx="1209">
                  <c:v>48088</c:v>
                </c:pt>
                <c:pt idx="1210">
                  <c:v>48095</c:v>
                </c:pt>
                <c:pt idx="1211">
                  <c:v>48102</c:v>
                </c:pt>
                <c:pt idx="1212">
                  <c:v>48109</c:v>
                </c:pt>
                <c:pt idx="1213">
                  <c:v>48116</c:v>
                </c:pt>
                <c:pt idx="1214">
                  <c:v>48123</c:v>
                </c:pt>
                <c:pt idx="1215">
                  <c:v>48130</c:v>
                </c:pt>
                <c:pt idx="1216">
                  <c:v>48137</c:v>
                </c:pt>
                <c:pt idx="1217">
                  <c:v>48144</c:v>
                </c:pt>
                <c:pt idx="1218">
                  <c:v>48151</c:v>
                </c:pt>
                <c:pt idx="1219">
                  <c:v>48158</c:v>
                </c:pt>
                <c:pt idx="1220">
                  <c:v>48165</c:v>
                </c:pt>
                <c:pt idx="1221">
                  <c:v>48172</c:v>
                </c:pt>
                <c:pt idx="1222">
                  <c:v>48179</c:v>
                </c:pt>
                <c:pt idx="1223">
                  <c:v>48186</c:v>
                </c:pt>
                <c:pt idx="1224">
                  <c:v>48193</c:v>
                </c:pt>
                <c:pt idx="1225">
                  <c:v>48200</c:v>
                </c:pt>
                <c:pt idx="1226">
                  <c:v>48211</c:v>
                </c:pt>
                <c:pt idx="1227">
                  <c:v>48215</c:v>
                </c:pt>
                <c:pt idx="1228">
                  <c:v>48221</c:v>
                </c:pt>
                <c:pt idx="1229">
                  <c:v>48228</c:v>
                </c:pt>
                <c:pt idx="1230">
                  <c:v>48235</c:v>
                </c:pt>
                <c:pt idx="1231">
                  <c:v>48242</c:v>
                </c:pt>
                <c:pt idx="1232">
                  <c:v>48249</c:v>
                </c:pt>
                <c:pt idx="1233">
                  <c:v>48256</c:v>
                </c:pt>
                <c:pt idx="1234">
                  <c:v>48263</c:v>
                </c:pt>
                <c:pt idx="1235">
                  <c:v>48270</c:v>
                </c:pt>
                <c:pt idx="1236">
                  <c:v>48277</c:v>
                </c:pt>
                <c:pt idx="1237">
                  <c:v>48284</c:v>
                </c:pt>
                <c:pt idx="1238">
                  <c:v>48291</c:v>
                </c:pt>
                <c:pt idx="1239">
                  <c:v>48298</c:v>
                </c:pt>
                <c:pt idx="1240">
                  <c:v>48305</c:v>
                </c:pt>
                <c:pt idx="1241">
                  <c:v>48312</c:v>
                </c:pt>
                <c:pt idx="1242">
                  <c:v>48319</c:v>
                </c:pt>
                <c:pt idx="1243">
                  <c:v>48326</c:v>
                </c:pt>
                <c:pt idx="1244">
                  <c:v>48333</c:v>
                </c:pt>
                <c:pt idx="1245">
                  <c:v>48340</c:v>
                </c:pt>
                <c:pt idx="1246">
                  <c:v>48347</c:v>
                </c:pt>
                <c:pt idx="1247">
                  <c:v>48354</c:v>
                </c:pt>
                <c:pt idx="1248">
                  <c:v>48361</c:v>
                </c:pt>
                <c:pt idx="1249">
                  <c:v>48368</c:v>
                </c:pt>
                <c:pt idx="1250">
                  <c:v>48375</c:v>
                </c:pt>
                <c:pt idx="1251">
                  <c:v>48382</c:v>
                </c:pt>
                <c:pt idx="1252">
                  <c:v>48389</c:v>
                </c:pt>
                <c:pt idx="1253">
                  <c:v>48396</c:v>
                </c:pt>
                <c:pt idx="1254">
                  <c:v>48403</c:v>
                </c:pt>
                <c:pt idx="1255">
                  <c:v>48410</c:v>
                </c:pt>
                <c:pt idx="1256">
                  <c:v>48417</c:v>
                </c:pt>
                <c:pt idx="1257">
                  <c:v>48424</c:v>
                </c:pt>
                <c:pt idx="1258">
                  <c:v>48431</c:v>
                </c:pt>
                <c:pt idx="1259">
                  <c:v>48438</c:v>
                </c:pt>
                <c:pt idx="1260">
                  <c:v>48445</c:v>
                </c:pt>
                <c:pt idx="1261">
                  <c:v>48452</c:v>
                </c:pt>
                <c:pt idx="1262">
                  <c:v>48459</c:v>
                </c:pt>
                <c:pt idx="1263">
                  <c:v>48466</c:v>
                </c:pt>
                <c:pt idx="1264">
                  <c:v>48473</c:v>
                </c:pt>
                <c:pt idx="1265">
                  <c:v>48480</c:v>
                </c:pt>
                <c:pt idx="1266">
                  <c:v>48487</c:v>
                </c:pt>
                <c:pt idx="1267">
                  <c:v>48494</c:v>
                </c:pt>
                <c:pt idx="1268">
                  <c:v>48501</c:v>
                </c:pt>
                <c:pt idx="1269">
                  <c:v>48508</c:v>
                </c:pt>
                <c:pt idx="1270">
                  <c:v>48515</c:v>
                </c:pt>
                <c:pt idx="1271">
                  <c:v>48522</c:v>
                </c:pt>
                <c:pt idx="1272">
                  <c:v>48529</c:v>
                </c:pt>
                <c:pt idx="1273">
                  <c:v>48536</c:v>
                </c:pt>
                <c:pt idx="1274">
                  <c:v>48543</c:v>
                </c:pt>
                <c:pt idx="1275">
                  <c:v>48550</c:v>
                </c:pt>
                <c:pt idx="1276">
                  <c:v>48557</c:v>
                </c:pt>
                <c:pt idx="1277">
                  <c:v>48564</c:v>
                </c:pt>
                <c:pt idx="1278">
                  <c:v>48571</c:v>
                </c:pt>
                <c:pt idx="1279">
                  <c:v>48578</c:v>
                </c:pt>
                <c:pt idx="1280">
                  <c:v>48585</c:v>
                </c:pt>
                <c:pt idx="1281">
                  <c:v>48592</c:v>
                </c:pt>
                <c:pt idx="1282">
                  <c:v>48599</c:v>
                </c:pt>
                <c:pt idx="1283">
                  <c:v>48606</c:v>
                </c:pt>
                <c:pt idx="1284">
                  <c:v>48613</c:v>
                </c:pt>
                <c:pt idx="1285">
                  <c:v>48620</c:v>
                </c:pt>
                <c:pt idx="1286">
                  <c:v>48627</c:v>
                </c:pt>
                <c:pt idx="1287">
                  <c:v>48634</c:v>
                </c:pt>
                <c:pt idx="1288">
                  <c:v>48641</c:v>
                </c:pt>
                <c:pt idx="1289">
                  <c:v>48648</c:v>
                </c:pt>
                <c:pt idx="1290">
                  <c:v>48655</c:v>
                </c:pt>
                <c:pt idx="1291">
                  <c:v>48662</c:v>
                </c:pt>
                <c:pt idx="1292">
                  <c:v>48669</c:v>
                </c:pt>
                <c:pt idx="1293">
                  <c:v>48676</c:v>
                </c:pt>
                <c:pt idx="1294">
                  <c:v>48683</c:v>
                </c:pt>
                <c:pt idx="1295">
                  <c:v>48690</c:v>
                </c:pt>
                <c:pt idx="1296">
                  <c:v>48697</c:v>
                </c:pt>
                <c:pt idx="1297">
                  <c:v>48704</c:v>
                </c:pt>
                <c:pt idx="1298">
                  <c:v>48711</c:v>
                </c:pt>
                <c:pt idx="1299">
                  <c:v>48718</c:v>
                </c:pt>
                <c:pt idx="1300">
                  <c:v>48725</c:v>
                </c:pt>
                <c:pt idx="1301">
                  <c:v>48732</c:v>
                </c:pt>
                <c:pt idx="1302">
                  <c:v>48739</c:v>
                </c:pt>
                <c:pt idx="1303">
                  <c:v>48746</c:v>
                </c:pt>
                <c:pt idx="1304">
                  <c:v>48753</c:v>
                </c:pt>
                <c:pt idx="1305">
                  <c:v>48760</c:v>
                </c:pt>
                <c:pt idx="1306">
                  <c:v>48767</c:v>
                </c:pt>
                <c:pt idx="1307">
                  <c:v>48774</c:v>
                </c:pt>
                <c:pt idx="1308">
                  <c:v>48781</c:v>
                </c:pt>
                <c:pt idx="1309">
                  <c:v>48788</c:v>
                </c:pt>
                <c:pt idx="1310">
                  <c:v>48795</c:v>
                </c:pt>
                <c:pt idx="1311">
                  <c:v>48802</c:v>
                </c:pt>
                <c:pt idx="1312">
                  <c:v>48809</c:v>
                </c:pt>
                <c:pt idx="1313">
                  <c:v>48816</c:v>
                </c:pt>
                <c:pt idx="1314">
                  <c:v>48823</c:v>
                </c:pt>
                <c:pt idx="1315">
                  <c:v>48830</c:v>
                </c:pt>
                <c:pt idx="1316">
                  <c:v>48837</c:v>
                </c:pt>
                <c:pt idx="1317">
                  <c:v>48844</c:v>
                </c:pt>
                <c:pt idx="1318">
                  <c:v>48851</c:v>
                </c:pt>
                <c:pt idx="1319">
                  <c:v>48858</c:v>
                </c:pt>
                <c:pt idx="1320">
                  <c:v>48865</c:v>
                </c:pt>
                <c:pt idx="1321">
                  <c:v>48872</c:v>
                </c:pt>
                <c:pt idx="1322">
                  <c:v>48879</c:v>
                </c:pt>
                <c:pt idx="1323">
                  <c:v>48886</c:v>
                </c:pt>
                <c:pt idx="1324">
                  <c:v>48893</c:v>
                </c:pt>
                <c:pt idx="1325">
                  <c:v>48900</c:v>
                </c:pt>
                <c:pt idx="1326">
                  <c:v>48907</c:v>
                </c:pt>
                <c:pt idx="1327">
                  <c:v>48914</c:v>
                </c:pt>
                <c:pt idx="1328">
                  <c:v>48921</c:v>
                </c:pt>
                <c:pt idx="1329">
                  <c:v>48928</c:v>
                </c:pt>
                <c:pt idx="1330">
                  <c:v>48935</c:v>
                </c:pt>
                <c:pt idx="1331">
                  <c:v>48942</c:v>
                </c:pt>
                <c:pt idx="1332">
                  <c:v>48949</c:v>
                </c:pt>
                <c:pt idx="1333">
                  <c:v>48956</c:v>
                </c:pt>
                <c:pt idx="1334">
                  <c:v>48963</c:v>
                </c:pt>
                <c:pt idx="1335">
                  <c:v>48970</c:v>
                </c:pt>
                <c:pt idx="1336">
                  <c:v>48977</c:v>
                </c:pt>
                <c:pt idx="1337">
                  <c:v>48984</c:v>
                </c:pt>
                <c:pt idx="1338">
                  <c:v>48991</c:v>
                </c:pt>
                <c:pt idx="1339">
                  <c:v>48998</c:v>
                </c:pt>
                <c:pt idx="1340">
                  <c:v>49005</c:v>
                </c:pt>
                <c:pt idx="1341">
                  <c:v>49012</c:v>
                </c:pt>
                <c:pt idx="1342">
                  <c:v>49019</c:v>
                </c:pt>
                <c:pt idx="1343">
                  <c:v>49026</c:v>
                </c:pt>
                <c:pt idx="1344">
                  <c:v>49033</c:v>
                </c:pt>
                <c:pt idx="1345">
                  <c:v>49040</c:v>
                </c:pt>
                <c:pt idx="1346">
                  <c:v>49047</c:v>
                </c:pt>
                <c:pt idx="1347">
                  <c:v>49054</c:v>
                </c:pt>
                <c:pt idx="1348">
                  <c:v>49061</c:v>
                </c:pt>
                <c:pt idx="1349">
                  <c:v>49068</c:v>
                </c:pt>
                <c:pt idx="1350">
                  <c:v>49075</c:v>
                </c:pt>
                <c:pt idx="1351">
                  <c:v>49082</c:v>
                </c:pt>
                <c:pt idx="1352">
                  <c:v>49089</c:v>
                </c:pt>
                <c:pt idx="1353">
                  <c:v>49096</c:v>
                </c:pt>
                <c:pt idx="1354">
                  <c:v>49103</c:v>
                </c:pt>
                <c:pt idx="1355">
                  <c:v>49110</c:v>
                </c:pt>
                <c:pt idx="1356">
                  <c:v>49117</c:v>
                </c:pt>
                <c:pt idx="1357">
                  <c:v>49124</c:v>
                </c:pt>
                <c:pt idx="1358">
                  <c:v>49131</c:v>
                </c:pt>
                <c:pt idx="1359">
                  <c:v>49138</c:v>
                </c:pt>
                <c:pt idx="1360">
                  <c:v>49145</c:v>
                </c:pt>
                <c:pt idx="1361">
                  <c:v>49152</c:v>
                </c:pt>
                <c:pt idx="1362">
                  <c:v>49159</c:v>
                </c:pt>
                <c:pt idx="1363">
                  <c:v>49166</c:v>
                </c:pt>
                <c:pt idx="1364">
                  <c:v>49173</c:v>
                </c:pt>
                <c:pt idx="1365">
                  <c:v>49180</c:v>
                </c:pt>
                <c:pt idx="1366">
                  <c:v>49187</c:v>
                </c:pt>
                <c:pt idx="1367">
                  <c:v>49194</c:v>
                </c:pt>
                <c:pt idx="1368">
                  <c:v>49201</c:v>
                </c:pt>
                <c:pt idx="1369">
                  <c:v>49208</c:v>
                </c:pt>
                <c:pt idx="1370">
                  <c:v>49215</c:v>
                </c:pt>
                <c:pt idx="1371">
                  <c:v>49222</c:v>
                </c:pt>
                <c:pt idx="1372">
                  <c:v>49229</c:v>
                </c:pt>
                <c:pt idx="1373">
                  <c:v>49236</c:v>
                </c:pt>
                <c:pt idx="1374">
                  <c:v>49243</c:v>
                </c:pt>
                <c:pt idx="1375">
                  <c:v>49250</c:v>
                </c:pt>
                <c:pt idx="1376">
                  <c:v>49257</c:v>
                </c:pt>
                <c:pt idx="1377">
                  <c:v>49264</c:v>
                </c:pt>
                <c:pt idx="1378">
                  <c:v>49271</c:v>
                </c:pt>
                <c:pt idx="1379">
                  <c:v>49278</c:v>
                </c:pt>
                <c:pt idx="1380">
                  <c:v>49285</c:v>
                </c:pt>
                <c:pt idx="1381">
                  <c:v>49292</c:v>
                </c:pt>
                <c:pt idx="1382">
                  <c:v>49299</c:v>
                </c:pt>
                <c:pt idx="1383">
                  <c:v>49307</c:v>
                </c:pt>
                <c:pt idx="1384">
                  <c:v>49314</c:v>
                </c:pt>
                <c:pt idx="1385">
                  <c:v>49321</c:v>
                </c:pt>
                <c:pt idx="1386">
                  <c:v>49328</c:v>
                </c:pt>
                <c:pt idx="1387">
                  <c:v>49335</c:v>
                </c:pt>
                <c:pt idx="1388">
                  <c:v>49342</c:v>
                </c:pt>
                <c:pt idx="1389">
                  <c:v>49349</c:v>
                </c:pt>
                <c:pt idx="1390">
                  <c:v>49356</c:v>
                </c:pt>
                <c:pt idx="1391">
                  <c:v>49363</c:v>
                </c:pt>
                <c:pt idx="1392">
                  <c:v>49370</c:v>
                </c:pt>
                <c:pt idx="1393">
                  <c:v>49377</c:v>
                </c:pt>
                <c:pt idx="1394">
                  <c:v>49384</c:v>
                </c:pt>
                <c:pt idx="1395">
                  <c:v>49395</c:v>
                </c:pt>
                <c:pt idx="1396">
                  <c:v>49398</c:v>
                </c:pt>
                <c:pt idx="1397">
                  <c:v>49405</c:v>
                </c:pt>
                <c:pt idx="1398">
                  <c:v>49412</c:v>
                </c:pt>
                <c:pt idx="1399">
                  <c:v>49419</c:v>
                </c:pt>
                <c:pt idx="1400">
                  <c:v>49426</c:v>
                </c:pt>
                <c:pt idx="1401">
                  <c:v>49433</c:v>
                </c:pt>
                <c:pt idx="1402">
                  <c:v>49440</c:v>
                </c:pt>
                <c:pt idx="1403">
                  <c:v>49447</c:v>
                </c:pt>
                <c:pt idx="1404">
                  <c:v>49454</c:v>
                </c:pt>
                <c:pt idx="1405">
                  <c:v>49461</c:v>
                </c:pt>
                <c:pt idx="1406">
                  <c:v>49468</c:v>
                </c:pt>
                <c:pt idx="1407">
                  <c:v>49475</c:v>
                </c:pt>
                <c:pt idx="1408">
                  <c:v>49482</c:v>
                </c:pt>
                <c:pt idx="1409">
                  <c:v>49489</c:v>
                </c:pt>
                <c:pt idx="1410">
                  <c:v>49496</c:v>
                </c:pt>
                <c:pt idx="1411">
                  <c:v>49503</c:v>
                </c:pt>
                <c:pt idx="1412">
                  <c:v>49510</c:v>
                </c:pt>
                <c:pt idx="1413">
                  <c:v>49517</c:v>
                </c:pt>
                <c:pt idx="1414">
                  <c:v>49524</c:v>
                </c:pt>
                <c:pt idx="1415">
                  <c:v>49531</c:v>
                </c:pt>
                <c:pt idx="1416">
                  <c:v>49538</c:v>
                </c:pt>
                <c:pt idx="1417">
                  <c:v>49545</c:v>
                </c:pt>
                <c:pt idx="1418">
                  <c:v>49552</c:v>
                </c:pt>
                <c:pt idx="1419">
                  <c:v>49559</c:v>
                </c:pt>
                <c:pt idx="1420">
                  <c:v>49566</c:v>
                </c:pt>
                <c:pt idx="1421">
                  <c:v>49573</c:v>
                </c:pt>
                <c:pt idx="1422">
                  <c:v>49580</c:v>
                </c:pt>
                <c:pt idx="1423">
                  <c:v>49587</c:v>
                </c:pt>
                <c:pt idx="1424">
                  <c:v>49594</c:v>
                </c:pt>
                <c:pt idx="1425">
                  <c:v>49601</c:v>
                </c:pt>
                <c:pt idx="1426">
                  <c:v>49608</c:v>
                </c:pt>
                <c:pt idx="1427">
                  <c:v>49615</c:v>
                </c:pt>
                <c:pt idx="1428">
                  <c:v>49622</c:v>
                </c:pt>
                <c:pt idx="1429">
                  <c:v>49629</c:v>
                </c:pt>
                <c:pt idx="1430">
                  <c:v>49636</c:v>
                </c:pt>
                <c:pt idx="1431">
                  <c:v>49643</c:v>
                </c:pt>
                <c:pt idx="1432">
                  <c:v>49650</c:v>
                </c:pt>
                <c:pt idx="1433">
                  <c:v>49657</c:v>
                </c:pt>
                <c:pt idx="1434">
                  <c:v>49664</c:v>
                </c:pt>
                <c:pt idx="1435">
                  <c:v>49674</c:v>
                </c:pt>
                <c:pt idx="1436">
                  <c:v>49681</c:v>
                </c:pt>
                <c:pt idx="1437">
                  <c:v>49688</c:v>
                </c:pt>
                <c:pt idx="1438">
                  <c:v>49695</c:v>
                </c:pt>
                <c:pt idx="1439">
                  <c:v>49702</c:v>
                </c:pt>
                <c:pt idx="1440">
                  <c:v>49709</c:v>
                </c:pt>
                <c:pt idx="1441">
                  <c:v>49716</c:v>
                </c:pt>
                <c:pt idx="1442">
                  <c:v>49723</c:v>
                </c:pt>
                <c:pt idx="1443">
                  <c:v>49730</c:v>
                </c:pt>
                <c:pt idx="1444">
                  <c:v>49737</c:v>
                </c:pt>
                <c:pt idx="1445">
                  <c:v>49744</c:v>
                </c:pt>
                <c:pt idx="1446">
                  <c:v>49751</c:v>
                </c:pt>
                <c:pt idx="1447">
                  <c:v>49758</c:v>
                </c:pt>
                <c:pt idx="1448">
                  <c:v>49765</c:v>
                </c:pt>
                <c:pt idx="1449">
                  <c:v>49772</c:v>
                </c:pt>
                <c:pt idx="1450">
                  <c:v>49781</c:v>
                </c:pt>
                <c:pt idx="1451">
                  <c:v>49786</c:v>
                </c:pt>
                <c:pt idx="1452">
                  <c:v>49793</c:v>
                </c:pt>
                <c:pt idx="1453">
                  <c:v>49801</c:v>
                </c:pt>
                <c:pt idx="1454">
                  <c:v>49808</c:v>
                </c:pt>
                <c:pt idx="1455">
                  <c:v>49815</c:v>
                </c:pt>
                <c:pt idx="1456">
                  <c:v>49822</c:v>
                </c:pt>
                <c:pt idx="1457">
                  <c:v>49829</c:v>
                </c:pt>
                <c:pt idx="1458">
                  <c:v>49836</c:v>
                </c:pt>
                <c:pt idx="1459">
                  <c:v>49843</c:v>
                </c:pt>
                <c:pt idx="1460">
                  <c:v>49850</c:v>
                </c:pt>
                <c:pt idx="1461">
                  <c:v>49857</c:v>
                </c:pt>
                <c:pt idx="1462">
                  <c:v>49864</c:v>
                </c:pt>
                <c:pt idx="1463">
                  <c:v>49871</c:v>
                </c:pt>
                <c:pt idx="1464">
                  <c:v>49878</c:v>
                </c:pt>
                <c:pt idx="1465">
                  <c:v>49885</c:v>
                </c:pt>
                <c:pt idx="1466">
                  <c:v>49892</c:v>
                </c:pt>
                <c:pt idx="1467">
                  <c:v>49899</c:v>
                </c:pt>
                <c:pt idx="1468">
                  <c:v>49906</c:v>
                </c:pt>
                <c:pt idx="1469">
                  <c:v>49913</c:v>
                </c:pt>
                <c:pt idx="1470">
                  <c:v>49920</c:v>
                </c:pt>
                <c:pt idx="1471">
                  <c:v>49927</c:v>
                </c:pt>
                <c:pt idx="1472">
                  <c:v>49934</c:v>
                </c:pt>
                <c:pt idx="1473">
                  <c:v>49941</c:v>
                </c:pt>
                <c:pt idx="1474">
                  <c:v>49948</c:v>
                </c:pt>
                <c:pt idx="1475">
                  <c:v>49955</c:v>
                </c:pt>
                <c:pt idx="1476">
                  <c:v>49962</c:v>
                </c:pt>
                <c:pt idx="1477">
                  <c:v>49969</c:v>
                </c:pt>
                <c:pt idx="1478">
                  <c:v>49976</c:v>
                </c:pt>
                <c:pt idx="1479">
                  <c:v>49983</c:v>
                </c:pt>
                <c:pt idx="1480">
                  <c:v>49990</c:v>
                </c:pt>
                <c:pt idx="1481">
                  <c:v>49997</c:v>
                </c:pt>
                <c:pt idx="1482">
                  <c:v>50004</c:v>
                </c:pt>
                <c:pt idx="1483">
                  <c:v>50011</c:v>
                </c:pt>
                <c:pt idx="1484">
                  <c:v>50018</c:v>
                </c:pt>
                <c:pt idx="1485">
                  <c:v>50025</c:v>
                </c:pt>
                <c:pt idx="1486">
                  <c:v>50032</c:v>
                </c:pt>
                <c:pt idx="1487">
                  <c:v>50040</c:v>
                </c:pt>
                <c:pt idx="1488">
                  <c:v>50047</c:v>
                </c:pt>
                <c:pt idx="1489">
                  <c:v>50054</c:v>
                </c:pt>
                <c:pt idx="1490">
                  <c:v>50061</c:v>
                </c:pt>
                <c:pt idx="1491">
                  <c:v>50068</c:v>
                </c:pt>
                <c:pt idx="1492">
                  <c:v>50075</c:v>
                </c:pt>
                <c:pt idx="1493">
                  <c:v>50082</c:v>
                </c:pt>
                <c:pt idx="1494">
                  <c:v>50089</c:v>
                </c:pt>
                <c:pt idx="1495">
                  <c:v>50096</c:v>
                </c:pt>
                <c:pt idx="1496">
                  <c:v>50103</c:v>
                </c:pt>
                <c:pt idx="1497">
                  <c:v>50110</c:v>
                </c:pt>
                <c:pt idx="1498">
                  <c:v>50117</c:v>
                </c:pt>
                <c:pt idx="1499">
                  <c:v>50124</c:v>
                </c:pt>
                <c:pt idx="1500">
                  <c:v>50131</c:v>
                </c:pt>
                <c:pt idx="1501">
                  <c:v>50139</c:v>
                </c:pt>
                <c:pt idx="1502">
                  <c:v>50146</c:v>
                </c:pt>
                <c:pt idx="1503">
                  <c:v>50153</c:v>
                </c:pt>
                <c:pt idx="1504">
                  <c:v>50160</c:v>
                </c:pt>
                <c:pt idx="1505">
                  <c:v>50167</c:v>
                </c:pt>
                <c:pt idx="1506">
                  <c:v>50174</c:v>
                </c:pt>
                <c:pt idx="1507">
                  <c:v>50181</c:v>
                </c:pt>
                <c:pt idx="1508">
                  <c:v>50188</c:v>
                </c:pt>
                <c:pt idx="1509">
                  <c:v>50195</c:v>
                </c:pt>
                <c:pt idx="1510">
                  <c:v>50202</c:v>
                </c:pt>
                <c:pt idx="1511">
                  <c:v>50209</c:v>
                </c:pt>
                <c:pt idx="1512">
                  <c:v>50216</c:v>
                </c:pt>
                <c:pt idx="1513">
                  <c:v>50223</c:v>
                </c:pt>
                <c:pt idx="1514">
                  <c:v>50230</c:v>
                </c:pt>
                <c:pt idx="1515">
                  <c:v>50237</c:v>
                </c:pt>
                <c:pt idx="1516">
                  <c:v>50244</c:v>
                </c:pt>
                <c:pt idx="1517">
                  <c:v>50251</c:v>
                </c:pt>
                <c:pt idx="1518">
                  <c:v>50258</c:v>
                </c:pt>
                <c:pt idx="1519">
                  <c:v>50265</c:v>
                </c:pt>
                <c:pt idx="1520">
                  <c:v>50272</c:v>
                </c:pt>
                <c:pt idx="1521">
                  <c:v>50279</c:v>
                </c:pt>
                <c:pt idx="1522">
                  <c:v>50286</c:v>
                </c:pt>
                <c:pt idx="1523">
                  <c:v>50293</c:v>
                </c:pt>
                <c:pt idx="1524">
                  <c:v>50300</c:v>
                </c:pt>
                <c:pt idx="1525">
                  <c:v>50307</c:v>
                </c:pt>
                <c:pt idx="1526">
                  <c:v>50314</c:v>
                </c:pt>
                <c:pt idx="1527">
                  <c:v>50321</c:v>
                </c:pt>
                <c:pt idx="1528">
                  <c:v>50328</c:v>
                </c:pt>
                <c:pt idx="1529">
                  <c:v>50335</c:v>
                </c:pt>
                <c:pt idx="1530">
                  <c:v>50342</c:v>
                </c:pt>
                <c:pt idx="1531">
                  <c:v>50349</c:v>
                </c:pt>
                <c:pt idx="1532">
                  <c:v>50356</c:v>
                </c:pt>
                <c:pt idx="1533">
                  <c:v>50363</c:v>
                </c:pt>
                <c:pt idx="1534">
                  <c:v>50370</c:v>
                </c:pt>
                <c:pt idx="1535">
                  <c:v>50377</c:v>
                </c:pt>
                <c:pt idx="1536">
                  <c:v>50384</c:v>
                </c:pt>
                <c:pt idx="1537">
                  <c:v>50391</c:v>
                </c:pt>
                <c:pt idx="1538">
                  <c:v>50398</c:v>
                </c:pt>
                <c:pt idx="1539">
                  <c:v>50405</c:v>
                </c:pt>
                <c:pt idx="1540">
                  <c:v>50412</c:v>
                </c:pt>
                <c:pt idx="1541">
                  <c:v>50419</c:v>
                </c:pt>
                <c:pt idx="1542">
                  <c:v>50426</c:v>
                </c:pt>
                <c:pt idx="1543">
                  <c:v>50433</c:v>
                </c:pt>
                <c:pt idx="1544">
                  <c:v>50440</c:v>
                </c:pt>
                <c:pt idx="1545">
                  <c:v>50447</c:v>
                </c:pt>
                <c:pt idx="1546">
                  <c:v>50454</c:v>
                </c:pt>
                <c:pt idx="1547">
                  <c:v>50461</c:v>
                </c:pt>
                <c:pt idx="1548">
                  <c:v>50468</c:v>
                </c:pt>
                <c:pt idx="1549">
                  <c:v>50475</c:v>
                </c:pt>
                <c:pt idx="1550">
                  <c:v>50482</c:v>
                </c:pt>
                <c:pt idx="1551">
                  <c:v>50489</c:v>
                </c:pt>
                <c:pt idx="1552">
                  <c:v>50496</c:v>
                </c:pt>
                <c:pt idx="1553">
                  <c:v>50503</c:v>
                </c:pt>
                <c:pt idx="1554">
                  <c:v>50510</c:v>
                </c:pt>
                <c:pt idx="1555">
                  <c:v>50517</c:v>
                </c:pt>
                <c:pt idx="1556">
                  <c:v>50524</c:v>
                </c:pt>
                <c:pt idx="1557">
                  <c:v>50531</c:v>
                </c:pt>
                <c:pt idx="1558">
                  <c:v>50538</c:v>
                </c:pt>
                <c:pt idx="1559">
                  <c:v>50545</c:v>
                </c:pt>
                <c:pt idx="1560">
                  <c:v>50552</c:v>
                </c:pt>
                <c:pt idx="1561">
                  <c:v>50559</c:v>
                </c:pt>
                <c:pt idx="1562">
                  <c:v>50566</c:v>
                </c:pt>
                <c:pt idx="1563">
                  <c:v>50573</c:v>
                </c:pt>
                <c:pt idx="1564">
                  <c:v>50580</c:v>
                </c:pt>
                <c:pt idx="1565">
                  <c:v>50587</c:v>
                </c:pt>
                <c:pt idx="1566">
                  <c:v>50594</c:v>
                </c:pt>
                <c:pt idx="1567">
                  <c:v>50601</c:v>
                </c:pt>
                <c:pt idx="1568">
                  <c:v>50608</c:v>
                </c:pt>
                <c:pt idx="1569">
                  <c:v>50615</c:v>
                </c:pt>
                <c:pt idx="1570">
                  <c:v>50622</c:v>
                </c:pt>
                <c:pt idx="1571">
                  <c:v>50629</c:v>
                </c:pt>
                <c:pt idx="1572">
                  <c:v>50636</c:v>
                </c:pt>
                <c:pt idx="1573">
                  <c:v>50643</c:v>
                </c:pt>
                <c:pt idx="1574">
                  <c:v>50650</c:v>
                </c:pt>
                <c:pt idx="1575">
                  <c:v>50657</c:v>
                </c:pt>
                <c:pt idx="1576">
                  <c:v>50664</c:v>
                </c:pt>
                <c:pt idx="1577">
                  <c:v>50671</c:v>
                </c:pt>
                <c:pt idx="1578">
                  <c:v>50678</c:v>
                </c:pt>
                <c:pt idx="1579">
                  <c:v>50685</c:v>
                </c:pt>
                <c:pt idx="1580">
                  <c:v>50692</c:v>
                </c:pt>
                <c:pt idx="1581">
                  <c:v>50699</c:v>
                </c:pt>
                <c:pt idx="1582">
                  <c:v>50706</c:v>
                </c:pt>
                <c:pt idx="1583">
                  <c:v>50713</c:v>
                </c:pt>
                <c:pt idx="1584">
                  <c:v>50720</c:v>
                </c:pt>
                <c:pt idx="1585">
                  <c:v>50727</c:v>
                </c:pt>
                <c:pt idx="1586">
                  <c:v>50734</c:v>
                </c:pt>
                <c:pt idx="1587">
                  <c:v>50741</c:v>
                </c:pt>
                <c:pt idx="1588">
                  <c:v>50748</c:v>
                </c:pt>
                <c:pt idx="1589">
                  <c:v>50755</c:v>
                </c:pt>
                <c:pt idx="1590">
                  <c:v>50762</c:v>
                </c:pt>
                <c:pt idx="1591">
                  <c:v>50769</c:v>
                </c:pt>
                <c:pt idx="1592">
                  <c:v>50776</c:v>
                </c:pt>
                <c:pt idx="1593">
                  <c:v>50783</c:v>
                </c:pt>
                <c:pt idx="1594">
                  <c:v>50790</c:v>
                </c:pt>
                <c:pt idx="1595">
                  <c:v>50797</c:v>
                </c:pt>
                <c:pt idx="1596">
                  <c:v>50804</c:v>
                </c:pt>
                <c:pt idx="1597">
                  <c:v>50811</c:v>
                </c:pt>
                <c:pt idx="1598">
                  <c:v>50818</c:v>
                </c:pt>
                <c:pt idx="1599">
                  <c:v>50825</c:v>
                </c:pt>
                <c:pt idx="1600">
                  <c:v>50832</c:v>
                </c:pt>
                <c:pt idx="1601">
                  <c:v>50839</c:v>
                </c:pt>
                <c:pt idx="1602">
                  <c:v>50846</c:v>
                </c:pt>
                <c:pt idx="1603">
                  <c:v>50853</c:v>
                </c:pt>
                <c:pt idx="1604">
                  <c:v>50860</c:v>
                </c:pt>
                <c:pt idx="1605">
                  <c:v>50867</c:v>
                </c:pt>
                <c:pt idx="1606">
                  <c:v>50874</c:v>
                </c:pt>
                <c:pt idx="1607">
                  <c:v>50881</c:v>
                </c:pt>
                <c:pt idx="1608">
                  <c:v>50888</c:v>
                </c:pt>
                <c:pt idx="1609">
                  <c:v>50895</c:v>
                </c:pt>
                <c:pt idx="1610">
                  <c:v>50902</c:v>
                </c:pt>
                <c:pt idx="1611">
                  <c:v>50909</c:v>
                </c:pt>
                <c:pt idx="1612">
                  <c:v>50916</c:v>
                </c:pt>
                <c:pt idx="1613">
                  <c:v>50923</c:v>
                </c:pt>
                <c:pt idx="1614">
                  <c:v>50930</c:v>
                </c:pt>
                <c:pt idx="1615">
                  <c:v>50937</c:v>
                </c:pt>
                <c:pt idx="1616">
                  <c:v>50944</c:v>
                </c:pt>
                <c:pt idx="1617">
                  <c:v>50951</c:v>
                </c:pt>
                <c:pt idx="1618">
                  <c:v>50958</c:v>
                </c:pt>
                <c:pt idx="1619">
                  <c:v>50965</c:v>
                </c:pt>
                <c:pt idx="1620">
                  <c:v>50972</c:v>
                </c:pt>
                <c:pt idx="1621">
                  <c:v>50979</c:v>
                </c:pt>
                <c:pt idx="1622">
                  <c:v>50986</c:v>
                </c:pt>
                <c:pt idx="1623">
                  <c:v>50993</c:v>
                </c:pt>
                <c:pt idx="1624">
                  <c:v>51000</c:v>
                </c:pt>
                <c:pt idx="1625">
                  <c:v>51007</c:v>
                </c:pt>
                <c:pt idx="1626">
                  <c:v>51014</c:v>
                </c:pt>
                <c:pt idx="1627">
                  <c:v>51021</c:v>
                </c:pt>
                <c:pt idx="1628">
                  <c:v>51028</c:v>
                </c:pt>
                <c:pt idx="1629">
                  <c:v>51035</c:v>
                </c:pt>
                <c:pt idx="1630">
                  <c:v>51042</c:v>
                </c:pt>
                <c:pt idx="1631">
                  <c:v>51049</c:v>
                </c:pt>
                <c:pt idx="1632">
                  <c:v>51056</c:v>
                </c:pt>
                <c:pt idx="1633">
                  <c:v>51063</c:v>
                </c:pt>
                <c:pt idx="1634">
                  <c:v>51070</c:v>
                </c:pt>
                <c:pt idx="1635">
                  <c:v>51077</c:v>
                </c:pt>
                <c:pt idx="1636">
                  <c:v>51084</c:v>
                </c:pt>
                <c:pt idx="1637">
                  <c:v>51091</c:v>
                </c:pt>
                <c:pt idx="1638">
                  <c:v>51098</c:v>
                </c:pt>
                <c:pt idx="1639">
                  <c:v>51105</c:v>
                </c:pt>
                <c:pt idx="1640">
                  <c:v>51112</c:v>
                </c:pt>
                <c:pt idx="1641">
                  <c:v>51119</c:v>
                </c:pt>
                <c:pt idx="1642">
                  <c:v>51126</c:v>
                </c:pt>
                <c:pt idx="1643">
                  <c:v>51133</c:v>
                </c:pt>
                <c:pt idx="1644">
                  <c:v>51140</c:v>
                </c:pt>
                <c:pt idx="1645">
                  <c:v>51147</c:v>
                </c:pt>
                <c:pt idx="1646">
                  <c:v>51154</c:v>
                </c:pt>
                <c:pt idx="1647">
                  <c:v>51161</c:v>
                </c:pt>
                <c:pt idx="1648">
                  <c:v>51168</c:v>
                </c:pt>
                <c:pt idx="1649">
                  <c:v>51175</c:v>
                </c:pt>
                <c:pt idx="1650">
                  <c:v>51182</c:v>
                </c:pt>
                <c:pt idx="1651">
                  <c:v>51189</c:v>
                </c:pt>
                <c:pt idx="1652">
                  <c:v>51196</c:v>
                </c:pt>
                <c:pt idx="1653">
                  <c:v>51203</c:v>
                </c:pt>
                <c:pt idx="1654">
                  <c:v>51210</c:v>
                </c:pt>
                <c:pt idx="1655">
                  <c:v>51217</c:v>
                </c:pt>
                <c:pt idx="1656">
                  <c:v>51224</c:v>
                </c:pt>
                <c:pt idx="1657">
                  <c:v>51231</c:v>
                </c:pt>
                <c:pt idx="1658">
                  <c:v>51238</c:v>
                </c:pt>
                <c:pt idx="1659">
                  <c:v>51245</c:v>
                </c:pt>
                <c:pt idx="1660">
                  <c:v>51252</c:v>
                </c:pt>
                <c:pt idx="1661">
                  <c:v>51260</c:v>
                </c:pt>
                <c:pt idx="1662">
                  <c:v>51267</c:v>
                </c:pt>
                <c:pt idx="1663">
                  <c:v>51274</c:v>
                </c:pt>
                <c:pt idx="1664">
                  <c:v>51281</c:v>
                </c:pt>
                <c:pt idx="1665">
                  <c:v>51288</c:v>
                </c:pt>
                <c:pt idx="1666">
                  <c:v>51295</c:v>
                </c:pt>
                <c:pt idx="1667">
                  <c:v>51302</c:v>
                </c:pt>
                <c:pt idx="1668">
                  <c:v>51309</c:v>
                </c:pt>
                <c:pt idx="1669">
                  <c:v>51316</c:v>
                </c:pt>
                <c:pt idx="1670">
                  <c:v>51323</c:v>
                </c:pt>
                <c:pt idx="1671">
                  <c:v>51330</c:v>
                </c:pt>
                <c:pt idx="1672">
                  <c:v>51337</c:v>
                </c:pt>
                <c:pt idx="1673">
                  <c:v>51344</c:v>
                </c:pt>
                <c:pt idx="1674">
                  <c:v>51351</c:v>
                </c:pt>
                <c:pt idx="1675">
                  <c:v>51358</c:v>
                </c:pt>
                <c:pt idx="1676">
                  <c:v>51365</c:v>
                </c:pt>
                <c:pt idx="1677">
                  <c:v>51372</c:v>
                </c:pt>
                <c:pt idx="1678">
                  <c:v>51379</c:v>
                </c:pt>
                <c:pt idx="1679">
                  <c:v>51386</c:v>
                </c:pt>
                <c:pt idx="1680">
                  <c:v>51393</c:v>
                </c:pt>
                <c:pt idx="1681">
                  <c:v>51400</c:v>
                </c:pt>
                <c:pt idx="1682">
                  <c:v>51407</c:v>
                </c:pt>
                <c:pt idx="1683">
                  <c:v>51414</c:v>
                </c:pt>
                <c:pt idx="1684">
                  <c:v>51421</c:v>
                </c:pt>
                <c:pt idx="1685">
                  <c:v>51428</c:v>
                </c:pt>
                <c:pt idx="1686">
                  <c:v>51435</c:v>
                </c:pt>
                <c:pt idx="1687">
                  <c:v>51442</c:v>
                </c:pt>
                <c:pt idx="1688">
                  <c:v>51449</c:v>
                </c:pt>
                <c:pt idx="1689">
                  <c:v>51456</c:v>
                </c:pt>
                <c:pt idx="1690">
                  <c:v>51463</c:v>
                </c:pt>
                <c:pt idx="1691">
                  <c:v>51470</c:v>
                </c:pt>
                <c:pt idx="1692">
                  <c:v>51477</c:v>
                </c:pt>
                <c:pt idx="1693">
                  <c:v>51484</c:v>
                </c:pt>
                <c:pt idx="1694">
                  <c:v>51491</c:v>
                </c:pt>
                <c:pt idx="1695">
                  <c:v>51501</c:v>
                </c:pt>
                <c:pt idx="1696">
                  <c:v>51508</c:v>
                </c:pt>
                <c:pt idx="1697">
                  <c:v>51515</c:v>
                </c:pt>
                <c:pt idx="1698">
                  <c:v>51522</c:v>
                </c:pt>
                <c:pt idx="1699">
                  <c:v>51529</c:v>
                </c:pt>
                <c:pt idx="1700">
                  <c:v>51536</c:v>
                </c:pt>
                <c:pt idx="1701">
                  <c:v>51543</c:v>
                </c:pt>
                <c:pt idx="1702">
                  <c:v>51550</c:v>
                </c:pt>
                <c:pt idx="1703">
                  <c:v>51557</c:v>
                </c:pt>
                <c:pt idx="1704">
                  <c:v>51564</c:v>
                </c:pt>
                <c:pt idx="1705">
                  <c:v>51571</c:v>
                </c:pt>
                <c:pt idx="1706">
                  <c:v>51578</c:v>
                </c:pt>
                <c:pt idx="1707">
                  <c:v>51585</c:v>
                </c:pt>
                <c:pt idx="1708">
                  <c:v>51592</c:v>
                </c:pt>
                <c:pt idx="1709">
                  <c:v>51599</c:v>
                </c:pt>
                <c:pt idx="1710">
                  <c:v>51606</c:v>
                </c:pt>
                <c:pt idx="1711">
                  <c:v>51615</c:v>
                </c:pt>
                <c:pt idx="1712">
                  <c:v>51620</c:v>
                </c:pt>
                <c:pt idx="1713">
                  <c:v>51627</c:v>
                </c:pt>
                <c:pt idx="1714">
                  <c:v>51634</c:v>
                </c:pt>
                <c:pt idx="1715">
                  <c:v>51641</c:v>
                </c:pt>
                <c:pt idx="1716">
                  <c:v>51648</c:v>
                </c:pt>
                <c:pt idx="1717">
                  <c:v>51655</c:v>
                </c:pt>
                <c:pt idx="1718">
                  <c:v>51662</c:v>
                </c:pt>
                <c:pt idx="1719">
                  <c:v>51669</c:v>
                </c:pt>
                <c:pt idx="1720">
                  <c:v>51676</c:v>
                </c:pt>
                <c:pt idx="1721">
                  <c:v>51683</c:v>
                </c:pt>
                <c:pt idx="1722">
                  <c:v>51690</c:v>
                </c:pt>
                <c:pt idx="1723">
                  <c:v>51697</c:v>
                </c:pt>
                <c:pt idx="1724">
                  <c:v>51704</c:v>
                </c:pt>
                <c:pt idx="1725">
                  <c:v>51711</c:v>
                </c:pt>
                <c:pt idx="1726">
                  <c:v>51718</c:v>
                </c:pt>
                <c:pt idx="1727">
                  <c:v>51725</c:v>
                </c:pt>
                <c:pt idx="1728">
                  <c:v>51732</c:v>
                </c:pt>
                <c:pt idx="1729">
                  <c:v>51739</c:v>
                </c:pt>
                <c:pt idx="1730">
                  <c:v>51746</c:v>
                </c:pt>
                <c:pt idx="1731">
                  <c:v>51753</c:v>
                </c:pt>
                <c:pt idx="1732">
                  <c:v>51760</c:v>
                </c:pt>
                <c:pt idx="1733">
                  <c:v>51767</c:v>
                </c:pt>
                <c:pt idx="1734">
                  <c:v>51774</c:v>
                </c:pt>
                <c:pt idx="1735">
                  <c:v>51781</c:v>
                </c:pt>
                <c:pt idx="1736">
                  <c:v>51788</c:v>
                </c:pt>
                <c:pt idx="1737">
                  <c:v>51795</c:v>
                </c:pt>
                <c:pt idx="1738">
                  <c:v>51802</c:v>
                </c:pt>
                <c:pt idx="1739">
                  <c:v>51809</c:v>
                </c:pt>
                <c:pt idx="1740">
                  <c:v>51816</c:v>
                </c:pt>
                <c:pt idx="1741">
                  <c:v>51823</c:v>
                </c:pt>
                <c:pt idx="1742">
                  <c:v>51830</c:v>
                </c:pt>
                <c:pt idx="1743">
                  <c:v>51837</c:v>
                </c:pt>
                <c:pt idx="1744">
                  <c:v>51844</c:v>
                </c:pt>
                <c:pt idx="1745">
                  <c:v>51851</c:v>
                </c:pt>
                <c:pt idx="1746">
                  <c:v>51858</c:v>
                </c:pt>
                <c:pt idx="1747">
                  <c:v>51866</c:v>
                </c:pt>
                <c:pt idx="1748">
                  <c:v>51873</c:v>
                </c:pt>
                <c:pt idx="1749">
                  <c:v>51880</c:v>
                </c:pt>
                <c:pt idx="1750">
                  <c:v>51887</c:v>
                </c:pt>
                <c:pt idx="1751">
                  <c:v>51894</c:v>
                </c:pt>
                <c:pt idx="1752">
                  <c:v>51901</c:v>
                </c:pt>
                <c:pt idx="1753">
                  <c:v>51908</c:v>
                </c:pt>
                <c:pt idx="1754">
                  <c:v>51915</c:v>
                </c:pt>
                <c:pt idx="1755">
                  <c:v>51922</c:v>
                </c:pt>
                <c:pt idx="1756">
                  <c:v>51929</c:v>
                </c:pt>
                <c:pt idx="1757">
                  <c:v>51936</c:v>
                </c:pt>
                <c:pt idx="1758">
                  <c:v>51943</c:v>
                </c:pt>
                <c:pt idx="1759">
                  <c:v>51950</c:v>
                </c:pt>
                <c:pt idx="1760">
                  <c:v>51957</c:v>
                </c:pt>
                <c:pt idx="1761">
                  <c:v>51966</c:v>
                </c:pt>
                <c:pt idx="1762">
                  <c:v>51973</c:v>
                </c:pt>
                <c:pt idx="1763">
                  <c:v>51980</c:v>
                </c:pt>
                <c:pt idx="1764">
                  <c:v>51988</c:v>
                </c:pt>
                <c:pt idx="1765">
                  <c:v>51994</c:v>
                </c:pt>
                <c:pt idx="1766">
                  <c:v>52001</c:v>
                </c:pt>
                <c:pt idx="1767">
                  <c:v>52008</c:v>
                </c:pt>
                <c:pt idx="1768">
                  <c:v>52015</c:v>
                </c:pt>
                <c:pt idx="1769">
                  <c:v>52022</c:v>
                </c:pt>
                <c:pt idx="1770">
                  <c:v>52029</c:v>
                </c:pt>
                <c:pt idx="1771">
                  <c:v>52036</c:v>
                </c:pt>
                <c:pt idx="1772">
                  <c:v>52043</c:v>
                </c:pt>
                <c:pt idx="1773">
                  <c:v>52050</c:v>
                </c:pt>
                <c:pt idx="1774">
                  <c:v>52057</c:v>
                </c:pt>
                <c:pt idx="1775">
                  <c:v>52064</c:v>
                </c:pt>
                <c:pt idx="1776">
                  <c:v>52071</c:v>
                </c:pt>
                <c:pt idx="1777">
                  <c:v>52078</c:v>
                </c:pt>
                <c:pt idx="1778">
                  <c:v>52085</c:v>
                </c:pt>
                <c:pt idx="1779">
                  <c:v>52092</c:v>
                </c:pt>
                <c:pt idx="1780">
                  <c:v>52099</c:v>
                </c:pt>
                <c:pt idx="1781">
                  <c:v>52106</c:v>
                </c:pt>
                <c:pt idx="1782">
                  <c:v>52113</c:v>
                </c:pt>
                <c:pt idx="1783">
                  <c:v>52120</c:v>
                </c:pt>
                <c:pt idx="1784">
                  <c:v>52127</c:v>
                </c:pt>
                <c:pt idx="1785">
                  <c:v>52134</c:v>
                </c:pt>
                <c:pt idx="1786">
                  <c:v>52141</c:v>
                </c:pt>
                <c:pt idx="1787">
                  <c:v>52148</c:v>
                </c:pt>
                <c:pt idx="1788">
                  <c:v>52155</c:v>
                </c:pt>
                <c:pt idx="1789">
                  <c:v>52162</c:v>
                </c:pt>
                <c:pt idx="1790">
                  <c:v>52169</c:v>
                </c:pt>
                <c:pt idx="1791">
                  <c:v>52176</c:v>
                </c:pt>
                <c:pt idx="1792">
                  <c:v>52183</c:v>
                </c:pt>
                <c:pt idx="1793">
                  <c:v>52190</c:v>
                </c:pt>
                <c:pt idx="1794">
                  <c:v>52197</c:v>
                </c:pt>
                <c:pt idx="1795">
                  <c:v>52204</c:v>
                </c:pt>
                <c:pt idx="1796">
                  <c:v>52211</c:v>
                </c:pt>
                <c:pt idx="1797">
                  <c:v>52218</c:v>
                </c:pt>
                <c:pt idx="1798">
                  <c:v>52229</c:v>
                </c:pt>
                <c:pt idx="1799">
                  <c:v>52233</c:v>
                </c:pt>
                <c:pt idx="1800">
                  <c:v>52239</c:v>
                </c:pt>
                <c:pt idx="1801">
                  <c:v>52246</c:v>
                </c:pt>
                <c:pt idx="1802">
                  <c:v>52253</c:v>
                </c:pt>
                <c:pt idx="1803">
                  <c:v>52260</c:v>
                </c:pt>
                <c:pt idx="1804">
                  <c:v>52267</c:v>
                </c:pt>
                <c:pt idx="1805">
                  <c:v>52274</c:v>
                </c:pt>
                <c:pt idx="1806">
                  <c:v>52281</c:v>
                </c:pt>
                <c:pt idx="1807">
                  <c:v>52288</c:v>
                </c:pt>
                <c:pt idx="1808">
                  <c:v>52295</c:v>
                </c:pt>
                <c:pt idx="1809">
                  <c:v>52302</c:v>
                </c:pt>
                <c:pt idx="1810">
                  <c:v>52309</c:v>
                </c:pt>
                <c:pt idx="1811">
                  <c:v>52316</c:v>
                </c:pt>
                <c:pt idx="1812">
                  <c:v>52323</c:v>
                </c:pt>
                <c:pt idx="1813">
                  <c:v>52330</c:v>
                </c:pt>
                <c:pt idx="1814">
                  <c:v>52337</c:v>
                </c:pt>
                <c:pt idx="1815">
                  <c:v>52344</c:v>
                </c:pt>
                <c:pt idx="1816">
                  <c:v>52351</c:v>
                </c:pt>
                <c:pt idx="1817">
                  <c:v>52358</c:v>
                </c:pt>
                <c:pt idx="1818">
                  <c:v>52365</c:v>
                </c:pt>
                <c:pt idx="1819">
                  <c:v>52372</c:v>
                </c:pt>
                <c:pt idx="1820">
                  <c:v>52379</c:v>
                </c:pt>
                <c:pt idx="1821">
                  <c:v>52386</c:v>
                </c:pt>
                <c:pt idx="1822">
                  <c:v>52393</c:v>
                </c:pt>
                <c:pt idx="1823">
                  <c:v>52400</c:v>
                </c:pt>
                <c:pt idx="1824">
                  <c:v>52407</c:v>
                </c:pt>
                <c:pt idx="1825">
                  <c:v>52414</c:v>
                </c:pt>
                <c:pt idx="1826">
                  <c:v>52421</c:v>
                </c:pt>
                <c:pt idx="1827">
                  <c:v>52428</c:v>
                </c:pt>
                <c:pt idx="1828">
                  <c:v>52435</c:v>
                </c:pt>
                <c:pt idx="1829">
                  <c:v>52442</c:v>
                </c:pt>
                <c:pt idx="1830">
                  <c:v>52449</c:v>
                </c:pt>
                <c:pt idx="1831">
                  <c:v>52456</c:v>
                </c:pt>
                <c:pt idx="1832">
                  <c:v>52463</c:v>
                </c:pt>
                <c:pt idx="1833">
                  <c:v>52470</c:v>
                </c:pt>
                <c:pt idx="1834">
                  <c:v>52477</c:v>
                </c:pt>
                <c:pt idx="1835">
                  <c:v>52484</c:v>
                </c:pt>
                <c:pt idx="1836">
                  <c:v>52491</c:v>
                </c:pt>
                <c:pt idx="1837">
                  <c:v>52498</c:v>
                </c:pt>
                <c:pt idx="1838">
                  <c:v>52505</c:v>
                </c:pt>
                <c:pt idx="1839">
                  <c:v>52512</c:v>
                </c:pt>
                <c:pt idx="1840">
                  <c:v>52519</c:v>
                </c:pt>
                <c:pt idx="1841">
                  <c:v>52526</c:v>
                </c:pt>
                <c:pt idx="1842">
                  <c:v>52533</c:v>
                </c:pt>
                <c:pt idx="1843">
                  <c:v>52540</c:v>
                </c:pt>
                <c:pt idx="1844">
                  <c:v>52547</c:v>
                </c:pt>
                <c:pt idx="1845">
                  <c:v>52554</c:v>
                </c:pt>
                <c:pt idx="1846">
                  <c:v>52561</c:v>
                </c:pt>
                <c:pt idx="1847">
                  <c:v>52568</c:v>
                </c:pt>
                <c:pt idx="1848">
                  <c:v>52575</c:v>
                </c:pt>
                <c:pt idx="1849">
                  <c:v>52582</c:v>
                </c:pt>
                <c:pt idx="1850">
                  <c:v>52589</c:v>
                </c:pt>
                <c:pt idx="1851">
                  <c:v>52596</c:v>
                </c:pt>
                <c:pt idx="1852">
                  <c:v>52603</c:v>
                </c:pt>
                <c:pt idx="1853">
                  <c:v>52610</c:v>
                </c:pt>
                <c:pt idx="1854">
                  <c:v>52617</c:v>
                </c:pt>
                <c:pt idx="1855">
                  <c:v>52624</c:v>
                </c:pt>
                <c:pt idx="1856">
                  <c:v>52631</c:v>
                </c:pt>
                <c:pt idx="1857">
                  <c:v>52638</c:v>
                </c:pt>
                <c:pt idx="1858">
                  <c:v>52645</c:v>
                </c:pt>
                <c:pt idx="1859">
                  <c:v>52652</c:v>
                </c:pt>
                <c:pt idx="1860">
                  <c:v>52659</c:v>
                </c:pt>
                <c:pt idx="1861">
                  <c:v>52666</c:v>
                </c:pt>
                <c:pt idx="1862">
                  <c:v>52673</c:v>
                </c:pt>
                <c:pt idx="1863">
                  <c:v>52680</c:v>
                </c:pt>
                <c:pt idx="1864">
                  <c:v>52687</c:v>
                </c:pt>
                <c:pt idx="1865">
                  <c:v>52694</c:v>
                </c:pt>
                <c:pt idx="1866">
                  <c:v>52701</c:v>
                </c:pt>
                <c:pt idx="1867">
                  <c:v>52708</c:v>
                </c:pt>
                <c:pt idx="1868">
                  <c:v>52715</c:v>
                </c:pt>
                <c:pt idx="1869">
                  <c:v>52722</c:v>
                </c:pt>
                <c:pt idx="1870">
                  <c:v>52729</c:v>
                </c:pt>
                <c:pt idx="1871">
                  <c:v>52736</c:v>
                </c:pt>
                <c:pt idx="1872">
                  <c:v>52743</c:v>
                </c:pt>
                <c:pt idx="1873">
                  <c:v>52750</c:v>
                </c:pt>
                <c:pt idx="1874">
                  <c:v>52757</c:v>
                </c:pt>
                <c:pt idx="1875">
                  <c:v>52764</c:v>
                </c:pt>
                <c:pt idx="1876">
                  <c:v>52771</c:v>
                </c:pt>
                <c:pt idx="1877">
                  <c:v>52778</c:v>
                </c:pt>
                <c:pt idx="1878">
                  <c:v>52785</c:v>
                </c:pt>
                <c:pt idx="1879">
                  <c:v>52792</c:v>
                </c:pt>
                <c:pt idx="1880">
                  <c:v>52799</c:v>
                </c:pt>
                <c:pt idx="1881">
                  <c:v>52806</c:v>
                </c:pt>
                <c:pt idx="1882">
                  <c:v>52813</c:v>
                </c:pt>
                <c:pt idx="1883">
                  <c:v>52820</c:v>
                </c:pt>
                <c:pt idx="1884">
                  <c:v>52827</c:v>
                </c:pt>
                <c:pt idx="1885">
                  <c:v>52834</c:v>
                </c:pt>
                <c:pt idx="1886">
                  <c:v>52841</c:v>
                </c:pt>
                <c:pt idx="1887">
                  <c:v>52848</c:v>
                </c:pt>
                <c:pt idx="1888">
                  <c:v>52855</c:v>
                </c:pt>
                <c:pt idx="1889">
                  <c:v>52862</c:v>
                </c:pt>
                <c:pt idx="1890">
                  <c:v>52869</c:v>
                </c:pt>
                <c:pt idx="1891">
                  <c:v>52876</c:v>
                </c:pt>
                <c:pt idx="1892">
                  <c:v>52883</c:v>
                </c:pt>
                <c:pt idx="1893">
                  <c:v>52890</c:v>
                </c:pt>
                <c:pt idx="1894">
                  <c:v>52897</c:v>
                </c:pt>
                <c:pt idx="1895">
                  <c:v>52904</c:v>
                </c:pt>
                <c:pt idx="1896">
                  <c:v>52911</c:v>
                </c:pt>
                <c:pt idx="1897">
                  <c:v>52918</c:v>
                </c:pt>
                <c:pt idx="1898">
                  <c:v>52925</c:v>
                </c:pt>
                <c:pt idx="1899">
                  <c:v>52932</c:v>
                </c:pt>
                <c:pt idx="1900">
                  <c:v>52939</c:v>
                </c:pt>
                <c:pt idx="1901">
                  <c:v>52946</c:v>
                </c:pt>
                <c:pt idx="1902">
                  <c:v>52953</c:v>
                </c:pt>
                <c:pt idx="1903">
                  <c:v>52960</c:v>
                </c:pt>
                <c:pt idx="1904">
                  <c:v>52967</c:v>
                </c:pt>
                <c:pt idx="1905">
                  <c:v>52974</c:v>
                </c:pt>
                <c:pt idx="1906">
                  <c:v>52981</c:v>
                </c:pt>
                <c:pt idx="1907">
                  <c:v>52988</c:v>
                </c:pt>
                <c:pt idx="1908">
                  <c:v>52995</c:v>
                </c:pt>
                <c:pt idx="1909">
                  <c:v>53002</c:v>
                </c:pt>
                <c:pt idx="1910">
                  <c:v>53009</c:v>
                </c:pt>
                <c:pt idx="1911">
                  <c:v>53016</c:v>
                </c:pt>
                <c:pt idx="1912">
                  <c:v>53023</c:v>
                </c:pt>
                <c:pt idx="1913">
                  <c:v>53030</c:v>
                </c:pt>
                <c:pt idx="1914">
                  <c:v>53037</c:v>
                </c:pt>
                <c:pt idx="1915">
                  <c:v>53044</c:v>
                </c:pt>
                <c:pt idx="1916">
                  <c:v>53051</c:v>
                </c:pt>
                <c:pt idx="1917">
                  <c:v>53058</c:v>
                </c:pt>
                <c:pt idx="1918">
                  <c:v>53065</c:v>
                </c:pt>
                <c:pt idx="1919">
                  <c:v>53072</c:v>
                </c:pt>
                <c:pt idx="1920">
                  <c:v>53079</c:v>
                </c:pt>
                <c:pt idx="1921">
                  <c:v>53086</c:v>
                </c:pt>
                <c:pt idx="1922">
                  <c:v>53093</c:v>
                </c:pt>
                <c:pt idx="1923">
                  <c:v>53100</c:v>
                </c:pt>
                <c:pt idx="1924">
                  <c:v>53107</c:v>
                </c:pt>
                <c:pt idx="1925">
                  <c:v>53114</c:v>
                </c:pt>
                <c:pt idx="1926">
                  <c:v>53121</c:v>
                </c:pt>
                <c:pt idx="1927">
                  <c:v>53128</c:v>
                </c:pt>
                <c:pt idx="1928">
                  <c:v>53135</c:v>
                </c:pt>
                <c:pt idx="1929">
                  <c:v>53142</c:v>
                </c:pt>
                <c:pt idx="1930">
                  <c:v>53149</c:v>
                </c:pt>
                <c:pt idx="1931">
                  <c:v>53156</c:v>
                </c:pt>
                <c:pt idx="1932">
                  <c:v>53163</c:v>
                </c:pt>
                <c:pt idx="1933">
                  <c:v>53170</c:v>
                </c:pt>
                <c:pt idx="1934">
                  <c:v>53177</c:v>
                </c:pt>
                <c:pt idx="1935">
                  <c:v>53184</c:v>
                </c:pt>
                <c:pt idx="1936">
                  <c:v>53191</c:v>
                </c:pt>
                <c:pt idx="1937">
                  <c:v>53198</c:v>
                </c:pt>
                <c:pt idx="1938">
                  <c:v>53205</c:v>
                </c:pt>
                <c:pt idx="1939">
                  <c:v>53212</c:v>
                </c:pt>
                <c:pt idx="1940">
                  <c:v>53219</c:v>
                </c:pt>
                <c:pt idx="1941">
                  <c:v>53226</c:v>
                </c:pt>
                <c:pt idx="1942">
                  <c:v>53233</c:v>
                </c:pt>
                <c:pt idx="1943">
                  <c:v>53240</c:v>
                </c:pt>
                <c:pt idx="1944">
                  <c:v>53247</c:v>
                </c:pt>
                <c:pt idx="1945">
                  <c:v>53254</c:v>
                </c:pt>
                <c:pt idx="1946">
                  <c:v>53261</c:v>
                </c:pt>
                <c:pt idx="1947">
                  <c:v>53268</c:v>
                </c:pt>
                <c:pt idx="1948">
                  <c:v>53275</c:v>
                </c:pt>
                <c:pt idx="1949">
                  <c:v>53282</c:v>
                </c:pt>
                <c:pt idx="1950">
                  <c:v>53289</c:v>
                </c:pt>
                <c:pt idx="1951">
                  <c:v>53296</c:v>
                </c:pt>
                <c:pt idx="1952">
                  <c:v>53303</c:v>
                </c:pt>
                <c:pt idx="1953">
                  <c:v>53310</c:v>
                </c:pt>
                <c:pt idx="1954">
                  <c:v>53317</c:v>
                </c:pt>
                <c:pt idx="1955">
                  <c:v>53325</c:v>
                </c:pt>
                <c:pt idx="1956">
                  <c:v>53332</c:v>
                </c:pt>
                <c:pt idx="1957">
                  <c:v>53339</c:v>
                </c:pt>
                <c:pt idx="1958">
                  <c:v>53346</c:v>
                </c:pt>
                <c:pt idx="1959">
                  <c:v>53353</c:v>
                </c:pt>
                <c:pt idx="1960">
                  <c:v>53360</c:v>
                </c:pt>
                <c:pt idx="1961">
                  <c:v>53367</c:v>
                </c:pt>
                <c:pt idx="1962">
                  <c:v>53374</c:v>
                </c:pt>
                <c:pt idx="1963">
                  <c:v>53381</c:v>
                </c:pt>
                <c:pt idx="1964">
                  <c:v>53388</c:v>
                </c:pt>
                <c:pt idx="1965">
                  <c:v>53395</c:v>
                </c:pt>
                <c:pt idx="1966">
                  <c:v>53402</c:v>
                </c:pt>
                <c:pt idx="1967">
                  <c:v>53413</c:v>
                </c:pt>
                <c:pt idx="1968">
                  <c:v>53416</c:v>
                </c:pt>
                <c:pt idx="1969">
                  <c:v>53423</c:v>
                </c:pt>
                <c:pt idx="1970">
                  <c:v>53430</c:v>
                </c:pt>
                <c:pt idx="1971">
                  <c:v>53437</c:v>
                </c:pt>
                <c:pt idx="1972">
                  <c:v>53444</c:v>
                </c:pt>
                <c:pt idx="1973">
                  <c:v>53451</c:v>
                </c:pt>
                <c:pt idx="1974">
                  <c:v>53458</c:v>
                </c:pt>
                <c:pt idx="1975">
                  <c:v>53465</c:v>
                </c:pt>
                <c:pt idx="1976">
                  <c:v>53472</c:v>
                </c:pt>
                <c:pt idx="1977">
                  <c:v>53479</c:v>
                </c:pt>
                <c:pt idx="1978">
                  <c:v>53486</c:v>
                </c:pt>
                <c:pt idx="1979">
                  <c:v>53493</c:v>
                </c:pt>
                <c:pt idx="1980">
                  <c:v>53500</c:v>
                </c:pt>
                <c:pt idx="1981">
                  <c:v>53507</c:v>
                </c:pt>
                <c:pt idx="1982">
                  <c:v>53514</c:v>
                </c:pt>
                <c:pt idx="1983">
                  <c:v>53521</c:v>
                </c:pt>
                <c:pt idx="1984">
                  <c:v>53528</c:v>
                </c:pt>
                <c:pt idx="1985">
                  <c:v>53535</c:v>
                </c:pt>
                <c:pt idx="1986">
                  <c:v>53542</c:v>
                </c:pt>
                <c:pt idx="1987">
                  <c:v>53549</c:v>
                </c:pt>
                <c:pt idx="1988">
                  <c:v>53556</c:v>
                </c:pt>
                <c:pt idx="1989">
                  <c:v>53563</c:v>
                </c:pt>
                <c:pt idx="1990">
                  <c:v>53570</c:v>
                </c:pt>
                <c:pt idx="1991">
                  <c:v>53577</c:v>
                </c:pt>
                <c:pt idx="1992">
                  <c:v>53584</c:v>
                </c:pt>
                <c:pt idx="1993">
                  <c:v>53591</c:v>
                </c:pt>
                <c:pt idx="1994">
                  <c:v>53598</c:v>
                </c:pt>
                <c:pt idx="1995">
                  <c:v>53605</c:v>
                </c:pt>
                <c:pt idx="1996">
                  <c:v>53612</c:v>
                </c:pt>
                <c:pt idx="1997">
                  <c:v>53619</c:v>
                </c:pt>
                <c:pt idx="1998">
                  <c:v>53626</c:v>
                </c:pt>
                <c:pt idx="1999">
                  <c:v>53633</c:v>
                </c:pt>
                <c:pt idx="2000">
                  <c:v>53640</c:v>
                </c:pt>
                <c:pt idx="2001">
                  <c:v>53647</c:v>
                </c:pt>
                <c:pt idx="2002">
                  <c:v>53654</c:v>
                </c:pt>
                <c:pt idx="2003">
                  <c:v>53661</c:v>
                </c:pt>
                <c:pt idx="2004">
                  <c:v>53668</c:v>
                </c:pt>
                <c:pt idx="2005">
                  <c:v>53675</c:v>
                </c:pt>
                <c:pt idx="2006">
                  <c:v>53682</c:v>
                </c:pt>
                <c:pt idx="2007">
                  <c:v>53692</c:v>
                </c:pt>
                <c:pt idx="2008">
                  <c:v>53699</c:v>
                </c:pt>
                <c:pt idx="2009">
                  <c:v>53706</c:v>
                </c:pt>
                <c:pt idx="2010">
                  <c:v>53713</c:v>
                </c:pt>
                <c:pt idx="2011">
                  <c:v>53720</c:v>
                </c:pt>
                <c:pt idx="2012">
                  <c:v>53727</c:v>
                </c:pt>
                <c:pt idx="2013">
                  <c:v>53734</c:v>
                </c:pt>
                <c:pt idx="2014">
                  <c:v>53741</c:v>
                </c:pt>
                <c:pt idx="2015">
                  <c:v>53748</c:v>
                </c:pt>
                <c:pt idx="2016">
                  <c:v>53755</c:v>
                </c:pt>
                <c:pt idx="2017">
                  <c:v>53762</c:v>
                </c:pt>
                <c:pt idx="2018">
                  <c:v>53769</c:v>
                </c:pt>
                <c:pt idx="2019">
                  <c:v>53776</c:v>
                </c:pt>
                <c:pt idx="2020">
                  <c:v>53783</c:v>
                </c:pt>
                <c:pt idx="2021">
                  <c:v>53790</c:v>
                </c:pt>
                <c:pt idx="2022">
                  <c:v>53799</c:v>
                </c:pt>
                <c:pt idx="2023">
                  <c:v>53804</c:v>
                </c:pt>
                <c:pt idx="2024">
                  <c:v>53811</c:v>
                </c:pt>
                <c:pt idx="2025">
                  <c:v>53818</c:v>
                </c:pt>
                <c:pt idx="2026">
                  <c:v>53825</c:v>
                </c:pt>
                <c:pt idx="2027">
                  <c:v>53832</c:v>
                </c:pt>
                <c:pt idx="2028">
                  <c:v>53839</c:v>
                </c:pt>
                <c:pt idx="2029">
                  <c:v>53846</c:v>
                </c:pt>
                <c:pt idx="2030">
                  <c:v>53853</c:v>
                </c:pt>
                <c:pt idx="2031">
                  <c:v>53860</c:v>
                </c:pt>
                <c:pt idx="2032">
                  <c:v>53867</c:v>
                </c:pt>
                <c:pt idx="2033">
                  <c:v>53874</c:v>
                </c:pt>
                <c:pt idx="2034">
                  <c:v>53881</c:v>
                </c:pt>
                <c:pt idx="2035">
                  <c:v>53888</c:v>
                </c:pt>
                <c:pt idx="2036">
                  <c:v>53895</c:v>
                </c:pt>
                <c:pt idx="2037">
                  <c:v>53902</c:v>
                </c:pt>
                <c:pt idx="2038">
                  <c:v>53909</c:v>
                </c:pt>
                <c:pt idx="2039">
                  <c:v>53916</c:v>
                </c:pt>
                <c:pt idx="2040">
                  <c:v>53923</c:v>
                </c:pt>
                <c:pt idx="2041">
                  <c:v>53930</c:v>
                </c:pt>
                <c:pt idx="2042">
                  <c:v>53937</c:v>
                </c:pt>
                <c:pt idx="2043">
                  <c:v>53944</c:v>
                </c:pt>
                <c:pt idx="2044">
                  <c:v>53951</c:v>
                </c:pt>
                <c:pt idx="2045">
                  <c:v>53958</c:v>
                </c:pt>
                <c:pt idx="2046">
                  <c:v>53965</c:v>
                </c:pt>
                <c:pt idx="2047">
                  <c:v>53972</c:v>
                </c:pt>
                <c:pt idx="2048">
                  <c:v>53979</c:v>
                </c:pt>
                <c:pt idx="2049">
                  <c:v>53986</c:v>
                </c:pt>
                <c:pt idx="2050">
                  <c:v>53993</c:v>
                </c:pt>
                <c:pt idx="2051">
                  <c:v>54000</c:v>
                </c:pt>
                <c:pt idx="2052">
                  <c:v>54007</c:v>
                </c:pt>
                <c:pt idx="2053">
                  <c:v>54014</c:v>
                </c:pt>
                <c:pt idx="2054">
                  <c:v>54021</c:v>
                </c:pt>
                <c:pt idx="2055">
                  <c:v>54028</c:v>
                </c:pt>
                <c:pt idx="2056">
                  <c:v>54035</c:v>
                </c:pt>
                <c:pt idx="2057">
                  <c:v>54042</c:v>
                </c:pt>
                <c:pt idx="2058">
                  <c:v>54049</c:v>
                </c:pt>
                <c:pt idx="2059">
                  <c:v>54057</c:v>
                </c:pt>
                <c:pt idx="2060">
                  <c:v>54064</c:v>
                </c:pt>
                <c:pt idx="2061">
                  <c:v>54071</c:v>
                </c:pt>
                <c:pt idx="2062">
                  <c:v>54078</c:v>
                </c:pt>
                <c:pt idx="2063">
                  <c:v>54085</c:v>
                </c:pt>
                <c:pt idx="2064">
                  <c:v>54092</c:v>
                </c:pt>
                <c:pt idx="2065">
                  <c:v>54099</c:v>
                </c:pt>
                <c:pt idx="2066">
                  <c:v>54106</c:v>
                </c:pt>
                <c:pt idx="2067">
                  <c:v>54113</c:v>
                </c:pt>
                <c:pt idx="2068">
                  <c:v>54120</c:v>
                </c:pt>
                <c:pt idx="2069">
                  <c:v>54127</c:v>
                </c:pt>
                <c:pt idx="2070">
                  <c:v>54134</c:v>
                </c:pt>
                <c:pt idx="2071">
                  <c:v>54141</c:v>
                </c:pt>
                <c:pt idx="2072">
                  <c:v>54148</c:v>
                </c:pt>
                <c:pt idx="2073">
                  <c:v>54157</c:v>
                </c:pt>
                <c:pt idx="2074">
                  <c:v>54164</c:v>
                </c:pt>
                <c:pt idx="2075">
                  <c:v>54171</c:v>
                </c:pt>
                <c:pt idx="2076">
                  <c:v>54178</c:v>
                </c:pt>
                <c:pt idx="2077">
                  <c:v>54185</c:v>
                </c:pt>
                <c:pt idx="2078">
                  <c:v>54192</c:v>
                </c:pt>
                <c:pt idx="2079">
                  <c:v>54199</c:v>
                </c:pt>
                <c:pt idx="2080">
                  <c:v>54206</c:v>
                </c:pt>
                <c:pt idx="2081">
                  <c:v>54213</c:v>
                </c:pt>
                <c:pt idx="2082">
                  <c:v>54220</c:v>
                </c:pt>
                <c:pt idx="2083">
                  <c:v>54227</c:v>
                </c:pt>
                <c:pt idx="2084">
                  <c:v>54234</c:v>
                </c:pt>
                <c:pt idx="2085">
                  <c:v>54241</c:v>
                </c:pt>
                <c:pt idx="2086">
                  <c:v>54248</c:v>
                </c:pt>
                <c:pt idx="2087">
                  <c:v>54255</c:v>
                </c:pt>
                <c:pt idx="2088">
                  <c:v>54262</c:v>
                </c:pt>
                <c:pt idx="2089">
                  <c:v>54269</c:v>
                </c:pt>
                <c:pt idx="2090">
                  <c:v>54276</c:v>
                </c:pt>
                <c:pt idx="2091">
                  <c:v>54283</c:v>
                </c:pt>
                <c:pt idx="2092">
                  <c:v>54290</c:v>
                </c:pt>
                <c:pt idx="2093">
                  <c:v>54297</c:v>
                </c:pt>
                <c:pt idx="2094">
                  <c:v>54304</c:v>
                </c:pt>
                <c:pt idx="2095">
                  <c:v>54311</c:v>
                </c:pt>
                <c:pt idx="2096">
                  <c:v>54318</c:v>
                </c:pt>
                <c:pt idx="2097">
                  <c:v>54325</c:v>
                </c:pt>
                <c:pt idx="2098">
                  <c:v>54332</c:v>
                </c:pt>
                <c:pt idx="2099">
                  <c:v>54339</c:v>
                </c:pt>
                <c:pt idx="2100">
                  <c:v>54346</c:v>
                </c:pt>
                <c:pt idx="2101">
                  <c:v>54353</c:v>
                </c:pt>
                <c:pt idx="2102">
                  <c:v>54360</c:v>
                </c:pt>
                <c:pt idx="2103">
                  <c:v>54367</c:v>
                </c:pt>
                <c:pt idx="2104">
                  <c:v>54374</c:v>
                </c:pt>
                <c:pt idx="2105">
                  <c:v>54381</c:v>
                </c:pt>
                <c:pt idx="2106">
                  <c:v>54388</c:v>
                </c:pt>
                <c:pt idx="2107">
                  <c:v>54395</c:v>
                </c:pt>
                <c:pt idx="2108">
                  <c:v>54402</c:v>
                </c:pt>
                <c:pt idx="2109">
                  <c:v>54409</c:v>
                </c:pt>
                <c:pt idx="2110">
                  <c:v>54416</c:v>
                </c:pt>
                <c:pt idx="2111">
                  <c:v>54423</c:v>
                </c:pt>
                <c:pt idx="2112">
                  <c:v>54430</c:v>
                </c:pt>
                <c:pt idx="2113">
                  <c:v>54437</c:v>
                </c:pt>
                <c:pt idx="2114">
                  <c:v>54444</c:v>
                </c:pt>
                <c:pt idx="2115">
                  <c:v>54451</c:v>
                </c:pt>
                <c:pt idx="2116">
                  <c:v>54458</c:v>
                </c:pt>
                <c:pt idx="2117">
                  <c:v>54465</c:v>
                </c:pt>
                <c:pt idx="2118">
                  <c:v>54472</c:v>
                </c:pt>
                <c:pt idx="2119">
                  <c:v>54479</c:v>
                </c:pt>
                <c:pt idx="2120">
                  <c:v>54486</c:v>
                </c:pt>
                <c:pt idx="2121">
                  <c:v>54493</c:v>
                </c:pt>
                <c:pt idx="2122">
                  <c:v>54500</c:v>
                </c:pt>
                <c:pt idx="2123">
                  <c:v>54507</c:v>
                </c:pt>
                <c:pt idx="2124">
                  <c:v>54514</c:v>
                </c:pt>
                <c:pt idx="2125">
                  <c:v>54521</c:v>
                </c:pt>
                <c:pt idx="2126">
                  <c:v>54528</c:v>
                </c:pt>
                <c:pt idx="2127">
                  <c:v>54535</c:v>
                </c:pt>
                <c:pt idx="2128">
                  <c:v>54542</c:v>
                </c:pt>
                <c:pt idx="2129">
                  <c:v>54549</c:v>
                </c:pt>
                <c:pt idx="2130">
                  <c:v>54556</c:v>
                </c:pt>
                <c:pt idx="2131">
                  <c:v>54563</c:v>
                </c:pt>
                <c:pt idx="2132">
                  <c:v>54570</c:v>
                </c:pt>
                <c:pt idx="2133">
                  <c:v>54577</c:v>
                </c:pt>
                <c:pt idx="2134">
                  <c:v>54584</c:v>
                </c:pt>
                <c:pt idx="2135">
                  <c:v>54591</c:v>
                </c:pt>
                <c:pt idx="2136">
                  <c:v>54598</c:v>
                </c:pt>
                <c:pt idx="2137">
                  <c:v>54605</c:v>
                </c:pt>
                <c:pt idx="2138">
                  <c:v>54612</c:v>
                </c:pt>
                <c:pt idx="2139">
                  <c:v>54619</c:v>
                </c:pt>
                <c:pt idx="2140">
                  <c:v>54626</c:v>
                </c:pt>
                <c:pt idx="2141">
                  <c:v>54633</c:v>
                </c:pt>
                <c:pt idx="2142">
                  <c:v>54640</c:v>
                </c:pt>
                <c:pt idx="2143">
                  <c:v>54647</c:v>
                </c:pt>
                <c:pt idx="2144">
                  <c:v>54654</c:v>
                </c:pt>
                <c:pt idx="2145">
                  <c:v>54661</c:v>
                </c:pt>
                <c:pt idx="2146">
                  <c:v>54668</c:v>
                </c:pt>
                <c:pt idx="2147">
                  <c:v>54675</c:v>
                </c:pt>
                <c:pt idx="2148">
                  <c:v>54682</c:v>
                </c:pt>
                <c:pt idx="2149">
                  <c:v>54689</c:v>
                </c:pt>
                <c:pt idx="2150">
                  <c:v>54696</c:v>
                </c:pt>
                <c:pt idx="2151">
                  <c:v>54703</c:v>
                </c:pt>
                <c:pt idx="2152">
                  <c:v>54710</c:v>
                </c:pt>
                <c:pt idx="2153">
                  <c:v>54717</c:v>
                </c:pt>
                <c:pt idx="2154">
                  <c:v>54724</c:v>
                </c:pt>
                <c:pt idx="2155">
                  <c:v>54731</c:v>
                </c:pt>
                <c:pt idx="2156">
                  <c:v>54738</c:v>
                </c:pt>
                <c:pt idx="2157">
                  <c:v>54745</c:v>
                </c:pt>
                <c:pt idx="2158">
                  <c:v>54752</c:v>
                </c:pt>
                <c:pt idx="2159">
                  <c:v>54759</c:v>
                </c:pt>
                <c:pt idx="2160">
                  <c:v>54766</c:v>
                </c:pt>
                <c:pt idx="2161">
                  <c:v>54773</c:v>
                </c:pt>
                <c:pt idx="2162">
                  <c:v>54780</c:v>
                </c:pt>
                <c:pt idx="2163">
                  <c:v>54787</c:v>
                </c:pt>
                <c:pt idx="2164">
                  <c:v>54794</c:v>
                </c:pt>
                <c:pt idx="2165">
                  <c:v>54801</c:v>
                </c:pt>
                <c:pt idx="2166">
                  <c:v>54808</c:v>
                </c:pt>
                <c:pt idx="2167">
                  <c:v>54815</c:v>
                </c:pt>
                <c:pt idx="2168">
                  <c:v>54822</c:v>
                </c:pt>
                <c:pt idx="2169">
                  <c:v>54829</c:v>
                </c:pt>
                <c:pt idx="2170">
                  <c:v>54836</c:v>
                </c:pt>
                <c:pt idx="2171">
                  <c:v>54843</c:v>
                </c:pt>
                <c:pt idx="2172">
                  <c:v>54850</c:v>
                </c:pt>
                <c:pt idx="2173">
                  <c:v>54857</c:v>
                </c:pt>
                <c:pt idx="2174">
                  <c:v>54864</c:v>
                </c:pt>
                <c:pt idx="2175">
                  <c:v>54871</c:v>
                </c:pt>
                <c:pt idx="2176">
                  <c:v>54878</c:v>
                </c:pt>
                <c:pt idx="2177">
                  <c:v>54885</c:v>
                </c:pt>
                <c:pt idx="2178">
                  <c:v>54892</c:v>
                </c:pt>
                <c:pt idx="2179">
                  <c:v>54899</c:v>
                </c:pt>
                <c:pt idx="2180">
                  <c:v>54906</c:v>
                </c:pt>
                <c:pt idx="2181">
                  <c:v>54913</c:v>
                </c:pt>
                <c:pt idx="2182">
                  <c:v>54920</c:v>
                </c:pt>
                <c:pt idx="2183">
                  <c:v>54927</c:v>
                </c:pt>
                <c:pt idx="2184">
                  <c:v>54934</c:v>
                </c:pt>
                <c:pt idx="2185">
                  <c:v>54941</c:v>
                </c:pt>
                <c:pt idx="2186">
                  <c:v>54948</c:v>
                </c:pt>
                <c:pt idx="2187">
                  <c:v>54955</c:v>
                </c:pt>
                <c:pt idx="2188">
                  <c:v>54962</c:v>
                </c:pt>
                <c:pt idx="2189">
                  <c:v>54969</c:v>
                </c:pt>
                <c:pt idx="2190">
                  <c:v>54976</c:v>
                </c:pt>
                <c:pt idx="2191">
                  <c:v>54983</c:v>
                </c:pt>
                <c:pt idx="2192">
                  <c:v>54990</c:v>
                </c:pt>
                <c:pt idx="2193">
                  <c:v>54997</c:v>
                </c:pt>
                <c:pt idx="2194">
                  <c:v>55004</c:v>
                </c:pt>
                <c:pt idx="2195">
                  <c:v>55011</c:v>
                </c:pt>
                <c:pt idx="2196">
                  <c:v>55018</c:v>
                </c:pt>
                <c:pt idx="2197">
                  <c:v>55025</c:v>
                </c:pt>
                <c:pt idx="2198">
                  <c:v>55032</c:v>
                </c:pt>
                <c:pt idx="2199">
                  <c:v>55039</c:v>
                </c:pt>
                <c:pt idx="2200">
                  <c:v>55046</c:v>
                </c:pt>
                <c:pt idx="2201">
                  <c:v>55053</c:v>
                </c:pt>
                <c:pt idx="2202">
                  <c:v>55060</c:v>
                </c:pt>
                <c:pt idx="2203">
                  <c:v>55067</c:v>
                </c:pt>
                <c:pt idx="2204">
                  <c:v>55074</c:v>
                </c:pt>
                <c:pt idx="2205">
                  <c:v>55081</c:v>
                </c:pt>
                <c:pt idx="2206">
                  <c:v>55088</c:v>
                </c:pt>
                <c:pt idx="2207">
                  <c:v>55095</c:v>
                </c:pt>
                <c:pt idx="2208">
                  <c:v>55102</c:v>
                </c:pt>
                <c:pt idx="2209">
                  <c:v>55109</c:v>
                </c:pt>
                <c:pt idx="2210">
                  <c:v>55116</c:v>
                </c:pt>
                <c:pt idx="2211">
                  <c:v>55123</c:v>
                </c:pt>
                <c:pt idx="2212">
                  <c:v>55130</c:v>
                </c:pt>
                <c:pt idx="2213">
                  <c:v>55137</c:v>
                </c:pt>
                <c:pt idx="2214">
                  <c:v>55144</c:v>
                </c:pt>
                <c:pt idx="2215">
                  <c:v>55151</c:v>
                </c:pt>
                <c:pt idx="2216">
                  <c:v>55158</c:v>
                </c:pt>
                <c:pt idx="2217">
                  <c:v>55165</c:v>
                </c:pt>
                <c:pt idx="2218">
                  <c:v>55172</c:v>
                </c:pt>
                <c:pt idx="2219">
                  <c:v>55179</c:v>
                </c:pt>
                <c:pt idx="2220">
                  <c:v>55186</c:v>
                </c:pt>
                <c:pt idx="2221">
                  <c:v>55193</c:v>
                </c:pt>
                <c:pt idx="2222">
                  <c:v>55200</c:v>
                </c:pt>
                <c:pt idx="2223">
                  <c:v>55207</c:v>
                </c:pt>
                <c:pt idx="2224">
                  <c:v>55214</c:v>
                </c:pt>
                <c:pt idx="2225">
                  <c:v>55221</c:v>
                </c:pt>
                <c:pt idx="2226">
                  <c:v>55228</c:v>
                </c:pt>
                <c:pt idx="2227">
                  <c:v>55235</c:v>
                </c:pt>
                <c:pt idx="2228">
                  <c:v>55242</c:v>
                </c:pt>
                <c:pt idx="2229">
                  <c:v>55249</c:v>
                </c:pt>
                <c:pt idx="2230">
                  <c:v>55256</c:v>
                </c:pt>
                <c:pt idx="2231">
                  <c:v>55263</c:v>
                </c:pt>
                <c:pt idx="2232">
                  <c:v>55270</c:v>
                </c:pt>
                <c:pt idx="2233">
                  <c:v>55277</c:v>
                </c:pt>
                <c:pt idx="2234">
                  <c:v>55284</c:v>
                </c:pt>
                <c:pt idx="2235">
                  <c:v>55291</c:v>
                </c:pt>
                <c:pt idx="2236">
                  <c:v>55298</c:v>
                </c:pt>
                <c:pt idx="2237">
                  <c:v>55305</c:v>
                </c:pt>
                <c:pt idx="2238">
                  <c:v>55312</c:v>
                </c:pt>
                <c:pt idx="2239">
                  <c:v>55319</c:v>
                </c:pt>
                <c:pt idx="2240">
                  <c:v>55326</c:v>
                </c:pt>
                <c:pt idx="2241">
                  <c:v>55333</c:v>
                </c:pt>
                <c:pt idx="2242">
                  <c:v>55340</c:v>
                </c:pt>
                <c:pt idx="2243">
                  <c:v>55347</c:v>
                </c:pt>
                <c:pt idx="2244">
                  <c:v>55354</c:v>
                </c:pt>
                <c:pt idx="2245">
                  <c:v>55361</c:v>
                </c:pt>
                <c:pt idx="2246">
                  <c:v>55368</c:v>
                </c:pt>
                <c:pt idx="2247">
                  <c:v>55375</c:v>
                </c:pt>
                <c:pt idx="2248">
                  <c:v>55382</c:v>
                </c:pt>
                <c:pt idx="2249">
                  <c:v>55389</c:v>
                </c:pt>
                <c:pt idx="2250">
                  <c:v>55396</c:v>
                </c:pt>
                <c:pt idx="2251">
                  <c:v>55403</c:v>
                </c:pt>
                <c:pt idx="2252">
                  <c:v>55410</c:v>
                </c:pt>
                <c:pt idx="2253">
                  <c:v>55417</c:v>
                </c:pt>
                <c:pt idx="2254">
                  <c:v>55424</c:v>
                </c:pt>
                <c:pt idx="2255">
                  <c:v>55431</c:v>
                </c:pt>
                <c:pt idx="2256">
                  <c:v>55438</c:v>
                </c:pt>
                <c:pt idx="2257">
                  <c:v>55445</c:v>
                </c:pt>
                <c:pt idx="2258">
                  <c:v>55452</c:v>
                </c:pt>
                <c:pt idx="2259">
                  <c:v>55459</c:v>
                </c:pt>
                <c:pt idx="2260">
                  <c:v>55466</c:v>
                </c:pt>
                <c:pt idx="2261">
                  <c:v>55473</c:v>
                </c:pt>
                <c:pt idx="2262">
                  <c:v>55480</c:v>
                </c:pt>
                <c:pt idx="2263">
                  <c:v>55487</c:v>
                </c:pt>
                <c:pt idx="2264">
                  <c:v>55494</c:v>
                </c:pt>
                <c:pt idx="2265">
                  <c:v>55501</c:v>
                </c:pt>
                <c:pt idx="2266">
                  <c:v>55508</c:v>
                </c:pt>
                <c:pt idx="2267">
                  <c:v>55516</c:v>
                </c:pt>
                <c:pt idx="2268">
                  <c:v>55523</c:v>
                </c:pt>
                <c:pt idx="2269">
                  <c:v>55530</c:v>
                </c:pt>
                <c:pt idx="2270">
                  <c:v>55537</c:v>
                </c:pt>
                <c:pt idx="2271">
                  <c:v>55544</c:v>
                </c:pt>
                <c:pt idx="2272">
                  <c:v>55551</c:v>
                </c:pt>
                <c:pt idx="2273">
                  <c:v>55558</c:v>
                </c:pt>
                <c:pt idx="2274">
                  <c:v>55565</c:v>
                </c:pt>
                <c:pt idx="2275">
                  <c:v>55572</c:v>
                </c:pt>
                <c:pt idx="2276">
                  <c:v>55579</c:v>
                </c:pt>
                <c:pt idx="2277">
                  <c:v>55586</c:v>
                </c:pt>
                <c:pt idx="2278">
                  <c:v>55593</c:v>
                </c:pt>
                <c:pt idx="2279">
                  <c:v>55600</c:v>
                </c:pt>
                <c:pt idx="2280">
                  <c:v>55607</c:v>
                </c:pt>
                <c:pt idx="2281">
                  <c:v>55614</c:v>
                </c:pt>
                <c:pt idx="2282">
                  <c:v>55621</c:v>
                </c:pt>
                <c:pt idx="2283">
                  <c:v>55632</c:v>
                </c:pt>
                <c:pt idx="2284">
                  <c:v>55635</c:v>
                </c:pt>
                <c:pt idx="2285">
                  <c:v>55645</c:v>
                </c:pt>
                <c:pt idx="2286">
                  <c:v>55652</c:v>
                </c:pt>
                <c:pt idx="2287">
                  <c:v>55659</c:v>
                </c:pt>
                <c:pt idx="2288">
                  <c:v>55666</c:v>
                </c:pt>
                <c:pt idx="2289">
                  <c:v>55673</c:v>
                </c:pt>
                <c:pt idx="2290">
                  <c:v>55680</c:v>
                </c:pt>
                <c:pt idx="2291">
                  <c:v>55687</c:v>
                </c:pt>
                <c:pt idx="2292">
                  <c:v>55694</c:v>
                </c:pt>
                <c:pt idx="2293">
                  <c:v>55701</c:v>
                </c:pt>
                <c:pt idx="2294">
                  <c:v>55708</c:v>
                </c:pt>
                <c:pt idx="2295">
                  <c:v>55715</c:v>
                </c:pt>
                <c:pt idx="2296">
                  <c:v>55722</c:v>
                </c:pt>
                <c:pt idx="2297">
                  <c:v>55729</c:v>
                </c:pt>
                <c:pt idx="2298">
                  <c:v>55736</c:v>
                </c:pt>
                <c:pt idx="2299">
                  <c:v>55743</c:v>
                </c:pt>
                <c:pt idx="2300">
                  <c:v>55750</c:v>
                </c:pt>
                <c:pt idx="2301">
                  <c:v>55757</c:v>
                </c:pt>
                <c:pt idx="2302">
                  <c:v>55764</c:v>
                </c:pt>
                <c:pt idx="2303">
                  <c:v>55771</c:v>
                </c:pt>
                <c:pt idx="2304">
                  <c:v>55778</c:v>
                </c:pt>
                <c:pt idx="2305">
                  <c:v>55785</c:v>
                </c:pt>
                <c:pt idx="2306">
                  <c:v>55792</c:v>
                </c:pt>
                <c:pt idx="2307">
                  <c:v>55799</c:v>
                </c:pt>
                <c:pt idx="2308">
                  <c:v>55806</c:v>
                </c:pt>
                <c:pt idx="2309">
                  <c:v>55813</c:v>
                </c:pt>
                <c:pt idx="2310">
                  <c:v>55820</c:v>
                </c:pt>
                <c:pt idx="2311">
                  <c:v>55827</c:v>
                </c:pt>
                <c:pt idx="2312">
                  <c:v>55834</c:v>
                </c:pt>
                <c:pt idx="2313">
                  <c:v>55841</c:v>
                </c:pt>
                <c:pt idx="2314">
                  <c:v>55848</c:v>
                </c:pt>
                <c:pt idx="2315">
                  <c:v>55855</c:v>
                </c:pt>
                <c:pt idx="2316">
                  <c:v>55862</c:v>
                </c:pt>
                <c:pt idx="2317">
                  <c:v>55869</c:v>
                </c:pt>
                <c:pt idx="2318">
                  <c:v>55876</c:v>
                </c:pt>
                <c:pt idx="2319">
                  <c:v>55884</c:v>
                </c:pt>
                <c:pt idx="2320">
                  <c:v>55891</c:v>
                </c:pt>
                <c:pt idx="2321">
                  <c:v>55898</c:v>
                </c:pt>
                <c:pt idx="2322">
                  <c:v>55905</c:v>
                </c:pt>
                <c:pt idx="2323">
                  <c:v>55912</c:v>
                </c:pt>
                <c:pt idx="2324">
                  <c:v>55919</c:v>
                </c:pt>
                <c:pt idx="2325">
                  <c:v>55926</c:v>
                </c:pt>
                <c:pt idx="2326">
                  <c:v>55933</c:v>
                </c:pt>
                <c:pt idx="2327">
                  <c:v>55940</c:v>
                </c:pt>
                <c:pt idx="2328">
                  <c:v>55947</c:v>
                </c:pt>
                <c:pt idx="2329">
                  <c:v>55954</c:v>
                </c:pt>
                <c:pt idx="2330">
                  <c:v>55961</c:v>
                </c:pt>
                <c:pt idx="2331">
                  <c:v>55968</c:v>
                </c:pt>
                <c:pt idx="2332">
                  <c:v>55975</c:v>
                </c:pt>
                <c:pt idx="2333">
                  <c:v>55984</c:v>
                </c:pt>
                <c:pt idx="2334">
                  <c:v>55991</c:v>
                </c:pt>
                <c:pt idx="2335">
                  <c:v>55998</c:v>
                </c:pt>
                <c:pt idx="2336">
                  <c:v>56006</c:v>
                </c:pt>
                <c:pt idx="2337">
                  <c:v>56012</c:v>
                </c:pt>
                <c:pt idx="2338">
                  <c:v>56019</c:v>
                </c:pt>
                <c:pt idx="2339">
                  <c:v>56026</c:v>
                </c:pt>
                <c:pt idx="2340">
                  <c:v>56033</c:v>
                </c:pt>
                <c:pt idx="2341">
                  <c:v>56040</c:v>
                </c:pt>
                <c:pt idx="2342">
                  <c:v>56047</c:v>
                </c:pt>
                <c:pt idx="2343">
                  <c:v>56054</c:v>
                </c:pt>
                <c:pt idx="2344">
                  <c:v>56061</c:v>
                </c:pt>
                <c:pt idx="2345">
                  <c:v>56068</c:v>
                </c:pt>
                <c:pt idx="2346">
                  <c:v>56075</c:v>
                </c:pt>
                <c:pt idx="2347">
                  <c:v>56082</c:v>
                </c:pt>
                <c:pt idx="2348">
                  <c:v>56089</c:v>
                </c:pt>
                <c:pt idx="2349">
                  <c:v>56096</c:v>
                </c:pt>
                <c:pt idx="2350">
                  <c:v>56103</c:v>
                </c:pt>
                <c:pt idx="2351">
                  <c:v>56110</c:v>
                </c:pt>
                <c:pt idx="2352">
                  <c:v>56117</c:v>
                </c:pt>
                <c:pt idx="2353">
                  <c:v>56124</c:v>
                </c:pt>
                <c:pt idx="2354">
                  <c:v>56131</c:v>
                </c:pt>
                <c:pt idx="2355">
                  <c:v>56138</c:v>
                </c:pt>
                <c:pt idx="2356">
                  <c:v>56145</c:v>
                </c:pt>
                <c:pt idx="2357">
                  <c:v>56152</c:v>
                </c:pt>
                <c:pt idx="2358">
                  <c:v>56159</c:v>
                </c:pt>
                <c:pt idx="2359">
                  <c:v>56166</c:v>
                </c:pt>
                <c:pt idx="2360">
                  <c:v>56173</c:v>
                </c:pt>
                <c:pt idx="2361">
                  <c:v>56180</c:v>
                </c:pt>
                <c:pt idx="2362">
                  <c:v>56187</c:v>
                </c:pt>
                <c:pt idx="2363">
                  <c:v>56194</c:v>
                </c:pt>
                <c:pt idx="2364">
                  <c:v>56201</c:v>
                </c:pt>
                <c:pt idx="2365">
                  <c:v>56208</c:v>
                </c:pt>
                <c:pt idx="2366">
                  <c:v>56215</c:v>
                </c:pt>
                <c:pt idx="2367">
                  <c:v>56222</c:v>
                </c:pt>
                <c:pt idx="2368">
                  <c:v>56229</c:v>
                </c:pt>
                <c:pt idx="2369">
                  <c:v>56236</c:v>
                </c:pt>
                <c:pt idx="2370">
                  <c:v>56247</c:v>
                </c:pt>
                <c:pt idx="2371">
                  <c:v>56251</c:v>
                </c:pt>
                <c:pt idx="2372">
                  <c:v>56257</c:v>
                </c:pt>
                <c:pt idx="2373">
                  <c:v>56264</c:v>
                </c:pt>
                <c:pt idx="2374">
                  <c:v>56271</c:v>
                </c:pt>
                <c:pt idx="2375">
                  <c:v>56278</c:v>
                </c:pt>
                <c:pt idx="2376">
                  <c:v>56285</c:v>
                </c:pt>
                <c:pt idx="2377">
                  <c:v>56292</c:v>
                </c:pt>
                <c:pt idx="2378">
                  <c:v>56299</c:v>
                </c:pt>
                <c:pt idx="2379">
                  <c:v>56306</c:v>
                </c:pt>
                <c:pt idx="2380">
                  <c:v>56313</c:v>
                </c:pt>
                <c:pt idx="2381">
                  <c:v>56320</c:v>
                </c:pt>
                <c:pt idx="2382">
                  <c:v>56327</c:v>
                </c:pt>
                <c:pt idx="2383">
                  <c:v>56334</c:v>
                </c:pt>
                <c:pt idx="2384">
                  <c:v>56341</c:v>
                </c:pt>
                <c:pt idx="2385">
                  <c:v>56348</c:v>
                </c:pt>
                <c:pt idx="2386">
                  <c:v>56355</c:v>
                </c:pt>
                <c:pt idx="2387">
                  <c:v>56362</c:v>
                </c:pt>
                <c:pt idx="2388">
                  <c:v>56369</c:v>
                </c:pt>
                <c:pt idx="2389">
                  <c:v>56376</c:v>
                </c:pt>
                <c:pt idx="2390">
                  <c:v>56383</c:v>
                </c:pt>
                <c:pt idx="2391">
                  <c:v>56390</c:v>
                </c:pt>
                <c:pt idx="2392">
                  <c:v>56397</c:v>
                </c:pt>
                <c:pt idx="2393">
                  <c:v>56404</c:v>
                </c:pt>
                <c:pt idx="2394">
                  <c:v>56411</c:v>
                </c:pt>
                <c:pt idx="2395">
                  <c:v>56418</c:v>
                </c:pt>
                <c:pt idx="2396">
                  <c:v>56425</c:v>
                </c:pt>
                <c:pt idx="2397">
                  <c:v>56432</c:v>
                </c:pt>
                <c:pt idx="2398">
                  <c:v>56439</c:v>
                </c:pt>
                <c:pt idx="2399">
                  <c:v>56446</c:v>
                </c:pt>
                <c:pt idx="2400">
                  <c:v>56453</c:v>
                </c:pt>
                <c:pt idx="2401">
                  <c:v>56460</c:v>
                </c:pt>
                <c:pt idx="2402">
                  <c:v>56467</c:v>
                </c:pt>
                <c:pt idx="2403">
                  <c:v>56474</c:v>
                </c:pt>
                <c:pt idx="2404">
                  <c:v>56481</c:v>
                </c:pt>
                <c:pt idx="2405">
                  <c:v>56488</c:v>
                </c:pt>
                <c:pt idx="2406">
                  <c:v>56495</c:v>
                </c:pt>
                <c:pt idx="2407">
                  <c:v>56502</c:v>
                </c:pt>
                <c:pt idx="2408">
                  <c:v>56509</c:v>
                </c:pt>
                <c:pt idx="2409">
                  <c:v>56516</c:v>
                </c:pt>
                <c:pt idx="2410">
                  <c:v>56523</c:v>
                </c:pt>
                <c:pt idx="2411">
                  <c:v>56530</c:v>
                </c:pt>
                <c:pt idx="2412">
                  <c:v>56537</c:v>
                </c:pt>
                <c:pt idx="2413">
                  <c:v>56544</c:v>
                </c:pt>
                <c:pt idx="2414">
                  <c:v>56551</c:v>
                </c:pt>
                <c:pt idx="2415">
                  <c:v>56558</c:v>
                </c:pt>
                <c:pt idx="2416">
                  <c:v>56565</c:v>
                </c:pt>
                <c:pt idx="2417">
                  <c:v>56572</c:v>
                </c:pt>
                <c:pt idx="2418">
                  <c:v>56579</c:v>
                </c:pt>
                <c:pt idx="2419">
                  <c:v>56586</c:v>
                </c:pt>
                <c:pt idx="2420">
                  <c:v>56593</c:v>
                </c:pt>
                <c:pt idx="2421">
                  <c:v>56600</c:v>
                </c:pt>
                <c:pt idx="2422">
                  <c:v>56607</c:v>
                </c:pt>
                <c:pt idx="2423">
                  <c:v>56614</c:v>
                </c:pt>
                <c:pt idx="2424">
                  <c:v>56621</c:v>
                </c:pt>
                <c:pt idx="2425">
                  <c:v>56628</c:v>
                </c:pt>
                <c:pt idx="2426">
                  <c:v>56635</c:v>
                </c:pt>
                <c:pt idx="2427">
                  <c:v>56642</c:v>
                </c:pt>
                <c:pt idx="2428">
                  <c:v>56649</c:v>
                </c:pt>
                <c:pt idx="2429">
                  <c:v>56656</c:v>
                </c:pt>
                <c:pt idx="2430">
                  <c:v>56663</c:v>
                </c:pt>
                <c:pt idx="2431">
                  <c:v>56670</c:v>
                </c:pt>
                <c:pt idx="2432">
                  <c:v>56677</c:v>
                </c:pt>
                <c:pt idx="2433">
                  <c:v>56684</c:v>
                </c:pt>
                <c:pt idx="2434">
                  <c:v>56691</c:v>
                </c:pt>
                <c:pt idx="2435">
                  <c:v>56698</c:v>
                </c:pt>
                <c:pt idx="2436">
                  <c:v>56705</c:v>
                </c:pt>
                <c:pt idx="2437">
                  <c:v>56712</c:v>
                </c:pt>
                <c:pt idx="2438">
                  <c:v>56719</c:v>
                </c:pt>
                <c:pt idx="2439">
                  <c:v>56726</c:v>
                </c:pt>
                <c:pt idx="2440">
                  <c:v>56733</c:v>
                </c:pt>
                <c:pt idx="2441">
                  <c:v>56740</c:v>
                </c:pt>
                <c:pt idx="2442">
                  <c:v>56747</c:v>
                </c:pt>
                <c:pt idx="2443">
                  <c:v>56754</c:v>
                </c:pt>
                <c:pt idx="2444">
                  <c:v>56761</c:v>
                </c:pt>
                <c:pt idx="2445">
                  <c:v>56768</c:v>
                </c:pt>
                <c:pt idx="2446">
                  <c:v>56775</c:v>
                </c:pt>
                <c:pt idx="2447">
                  <c:v>56782</c:v>
                </c:pt>
                <c:pt idx="2448">
                  <c:v>56789</c:v>
                </c:pt>
                <c:pt idx="2449">
                  <c:v>56796</c:v>
                </c:pt>
                <c:pt idx="2450">
                  <c:v>56803</c:v>
                </c:pt>
                <c:pt idx="2451">
                  <c:v>56810</c:v>
                </c:pt>
                <c:pt idx="2452">
                  <c:v>56817</c:v>
                </c:pt>
                <c:pt idx="2453">
                  <c:v>56824</c:v>
                </c:pt>
                <c:pt idx="2454">
                  <c:v>56831</c:v>
                </c:pt>
                <c:pt idx="2455">
                  <c:v>56838</c:v>
                </c:pt>
                <c:pt idx="2456">
                  <c:v>56845</c:v>
                </c:pt>
                <c:pt idx="2457">
                  <c:v>56852</c:v>
                </c:pt>
                <c:pt idx="2458">
                  <c:v>56859</c:v>
                </c:pt>
                <c:pt idx="2459">
                  <c:v>56866</c:v>
                </c:pt>
                <c:pt idx="2460">
                  <c:v>56873</c:v>
                </c:pt>
                <c:pt idx="2461">
                  <c:v>56880</c:v>
                </c:pt>
                <c:pt idx="2462">
                  <c:v>56887</c:v>
                </c:pt>
                <c:pt idx="2463">
                  <c:v>56894</c:v>
                </c:pt>
                <c:pt idx="2464">
                  <c:v>56901</c:v>
                </c:pt>
                <c:pt idx="2465">
                  <c:v>56908</c:v>
                </c:pt>
                <c:pt idx="2466">
                  <c:v>56915</c:v>
                </c:pt>
                <c:pt idx="2467">
                  <c:v>56922</c:v>
                </c:pt>
                <c:pt idx="2468">
                  <c:v>56929</c:v>
                </c:pt>
                <c:pt idx="2469">
                  <c:v>56936</c:v>
                </c:pt>
                <c:pt idx="2470">
                  <c:v>56943</c:v>
                </c:pt>
                <c:pt idx="2471">
                  <c:v>56950</c:v>
                </c:pt>
                <c:pt idx="2472">
                  <c:v>56957</c:v>
                </c:pt>
                <c:pt idx="2473">
                  <c:v>56964</c:v>
                </c:pt>
                <c:pt idx="2474">
                  <c:v>56971</c:v>
                </c:pt>
                <c:pt idx="2475">
                  <c:v>56978</c:v>
                </c:pt>
                <c:pt idx="2476">
                  <c:v>56985</c:v>
                </c:pt>
                <c:pt idx="2477">
                  <c:v>56992</c:v>
                </c:pt>
                <c:pt idx="2478">
                  <c:v>56999</c:v>
                </c:pt>
                <c:pt idx="2479">
                  <c:v>57006</c:v>
                </c:pt>
                <c:pt idx="2480">
                  <c:v>57013</c:v>
                </c:pt>
                <c:pt idx="2481">
                  <c:v>57020</c:v>
                </c:pt>
                <c:pt idx="2482">
                  <c:v>57027</c:v>
                </c:pt>
                <c:pt idx="2483">
                  <c:v>57034</c:v>
                </c:pt>
                <c:pt idx="2484">
                  <c:v>57041</c:v>
                </c:pt>
                <c:pt idx="2485">
                  <c:v>57048</c:v>
                </c:pt>
                <c:pt idx="2486">
                  <c:v>57055</c:v>
                </c:pt>
                <c:pt idx="2487">
                  <c:v>57062</c:v>
                </c:pt>
                <c:pt idx="2488">
                  <c:v>57069</c:v>
                </c:pt>
                <c:pt idx="2489">
                  <c:v>57076</c:v>
                </c:pt>
                <c:pt idx="2490">
                  <c:v>57083</c:v>
                </c:pt>
                <c:pt idx="2491">
                  <c:v>57090</c:v>
                </c:pt>
                <c:pt idx="2492">
                  <c:v>57097</c:v>
                </c:pt>
                <c:pt idx="2493">
                  <c:v>57104</c:v>
                </c:pt>
                <c:pt idx="2494">
                  <c:v>57111</c:v>
                </c:pt>
                <c:pt idx="2495">
                  <c:v>57118</c:v>
                </c:pt>
                <c:pt idx="2496">
                  <c:v>57125</c:v>
                </c:pt>
                <c:pt idx="2497">
                  <c:v>57132</c:v>
                </c:pt>
                <c:pt idx="2498">
                  <c:v>57139</c:v>
                </c:pt>
                <c:pt idx="2499">
                  <c:v>57146</c:v>
                </c:pt>
                <c:pt idx="2500">
                  <c:v>57153</c:v>
                </c:pt>
                <c:pt idx="2501">
                  <c:v>57160</c:v>
                </c:pt>
                <c:pt idx="2502">
                  <c:v>57167</c:v>
                </c:pt>
                <c:pt idx="2503">
                  <c:v>57174</c:v>
                </c:pt>
                <c:pt idx="2504">
                  <c:v>57181</c:v>
                </c:pt>
                <c:pt idx="2505">
                  <c:v>57188</c:v>
                </c:pt>
                <c:pt idx="2506">
                  <c:v>57195</c:v>
                </c:pt>
                <c:pt idx="2507">
                  <c:v>57202</c:v>
                </c:pt>
                <c:pt idx="2508">
                  <c:v>57209</c:v>
                </c:pt>
                <c:pt idx="2509">
                  <c:v>57216</c:v>
                </c:pt>
                <c:pt idx="2510">
                  <c:v>57223</c:v>
                </c:pt>
                <c:pt idx="2511">
                  <c:v>57230</c:v>
                </c:pt>
                <c:pt idx="2512">
                  <c:v>57237</c:v>
                </c:pt>
                <c:pt idx="2513">
                  <c:v>57244</c:v>
                </c:pt>
                <c:pt idx="2514">
                  <c:v>57251</c:v>
                </c:pt>
                <c:pt idx="2515">
                  <c:v>57258</c:v>
                </c:pt>
                <c:pt idx="2516">
                  <c:v>57265</c:v>
                </c:pt>
                <c:pt idx="2517">
                  <c:v>57272</c:v>
                </c:pt>
                <c:pt idx="2518">
                  <c:v>57279</c:v>
                </c:pt>
                <c:pt idx="2519">
                  <c:v>57286</c:v>
                </c:pt>
                <c:pt idx="2520">
                  <c:v>57293</c:v>
                </c:pt>
                <c:pt idx="2521">
                  <c:v>57300</c:v>
                </c:pt>
                <c:pt idx="2522">
                  <c:v>57307</c:v>
                </c:pt>
                <c:pt idx="2523">
                  <c:v>57314</c:v>
                </c:pt>
                <c:pt idx="2524">
                  <c:v>57321</c:v>
                </c:pt>
                <c:pt idx="2525">
                  <c:v>57328</c:v>
                </c:pt>
                <c:pt idx="2526">
                  <c:v>57335</c:v>
                </c:pt>
                <c:pt idx="2527">
                  <c:v>57343</c:v>
                </c:pt>
                <c:pt idx="2528">
                  <c:v>57350</c:v>
                </c:pt>
                <c:pt idx="2529">
                  <c:v>57357</c:v>
                </c:pt>
                <c:pt idx="2530">
                  <c:v>57364</c:v>
                </c:pt>
                <c:pt idx="2531">
                  <c:v>57371</c:v>
                </c:pt>
                <c:pt idx="2532">
                  <c:v>57378</c:v>
                </c:pt>
                <c:pt idx="2533">
                  <c:v>57385</c:v>
                </c:pt>
                <c:pt idx="2534">
                  <c:v>57392</c:v>
                </c:pt>
                <c:pt idx="2535">
                  <c:v>57399</c:v>
                </c:pt>
                <c:pt idx="2536">
                  <c:v>57406</c:v>
                </c:pt>
                <c:pt idx="2537">
                  <c:v>57413</c:v>
                </c:pt>
                <c:pt idx="2538">
                  <c:v>57420</c:v>
                </c:pt>
                <c:pt idx="2539">
                  <c:v>57427</c:v>
                </c:pt>
                <c:pt idx="2540">
                  <c:v>57434</c:v>
                </c:pt>
                <c:pt idx="2541">
                  <c:v>57441</c:v>
                </c:pt>
                <c:pt idx="2542">
                  <c:v>57448</c:v>
                </c:pt>
                <c:pt idx="2543">
                  <c:v>57459</c:v>
                </c:pt>
                <c:pt idx="2544">
                  <c:v>57462</c:v>
                </c:pt>
                <c:pt idx="2545">
                  <c:v>57469</c:v>
                </c:pt>
                <c:pt idx="2546">
                  <c:v>57476</c:v>
                </c:pt>
                <c:pt idx="2547">
                  <c:v>57483</c:v>
                </c:pt>
                <c:pt idx="2548">
                  <c:v>57490</c:v>
                </c:pt>
                <c:pt idx="2549">
                  <c:v>57497</c:v>
                </c:pt>
                <c:pt idx="2550">
                  <c:v>57504</c:v>
                </c:pt>
                <c:pt idx="2551">
                  <c:v>57511</c:v>
                </c:pt>
                <c:pt idx="2552">
                  <c:v>57518</c:v>
                </c:pt>
                <c:pt idx="2553">
                  <c:v>57525</c:v>
                </c:pt>
                <c:pt idx="2554">
                  <c:v>57532</c:v>
                </c:pt>
                <c:pt idx="2555">
                  <c:v>57539</c:v>
                </c:pt>
                <c:pt idx="2556">
                  <c:v>57546</c:v>
                </c:pt>
                <c:pt idx="2557">
                  <c:v>57553</c:v>
                </c:pt>
                <c:pt idx="2558">
                  <c:v>57560</c:v>
                </c:pt>
                <c:pt idx="2559">
                  <c:v>57567</c:v>
                </c:pt>
                <c:pt idx="2560">
                  <c:v>57574</c:v>
                </c:pt>
                <c:pt idx="2561">
                  <c:v>57581</c:v>
                </c:pt>
                <c:pt idx="2562">
                  <c:v>57588</c:v>
                </c:pt>
                <c:pt idx="2563">
                  <c:v>57595</c:v>
                </c:pt>
                <c:pt idx="2564">
                  <c:v>57602</c:v>
                </c:pt>
                <c:pt idx="2565">
                  <c:v>57609</c:v>
                </c:pt>
                <c:pt idx="2566">
                  <c:v>57616</c:v>
                </c:pt>
                <c:pt idx="2567">
                  <c:v>57623</c:v>
                </c:pt>
                <c:pt idx="2568">
                  <c:v>57630</c:v>
                </c:pt>
                <c:pt idx="2569">
                  <c:v>57637</c:v>
                </c:pt>
                <c:pt idx="2570">
                  <c:v>57644</c:v>
                </c:pt>
                <c:pt idx="2571">
                  <c:v>57651</c:v>
                </c:pt>
                <c:pt idx="2572">
                  <c:v>57658</c:v>
                </c:pt>
                <c:pt idx="2573">
                  <c:v>57665</c:v>
                </c:pt>
                <c:pt idx="2574">
                  <c:v>57672</c:v>
                </c:pt>
                <c:pt idx="2575">
                  <c:v>57679</c:v>
                </c:pt>
                <c:pt idx="2576">
                  <c:v>57686</c:v>
                </c:pt>
                <c:pt idx="2577">
                  <c:v>57693</c:v>
                </c:pt>
                <c:pt idx="2578">
                  <c:v>57700</c:v>
                </c:pt>
                <c:pt idx="2579">
                  <c:v>57710</c:v>
                </c:pt>
                <c:pt idx="2580">
                  <c:v>57717</c:v>
                </c:pt>
                <c:pt idx="2581">
                  <c:v>57724</c:v>
                </c:pt>
                <c:pt idx="2582">
                  <c:v>57731</c:v>
                </c:pt>
                <c:pt idx="2583">
                  <c:v>57738</c:v>
                </c:pt>
                <c:pt idx="2584">
                  <c:v>57745</c:v>
                </c:pt>
                <c:pt idx="2585">
                  <c:v>57752</c:v>
                </c:pt>
                <c:pt idx="2586">
                  <c:v>57759</c:v>
                </c:pt>
                <c:pt idx="2587">
                  <c:v>57766</c:v>
                </c:pt>
                <c:pt idx="2588">
                  <c:v>57773</c:v>
                </c:pt>
                <c:pt idx="2589">
                  <c:v>57780</c:v>
                </c:pt>
                <c:pt idx="2590">
                  <c:v>57787</c:v>
                </c:pt>
                <c:pt idx="2591">
                  <c:v>57794</c:v>
                </c:pt>
                <c:pt idx="2592">
                  <c:v>57801</c:v>
                </c:pt>
                <c:pt idx="2593">
                  <c:v>57808</c:v>
                </c:pt>
                <c:pt idx="2594">
                  <c:v>57817</c:v>
                </c:pt>
                <c:pt idx="2595">
                  <c:v>57822</c:v>
                </c:pt>
                <c:pt idx="2596">
                  <c:v>57829</c:v>
                </c:pt>
                <c:pt idx="2597">
                  <c:v>57836</c:v>
                </c:pt>
                <c:pt idx="2598">
                  <c:v>57843</c:v>
                </c:pt>
                <c:pt idx="2599">
                  <c:v>57850</c:v>
                </c:pt>
                <c:pt idx="2600">
                  <c:v>57857</c:v>
                </c:pt>
                <c:pt idx="2601">
                  <c:v>57864</c:v>
                </c:pt>
                <c:pt idx="2602">
                  <c:v>57871</c:v>
                </c:pt>
                <c:pt idx="2603">
                  <c:v>57878</c:v>
                </c:pt>
                <c:pt idx="2604">
                  <c:v>57885</c:v>
                </c:pt>
                <c:pt idx="2605">
                  <c:v>57892</c:v>
                </c:pt>
                <c:pt idx="2606">
                  <c:v>57899</c:v>
                </c:pt>
                <c:pt idx="2607">
                  <c:v>57906</c:v>
                </c:pt>
                <c:pt idx="2608">
                  <c:v>57913</c:v>
                </c:pt>
                <c:pt idx="2609">
                  <c:v>57920</c:v>
                </c:pt>
                <c:pt idx="2610">
                  <c:v>57927</c:v>
                </c:pt>
                <c:pt idx="2611">
                  <c:v>57934</c:v>
                </c:pt>
                <c:pt idx="2612">
                  <c:v>57941</c:v>
                </c:pt>
                <c:pt idx="2613">
                  <c:v>57948</c:v>
                </c:pt>
                <c:pt idx="2614">
                  <c:v>57955</c:v>
                </c:pt>
                <c:pt idx="2615">
                  <c:v>57962</c:v>
                </c:pt>
                <c:pt idx="2616">
                  <c:v>57969</c:v>
                </c:pt>
                <c:pt idx="2617">
                  <c:v>57976</c:v>
                </c:pt>
                <c:pt idx="2618">
                  <c:v>57983</c:v>
                </c:pt>
                <c:pt idx="2619">
                  <c:v>57990</c:v>
                </c:pt>
                <c:pt idx="2620">
                  <c:v>57997</c:v>
                </c:pt>
                <c:pt idx="2621">
                  <c:v>58004</c:v>
                </c:pt>
                <c:pt idx="2622">
                  <c:v>58011</c:v>
                </c:pt>
                <c:pt idx="2623">
                  <c:v>58018</c:v>
                </c:pt>
                <c:pt idx="2624">
                  <c:v>58025</c:v>
                </c:pt>
                <c:pt idx="2625">
                  <c:v>58032</c:v>
                </c:pt>
                <c:pt idx="2626">
                  <c:v>58039</c:v>
                </c:pt>
                <c:pt idx="2627">
                  <c:v>58046</c:v>
                </c:pt>
                <c:pt idx="2628">
                  <c:v>58053</c:v>
                </c:pt>
                <c:pt idx="2629">
                  <c:v>58060</c:v>
                </c:pt>
                <c:pt idx="2630">
                  <c:v>58067</c:v>
                </c:pt>
                <c:pt idx="2631">
                  <c:v>58075</c:v>
                </c:pt>
                <c:pt idx="2632">
                  <c:v>58082</c:v>
                </c:pt>
                <c:pt idx="2633">
                  <c:v>58089</c:v>
                </c:pt>
                <c:pt idx="2634">
                  <c:v>58096</c:v>
                </c:pt>
                <c:pt idx="2635">
                  <c:v>58103</c:v>
                </c:pt>
                <c:pt idx="2636">
                  <c:v>58110</c:v>
                </c:pt>
                <c:pt idx="2637">
                  <c:v>58117</c:v>
                </c:pt>
                <c:pt idx="2638">
                  <c:v>58124</c:v>
                </c:pt>
                <c:pt idx="2639">
                  <c:v>58131</c:v>
                </c:pt>
                <c:pt idx="2640">
                  <c:v>58138</c:v>
                </c:pt>
                <c:pt idx="2641">
                  <c:v>58145</c:v>
                </c:pt>
                <c:pt idx="2642">
                  <c:v>58152</c:v>
                </c:pt>
                <c:pt idx="2643">
                  <c:v>58159</c:v>
                </c:pt>
                <c:pt idx="2644">
                  <c:v>58168</c:v>
                </c:pt>
                <c:pt idx="2645">
                  <c:v>58175</c:v>
                </c:pt>
                <c:pt idx="2646">
                  <c:v>58182</c:v>
                </c:pt>
                <c:pt idx="2647">
                  <c:v>58189</c:v>
                </c:pt>
                <c:pt idx="2648">
                  <c:v>58197</c:v>
                </c:pt>
                <c:pt idx="2649">
                  <c:v>58203</c:v>
                </c:pt>
                <c:pt idx="2650">
                  <c:v>58210</c:v>
                </c:pt>
                <c:pt idx="2651">
                  <c:v>58217</c:v>
                </c:pt>
                <c:pt idx="2652">
                  <c:v>58224</c:v>
                </c:pt>
                <c:pt idx="2653">
                  <c:v>58231</c:v>
                </c:pt>
                <c:pt idx="2654">
                  <c:v>58238</c:v>
                </c:pt>
                <c:pt idx="2655">
                  <c:v>58245</c:v>
                </c:pt>
                <c:pt idx="2656">
                  <c:v>58252</c:v>
                </c:pt>
                <c:pt idx="2657">
                  <c:v>58259</c:v>
                </c:pt>
                <c:pt idx="2658">
                  <c:v>58266</c:v>
                </c:pt>
                <c:pt idx="2659">
                  <c:v>58273</c:v>
                </c:pt>
                <c:pt idx="2660">
                  <c:v>58280</c:v>
                </c:pt>
                <c:pt idx="2661">
                  <c:v>58287</c:v>
                </c:pt>
                <c:pt idx="2662">
                  <c:v>58294</c:v>
                </c:pt>
                <c:pt idx="2663">
                  <c:v>58301</c:v>
                </c:pt>
                <c:pt idx="2664">
                  <c:v>58308</c:v>
                </c:pt>
                <c:pt idx="2665">
                  <c:v>58315</c:v>
                </c:pt>
                <c:pt idx="2666">
                  <c:v>58322</c:v>
                </c:pt>
                <c:pt idx="2667">
                  <c:v>58329</c:v>
                </c:pt>
                <c:pt idx="2668">
                  <c:v>58336</c:v>
                </c:pt>
                <c:pt idx="2669">
                  <c:v>58343</c:v>
                </c:pt>
                <c:pt idx="2670">
                  <c:v>58350</c:v>
                </c:pt>
                <c:pt idx="2671">
                  <c:v>58357</c:v>
                </c:pt>
                <c:pt idx="2672">
                  <c:v>58364</c:v>
                </c:pt>
                <c:pt idx="2673">
                  <c:v>58371</c:v>
                </c:pt>
                <c:pt idx="2674">
                  <c:v>58378</c:v>
                </c:pt>
                <c:pt idx="2675">
                  <c:v>58385</c:v>
                </c:pt>
                <c:pt idx="2676">
                  <c:v>58392</c:v>
                </c:pt>
                <c:pt idx="2677">
                  <c:v>58399</c:v>
                </c:pt>
                <c:pt idx="2678">
                  <c:v>58406</c:v>
                </c:pt>
                <c:pt idx="2679">
                  <c:v>58413</c:v>
                </c:pt>
                <c:pt idx="2680">
                  <c:v>58420</c:v>
                </c:pt>
                <c:pt idx="2681">
                  <c:v>58427</c:v>
                </c:pt>
                <c:pt idx="2682">
                  <c:v>58438</c:v>
                </c:pt>
                <c:pt idx="2683">
                  <c:v>58442</c:v>
                </c:pt>
                <c:pt idx="2684">
                  <c:v>58448</c:v>
                </c:pt>
                <c:pt idx="2685">
                  <c:v>58455</c:v>
                </c:pt>
                <c:pt idx="2686">
                  <c:v>58462</c:v>
                </c:pt>
                <c:pt idx="2687">
                  <c:v>58469</c:v>
                </c:pt>
                <c:pt idx="2688">
                  <c:v>58476</c:v>
                </c:pt>
                <c:pt idx="2689">
                  <c:v>58483</c:v>
                </c:pt>
                <c:pt idx="2690">
                  <c:v>58490</c:v>
                </c:pt>
                <c:pt idx="2691">
                  <c:v>58497</c:v>
                </c:pt>
                <c:pt idx="2692">
                  <c:v>58504</c:v>
                </c:pt>
                <c:pt idx="2693">
                  <c:v>58511</c:v>
                </c:pt>
                <c:pt idx="2694">
                  <c:v>58518</c:v>
                </c:pt>
                <c:pt idx="2695">
                  <c:v>58525</c:v>
                </c:pt>
                <c:pt idx="2696">
                  <c:v>58532</c:v>
                </c:pt>
                <c:pt idx="2697">
                  <c:v>58539</c:v>
                </c:pt>
                <c:pt idx="2698">
                  <c:v>58546</c:v>
                </c:pt>
                <c:pt idx="2699">
                  <c:v>58553</c:v>
                </c:pt>
                <c:pt idx="2700">
                  <c:v>58560</c:v>
                </c:pt>
                <c:pt idx="2701">
                  <c:v>58567</c:v>
                </c:pt>
                <c:pt idx="2702">
                  <c:v>58574</c:v>
                </c:pt>
                <c:pt idx="2703">
                  <c:v>58581</c:v>
                </c:pt>
                <c:pt idx="2704">
                  <c:v>58588</c:v>
                </c:pt>
                <c:pt idx="2705">
                  <c:v>58595</c:v>
                </c:pt>
                <c:pt idx="2706">
                  <c:v>58602</c:v>
                </c:pt>
                <c:pt idx="2707">
                  <c:v>58609</c:v>
                </c:pt>
                <c:pt idx="2708">
                  <c:v>58616</c:v>
                </c:pt>
                <c:pt idx="2709">
                  <c:v>58623</c:v>
                </c:pt>
                <c:pt idx="2710">
                  <c:v>58630</c:v>
                </c:pt>
                <c:pt idx="2711">
                  <c:v>58637</c:v>
                </c:pt>
                <c:pt idx="2712">
                  <c:v>58644</c:v>
                </c:pt>
                <c:pt idx="2713">
                  <c:v>58651</c:v>
                </c:pt>
                <c:pt idx="2714">
                  <c:v>58658</c:v>
                </c:pt>
                <c:pt idx="2715">
                  <c:v>58665</c:v>
                </c:pt>
                <c:pt idx="2716">
                  <c:v>58672</c:v>
                </c:pt>
                <c:pt idx="2717">
                  <c:v>58679</c:v>
                </c:pt>
                <c:pt idx="2718">
                  <c:v>58686</c:v>
                </c:pt>
                <c:pt idx="2719">
                  <c:v>58693</c:v>
                </c:pt>
                <c:pt idx="2720">
                  <c:v>58700</c:v>
                </c:pt>
                <c:pt idx="2721">
                  <c:v>58707</c:v>
                </c:pt>
                <c:pt idx="2722">
                  <c:v>58714</c:v>
                </c:pt>
                <c:pt idx="2723">
                  <c:v>58721</c:v>
                </c:pt>
                <c:pt idx="2724">
                  <c:v>58728</c:v>
                </c:pt>
                <c:pt idx="2725">
                  <c:v>58735</c:v>
                </c:pt>
                <c:pt idx="2726">
                  <c:v>58742</c:v>
                </c:pt>
                <c:pt idx="2727">
                  <c:v>58749</c:v>
                </c:pt>
                <c:pt idx="2728">
                  <c:v>58756</c:v>
                </c:pt>
                <c:pt idx="2729">
                  <c:v>58763</c:v>
                </c:pt>
                <c:pt idx="2730">
                  <c:v>58770</c:v>
                </c:pt>
                <c:pt idx="2731">
                  <c:v>58777</c:v>
                </c:pt>
                <c:pt idx="2732">
                  <c:v>58784</c:v>
                </c:pt>
                <c:pt idx="2733">
                  <c:v>58791</c:v>
                </c:pt>
                <c:pt idx="2734">
                  <c:v>58798</c:v>
                </c:pt>
                <c:pt idx="2735">
                  <c:v>58805</c:v>
                </c:pt>
                <c:pt idx="2736">
                  <c:v>58812</c:v>
                </c:pt>
                <c:pt idx="2737">
                  <c:v>58819</c:v>
                </c:pt>
                <c:pt idx="2738">
                  <c:v>58826</c:v>
                </c:pt>
                <c:pt idx="2739">
                  <c:v>58833</c:v>
                </c:pt>
                <c:pt idx="2740">
                  <c:v>58840</c:v>
                </c:pt>
                <c:pt idx="2741">
                  <c:v>58847</c:v>
                </c:pt>
                <c:pt idx="2742">
                  <c:v>58854</c:v>
                </c:pt>
                <c:pt idx="2743">
                  <c:v>58861</c:v>
                </c:pt>
                <c:pt idx="2744">
                  <c:v>58868</c:v>
                </c:pt>
                <c:pt idx="2745">
                  <c:v>58875</c:v>
                </c:pt>
                <c:pt idx="2746">
                  <c:v>58882</c:v>
                </c:pt>
                <c:pt idx="2747">
                  <c:v>58889</c:v>
                </c:pt>
                <c:pt idx="2748">
                  <c:v>58896</c:v>
                </c:pt>
                <c:pt idx="2749">
                  <c:v>58903</c:v>
                </c:pt>
                <c:pt idx="2750">
                  <c:v>58910</c:v>
                </c:pt>
                <c:pt idx="2751">
                  <c:v>58917</c:v>
                </c:pt>
                <c:pt idx="2752">
                  <c:v>58924</c:v>
                </c:pt>
                <c:pt idx="2753">
                  <c:v>58931</c:v>
                </c:pt>
                <c:pt idx="2754">
                  <c:v>58938</c:v>
                </c:pt>
                <c:pt idx="2755">
                  <c:v>58945</c:v>
                </c:pt>
                <c:pt idx="2756">
                  <c:v>58952</c:v>
                </c:pt>
                <c:pt idx="2757">
                  <c:v>58959</c:v>
                </c:pt>
                <c:pt idx="2758">
                  <c:v>58966</c:v>
                </c:pt>
                <c:pt idx="2759">
                  <c:v>58973</c:v>
                </c:pt>
                <c:pt idx="2760">
                  <c:v>58980</c:v>
                </c:pt>
                <c:pt idx="2761">
                  <c:v>58987</c:v>
                </c:pt>
                <c:pt idx="2762">
                  <c:v>58994</c:v>
                </c:pt>
                <c:pt idx="2763">
                  <c:v>59001</c:v>
                </c:pt>
                <c:pt idx="2764">
                  <c:v>59008</c:v>
                </c:pt>
                <c:pt idx="2765">
                  <c:v>59015</c:v>
                </c:pt>
                <c:pt idx="2766">
                  <c:v>59022</c:v>
                </c:pt>
                <c:pt idx="2767">
                  <c:v>59029</c:v>
                </c:pt>
                <c:pt idx="2768">
                  <c:v>59036</c:v>
                </c:pt>
                <c:pt idx="2769">
                  <c:v>59043</c:v>
                </c:pt>
                <c:pt idx="2770">
                  <c:v>59050</c:v>
                </c:pt>
                <c:pt idx="2771">
                  <c:v>59057</c:v>
                </c:pt>
                <c:pt idx="2772">
                  <c:v>59064</c:v>
                </c:pt>
                <c:pt idx="2773">
                  <c:v>59071</c:v>
                </c:pt>
                <c:pt idx="2774">
                  <c:v>59078</c:v>
                </c:pt>
                <c:pt idx="2775">
                  <c:v>59085</c:v>
                </c:pt>
                <c:pt idx="2776">
                  <c:v>59092</c:v>
                </c:pt>
                <c:pt idx="2777">
                  <c:v>59099</c:v>
                </c:pt>
                <c:pt idx="2778">
                  <c:v>59106</c:v>
                </c:pt>
                <c:pt idx="2779">
                  <c:v>59113</c:v>
                </c:pt>
                <c:pt idx="2780">
                  <c:v>59120</c:v>
                </c:pt>
                <c:pt idx="2781">
                  <c:v>59127</c:v>
                </c:pt>
                <c:pt idx="2782">
                  <c:v>59134</c:v>
                </c:pt>
                <c:pt idx="2783">
                  <c:v>59141</c:v>
                </c:pt>
                <c:pt idx="2784">
                  <c:v>59148</c:v>
                </c:pt>
                <c:pt idx="2785">
                  <c:v>59155</c:v>
                </c:pt>
                <c:pt idx="2786">
                  <c:v>59162</c:v>
                </c:pt>
                <c:pt idx="2787">
                  <c:v>59169</c:v>
                </c:pt>
                <c:pt idx="2788">
                  <c:v>59176</c:v>
                </c:pt>
                <c:pt idx="2789">
                  <c:v>59183</c:v>
                </c:pt>
                <c:pt idx="2790">
                  <c:v>59190</c:v>
                </c:pt>
                <c:pt idx="2791">
                  <c:v>59197</c:v>
                </c:pt>
                <c:pt idx="2792">
                  <c:v>59204</c:v>
                </c:pt>
                <c:pt idx="2793">
                  <c:v>59211</c:v>
                </c:pt>
                <c:pt idx="2794">
                  <c:v>59218</c:v>
                </c:pt>
                <c:pt idx="2795">
                  <c:v>59225</c:v>
                </c:pt>
                <c:pt idx="2796">
                  <c:v>59232</c:v>
                </c:pt>
                <c:pt idx="2797">
                  <c:v>59239</c:v>
                </c:pt>
                <c:pt idx="2798">
                  <c:v>59246</c:v>
                </c:pt>
                <c:pt idx="2799">
                  <c:v>59253</c:v>
                </c:pt>
                <c:pt idx="2800">
                  <c:v>59260</c:v>
                </c:pt>
                <c:pt idx="2801">
                  <c:v>59267</c:v>
                </c:pt>
                <c:pt idx="2802">
                  <c:v>59274</c:v>
                </c:pt>
                <c:pt idx="2803">
                  <c:v>59281</c:v>
                </c:pt>
                <c:pt idx="2804">
                  <c:v>59288</c:v>
                </c:pt>
                <c:pt idx="2805">
                  <c:v>59295</c:v>
                </c:pt>
                <c:pt idx="2806">
                  <c:v>59302</c:v>
                </c:pt>
                <c:pt idx="2807">
                  <c:v>59309</c:v>
                </c:pt>
                <c:pt idx="2808">
                  <c:v>59316</c:v>
                </c:pt>
                <c:pt idx="2809">
                  <c:v>59323</c:v>
                </c:pt>
                <c:pt idx="2810">
                  <c:v>59330</c:v>
                </c:pt>
                <c:pt idx="2811">
                  <c:v>59337</c:v>
                </c:pt>
                <c:pt idx="2812">
                  <c:v>59344</c:v>
                </c:pt>
                <c:pt idx="2813">
                  <c:v>59351</c:v>
                </c:pt>
                <c:pt idx="2814">
                  <c:v>59358</c:v>
                </c:pt>
                <c:pt idx="2815">
                  <c:v>59365</c:v>
                </c:pt>
                <c:pt idx="2816">
                  <c:v>59372</c:v>
                </c:pt>
                <c:pt idx="2817">
                  <c:v>59379</c:v>
                </c:pt>
                <c:pt idx="2818">
                  <c:v>59386</c:v>
                </c:pt>
                <c:pt idx="2819">
                  <c:v>59393</c:v>
                </c:pt>
                <c:pt idx="2820">
                  <c:v>59400</c:v>
                </c:pt>
                <c:pt idx="2821">
                  <c:v>59407</c:v>
                </c:pt>
                <c:pt idx="2822">
                  <c:v>59414</c:v>
                </c:pt>
                <c:pt idx="2823">
                  <c:v>59421</c:v>
                </c:pt>
                <c:pt idx="2824">
                  <c:v>59428</c:v>
                </c:pt>
                <c:pt idx="2825">
                  <c:v>59435</c:v>
                </c:pt>
                <c:pt idx="2826">
                  <c:v>59442</c:v>
                </c:pt>
                <c:pt idx="2827">
                  <c:v>59449</c:v>
                </c:pt>
                <c:pt idx="2828">
                  <c:v>59456</c:v>
                </c:pt>
                <c:pt idx="2829">
                  <c:v>59463</c:v>
                </c:pt>
                <c:pt idx="2830">
                  <c:v>59470</c:v>
                </c:pt>
                <c:pt idx="2831">
                  <c:v>59477</c:v>
                </c:pt>
                <c:pt idx="2832">
                  <c:v>59484</c:v>
                </c:pt>
                <c:pt idx="2833">
                  <c:v>59491</c:v>
                </c:pt>
                <c:pt idx="2834">
                  <c:v>59498</c:v>
                </c:pt>
                <c:pt idx="2835">
                  <c:v>59505</c:v>
                </c:pt>
                <c:pt idx="2836">
                  <c:v>59512</c:v>
                </c:pt>
                <c:pt idx="2837">
                  <c:v>59519</c:v>
                </c:pt>
                <c:pt idx="2838">
                  <c:v>59526</c:v>
                </c:pt>
                <c:pt idx="2839">
                  <c:v>59534</c:v>
                </c:pt>
                <c:pt idx="2840">
                  <c:v>59541</c:v>
                </c:pt>
                <c:pt idx="2841">
                  <c:v>59548</c:v>
                </c:pt>
                <c:pt idx="2842">
                  <c:v>59555</c:v>
                </c:pt>
                <c:pt idx="2843">
                  <c:v>59562</c:v>
                </c:pt>
                <c:pt idx="2844">
                  <c:v>59569</c:v>
                </c:pt>
                <c:pt idx="2845">
                  <c:v>59576</c:v>
                </c:pt>
                <c:pt idx="2846">
                  <c:v>59583</c:v>
                </c:pt>
                <c:pt idx="2847">
                  <c:v>59590</c:v>
                </c:pt>
                <c:pt idx="2848">
                  <c:v>59597</c:v>
                </c:pt>
                <c:pt idx="2849">
                  <c:v>59604</c:v>
                </c:pt>
                <c:pt idx="2850">
                  <c:v>59611</c:v>
                </c:pt>
                <c:pt idx="2851">
                  <c:v>59618</c:v>
                </c:pt>
                <c:pt idx="2852">
                  <c:v>59625</c:v>
                </c:pt>
                <c:pt idx="2853">
                  <c:v>59632</c:v>
                </c:pt>
                <c:pt idx="2854">
                  <c:v>59643</c:v>
                </c:pt>
                <c:pt idx="2855">
                  <c:v>59646</c:v>
                </c:pt>
                <c:pt idx="2856">
                  <c:v>59653</c:v>
                </c:pt>
                <c:pt idx="2857">
                  <c:v>59660</c:v>
                </c:pt>
                <c:pt idx="2858">
                  <c:v>59667</c:v>
                </c:pt>
                <c:pt idx="2859">
                  <c:v>59674</c:v>
                </c:pt>
                <c:pt idx="2860">
                  <c:v>59681</c:v>
                </c:pt>
                <c:pt idx="2861">
                  <c:v>59688</c:v>
                </c:pt>
                <c:pt idx="2862">
                  <c:v>59695</c:v>
                </c:pt>
                <c:pt idx="2863">
                  <c:v>59702</c:v>
                </c:pt>
                <c:pt idx="2864">
                  <c:v>59709</c:v>
                </c:pt>
                <c:pt idx="2865">
                  <c:v>59716</c:v>
                </c:pt>
                <c:pt idx="2866">
                  <c:v>59723</c:v>
                </c:pt>
                <c:pt idx="2867">
                  <c:v>59730</c:v>
                </c:pt>
                <c:pt idx="2868">
                  <c:v>59737</c:v>
                </c:pt>
                <c:pt idx="2869">
                  <c:v>59744</c:v>
                </c:pt>
                <c:pt idx="2870">
                  <c:v>59751</c:v>
                </c:pt>
                <c:pt idx="2871">
                  <c:v>59758</c:v>
                </c:pt>
                <c:pt idx="2872">
                  <c:v>59765</c:v>
                </c:pt>
                <c:pt idx="2873">
                  <c:v>59772</c:v>
                </c:pt>
                <c:pt idx="2874">
                  <c:v>59779</c:v>
                </c:pt>
                <c:pt idx="2875">
                  <c:v>59786</c:v>
                </c:pt>
                <c:pt idx="2876">
                  <c:v>59793</c:v>
                </c:pt>
                <c:pt idx="2877">
                  <c:v>59800</c:v>
                </c:pt>
                <c:pt idx="2878">
                  <c:v>59807</c:v>
                </c:pt>
                <c:pt idx="2879">
                  <c:v>59814</c:v>
                </c:pt>
                <c:pt idx="2880">
                  <c:v>59821</c:v>
                </c:pt>
                <c:pt idx="2881">
                  <c:v>59828</c:v>
                </c:pt>
                <c:pt idx="2882">
                  <c:v>59835</c:v>
                </c:pt>
                <c:pt idx="2883">
                  <c:v>59842</c:v>
                </c:pt>
                <c:pt idx="2884">
                  <c:v>59849</c:v>
                </c:pt>
                <c:pt idx="2885">
                  <c:v>59856</c:v>
                </c:pt>
                <c:pt idx="2886">
                  <c:v>59863</c:v>
                </c:pt>
                <c:pt idx="2887">
                  <c:v>59870</c:v>
                </c:pt>
                <c:pt idx="2888">
                  <c:v>59877</c:v>
                </c:pt>
                <c:pt idx="2889">
                  <c:v>59884</c:v>
                </c:pt>
                <c:pt idx="2890">
                  <c:v>59891</c:v>
                </c:pt>
                <c:pt idx="2891">
                  <c:v>59901</c:v>
                </c:pt>
                <c:pt idx="2892">
                  <c:v>59908</c:v>
                </c:pt>
                <c:pt idx="2893">
                  <c:v>59915</c:v>
                </c:pt>
                <c:pt idx="2894">
                  <c:v>59922</c:v>
                </c:pt>
                <c:pt idx="2895">
                  <c:v>59929</c:v>
                </c:pt>
                <c:pt idx="2896">
                  <c:v>59936</c:v>
                </c:pt>
                <c:pt idx="2897">
                  <c:v>59943</c:v>
                </c:pt>
                <c:pt idx="2898">
                  <c:v>59950</c:v>
                </c:pt>
                <c:pt idx="2899">
                  <c:v>59957</c:v>
                </c:pt>
                <c:pt idx="2900">
                  <c:v>59964</c:v>
                </c:pt>
                <c:pt idx="2901">
                  <c:v>59971</c:v>
                </c:pt>
                <c:pt idx="2902">
                  <c:v>59978</c:v>
                </c:pt>
                <c:pt idx="2903">
                  <c:v>59985</c:v>
                </c:pt>
                <c:pt idx="2904">
                  <c:v>59992</c:v>
                </c:pt>
                <c:pt idx="2905">
                  <c:v>60001</c:v>
                </c:pt>
                <c:pt idx="2906">
                  <c:v>60006</c:v>
                </c:pt>
                <c:pt idx="2907">
                  <c:v>60013</c:v>
                </c:pt>
                <c:pt idx="2908">
                  <c:v>60020</c:v>
                </c:pt>
                <c:pt idx="2909">
                  <c:v>60028</c:v>
                </c:pt>
                <c:pt idx="2910">
                  <c:v>60035</c:v>
                </c:pt>
                <c:pt idx="2911">
                  <c:v>60042</c:v>
                </c:pt>
                <c:pt idx="2912">
                  <c:v>60049</c:v>
                </c:pt>
                <c:pt idx="2913">
                  <c:v>60056</c:v>
                </c:pt>
                <c:pt idx="2914">
                  <c:v>60063</c:v>
                </c:pt>
                <c:pt idx="2915">
                  <c:v>60070</c:v>
                </c:pt>
                <c:pt idx="2916">
                  <c:v>60077</c:v>
                </c:pt>
                <c:pt idx="2917">
                  <c:v>60084</c:v>
                </c:pt>
                <c:pt idx="2918">
                  <c:v>60091</c:v>
                </c:pt>
                <c:pt idx="2919">
                  <c:v>60098</c:v>
                </c:pt>
                <c:pt idx="2920">
                  <c:v>60105</c:v>
                </c:pt>
                <c:pt idx="2921">
                  <c:v>60112</c:v>
                </c:pt>
                <c:pt idx="2922">
                  <c:v>60119</c:v>
                </c:pt>
                <c:pt idx="2923">
                  <c:v>60126</c:v>
                </c:pt>
                <c:pt idx="2924">
                  <c:v>60133</c:v>
                </c:pt>
                <c:pt idx="2925">
                  <c:v>60140</c:v>
                </c:pt>
                <c:pt idx="2926">
                  <c:v>60147</c:v>
                </c:pt>
                <c:pt idx="2927">
                  <c:v>60154</c:v>
                </c:pt>
                <c:pt idx="2928">
                  <c:v>60161</c:v>
                </c:pt>
                <c:pt idx="2929">
                  <c:v>60168</c:v>
                </c:pt>
                <c:pt idx="2930">
                  <c:v>60175</c:v>
                </c:pt>
                <c:pt idx="2931">
                  <c:v>60182</c:v>
                </c:pt>
                <c:pt idx="2932">
                  <c:v>60189</c:v>
                </c:pt>
                <c:pt idx="2933">
                  <c:v>60196</c:v>
                </c:pt>
                <c:pt idx="2934">
                  <c:v>60203</c:v>
                </c:pt>
                <c:pt idx="2935">
                  <c:v>60210</c:v>
                </c:pt>
                <c:pt idx="2936">
                  <c:v>60217</c:v>
                </c:pt>
                <c:pt idx="2937">
                  <c:v>60224</c:v>
                </c:pt>
                <c:pt idx="2938">
                  <c:v>60231</c:v>
                </c:pt>
                <c:pt idx="2939">
                  <c:v>60238</c:v>
                </c:pt>
                <c:pt idx="2940">
                  <c:v>60245</c:v>
                </c:pt>
                <c:pt idx="2941">
                  <c:v>60252</c:v>
                </c:pt>
                <c:pt idx="2942">
                  <c:v>60259</c:v>
                </c:pt>
                <c:pt idx="2943">
                  <c:v>60267</c:v>
                </c:pt>
                <c:pt idx="2944">
                  <c:v>60274</c:v>
                </c:pt>
                <c:pt idx="2945">
                  <c:v>60281</c:v>
                </c:pt>
                <c:pt idx="2946">
                  <c:v>60288</c:v>
                </c:pt>
                <c:pt idx="2947">
                  <c:v>60295</c:v>
                </c:pt>
                <c:pt idx="2948">
                  <c:v>60302</c:v>
                </c:pt>
                <c:pt idx="2949">
                  <c:v>60309</c:v>
                </c:pt>
                <c:pt idx="2950">
                  <c:v>60316</c:v>
                </c:pt>
                <c:pt idx="2951">
                  <c:v>60323</c:v>
                </c:pt>
                <c:pt idx="2952">
                  <c:v>60330</c:v>
                </c:pt>
                <c:pt idx="2953">
                  <c:v>60337</c:v>
                </c:pt>
                <c:pt idx="2954">
                  <c:v>60344</c:v>
                </c:pt>
                <c:pt idx="2955">
                  <c:v>60351</c:v>
                </c:pt>
                <c:pt idx="2956">
                  <c:v>60359</c:v>
                </c:pt>
                <c:pt idx="2957">
                  <c:v>60366</c:v>
                </c:pt>
                <c:pt idx="2958">
                  <c:v>60373</c:v>
                </c:pt>
                <c:pt idx="2959">
                  <c:v>60380</c:v>
                </c:pt>
                <c:pt idx="2960">
                  <c:v>60387</c:v>
                </c:pt>
                <c:pt idx="2961">
                  <c:v>60394</c:v>
                </c:pt>
                <c:pt idx="2962">
                  <c:v>60401</c:v>
                </c:pt>
                <c:pt idx="2963">
                  <c:v>60408</c:v>
                </c:pt>
                <c:pt idx="2964">
                  <c:v>60415</c:v>
                </c:pt>
                <c:pt idx="2965">
                  <c:v>60422</c:v>
                </c:pt>
                <c:pt idx="2966">
                  <c:v>60429</c:v>
                </c:pt>
                <c:pt idx="2967">
                  <c:v>60436</c:v>
                </c:pt>
                <c:pt idx="2968">
                  <c:v>60443</c:v>
                </c:pt>
                <c:pt idx="2969">
                  <c:v>60450</c:v>
                </c:pt>
                <c:pt idx="2970">
                  <c:v>60457</c:v>
                </c:pt>
                <c:pt idx="2971">
                  <c:v>60464</c:v>
                </c:pt>
                <c:pt idx="2972">
                  <c:v>60471</c:v>
                </c:pt>
                <c:pt idx="2973">
                  <c:v>60478</c:v>
                </c:pt>
                <c:pt idx="2974">
                  <c:v>60485</c:v>
                </c:pt>
                <c:pt idx="2975">
                  <c:v>60492</c:v>
                </c:pt>
                <c:pt idx="2976">
                  <c:v>60499</c:v>
                </c:pt>
                <c:pt idx="2977">
                  <c:v>60506</c:v>
                </c:pt>
                <c:pt idx="2978">
                  <c:v>60513</c:v>
                </c:pt>
                <c:pt idx="2979">
                  <c:v>60520</c:v>
                </c:pt>
                <c:pt idx="2980">
                  <c:v>60527</c:v>
                </c:pt>
                <c:pt idx="2981">
                  <c:v>60534</c:v>
                </c:pt>
                <c:pt idx="2982">
                  <c:v>60541</c:v>
                </c:pt>
                <c:pt idx="2983">
                  <c:v>60548</c:v>
                </c:pt>
                <c:pt idx="2984">
                  <c:v>60555</c:v>
                </c:pt>
                <c:pt idx="2985">
                  <c:v>60562</c:v>
                </c:pt>
                <c:pt idx="2986">
                  <c:v>60569</c:v>
                </c:pt>
                <c:pt idx="2987">
                  <c:v>60576</c:v>
                </c:pt>
                <c:pt idx="2988">
                  <c:v>60583</c:v>
                </c:pt>
                <c:pt idx="2989">
                  <c:v>60590</c:v>
                </c:pt>
                <c:pt idx="2990">
                  <c:v>60597</c:v>
                </c:pt>
                <c:pt idx="2991">
                  <c:v>60604</c:v>
                </c:pt>
                <c:pt idx="2992">
                  <c:v>60611</c:v>
                </c:pt>
                <c:pt idx="2993">
                  <c:v>60618</c:v>
                </c:pt>
                <c:pt idx="2994">
                  <c:v>60625</c:v>
                </c:pt>
                <c:pt idx="2995">
                  <c:v>60632</c:v>
                </c:pt>
                <c:pt idx="2996">
                  <c:v>60639</c:v>
                </c:pt>
                <c:pt idx="2997">
                  <c:v>60646</c:v>
                </c:pt>
                <c:pt idx="2998">
                  <c:v>60653</c:v>
                </c:pt>
                <c:pt idx="2999">
                  <c:v>60660</c:v>
                </c:pt>
                <c:pt idx="3000">
                  <c:v>60667</c:v>
                </c:pt>
                <c:pt idx="3001">
                  <c:v>60674</c:v>
                </c:pt>
                <c:pt idx="3002">
                  <c:v>60681</c:v>
                </c:pt>
                <c:pt idx="3003">
                  <c:v>60688</c:v>
                </c:pt>
                <c:pt idx="3004">
                  <c:v>60695</c:v>
                </c:pt>
                <c:pt idx="3005">
                  <c:v>60702</c:v>
                </c:pt>
                <c:pt idx="3006">
                  <c:v>60709</c:v>
                </c:pt>
                <c:pt idx="3007">
                  <c:v>60716</c:v>
                </c:pt>
                <c:pt idx="3008">
                  <c:v>60723</c:v>
                </c:pt>
                <c:pt idx="3009">
                  <c:v>60730</c:v>
                </c:pt>
                <c:pt idx="3010">
                  <c:v>60737</c:v>
                </c:pt>
                <c:pt idx="3011">
                  <c:v>60744</c:v>
                </c:pt>
                <c:pt idx="3012">
                  <c:v>60751</c:v>
                </c:pt>
                <c:pt idx="3013">
                  <c:v>60758</c:v>
                </c:pt>
                <c:pt idx="3014">
                  <c:v>60765</c:v>
                </c:pt>
                <c:pt idx="3015">
                  <c:v>60772</c:v>
                </c:pt>
                <c:pt idx="3016">
                  <c:v>60779</c:v>
                </c:pt>
                <c:pt idx="3017">
                  <c:v>60786</c:v>
                </c:pt>
                <c:pt idx="3018">
                  <c:v>60793</c:v>
                </c:pt>
                <c:pt idx="3019">
                  <c:v>60800</c:v>
                </c:pt>
                <c:pt idx="3020">
                  <c:v>60807</c:v>
                </c:pt>
                <c:pt idx="3021">
                  <c:v>60814</c:v>
                </c:pt>
                <c:pt idx="3022">
                  <c:v>60821</c:v>
                </c:pt>
                <c:pt idx="3023">
                  <c:v>60828</c:v>
                </c:pt>
                <c:pt idx="3024">
                  <c:v>60835</c:v>
                </c:pt>
                <c:pt idx="3025">
                  <c:v>60842</c:v>
                </c:pt>
                <c:pt idx="3026">
                  <c:v>60849</c:v>
                </c:pt>
                <c:pt idx="3027">
                  <c:v>60856</c:v>
                </c:pt>
                <c:pt idx="3028">
                  <c:v>60863</c:v>
                </c:pt>
                <c:pt idx="3029">
                  <c:v>60870</c:v>
                </c:pt>
                <c:pt idx="3030">
                  <c:v>60877</c:v>
                </c:pt>
                <c:pt idx="3031">
                  <c:v>60884</c:v>
                </c:pt>
                <c:pt idx="3032">
                  <c:v>60891</c:v>
                </c:pt>
                <c:pt idx="3033">
                  <c:v>60898</c:v>
                </c:pt>
                <c:pt idx="3034">
                  <c:v>60905</c:v>
                </c:pt>
                <c:pt idx="3035">
                  <c:v>60912</c:v>
                </c:pt>
                <c:pt idx="3036">
                  <c:v>60919</c:v>
                </c:pt>
                <c:pt idx="3037">
                  <c:v>60926</c:v>
                </c:pt>
                <c:pt idx="3038">
                  <c:v>60933</c:v>
                </c:pt>
                <c:pt idx="3039">
                  <c:v>60940</c:v>
                </c:pt>
                <c:pt idx="3040">
                  <c:v>60947</c:v>
                </c:pt>
                <c:pt idx="3041">
                  <c:v>60954</c:v>
                </c:pt>
                <c:pt idx="3042">
                  <c:v>60961</c:v>
                </c:pt>
                <c:pt idx="3043">
                  <c:v>60968</c:v>
                </c:pt>
                <c:pt idx="3044">
                  <c:v>60975</c:v>
                </c:pt>
                <c:pt idx="3045">
                  <c:v>60982</c:v>
                </c:pt>
                <c:pt idx="3046">
                  <c:v>60989</c:v>
                </c:pt>
                <c:pt idx="3047">
                  <c:v>60996</c:v>
                </c:pt>
                <c:pt idx="3048">
                  <c:v>61003</c:v>
                </c:pt>
                <c:pt idx="3049">
                  <c:v>61010</c:v>
                </c:pt>
                <c:pt idx="3050">
                  <c:v>61017</c:v>
                </c:pt>
                <c:pt idx="3051">
                  <c:v>61024</c:v>
                </c:pt>
                <c:pt idx="3052">
                  <c:v>61031</c:v>
                </c:pt>
                <c:pt idx="3053">
                  <c:v>61038</c:v>
                </c:pt>
                <c:pt idx="3054">
                  <c:v>61045</c:v>
                </c:pt>
                <c:pt idx="3055">
                  <c:v>61052</c:v>
                </c:pt>
                <c:pt idx="3056">
                  <c:v>61059</c:v>
                </c:pt>
                <c:pt idx="3057">
                  <c:v>61066</c:v>
                </c:pt>
                <c:pt idx="3058">
                  <c:v>61073</c:v>
                </c:pt>
                <c:pt idx="3059">
                  <c:v>61080</c:v>
                </c:pt>
                <c:pt idx="3060">
                  <c:v>61087</c:v>
                </c:pt>
                <c:pt idx="3061">
                  <c:v>61094</c:v>
                </c:pt>
                <c:pt idx="3062">
                  <c:v>61101</c:v>
                </c:pt>
                <c:pt idx="3063">
                  <c:v>61108</c:v>
                </c:pt>
                <c:pt idx="3064">
                  <c:v>61115</c:v>
                </c:pt>
                <c:pt idx="3065">
                  <c:v>61122</c:v>
                </c:pt>
                <c:pt idx="3066">
                  <c:v>61129</c:v>
                </c:pt>
                <c:pt idx="3067">
                  <c:v>61136</c:v>
                </c:pt>
                <c:pt idx="3068">
                  <c:v>61143</c:v>
                </c:pt>
                <c:pt idx="3069">
                  <c:v>61150</c:v>
                </c:pt>
                <c:pt idx="3070">
                  <c:v>61157</c:v>
                </c:pt>
                <c:pt idx="3071">
                  <c:v>61164</c:v>
                </c:pt>
                <c:pt idx="3072">
                  <c:v>61171</c:v>
                </c:pt>
                <c:pt idx="3073">
                  <c:v>61178</c:v>
                </c:pt>
                <c:pt idx="3074">
                  <c:v>61185</c:v>
                </c:pt>
                <c:pt idx="3075">
                  <c:v>61192</c:v>
                </c:pt>
                <c:pt idx="3076">
                  <c:v>61199</c:v>
                </c:pt>
                <c:pt idx="3077">
                  <c:v>61206</c:v>
                </c:pt>
                <c:pt idx="3078">
                  <c:v>61213</c:v>
                </c:pt>
                <c:pt idx="3079">
                  <c:v>61220</c:v>
                </c:pt>
                <c:pt idx="3080">
                  <c:v>61227</c:v>
                </c:pt>
                <c:pt idx="3081">
                  <c:v>61234</c:v>
                </c:pt>
                <c:pt idx="3082">
                  <c:v>61241</c:v>
                </c:pt>
                <c:pt idx="3083">
                  <c:v>61248</c:v>
                </c:pt>
                <c:pt idx="3084">
                  <c:v>61255</c:v>
                </c:pt>
                <c:pt idx="3085">
                  <c:v>61262</c:v>
                </c:pt>
                <c:pt idx="3086">
                  <c:v>61269</c:v>
                </c:pt>
                <c:pt idx="3087">
                  <c:v>61276</c:v>
                </c:pt>
                <c:pt idx="3088">
                  <c:v>61283</c:v>
                </c:pt>
                <c:pt idx="3089">
                  <c:v>61290</c:v>
                </c:pt>
                <c:pt idx="3090">
                  <c:v>61297</c:v>
                </c:pt>
                <c:pt idx="3091">
                  <c:v>61304</c:v>
                </c:pt>
                <c:pt idx="3092">
                  <c:v>61311</c:v>
                </c:pt>
                <c:pt idx="3093">
                  <c:v>61318</c:v>
                </c:pt>
                <c:pt idx="3094">
                  <c:v>61325</c:v>
                </c:pt>
                <c:pt idx="3095">
                  <c:v>61332</c:v>
                </c:pt>
                <c:pt idx="3096">
                  <c:v>61339</c:v>
                </c:pt>
                <c:pt idx="3097">
                  <c:v>61346</c:v>
                </c:pt>
                <c:pt idx="3098">
                  <c:v>61353</c:v>
                </c:pt>
                <c:pt idx="3099">
                  <c:v>61360</c:v>
                </c:pt>
                <c:pt idx="3100">
                  <c:v>61367</c:v>
                </c:pt>
                <c:pt idx="3101">
                  <c:v>61374</c:v>
                </c:pt>
                <c:pt idx="3102">
                  <c:v>61381</c:v>
                </c:pt>
                <c:pt idx="3103">
                  <c:v>61388</c:v>
                </c:pt>
                <c:pt idx="3104">
                  <c:v>61395</c:v>
                </c:pt>
                <c:pt idx="3105">
                  <c:v>61402</c:v>
                </c:pt>
                <c:pt idx="3106">
                  <c:v>61409</c:v>
                </c:pt>
                <c:pt idx="3107">
                  <c:v>61416</c:v>
                </c:pt>
                <c:pt idx="3108">
                  <c:v>61423</c:v>
                </c:pt>
                <c:pt idx="3109">
                  <c:v>61430</c:v>
                </c:pt>
                <c:pt idx="3110">
                  <c:v>61437</c:v>
                </c:pt>
                <c:pt idx="3111">
                  <c:v>61444</c:v>
                </c:pt>
                <c:pt idx="3112">
                  <c:v>61451</c:v>
                </c:pt>
                <c:pt idx="3113">
                  <c:v>61458</c:v>
                </c:pt>
                <c:pt idx="3114">
                  <c:v>61465</c:v>
                </c:pt>
                <c:pt idx="3115">
                  <c:v>61472</c:v>
                </c:pt>
                <c:pt idx="3116">
                  <c:v>61479</c:v>
                </c:pt>
                <c:pt idx="3117">
                  <c:v>61487</c:v>
                </c:pt>
                <c:pt idx="3118">
                  <c:v>61494</c:v>
                </c:pt>
                <c:pt idx="3119">
                  <c:v>61501</c:v>
                </c:pt>
                <c:pt idx="3120">
                  <c:v>61508</c:v>
                </c:pt>
                <c:pt idx="3121">
                  <c:v>61515</c:v>
                </c:pt>
                <c:pt idx="3122">
                  <c:v>61522</c:v>
                </c:pt>
                <c:pt idx="3123">
                  <c:v>61529</c:v>
                </c:pt>
                <c:pt idx="3124">
                  <c:v>61536</c:v>
                </c:pt>
                <c:pt idx="3125">
                  <c:v>61543</c:v>
                </c:pt>
                <c:pt idx="3126">
                  <c:v>61550</c:v>
                </c:pt>
                <c:pt idx="3127">
                  <c:v>61557</c:v>
                </c:pt>
                <c:pt idx="3128">
                  <c:v>61564</c:v>
                </c:pt>
                <c:pt idx="3129">
                  <c:v>61571</c:v>
                </c:pt>
                <c:pt idx="3130">
                  <c:v>61578</c:v>
                </c:pt>
                <c:pt idx="3131">
                  <c:v>61585</c:v>
                </c:pt>
                <c:pt idx="3132">
                  <c:v>61592</c:v>
                </c:pt>
                <c:pt idx="3133">
                  <c:v>61599</c:v>
                </c:pt>
                <c:pt idx="3134">
                  <c:v>61606</c:v>
                </c:pt>
                <c:pt idx="3135">
                  <c:v>61613</c:v>
                </c:pt>
                <c:pt idx="3136">
                  <c:v>61620</c:v>
                </c:pt>
                <c:pt idx="3137">
                  <c:v>61627</c:v>
                </c:pt>
                <c:pt idx="3138">
                  <c:v>61634</c:v>
                </c:pt>
                <c:pt idx="3139">
                  <c:v>61641</c:v>
                </c:pt>
                <c:pt idx="3140">
                  <c:v>61648</c:v>
                </c:pt>
                <c:pt idx="3141">
                  <c:v>61655</c:v>
                </c:pt>
                <c:pt idx="3142">
                  <c:v>61662</c:v>
                </c:pt>
                <c:pt idx="3143">
                  <c:v>61669</c:v>
                </c:pt>
                <c:pt idx="3144">
                  <c:v>61676</c:v>
                </c:pt>
                <c:pt idx="3145">
                  <c:v>61683</c:v>
                </c:pt>
                <c:pt idx="3146">
                  <c:v>61690</c:v>
                </c:pt>
                <c:pt idx="3147">
                  <c:v>61697</c:v>
                </c:pt>
                <c:pt idx="3148">
                  <c:v>61704</c:v>
                </c:pt>
                <c:pt idx="3149">
                  <c:v>61711</c:v>
                </c:pt>
                <c:pt idx="3150">
                  <c:v>61718</c:v>
                </c:pt>
                <c:pt idx="3151">
                  <c:v>61728</c:v>
                </c:pt>
                <c:pt idx="3152">
                  <c:v>61735</c:v>
                </c:pt>
                <c:pt idx="3153">
                  <c:v>61742</c:v>
                </c:pt>
                <c:pt idx="3154">
                  <c:v>61749</c:v>
                </c:pt>
                <c:pt idx="3155">
                  <c:v>61756</c:v>
                </c:pt>
                <c:pt idx="3156">
                  <c:v>61763</c:v>
                </c:pt>
                <c:pt idx="3157">
                  <c:v>61770</c:v>
                </c:pt>
                <c:pt idx="3158">
                  <c:v>61777</c:v>
                </c:pt>
                <c:pt idx="3159">
                  <c:v>61784</c:v>
                </c:pt>
                <c:pt idx="3160">
                  <c:v>61791</c:v>
                </c:pt>
                <c:pt idx="3161">
                  <c:v>61798</c:v>
                </c:pt>
                <c:pt idx="3162">
                  <c:v>61805</c:v>
                </c:pt>
                <c:pt idx="3163">
                  <c:v>61812</c:v>
                </c:pt>
                <c:pt idx="3164">
                  <c:v>61819</c:v>
                </c:pt>
                <c:pt idx="3165">
                  <c:v>61826</c:v>
                </c:pt>
                <c:pt idx="3166">
                  <c:v>61835</c:v>
                </c:pt>
                <c:pt idx="3167">
                  <c:v>61840</c:v>
                </c:pt>
                <c:pt idx="3168">
                  <c:v>61847</c:v>
                </c:pt>
                <c:pt idx="3169">
                  <c:v>61854</c:v>
                </c:pt>
                <c:pt idx="3170">
                  <c:v>61861</c:v>
                </c:pt>
                <c:pt idx="3171">
                  <c:v>61868</c:v>
                </c:pt>
                <c:pt idx="3172">
                  <c:v>61875</c:v>
                </c:pt>
                <c:pt idx="3173">
                  <c:v>61882</c:v>
                </c:pt>
                <c:pt idx="3174">
                  <c:v>61889</c:v>
                </c:pt>
                <c:pt idx="3175">
                  <c:v>61896</c:v>
                </c:pt>
                <c:pt idx="3176">
                  <c:v>61903</c:v>
                </c:pt>
                <c:pt idx="3177">
                  <c:v>61910</c:v>
                </c:pt>
                <c:pt idx="3178">
                  <c:v>61917</c:v>
                </c:pt>
                <c:pt idx="3179">
                  <c:v>61924</c:v>
                </c:pt>
                <c:pt idx="3180">
                  <c:v>61931</c:v>
                </c:pt>
                <c:pt idx="3181">
                  <c:v>61938</c:v>
                </c:pt>
                <c:pt idx="3182">
                  <c:v>61945</c:v>
                </c:pt>
                <c:pt idx="3183">
                  <c:v>61952</c:v>
                </c:pt>
                <c:pt idx="3184">
                  <c:v>61959</c:v>
                </c:pt>
                <c:pt idx="3185">
                  <c:v>61966</c:v>
                </c:pt>
                <c:pt idx="3186">
                  <c:v>61973</c:v>
                </c:pt>
                <c:pt idx="3187">
                  <c:v>61980</c:v>
                </c:pt>
                <c:pt idx="3188">
                  <c:v>61987</c:v>
                </c:pt>
                <c:pt idx="3189">
                  <c:v>61994</c:v>
                </c:pt>
                <c:pt idx="3190">
                  <c:v>62001</c:v>
                </c:pt>
                <c:pt idx="3191">
                  <c:v>62008</c:v>
                </c:pt>
                <c:pt idx="3192">
                  <c:v>62015</c:v>
                </c:pt>
                <c:pt idx="3193">
                  <c:v>62022</c:v>
                </c:pt>
                <c:pt idx="3194">
                  <c:v>62029</c:v>
                </c:pt>
                <c:pt idx="3195">
                  <c:v>62036</c:v>
                </c:pt>
                <c:pt idx="3196">
                  <c:v>62043</c:v>
                </c:pt>
                <c:pt idx="3197">
                  <c:v>62050</c:v>
                </c:pt>
                <c:pt idx="3198">
                  <c:v>62057</c:v>
                </c:pt>
                <c:pt idx="3199">
                  <c:v>62064</c:v>
                </c:pt>
                <c:pt idx="3200">
                  <c:v>62071</c:v>
                </c:pt>
                <c:pt idx="3201">
                  <c:v>62078</c:v>
                </c:pt>
                <c:pt idx="3202">
                  <c:v>62085</c:v>
                </c:pt>
                <c:pt idx="3203">
                  <c:v>62093</c:v>
                </c:pt>
                <c:pt idx="3204">
                  <c:v>62100</c:v>
                </c:pt>
                <c:pt idx="3205">
                  <c:v>62107</c:v>
                </c:pt>
                <c:pt idx="3206">
                  <c:v>62114</c:v>
                </c:pt>
                <c:pt idx="3207">
                  <c:v>62121</c:v>
                </c:pt>
                <c:pt idx="3208">
                  <c:v>62128</c:v>
                </c:pt>
                <c:pt idx="3209">
                  <c:v>62135</c:v>
                </c:pt>
                <c:pt idx="3210">
                  <c:v>62142</c:v>
                </c:pt>
                <c:pt idx="3211">
                  <c:v>62149</c:v>
                </c:pt>
                <c:pt idx="3212">
                  <c:v>62156</c:v>
                </c:pt>
                <c:pt idx="3213">
                  <c:v>62163</c:v>
                </c:pt>
                <c:pt idx="3214">
                  <c:v>62170</c:v>
                </c:pt>
                <c:pt idx="3215">
                  <c:v>62177</c:v>
                </c:pt>
                <c:pt idx="3216">
                  <c:v>62186</c:v>
                </c:pt>
                <c:pt idx="3217">
                  <c:v>62193</c:v>
                </c:pt>
                <c:pt idx="3218">
                  <c:v>62200</c:v>
                </c:pt>
                <c:pt idx="3219">
                  <c:v>62207</c:v>
                </c:pt>
                <c:pt idx="3220">
                  <c:v>62215</c:v>
                </c:pt>
                <c:pt idx="3221">
                  <c:v>62221</c:v>
                </c:pt>
                <c:pt idx="3222">
                  <c:v>62228</c:v>
                </c:pt>
                <c:pt idx="3223">
                  <c:v>62235</c:v>
                </c:pt>
                <c:pt idx="3224">
                  <c:v>62242</c:v>
                </c:pt>
                <c:pt idx="3225">
                  <c:v>62249</c:v>
                </c:pt>
                <c:pt idx="3226">
                  <c:v>62256</c:v>
                </c:pt>
                <c:pt idx="3227">
                  <c:v>62263</c:v>
                </c:pt>
                <c:pt idx="3228">
                  <c:v>62270</c:v>
                </c:pt>
                <c:pt idx="3229">
                  <c:v>62277</c:v>
                </c:pt>
                <c:pt idx="3230">
                  <c:v>62284</c:v>
                </c:pt>
                <c:pt idx="3231">
                  <c:v>62291</c:v>
                </c:pt>
                <c:pt idx="3232">
                  <c:v>62298</c:v>
                </c:pt>
                <c:pt idx="3233">
                  <c:v>62305</c:v>
                </c:pt>
                <c:pt idx="3234">
                  <c:v>62312</c:v>
                </c:pt>
                <c:pt idx="3235">
                  <c:v>62319</c:v>
                </c:pt>
                <c:pt idx="3236">
                  <c:v>62326</c:v>
                </c:pt>
                <c:pt idx="3237">
                  <c:v>62333</c:v>
                </c:pt>
                <c:pt idx="3238">
                  <c:v>62340</c:v>
                </c:pt>
                <c:pt idx="3239">
                  <c:v>62347</c:v>
                </c:pt>
                <c:pt idx="3240">
                  <c:v>62354</c:v>
                </c:pt>
                <c:pt idx="3241">
                  <c:v>62361</c:v>
                </c:pt>
                <c:pt idx="3242">
                  <c:v>62368</c:v>
                </c:pt>
                <c:pt idx="3243">
                  <c:v>62375</c:v>
                </c:pt>
                <c:pt idx="3244">
                  <c:v>62382</c:v>
                </c:pt>
                <c:pt idx="3245">
                  <c:v>62389</c:v>
                </c:pt>
                <c:pt idx="3246">
                  <c:v>62396</c:v>
                </c:pt>
                <c:pt idx="3247">
                  <c:v>62403</c:v>
                </c:pt>
                <c:pt idx="3248">
                  <c:v>62410</c:v>
                </c:pt>
                <c:pt idx="3249">
                  <c:v>62417</c:v>
                </c:pt>
                <c:pt idx="3250">
                  <c:v>62424</c:v>
                </c:pt>
                <c:pt idx="3251">
                  <c:v>62431</c:v>
                </c:pt>
                <c:pt idx="3252">
                  <c:v>62438</c:v>
                </c:pt>
                <c:pt idx="3253">
                  <c:v>62445</c:v>
                </c:pt>
                <c:pt idx="3254">
                  <c:v>62456</c:v>
                </c:pt>
                <c:pt idx="3255">
                  <c:v>62460</c:v>
                </c:pt>
                <c:pt idx="3256">
                  <c:v>62466</c:v>
                </c:pt>
                <c:pt idx="3257">
                  <c:v>62473</c:v>
                </c:pt>
                <c:pt idx="3258">
                  <c:v>62480</c:v>
                </c:pt>
                <c:pt idx="3259">
                  <c:v>62487</c:v>
                </c:pt>
                <c:pt idx="3260">
                  <c:v>62494</c:v>
                </c:pt>
                <c:pt idx="3261">
                  <c:v>62501</c:v>
                </c:pt>
                <c:pt idx="3262">
                  <c:v>62508</c:v>
                </c:pt>
                <c:pt idx="3263">
                  <c:v>62515</c:v>
                </c:pt>
                <c:pt idx="3264">
                  <c:v>62522</c:v>
                </c:pt>
                <c:pt idx="3265">
                  <c:v>62529</c:v>
                </c:pt>
                <c:pt idx="3266">
                  <c:v>62536</c:v>
                </c:pt>
                <c:pt idx="3267">
                  <c:v>62543</c:v>
                </c:pt>
                <c:pt idx="3268">
                  <c:v>62550</c:v>
                </c:pt>
                <c:pt idx="3269">
                  <c:v>62557</c:v>
                </c:pt>
                <c:pt idx="3270">
                  <c:v>62564</c:v>
                </c:pt>
                <c:pt idx="3271">
                  <c:v>62571</c:v>
                </c:pt>
                <c:pt idx="3272">
                  <c:v>62578</c:v>
                </c:pt>
                <c:pt idx="3273">
                  <c:v>62585</c:v>
                </c:pt>
                <c:pt idx="3274">
                  <c:v>62592</c:v>
                </c:pt>
                <c:pt idx="3275">
                  <c:v>62599</c:v>
                </c:pt>
                <c:pt idx="3276">
                  <c:v>62606</c:v>
                </c:pt>
                <c:pt idx="3277">
                  <c:v>62613</c:v>
                </c:pt>
                <c:pt idx="3278">
                  <c:v>62620</c:v>
                </c:pt>
                <c:pt idx="3279">
                  <c:v>62627</c:v>
                </c:pt>
                <c:pt idx="3280">
                  <c:v>62634</c:v>
                </c:pt>
                <c:pt idx="3281">
                  <c:v>62641</c:v>
                </c:pt>
                <c:pt idx="3282">
                  <c:v>62648</c:v>
                </c:pt>
                <c:pt idx="3283">
                  <c:v>62655</c:v>
                </c:pt>
                <c:pt idx="3284">
                  <c:v>62662</c:v>
                </c:pt>
                <c:pt idx="3285">
                  <c:v>62669</c:v>
                </c:pt>
                <c:pt idx="3286">
                  <c:v>62676</c:v>
                </c:pt>
                <c:pt idx="3287">
                  <c:v>62683</c:v>
                </c:pt>
                <c:pt idx="3288">
                  <c:v>62690</c:v>
                </c:pt>
                <c:pt idx="3289">
                  <c:v>62697</c:v>
                </c:pt>
                <c:pt idx="3290">
                  <c:v>62704</c:v>
                </c:pt>
                <c:pt idx="3291">
                  <c:v>62711</c:v>
                </c:pt>
                <c:pt idx="3292">
                  <c:v>62718</c:v>
                </c:pt>
                <c:pt idx="3293">
                  <c:v>62725</c:v>
                </c:pt>
                <c:pt idx="3294">
                  <c:v>62732</c:v>
                </c:pt>
                <c:pt idx="3295">
                  <c:v>62739</c:v>
                </c:pt>
                <c:pt idx="3296">
                  <c:v>62746</c:v>
                </c:pt>
                <c:pt idx="3297">
                  <c:v>62753</c:v>
                </c:pt>
                <c:pt idx="3298">
                  <c:v>62760</c:v>
                </c:pt>
                <c:pt idx="3299">
                  <c:v>62767</c:v>
                </c:pt>
                <c:pt idx="3300">
                  <c:v>62774</c:v>
                </c:pt>
                <c:pt idx="3301">
                  <c:v>62781</c:v>
                </c:pt>
                <c:pt idx="3302">
                  <c:v>62788</c:v>
                </c:pt>
                <c:pt idx="3303">
                  <c:v>62795</c:v>
                </c:pt>
                <c:pt idx="3304">
                  <c:v>62802</c:v>
                </c:pt>
                <c:pt idx="3305">
                  <c:v>62809</c:v>
                </c:pt>
                <c:pt idx="3306">
                  <c:v>62816</c:v>
                </c:pt>
                <c:pt idx="3307">
                  <c:v>62823</c:v>
                </c:pt>
                <c:pt idx="3308">
                  <c:v>62830</c:v>
                </c:pt>
                <c:pt idx="3309">
                  <c:v>62837</c:v>
                </c:pt>
                <c:pt idx="3310">
                  <c:v>62844</c:v>
                </c:pt>
                <c:pt idx="3311">
                  <c:v>62851</c:v>
                </c:pt>
                <c:pt idx="3312">
                  <c:v>62858</c:v>
                </c:pt>
                <c:pt idx="3313">
                  <c:v>62865</c:v>
                </c:pt>
                <c:pt idx="3314">
                  <c:v>62872</c:v>
                </c:pt>
                <c:pt idx="3315">
                  <c:v>62879</c:v>
                </c:pt>
                <c:pt idx="3316">
                  <c:v>62886</c:v>
                </c:pt>
                <c:pt idx="3317">
                  <c:v>62893</c:v>
                </c:pt>
                <c:pt idx="3318">
                  <c:v>62900</c:v>
                </c:pt>
                <c:pt idx="3319">
                  <c:v>62907</c:v>
                </c:pt>
                <c:pt idx="3320">
                  <c:v>62914</c:v>
                </c:pt>
                <c:pt idx="3321">
                  <c:v>62921</c:v>
                </c:pt>
                <c:pt idx="3322">
                  <c:v>62928</c:v>
                </c:pt>
                <c:pt idx="3323">
                  <c:v>62935</c:v>
                </c:pt>
                <c:pt idx="3324">
                  <c:v>62942</c:v>
                </c:pt>
                <c:pt idx="3325">
                  <c:v>62949</c:v>
                </c:pt>
                <c:pt idx="3326">
                  <c:v>62956</c:v>
                </c:pt>
                <c:pt idx="3327">
                  <c:v>62963</c:v>
                </c:pt>
                <c:pt idx="3328">
                  <c:v>62970</c:v>
                </c:pt>
                <c:pt idx="3329">
                  <c:v>62977</c:v>
                </c:pt>
                <c:pt idx="3330">
                  <c:v>62984</c:v>
                </c:pt>
                <c:pt idx="3331">
                  <c:v>62991</c:v>
                </c:pt>
                <c:pt idx="3332">
                  <c:v>62998</c:v>
                </c:pt>
                <c:pt idx="3333">
                  <c:v>63005</c:v>
                </c:pt>
                <c:pt idx="3334">
                  <c:v>63012</c:v>
                </c:pt>
                <c:pt idx="3335">
                  <c:v>63019</c:v>
                </c:pt>
                <c:pt idx="3336">
                  <c:v>63026</c:v>
                </c:pt>
                <c:pt idx="3337">
                  <c:v>63033</c:v>
                </c:pt>
                <c:pt idx="3338">
                  <c:v>63040</c:v>
                </c:pt>
                <c:pt idx="3339">
                  <c:v>63047</c:v>
                </c:pt>
                <c:pt idx="3340">
                  <c:v>63054</c:v>
                </c:pt>
                <c:pt idx="3341">
                  <c:v>63061</c:v>
                </c:pt>
                <c:pt idx="3342">
                  <c:v>63068</c:v>
                </c:pt>
                <c:pt idx="3343">
                  <c:v>63075</c:v>
                </c:pt>
                <c:pt idx="3344">
                  <c:v>63082</c:v>
                </c:pt>
                <c:pt idx="3345">
                  <c:v>63089</c:v>
                </c:pt>
                <c:pt idx="3346">
                  <c:v>63096</c:v>
                </c:pt>
                <c:pt idx="3347">
                  <c:v>63103</c:v>
                </c:pt>
                <c:pt idx="3348">
                  <c:v>63110</c:v>
                </c:pt>
                <c:pt idx="3349">
                  <c:v>63117</c:v>
                </c:pt>
                <c:pt idx="3350">
                  <c:v>63124</c:v>
                </c:pt>
                <c:pt idx="3351">
                  <c:v>63131</c:v>
                </c:pt>
                <c:pt idx="3352">
                  <c:v>63138</c:v>
                </c:pt>
                <c:pt idx="3353">
                  <c:v>63145</c:v>
                </c:pt>
                <c:pt idx="3354">
                  <c:v>63152</c:v>
                </c:pt>
                <c:pt idx="3355">
                  <c:v>63159</c:v>
                </c:pt>
                <c:pt idx="3356">
                  <c:v>63166</c:v>
                </c:pt>
                <c:pt idx="3357">
                  <c:v>63173</c:v>
                </c:pt>
                <c:pt idx="3358">
                  <c:v>63180</c:v>
                </c:pt>
                <c:pt idx="3359">
                  <c:v>63187</c:v>
                </c:pt>
                <c:pt idx="3360">
                  <c:v>63194</c:v>
                </c:pt>
                <c:pt idx="3361">
                  <c:v>63201</c:v>
                </c:pt>
                <c:pt idx="3362">
                  <c:v>63208</c:v>
                </c:pt>
                <c:pt idx="3363">
                  <c:v>63215</c:v>
                </c:pt>
                <c:pt idx="3364">
                  <c:v>63222</c:v>
                </c:pt>
                <c:pt idx="3365">
                  <c:v>63229</c:v>
                </c:pt>
                <c:pt idx="3366">
                  <c:v>63236</c:v>
                </c:pt>
                <c:pt idx="3367">
                  <c:v>63243</c:v>
                </c:pt>
                <c:pt idx="3368">
                  <c:v>63250</c:v>
                </c:pt>
                <c:pt idx="3369">
                  <c:v>63257</c:v>
                </c:pt>
                <c:pt idx="3370">
                  <c:v>63264</c:v>
                </c:pt>
                <c:pt idx="3371">
                  <c:v>63271</c:v>
                </c:pt>
                <c:pt idx="3372">
                  <c:v>63278</c:v>
                </c:pt>
                <c:pt idx="3373">
                  <c:v>63285</c:v>
                </c:pt>
                <c:pt idx="3374">
                  <c:v>63292</c:v>
                </c:pt>
                <c:pt idx="3375">
                  <c:v>63299</c:v>
                </c:pt>
                <c:pt idx="3376">
                  <c:v>63306</c:v>
                </c:pt>
                <c:pt idx="3377">
                  <c:v>63313</c:v>
                </c:pt>
                <c:pt idx="3378">
                  <c:v>63320</c:v>
                </c:pt>
                <c:pt idx="3379">
                  <c:v>63327</c:v>
                </c:pt>
                <c:pt idx="3380">
                  <c:v>63334</c:v>
                </c:pt>
                <c:pt idx="3381">
                  <c:v>63341</c:v>
                </c:pt>
                <c:pt idx="3382">
                  <c:v>63348</c:v>
                </c:pt>
                <c:pt idx="3383">
                  <c:v>63355</c:v>
                </c:pt>
                <c:pt idx="3384">
                  <c:v>63362</c:v>
                </c:pt>
                <c:pt idx="3385">
                  <c:v>63369</c:v>
                </c:pt>
                <c:pt idx="3386">
                  <c:v>63376</c:v>
                </c:pt>
                <c:pt idx="3387">
                  <c:v>63383</c:v>
                </c:pt>
                <c:pt idx="3388">
                  <c:v>63390</c:v>
                </c:pt>
                <c:pt idx="3389">
                  <c:v>63397</c:v>
                </c:pt>
                <c:pt idx="3390">
                  <c:v>63404</c:v>
                </c:pt>
                <c:pt idx="3391">
                  <c:v>63411</c:v>
                </c:pt>
                <c:pt idx="3392">
                  <c:v>63418</c:v>
                </c:pt>
                <c:pt idx="3393">
                  <c:v>63425</c:v>
                </c:pt>
                <c:pt idx="3394">
                  <c:v>63432</c:v>
                </c:pt>
                <c:pt idx="3395">
                  <c:v>63439</c:v>
                </c:pt>
                <c:pt idx="3396">
                  <c:v>63446</c:v>
                </c:pt>
                <c:pt idx="3397">
                  <c:v>63453</c:v>
                </c:pt>
                <c:pt idx="3398">
                  <c:v>63460</c:v>
                </c:pt>
                <c:pt idx="3399">
                  <c:v>63467</c:v>
                </c:pt>
                <c:pt idx="3400">
                  <c:v>63474</c:v>
                </c:pt>
                <c:pt idx="3401">
                  <c:v>63481</c:v>
                </c:pt>
                <c:pt idx="3402">
                  <c:v>63488</c:v>
                </c:pt>
                <c:pt idx="3403">
                  <c:v>63495</c:v>
                </c:pt>
                <c:pt idx="3404">
                  <c:v>63502</c:v>
                </c:pt>
                <c:pt idx="3405">
                  <c:v>63509</c:v>
                </c:pt>
                <c:pt idx="3406">
                  <c:v>63516</c:v>
                </c:pt>
                <c:pt idx="3407">
                  <c:v>63523</c:v>
                </c:pt>
                <c:pt idx="3408">
                  <c:v>63530</c:v>
                </c:pt>
                <c:pt idx="3409">
                  <c:v>63537</c:v>
                </c:pt>
                <c:pt idx="3410">
                  <c:v>63544</c:v>
                </c:pt>
                <c:pt idx="3411">
                  <c:v>63552</c:v>
                </c:pt>
                <c:pt idx="3412">
                  <c:v>63559</c:v>
                </c:pt>
                <c:pt idx="3413">
                  <c:v>63566</c:v>
                </c:pt>
                <c:pt idx="3414">
                  <c:v>63573</c:v>
                </c:pt>
                <c:pt idx="3415">
                  <c:v>63580</c:v>
                </c:pt>
                <c:pt idx="3416">
                  <c:v>63587</c:v>
                </c:pt>
                <c:pt idx="3417">
                  <c:v>63594</c:v>
                </c:pt>
                <c:pt idx="3418">
                  <c:v>63601</c:v>
                </c:pt>
                <c:pt idx="3419">
                  <c:v>63608</c:v>
                </c:pt>
                <c:pt idx="3420">
                  <c:v>63615</c:v>
                </c:pt>
                <c:pt idx="3421">
                  <c:v>63622</c:v>
                </c:pt>
                <c:pt idx="3422">
                  <c:v>63629</c:v>
                </c:pt>
                <c:pt idx="3423">
                  <c:v>63636</c:v>
                </c:pt>
                <c:pt idx="3424">
                  <c:v>63643</c:v>
                </c:pt>
                <c:pt idx="3425">
                  <c:v>63650</c:v>
                </c:pt>
                <c:pt idx="3426">
                  <c:v>63661</c:v>
                </c:pt>
                <c:pt idx="3427">
                  <c:v>63664</c:v>
                </c:pt>
                <c:pt idx="3428">
                  <c:v>63671</c:v>
                </c:pt>
                <c:pt idx="3429">
                  <c:v>63678</c:v>
                </c:pt>
                <c:pt idx="3430">
                  <c:v>63685</c:v>
                </c:pt>
                <c:pt idx="3431">
                  <c:v>63692</c:v>
                </c:pt>
                <c:pt idx="3432">
                  <c:v>63699</c:v>
                </c:pt>
                <c:pt idx="3433">
                  <c:v>63706</c:v>
                </c:pt>
                <c:pt idx="3434">
                  <c:v>63713</c:v>
                </c:pt>
                <c:pt idx="3435">
                  <c:v>63720</c:v>
                </c:pt>
                <c:pt idx="3436">
                  <c:v>63727</c:v>
                </c:pt>
                <c:pt idx="3437">
                  <c:v>63734</c:v>
                </c:pt>
                <c:pt idx="3438">
                  <c:v>63741</c:v>
                </c:pt>
                <c:pt idx="3439">
                  <c:v>63748</c:v>
                </c:pt>
                <c:pt idx="3440">
                  <c:v>63755</c:v>
                </c:pt>
                <c:pt idx="3441">
                  <c:v>63762</c:v>
                </c:pt>
                <c:pt idx="3442">
                  <c:v>63769</c:v>
                </c:pt>
                <c:pt idx="3443">
                  <c:v>63776</c:v>
                </c:pt>
                <c:pt idx="3444">
                  <c:v>63783</c:v>
                </c:pt>
                <c:pt idx="3445">
                  <c:v>63790</c:v>
                </c:pt>
                <c:pt idx="3446">
                  <c:v>63797</c:v>
                </c:pt>
                <c:pt idx="3447">
                  <c:v>63804</c:v>
                </c:pt>
                <c:pt idx="3448">
                  <c:v>63811</c:v>
                </c:pt>
                <c:pt idx="3449">
                  <c:v>63818</c:v>
                </c:pt>
                <c:pt idx="3450">
                  <c:v>63825</c:v>
                </c:pt>
                <c:pt idx="3451">
                  <c:v>63832</c:v>
                </c:pt>
                <c:pt idx="3452">
                  <c:v>63839</c:v>
                </c:pt>
                <c:pt idx="3453">
                  <c:v>63846</c:v>
                </c:pt>
                <c:pt idx="3454">
                  <c:v>63853</c:v>
                </c:pt>
                <c:pt idx="3455">
                  <c:v>63860</c:v>
                </c:pt>
                <c:pt idx="3456">
                  <c:v>63867</c:v>
                </c:pt>
                <c:pt idx="3457">
                  <c:v>63874</c:v>
                </c:pt>
                <c:pt idx="3458">
                  <c:v>63881</c:v>
                </c:pt>
                <c:pt idx="3459">
                  <c:v>63888</c:v>
                </c:pt>
                <c:pt idx="3460">
                  <c:v>63895</c:v>
                </c:pt>
                <c:pt idx="3461">
                  <c:v>63902</c:v>
                </c:pt>
                <c:pt idx="3462">
                  <c:v>63909</c:v>
                </c:pt>
                <c:pt idx="3463">
                  <c:v>63919</c:v>
                </c:pt>
                <c:pt idx="3464">
                  <c:v>63926</c:v>
                </c:pt>
                <c:pt idx="3465">
                  <c:v>63933</c:v>
                </c:pt>
                <c:pt idx="3466">
                  <c:v>63940</c:v>
                </c:pt>
                <c:pt idx="3467">
                  <c:v>63947</c:v>
                </c:pt>
                <c:pt idx="3468">
                  <c:v>63954</c:v>
                </c:pt>
                <c:pt idx="3469">
                  <c:v>63961</c:v>
                </c:pt>
                <c:pt idx="3470">
                  <c:v>63968</c:v>
                </c:pt>
                <c:pt idx="3471">
                  <c:v>63975</c:v>
                </c:pt>
                <c:pt idx="3472">
                  <c:v>63982</c:v>
                </c:pt>
                <c:pt idx="3473">
                  <c:v>63989</c:v>
                </c:pt>
                <c:pt idx="3474">
                  <c:v>63996</c:v>
                </c:pt>
                <c:pt idx="3475">
                  <c:v>64003</c:v>
                </c:pt>
                <c:pt idx="3476">
                  <c:v>64010</c:v>
                </c:pt>
                <c:pt idx="3477">
                  <c:v>64019</c:v>
                </c:pt>
                <c:pt idx="3478">
                  <c:v>64024</c:v>
                </c:pt>
                <c:pt idx="3479">
                  <c:v>64031</c:v>
                </c:pt>
                <c:pt idx="3480">
                  <c:v>64038</c:v>
                </c:pt>
                <c:pt idx="3481">
                  <c:v>64045</c:v>
                </c:pt>
                <c:pt idx="3482">
                  <c:v>64052</c:v>
                </c:pt>
                <c:pt idx="3483">
                  <c:v>64059</c:v>
                </c:pt>
                <c:pt idx="3484">
                  <c:v>64066</c:v>
                </c:pt>
                <c:pt idx="3485">
                  <c:v>64073</c:v>
                </c:pt>
                <c:pt idx="3486">
                  <c:v>64080</c:v>
                </c:pt>
                <c:pt idx="3487">
                  <c:v>64087</c:v>
                </c:pt>
                <c:pt idx="3488">
                  <c:v>64094</c:v>
                </c:pt>
                <c:pt idx="3489">
                  <c:v>64101</c:v>
                </c:pt>
                <c:pt idx="3490">
                  <c:v>64108</c:v>
                </c:pt>
                <c:pt idx="3491">
                  <c:v>64115</c:v>
                </c:pt>
                <c:pt idx="3492">
                  <c:v>64122</c:v>
                </c:pt>
                <c:pt idx="3493">
                  <c:v>64129</c:v>
                </c:pt>
                <c:pt idx="3494">
                  <c:v>64136</c:v>
                </c:pt>
                <c:pt idx="3495">
                  <c:v>64143</c:v>
                </c:pt>
                <c:pt idx="3496">
                  <c:v>64150</c:v>
                </c:pt>
                <c:pt idx="3497">
                  <c:v>64157</c:v>
                </c:pt>
                <c:pt idx="3498">
                  <c:v>64164</c:v>
                </c:pt>
                <c:pt idx="3499">
                  <c:v>64171</c:v>
                </c:pt>
                <c:pt idx="3500">
                  <c:v>64178</c:v>
                </c:pt>
                <c:pt idx="3501">
                  <c:v>64185</c:v>
                </c:pt>
                <c:pt idx="3502">
                  <c:v>64192</c:v>
                </c:pt>
                <c:pt idx="3503">
                  <c:v>64199</c:v>
                </c:pt>
                <c:pt idx="3504">
                  <c:v>64206</c:v>
                </c:pt>
                <c:pt idx="3505">
                  <c:v>64213</c:v>
                </c:pt>
                <c:pt idx="3506">
                  <c:v>64220</c:v>
                </c:pt>
                <c:pt idx="3507">
                  <c:v>64227</c:v>
                </c:pt>
                <c:pt idx="3508">
                  <c:v>64234</c:v>
                </c:pt>
                <c:pt idx="3509">
                  <c:v>64241</c:v>
                </c:pt>
                <c:pt idx="3510">
                  <c:v>64248</c:v>
                </c:pt>
                <c:pt idx="3511">
                  <c:v>64255</c:v>
                </c:pt>
                <c:pt idx="3512">
                  <c:v>64262</c:v>
                </c:pt>
                <c:pt idx="3513">
                  <c:v>64269</c:v>
                </c:pt>
                <c:pt idx="3514">
                  <c:v>64276</c:v>
                </c:pt>
                <c:pt idx="3515">
                  <c:v>64284</c:v>
                </c:pt>
                <c:pt idx="3516">
                  <c:v>64291</c:v>
                </c:pt>
                <c:pt idx="3517">
                  <c:v>64298</c:v>
                </c:pt>
                <c:pt idx="3518">
                  <c:v>64305</c:v>
                </c:pt>
                <c:pt idx="3519">
                  <c:v>64312</c:v>
                </c:pt>
                <c:pt idx="3520">
                  <c:v>64319</c:v>
                </c:pt>
                <c:pt idx="3521">
                  <c:v>64326</c:v>
                </c:pt>
                <c:pt idx="3522">
                  <c:v>64333</c:v>
                </c:pt>
                <c:pt idx="3523">
                  <c:v>64340</c:v>
                </c:pt>
                <c:pt idx="3524">
                  <c:v>64347</c:v>
                </c:pt>
                <c:pt idx="3525">
                  <c:v>64354</c:v>
                </c:pt>
                <c:pt idx="3526">
                  <c:v>64361</c:v>
                </c:pt>
                <c:pt idx="3527">
                  <c:v>64368</c:v>
                </c:pt>
                <c:pt idx="3528">
                  <c:v>64375</c:v>
                </c:pt>
                <c:pt idx="3529">
                  <c:v>64382</c:v>
                </c:pt>
                <c:pt idx="3530">
                  <c:v>64389</c:v>
                </c:pt>
                <c:pt idx="3531">
                  <c:v>64398</c:v>
                </c:pt>
                <c:pt idx="3532">
                  <c:v>64405</c:v>
                </c:pt>
                <c:pt idx="3533">
                  <c:v>64412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-1.3200217802822323E-4</c:v>
                </c:pt>
                <c:pt idx="1">
                  <c:v>-1.3200217806819126E-4</c:v>
                </c:pt>
                <c:pt idx="2">
                  <c:v>-1.3200217802822323E-4</c:v>
                </c:pt>
                <c:pt idx="3">
                  <c:v>-1.320021296535856E-4</c:v>
                </c:pt>
                <c:pt idx="4">
                  <c:v>-1.3200217810815928E-4</c:v>
                </c:pt>
                <c:pt idx="5">
                  <c:v>-1.320021779882552E-4</c:v>
                </c:pt>
                <c:pt idx="6">
                  <c:v>-1.3200217810815928E-4</c:v>
                </c:pt>
                <c:pt idx="7">
                  <c:v>-1.3200217806819126E-4</c:v>
                </c:pt>
                <c:pt idx="8">
                  <c:v>-1.3200212962694025E-4</c:v>
                </c:pt>
                <c:pt idx="9">
                  <c:v>-1.3200217806819126E-4</c:v>
                </c:pt>
                <c:pt idx="10">
                  <c:v>-1.3200217802822323E-4</c:v>
                </c:pt>
                <c:pt idx="11">
                  <c:v>-1.3200217806819126E-4</c:v>
                </c:pt>
                <c:pt idx="12">
                  <c:v>-1.3200217810815928E-4</c:v>
                </c:pt>
                <c:pt idx="13">
                  <c:v>-1.3200212964026292E-4</c:v>
                </c:pt>
                <c:pt idx="14">
                  <c:v>-1.3200217802822323E-4</c:v>
                </c:pt>
                <c:pt idx="15">
                  <c:v>-1.3200217806819126E-4</c:v>
                </c:pt>
                <c:pt idx="16">
                  <c:v>-1.3200217810815928E-4</c:v>
                </c:pt>
                <c:pt idx="17">
                  <c:v>-1.320021779882552E-4</c:v>
                </c:pt>
                <c:pt idx="18">
                  <c:v>-1.320021296535856E-4</c:v>
                </c:pt>
                <c:pt idx="19">
                  <c:v>-1.3200217806819126E-4</c:v>
                </c:pt>
                <c:pt idx="20">
                  <c:v>-1.3200217806819126E-4</c:v>
                </c:pt>
                <c:pt idx="21">
                  <c:v>-1.3200217802822323E-4</c:v>
                </c:pt>
                <c:pt idx="22">
                  <c:v>-1.320021779882552E-4</c:v>
                </c:pt>
                <c:pt idx="23">
                  <c:v>-1.320021296535856E-4</c:v>
                </c:pt>
                <c:pt idx="24">
                  <c:v>-1.3200217806819126E-4</c:v>
                </c:pt>
                <c:pt idx="25">
                  <c:v>-1.3200217802822323E-4</c:v>
                </c:pt>
                <c:pt idx="26">
                  <c:v>-1.320021779882552E-4</c:v>
                </c:pt>
                <c:pt idx="27">
                  <c:v>-1.3200217802822323E-4</c:v>
                </c:pt>
                <c:pt idx="28">
                  <c:v>-1.3200212966690827E-4</c:v>
                </c:pt>
                <c:pt idx="29">
                  <c:v>-1.3200217802822323E-4</c:v>
                </c:pt>
                <c:pt idx="30">
                  <c:v>-1.3200217806819126E-4</c:v>
                </c:pt>
                <c:pt idx="31">
                  <c:v>-1.3200217802822323E-4</c:v>
                </c:pt>
                <c:pt idx="32">
                  <c:v>-1.3200217806819126E-4</c:v>
                </c:pt>
                <c:pt idx="33">
                  <c:v>-1.3200212964026292E-4</c:v>
                </c:pt>
                <c:pt idx="34">
                  <c:v>-1.3200217806819126E-4</c:v>
                </c:pt>
                <c:pt idx="35">
                  <c:v>-1.3200217802822323E-4</c:v>
                </c:pt>
                <c:pt idx="36">
                  <c:v>-1.3200217806819126E-4</c:v>
                </c:pt>
                <c:pt idx="37">
                  <c:v>-1.3200217802822323E-4</c:v>
                </c:pt>
                <c:pt idx="38">
                  <c:v>-1.3200212964026292E-4</c:v>
                </c:pt>
                <c:pt idx="39">
                  <c:v>-1.3200217802822323E-4</c:v>
                </c:pt>
                <c:pt idx="40">
                  <c:v>-1.3200217806819126E-4</c:v>
                </c:pt>
                <c:pt idx="41">
                  <c:v>-1.3200217810815928E-4</c:v>
                </c:pt>
                <c:pt idx="42">
                  <c:v>-1.3200217806819126E-4</c:v>
                </c:pt>
                <c:pt idx="43">
                  <c:v>-1.320021296535856E-4</c:v>
                </c:pt>
                <c:pt idx="44">
                  <c:v>-1.3200217802822323E-4</c:v>
                </c:pt>
                <c:pt idx="45">
                  <c:v>-1.320021779882552E-4</c:v>
                </c:pt>
                <c:pt idx="46">
                  <c:v>-1.3200217802822323E-4</c:v>
                </c:pt>
                <c:pt idx="47">
                  <c:v>-1.3200217806819126E-4</c:v>
                </c:pt>
                <c:pt idx="48">
                  <c:v>-1.320021296535856E-4</c:v>
                </c:pt>
                <c:pt idx="49">
                  <c:v>-1.320021779882552E-4</c:v>
                </c:pt>
                <c:pt idx="50">
                  <c:v>-1.3200217810815928E-4</c:v>
                </c:pt>
                <c:pt idx="51">
                  <c:v>-1.320021779882552E-4</c:v>
                </c:pt>
                <c:pt idx="52">
                  <c:v>-1.3200217802822323E-4</c:v>
                </c:pt>
                <c:pt idx="53">
                  <c:v>-1.320021296535856E-4</c:v>
                </c:pt>
                <c:pt idx="54">
                  <c:v>-1.3200217810815928E-4</c:v>
                </c:pt>
                <c:pt idx="55">
                  <c:v>-1.320021779882552E-4</c:v>
                </c:pt>
                <c:pt idx="56">
                  <c:v>-1.3200217810815928E-4</c:v>
                </c:pt>
                <c:pt idx="57">
                  <c:v>-1.3200217806819126E-4</c:v>
                </c:pt>
                <c:pt idx="58">
                  <c:v>-1.3200212962694025E-4</c:v>
                </c:pt>
                <c:pt idx="59">
                  <c:v>-1.3200217806819126E-4</c:v>
                </c:pt>
                <c:pt idx="60">
                  <c:v>-1.3200217810815928E-4</c:v>
                </c:pt>
                <c:pt idx="61">
                  <c:v>-1.3200217802822323E-4</c:v>
                </c:pt>
                <c:pt idx="62">
                  <c:v>-1.320021779882552E-4</c:v>
                </c:pt>
                <c:pt idx="63">
                  <c:v>-1.3087895127661398E-4</c:v>
                </c:pt>
                <c:pt idx="64">
                  <c:v>-1.2935965566729379E-4</c:v>
                </c:pt>
                <c:pt idx="65">
                  <c:v>-1.2858775744195583E-4</c:v>
                </c:pt>
                <c:pt idx="66">
                  <c:v>-1.2780951681001795E-4</c:v>
                </c:pt>
                <c:pt idx="67">
                  <c:v>-1.2702559628152699E-4</c:v>
                </c:pt>
                <c:pt idx="68">
                  <c:v>-1.2544209096798653E-4</c:v>
                </c:pt>
                <c:pt idx="69">
                  <c:v>-1.2384636464357612E-4</c:v>
                </c:pt>
                <c:pt idx="70">
                  <c:v>-1.2304398160356556E-4</c:v>
                </c:pt>
                <c:pt idx="71">
                  <c:v>-1.2223989344750663E-4</c:v>
                </c:pt>
                <c:pt idx="72">
                  <c:v>-1.2143476256554209E-4</c:v>
                </c:pt>
                <c:pt idx="73">
                  <c:v>-1.1982429761747682E-4</c:v>
                </c:pt>
                <c:pt idx="74">
                  <c:v>-1.1821706142001176E-4</c:v>
                </c:pt>
                <c:pt idx="75">
                  <c:v>-1.1741665387976497E-4</c:v>
                </c:pt>
                <c:pt idx="76">
                  <c:v>-1.1661917859395743E-4</c:v>
                </c:pt>
                <c:pt idx="77">
                  <c:v>-1.1582529771292371E-4</c:v>
                </c:pt>
                <c:pt idx="78">
                  <c:v>-1.14252793692593E-4</c:v>
                </c:pt>
                <c:pt idx="79">
                  <c:v>-1.1269896855736761E-4</c:v>
                </c:pt>
                <c:pt idx="80">
                  <c:v>-1.1193299699119308E-4</c:v>
                </c:pt>
                <c:pt idx="81">
                  <c:v>-1.1117459481013725E-4</c:v>
                </c:pt>
                <c:pt idx="82">
                  <c:v>-1.1042442424447074E-4</c:v>
                </c:pt>
                <c:pt idx="83">
                  <c:v>-1.0895480166084326E-4</c:v>
                </c:pt>
                <c:pt idx="84">
                  <c:v>-1.0751930849650648E-4</c:v>
                </c:pt>
                <c:pt idx="85">
                  <c:v>-1.0682023337871271E-4</c:v>
                </c:pt>
                <c:pt idx="86">
                  <c:v>-1.0613336473674906E-4</c:v>
                </c:pt>
                <c:pt idx="87">
                  <c:v>-1.0545936496075825E-4</c:v>
                </c:pt>
                <c:pt idx="88">
                  <c:v>-1.041575439097997E-4</c:v>
                </c:pt>
                <c:pt idx="89">
                  <c:v>-1.0290530411793952E-4</c:v>
                </c:pt>
                <c:pt idx="90">
                  <c:v>-1.0230558564305881E-4</c:v>
                </c:pt>
                <c:pt idx="91">
                  <c:v>-1.0172271093455976E-4</c:v>
                </c:pt>
                <c:pt idx="92">
                  <c:v>-1.0115734230264906E-4</c:v>
                </c:pt>
                <c:pt idx="93">
                  <c:v>-1.0008824306684261E-4</c:v>
                </c:pt>
                <c:pt idx="94">
                  <c:v>-9.9084177742625457E-5</c:v>
                </c:pt>
                <c:pt idx="95">
                  <c:v>-9.861627650487037E-5</c:v>
                </c:pt>
                <c:pt idx="96">
                  <c:v>-9.816985596433625E-5</c:v>
                </c:pt>
                <c:pt idx="97">
                  <c:v>-9.7745578830910063E-5</c:v>
                </c:pt>
                <c:pt idx="98">
                  <c:v>-9.6974121639448185E-5</c:v>
                </c:pt>
                <c:pt idx="99">
                  <c:v>-9.628315229104345E-5</c:v>
                </c:pt>
                <c:pt idx="100">
                  <c:v>-9.5979528365042199E-5</c:v>
                </c:pt>
                <c:pt idx="101">
                  <c:v>-9.5702022586685587E-5</c:v>
                </c:pt>
                <c:pt idx="102">
                  <c:v>-9.5451297266180291E-5</c:v>
                </c:pt>
                <c:pt idx="103">
                  <c:v>-9.504240213509263E-5</c:v>
                </c:pt>
                <c:pt idx="104">
                  <c:v>-9.4729450124120262E-5</c:v>
                </c:pt>
                <c:pt idx="105">
                  <c:v>-9.4622564024149369E-5</c:v>
                </c:pt>
                <c:pt idx="106">
                  <c:v>-9.4546433322406642E-5</c:v>
                </c:pt>
                <c:pt idx="107">
                  <c:v>-9.4501720209194673E-5</c:v>
                </c:pt>
                <c:pt idx="108">
                  <c:v>-9.4520307141188198E-5</c:v>
                </c:pt>
                <c:pt idx="109">
                  <c:v>-9.4650293842590827E-5</c:v>
                </c:pt>
                <c:pt idx="110">
                  <c:v>-9.4772606082926814E-5</c:v>
                </c:pt>
                <c:pt idx="111">
                  <c:v>-9.4930310692298292E-5</c:v>
                </c:pt>
                <c:pt idx="112">
                  <c:v>-9.5124070220720114E-5</c:v>
                </c:pt>
                <c:pt idx="113">
                  <c:v>-9.5635059098597708E-5</c:v>
                </c:pt>
                <c:pt idx="114">
                  <c:v>-9.627290628699825E-5</c:v>
                </c:pt>
                <c:pt idx="115">
                  <c:v>-9.665687698223735E-5</c:v>
                </c:pt>
                <c:pt idx="116">
                  <c:v>-9.7080877496935614E-5</c:v>
                </c:pt>
                <c:pt idx="117">
                  <c:v>-9.7545569941459576E-5</c:v>
                </c:pt>
                <c:pt idx="118">
                  <c:v>-9.8613880408215948E-5</c:v>
                </c:pt>
                <c:pt idx="119">
                  <c:v>-9.9824509778301262E-5</c:v>
                </c:pt>
                <c:pt idx="120">
                  <c:v>-1.0050259952265606E-4</c:v>
                </c:pt>
                <c:pt idx="121">
                  <c:v>-1.0122535601730931E-4</c:v>
                </c:pt>
                <c:pt idx="122">
                  <c:v>-1.019934418522439E-4</c:v>
                </c:pt>
                <c:pt idx="123">
                  <c:v>-1.0368399345761503E-4</c:v>
                </c:pt>
                <c:pt idx="124">
                  <c:v>-1.0553232699717086E-4</c:v>
                </c:pt>
                <c:pt idx="125">
                  <c:v>-1.0653699590523757E-4</c:v>
                </c:pt>
                <c:pt idx="126">
                  <c:v>-1.0759096901402643E-4</c:v>
                </c:pt>
                <c:pt idx="127">
                  <c:v>-1.0869490847387198E-4</c:v>
                </c:pt>
                <c:pt idx="128">
                  <c:v>-1.1107262036791354E-4</c:v>
                </c:pt>
                <c:pt idx="129">
                  <c:v>-1.1312382830475087E-4</c:v>
                </c:pt>
                <c:pt idx="130">
                  <c:v>-1.1345182701294476E-4</c:v>
                </c:pt>
                <c:pt idx="131">
                  <c:v>-1.1377884534535809E-4</c:v>
                </c:pt>
                <c:pt idx="132">
                  <c:v>-1.1410472878559119E-4</c:v>
                </c:pt>
                <c:pt idx="133">
                  <c:v>-1.1475190444532046E-4</c:v>
                </c:pt>
                <c:pt idx="134">
                  <c:v>-1.1539382649417007E-4</c:v>
                </c:pt>
                <c:pt idx="135">
                  <c:v>-1.1571171984581241E-4</c:v>
                </c:pt>
                <c:pt idx="136">
                  <c:v>-1.1602755200623704E-4</c:v>
                </c:pt>
                <c:pt idx="137">
                  <c:v>-1.1634116853898036E-4</c:v>
                </c:pt>
                <c:pt idx="138">
                  <c:v>-1.1696020624007986E-4</c:v>
                </c:pt>
                <c:pt idx="139">
                  <c:v>-1.1757039050319662E-4</c:v>
                </c:pt>
                <c:pt idx="140">
                  <c:v>-1.1787061303003554E-4</c:v>
                </c:pt>
                <c:pt idx="141">
                  <c:v>-1.1816769343031552E-4</c:v>
                </c:pt>
                <c:pt idx="142">
                  <c:v>-1.1846147758731718E-4</c:v>
                </c:pt>
                <c:pt idx="143">
                  <c:v>-1.1903724627337908E-4</c:v>
                </c:pt>
                <c:pt idx="144">
                  <c:v>-1.1960056173432321E-4</c:v>
                </c:pt>
                <c:pt idx="145">
                  <c:v>-1.1987554780823473E-4</c:v>
                </c:pt>
                <c:pt idx="146">
                  <c:v>-1.2014631098011819E-4</c:v>
                </c:pt>
                <c:pt idx="147">
                  <c:v>-1.204126971332542E-4</c:v>
                </c:pt>
                <c:pt idx="148">
                  <c:v>-1.2093006602764689E-4</c:v>
                </c:pt>
                <c:pt idx="149">
                  <c:v>-1.214313814301704E-4</c:v>
                </c:pt>
                <c:pt idx="150">
                  <c:v>-1.2167356570280674E-4</c:v>
                </c:pt>
                <c:pt idx="151">
                  <c:v>-1.2191044613807378E-4</c:v>
                </c:pt>
                <c:pt idx="152">
                  <c:v>-1.2214186869918819E-4</c:v>
                </c:pt>
                <c:pt idx="153">
                  <c:v>-1.2258570681211722E-4</c:v>
                </c:pt>
                <c:pt idx="154">
                  <c:v>-1.2300989115310301E-4</c:v>
                </c:pt>
                <c:pt idx="155">
                  <c:v>-1.2321170783646807E-4</c:v>
                </c:pt>
                <c:pt idx="156">
                  <c:v>-1.234071401867709E-4</c:v>
                </c:pt>
                <c:pt idx="157">
                  <c:v>-1.2359603364764382E-4</c:v>
                </c:pt>
                <c:pt idx="158">
                  <c:v>-1.2395121014918686E-4</c:v>
                </c:pt>
                <c:pt idx="159">
                  <c:v>-1.2428313206580555E-4</c:v>
                </c:pt>
                <c:pt idx="160">
                  <c:v>-1.2443701585151956E-4</c:v>
                </c:pt>
                <c:pt idx="161">
                  <c:v>-1.2458343428889407E-4</c:v>
                </c:pt>
                <c:pt idx="162">
                  <c:v>-1.2472223330117771E-4</c:v>
                </c:pt>
                <c:pt idx="163">
                  <c:v>-1.2497361737473511E-4</c:v>
                </c:pt>
                <c:pt idx="164">
                  <c:v>-1.2519814565070675E-4</c:v>
                </c:pt>
                <c:pt idx="165">
                  <c:v>-1.2529653091064574E-4</c:v>
                </c:pt>
                <c:pt idx="166">
                  <c:v>-1.2538637012671217E-4</c:v>
                </c:pt>
                <c:pt idx="167">
                  <c:v>-1.2546750910225057E-4</c:v>
                </c:pt>
                <c:pt idx="168">
                  <c:v>-1.2562543785232805E-4</c:v>
                </c:pt>
                <c:pt idx="169">
                  <c:v>-1.2573729445630732E-4</c:v>
                </c:pt>
                <c:pt idx="170">
                  <c:v>-1.2576298890287774E-4</c:v>
                </c:pt>
                <c:pt idx="171">
                  <c:v>-1.2577890225351496E-4</c:v>
                </c:pt>
                <c:pt idx="172">
                  <c:v>-1.2577730916785157E-4</c:v>
                </c:pt>
                <c:pt idx="173">
                  <c:v>-1.2574165624723577E-4</c:v>
                </c:pt>
                <c:pt idx="174">
                  <c:v>-1.2570634789099699E-4</c:v>
                </c:pt>
                <c:pt idx="175">
                  <c:v>-1.256603320598515E-4</c:v>
                </c:pt>
                <c:pt idx="176">
                  <c:v>-1.2560345419743157E-4</c:v>
                </c:pt>
                <c:pt idx="177">
                  <c:v>-1.2545267655372783E-4</c:v>
                </c:pt>
                <c:pt idx="178">
                  <c:v>-1.2526423590397684E-4</c:v>
                </c:pt>
                <c:pt idx="179">
                  <c:v>-1.2515073253727138E-4</c:v>
                </c:pt>
                <c:pt idx="180">
                  <c:v>-1.2502544080028599E-4</c:v>
                </c:pt>
                <c:pt idx="181">
                  <c:v>-1.2488820637646114E-4</c:v>
                </c:pt>
                <c:pt idx="182">
                  <c:v>-1.2457311345137612E-4</c:v>
                </c:pt>
                <c:pt idx="183">
                  <c:v>-1.2421675368301521E-4</c:v>
                </c:pt>
                <c:pt idx="184">
                  <c:v>-1.2401748971768711E-4</c:v>
                </c:pt>
                <c:pt idx="185">
                  <c:v>-1.2380535664657799E-4</c:v>
                </c:pt>
                <c:pt idx="186">
                  <c:v>-1.2358020011316029E-4</c:v>
                </c:pt>
                <c:pt idx="187">
                  <c:v>-1.2308566123664377E-4</c:v>
                </c:pt>
                <c:pt idx="188">
                  <c:v>-1.2254625090690752E-4</c:v>
                </c:pt>
                <c:pt idx="189">
                  <c:v>-1.2225366087470491E-4</c:v>
                </c:pt>
                <c:pt idx="190">
                  <c:v>-1.2194712084134807E-4</c:v>
                </c:pt>
                <c:pt idx="191">
                  <c:v>-1.2162647673008564E-4</c:v>
                </c:pt>
                <c:pt idx="192">
                  <c:v>-1.2093736131202348E-4</c:v>
                </c:pt>
                <c:pt idx="193">
                  <c:v>-1.2019976889821038E-4</c:v>
                </c:pt>
                <c:pt idx="194">
                  <c:v>-1.2000129893774414E-4</c:v>
                </c:pt>
                <c:pt idx="195">
                  <c:v>-1.1997584865586219E-4</c:v>
                </c:pt>
                <c:pt idx="196">
                  <c:v>-1.1992461427912104E-4</c:v>
                </c:pt>
                <c:pt idx="197">
                  <c:v>-1.1973433575285242E-4</c:v>
                </c:pt>
                <c:pt idx="198">
                  <c:v>-1.1945454501560704E-4</c:v>
                </c:pt>
                <c:pt idx="199">
                  <c:v>-1.1926892257818622E-4</c:v>
                </c:pt>
                <c:pt idx="200">
                  <c:v>-1.1905532927514173E-4</c:v>
                </c:pt>
                <c:pt idx="201">
                  <c:v>-1.1881340063801815E-4</c:v>
                </c:pt>
                <c:pt idx="202">
                  <c:v>-1.1823323105897288E-4</c:v>
                </c:pt>
                <c:pt idx="203">
                  <c:v>-1.1755504357946478E-4</c:v>
                </c:pt>
                <c:pt idx="204">
                  <c:v>-1.1716597152489072E-4</c:v>
                </c:pt>
                <c:pt idx="205">
                  <c:v>-1.1674637740544114E-4</c:v>
                </c:pt>
                <c:pt idx="206">
                  <c:v>-1.1629589695250075E-4</c:v>
                </c:pt>
                <c:pt idx="207">
                  <c:v>-1.1529012188926657E-4</c:v>
                </c:pt>
                <c:pt idx="208">
                  <c:v>-1.1417782147749023E-4</c:v>
                </c:pt>
                <c:pt idx="209">
                  <c:v>-1.1356744209045644E-4</c:v>
                </c:pt>
                <c:pt idx="210">
                  <c:v>-1.1292398951923133E-4</c:v>
                </c:pt>
                <c:pt idx="211">
                  <c:v>-1.1224709949519962E-4</c:v>
                </c:pt>
                <c:pt idx="212">
                  <c:v>-1.1078000468955906E-4</c:v>
                </c:pt>
                <c:pt idx="213">
                  <c:v>-1.091978750622502E-4</c:v>
                </c:pt>
                <c:pt idx="214">
                  <c:v>-1.0834833066741822E-4</c:v>
                </c:pt>
                <c:pt idx="215">
                  <c:v>-1.0746316208898321E-4</c:v>
                </c:pt>
                <c:pt idx="216">
                  <c:v>-1.0654200485848975E-4</c:v>
                </c:pt>
                <c:pt idx="217">
                  <c:v>-1.0457787570583577E-4</c:v>
                </c:pt>
                <c:pt idx="218">
                  <c:v>-1.0249020068631154E-4</c:v>
                </c:pt>
                <c:pt idx="219">
                  <c:v>-1.0138363376821502E-4</c:v>
                </c:pt>
                <c:pt idx="220">
                  <c:v>-1.002388913073915E-4</c:v>
                </c:pt>
                <c:pt idx="221">
                  <c:v>-9.9055609235065845E-5</c:v>
                </c:pt>
                <c:pt idx="222">
                  <c:v>-9.6558731237372797E-5</c:v>
                </c:pt>
                <c:pt idx="223">
                  <c:v>-9.3929794822145141E-5</c:v>
                </c:pt>
                <c:pt idx="224">
                  <c:v>-9.2548347385701391E-5</c:v>
                </c:pt>
                <c:pt idx="225">
                  <c:v>-9.11261736469271E-5</c:v>
                </c:pt>
                <c:pt idx="226">
                  <c:v>-8.9662909057430795E-5</c:v>
                </c:pt>
                <c:pt idx="227">
                  <c:v>-8.659756739692881E-5</c:v>
                </c:pt>
                <c:pt idx="228">
                  <c:v>-8.3391653502573604E-5</c:v>
                </c:pt>
                <c:pt idx="229">
                  <c:v>-8.1717468192188392E-5</c:v>
                </c:pt>
                <c:pt idx="230">
                  <c:v>-8.0000005260316698E-5</c:v>
                </c:pt>
                <c:pt idx="231">
                  <c:v>-7.823890047831128E-5</c:v>
                </c:pt>
                <c:pt idx="232">
                  <c:v>-7.4569380177358369E-5</c:v>
                </c:pt>
                <c:pt idx="233">
                  <c:v>-7.0750773280003898E-5</c:v>
                </c:pt>
                <c:pt idx="234">
                  <c:v>-6.8765992100594531E-5</c:v>
                </c:pt>
                <c:pt idx="235">
                  <c:v>-6.6735382460159087E-5</c:v>
                </c:pt>
                <c:pt idx="236">
                  <c:v>-6.4658579850274123E-5</c:v>
                </c:pt>
                <c:pt idx="237">
                  <c:v>-6.0349165398321247E-5</c:v>
                </c:pt>
                <c:pt idx="238">
                  <c:v>-5.588215006735453E-5</c:v>
                </c:pt>
                <c:pt idx="239">
                  <c:v>-5.356891554342269E-5</c:v>
                </c:pt>
                <c:pt idx="240">
                  <c:v>-5.1207301519085036E-5</c:v>
                </c:pt>
                <c:pt idx="241">
                  <c:v>-4.8796943166173889E-5</c:v>
                </c:pt>
                <c:pt idx="242">
                  <c:v>-4.3811918772895808E-5</c:v>
                </c:pt>
                <c:pt idx="243">
                  <c:v>-3.8660780097288239E-5</c:v>
                </c:pt>
                <c:pt idx="244">
                  <c:v>-3.6001234593463494E-5</c:v>
                </c:pt>
                <c:pt idx="245">
                  <c:v>-3.3290758270076992E-5</c:v>
                </c:pt>
                <c:pt idx="246">
                  <c:v>-2.4797708310764222E-5</c:v>
                </c:pt>
                <c:pt idx="247">
                  <c:v>-1.5937945203603476E-5</c:v>
                </c:pt>
                <c:pt idx="248">
                  <c:v>-1.2860749025733753E-5</c:v>
                </c:pt>
                <c:pt idx="249">
                  <c:v>-9.7297065204671185E-6</c:v>
                </c:pt>
                <c:pt idx="250">
                  <c:v>-3.2863114363124168E-6</c:v>
                </c:pt>
                <c:pt idx="251">
                  <c:v>3.3402157040285374E-6</c:v>
                </c:pt>
                <c:pt idx="252">
                  <c:v>6.7459565933347676E-6</c:v>
                </c:pt>
                <c:pt idx="253">
                  <c:v>1.0207730340994203E-5</c:v>
                </c:pt>
                <c:pt idx="254">
                  <c:v>1.3725901695238463E-5</c:v>
                </c:pt>
                <c:pt idx="255">
                  <c:v>3.5639019635436142E-5</c:v>
                </c:pt>
                <c:pt idx="256">
                  <c:v>5.8603362722564611E-5</c:v>
                </c:pt>
                <c:pt idx="257">
                  <c:v>6.6711213992931562E-5</c:v>
                </c:pt>
                <c:pt idx="258">
                  <c:v>7.4268634122631738E-5</c:v>
                </c:pt>
                <c:pt idx="259">
                  <c:v>8.7515903004486972E-5</c:v>
                </c:pt>
                <c:pt idx="260">
                  <c:v>9.8862715693925907E-5</c:v>
                </c:pt>
                <c:pt idx="261">
                  <c:v>1.0356951528400771E-4</c:v>
                </c:pt>
                <c:pt idx="262">
                  <c:v>1.0768649795878105E-4</c:v>
                </c:pt>
                <c:pt idx="263">
                  <c:v>1.1120709968892584E-4</c:v>
                </c:pt>
                <c:pt idx="264">
                  <c:v>1.1622758251839116E-4</c:v>
                </c:pt>
                <c:pt idx="265">
                  <c:v>1.1919441130103792E-4</c:v>
                </c:pt>
                <c:pt idx="266">
                  <c:v>1.1963464435105209E-4</c:v>
                </c:pt>
                <c:pt idx="267">
                  <c:v>1.1943911100154025E-4</c:v>
                </c:pt>
                <c:pt idx="268">
                  <c:v>1.1860124698337415E-4</c:v>
                </c:pt>
                <c:pt idx="269">
                  <c:v>1.1475163262275601E-4</c:v>
                </c:pt>
                <c:pt idx="270">
                  <c:v>1.0869520107981145E-4</c:v>
                </c:pt>
                <c:pt idx="271">
                  <c:v>1.0454722104036307E-4</c:v>
                </c:pt>
                <c:pt idx="272">
                  <c:v>9.9717525197107193E-5</c:v>
                </c:pt>
                <c:pt idx="273">
                  <c:v>9.4199549520723735E-5</c:v>
                </c:pt>
                <c:pt idx="274">
                  <c:v>8.083652848434042E-5</c:v>
                </c:pt>
                <c:pt idx="275">
                  <c:v>6.5113563021412801E-5</c:v>
                </c:pt>
                <c:pt idx="276">
                  <c:v>5.6055724622083858E-5</c:v>
                </c:pt>
                <c:pt idx="277">
                  <c:v>4.7955291657686416E-5</c:v>
                </c:pt>
                <c:pt idx="278">
                  <c:v>4.1458284645301546E-5</c:v>
                </c:pt>
                <c:pt idx="279">
                  <c:v>2.9286772367242975E-5</c:v>
                </c:pt>
                <c:pt idx="280">
                  <c:v>1.7952727224823661E-5</c:v>
                </c:pt>
                <c:pt idx="281">
                  <c:v>1.2711927590558503E-5</c:v>
                </c:pt>
                <c:pt idx="282">
                  <c:v>7.7313529978084716E-6</c:v>
                </c:pt>
                <c:pt idx="283">
                  <c:v>3.0139973716813984E-6</c:v>
                </c:pt>
                <c:pt idx="284">
                  <c:v>-5.5283443556319867E-6</c:v>
                </c:pt>
                <c:pt idx="285">
                  <c:v>-1.3163344814159927E-5</c:v>
                </c:pt>
                <c:pt idx="286">
                  <c:v>-1.6519688297300661E-5</c:v>
                </c:pt>
                <c:pt idx="287">
                  <c:v>-1.9594845985793086E-5</c:v>
                </c:pt>
                <c:pt idx="288">
                  <c:v>-2.238582363478514E-5</c:v>
                </c:pt>
                <c:pt idx="289">
                  <c:v>-2.7005537805990798E-5</c:v>
                </c:pt>
                <c:pt idx="290">
                  <c:v>-3.064804490193751E-5</c:v>
                </c:pt>
                <c:pt idx="291">
                  <c:v>-3.1973205643076597E-5</c:v>
                </c:pt>
                <c:pt idx="292">
                  <c:v>-3.2996219876402222E-5</c:v>
                </c:pt>
                <c:pt idx="293">
                  <c:v>-3.3714093077286122E-5</c:v>
                </c:pt>
                <c:pt idx="294">
                  <c:v>-3.4117727163440748E-5</c:v>
                </c:pt>
                <c:pt idx="295">
                  <c:v>-3.3474286742496417E-5</c:v>
                </c:pt>
                <c:pt idx="296">
                  <c:v>-3.2621538230692693E-5</c:v>
                </c:pt>
                <c:pt idx="297">
                  <c:v>-3.1445682178166123E-5</c:v>
                </c:pt>
                <c:pt idx="298">
                  <c:v>-2.9943724060288446E-5</c:v>
                </c:pt>
                <c:pt idx="299">
                  <c:v>-2.6420015308836753E-5</c:v>
                </c:pt>
                <c:pt idx="300">
                  <c:v>-2.3018051624745794E-5</c:v>
                </c:pt>
                <c:pt idx="301">
                  <c:v>-2.1411522395098359E-5</c:v>
                </c:pt>
                <c:pt idx="302">
                  <c:v>-1.9862589373254025E-5</c:v>
                </c:pt>
                <c:pt idx="303">
                  <c:v>-1.8371868706346106E-5</c:v>
                </c:pt>
                <c:pt idx="304">
                  <c:v>-1.5587547825823833E-5</c:v>
                </c:pt>
                <c:pt idx="305">
                  <c:v>-1.3003429653046794E-5</c:v>
                </c:pt>
                <c:pt idx="306">
                  <c:v>-1.1813011089323311E-5</c:v>
                </c:pt>
                <c:pt idx="307">
                  <c:v>-1.0684501043911609E-5</c:v>
                </c:pt>
                <c:pt idx="308">
                  <c:v>-9.6185155440409176E-6</c:v>
                </c:pt>
                <c:pt idx="309">
                  <c:v>-7.6980400320891818E-6</c:v>
                </c:pt>
                <c:pt idx="310">
                  <c:v>-5.9921406236895791E-6</c:v>
                </c:pt>
                <c:pt idx="311">
                  <c:v>-5.248018739578697E-6</c:v>
                </c:pt>
                <c:pt idx="312">
                  <c:v>-4.5701178841284218E-6</c:v>
                </c:pt>
                <c:pt idx="313">
                  <c:v>-3.9590539246958656E-6</c:v>
                </c:pt>
                <c:pt idx="314">
                  <c:v>-2.9627957420785833E-6</c:v>
                </c:pt>
                <c:pt idx="315">
                  <c:v>-2.1954877915675297E-6</c:v>
                </c:pt>
                <c:pt idx="316">
                  <c:v>-1.9278489604701576E-6</c:v>
                </c:pt>
                <c:pt idx="317">
                  <c:v>-1.7307434285740442E-6</c:v>
                </c:pt>
                <c:pt idx="318">
                  <c:v>-1.6047869833002437E-6</c:v>
                </c:pt>
                <c:pt idx="319">
                  <c:v>-1.5931185171069728E-6</c:v>
                </c:pt>
                <c:pt idx="320">
                  <c:v>-1.8126842427079737E-6</c:v>
                </c:pt>
                <c:pt idx="321">
                  <c:v>-1.9789616345633476E-6</c:v>
                </c:pt>
                <c:pt idx="322">
                  <c:v>-2.1467521360563069E-6</c:v>
                </c:pt>
                <c:pt idx="323">
                  <c:v>-2.3160395601351524E-6</c:v>
                </c:pt>
                <c:pt idx="324">
                  <c:v>-2.6595233881820945E-6</c:v>
                </c:pt>
                <c:pt idx="325">
                  <c:v>-3.0078357404761391E-6</c:v>
                </c:pt>
                <c:pt idx="326">
                  <c:v>-3.1843656511654217E-6</c:v>
                </c:pt>
                <c:pt idx="327">
                  <c:v>-3.362295841746743E-6</c:v>
                </c:pt>
                <c:pt idx="328">
                  <c:v>-3.5416099652962885E-6</c:v>
                </c:pt>
                <c:pt idx="329">
                  <c:v>-3.9047707867112535E-6</c:v>
                </c:pt>
                <c:pt idx="330">
                  <c:v>-4.2723837667679732E-6</c:v>
                </c:pt>
                <c:pt idx="331">
                  <c:v>-4.4583757885519049E-6</c:v>
                </c:pt>
                <c:pt idx="332">
                  <c:v>-4.6456550606421843E-6</c:v>
                </c:pt>
                <c:pt idx="333">
                  <c:v>-4.834205515891199E-6</c:v>
                </c:pt>
                <c:pt idx="334">
                  <c:v>-5.2154624219369339E-6</c:v>
                </c:pt>
                <c:pt idx="335">
                  <c:v>-5.6007951076963991E-6</c:v>
                </c:pt>
                <c:pt idx="336">
                  <c:v>-5.7954587528996626E-6</c:v>
                </c:pt>
                <c:pt idx="337">
                  <c:v>-5.9912968586317561E-6</c:v>
                </c:pt>
                <c:pt idx="338">
                  <c:v>-6.1882929580647783E-6</c:v>
                </c:pt>
                <c:pt idx="339">
                  <c:v>-6.5860650400040299E-6</c:v>
                </c:pt>
                <c:pt idx="340">
                  <c:v>-6.9875365493743402E-6</c:v>
                </c:pt>
                <c:pt idx="341">
                  <c:v>-7.190081410257676E-6</c:v>
                </c:pt>
                <c:pt idx="342">
                  <c:v>-7.3936877020841507E-6</c:v>
                </c:pt>
                <c:pt idx="343">
                  <c:v>-7.5578670921672142E-6</c:v>
                </c:pt>
                <c:pt idx="344">
                  <c:v>-7.1558446101960271E-6</c:v>
                </c:pt>
                <c:pt idx="345">
                  <c:v>-5.9328353030352332E-6</c:v>
                </c:pt>
                <c:pt idx="346">
                  <c:v>-4.9058408935209741E-6</c:v>
                </c:pt>
                <c:pt idx="347">
                  <c:v>-3.6265549763214722E-6</c:v>
                </c:pt>
                <c:pt idx="348">
                  <c:v>-2.09297922992846E-6</c:v>
                </c:pt>
                <c:pt idx="349">
                  <c:v>1.8317975669646103E-6</c:v>
                </c:pt>
                <c:pt idx="350">
                  <c:v>6.6241919149945261E-6</c:v>
                </c:pt>
                <c:pt idx="351">
                  <c:v>9.4591938282206911E-6</c:v>
                </c:pt>
                <c:pt idx="352">
                  <c:v>1.2560476498890694E-5</c:v>
                </c:pt>
                <c:pt idx="353">
                  <c:v>1.5930038008704628E-5</c:v>
                </c:pt>
                <c:pt idx="354">
                  <c:v>2.3573418470590468E-5</c:v>
                </c:pt>
                <c:pt idx="355">
                  <c:v>3.2131043745664556E-5</c:v>
                </c:pt>
                <c:pt idx="356">
                  <c:v>3.6871977151520241E-5</c:v>
                </c:pt>
                <c:pt idx="357">
                  <c:v>4.1893180444674272E-5</c:v>
                </c:pt>
                <c:pt idx="358">
                  <c:v>4.71966517867628E-5</c:v>
                </c:pt>
                <c:pt idx="359">
                  <c:v>5.8754490286361261E-5</c:v>
                </c:pt>
                <c:pt idx="360">
                  <c:v>7.1273188151366185E-5</c:v>
                </c:pt>
                <c:pt idx="361">
                  <c:v>7.801797719864112E-5</c:v>
                </c:pt>
                <c:pt idx="362">
                  <c:v>8.5057025263068908E-5</c:v>
                </c:pt>
                <c:pt idx="363">
                  <c:v>9.239233058622176E-5</c:v>
                </c:pt>
                <c:pt idx="364">
                  <c:v>1.0687245845630855E-4</c:v>
                </c:pt>
                <c:pt idx="365">
                  <c:v>1.1983575028295945E-4</c:v>
                </c:pt>
                <c:pt idx="366">
                  <c:v>1.2548332485096125E-4</c:v>
                </c:pt>
                <c:pt idx="367">
                  <c:v>1.3062432335786411E-4</c:v>
                </c:pt>
                <c:pt idx="368">
                  <c:v>1.352546637889418E-4</c:v>
                </c:pt>
                <c:pt idx="369">
                  <c:v>1.427927953745467E-4</c:v>
                </c:pt>
                <c:pt idx="370">
                  <c:v>1.4858779598725391E-4</c:v>
                </c:pt>
                <c:pt idx="371">
                  <c:v>1.5060360990304389E-4</c:v>
                </c:pt>
                <c:pt idx="372">
                  <c:v>1.5208427157631377E-4</c:v>
                </c:pt>
                <c:pt idx="373">
                  <c:v>1.5302569843278491E-4</c:v>
                </c:pt>
                <c:pt idx="374">
                  <c:v>1.5309075687142126E-4</c:v>
                </c:pt>
                <c:pt idx="375">
                  <c:v>1.5131741275986599E-4</c:v>
                </c:pt>
                <c:pt idx="376">
                  <c:v>1.4950143131464699E-4</c:v>
                </c:pt>
                <c:pt idx="377">
                  <c:v>1.4712172120567857E-4</c:v>
                </c:pt>
                <c:pt idx="378">
                  <c:v>1.4417420009849025E-4</c:v>
                </c:pt>
                <c:pt idx="379">
                  <c:v>1.3636609460299098E-4</c:v>
                </c:pt>
                <c:pt idx="380">
                  <c:v>1.2662435939780892E-4</c:v>
                </c:pt>
                <c:pt idx="381">
                  <c:v>1.2077654860220832E-4</c:v>
                </c:pt>
                <c:pt idx="382">
                  <c:v>1.1433643296143714E-4</c:v>
                </c:pt>
                <c:pt idx="383">
                  <c:v>1.0729993006108884E-4</c:v>
                </c:pt>
                <c:pt idx="384">
                  <c:v>9.1218578770480008E-5</c:v>
                </c:pt>
                <c:pt idx="385">
                  <c:v>7.3108401092980557E-5</c:v>
                </c:pt>
                <c:pt idx="386">
                  <c:v>6.3223478612428607E-5</c:v>
                </c:pt>
                <c:pt idx="387">
                  <c:v>5.3694255761627119E-5</c:v>
                </c:pt>
                <c:pt idx="388">
                  <c:v>4.4719176521823556E-5</c:v>
                </c:pt>
                <c:pt idx="389">
                  <c:v>2.8638168263483976E-5</c:v>
                </c:pt>
                <c:pt idx="390">
                  <c:v>1.4448305352132707E-5</c:v>
                </c:pt>
                <c:pt idx="391">
                  <c:v>8.309951047280606E-6</c:v>
                </c:pt>
                <c:pt idx="392">
                  <c:v>2.7521429135646258E-6</c:v>
                </c:pt>
                <c:pt idx="393">
                  <c:v>-2.2207185690348297E-6</c:v>
                </c:pt>
                <c:pt idx="394">
                  <c:v>-1.0194617017234009E-5</c:v>
                </c:pt>
                <c:pt idx="395">
                  <c:v>-1.6174689587700186E-5</c:v>
                </c:pt>
                <c:pt idx="396">
                  <c:v>-1.815681149430759E-5</c:v>
                </c:pt>
                <c:pt idx="397">
                  <c:v>-1.9527584069756188E-5</c:v>
                </c:pt>
                <c:pt idx="398">
                  <c:v>-2.0282606953969662E-5</c:v>
                </c:pt>
                <c:pt idx="399">
                  <c:v>-1.9718150645609001E-5</c:v>
                </c:pt>
                <c:pt idx="400">
                  <c:v>-1.7057192978064961E-5</c:v>
                </c:pt>
                <c:pt idx="401">
                  <c:v>-1.4667460765949158E-5</c:v>
                </c:pt>
                <c:pt idx="402">
                  <c:v>-1.1635576182555951E-5</c:v>
                </c:pt>
                <c:pt idx="403">
                  <c:v>-7.9571385880328194E-6</c:v>
                </c:pt>
                <c:pt idx="404">
                  <c:v>1.5769148919986264E-6</c:v>
                </c:pt>
                <c:pt idx="405">
                  <c:v>1.3310149542533622E-5</c:v>
                </c:pt>
                <c:pt idx="406">
                  <c:v>2.0287358513115805E-5</c:v>
                </c:pt>
                <c:pt idx="407">
                  <c:v>2.7937523254806251E-5</c:v>
                </c:pt>
                <c:pt idx="408">
                  <c:v>3.6118274531204975E-5</c:v>
                </c:pt>
                <c:pt idx="409">
                  <c:v>5.210161795332624E-5</c:v>
                </c:pt>
                <c:pt idx="410">
                  <c:v>6.7405939390141612E-5</c:v>
                </c:pt>
                <c:pt idx="411">
                  <c:v>7.4714444311396733E-5</c:v>
                </c:pt>
                <c:pt idx="412">
                  <c:v>8.1814260246559911E-5</c:v>
                </c:pt>
                <c:pt idx="413">
                  <c:v>8.870372444569341E-5</c:v>
                </c:pt>
                <c:pt idx="414">
                  <c:v>1.0177319848203581E-4</c:v>
                </c:pt>
                <c:pt idx="415">
                  <c:v>1.141248198344158E-4</c:v>
                </c:pt>
                <c:pt idx="416">
                  <c:v>1.1993759153838823E-4</c:v>
                </c:pt>
                <c:pt idx="417">
                  <c:v>1.2553003772453053E-4</c:v>
                </c:pt>
                <c:pt idx="418">
                  <c:v>1.3090049596264919E-4</c:v>
                </c:pt>
                <c:pt idx="419">
                  <c:v>1.4089319630983255E-4</c:v>
                </c:pt>
                <c:pt idx="420">
                  <c:v>1.5012920338897118E-4</c:v>
                </c:pt>
                <c:pt idx="421">
                  <c:v>1.5436478727259839E-4</c:v>
                </c:pt>
                <c:pt idx="422">
                  <c:v>1.5836840902672122E-4</c:v>
                </c:pt>
                <c:pt idx="423">
                  <c:v>1.6213840678069857E-4</c:v>
                </c:pt>
                <c:pt idx="424">
                  <c:v>1.7178992131228199E-4</c:v>
                </c:pt>
                <c:pt idx="425">
                  <c:v>1.7975919297086307E-4</c:v>
                </c:pt>
                <c:pt idx="426">
                  <c:v>1.8184727555770053E-4</c:v>
                </c:pt>
                <c:pt idx="427">
                  <c:v>1.8647035529673062E-4</c:v>
                </c:pt>
                <c:pt idx="428">
                  <c:v>1.9101243618813157E-4</c:v>
                </c:pt>
                <c:pt idx="429">
                  <c:v>1.9281269485027508E-4</c:v>
                </c:pt>
                <c:pt idx="430">
                  <c:v>1.9460448436703359E-4</c:v>
                </c:pt>
                <c:pt idx="431">
                  <c:v>1.9815950509816105E-4</c:v>
                </c:pt>
                <c:pt idx="432">
                  <c:v>2.016852026187621E-4</c:v>
                </c:pt>
                <c:pt idx="433">
                  <c:v>2.034333346578876E-4</c:v>
                </c:pt>
                <c:pt idx="434">
                  <c:v>2.051724726115367E-4</c:v>
                </c:pt>
                <c:pt idx="435">
                  <c:v>2.0690252894972616E-4</c:v>
                </c:pt>
                <c:pt idx="436">
                  <c:v>2.1033205521270304E-4</c:v>
                </c:pt>
                <c:pt idx="437">
                  <c:v>2.1373018890713524E-4</c:v>
                </c:pt>
                <c:pt idx="438">
                  <c:v>2.1541352477782993E-4</c:v>
                </c:pt>
                <c:pt idx="439">
                  <c:v>2.170872542528457E-4</c:v>
                </c:pt>
                <c:pt idx="440">
                  <c:v>2.1875128948245504E-4</c:v>
                </c:pt>
                <c:pt idx="441">
                  <c:v>2.2204674587023021E-4</c:v>
                </c:pt>
                <c:pt idx="442">
                  <c:v>2.2530873958537256E-4</c:v>
                </c:pt>
                <c:pt idx="443">
                  <c:v>2.2692299159743357E-4</c:v>
                </c:pt>
                <c:pt idx="444">
                  <c:v>2.2852702474374098E-4</c:v>
                </c:pt>
                <c:pt idx="445">
                  <c:v>2.301207510146952E-4</c:v>
                </c:pt>
                <c:pt idx="446">
                  <c:v>2.3327356172053726E-4</c:v>
                </c:pt>
                <c:pt idx="447">
                  <c:v>2.3639083954307694E-4</c:v>
                </c:pt>
                <c:pt idx="448">
                  <c:v>2.379317199263653E-4</c:v>
                </c:pt>
                <c:pt idx="449">
                  <c:v>2.3948142892749047E-4</c:v>
                </c:pt>
                <c:pt idx="450">
                  <c:v>2.4111876535393151E-4</c:v>
                </c:pt>
                <c:pt idx="451">
                  <c:v>2.4475425760783764E-4</c:v>
                </c:pt>
                <c:pt idx="452">
                  <c:v>2.4875330195683887E-4</c:v>
                </c:pt>
                <c:pt idx="453">
                  <c:v>2.5093646544682713E-4</c:v>
                </c:pt>
                <c:pt idx="454">
                  <c:v>2.5323073358229919E-4</c:v>
                </c:pt>
                <c:pt idx="455">
                  <c:v>2.5563675216666581E-4</c:v>
                </c:pt>
                <c:pt idx="456">
                  <c:v>2.6082471262789397E-4</c:v>
                </c:pt>
                <c:pt idx="457">
                  <c:v>2.6639126073035868E-4</c:v>
                </c:pt>
                <c:pt idx="458">
                  <c:v>2.6936572772306988E-4</c:v>
                </c:pt>
                <c:pt idx="459">
                  <c:v>2.7245582358226272E-4</c:v>
                </c:pt>
                <c:pt idx="460">
                  <c:v>2.7566219427122007E-4</c:v>
                </c:pt>
                <c:pt idx="461">
                  <c:v>2.824659720790379E-4</c:v>
                </c:pt>
                <c:pt idx="462">
                  <c:v>2.8966335298363788E-4</c:v>
                </c:pt>
                <c:pt idx="463">
                  <c:v>2.9346079334580111E-4</c:v>
                </c:pt>
                <c:pt idx="464">
                  <c:v>2.9737838655563564E-4</c:v>
                </c:pt>
                <c:pt idx="465">
                  <c:v>3.0141677881623252E-4</c:v>
                </c:pt>
                <c:pt idx="466">
                  <c:v>3.0989972601425109E-4</c:v>
                </c:pt>
                <c:pt idx="467">
                  <c:v>3.1879126674461133E-4</c:v>
                </c:pt>
                <c:pt idx="468">
                  <c:v>3.2344335002321145E-4</c:v>
                </c:pt>
                <c:pt idx="469">
                  <c:v>3.2820596480576114E-4</c:v>
                </c:pt>
                <c:pt idx="470">
                  <c:v>3.3302300717075184E-4</c:v>
                </c:pt>
                <c:pt idx="471">
                  <c:v>3.4279253395830267E-4</c:v>
                </c:pt>
                <c:pt idx="472">
                  <c:v>3.5269722558517458E-4</c:v>
                </c:pt>
                <c:pt idx="473">
                  <c:v>3.5771799434591856E-4</c:v>
                </c:pt>
                <c:pt idx="474">
                  <c:v>3.6277992945699111E-4</c:v>
                </c:pt>
                <c:pt idx="475">
                  <c:v>3.6788317144598182E-4</c:v>
                </c:pt>
                <c:pt idx="476">
                  <c:v>3.7822844357826568E-4</c:v>
                </c:pt>
                <c:pt idx="477">
                  <c:v>3.8871201409662604E-4</c:v>
                </c:pt>
                <c:pt idx="478">
                  <c:v>3.9402389535148075E-4</c:v>
                </c:pt>
                <c:pt idx="479">
                  <c:v>3.993779256905583E-4</c:v>
                </c:pt>
                <c:pt idx="480">
                  <c:v>4.0477424524176797E-4</c:v>
                </c:pt>
                <c:pt idx="481">
                  <c:v>4.157090309586664E-4</c:v>
                </c:pt>
                <c:pt idx="482">
                  <c:v>4.2678522484074222E-4</c:v>
                </c:pt>
                <c:pt idx="483">
                  <c:v>4.3239509684767086E-4</c:v>
                </c:pt>
                <c:pt idx="484">
                  <c:v>4.3804810043290843E-4</c:v>
                </c:pt>
                <c:pt idx="485">
                  <c:v>4.4374437596417238E-4</c:v>
                </c:pt>
                <c:pt idx="486">
                  <c:v>4.552824445180903E-4</c:v>
                </c:pt>
                <c:pt idx="487">
                  <c:v>4.6696500514364914E-4</c:v>
                </c:pt>
                <c:pt idx="488">
                  <c:v>4.7287974592080673E-4</c:v>
                </c:pt>
                <c:pt idx="489">
                  <c:v>4.7883860101016751E-4</c:v>
                </c:pt>
                <c:pt idx="490">
                  <c:v>4.9646810982295619E-4</c:v>
                </c:pt>
                <c:pt idx="491">
                  <c:v>5.1348367525960725E-4</c:v>
                </c:pt>
                <c:pt idx="492">
                  <c:v>5.1894195604695881E-4</c:v>
                </c:pt>
                <c:pt idx="493">
                  <c:v>5.2430726512397996E-4</c:v>
                </c:pt>
                <c:pt idx="494">
                  <c:v>5.3472566063028637E-4</c:v>
                </c:pt>
                <c:pt idx="495">
                  <c:v>5.4482634004315855E-4</c:v>
                </c:pt>
                <c:pt idx="496">
                  <c:v>5.497174576341024E-4</c:v>
                </c:pt>
                <c:pt idx="497">
                  <c:v>5.5451187042088179E-4</c:v>
                </c:pt>
                <c:pt idx="498">
                  <c:v>5.5920895626115907E-4</c:v>
                </c:pt>
                <c:pt idx="499">
                  <c:v>5.6827649085100518E-4</c:v>
                </c:pt>
                <c:pt idx="500">
                  <c:v>5.7701158659106966E-4</c:v>
                </c:pt>
                <c:pt idx="501">
                  <c:v>5.8121270508415535E-4</c:v>
                </c:pt>
                <c:pt idx="502">
                  <c:v>5.8531276361684093E-4</c:v>
                </c:pt>
                <c:pt idx="503">
                  <c:v>5.8931114004678875E-4</c:v>
                </c:pt>
                <c:pt idx="504">
                  <c:v>5.9696683154086827E-4</c:v>
                </c:pt>
                <c:pt idx="505">
                  <c:v>6.0427538109308898E-4</c:v>
                </c:pt>
                <c:pt idx="506">
                  <c:v>6.0775601439466698E-4</c:v>
                </c:pt>
                <c:pt idx="507">
                  <c:v>6.1113123249967316E-4</c:v>
                </c:pt>
                <c:pt idx="508">
                  <c:v>6.14400413425642E-4</c:v>
                </c:pt>
                <c:pt idx="509">
                  <c:v>6.2058327636727029E-4</c:v>
                </c:pt>
                <c:pt idx="510">
                  <c:v>6.2784768835921767E-4</c:v>
                </c:pt>
                <c:pt idx="511">
                  <c:v>6.3212504199050557E-4</c:v>
                </c:pt>
                <c:pt idx="512">
                  <c:v>6.3498746197154787E-4</c:v>
                </c:pt>
                <c:pt idx="513">
                  <c:v>6.4073975149625539E-4</c:v>
                </c:pt>
                <c:pt idx="514">
                  <c:v>6.4651615069521995E-4</c:v>
                </c:pt>
                <c:pt idx="515">
                  <c:v>6.4941815629104838E-4</c:v>
                </c:pt>
                <c:pt idx="516">
                  <c:v>6.52328127674906E-4</c:v>
                </c:pt>
                <c:pt idx="517">
                  <c:v>6.5524608107381255E-4</c:v>
                </c:pt>
                <c:pt idx="518">
                  <c:v>6.7589661411737723E-4</c:v>
                </c:pt>
                <c:pt idx="519">
                  <c:v>6.9694462529135137E-4</c:v>
                </c:pt>
                <c:pt idx="520">
                  <c:v>7.1839567878484445E-4</c:v>
                </c:pt>
                <c:pt idx="521">
                  <c:v>7.402553390267741E-4</c:v>
                </c:pt>
                <c:pt idx="522">
                  <c:v>7.6252917012631372E-4</c:v>
                </c:pt>
                <c:pt idx="523">
                  <c:v>7.8522273651238095E-4</c:v>
                </c:pt>
                <c:pt idx="524">
                  <c:v>8.0834160237408526E-4</c:v>
                </c:pt>
                <c:pt idx="525">
                  <c:v>8.3189133198047216E-4</c:v>
                </c:pt>
                <c:pt idx="526">
                  <c:v>8.5587748960058718E-4</c:v>
                </c:pt>
                <c:pt idx="527">
                  <c:v>8.8030563966334796E-4</c:v>
                </c:pt>
                <c:pt idx="528">
                  <c:v>9.0518134635786396E-4</c:v>
                </c:pt>
                <c:pt idx="529">
                  <c:v>9.3051017387324464E-4</c:v>
                </c:pt>
                <c:pt idx="530">
                  <c:v>9.5629768679827976E-4</c:v>
                </c:pt>
                <c:pt idx="531">
                  <c:v>9.825494490822706E-4</c:v>
                </c:pt>
                <c:pt idx="532">
                  <c:v>1.0092710253140069E-3</c:v>
                </c:pt>
                <c:pt idx="533">
                  <c:v>1.0364679796825982E-3</c:v>
                </c:pt>
                <c:pt idx="534">
                  <c:v>1.064145876537026E-3</c:v>
                </c:pt>
                <c:pt idx="535">
                  <c:v>1.0923102801463358E-3</c:v>
                </c:pt>
                <c:pt idx="536">
                  <c:v>1.1209667547795732E-3</c:v>
                </c:pt>
                <c:pt idx="537">
                  <c:v>1.1501208648656558E-3</c:v>
                </c:pt>
                <c:pt idx="538">
                  <c:v>1.1797781747535652E-3</c:v>
                </c:pt>
                <c:pt idx="539">
                  <c:v>1.2099442486324108E-3</c:v>
                </c:pt>
                <c:pt idx="540">
                  <c:v>1.2406246510110464E-3</c:v>
                </c:pt>
                <c:pt idx="541">
                  <c:v>1.2718249460785813E-3</c:v>
                </c:pt>
                <c:pt idx="542">
                  <c:v>1.3035506982639333E-3</c:v>
                </c:pt>
                <c:pt idx="543">
                  <c:v>1.3358074718361479E-3</c:v>
                </c:pt>
                <c:pt idx="544">
                  <c:v>1.3686008313040787E-3</c:v>
                </c:pt>
                <c:pt idx="545">
                  <c:v>1.4019363408568353E-3</c:v>
                </c:pt>
                <c:pt idx="546">
                  <c:v>1.4358195649233352E-3</c:v>
                </c:pt>
                <c:pt idx="547">
                  <c:v>1.47025606785256E-3</c:v>
                </c:pt>
                <c:pt idx="548">
                  <c:v>1.5052514139934914E-3</c:v>
                </c:pt>
                <c:pt idx="549">
                  <c:v>1.5408111677750469E-3</c:v>
                </c:pt>
                <c:pt idx="550">
                  <c:v>1.6004757494902933E-3</c:v>
                </c:pt>
                <c:pt idx="551">
                  <c:v>1.6242511551212147E-3</c:v>
                </c:pt>
                <c:pt idx="552">
                  <c:v>1.6509325186930823E-3</c:v>
                </c:pt>
                <c:pt idx="553">
                  <c:v>1.6888055468466945E-3</c:v>
                </c:pt>
                <c:pt idx="554">
                  <c:v>1.7272708044657747E-3</c:v>
                </c:pt>
                <c:pt idx="555">
                  <c:v>1.7663338562190489E-3</c:v>
                </c:pt>
                <c:pt idx="556">
                  <c:v>1.8060002661357544E-3</c:v>
                </c:pt>
                <c:pt idx="557">
                  <c:v>1.846275598964553E-3</c:v>
                </c:pt>
                <c:pt idx="558">
                  <c:v>1.8871654190544263E-3</c:v>
                </c:pt>
                <c:pt idx="559">
                  <c:v>1.9286752906744198E-3</c:v>
                </c:pt>
                <c:pt idx="560">
                  <c:v>1.9708107784133233E-3</c:v>
                </c:pt>
                <c:pt idx="561">
                  <c:v>2.0135774467000545E-3</c:v>
                </c:pt>
                <c:pt idx="562">
                  <c:v>2.0569808599635309E-3</c:v>
                </c:pt>
                <c:pt idx="563">
                  <c:v>2.1010265825527341E-3</c:v>
                </c:pt>
                <c:pt idx="564">
                  <c:v>2.145720179056454E-3</c:v>
                </c:pt>
                <c:pt idx="565">
                  <c:v>2.191067213903608E-3</c:v>
                </c:pt>
                <c:pt idx="566">
                  <c:v>2.250381382696176E-3</c:v>
                </c:pt>
                <c:pt idx="567">
                  <c:v>2.3107116551379647E-3</c:v>
                </c:pt>
                <c:pt idx="568">
                  <c:v>2.3649541846459954E-3</c:v>
                </c:pt>
                <c:pt idx="569">
                  <c:v>2.4057942602073723E-3</c:v>
                </c:pt>
                <c:pt idx="570">
                  <c:v>2.4536061247548702E-3</c:v>
                </c:pt>
                <c:pt idx="571">
                  <c:v>2.5015893891566776E-3</c:v>
                </c:pt>
                <c:pt idx="572">
                  <c:v>2.5497373219973696E-3</c:v>
                </c:pt>
                <c:pt idx="573">
                  <c:v>2.5980431924210734E-3</c:v>
                </c:pt>
                <c:pt idx="574">
                  <c:v>2.646500269012364E-3</c:v>
                </c:pt>
                <c:pt idx="575">
                  <c:v>2.6951018207554966E-3</c:v>
                </c:pt>
                <c:pt idx="576">
                  <c:v>2.7438411163949183E-3</c:v>
                </c:pt>
                <c:pt idx="577">
                  <c:v>2.7927114248349483E-3</c:v>
                </c:pt>
                <c:pt idx="578">
                  <c:v>2.8417060147400974E-3</c:v>
                </c:pt>
                <c:pt idx="579">
                  <c:v>2.890818155014685E-3</c:v>
                </c:pt>
                <c:pt idx="580">
                  <c:v>2.9400411145630301E-3</c:v>
                </c:pt>
                <c:pt idx="581">
                  <c:v>2.9893681620496437E-3</c:v>
                </c:pt>
                <c:pt idx="582">
                  <c:v>3.038792566218973E-3</c:v>
                </c:pt>
                <c:pt idx="583">
                  <c:v>3.0883075961352091E-3</c:v>
                </c:pt>
                <c:pt idx="584">
                  <c:v>3.137906520302991E-3</c:v>
                </c:pt>
                <c:pt idx="585">
                  <c:v>3.1875826077065739E-3</c:v>
                </c:pt>
                <c:pt idx="586">
                  <c:v>3.2373291270904048E-3</c:v>
                </c:pt>
                <c:pt idx="587">
                  <c:v>3.2871393471189947E-3</c:v>
                </c:pt>
                <c:pt idx="588">
                  <c:v>3.3370065366966628E-3</c:v>
                </c:pt>
                <c:pt idx="589">
                  <c:v>3.3869239645678562E-3</c:v>
                </c:pt>
                <c:pt idx="590">
                  <c:v>3.4368848994770218E-3</c:v>
                </c:pt>
                <c:pt idx="591">
                  <c:v>3.4868826103284789E-3</c:v>
                </c:pt>
                <c:pt idx="592">
                  <c:v>3.5369103656268663E-3</c:v>
                </c:pt>
                <c:pt idx="593">
                  <c:v>3.5869614343564393E-3</c:v>
                </c:pt>
                <c:pt idx="594">
                  <c:v>3.6370290851817089E-3</c:v>
                </c:pt>
                <c:pt idx="595">
                  <c:v>3.687106586847122E-3</c:v>
                </c:pt>
                <c:pt idx="596">
                  <c:v>3.7371872081770618E-3</c:v>
                </c:pt>
                <c:pt idx="597">
                  <c:v>3.7872642179159755E-3</c:v>
                </c:pt>
                <c:pt idx="598">
                  <c:v>3.8373308847283738E-3</c:v>
                </c:pt>
                <c:pt idx="599">
                  <c:v>3.8873804772787679E-3</c:v>
                </c:pt>
                <c:pt idx="600">
                  <c:v>3.937406264551413E-3</c:v>
                </c:pt>
                <c:pt idx="601">
                  <c:v>3.9874015150509479E-3</c:v>
                </c:pt>
                <c:pt idx="602">
                  <c:v>4.0587569849037664E-3</c:v>
                </c:pt>
                <c:pt idx="603">
                  <c:v>4.0944000657106017E-3</c:v>
                </c:pt>
                <c:pt idx="604">
                  <c:v>4.1371367337550424E-3</c:v>
                </c:pt>
                <c:pt idx="605">
                  <c:v>4.1869425247664793E-3</c:v>
                </c:pt>
                <c:pt idx="606">
                  <c:v>4.2366841226471053E-3</c:v>
                </c:pt>
                <c:pt idx="607">
                  <c:v>4.2863547962213033E-3</c:v>
                </c:pt>
                <c:pt idx="608">
                  <c:v>4.3359478140736485E-3</c:v>
                </c:pt>
                <c:pt idx="609">
                  <c:v>4.3854564449485878E-3</c:v>
                </c:pt>
                <c:pt idx="610">
                  <c:v>4.4348739575905682E-3</c:v>
                </c:pt>
                <c:pt idx="611">
                  <c:v>4.4841936205841648E-3</c:v>
                </c:pt>
                <c:pt idx="612">
                  <c:v>4.5334087027537606E-3</c:v>
                </c:pt>
                <c:pt idx="613">
                  <c:v>4.5825124726039945E-3</c:v>
                </c:pt>
                <c:pt idx="614">
                  <c:v>4.6314981990391857E-3</c:v>
                </c:pt>
                <c:pt idx="615">
                  <c:v>4.6803591506439091E-3</c:v>
                </c:pt>
                <c:pt idx="616">
                  <c:v>4.7290885960027396E-3</c:v>
                </c:pt>
                <c:pt idx="617">
                  <c:v>4.7915366736717147E-3</c:v>
                </c:pt>
                <c:pt idx="618">
                  <c:v>4.8261260430404462E-3</c:v>
                </c:pt>
                <c:pt idx="619">
                  <c:v>4.8744205818884723E-3</c:v>
                </c:pt>
                <c:pt idx="620">
                  <c:v>4.9295562546358695E-3</c:v>
                </c:pt>
                <c:pt idx="621">
                  <c:v>4.9710337280117756E-3</c:v>
                </c:pt>
                <c:pt idx="622">
                  <c:v>5.0195656997331639E-3</c:v>
                </c:pt>
                <c:pt idx="623">
                  <c:v>5.0682494633136344E-3</c:v>
                </c:pt>
                <c:pt idx="624">
                  <c:v>5.1170842992487309E-3</c:v>
                </c:pt>
                <c:pt idx="625">
                  <c:v>5.1660694875543811E-3</c:v>
                </c:pt>
                <c:pt idx="626">
                  <c:v>5.215204308646193E-3</c:v>
                </c:pt>
                <c:pt idx="627">
                  <c:v>5.2644880427799023E-3</c:v>
                </c:pt>
                <c:pt idx="628">
                  <c:v>5.313919970291181E-3</c:v>
                </c:pt>
                <c:pt idx="629">
                  <c:v>5.3634993712758927E-3</c:v>
                </c:pt>
                <c:pt idx="630">
                  <c:v>5.4132255261496454E-3</c:v>
                </c:pt>
                <c:pt idx="631">
                  <c:v>5.4630977151681748E-3</c:v>
                </c:pt>
                <c:pt idx="632">
                  <c:v>5.5131152185872168E-3</c:v>
                </c:pt>
                <c:pt idx="633">
                  <c:v>5.5632773165825711E-3</c:v>
                </c:pt>
                <c:pt idx="634">
                  <c:v>5.6135832895698456E-3</c:v>
                </c:pt>
                <c:pt idx="635">
                  <c:v>5.6640324177248402E-3</c:v>
                </c:pt>
                <c:pt idx="636">
                  <c:v>5.7146239814631627E-3</c:v>
                </c:pt>
                <c:pt idx="637">
                  <c:v>5.7653572608007408E-3</c:v>
                </c:pt>
                <c:pt idx="638">
                  <c:v>5.8162315362331185E-3</c:v>
                </c:pt>
                <c:pt idx="639">
                  <c:v>5.8672460879360955E-3</c:v>
                </c:pt>
                <c:pt idx="640">
                  <c:v>5.9184001960854715E-3</c:v>
                </c:pt>
                <c:pt idx="641">
                  <c:v>5.9696931411767906E-3</c:v>
                </c:pt>
                <c:pt idx="642">
                  <c:v>6.0211242033059165E-3</c:v>
                </c:pt>
                <c:pt idx="643">
                  <c:v>6.0726926628085209E-3</c:v>
                </c:pt>
                <c:pt idx="644">
                  <c:v>6.1243977999403398E-3</c:v>
                </c:pt>
                <c:pt idx="645">
                  <c:v>6.176238894957109E-3</c:v>
                </c:pt>
                <c:pt idx="646">
                  <c:v>6.2282152281145642E-3</c:v>
                </c:pt>
                <c:pt idx="647">
                  <c:v>6.2803260797483773E-3</c:v>
                </c:pt>
                <c:pt idx="648">
                  <c:v>6.3325707300343481E-3</c:v>
                </c:pt>
                <c:pt idx="649">
                  <c:v>6.3849484592282124E-3</c:v>
                </c:pt>
                <c:pt idx="650">
                  <c:v>6.4374585477455781E-3</c:v>
                </c:pt>
                <c:pt idx="651">
                  <c:v>6.490100275682309E-3</c:v>
                </c:pt>
                <c:pt idx="652">
                  <c:v>6.5428729234540128E-3</c:v>
                </c:pt>
                <c:pt idx="653">
                  <c:v>6.5957757712364895E-3</c:v>
                </c:pt>
                <c:pt idx="654">
                  <c:v>6.6563946740139102E-3</c:v>
                </c:pt>
                <c:pt idx="655">
                  <c:v>6.7095740981581997E-3</c:v>
                </c:pt>
                <c:pt idx="656">
                  <c:v>6.7552583172858505E-3</c:v>
                </c:pt>
                <c:pt idx="657">
                  <c:v>6.8086747678286486E-3</c:v>
                </c:pt>
                <c:pt idx="658">
                  <c:v>6.8622178196608985E-3</c:v>
                </c:pt>
                <c:pt idx="659">
                  <c:v>6.9158867531182722E-3</c:v>
                </c:pt>
                <c:pt idx="660">
                  <c:v>6.9696808484565054E-3</c:v>
                </c:pt>
                <c:pt idx="661">
                  <c:v>7.0235993859313339E-3</c:v>
                </c:pt>
                <c:pt idx="662">
                  <c:v>7.0776416458784297E-3</c:v>
                </c:pt>
                <c:pt idx="663">
                  <c:v>7.1318069083936564E-3</c:v>
                </c:pt>
                <c:pt idx="664">
                  <c:v>7.1860944538926219E-3</c:v>
                </c:pt>
                <c:pt idx="665">
                  <c:v>7.240503562551126E-3</c:v>
                </c:pt>
                <c:pt idx="666">
                  <c:v>7.2950335147048406E-3</c:v>
                </c:pt>
                <c:pt idx="667">
                  <c:v>7.3496835905295654E-3</c:v>
                </c:pt>
                <c:pt idx="668">
                  <c:v>7.4201233237758402E-3</c:v>
                </c:pt>
                <c:pt idx="669">
                  <c:v>7.4593412343748611E-3</c:v>
                </c:pt>
                <c:pt idx="670">
                  <c:v>7.5143473629069035E-3</c:v>
                </c:pt>
                <c:pt idx="671">
                  <c:v>7.5694707362128355E-3</c:v>
                </c:pt>
                <c:pt idx="672">
                  <c:v>7.6246935315094078E-3</c:v>
                </c:pt>
                <c:pt idx="673">
                  <c:v>7.6799544627803584E-3</c:v>
                </c:pt>
                <c:pt idx="674">
                  <c:v>7.7352462508883946E-3</c:v>
                </c:pt>
                <c:pt idx="675">
                  <c:v>7.7905669160571733E-3</c:v>
                </c:pt>
                <c:pt idx="676">
                  <c:v>7.8459144788300961E-3</c:v>
                </c:pt>
                <c:pt idx="677">
                  <c:v>7.901286959510756E-3</c:v>
                </c:pt>
                <c:pt idx="678">
                  <c:v>7.9566823784027463E-3</c:v>
                </c:pt>
                <c:pt idx="679">
                  <c:v>8.0120987561294044E-3</c:v>
                </c:pt>
                <c:pt idx="680">
                  <c:v>8.0675341129143874E-3</c:v>
                </c:pt>
                <c:pt idx="681">
                  <c:v>8.1229864690612885E-3</c:v>
                </c:pt>
                <c:pt idx="682">
                  <c:v>8.1784538451135091E-3</c:v>
                </c:pt>
                <c:pt idx="683">
                  <c:v>8.2339342613746425E-3</c:v>
                </c:pt>
                <c:pt idx="684">
                  <c:v>8.2894257383081538E-3</c:v>
                </c:pt>
                <c:pt idx="685">
                  <c:v>8.3449262961377002E-3</c:v>
                </c:pt>
                <c:pt idx="686">
                  <c:v>8.400433955246811E-3</c:v>
                </c:pt>
                <c:pt idx="687">
                  <c:v>8.4559467361788876E-3</c:v>
                </c:pt>
                <c:pt idx="688">
                  <c:v>8.511462659157587E-3</c:v>
                </c:pt>
                <c:pt idx="689">
                  <c:v>8.5669797445664386E-3</c:v>
                </c:pt>
                <c:pt idx="690">
                  <c:v>8.6224960127889716E-3</c:v>
                </c:pt>
                <c:pt idx="691">
                  <c:v>8.6780094842886513E-3</c:v>
                </c:pt>
                <c:pt idx="692">
                  <c:v>8.7335181793690708E-3</c:v>
                </c:pt>
                <c:pt idx="693">
                  <c:v>8.7890201182538874E-3</c:v>
                </c:pt>
                <c:pt idx="694">
                  <c:v>8.8445133215664384E-3</c:v>
                </c:pt>
                <c:pt idx="695">
                  <c:v>8.899995809450445E-3</c:v>
                </c:pt>
                <c:pt idx="696">
                  <c:v>8.9554656024493084E-3</c:v>
                </c:pt>
                <c:pt idx="697">
                  <c:v>9.0109207207866859E-3</c:v>
                </c:pt>
                <c:pt idx="698">
                  <c:v>9.0663591849260428E-3</c:v>
                </c:pt>
                <c:pt idx="699">
                  <c:v>9.1217790150111E-3</c:v>
                </c:pt>
                <c:pt idx="700">
                  <c:v>9.1771782316651951E-3</c:v>
                </c:pt>
                <c:pt idx="701">
                  <c:v>9.2325548551919212E-3</c:v>
                </c:pt>
                <c:pt idx="702">
                  <c:v>9.2879069058948716E-3</c:v>
                </c:pt>
                <c:pt idx="703">
                  <c:v>9.3432324039977033E-3</c:v>
                </c:pt>
                <c:pt idx="704">
                  <c:v>9.3985293700438177E-3</c:v>
                </c:pt>
                <c:pt idx="705">
                  <c:v>9.4537958243368081E-3</c:v>
                </c:pt>
                <c:pt idx="706">
                  <c:v>9.5090297871802676E-3</c:v>
                </c:pt>
                <c:pt idx="707">
                  <c:v>9.5642292790376615E-3</c:v>
                </c:pt>
                <c:pt idx="708">
                  <c:v>9.619392320132647E-3</c:v>
                </c:pt>
                <c:pt idx="709">
                  <c:v>9.6745169308487533E-3</c:v>
                </c:pt>
                <c:pt idx="710">
                  <c:v>9.7296011314895736E-3</c:v>
                </c:pt>
                <c:pt idx="711">
                  <c:v>9.7846429425185732E-3</c:v>
                </c:pt>
                <c:pt idx="712">
                  <c:v>9.8396403842393454E-3</c:v>
                </c:pt>
                <c:pt idx="713">
                  <c:v>9.8945914768755472E-3</c:v>
                </c:pt>
                <c:pt idx="714">
                  <c:v>9.9494942408906439E-3</c:v>
                </c:pt>
                <c:pt idx="715">
                  <c:v>1.0004346696588229E-2</c:v>
                </c:pt>
                <c:pt idx="716">
                  <c:v>1.0059146864351831E-2</c:v>
                </c:pt>
                <c:pt idx="717">
                  <c:v>1.0113892764405108E-2</c:v>
                </c:pt>
                <c:pt idx="718">
                  <c:v>1.0168582417131589E-2</c:v>
                </c:pt>
                <c:pt idx="719">
                  <c:v>1.0223213842994738E-2</c:v>
                </c:pt>
                <c:pt idx="720">
                  <c:v>1.0277785062138278E-2</c:v>
                </c:pt>
                <c:pt idx="721">
                  <c:v>1.0332294095025674E-2</c:v>
                </c:pt>
                <c:pt idx="722">
                  <c:v>1.0402282575476818E-2</c:v>
                </c:pt>
                <c:pt idx="723">
                  <c:v>1.0441117683166468E-2</c:v>
                </c:pt>
                <c:pt idx="724">
                  <c:v>1.0495428035621757E-2</c:v>
                </c:pt>
                <c:pt idx="725">
                  <c:v>1.0549666582635453E-2</c:v>
                </c:pt>
                <c:pt idx="726">
                  <c:v>1.0603831077364845E-2</c:v>
                </c:pt>
                <c:pt idx="727">
                  <c:v>1.0657919515573155E-2</c:v>
                </c:pt>
                <c:pt idx="728">
                  <c:v>1.07119298927838E-2</c:v>
                </c:pt>
                <c:pt idx="729">
                  <c:v>1.0765860204760003E-2</c:v>
                </c:pt>
                <c:pt idx="730">
                  <c:v>1.0819708447105114E-2</c:v>
                </c:pt>
                <c:pt idx="731">
                  <c:v>1.0873472615422486E-2</c:v>
                </c:pt>
                <c:pt idx="732">
                  <c:v>1.0927150705475341E-2</c:v>
                </c:pt>
                <c:pt idx="733">
                  <c:v>1.0980740712787096E-2</c:v>
                </c:pt>
                <c:pt idx="734">
                  <c:v>1.1034240633120973E-2</c:v>
                </c:pt>
                <c:pt idx="735">
                  <c:v>1.1087648462000388E-2</c:v>
                </c:pt>
                <c:pt idx="736">
                  <c:v>1.1140962195028692E-2</c:v>
                </c:pt>
                <c:pt idx="737">
                  <c:v>1.1194179828049045E-2</c:v>
                </c:pt>
                <c:pt idx="738">
                  <c:v>1.1247299356584861E-2</c:v>
                </c:pt>
                <c:pt idx="739">
                  <c:v>1.1300318776239493E-2</c:v>
                </c:pt>
                <c:pt idx="740">
                  <c:v>1.1353236082696228E-2</c:v>
                </c:pt>
                <c:pt idx="741">
                  <c:v>1.1406049271638352E-2</c:v>
                </c:pt>
                <c:pt idx="742">
                  <c:v>1.1458756338589282E-2</c:v>
                </c:pt>
                <c:pt idx="743">
                  <c:v>1.1511355279312241E-2</c:v>
                </c:pt>
                <c:pt idx="744">
                  <c:v>1.1563844089330644E-2</c:v>
                </c:pt>
                <c:pt idx="745">
                  <c:v>1.1616220764407714E-2</c:v>
                </c:pt>
                <c:pt idx="746">
                  <c:v>1.1668483299986931E-2</c:v>
                </c:pt>
                <c:pt idx="747">
                  <c:v>1.1720629691831519E-2</c:v>
                </c:pt>
                <c:pt idx="748">
                  <c:v>1.1772657935544828E-2</c:v>
                </c:pt>
                <c:pt idx="749">
                  <c:v>1.182456602673021E-2</c:v>
                </c:pt>
                <c:pt idx="750">
                  <c:v>1.1876351961070952E-2</c:v>
                </c:pt>
                <c:pt idx="751">
                  <c:v>1.1928013734170406E-2</c:v>
                </c:pt>
                <c:pt idx="752">
                  <c:v>1.1979549341631923E-2</c:v>
                </c:pt>
                <c:pt idx="753">
                  <c:v>1.2030956779138791E-2</c:v>
                </c:pt>
                <c:pt idx="754">
                  <c:v>1.2082234042214424E-2</c:v>
                </c:pt>
                <c:pt idx="755">
                  <c:v>1.213337912654211E-2</c:v>
                </c:pt>
                <c:pt idx="756">
                  <c:v>1.21843900277252E-2</c:v>
                </c:pt>
                <c:pt idx="757">
                  <c:v>1.2235264741446983E-2</c:v>
                </c:pt>
                <c:pt idx="758">
                  <c:v>1.2293237939928758E-2</c:v>
                </c:pt>
                <c:pt idx="759">
                  <c:v>1.2336597588760156E-2</c:v>
                </c:pt>
                <c:pt idx="760">
                  <c:v>1.2387051713638186E-2</c:v>
                </c:pt>
                <c:pt idx="761">
                  <c:v>1.2437361633388377E-2</c:v>
                </c:pt>
                <c:pt idx="762">
                  <c:v>1.2487525343853889E-2</c:v>
                </c:pt>
                <c:pt idx="763">
                  <c:v>1.2537540840478201E-2</c:v>
                </c:pt>
                <c:pt idx="764">
                  <c:v>1.2587406118864664E-2</c:v>
                </c:pt>
                <c:pt idx="765">
                  <c:v>1.2637119174616629E-2</c:v>
                </c:pt>
                <c:pt idx="766">
                  <c:v>1.268667800349732E-2</c:v>
                </c:pt>
                <c:pt idx="767">
                  <c:v>1.2736080600950217E-2</c:v>
                </c:pt>
                <c:pt idx="768">
                  <c:v>1.2785324962658606E-2</c:v>
                </c:pt>
                <c:pt idx="769">
                  <c:v>1.283440908422584E-2</c:v>
                </c:pt>
                <c:pt idx="770">
                  <c:v>1.2883330961335204E-2</c:v>
                </c:pt>
                <c:pt idx="771">
                  <c:v>1.293208858943018E-2</c:v>
                </c:pt>
                <c:pt idx="772">
                  <c:v>1.2980679964273989E-2</c:v>
                </c:pt>
                <c:pt idx="773">
                  <c:v>1.3042907072700061E-2</c:v>
                </c:pt>
                <c:pt idx="774">
                  <c:v>1.3077355936381707E-2</c:v>
                </c:pt>
                <c:pt idx="775">
                  <c:v>1.3125436524852319E-2</c:v>
                </c:pt>
                <c:pt idx="776">
                  <c:v>1.3180167237853979E-2</c:v>
                </c:pt>
                <c:pt idx="777">
                  <c:v>1.3221045554026034E-2</c:v>
                </c:pt>
                <c:pt idx="778">
                  <c:v>1.3268548489770993E-2</c:v>
                </c:pt>
                <c:pt idx="779">
                  <c:v>1.3315846336690029E-2</c:v>
                </c:pt>
                <c:pt idx="780">
                  <c:v>1.3362936825958016E-2</c:v>
                </c:pt>
                <c:pt idx="781">
                  <c:v>1.3409817688430081E-2</c:v>
                </c:pt>
                <c:pt idx="782">
                  <c:v>1.3456486655121225E-2</c:v>
                </c:pt>
                <c:pt idx="783">
                  <c:v>1.3502941457046447E-2</c:v>
                </c:pt>
                <c:pt idx="784">
                  <c:v>1.3549179825220747E-2</c:v>
                </c:pt>
                <c:pt idx="785">
                  <c:v>1.3595199490659127E-2</c:v>
                </c:pt>
                <c:pt idx="786">
                  <c:v>1.3640998184376585E-2</c:v>
                </c:pt>
                <c:pt idx="787">
                  <c:v>1.3686573637388122E-2</c:v>
                </c:pt>
                <c:pt idx="788">
                  <c:v>1.3731923580548866E-2</c:v>
                </c:pt>
                <c:pt idx="789">
                  <c:v>1.3777045745033689E-2</c:v>
                </c:pt>
                <c:pt idx="790">
                  <c:v>1.3821937861777656E-2</c:v>
                </c:pt>
                <c:pt idx="791">
                  <c:v>1.3866597661715829E-2</c:v>
                </c:pt>
                <c:pt idx="792">
                  <c:v>1.3911022876023083E-2</c:v>
                </c:pt>
                <c:pt idx="793">
                  <c:v>1.3955211235474607E-2</c:v>
                </c:pt>
                <c:pt idx="794">
                  <c:v>1.3999160471245276E-2</c:v>
                </c:pt>
                <c:pt idx="795">
                  <c:v>1.4042868314270152E-2</c:v>
                </c:pt>
                <c:pt idx="796">
                  <c:v>1.4086332495484299E-2</c:v>
                </c:pt>
                <c:pt idx="797">
                  <c:v>1.4129550745982655E-2</c:v>
                </c:pt>
                <c:pt idx="798">
                  <c:v>1.4172520796700283E-2</c:v>
                </c:pt>
                <c:pt idx="799">
                  <c:v>1.4215240378652183E-2</c:v>
                </c:pt>
                <c:pt idx="800">
                  <c:v>1.4257707222773419E-2</c:v>
                </c:pt>
                <c:pt idx="801">
                  <c:v>1.4299919060158928E-2</c:v>
                </c:pt>
                <c:pt idx="802">
                  <c:v>1.4341873621663837E-2</c:v>
                </c:pt>
                <c:pt idx="803">
                  <c:v>1.4383568638463018E-2</c:v>
                </c:pt>
                <c:pt idx="804">
                  <c:v>1.44250018414116E-2</c:v>
                </c:pt>
                <c:pt idx="805">
                  <c:v>1.4466170961524583E-2</c:v>
                </c:pt>
                <c:pt idx="806">
                  <c:v>1.4507073729816966E-2</c:v>
                </c:pt>
                <c:pt idx="807">
                  <c:v>1.4547707877223814E-2</c:v>
                </c:pt>
                <c:pt idx="808">
                  <c:v>1.4588071134840064E-2</c:v>
                </c:pt>
                <c:pt idx="809">
                  <c:v>1.4628161233600778E-2</c:v>
                </c:pt>
                <c:pt idx="810">
                  <c:v>1.4679300618407609E-2</c:v>
                </c:pt>
                <c:pt idx="811">
                  <c:v>1.4718757833582785E-2</c:v>
                </c:pt>
                <c:pt idx="812">
                  <c:v>1.4752355043876619E-2</c:v>
                </c:pt>
                <c:pt idx="813">
                  <c:v>1.4791289312485745E-2</c:v>
                </c:pt>
                <c:pt idx="814">
                  <c:v>1.4829938753093685E-2</c:v>
                </c:pt>
                <c:pt idx="815">
                  <c:v>1.486830109655557E-2</c:v>
                </c:pt>
                <c:pt idx="816">
                  <c:v>1.4906374073966333E-2</c:v>
                </c:pt>
                <c:pt idx="817">
                  <c:v>1.494415541626104E-2</c:v>
                </c:pt>
                <c:pt idx="818">
                  <c:v>1.4981642854454691E-2</c:v>
                </c:pt>
                <c:pt idx="819">
                  <c:v>1.5018834119482349E-2</c:v>
                </c:pt>
                <c:pt idx="820">
                  <c:v>1.5055726942359016E-2</c:v>
                </c:pt>
                <c:pt idx="821">
                  <c:v>1.509231905409969E-2</c:v>
                </c:pt>
                <c:pt idx="822">
                  <c:v>1.5128608185639436E-2</c:v>
                </c:pt>
                <c:pt idx="823">
                  <c:v>1.5164592067913318E-2</c:v>
                </c:pt>
                <c:pt idx="824">
                  <c:v>1.5210404878498451E-2</c:v>
                </c:pt>
                <c:pt idx="825">
                  <c:v>1.52356350089633E-2</c:v>
                </c:pt>
                <c:pt idx="826">
                  <c:v>1.5270689529689463E-2</c:v>
                </c:pt>
                <c:pt idx="827">
                  <c:v>1.5305429725049891E-2</c:v>
                </c:pt>
                <c:pt idx="828">
                  <c:v>1.5342626782364199E-2</c:v>
                </c:pt>
                <c:pt idx="829">
                  <c:v>1.5378818452544962E-2</c:v>
                </c:pt>
                <c:pt idx="830">
                  <c:v>1.5412585238552268E-2</c:v>
                </c:pt>
                <c:pt idx="831">
                  <c:v>1.5446044254749935E-2</c:v>
                </c:pt>
                <c:pt idx="832">
                  <c:v>1.5479193381873202E-2</c:v>
                </c:pt>
                <c:pt idx="833">
                  <c:v>1.5512030500177687E-2</c:v>
                </c:pt>
                <c:pt idx="834">
                  <c:v>1.5544553490318691E-2</c:v>
                </c:pt>
                <c:pt idx="835">
                  <c:v>1.557676023263177E-2</c:v>
                </c:pt>
                <c:pt idx="836">
                  <c:v>1.560864860785216E-2</c:v>
                </c:pt>
                <c:pt idx="837">
                  <c:v>1.5640216496315418E-2</c:v>
                </c:pt>
                <c:pt idx="838">
                  <c:v>1.5671461778676843E-2</c:v>
                </c:pt>
                <c:pt idx="839">
                  <c:v>1.5702382335351928E-2</c:v>
                </c:pt>
                <c:pt idx="840">
                  <c:v>1.57329760468361E-2</c:v>
                </c:pt>
                <c:pt idx="841">
                  <c:v>1.5763240793624789E-2</c:v>
                </c:pt>
                <c:pt idx="842">
                  <c:v>1.5793174456213421E-2</c:v>
                </c:pt>
                <c:pt idx="843">
                  <c:v>1.5822774915257298E-2</c:v>
                </c:pt>
                <c:pt idx="844">
                  <c:v>1.5852040051171912E-2</c:v>
                </c:pt>
                <c:pt idx="845">
                  <c:v>1.5880967744372754E-2</c:v>
                </c:pt>
                <c:pt idx="846">
                  <c:v>1.5909555875515125E-2</c:v>
                </c:pt>
                <c:pt idx="847">
                  <c:v>1.5937802325014516E-2</c:v>
                </c:pt>
                <c:pt idx="848">
                  <c:v>1.5965704973446293E-2</c:v>
                </c:pt>
                <c:pt idx="849">
                  <c:v>1.5993261701305883E-2</c:v>
                </c:pt>
                <c:pt idx="850">
                  <c:v>1.6020470389008779E-2</c:v>
                </c:pt>
                <c:pt idx="851">
                  <c:v>1.604732891721028E-2</c:v>
                </c:pt>
                <c:pt idx="852">
                  <c:v>1.6073835166325878E-2</c:v>
                </c:pt>
                <c:pt idx="853">
                  <c:v>1.6099987016930939E-2</c:v>
                </c:pt>
                <c:pt idx="854">
                  <c:v>1.612578234952089E-2</c:v>
                </c:pt>
                <c:pt idx="855">
                  <c:v>1.6151219044511222E-2</c:v>
                </c:pt>
                <c:pt idx="856">
                  <c:v>1.6176294982477302E-2</c:v>
                </c:pt>
                <c:pt idx="857">
                  <c:v>1.6201008044074428E-2</c:v>
                </c:pt>
                <c:pt idx="858">
                  <c:v>1.622535610955822E-2</c:v>
                </c:pt>
                <c:pt idx="859">
                  <c:v>1.6249337059663915E-2</c:v>
                </c:pt>
                <c:pt idx="860">
                  <c:v>1.6272948774807006E-2</c:v>
                </c:pt>
                <c:pt idx="861">
                  <c:v>1.6296189135482919E-2</c:v>
                </c:pt>
                <c:pt idx="862">
                  <c:v>1.6329479344978637E-2</c:v>
                </c:pt>
                <c:pt idx="863">
                  <c:v>1.6351811033556984E-2</c:v>
                </c:pt>
                <c:pt idx="864">
                  <c:v>1.6366789021580175E-2</c:v>
                </c:pt>
                <c:pt idx="865">
                  <c:v>1.6388468334964656E-2</c:v>
                </c:pt>
                <c:pt idx="866">
                  <c:v>1.6409765393641251E-2</c:v>
                </c:pt>
                <c:pt idx="867">
                  <c:v>1.6430678078185323E-2</c:v>
                </c:pt>
                <c:pt idx="868">
                  <c:v>1.6451204269092301E-2</c:v>
                </c:pt>
                <c:pt idx="869">
                  <c:v>1.6471341847017484E-2</c:v>
                </c:pt>
                <c:pt idx="870">
                  <c:v>1.6491088692376366E-2</c:v>
                </c:pt>
                <c:pt idx="871">
                  <c:v>1.6510442685664373E-2</c:v>
                </c:pt>
                <c:pt idx="872">
                  <c:v>1.6529401707536806E-2</c:v>
                </c:pt>
                <c:pt idx="873">
                  <c:v>1.6547963638329222E-2</c:v>
                </c:pt>
                <c:pt idx="874">
                  <c:v>1.656612635869692E-2</c:v>
                </c:pt>
                <c:pt idx="875">
                  <c:v>1.6583887749135329E-2</c:v>
                </c:pt>
                <c:pt idx="876">
                  <c:v>1.6601245690139876E-2</c:v>
                </c:pt>
                <c:pt idx="877">
                  <c:v>1.6618198062365863E-2</c:v>
                </c:pt>
                <c:pt idx="878">
                  <c:v>1.664092447791532E-2</c:v>
                </c:pt>
                <c:pt idx="879">
                  <c:v>1.665991274031775E-2</c:v>
                </c:pt>
                <c:pt idx="880">
                  <c:v>1.6677880562667724E-2</c:v>
                </c:pt>
                <c:pt idx="881">
                  <c:v>1.6691452783774707E-2</c:v>
                </c:pt>
                <c:pt idx="882">
                  <c:v>1.6707395060633345E-2</c:v>
                </c:pt>
                <c:pt idx="883">
                  <c:v>1.6723455905927054E-2</c:v>
                </c:pt>
                <c:pt idx="884">
                  <c:v>1.6739637672094076E-2</c:v>
                </c:pt>
                <c:pt idx="885">
                  <c:v>1.6755942711652594E-2</c:v>
                </c:pt>
                <c:pt idx="886">
                  <c:v>1.6772373377120786E-2</c:v>
                </c:pt>
                <c:pt idx="887">
                  <c:v>1.6788932021016834E-2</c:v>
                </c:pt>
                <c:pt idx="888">
                  <c:v>1.680562099577898E-2</c:v>
                </c:pt>
                <c:pt idx="889">
                  <c:v>1.6822442653925407E-2</c:v>
                </c:pt>
                <c:pt idx="890">
                  <c:v>1.6839399348054229E-2</c:v>
                </c:pt>
                <c:pt idx="891">
                  <c:v>1.6856493430523756E-2</c:v>
                </c:pt>
                <c:pt idx="892">
                  <c:v>1.6873727254012039E-2</c:v>
                </c:pt>
                <c:pt idx="893">
                  <c:v>1.6891103170877386E-2</c:v>
                </c:pt>
                <c:pt idx="894">
                  <c:v>1.6908623533637979E-2</c:v>
                </c:pt>
                <c:pt idx="895">
                  <c:v>1.6926290694811996E-2</c:v>
                </c:pt>
                <c:pt idx="896">
                  <c:v>1.6944107006997555E-2</c:v>
                </c:pt>
                <c:pt idx="897">
                  <c:v>1.69620748226329E-2</c:v>
                </c:pt>
                <c:pt idx="898">
                  <c:v>1.698019649423621E-2</c:v>
                </c:pt>
                <c:pt idx="899">
                  <c:v>1.6998474374245731E-2</c:v>
                </c:pt>
                <c:pt idx="900">
                  <c:v>1.7016910815179642E-2</c:v>
                </c:pt>
                <c:pt idx="901">
                  <c:v>1.7035508169715996E-2</c:v>
                </c:pt>
                <c:pt idx="902">
                  <c:v>1.7054268790133165E-2</c:v>
                </c:pt>
                <c:pt idx="903">
                  <c:v>1.7073195029189137E-2</c:v>
                </c:pt>
                <c:pt idx="904">
                  <c:v>1.7092289239162284E-2</c:v>
                </c:pt>
                <c:pt idx="905">
                  <c:v>1.7111553772650723E-2</c:v>
                </c:pt>
                <c:pt idx="906">
                  <c:v>1.7130990982172634E-2</c:v>
                </c:pt>
                <c:pt idx="907">
                  <c:v>1.7150603220326133E-2</c:v>
                </c:pt>
                <c:pt idx="908">
                  <c:v>1.7170392839469528E-2</c:v>
                </c:pt>
                <c:pt idx="909">
                  <c:v>1.7190362192280872E-2</c:v>
                </c:pt>
                <c:pt idx="910">
                  <c:v>1.7210513631118474E-2</c:v>
                </c:pt>
                <c:pt idx="911">
                  <c:v>1.7230849508580448E-2</c:v>
                </c:pt>
                <c:pt idx="912">
                  <c:v>1.7251372177264912E-2</c:v>
                </c:pt>
                <c:pt idx="913">
                  <c:v>1.7272083989530174E-2</c:v>
                </c:pt>
                <c:pt idx="914">
                  <c:v>1.7300915822970886E-2</c:v>
                </c:pt>
                <c:pt idx="915">
                  <c:v>1.7317114296213632E-2</c:v>
                </c:pt>
                <c:pt idx="916">
                  <c:v>1.7335377813472164E-2</c:v>
                </c:pt>
                <c:pt idx="917">
                  <c:v>1.7356869725562163E-2</c:v>
                </c:pt>
                <c:pt idx="918">
                  <c:v>1.7378562543903797E-2</c:v>
                </c:pt>
                <c:pt idx="919">
                  <c:v>1.7400458621095183E-2</c:v>
                </c:pt>
                <c:pt idx="920">
                  <c:v>1.7422560309494628E-2</c:v>
                </c:pt>
                <c:pt idx="921">
                  <c:v>1.7444869961860121E-2</c:v>
                </c:pt>
                <c:pt idx="922">
                  <c:v>1.7467389930470034E-2</c:v>
                </c:pt>
                <c:pt idx="923">
                  <c:v>1.749012256800242E-2</c:v>
                </c:pt>
                <c:pt idx="924">
                  <c:v>1.7513070226975458E-2</c:v>
                </c:pt>
                <c:pt idx="925">
                  <c:v>1.7536235259907329E-2</c:v>
                </c:pt>
                <c:pt idx="926">
                  <c:v>1.7559620019316213E-2</c:v>
                </c:pt>
                <c:pt idx="927">
                  <c:v>1.7583226857720291E-2</c:v>
                </c:pt>
                <c:pt idx="928">
                  <c:v>1.7613908613256513E-2</c:v>
                </c:pt>
                <c:pt idx="929">
                  <c:v>1.7631116181666684E-2</c:v>
                </c:pt>
                <c:pt idx="930">
                  <c:v>1.7655403372325296E-2</c:v>
                </c:pt>
                <c:pt idx="931">
                  <c:v>1.7679922052051822E-2</c:v>
                </c:pt>
                <c:pt idx="932">
                  <c:v>1.7708048398343834E-2</c:v>
                </c:pt>
                <c:pt idx="933">
                  <c:v>1.7728991652514736E-2</c:v>
                </c:pt>
                <c:pt idx="934">
                  <c:v>1.7753252415513288E-2</c:v>
                </c:pt>
                <c:pt idx="935">
                  <c:v>1.777732601478732E-2</c:v>
                </c:pt>
                <c:pt idx="936">
                  <c:v>1.7801211589585364E-2</c:v>
                </c:pt>
                <c:pt idx="937">
                  <c:v>1.7824908278916141E-2</c:v>
                </c:pt>
                <c:pt idx="938">
                  <c:v>1.784841522202818E-2</c:v>
                </c:pt>
                <c:pt idx="939">
                  <c:v>1.7871731557930204E-2</c:v>
                </c:pt>
                <c:pt idx="940">
                  <c:v>1.789485642571087E-2</c:v>
                </c:pt>
                <c:pt idx="941">
                  <c:v>1.7917788964458836E-2</c:v>
                </c:pt>
                <c:pt idx="942">
                  <c:v>1.7940528313502568E-2</c:v>
                </c:pt>
                <c:pt idx="943">
                  <c:v>1.7963073611690916E-2</c:v>
                </c:pt>
                <c:pt idx="944">
                  <c:v>1.798542399827241E-2</c:v>
                </c:pt>
                <c:pt idx="945">
                  <c:v>1.8007578612335706E-2</c:v>
                </c:pt>
                <c:pt idx="946">
                  <c:v>1.8029536592969464E-2</c:v>
                </c:pt>
                <c:pt idx="947">
                  <c:v>1.8051297079342277E-2</c:v>
                </c:pt>
                <c:pt idx="948">
                  <c:v>1.8072859210462866E-2</c:v>
                </c:pt>
                <c:pt idx="949">
                  <c:v>1.8094222125579762E-2</c:v>
                </c:pt>
                <c:pt idx="950">
                  <c:v>1.8115384963781622E-2</c:v>
                </c:pt>
                <c:pt idx="951">
                  <c:v>1.8136346864157105E-2</c:v>
                </c:pt>
                <c:pt idx="952">
                  <c:v>1.8157106965714931E-2</c:v>
                </c:pt>
                <c:pt idx="953">
                  <c:v>1.8177664407703631E-2</c:v>
                </c:pt>
                <c:pt idx="954">
                  <c:v>1.8198018329211862E-2</c:v>
                </c:pt>
                <c:pt idx="955">
                  <c:v>1.8218167869328283E-2</c:v>
                </c:pt>
                <c:pt idx="956">
                  <c:v>1.8238112167141551E-2</c:v>
                </c:pt>
                <c:pt idx="957">
                  <c:v>1.825785036182026E-2</c:v>
                </c:pt>
                <c:pt idx="958">
                  <c:v>1.8277381592533004E-2</c:v>
                </c:pt>
                <c:pt idx="959">
                  <c:v>1.8296704998208568E-2</c:v>
                </c:pt>
                <c:pt idx="960">
                  <c:v>1.8315819718175419E-2</c:v>
                </c:pt>
                <c:pt idx="961">
                  <c:v>1.8334724891362342E-2</c:v>
                </c:pt>
                <c:pt idx="962">
                  <c:v>1.8353419657097803E-2</c:v>
                </c:pt>
                <c:pt idx="963">
                  <c:v>1.8371903154230651E-2</c:v>
                </c:pt>
                <c:pt idx="964">
                  <c:v>1.8390174522089353E-2</c:v>
                </c:pt>
                <c:pt idx="965">
                  <c:v>1.8408232899682631E-2</c:v>
                </c:pt>
                <c:pt idx="966">
                  <c:v>1.8428609136860175E-2</c:v>
                </c:pt>
                <c:pt idx="967">
                  <c:v>1.8446208207940629E-2</c:v>
                </c:pt>
                <c:pt idx="968">
                  <c:v>1.8461121482395981E-2</c:v>
                </c:pt>
                <c:pt idx="969">
                  <c:v>1.8478319290213818E-2</c:v>
                </c:pt>
                <c:pt idx="970">
                  <c:v>1.8495299803449328E-2</c:v>
                </c:pt>
                <c:pt idx="971">
                  <c:v>1.8512062161111231E-2</c:v>
                </c:pt>
                <c:pt idx="972">
                  <c:v>1.8528605502368123E-2</c:v>
                </c:pt>
                <c:pt idx="973">
                  <c:v>1.8544928966388596E-2</c:v>
                </c:pt>
                <c:pt idx="974">
                  <c:v>1.8561031692181373E-2</c:v>
                </c:pt>
                <c:pt idx="975">
                  <c:v>1.8576912818994984E-2</c:v>
                </c:pt>
                <c:pt idx="976">
                  <c:v>1.8592571485758214E-2</c:v>
                </c:pt>
                <c:pt idx="977">
                  <c:v>1.8608006831799528E-2</c:v>
                </c:pt>
                <c:pt idx="978">
                  <c:v>1.862321799612765E-2</c:v>
                </c:pt>
                <c:pt idx="979">
                  <c:v>1.864244441210694E-2</c:v>
                </c:pt>
                <c:pt idx="980">
                  <c:v>1.8652964336158817E-2</c:v>
                </c:pt>
                <c:pt idx="981">
                  <c:v>1.8667497790119114E-2</c:v>
                </c:pt>
                <c:pt idx="982">
                  <c:v>1.8681803618800785E-2</c:v>
                </c:pt>
                <c:pt idx="983">
                  <c:v>1.869588096145236E-2</c:v>
                </c:pt>
                <c:pt idx="984">
                  <c:v>1.8709728957002625E-2</c:v>
                </c:pt>
                <c:pt idx="985">
                  <c:v>1.8723346744859981E-2</c:v>
                </c:pt>
                <c:pt idx="986">
                  <c:v>1.8736733463793342E-2</c:v>
                </c:pt>
                <c:pt idx="987">
                  <c:v>1.8749888253291047E-2</c:v>
                </c:pt>
                <c:pt idx="988">
                  <c:v>1.8762810252201945E-2</c:v>
                </c:pt>
                <c:pt idx="989">
                  <c:v>1.8775498599854501E-2</c:v>
                </c:pt>
                <c:pt idx="990">
                  <c:v>1.8787952435177502E-2</c:v>
                </c:pt>
                <c:pt idx="991">
                  <c:v>1.8800170897419477E-2</c:v>
                </c:pt>
                <c:pt idx="992">
                  <c:v>1.8812153125589148E-2</c:v>
                </c:pt>
                <c:pt idx="993">
                  <c:v>1.8823898258935046E-2</c:v>
                </c:pt>
                <c:pt idx="994">
                  <c:v>1.8835405436465891E-2</c:v>
                </c:pt>
                <c:pt idx="995">
                  <c:v>1.8846673797430213E-2</c:v>
                </c:pt>
                <c:pt idx="996">
                  <c:v>1.8857702480916672E-2</c:v>
                </c:pt>
                <c:pt idx="997">
                  <c:v>1.8868490625933987E-2</c:v>
                </c:pt>
                <c:pt idx="998">
                  <c:v>1.8879037371810625E-2</c:v>
                </c:pt>
                <c:pt idx="999">
                  <c:v>1.8889341857555308E-2</c:v>
                </c:pt>
                <c:pt idx="1000">
                  <c:v>1.8899403222256694E-2</c:v>
                </c:pt>
                <c:pt idx="1001">
                  <c:v>1.8909220605163313E-2</c:v>
                </c:pt>
                <c:pt idx="1002">
                  <c:v>1.8918793145203949E-2</c:v>
                </c:pt>
                <c:pt idx="1003">
                  <c:v>1.8928119981627134E-2</c:v>
                </c:pt>
                <c:pt idx="1004">
                  <c:v>1.8937200253681397E-2</c:v>
                </c:pt>
                <c:pt idx="1005">
                  <c:v>1.8946033100295523E-2</c:v>
                </c:pt>
                <c:pt idx="1006">
                  <c:v>1.8954617660718043E-2</c:v>
                </c:pt>
                <c:pt idx="1007">
                  <c:v>1.8962953074037614E-2</c:v>
                </c:pt>
                <c:pt idx="1008">
                  <c:v>1.8971038479342894E-2</c:v>
                </c:pt>
                <c:pt idx="1009">
                  <c:v>1.8978873015882414E-2</c:v>
                </c:pt>
                <c:pt idx="1010">
                  <c:v>1.8986455822664894E-2</c:v>
                </c:pt>
                <c:pt idx="1011">
                  <c:v>1.8993786038778993E-2</c:v>
                </c:pt>
                <c:pt idx="1012">
                  <c:v>1.9000862803553176E-2</c:v>
                </c:pt>
                <c:pt idx="1013">
                  <c:v>1.9007685255996165E-2</c:v>
                </c:pt>
                <c:pt idx="1014">
                  <c:v>1.9014252535276555E-2</c:v>
                </c:pt>
                <c:pt idx="1015">
                  <c:v>1.9020563780483002E-2</c:v>
                </c:pt>
                <c:pt idx="1016">
                  <c:v>1.9026618130784101E-2</c:v>
                </c:pt>
                <c:pt idx="1017">
                  <c:v>1.9032414725348445E-2</c:v>
                </c:pt>
                <c:pt idx="1018">
                  <c:v>1.9037952703184757E-2</c:v>
                </c:pt>
                <c:pt idx="1019">
                  <c:v>1.904323120346163E-2</c:v>
                </c:pt>
                <c:pt idx="1020">
                  <c:v>1.9048249365427594E-2</c:v>
                </c:pt>
                <c:pt idx="1021">
                  <c:v>1.9053006328171307E-2</c:v>
                </c:pt>
                <c:pt idx="1022">
                  <c:v>1.9057501230781426E-2</c:v>
                </c:pt>
                <c:pt idx="1023">
                  <c:v>1.9061733212426546E-2</c:v>
                </c:pt>
                <c:pt idx="1024">
                  <c:v>1.906570141227526E-2</c:v>
                </c:pt>
                <c:pt idx="1025">
                  <c:v>1.9069404969416226E-2</c:v>
                </c:pt>
                <c:pt idx="1026">
                  <c:v>1.9072843023018038E-2</c:v>
                </c:pt>
                <c:pt idx="1027">
                  <c:v>1.9076014712169354E-2</c:v>
                </c:pt>
                <c:pt idx="1028">
                  <c:v>1.9078919176118703E-2</c:v>
                </c:pt>
                <c:pt idx="1029">
                  <c:v>1.9081555553874807E-2</c:v>
                </c:pt>
                <c:pt idx="1030">
                  <c:v>1.9083922984526325E-2</c:v>
                </c:pt>
                <c:pt idx="1031">
                  <c:v>1.9086020607481657E-2</c:v>
                </c:pt>
                <c:pt idx="1032">
                  <c:v>1.9087847561669591E-2</c:v>
                </c:pt>
                <c:pt idx="1033">
                  <c:v>1.9089402986338655E-2</c:v>
                </c:pt>
                <c:pt idx="1034">
                  <c:v>1.9091002450419836E-2</c:v>
                </c:pt>
                <c:pt idx="1035">
                  <c:v>1.9091695803554742E-2</c:v>
                </c:pt>
                <c:pt idx="1036">
                  <c:v>1.9092554693953545E-2</c:v>
                </c:pt>
                <c:pt idx="1037">
                  <c:v>1.9093112608628005E-2</c:v>
                </c:pt>
                <c:pt idx="1038">
                  <c:v>1.9093690361833282E-2</c:v>
                </c:pt>
                <c:pt idx="1039">
                  <c:v>1.9094189709196741E-2</c:v>
                </c:pt>
                <c:pt idx="1040">
                  <c:v>1.9094611036969411E-2</c:v>
                </c:pt>
                <c:pt idx="1041">
                  <c:v>1.9094954731322389E-2</c:v>
                </c:pt>
                <c:pt idx="1042">
                  <c:v>1.9095221178506705E-2</c:v>
                </c:pt>
                <c:pt idx="1043">
                  <c:v>1.9095410764773391E-2</c:v>
                </c:pt>
                <c:pt idx="1044">
                  <c:v>1.9095523876373477E-2</c:v>
                </c:pt>
                <c:pt idx="1045">
                  <c:v>1.9095560899557995E-2</c:v>
                </c:pt>
                <c:pt idx="1046">
                  <c:v>1.909552222049804E-2</c:v>
                </c:pt>
                <c:pt idx="1047">
                  <c:v>1.9095408225604515E-2</c:v>
                </c:pt>
                <c:pt idx="1048">
                  <c:v>1.9095219300888644E-2</c:v>
                </c:pt>
                <c:pt idx="1049">
                  <c:v>1.9094955832841265E-2</c:v>
                </c:pt>
                <c:pt idx="1050">
                  <c:v>1.9094618207633474E-2</c:v>
                </c:pt>
                <c:pt idx="1051">
                  <c:v>1.9094206811356429E-2</c:v>
                </c:pt>
                <c:pt idx="1052">
                  <c:v>1.909372203050097E-2</c:v>
                </c:pt>
                <c:pt idx="1053">
                  <c:v>1.9093164251158257E-2</c:v>
                </c:pt>
                <c:pt idx="1054">
                  <c:v>1.9092533859659255E-2</c:v>
                </c:pt>
                <c:pt idx="1055">
                  <c:v>1.9091831242095125E-2</c:v>
                </c:pt>
                <c:pt idx="1056">
                  <c:v>1.909105678487677E-2</c:v>
                </c:pt>
                <c:pt idx="1057">
                  <c:v>1.9090210874175284E-2</c:v>
                </c:pt>
                <c:pt idx="1058">
                  <c:v>1.9089293896241699E-2</c:v>
                </c:pt>
                <c:pt idx="1059">
                  <c:v>1.9088306237406982E-2</c:v>
                </c:pt>
                <c:pt idx="1060">
                  <c:v>1.9087248283762293E-2</c:v>
                </c:pt>
                <c:pt idx="1061">
                  <c:v>1.9086120421638597E-2</c:v>
                </c:pt>
                <c:pt idx="1062">
                  <c:v>1.9084923037286927E-2</c:v>
                </c:pt>
                <c:pt idx="1063">
                  <c:v>1.908365651703825E-2</c:v>
                </c:pt>
                <c:pt idx="1064">
                  <c:v>1.9082321246983724E-2</c:v>
                </c:pt>
                <c:pt idx="1065">
                  <c:v>1.9080917613454318E-2</c:v>
                </c:pt>
                <c:pt idx="1066">
                  <c:v>1.9079446002621125E-2</c:v>
                </c:pt>
                <c:pt idx="1067">
                  <c:v>1.907790680089505E-2</c:v>
                </c:pt>
                <c:pt idx="1068">
                  <c:v>1.9076300394367252E-2</c:v>
                </c:pt>
                <c:pt idx="1069">
                  <c:v>1.907462716928876E-2</c:v>
                </c:pt>
                <c:pt idx="1070">
                  <c:v>1.907237831930253E-2</c:v>
                </c:pt>
                <c:pt idx="1071">
                  <c:v>1.9070553816593616E-2</c:v>
                </c:pt>
                <c:pt idx="1072">
                  <c:v>1.9068937770576611E-2</c:v>
                </c:pt>
                <c:pt idx="1073">
                  <c:v>1.9066991840759329E-2</c:v>
                </c:pt>
                <c:pt idx="1074">
                  <c:v>1.906498107880239E-2</c:v>
                </c:pt>
                <c:pt idx="1075">
                  <c:v>1.9062905871036762E-2</c:v>
                </c:pt>
                <c:pt idx="1076">
                  <c:v>1.9060766603713475E-2</c:v>
                </c:pt>
                <c:pt idx="1077">
                  <c:v>1.9058563662923689E-2</c:v>
                </c:pt>
                <c:pt idx="1078">
                  <c:v>1.9056297435238179E-2</c:v>
                </c:pt>
                <c:pt idx="1079">
                  <c:v>1.9053968306508295E-2</c:v>
                </c:pt>
                <c:pt idx="1080">
                  <c:v>1.9051576663224878E-2</c:v>
                </c:pt>
                <c:pt idx="1081">
                  <c:v>1.9049122891638959E-2</c:v>
                </c:pt>
                <c:pt idx="1082">
                  <c:v>1.9046607377841696E-2</c:v>
                </c:pt>
                <c:pt idx="1083">
                  <c:v>1.9044030508323928E-2</c:v>
                </c:pt>
                <c:pt idx="1084">
                  <c:v>1.904062785624383E-2</c:v>
                </c:pt>
                <c:pt idx="1085">
                  <c:v>1.903869424641158E-2</c:v>
                </c:pt>
                <c:pt idx="1086">
                  <c:v>1.9035935626678935E-2</c:v>
                </c:pt>
                <c:pt idx="1087">
                  <c:v>1.9033117196149973E-2</c:v>
                </c:pt>
                <c:pt idx="1088">
                  <c:v>1.9029823390281919E-2</c:v>
                </c:pt>
                <c:pt idx="1089">
                  <c:v>1.9027302447387484E-2</c:v>
                </c:pt>
                <c:pt idx="1090">
                  <c:v>1.9024306901576082E-2</c:v>
                </c:pt>
                <c:pt idx="1091">
                  <c:v>1.902125308997249E-2</c:v>
                </c:pt>
                <c:pt idx="1092">
                  <c:v>1.9018141398747801E-2</c:v>
                </c:pt>
                <c:pt idx="1093">
                  <c:v>1.9014972214073111E-2</c:v>
                </c:pt>
                <c:pt idx="1094">
                  <c:v>1.9011745922359324E-2</c:v>
                </c:pt>
                <c:pt idx="1095">
                  <c:v>1.9008462909697599E-2</c:v>
                </c:pt>
                <c:pt idx="1096">
                  <c:v>1.9005123562418902E-2</c:v>
                </c:pt>
                <c:pt idx="1097">
                  <c:v>1.9001728266694329E-2</c:v>
                </c:pt>
                <c:pt idx="1098">
                  <c:v>1.8998277408774911E-2</c:v>
                </c:pt>
                <c:pt idx="1099">
                  <c:v>1.8994771374991615E-2</c:v>
                </c:pt>
                <c:pt idx="1100">
                  <c:v>1.8991210551595472E-2</c:v>
                </c:pt>
                <c:pt idx="1101">
                  <c:v>1.8987595324757578E-2</c:v>
                </c:pt>
                <c:pt idx="1102">
                  <c:v>1.8983926080808899E-2</c:v>
                </c:pt>
                <c:pt idx="1103">
                  <c:v>1.8980203205920532E-2</c:v>
                </c:pt>
                <c:pt idx="1104">
                  <c:v>1.8976427086343506E-2</c:v>
                </c:pt>
                <c:pt idx="1105">
                  <c:v>1.8972598108328853E-2</c:v>
                </c:pt>
                <c:pt idx="1106">
                  <c:v>1.8968716658207541E-2</c:v>
                </c:pt>
                <c:pt idx="1107">
                  <c:v>1.8964783122150664E-2</c:v>
                </c:pt>
                <c:pt idx="1108">
                  <c:v>1.8960797886409253E-2</c:v>
                </c:pt>
                <c:pt idx="1109">
                  <c:v>1.895676133723434E-2</c:v>
                </c:pt>
                <c:pt idx="1110">
                  <c:v>1.895267386079702E-2</c:v>
                </c:pt>
                <c:pt idx="1111">
                  <c:v>1.8948535843508196E-2</c:v>
                </c:pt>
                <c:pt idx="1112">
                  <c:v>1.8944347671538964E-2</c:v>
                </c:pt>
                <c:pt idx="1113">
                  <c:v>1.8940109731220289E-2</c:v>
                </c:pt>
                <c:pt idx="1114">
                  <c:v>1.8935822408563396E-2</c:v>
                </c:pt>
                <c:pt idx="1115">
                  <c:v>1.8931486090059124E-2</c:v>
                </c:pt>
                <c:pt idx="1116">
                  <c:v>1.8927101161878568E-2</c:v>
                </c:pt>
                <c:pt idx="1117">
                  <c:v>1.8922668010192822E-2</c:v>
                </c:pt>
                <c:pt idx="1118">
                  <c:v>1.8918187021412791E-2</c:v>
                </c:pt>
                <c:pt idx="1119">
                  <c:v>1.8913658581549697E-2</c:v>
                </c:pt>
                <c:pt idx="1120">
                  <c:v>1.8909083077014444E-2</c:v>
                </c:pt>
                <c:pt idx="1121">
                  <c:v>1.8904460894058062E-2</c:v>
                </c:pt>
                <c:pt idx="1122">
                  <c:v>1.8898450120259369E-2</c:v>
                </c:pt>
                <c:pt idx="1123">
                  <c:v>1.8893722694048876E-2</c:v>
                </c:pt>
                <c:pt idx="1124">
                  <c:v>1.888963445773939E-2</c:v>
                </c:pt>
                <c:pt idx="1125">
                  <c:v>1.8884823007381257E-2</c:v>
                </c:pt>
                <c:pt idx="1126">
                  <c:v>1.8879966864853159E-2</c:v>
                </c:pt>
                <c:pt idx="1127">
                  <c:v>1.8875066416645936E-2</c:v>
                </c:pt>
                <c:pt idx="1128">
                  <c:v>1.8870122048930682E-2</c:v>
                </c:pt>
                <c:pt idx="1129">
                  <c:v>1.8865134147878493E-2</c:v>
                </c:pt>
                <c:pt idx="1130">
                  <c:v>1.88601030997404E-2</c:v>
                </c:pt>
                <c:pt idx="1131">
                  <c:v>1.8855029290847369E-2</c:v>
                </c:pt>
                <c:pt idx="1132">
                  <c:v>1.8849913107370497E-2</c:v>
                </c:pt>
                <c:pt idx="1133">
                  <c:v>1.8844754935720687E-2</c:v>
                </c:pt>
                <c:pt idx="1134">
                  <c:v>1.8839555161909161E-2</c:v>
                </c:pt>
                <c:pt idx="1135">
                  <c:v>1.8834314172266886E-2</c:v>
                </c:pt>
                <c:pt idx="1136">
                  <c:v>1.8829032353044894E-2</c:v>
                </c:pt>
                <c:pt idx="1137">
                  <c:v>1.8823710090574153E-2</c:v>
                </c:pt>
                <c:pt idx="1138">
                  <c:v>1.8818347771025756E-2</c:v>
                </c:pt>
                <c:pt idx="1139">
                  <c:v>1.8811601231671915E-2</c:v>
                </c:pt>
                <c:pt idx="1140">
                  <c:v>1.8806723996362962E-2</c:v>
                </c:pt>
                <c:pt idx="1141">
                  <c:v>1.8802024332504885E-2</c:v>
                </c:pt>
                <c:pt idx="1142">
                  <c:v>1.8796505647156181E-2</c:v>
                </c:pt>
                <c:pt idx="1143">
                  <c:v>1.8790948835984977E-2</c:v>
                </c:pt>
                <c:pt idx="1144">
                  <c:v>1.8785354285322242E-2</c:v>
                </c:pt>
                <c:pt idx="1145">
                  <c:v>1.8779722381179198E-2</c:v>
                </c:pt>
                <c:pt idx="1146">
                  <c:v>1.877405351012662E-2</c:v>
                </c:pt>
                <c:pt idx="1147">
                  <c:v>1.8768348058175732E-2</c:v>
                </c:pt>
                <c:pt idx="1148">
                  <c:v>1.8762606411577565E-2</c:v>
                </c:pt>
                <c:pt idx="1149">
                  <c:v>1.8756828956743021E-2</c:v>
                </c:pt>
                <c:pt idx="1150">
                  <c:v>1.8751016079683325E-2</c:v>
                </c:pt>
                <c:pt idx="1151">
                  <c:v>1.8745168166889314E-2</c:v>
                </c:pt>
                <c:pt idx="1152">
                  <c:v>1.8739285604452149E-2</c:v>
                </c:pt>
                <c:pt idx="1153">
                  <c:v>1.8733368778622861E-2</c:v>
                </c:pt>
                <c:pt idx="1154">
                  <c:v>1.8727418075732416E-2</c:v>
                </c:pt>
                <c:pt idx="1155">
                  <c:v>1.8721433882031846E-2</c:v>
                </c:pt>
                <c:pt idx="1156">
                  <c:v>1.8715416583692246E-2</c:v>
                </c:pt>
                <c:pt idx="1157">
                  <c:v>1.8709366566964647E-2</c:v>
                </c:pt>
                <c:pt idx="1158">
                  <c:v>1.8703284218180016E-2</c:v>
                </c:pt>
                <c:pt idx="1159">
                  <c:v>1.8697169923509449E-2</c:v>
                </c:pt>
                <c:pt idx="1160">
                  <c:v>1.8691024069203976E-2</c:v>
                </c:pt>
                <c:pt idx="1161">
                  <c:v>1.8684847041514629E-2</c:v>
                </c:pt>
                <c:pt idx="1162">
                  <c:v>1.8678639226692439E-2</c:v>
                </c:pt>
                <c:pt idx="1163">
                  <c:v>1.8672401011068374E-2</c:v>
                </c:pt>
                <c:pt idx="1164">
                  <c:v>1.8666132780653655E-2</c:v>
                </c:pt>
                <c:pt idx="1165">
                  <c:v>1.8659834922019058E-2</c:v>
                </c:pt>
                <c:pt idx="1166">
                  <c:v>1.8653507821175808E-2</c:v>
                </c:pt>
                <c:pt idx="1167">
                  <c:v>1.8647151864534806E-2</c:v>
                </c:pt>
                <c:pt idx="1168">
                  <c:v>1.8640767438187211E-2</c:v>
                </c:pt>
                <c:pt idx="1169">
                  <c:v>1.8634354928463992E-2</c:v>
                </c:pt>
                <c:pt idx="1170">
                  <c:v>1.8627914721536243E-2</c:v>
                </c:pt>
                <c:pt idx="1171">
                  <c:v>1.8621447203814867E-2</c:v>
                </c:pt>
                <c:pt idx="1172">
                  <c:v>1.8614952761311088E-2</c:v>
                </c:pt>
                <c:pt idx="1173">
                  <c:v>1.8608431780515744E-2</c:v>
                </c:pt>
                <c:pt idx="1174">
                  <c:v>1.8600031569695474E-2</c:v>
                </c:pt>
                <c:pt idx="1175">
                  <c:v>1.8593447068937508E-2</c:v>
                </c:pt>
                <c:pt idx="1176">
                  <c:v>1.8587768809501526E-2</c:v>
                </c:pt>
                <c:pt idx="1177">
                  <c:v>1.8581141998641471E-2</c:v>
                </c:pt>
                <c:pt idx="1178">
                  <c:v>1.8574490635661078E-2</c:v>
                </c:pt>
                <c:pt idx="1179">
                  <c:v>1.8567815106971253E-2</c:v>
                </c:pt>
                <c:pt idx="1180">
                  <c:v>1.8561115798823025E-2</c:v>
                </c:pt>
                <c:pt idx="1181">
                  <c:v>1.8554393097467425E-2</c:v>
                </c:pt>
                <c:pt idx="1182">
                  <c:v>1.8547647388995614E-2</c:v>
                </c:pt>
                <c:pt idx="1183">
                  <c:v>1.854087905989843E-2</c:v>
                </c:pt>
                <c:pt idx="1184">
                  <c:v>1.8534088496107159E-2</c:v>
                </c:pt>
                <c:pt idx="1185">
                  <c:v>1.8527276084192579E-2</c:v>
                </c:pt>
                <c:pt idx="1186">
                  <c:v>1.8520442210165911E-2</c:v>
                </c:pt>
                <c:pt idx="1187">
                  <c:v>1.8513587260517994E-2</c:v>
                </c:pt>
                <c:pt idx="1188">
                  <c:v>1.8506711621260052E-2</c:v>
                </c:pt>
                <c:pt idx="1189">
                  <c:v>1.8499742372929617E-2</c:v>
                </c:pt>
                <c:pt idx="1190">
                  <c:v>1.8488939105720803E-2</c:v>
                </c:pt>
                <c:pt idx="1191">
                  <c:v>1.8481992728327512E-2</c:v>
                </c:pt>
                <c:pt idx="1192">
                  <c:v>1.8474013729266048E-2</c:v>
                </c:pt>
                <c:pt idx="1193">
                  <c:v>1.846798805490657E-2</c:v>
                </c:pt>
                <c:pt idx="1194">
                  <c:v>1.846091335951705E-2</c:v>
                </c:pt>
                <c:pt idx="1195">
                  <c:v>1.8453790703691908E-2</c:v>
                </c:pt>
                <c:pt idx="1196">
                  <c:v>1.8446620321403984E-2</c:v>
                </c:pt>
                <c:pt idx="1197">
                  <c:v>1.8439402446865927E-2</c:v>
                </c:pt>
                <c:pt idx="1198">
                  <c:v>1.8432137314370323E-2</c:v>
                </c:pt>
                <c:pt idx="1199">
                  <c:v>1.8424825158209757E-2</c:v>
                </c:pt>
                <c:pt idx="1200">
                  <c:v>1.8417466212277134E-2</c:v>
                </c:pt>
                <c:pt idx="1201">
                  <c:v>1.8410060710944975E-2</c:v>
                </c:pt>
                <c:pt idx="1202">
                  <c:v>1.8402608888345995E-2</c:v>
                </c:pt>
                <c:pt idx="1203">
                  <c:v>1.8395110978692841E-2</c:v>
                </c:pt>
                <c:pt idx="1204">
                  <c:v>1.8387567216118228E-2</c:v>
                </c:pt>
                <c:pt idx="1205">
                  <c:v>1.8379977834834804E-2</c:v>
                </c:pt>
                <c:pt idx="1206">
                  <c:v>1.8372343069055219E-2</c:v>
                </c:pt>
                <c:pt idx="1207">
                  <c:v>1.8364663152912186E-2</c:v>
                </c:pt>
                <c:pt idx="1208">
                  <c:v>1.8356938320618355E-2</c:v>
                </c:pt>
                <c:pt idx="1209">
                  <c:v>1.8349168806386373E-2</c:v>
                </c:pt>
                <c:pt idx="1210">
                  <c:v>1.8341354844348956E-2</c:v>
                </c:pt>
                <c:pt idx="1211">
                  <c:v>1.8333496668798688E-2</c:v>
                </c:pt>
                <c:pt idx="1212">
                  <c:v>1.8325594513788346E-2</c:v>
                </c:pt>
                <c:pt idx="1213">
                  <c:v>1.8317648613450643E-2</c:v>
                </c:pt>
                <c:pt idx="1214">
                  <c:v>1.8309659202078166E-2</c:v>
                </c:pt>
                <c:pt idx="1215">
                  <c:v>1.8301626513963498E-2</c:v>
                </c:pt>
                <c:pt idx="1216">
                  <c:v>1.8293550783079482E-2</c:v>
                </c:pt>
                <c:pt idx="1217">
                  <c:v>1.8285432243798638E-2</c:v>
                </c:pt>
                <c:pt idx="1218">
                  <c:v>1.8277271130173744E-2</c:v>
                </c:pt>
                <c:pt idx="1219">
                  <c:v>1.8269067676497386E-2</c:v>
                </c:pt>
                <c:pt idx="1220">
                  <c:v>1.8260822116742403E-2</c:v>
                </c:pt>
                <c:pt idx="1221">
                  <c:v>1.8252534685361255E-2</c:v>
                </c:pt>
                <c:pt idx="1222">
                  <c:v>1.8244205616326781E-2</c:v>
                </c:pt>
                <c:pt idx="1223">
                  <c:v>1.8235835144011503E-2</c:v>
                </c:pt>
                <c:pt idx="1224">
                  <c:v>1.8227423502468199E-2</c:v>
                </c:pt>
                <c:pt idx="1225">
                  <c:v>1.8218970925829581E-2</c:v>
                </c:pt>
                <c:pt idx="1226">
                  <c:v>1.8207894844417538E-2</c:v>
                </c:pt>
                <c:pt idx="1227">
                  <c:v>1.8200721508332407E-2</c:v>
                </c:pt>
                <c:pt idx="1228">
                  <c:v>1.8193369927868019E-2</c:v>
                </c:pt>
                <c:pt idx="1229">
                  <c:v>1.8184755953134513E-2</c:v>
                </c:pt>
                <c:pt idx="1230">
                  <c:v>1.8176102214209067E-2</c:v>
                </c:pt>
                <c:pt idx="1231">
                  <c:v>1.8167408945464203E-2</c:v>
                </c:pt>
                <c:pt idx="1232">
                  <c:v>1.8158676380952699E-2</c:v>
                </c:pt>
                <c:pt idx="1233">
                  <c:v>1.8149904754967139E-2</c:v>
                </c:pt>
                <c:pt idx="1234">
                  <c:v>1.8141094301640237E-2</c:v>
                </c:pt>
                <c:pt idx="1235">
                  <c:v>1.8132245255104706E-2</c:v>
                </c:pt>
                <c:pt idx="1236">
                  <c:v>1.8123357849573196E-2</c:v>
                </c:pt>
                <c:pt idx="1237">
                  <c:v>1.8114432319258356E-2</c:v>
                </c:pt>
                <c:pt idx="1238">
                  <c:v>1.8105468898292898E-2</c:v>
                </c:pt>
                <c:pt idx="1239">
                  <c:v>1.8093889200931912E-2</c:v>
                </c:pt>
                <c:pt idx="1240">
                  <c:v>1.8087429321420601E-2</c:v>
                </c:pt>
                <c:pt idx="1241">
                  <c:v>1.8078353633779187E-2</c:v>
                </c:pt>
                <c:pt idx="1242">
                  <c:v>1.8069240992257818E-2</c:v>
                </c:pt>
                <c:pt idx="1243">
                  <c:v>1.8060091631069142E-2</c:v>
                </c:pt>
                <c:pt idx="1244">
                  <c:v>1.8050905784345872E-2</c:v>
                </c:pt>
                <c:pt idx="1245">
                  <c:v>1.8041683686380594E-2</c:v>
                </c:pt>
                <c:pt idx="1246">
                  <c:v>1.8032425571226085E-2</c:v>
                </c:pt>
                <c:pt idx="1247">
                  <c:v>1.8023131673094994E-2</c:v>
                </c:pt>
                <c:pt idx="1248">
                  <c:v>1.8013802226199971E-2</c:v>
                </c:pt>
                <c:pt idx="1249">
                  <c:v>1.8004437464753664E-2</c:v>
                </c:pt>
                <c:pt idx="1250">
                  <c:v>1.7995037622888788E-2</c:v>
                </c:pt>
                <c:pt idx="1251">
                  <c:v>1.798560293481799E-2</c:v>
                </c:pt>
                <c:pt idx="1252">
                  <c:v>1.7976133634753921E-2</c:v>
                </c:pt>
                <c:pt idx="1253">
                  <c:v>1.7966629956829294E-2</c:v>
                </c:pt>
                <c:pt idx="1254">
                  <c:v>1.7957092135256758E-2</c:v>
                </c:pt>
                <c:pt idx="1255">
                  <c:v>1.794752040408909E-2</c:v>
                </c:pt>
                <c:pt idx="1256">
                  <c:v>1.7937914997778748E-2</c:v>
                </c:pt>
                <c:pt idx="1257">
                  <c:v>1.7928276150378508E-2</c:v>
                </c:pt>
                <c:pt idx="1258">
                  <c:v>1.7918604095941149E-2</c:v>
                </c:pt>
                <c:pt idx="1259">
                  <c:v>1.7908899068759254E-2</c:v>
                </c:pt>
                <c:pt idx="1260">
                  <c:v>1.789916130312541E-2</c:v>
                </c:pt>
                <c:pt idx="1261">
                  <c:v>1.7889391033092394E-2</c:v>
                </c:pt>
                <c:pt idx="1262">
                  <c:v>1.7879588492872855E-2</c:v>
                </c:pt>
                <c:pt idx="1263">
                  <c:v>1.7869753916599507E-2</c:v>
                </c:pt>
                <c:pt idx="1264">
                  <c:v>1.7859887538564934E-2</c:v>
                </c:pt>
                <c:pt idx="1265">
                  <c:v>1.7849989592901849E-2</c:v>
                </c:pt>
                <c:pt idx="1266">
                  <c:v>1.7840060313742967E-2</c:v>
                </c:pt>
                <c:pt idx="1267">
                  <c:v>1.7830099935380872E-2</c:v>
                </c:pt>
                <c:pt idx="1268">
                  <c:v>1.7820108691868342E-2</c:v>
                </c:pt>
                <c:pt idx="1269">
                  <c:v>1.7810086817497961E-2</c:v>
                </c:pt>
                <c:pt idx="1270">
                  <c:v>1.7800034546402443E-2</c:v>
                </c:pt>
                <c:pt idx="1271">
                  <c:v>1.7789952112794438E-2</c:v>
                </c:pt>
                <c:pt idx="1272">
                  <c:v>1.7779839750806659E-2</c:v>
                </c:pt>
                <c:pt idx="1273">
                  <c:v>1.776969769473169E-2</c:v>
                </c:pt>
                <c:pt idx="1274">
                  <c:v>1.7759526178622309E-2</c:v>
                </c:pt>
                <c:pt idx="1275">
                  <c:v>1.7749325436771102E-2</c:v>
                </c:pt>
                <c:pt idx="1276">
                  <c:v>1.7739095703230845E-2</c:v>
                </c:pt>
                <c:pt idx="1277">
                  <c:v>1.7728837212294124E-2</c:v>
                </c:pt>
                <c:pt idx="1278">
                  <c:v>1.7718550198173588E-2</c:v>
                </c:pt>
                <c:pt idx="1279">
                  <c:v>1.7708234894922015E-2</c:v>
                </c:pt>
                <c:pt idx="1280">
                  <c:v>1.7697891536831989E-2</c:v>
                </c:pt>
                <c:pt idx="1281">
                  <c:v>1.768752035811616E-2</c:v>
                </c:pt>
                <c:pt idx="1282">
                  <c:v>1.7677121592827305E-2</c:v>
                </c:pt>
                <c:pt idx="1283">
                  <c:v>1.766669547525801E-2</c:v>
                </c:pt>
                <c:pt idx="1284">
                  <c:v>1.7656242239461051E-2</c:v>
                </c:pt>
                <c:pt idx="1285">
                  <c:v>1.764576211980895E-2</c:v>
                </c:pt>
                <c:pt idx="1286">
                  <c:v>1.7635255350354484E-2</c:v>
                </c:pt>
                <c:pt idx="1287">
                  <c:v>1.7624722165310303E-2</c:v>
                </c:pt>
                <c:pt idx="1288">
                  <c:v>1.7614162798809119E-2</c:v>
                </c:pt>
                <c:pt idx="1289">
                  <c:v>1.7603577485143518E-2</c:v>
                </c:pt>
                <c:pt idx="1290">
                  <c:v>1.7592966458526149E-2</c:v>
                </c:pt>
                <c:pt idx="1291">
                  <c:v>1.7582329952929854E-2</c:v>
                </c:pt>
                <c:pt idx="1292">
                  <c:v>1.7571668202727153E-2</c:v>
                </c:pt>
                <c:pt idx="1293">
                  <c:v>1.756098144205076E-2</c:v>
                </c:pt>
                <c:pt idx="1294">
                  <c:v>1.7547204947865325E-2</c:v>
                </c:pt>
                <c:pt idx="1295">
                  <c:v>1.7539533825887688E-2</c:v>
                </c:pt>
                <c:pt idx="1296">
                  <c:v>1.7528773438826306E-2</c:v>
                </c:pt>
                <c:pt idx="1297">
                  <c:v>1.7517988978061894E-2</c:v>
                </c:pt>
                <c:pt idx="1298">
                  <c:v>1.7507180677727163E-2</c:v>
                </c:pt>
                <c:pt idx="1299">
                  <c:v>1.7496348771954828E-2</c:v>
                </c:pt>
                <c:pt idx="1300">
                  <c:v>1.7485493494957538E-2</c:v>
                </c:pt>
                <c:pt idx="1301">
                  <c:v>1.7474615081027878E-2</c:v>
                </c:pt>
                <c:pt idx="1302">
                  <c:v>1.7463713764218625E-2</c:v>
                </c:pt>
                <c:pt idx="1303">
                  <c:v>1.74527897789023E-2</c:v>
                </c:pt>
                <c:pt idx="1304">
                  <c:v>1.7441843358891873E-2</c:v>
                </c:pt>
                <c:pt idx="1305">
                  <c:v>1.7430874738719737E-2</c:v>
                </c:pt>
                <c:pt idx="1306">
                  <c:v>1.7419884152438669E-2</c:v>
                </c:pt>
                <c:pt idx="1307">
                  <c:v>1.7408871834261319E-2</c:v>
                </c:pt>
                <c:pt idx="1308">
                  <c:v>1.7397838018240463E-2</c:v>
                </c:pt>
                <c:pt idx="1309">
                  <c:v>1.7386782938748624E-2</c:v>
                </c:pt>
                <c:pt idx="1310">
                  <c:v>1.737570682999845E-2</c:v>
                </c:pt>
                <c:pt idx="1311">
                  <c:v>1.7364609925882846E-2</c:v>
                </c:pt>
                <c:pt idx="1312">
                  <c:v>1.7353492460934206E-2</c:v>
                </c:pt>
                <c:pt idx="1313">
                  <c:v>1.7342354668965498E-2</c:v>
                </c:pt>
                <c:pt idx="1314">
                  <c:v>1.7331196784509117E-2</c:v>
                </c:pt>
                <c:pt idx="1315">
                  <c:v>1.732001904161784E-2</c:v>
                </c:pt>
                <c:pt idx="1316">
                  <c:v>1.7308821674424379E-2</c:v>
                </c:pt>
                <c:pt idx="1317">
                  <c:v>1.7297604917141385E-2</c:v>
                </c:pt>
                <c:pt idx="1318">
                  <c:v>1.7286369003981505E-2</c:v>
                </c:pt>
                <c:pt idx="1319">
                  <c:v>1.7275114169077455E-2</c:v>
                </c:pt>
                <c:pt idx="1320">
                  <c:v>1.7263840646561945E-2</c:v>
                </c:pt>
                <c:pt idx="1321">
                  <c:v>1.7252548670807499E-2</c:v>
                </c:pt>
                <c:pt idx="1322">
                  <c:v>1.7241238475866894E-2</c:v>
                </c:pt>
                <c:pt idx="1323">
                  <c:v>1.7229910295872841E-2</c:v>
                </c:pt>
                <c:pt idx="1324">
                  <c:v>1.7218564365117928E-2</c:v>
                </c:pt>
                <c:pt idx="1325">
                  <c:v>1.7207200917814802E-2</c:v>
                </c:pt>
                <c:pt idx="1326">
                  <c:v>1.7195820188016242E-2</c:v>
                </c:pt>
                <c:pt idx="1327">
                  <c:v>1.7184422409934896E-2</c:v>
                </c:pt>
                <c:pt idx="1328">
                  <c:v>1.7173007817783414E-2</c:v>
                </c:pt>
                <c:pt idx="1329">
                  <c:v>1.7161576645774446E-2</c:v>
                </c:pt>
                <c:pt idx="1330">
                  <c:v>1.7148492447649488E-2</c:v>
                </c:pt>
                <c:pt idx="1331">
                  <c:v>1.7138665498794836E-2</c:v>
                </c:pt>
                <c:pt idx="1332">
                  <c:v>1.7127185992169558E-2</c:v>
                </c:pt>
                <c:pt idx="1333">
                  <c:v>1.7115690842377518E-2</c:v>
                </c:pt>
                <c:pt idx="1334">
                  <c:v>1.7104180283631365E-2</c:v>
                </c:pt>
                <c:pt idx="1335">
                  <c:v>1.7092654550143749E-2</c:v>
                </c:pt>
                <c:pt idx="1336">
                  <c:v>1.7081113876047382E-2</c:v>
                </c:pt>
                <c:pt idx="1337">
                  <c:v>1.7069558495395043E-2</c:v>
                </c:pt>
                <c:pt idx="1338">
                  <c:v>1.7057988642639188E-2</c:v>
                </c:pt>
                <c:pt idx="1339">
                  <c:v>1.7046404551752659E-2</c:v>
                </c:pt>
                <c:pt idx="1340">
                  <c:v>1.7034806456948104E-2</c:v>
                </c:pt>
                <c:pt idx="1341">
                  <c:v>1.7023194592518109E-2</c:v>
                </c:pt>
                <c:pt idx="1342">
                  <c:v>1.7011569192595388E-2</c:v>
                </c:pt>
                <c:pt idx="1343">
                  <c:v>1.6999930491152782E-2</c:v>
                </c:pt>
                <c:pt idx="1344">
                  <c:v>1.6988278722722683E-2</c:v>
                </c:pt>
                <c:pt idx="1345">
                  <c:v>1.6973279053775769E-2</c:v>
                </c:pt>
                <c:pt idx="1346">
                  <c:v>1.6964936921031182E-2</c:v>
                </c:pt>
                <c:pt idx="1347">
                  <c:v>1.6953247356275014E-2</c:v>
                </c:pt>
                <c:pt idx="1348">
                  <c:v>1.693987301360167E-2</c:v>
                </c:pt>
                <c:pt idx="1349">
                  <c:v>1.6929832069525474E-2</c:v>
                </c:pt>
                <c:pt idx="1350">
                  <c:v>1.6918106815957401E-2</c:v>
                </c:pt>
                <c:pt idx="1351">
                  <c:v>1.69063701344907E-2</c:v>
                </c:pt>
                <c:pt idx="1352">
                  <c:v>1.6894622259417957E-2</c:v>
                </c:pt>
                <c:pt idx="1353">
                  <c:v>1.6882863424712014E-2</c:v>
                </c:pt>
                <c:pt idx="1354">
                  <c:v>1.6871093864825326E-2</c:v>
                </c:pt>
                <c:pt idx="1355">
                  <c:v>1.6859313813730736E-2</c:v>
                </c:pt>
                <c:pt idx="1356">
                  <c:v>1.6847523505560957E-2</c:v>
                </c:pt>
                <c:pt idx="1357">
                  <c:v>1.6835723174768447E-2</c:v>
                </c:pt>
                <c:pt idx="1358">
                  <c:v>1.6823913055166173E-2</c:v>
                </c:pt>
                <c:pt idx="1359">
                  <c:v>1.6812093381366466E-2</c:v>
                </c:pt>
                <c:pt idx="1360">
                  <c:v>1.6800264387182295E-2</c:v>
                </c:pt>
                <c:pt idx="1361">
                  <c:v>1.6788426306986182E-2</c:v>
                </c:pt>
                <c:pt idx="1362">
                  <c:v>1.6776579374910838E-2</c:v>
                </c:pt>
                <c:pt idx="1363">
                  <c:v>1.6764723825088979E-2</c:v>
                </c:pt>
                <c:pt idx="1364">
                  <c:v>1.6752859891813188E-2</c:v>
                </c:pt>
                <c:pt idx="1365">
                  <c:v>1.6740987809216179E-2</c:v>
                </c:pt>
                <c:pt idx="1366">
                  <c:v>1.6729107811430666E-2</c:v>
                </c:pt>
                <c:pt idx="1367">
                  <c:v>1.6717220132749233E-2</c:v>
                </c:pt>
                <c:pt idx="1368">
                  <c:v>1.6705325007304594E-2</c:v>
                </c:pt>
                <c:pt idx="1369">
                  <c:v>1.6693422669069591E-2</c:v>
                </c:pt>
                <c:pt idx="1370">
                  <c:v>1.6681513352576616E-2</c:v>
                </c:pt>
                <c:pt idx="1371">
                  <c:v>1.666959729179851E-2</c:v>
                </c:pt>
                <c:pt idx="1372">
                  <c:v>1.6657674720947924E-2</c:v>
                </c:pt>
                <c:pt idx="1373">
                  <c:v>1.6645745874237505E-2</c:v>
                </c:pt>
                <c:pt idx="1374">
                  <c:v>1.6633810985720032E-2</c:v>
                </c:pt>
                <c:pt idx="1375">
                  <c:v>1.6621870289847962E-2</c:v>
                </c:pt>
                <c:pt idx="1376">
                  <c:v>1.6609924020594136E-2</c:v>
                </c:pt>
                <c:pt idx="1377">
                  <c:v>1.6597972412091266E-2</c:v>
                </c:pt>
                <c:pt idx="1378">
                  <c:v>1.6586015698711876E-2</c:v>
                </c:pt>
                <c:pt idx="1379">
                  <c:v>1.6574054114508741E-2</c:v>
                </c:pt>
                <c:pt idx="1380">
                  <c:v>1.656208789369451E-2</c:v>
                </c:pt>
                <c:pt idx="1381">
                  <c:v>1.6550117270481834E-2</c:v>
                </c:pt>
                <c:pt idx="1382">
                  <c:v>1.6534720377121559E-2</c:v>
                </c:pt>
                <c:pt idx="1383">
                  <c:v>1.6522740570614758E-2</c:v>
                </c:pt>
                <c:pt idx="1384">
                  <c:v>1.6512469264648999E-2</c:v>
                </c:pt>
                <c:pt idx="1385">
                  <c:v>1.6500482897470192E-2</c:v>
                </c:pt>
                <c:pt idx="1386">
                  <c:v>1.6488493332209586E-2</c:v>
                </c:pt>
                <c:pt idx="1387">
                  <c:v>1.6476500803239702E-2</c:v>
                </c:pt>
                <c:pt idx="1388">
                  <c:v>1.6464505544373509E-2</c:v>
                </c:pt>
                <c:pt idx="1389">
                  <c:v>1.6452507790063464E-2</c:v>
                </c:pt>
                <c:pt idx="1390">
                  <c:v>1.6440507774442281E-2</c:v>
                </c:pt>
                <c:pt idx="1391">
                  <c:v>1.6428505731642673E-2</c:v>
                </c:pt>
                <c:pt idx="1392">
                  <c:v>1.6416501895797353E-2</c:v>
                </c:pt>
                <c:pt idx="1393">
                  <c:v>1.6404496501198906E-2</c:v>
                </c:pt>
                <c:pt idx="1394">
                  <c:v>1.6392489781980046E-2</c:v>
                </c:pt>
                <c:pt idx="1395">
                  <c:v>1.6377051002045562E-2</c:v>
                </c:pt>
                <c:pt idx="1396">
                  <c:v>1.6368473306371811E-2</c:v>
                </c:pt>
                <c:pt idx="1397">
                  <c:v>1.6356464018327799E-2</c:v>
                </c:pt>
                <c:pt idx="1398">
                  <c:v>1.6344454342434034E-2</c:v>
                </c:pt>
                <c:pt idx="1399">
                  <c:v>1.6332444512743294E-2</c:v>
                </c:pt>
                <c:pt idx="1400">
                  <c:v>1.6318719105452573E-2</c:v>
                </c:pt>
                <c:pt idx="1401">
                  <c:v>1.630842532914123E-2</c:v>
                </c:pt>
                <c:pt idx="1402">
                  <c:v>1.6296416443495332E-2</c:v>
                </c:pt>
                <c:pt idx="1403">
                  <c:v>1.6284408340743184E-2</c:v>
                </c:pt>
                <c:pt idx="1404">
                  <c:v>1.6272401255177371E-2</c:v>
                </c:pt>
                <c:pt idx="1405">
                  <c:v>1.6260395421010543E-2</c:v>
                </c:pt>
                <c:pt idx="1406">
                  <c:v>1.6248391072455348E-2</c:v>
                </c:pt>
                <c:pt idx="1407">
                  <c:v>1.6236388443564564E-2</c:v>
                </c:pt>
                <c:pt idx="1408">
                  <c:v>1.6224387768550841E-2</c:v>
                </c:pt>
                <c:pt idx="1409">
                  <c:v>1.6212389281786699E-2</c:v>
                </c:pt>
                <c:pt idx="1410">
                  <c:v>1.6200393217085107E-2</c:v>
                </c:pt>
                <c:pt idx="1411">
                  <c:v>1.6188399808898524E-2</c:v>
                </c:pt>
                <c:pt idx="1412">
                  <c:v>1.6176409291359661E-2</c:v>
                </c:pt>
                <c:pt idx="1413">
                  <c:v>1.6164421898521297E-2</c:v>
                </c:pt>
                <c:pt idx="1414">
                  <c:v>1.6152437864835889E-2</c:v>
                </c:pt>
                <c:pt idx="1415">
                  <c:v>1.6140457424276278E-2</c:v>
                </c:pt>
                <c:pt idx="1416">
                  <c:v>1.6128480811055113E-2</c:v>
                </c:pt>
                <c:pt idx="1417">
                  <c:v>1.6116508259225171E-2</c:v>
                </c:pt>
                <c:pt idx="1418">
                  <c:v>1.610454000323891E-2</c:v>
                </c:pt>
                <c:pt idx="1419">
                  <c:v>1.6092576277149107E-2</c:v>
                </c:pt>
                <c:pt idx="1420">
                  <c:v>1.6080617315088475E-2</c:v>
                </c:pt>
                <c:pt idx="1421">
                  <c:v>1.6068663351269663E-2</c:v>
                </c:pt>
                <c:pt idx="1422">
                  <c:v>1.6056714619905321E-2</c:v>
                </c:pt>
                <c:pt idx="1423">
                  <c:v>1.6044771355128162E-2</c:v>
                </c:pt>
                <c:pt idx="1424">
                  <c:v>1.6032833791150836E-2</c:v>
                </c:pt>
                <c:pt idx="1425">
                  <c:v>1.6020902162106054E-2</c:v>
                </c:pt>
                <c:pt idx="1426">
                  <c:v>1.6008976702206468E-2</c:v>
                </c:pt>
                <c:pt idx="1427">
                  <c:v>1.5997057645664725E-2</c:v>
                </c:pt>
                <c:pt idx="1428">
                  <c:v>1.598514522661354E-2</c:v>
                </c:pt>
                <c:pt idx="1429">
                  <c:v>1.5973239679265561E-2</c:v>
                </c:pt>
                <c:pt idx="1430">
                  <c:v>1.5961341237833437E-2</c:v>
                </c:pt>
                <c:pt idx="1431">
                  <c:v>1.5949450136290011E-2</c:v>
                </c:pt>
                <c:pt idx="1432">
                  <c:v>1.5937566609087739E-2</c:v>
                </c:pt>
                <c:pt idx="1433">
                  <c:v>1.5925690890279398E-2</c:v>
                </c:pt>
                <c:pt idx="1434">
                  <c:v>1.5910433959360759E-2</c:v>
                </c:pt>
                <c:pt idx="1435">
                  <c:v>1.5898576967652289E-2</c:v>
                </c:pt>
                <c:pt idx="1436">
                  <c:v>1.5888420650345125E-2</c:v>
                </c:pt>
                <c:pt idx="1437">
                  <c:v>1.5876579775264688E-2</c:v>
                </c:pt>
                <c:pt idx="1438">
                  <c:v>1.58647479130547E-2</c:v>
                </c:pt>
                <c:pt idx="1439">
                  <c:v>1.5852925297767939E-2</c:v>
                </c:pt>
                <c:pt idx="1440">
                  <c:v>1.5841112163537119E-2</c:v>
                </c:pt>
                <c:pt idx="1441">
                  <c:v>1.582930874473476E-2</c:v>
                </c:pt>
                <c:pt idx="1442">
                  <c:v>1.5817515275253768E-2</c:v>
                </c:pt>
                <c:pt idx="1443">
                  <c:v>1.5805731989466665E-2</c:v>
                </c:pt>
                <c:pt idx="1444">
                  <c:v>1.5793959121506163E-2</c:v>
                </c:pt>
                <c:pt idx="1445">
                  <c:v>1.5782196905584911E-2</c:v>
                </c:pt>
                <c:pt idx="1446">
                  <c:v>1.5770445575835623E-2</c:v>
                </c:pt>
                <c:pt idx="1447">
                  <c:v>1.5758705366470949E-2</c:v>
                </c:pt>
                <c:pt idx="1448">
                  <c:v>1.5746976511543664E-2</c:v>
                </c:pt>
                <c:pt idx="1449">
                  <c:v>1.5735259245506228E-2</c:v>
                </c:pt>
                <c:pt idx="1450">
                  <c:v>1.5719227266322022E-2</c:v>
                </c:pt>
                <c:pt idx="1451">
                  <c:v>1.5711860416152135E-2</c:v>
                </c:pt>
                <c:pt idx="1452">
                  <c:v>1.5699687420260844E-2</c:v>
                </c:pt>
                <c:pt idx="1453">
                  <c:v>1.568683724461728E-2</c:v>
                </c:pt>
                <c:pt idx="1454">
                  <c:v>1.5675167925586209E-2</c:v>
                </c:pt>
                <c:pt idx="1455">
                  <c:v>1.5663503323262162E-2</c:v>
                </c:pt>
                <c:pt idx="1456">
                  <c:v>1.5651843640362983E-2</c:v>
                </c:pt>
                <c:pt idx="1457">
                  <c:v>1.5640189079606515E-2</c:v>
                </c:pt>
                <c:pt idx="1458">
                  <c:v>1.562853984347079E-2</c:v>
                </c:pt>
                <c:pt idx="1459">
                  <c:v>1.5616896134593716E-2</c:v>
                </c:pt>
                <c:pt idx="1460">
                  <c:v>1.5605258155533264E-2</c:v>
                </c:pt>
                <c:pt idx="1461">
                  <c:v>1.5593626109087211E-2</c:v>
                </c:pt>
                <c:pt idx="1462">
                  <c:v>1.5582000197653656E-2</c:v>
                </c:pt>
                <c:pt idx="1463">
                  <c:v>1.5570380624030378E-2</c:v>
                </c:pt>
                <c:pt idx="1464">
                  <c:v>1.5558767590615474E-2</c:v>
                </c:pt>
                <c:pt idx="1465">
                  <c:v>1.5547161300126788E-2</c:v>
                </c:pt>
                <c:pt idx="1466">
                  <c:v>1.5535561955362098E-2</c:v>
                </c:pt>
                <c:pt idx="1467">
                  <c:v>1.552396975855963E-2</c:v>
                </c:pt>
                <c:pt idx="1468">
                  <c:v>1.5512384912597099E-2</c:v>
                </c:pt>
                <c:pt idx="1469">
                  <c:v>1.5500807619952539E-2</c:v>
                </c:pt>
                <c:pt idx="1470">
                  <c:v>1.5489238083423729E-2</c:v>
                </c:pt>
                <c:pt idx="1471">
                  <c:v>1.5477676505408766E-2</c:v>
                </c:pt>
                <c:pt idx="1472">
                  <c:v>1.5466123088625494E-2</c:v>
                </c:pt>
                <c:pt idx="1473">
                  <c:v>1.5454578035711819E-2</c:v>
                </c:pt>
                <c:pt idx="1474">
                  <c:v>1.5443041549225711E-2</c:v>
                </c:pt>
                <c:pt idx="1475">
                  <c:v>1.5431513831725141E-2</c:v>
                </c:pt>
                <c:pt idx="1476">
                  <c:v>1.5419995085927951E-2</c:v>
                </c:pt>
                <c:pt idx="1477">
                  <c:v>1.5408485514392112E-2</c:v>
                </c:pt>
                <c:pt idx="1478">
                  <c:v>1.5396985319595657E-2</c:v>
                </c:pt>
                <c:pt idx="1479">
                  <c:v>1.5385494704416303E-2</c:v>
                </c:pt>
                <c:pt idx="1480">
                  <c:v>1.5374013871332082E-2</c:v>
                </c:pt>
                <c:pt idx="1481">
                  <c:v>1.5362543022821029E-2</c:v>
                </c:pt>
                <c:pt idx="1482">
                  <c:v>1.5351082361760859E-2</c:v>
                </c:pt>
                <c:pt idx="1483">
                  <c:v>1.5339632090629607E-2</c:v>
                </c:pt>
                <c:pt idx="1484">
                  <c:v>1.5328192411985242E-2</c:v>
                </c:pt>
                <c:pt idx="1485">
                  <c:v>1.5316763528545607E-2</c:v>
                </c:pt>
                <c:pt idx="1486">
                  <c:v>1.529882615240119E-2</c:v>
                </c:pt>
                <c:pt idx="1487">
                  <c:v>1.5287425958172562E-2</c:v>
                </c:pt>
                <c:pt idx="1488">
                  <c:v>1.5279938582226649E-2</c:v>
                </c:pt>
                <c:pt idx="1489">
                  <c:v>1.5268557294234597E-2</c:v>
                </c:pt>
                <c:pt idx="1490">
                  <c:v>1.5257187874055944E-2</c:v>
                </c:pt>
                <c:pt idx="1491">
                  <c:v>1.5245830524301951E-2</c:v>
                </c:pt>
                <c:pt idx="1492">
                  <c:v>1.5234485447637169E-2</c:v>
                </c:pt>
                <c:pt idx="1493">
                  <c:v>1.522315284661957E-2</c:v>
                </c:pt>
                <c:pt idx="1494">
                  <c:v>1.5211832923940349E-2</c:v>
                </c:pt>
                <c:pt idx="1495">
                  <c:v>1.5200525882184124E-2</c:v>
                </c:pt>
                <c:pt idx="1496">
                  <c:v>1.5189231924015445E-2</c:v>
                </c:pt>
                <c:pt idx="1497">
                  <c:v>1.5177951252018929E-2</c:v>
                </c:pt>
                <c:pt idx="1498">
                  <c:v>1.5166684068832481E-2</c:v>
                </c:pt>
                <c:pt idx="1499">
                  <c:v>1.5155430577067364E-2</c:v>
                </c:pt>
                <c:pt idx="1500">
                  <c:v>1.5138741591753657E-2</c:v>
                </c:pt>
                <c:pt idx="1501">
                  <c:v>1.5129124896553492E-2</c:v>
                </c:pt>
                <c:pt idx="1502">
                  <c:v>1.511791875781654E-2</c:v>
                </c:pt>
                <c:pt idx="1503">
                  <c:v>1.5106727176874557E-2</c:v>
                </c:pt>
                <c:pt idx="1504">
                  <c:v>1.5093954884690675E-2</c:v>
                </c:pt>
                <c:pt idx="1505">
                  <c:v>1.5084388499326806E-2</c:v>
                </c:pt>
                <c:pt idx="1506">
                  <c:v>1.5073241807836979E-2</c:v>
                </c:pt>
                <c:pt idx="1507">
                  <c:v>1.5062110484693747E-2</c:v>
                </c:pt>
                <c:pt idx="1508">
                  <c:v>1.5050994732455081E-2</c:v>
                </c:pt>
                <c:pt idx="1509">
                  <c:v>1.5039894753838823E-2</c:v>
                </c:pt>
                <c:pt idx="1510">
                  <c:v>1.5028810751323007E-2</c:v>
                </c:pt>
                <c:pt idx="1511">
                  <c:v>1.5017742927705413E-2</c:v>
                </c:pt>
                <c:pt idx="1512">
                  <c:v>1.5006691485464074E-2</c:v>
                </c:pt>
                <c:pt idx="1513">
                  <c:v>1.4995656627156961E-2</c:v>
                </c:pt>
                <c:pt idx="1514">
                  <c:v>1.4984638555421981E-2</c:v>
                </c:pt>
                <c:pt idx="1515">
                  <c:v>1.4973637473056911E-2</c:v>
                </c:pt>
                <c:pt idx="1516">
                  <c:v>1.4962653582379914E-2</c:v>
                </c:pt>
                <c:pt idx="1517">
                  <c:v>1.4951687086268706E-2</c:v>
                </c:pt>
                <c:pt idx="1518">
                  <c:v>1.4940738187121383E-2</c:v>
                </c:pt>
                <c:pt idx="1519">
                  <c:v>1.4929807087655789E-2</c:v>
                </c:pt>
                <c:pt idx="1520">
                  <c:v>1.4918893990429893E-2</c:v>
                </c:pt>
                <c:pt idx="1521">
                  <c:v>1.490799909816154E-2</c:v>
                </c:pt>
                <c:pt idx="1522">
                  <c:v>1.4897122613328762E-2</c:v>
                </c:pt>
                <c:pt idx="1523">
                  <c:v>1.4886264738569466E-2</c:v>
                </c:pt>
                <c:pt idx="1524">
                  <c:v>1.4875425676601495E-2</c:v>
                </c:pt>
                <c:pt idx="1525">
                  <c:v>1.4864605629902883E-2</c:v>
                </c:pt>
                <c:pt idx="1526">
                  <c:v>1.4853804801191473E-2</c:v>
                </c:pt>
                <c:pt idx="1527">
                  <c:v>1.4843023392945298E-2</c:v>
                </c:pt>
                <c:pt idx="1528">
                  <c:v>1.4832261607882202E-2</c:v>
                </c:pt>
                <c:pt idx="1529">
                  <c:v>1.4821519648480219E-2</c:v>
                </c:pt>
                <c:pt idx="1530">
                  <c:v>1.4810797717537127E-2</c:v>
                </c:pt>
                <c:pt idx="1531">
                  <c:v>1.4800096017530961E-2</c:v>
                </c:pt>
                <c:pt idx="1532">
                  <c:v>1.4789414751179564E-2</c:v>
                </c:pt>
                <c:pt idx="1533">
                  <c:v>1.4778754120960969E-2</c:v>
                </c:pt>
                <c:pt idx="1534">
                  <c:v>1.4768114329513082E-2</c:v>
                </c:pt>
                <c:pt idx="1535">
                  <c:v>1.4757495579553748E-2</c:v>
                </c:pt>
                <c:pt idx="1536">
                  <c:v>1.4746898073560999E-2</c:v>
                </c:pt>
                <c:pt idx="1537">
                  <c:v>1.4736322014252679E-2</c:v>
                </c:pt>
                <c:pt idx="1538">
                  <c:v>1.4724261610377098E-2</c:v>
                </c:pt>
                <c:pt idx="1539">
                  <c:v>1.4713732190321238E-2</c:v>
                </c:pt>
                <c:pt idx="1540">
                  <c:v>1.4704724542013992E-2</c:v>
                </c:pt>
                <c:pt idx="1541">
                  <c:v>1.4694236295262897E-2</c:v>
                </c:pt>
                <c:pt idx="1542">
                  <c:v>1.4683770508225891E-2</c:v>
                </c:pt>
                <c:pt idx="1543">
                  <c:v>1.4673327383381007E-2</c:v>
                </c:pt>
                <c:pt idx="1544">
                  <c:v>1.4662907123605962E-2</c:v>
                </c:pt>
                <c:pt idx="1545">
                  <c:v>1.4652509931138979E-2</c:v>
                </c:pt>
                <c:pt idx="1546">
                  <c:v>1.4642136008857776E-2</c:v>
                </c:pt>
                <c:pt idx="1547">
                  <c:v>1.4631785559320321E-2</c:v>
                </c:pt>
                <c:pt idx="1548">
                  <c:v>1.4621458785084585E-2</c:v>
                </c:pt>
                <c:pt idx="1549">
                  <c:v>1.4611155888788474E-2</c:v>
                </c:pt>
                <c:pt idx="1550">
                  <c:v>1.4600877073069896E-2</c:v>
                </c:pt>
                <c:pt idx="1551">
                  <c:v>1.459062254048682E-2</c:v>
                </c:pt>
                <c:pt idx="1552">
                  <c:v>1.4580392493677152E-2</c:v>
                </c:pt>
                <c:pt idx="1553">
                  <c:v>1.4570187135198864E-2</c:v>
                </c:pt>
                <c:pt idx="1554">
                  <c:v>1.4560006667689862E-2</c:v>
                </c:pt>
                <c:pt idx="1555">
                  <c:v>1.4546954395866507E-2</c:v>
                </c:pt>
                <c:pt idx="1556">
                  <c:v>1.4539721216211277E-2</c:v>
                </c:pt>
                <c:pt idx="1557">
                  <c:v>1.4529616637277698E-2</c:v>
                </c:pt>
                <c:pt idx="1558">
                  <c:v>1.4519537759865031E-2</c:v>
                </c:pt>
                <c:pt idx="1559">
                  <c:v>1.4509484786371374E-2</c:v>
                </c:pt>
                <c:pt idx="1560">
                  <c:v>1.4499457919594505E-2</c:v>
                </c:pt>
                <c:pt idx="1561">
                  <c:v>1.4489457362092395E-2</c:v>
                </c:pt>
                <c:pt idx="1562">
                  <c:v>1.4479483316423014E-2</c:v>
                </c:pt>
                <c:pt idx="1563">
                  <c:v>1.4469535985144333E-2</c:v>
                </c:pt>
                <c:pt idx="1564">
                  <c:v>1.4459615570974194E-2</c:v>
                </c:pt>
                <c:pt idx="1565">
                  <c:v>1.4449722276470567E-2</c:v>
                </c:pt>
                <c:pt idx="1566">
                  <c:v>1.4439856304271359E-2</c:v>
                </c:pt>
                <c:pt idx="1567">
                  <c:v>1.4430017856934541E-2</c:v>
                </c:pt>
                <c:pt idx="1568">
                  <c:v>1.4420207137177954E-2</c:v>
                </c:pt>
                <c:pt idx="1569">
                  <c:v>1.4410424347399697E-2</c:v>
                </c:pt>
                <c:pt idx="1570">
                  <c:v>1.4400669690477486E-2</c:v>
                </c:pt>
                <c:pt idx="1571">
                  <c:v>1.4390943368889353E-2</c:v>
                </c:pt>
                <c:pt idx="1572">
                  <c:v>1.4381245585113334E-2</c:v>
                </c:pt>
                <c:pt idx="1573">
                  <c:v>1.4371576541947206E-2</c:v>
                </c:pt>
                <c:pt idx="1574">
                  <c:v>1.4361936441948941E-2</c:v>
                </c:pt>
                <c:pt idx="1575">
                  <c:v>1.4352325487676509E-2</c:v>
                </c:pt>
                <c:pt idx="1576">
                  <c:v>1.4342743881767817E-2</c:v>
                </c:pt>
                <c:pt idx="1577">
                  <c:v>1.4333191826940705E-2</c:v>
                </c:pt>
                <c:pt idx="1578">
                  <c:v>1.4323669525593274E-2</c:v>
                </c:pt>
                <c:pt idx="1579">
                  <c:v>1.4314177180523302E-2</c:v>
                </c:pt>
                <c:pt idx="1580">
                  <c:v>1.4304714994208823E-2</c:v>
                </c:pt>
                <c:pt idx="1581">
                  <c:v>1.4295283169367679E-2</c:v>
                </c:pt>
                <c:pt idx="1582">
                  <c:v>1.4285881908477904E-2</c:v>
                </c:pt>
                <c:pt idx="1583">
                  <c:v>1.4276511414257342E-2</c:v>
                </c:pt>
                <c:pt idx="1584">
                  <c:v>1.4267171889263963E-2</c:v>
                </c:pt>
                <c:pt idx="1585">
                  <c:v>1.4257863536055737E-2</c:v>
                </c:pt>
                <c:pt idx="1586">
                  <c:v>1.4248586557430443E-2</c:v>
                </c:pt>
                <c:pt idx="1587">
                  <c:v>1.4239341155786178E-2</c:v>
                </c:pt>
                <c:pt idx="1588">
                  <c:v>1.4230127533840786E-2</c:v>
                </c:pt>
                <c:pt idx="1589">
                  <c:v>1.4220945894232173E-2</c:v>
                </c:pt>
                <c:pt idx="1590">
                  <c:v>1.4211796439438373E-2</c:v>
                </c:pt>
                <c:pt idx="1591">
                  <c:v>1.4202679372097293E-2</c:v>
                </c:pt>
                <c:pt idx="1592">
                  <c:v>1.4193594894926775E-2</c:v>
                </c:pt>
                <c:pt idx="1593">
                  <c:v>1.418454321048479E-2</c:v>
                </c:pt>
                <c:pt idx="1594">
                  <c:v>1.4175524521329308E-2</c:v>
                </c:pt>
                <c:pt idx="1595">
                  <c:v>1.4166539030178171E-2</c:v>
                </c:pt>
                <c:pt idx="1596">
                  <c:v>1.4157586939509414E-2</c:v>
                </c:pt>
                <c:pt idx="1597">
                  <c:v>1.4148668451881008E-2</c:v>
                </c:pt>
                <c:pt idx="1598">
                  <c:v>1.4139783770170666E-2</c:v>
                </c:pt>
                <c:pt idx="1599">
                  <c:v>1.4130933096776488E-2</c:v>
                </c:pt>
                <c:pt idx="1600">
                  <c:v>1.4122116634256443E-2</c:v>
                </c:pt>
                <c:pt idx="1601">
                  <c:v>1.411333458540831E-2</c:v>
                </c:pt>
                <c:pt idx="1602">
                  <c:v>1.410458715279006E-2</c:v>
                </c:pt>
                <c:pt idx="1603">
                  <c:v>1.4095874538799791E-2</c:v>
                </c:pt>
                <c:pt idx="1604">
                  <c:v>1.4087196946395153E-2</c:v>
                </c:pt>
                <c:pt idx="1605">
                  <c:v>1.407609182789038E-2</c:v>
                </c:pt>
                <c:pt idx="1606">
                  <c:v>1.4069947636095037E-2</c:v>
                </c:pt>
                <c:pt idx="1607">
                  <c:v>1.4061376323475372E-2</c:v>
                </c:pt>
                <c:pt idx="1608">
                  <c:v>1.4052840842753156E-2</c:v>
                </c:pt>
                <c:pt idx="1609">
                  <c:v>1.4044341396406423E-2</c:v>
                </c:pt>
                <c:pt idx="1610">
                  <c:v>1.4035878187073081E-2</c:v>
                </c:pt>
                <c:pt idx="1611">
                  <c:v>1.4027451417470971E-2</c:v>
                </c:pt>
                <c:pt idx="1612">
                  <c:v>1.4019061290158064E-2</c:v>
                </c:pt>
                <c:pt idx="1613">
                  <c:v>1.401070800769233E-2</c:v>
                </c:pt>
                <c:pt idx="1614">
                  <c:v>1.4002391772631739E-2</c:v>
                </c:pt>
                <c:pt idx="1615">
                  <c:v>1.3994112787774071E-2</c:v>
                </c:pt>
                <c:pt idx="1616">
                  <c:v>1.398587125559736E-2</c:v>
                </c:pt>
                <c:pt idx="1617">
                  <c:v>1.3977667378739511E-2</c:v>
                </c:pt>
                <c:pt idx="1618">
                  <c:v>1.3969501359758496E-2</c:v>
                </c:pt>
                <c:pt idx="1619">
                  <c:v>1.3961373401292221E-2</c:v>
                </c:pt>
                <c:pt idx="1620">
                  <c:v>1.3953283705978592E-2</c:v>
                </c:pt>
                <c:pt idx="1621">
                  <c:v>1.394523247637558E-2</c:v>
                </c:pt>
                <c:pt idx="1622">
                  <c:v>1.3937219915201027E-2</c:v>
                </c:pt>
                <c:pt idx="1623">
                  <c:v>1.3929246224932967E-2</c:v>
                </c:pt>
                <c:pt idx="1624">
                  <c:v>1.3921311608209308E-2</c:v>
                </c:pt>
                <c:pt idx="1625">
                  <c:v>1.3913416267747891E-2</c:v>
                </c:pt>
                <c:pt idx="1626">
                  <c:v>1.3905560405946815E-2</c:v>
                </c:pt>
                <c:pt idx="1627">
                  <c:v>1.3897744225603859E-2</c:v>
                </c:pt>
                <c:pt idx="1628">
                  <c:v>1.3889967929197056E-2</c:v>
                </c:pt>
                <c:pt idx="1629">
                  <c:v>1.3882231719444249E-2</c:v>
                </c:pt>
                <c:pt idx="1630">
                  <c:v>1.3874535798983345E-2</c:v>
                </c:pt>
                <c:pt idx="1631">
                  <c:v>1.3866880370132506E-2</c:v>
                </c:pt>
                <c:pt idx="1632">
                  <c:v>1.3859265635929319E-2</c:v>
                </c:pt>
                <c:pt idx="1633">
                  <c:v>1.3851691798691945E-2</c:v>
                </c:pt>
                <c:pt idx="1634">
                  <c:v>1.3844159061058292E-2</c:v>
                </c:pt>
                <c:pt idx="1635">
                  <c:v>1.3836667625666266E-2</c:v>
                </c:pt>
                <c:pt idx="1636">
                  <c:v>1.3829217695153773E-2</c:v>
                </c:pt>
                <c:pt idx="1637">
                  <c:v>1.3821809472158719E-2</c:v>
                </c:pt>
                <c:pt idx="1638">
                  <c:v>1.3814443159239076E-2</c:v>
                </c:pt>
                <c:pt idx="1639">
                  <c:v>1.3807118958872877E-2</c:v>
                </c:pt>
                <c:pt idx="1640">
                  <c:v>1.3799837073937837E-2</c:v>
                </c:pt>
                <c:pt idx="1641">
                  <c:v>1.3792597706832055E-2</c:v>
                </c:pt>
                <c:pt idx="1642">
                  <c:v>1.3784376467143034E-2</c:v>
                </c:pt>
                <c:pt idx="1643">
                  <c:v>1.377824733681976E-2</c:v>
                </c:pt>
                <c:pt idx="1644">
                  <c:v>1.3771136739109124E-2</c:v>
                </c:pt>
                <c:pt idx="1645">
                  <c:v>1.3764069469699436E-2</c:v>
                </c:pt>
                <c:pt idx="1646">
                  <c:v>1.3757045731228601E-2</c:v>
                </c:pt>
                <c:pt idx="1647">
                  <c:v>1.3750065726334526E-2</c:v>
                </c:pt>
                <c:pt idx="1648">
                  <c:v>1.3743129657575182E-2</c:v>
                </c:pt>
                <c:pt idx="1649">
                  <c:v>1.3736237727588474E-2</c:v>
                </c:pt>
                <c:pt idx="1650">
                  <c:v>1.3729390138932374E-2</c:v>
                </c:pt>
                <c:pt idx="1651">
                  <c:v>1.3722587094324723E-2</c:v>
                </c:pt>
                <c:pt idx="1652">
                  <c:v>1.3715828796243557E-2</c:v>
                </c:pt>
                <c:pt idx="1653">
                  <c:v>1.3709115447406717E-2</c:v>
                </c:pt>
                <c:pt idx="1654">
                  <c:v>1.3702447250292238E-2</c:v>
                </c:pt>
                <c:pt idx="1655">
                  <c:v>1.3695824407697899E-2</c:v>
                </c:pt>
                <c:pt idx="1656">
                  <c:v>1.3687376293489706E-2</c:v>
                </c:pt>
                <c:pt idx="1657">
                  <c:v>1.3682715596061712E-2</c:v>
                </c:pt>
                <c:pt idx="1658">
                  <c:v>1.3676230032295678E-2</c:v>
                </c:pt>
                <c:pt idx="1659">
                  <c:v>1.36697906333616E-2</c:v>
                </c:pt>
                <c:pt idx="1660">
                  <c:v>1.366320212746075E-2</c:v>
                </c:pt>
                <c:pt idx="1661">
                  <c:v>1.3656148316565364E-2</c:v>
                </c:pt>
                <c:pt idx="1662">
                  <c:v>1.3649855326196558E-2</c:v>
                </c:pt>
                <c:pt idx="1663">
                  <c:v>1.3643609340068252E-2</c:v>
                </c:pt>
                <c:pt idx="1664">
                  <c:v>1.3637410560658481E-2</c:v>
                </c:pt>
                <c:pt idx="1665">
                  <c:v>1.3631259190765022E-2</c:v>
                </c:pt>
                <c:pt idx="1666">
                  <c:v>1.362515543286591E-2</c:v>
                </c:pt>
                <c:pt idx="1667">
                  <c:v>1.3619099489678987E-2</c:v>
                </c:pt>
                <c:pt idx="1668">
                  <c:v>1.3613091563682289E-2</c:v>
                </c:pt>
                <c:pt idx="1669">
                  <c:v>1.3607131857593657E-2</c:v>
                </c:pt>
                <c:pt idx="1670">
                  <c:v>1.3601220573971062E-2</c:v>
                </c:pt>
                <c:pt idx="1671">
                  <c:v>1.3595357915372475E-2</c:v>
                </c:pt>
                <c:pt idx="1672">
                  <c:v>1.3589544084515737E-2</c:v>
                </c:pt>
                <c:pt idx="1673">
                  <c:v>1.3583779283958819E-2</c:v>
                </c:pt>
                <c:pt idx="1674">
                  <c:v>1.3578063716339628E-2</c:v>
                </c:pt>
                <c:pt idx="1675">
                  <c:v>1.3572397584136198E-2</c:v>
                </c:pt>
                <c:pt idx="1676">
                  <c:v>1.3566781090226243E-2</c:v>
                </c:pt>
                <c:pt idx="1677">
                  <c:v>1.3561214436927926E-2</c:v>
                </c:pt>
                <c:pt idx="1678">
                  <c:v>1.355569782695909E-2</c:v>
                </c:pt>
                <c:pt idx="1679">
                  <c:v>1.355023146295764E-2</c:v>
                </c:pt>
                <c:pt idx="1680">
                  <c:v>1.3544815547481548E-2</c:v>
                </c:pt>
                <c:pt idx="1681">
                  <c:v>1.3539450283248655E-2</c:v>
                </c:pt>
                <c:pt idx="1682">
                  <c:v>1.3534135872736996E-2</c:v>
                </c:pt>
                <c:pt idx="1683">
                  <c:v>1.3528872518584478E-2</c:v>
                </c:pt>
                <c:pt idx="1684">
                  <c:v>1.3523660423508943E-2</c:v>
                </c:pt>
                <c:pt idx="1685">
                  <c:v>1.3518499789988425E-2</c:v>
                </c:pt>
                <c:pt idx="1686">
                  <c:v>1.3513390820580895E-2</c:v>
                </c:pt>
                <c:pt idx="1687">
                  <c:v>1.3508333718084131E-2</c:v>
                </c:pt>
                <c:pt idx="1688">
                  <c:v>1.3503328684976168E-2</c:v>
                </c:pt>
                <c:pt idx="1689">
                  <c:v>1.3498375923814976E-2</c:v>
                </c:pt>
                <c:pt idx="1690">
                  <c:v>1.3493475637398333E-2</c:v>
                </c:pt>
                <c:pt idx="1691">
                  <c:v>1.3488628028204275E-2</c:v>
                </c:pt>
                <c:pt idx="1692">
                  <c:v>1.3483833298870707E-2</c:v>
                </c:pt>
                <c:pt idx="1693">
                  <c:v>1.3479091651955599E-2</c:v>
                </c:pt>
                <c:pt idx="1694">
                  <c:v>1.3473073573599947E-2</c:v>
                </c:pt>
                <c:pt idx="1695">
                  <c:v>1.3468454018861209E-2</c:v>
                </c:pt>
                <c:pt idx="1696">
                  <c:v>1.3464537172014346E-2</c:v>
                </c:pt>
                <c:pt idx="1697">
                  <c:v>1.3460017596580443E-2</c:v>
                </c:pt>
                <c:pt idx="1698">
                  <c:v>1.3455552145531513E-2</c:v>
                </c:pt>
                <c:pt idx="1699">
                  <c:v>1.34511410215854E-2</c:v>
                </c:pt>
                <c:pt idx="1700">
                  <c:v>1.3446784427300074E-2</c:v>
                </c:pt>
                <c:pt idx="1701">
                  <c:v>1.3442482565313441E-2</c:v>
                </c:pt>
                <c:pt idx="1702">
                  <c:v>1.3438235638183471E-2</c:v>
                </c:pt>
                <c:pt idx="1703">
                  <c:v>1.3434043848548072E-2</c:v>
                </c:pt>
                <c:pt idx="1704">
                  <c:v>1.3429907398965213E-2</c:v>
                </c:pt>
                <c:pt idx="1705">
                  <c:v>1.3425826492152737E-2</c:v>
                </c:pt>
                <c:pt idx="1706">
                  <c:v>1.3421801330588679E-2</c:v>
                </c:pt>
                <c:pt idx="1707">
                  <c:v>1.341783211699088E-2</c:v>
                </c:pt>
                <c:pt idx="1708">
                  <c:v>1.3413919053917311E-2</c:v>
                </c:pt>
                <c:pt idx="1709">
                  <c:v>1.3410062343925944E-2</c:v>
                </c:pt>
                <c:pt idx="1710">
                  <c:v>1.3406262189814555E-2</c:v>
                </c:pt>
                <c:pt idx="1711">
                  <c:v>1.3401431148141185E-2</c:v>
                </c:pt>
                <c:pt idx="1712">
                  <c:v>1.339830312272916E-2</c:v>
                </c:pt>
                <c:pt idx="1713">
                  <c:v>1.339514983413892E-2</c:v>
                </c:pt>
                <c:pt idx="1714">
                  <c:v>1.339147047204392E-2</c:v>
                </c:pt>
                <c:pt idx="1715">
                  <c:v>1.3387790568542002E-2</c:v>
                </c:pt>
                <c:pt idx="1716">
                  <c:v>1.3384110149452511E-2</c:v>
                </c:pt>
                <c:pt idx="1717">
                  <c:v>1.3380429240275049E-2</c:v>
                </c:pt>
                <c:pt idx="1718">
                  <c:v>1.3376747866988836E-2</c:v>
                </c:pt>
                <c:pt idx="1719">
                  <c:v>1.3373066055093474E-2</c:v>
                </c:pt>
                <c:pt idx="1720">
                  <c:v>1.3369383830248438E-2</c:v>
                </c:pt>
                <c:pt idx="1721">
                  <c:v>1.3365701218273074E-2</c:v>
                </c:pt>
                <c:pt idx="1722">
                  <c:v>1.3362018244826857E-2</c:v>
                </c:pt>
                <c:pt idx="1723">
                  <c:v>1.335833493556926E-2</c:v>
                </c:pt>
                <c:pt idx="1724">
                  <c:v>1.3354651316239696E-2</c:v>
                </c:pt>
                <c:pt idx="1725">
                  <c:v>1.3350967412497639E-2</c:v>
                </c:pt>
                <c:pt idx="1726">
                  <c:v>1.3347283250082498E-2</c:v>
                </c:pt>
                <c:pt idx="1727">
                  <c:v>1.3343598854653749E-2</c:v>
                </c:pt>
                <c:pt idx="1728">
                  <c:v>1.3339914251870866E-2</c:v>
                </c:pt>
                <c:pt idx="1729">
                  <c:v>1.333622946747326E-2</c:v>
                </c:pt>
                <c:pt idx="1730">
                  <c:v>1.3332544527200341E-2</c:v>
                </c:pt>
                <c:pt idx="1731">
                  <c:v>1.3328859456711584E-2</c:v>
                </c:pt>
                <c:pt idx="1732">
                  <c:v>1.3325174281666463E-2</c:v>
                </c:pt>
                <c:pt idx="1733">
                  <c:v>1.3321489027884326E-2</c:v>
                </c:pt>
                <c:pt idx="1734">
                  <c:v>1.3317803720864774E-2</c:v>
                </c:pt>
                <c:pt idx="1735">
                  <c:v>1.3314118386347218E-2</c:v>
                </c:pt>
                <c:pt idx="1736">
                  <c:v>1.3310433050151005E-2</c:v>
                </c:pt>
                <c:pt idx="1737">
                  <c:v>1.3306747738015545E-2</c:v>
                </c:pt>
                <c:pt idx="1738">
                  <c:v>1.3303062475440441E-2</c:v>
                </c:pt>
                <c:pt idx="1739">
                  <c:v>1.3299377288165104E-2</c:v>
                </c:pt>
                <c:pt idx="1740">
                  <c:v>1.3295692201928944E-2</c:v>
                </c:pt>
                <c:pt idx="1741">
                  <c:v>1.3292007242471371E-2</c:v>
                </c:pt>
                <c:pt idx="1742">
                  <c:v>1.328832243545186E-2</c:v>
                </c:pt>
                <c:pt idx="1743">
                  <c:v>1.3284637806529886E-2</c:v>
                </c:pt>
                <c:pt idx="1744">
                  <c:v>1.3280953381364924E-2</c:v>
                </c:pt>
                <c:pt idx="1745">
                  <c:v>1.3277269185776319E-2</c:v>
                </c:pt>
                <c:pt idx="1746">
                  <c:v>1.3272495801235351E-2</c:v>
                </c:pt>
                <c:pt idx="1747">
                  <c:v>1.3268811998665697E-2</c:v>
                </c:pt>
                <c:pt idx="1748">
                  <c:v>1.3265692066433132E-2</c:v>
                </c:pt>
                <c:pt idx="1749">
                  <c:v>1.3262009095464933E-2</c:v>
                </c:pt>
                <c:pt idx="1750">
                  <c:v>1.3258326486127459E-2</c:v>
                </c:pt>
                <c:pt idx="1751">
                  <c:v>1.325464426416012E-2</c:v>
                </c:pt>
                <c:pt idx="1752">
                  <c:v>1.3250962455222393E-2</c:v>
                </c:pt>
                <c:pt idx="1753">
                  <c:v>1.3247281085053686E-2</c:v>
                </c:pt>
                <c:pt idx="1754">
                  <c:v>1.3243600179393411E-2</c:v>
                </c:pt>
                <c:pt idx="1755">
                  <c:v>1.3239919763821106E-2</c:v>
                </c:pt>
                <c:pt idx="1756">
                  <c:v>1.3236239864076182E-2</c:v>
                </c:pt>
                <c:pt idx="1757">
                  <c:v>1.323256050589805E-2</c:v>
                </c:pt>
                <c:pt idx="1758">
                  <c:v>1.3228881714946183E-2</c:v>
                </c:pt>
                <c:pt idx="1759">
                  <c:v>1.3225203516880057E-2</c:v>
                </c:pt>
                <c:pt idx="1760">
                  <c:v>1.3221446372060797E-2</c:v>
                </c:pt>
                <c:pt idx="1761">
                  <c:v>1.3215748195793964E-2</c:v>
                </c:pt>
                <c:pt idx="1762">
                  <c:v>1.3212072325146096E-2</c:v>
                </c:pt>
                <c:pt idx="1763">
                  <c:v>1.3208397164810037E-2</c:v>
                </c:pt>
                <c:pt idx="1764">
                  <c:v>1.32041978844466E-2</c:v>
                </c:pt>
                <c:pt idx="1765">
                  <c:v>1.3201049078190863E-2</c:v>
                </c:pt>
                <c:pt idx="1766">
                  <c:v>1.3197376203226696E-2</c:v>
                </c:pt>
                <c:pt idx="1767">
                  <c:v>1.3193704141531981E-2</c:v>
                </c:pt>
                <c:pt idx="1768">
                  <c:v>1.3190032918526384E-2</c:v>
                </c:pt>
                <c:pt idx="1769">
                  <c:v>1.3186362560189124E-2</c:v>
                </c:pt>
                <c:pt idx="1770">
                  <c:v>1.318269309209974E-2</c:v>
                </c:pt>
                <c:pt idx="1771">
                  <c:v>1.3179024539997641E-2</c:v>
                </c:pt>
                <c:pt idx="1772">
                  <c:v>1.3175356929542303E-2</c:v>
                </c:pt>
                <c:pt idx="1773">
                  <c:v>1.3171690286393201E-2</c:v>
                </c:pt>
                <c:pt idx="1774">
                  <c:v>1.3168024636289744E-2</c:v>
                </c:pt>
                <c:pt idx="1775">
                  <c:v>1.3164360004891407E-2</c:v>
                </c:pt>
                <c:pt idx="1776">
                  <c:v>1.3160696418097473E-2</c:v>
                </c:pt>
                <c:pt idx="1777">
                  <c:v>1.3157033901327608E-2</c:v>
                </c:pt>
                <c:pt idx="1778">
                  <c:v>1.3153372480321224E-2</c:v>
                </c:pt>
                <c:pt idx="1779">
                  <c:v>1.3149712180897666E-2</c:v>
                </c:pt>
                <c:pt idx="1780">
                  <c:v>1.3146053028636473E-2</c:v>
                </c:pt>
                <c:pt idx="1781">
                  <c:v>1.3142395049277056E-2</c:v>
                </c:pt>
                <c:pt idx="1782">
                  <c:v>1.3138738268638761E-2</c:v>
                </c:pt>
                <c:pt idx="1783">
                  <c:v>1.3135082712221191E-2</c:v>
                </c:pt>
                <c:pt idx="1784">
                  <c:v>1.3131428405763756E-2</c:v>
                </c:pt>
                <c:pt idx="1785">
                  <c:v>1.312777537516574E-2</c:v>
                </c:pt>
                <c:pt idx="1786">
                  <c:v>1.3124123645846808E-2</c:v>
                </c:pt>
                <c:pt idx="1787">
                  <c:v>1.3120473243626307E-2</c:v>
                </c:pt>
                <c:pt idx="1788">
                  <c:v>1.3116824194083776E-2</c:v>
                </c:pt>
                <c:pt idx="1789">
                  <c:v>1.3113176523118497E-2</c:v>
                </c:pt>
                <c:pt idx="1790">
                  <c:v>1.3109530256230073E-2</c:v>
                </c:pt>
                <c:pt idx="1791">
                  <c:v>1.3105885419397723E-2</c:v>
                </c:pt>
                <c:pt idx="1792">
                  <c:v>1.3102242038041112E-2</c:v>
                </c:pt>
                <c:pt idx="1793">
                  <c:v>1.3098600137899652E-2</c:v>
                </c:pt>
                <c:pt idx="1794">
                  <c:v>1.3094959744712753E-2</c:v>
                </c:pt>
                <c:pt idx="1795">
                  <c:v>1.309132088413989E-2</c:v>
                </c:pt>
                <c:pt idx="1796">
                  <c:v>1.3087683582000409E-2</c:v>
                </c:pt>
                <c:pt idx="1797">
                  <c:v>1.3084047863873849E-2</c:v>
                </c:pt>
                <c:pt idx="1798">
                  <c:v>1.3079353846698893E-2</c:v>
                </c:pt>
                <c:pt idx="1799">
                  <c:v>1.3076262492806023E-2</c:v>
                </c:pt>
                <c:pt idx="1800">
                  <c:v>1.3073150470646056E-2</c:v>
                </c:pt>
                <c:pt idx="1801">
                  <c:v>1.3069521345645541E-2</c:v>
                </c:pt>
                <c:pt idx="1802">
                  <c:v>1.3065893933195127E-2</c:v>
                </c:pt>
                <c:pt idx="1803">
                  <c:v>1.3062268258874354E-2</c:v>
                </c:pt>
                <c:pt idx="1804">
                  <c:v>1.3058644348502568E-2</c:v>
                </c:pt>
                <c:pt idx="1805">
                  <c:v>1.3055022227659308E-2</c:v>
                </c:pt>
                <c:pt idx="1806">
                  <c:v>1.3051401922163919E-2</c:v>
                </c:pt>
                <c:pt idx="1807">
                  <c:v>1.3047783457835749E-2</c:v>
                </c:pt>
                <c:pt idx="1808">
                  <c:v>1.3044166859934592E-2</c:v>
                </c:pt>
                <c:pt idx="1809">
                  <c:v>1.3040552154519602E-2</c:v>
                </c:pt>
                <c:pt idx="1810">
                  <c:v>1.3036939367250255E-2</c:v>
                </c:pt>
                <c:pt idx="1811">
                  <c:v>1.3032297214747857E-2</c:v>
                </c:pt>
                <c:pt idx="1812">
                  <c:v>1.302971964970645E-2</c:v>
                </c:pt>
                <c:pt idx="1813">
                  <c:v>1.3026112770750942E-2</c:v>
                </c:pt>
                <c:pt idx="1814">
                  <c:v>1.3022507912738845E-2</c:v>
                </c:pt>
                <c:pt idx="1815">
                  <c:v>1.30189051012497E-2</c:v>
                </c:pt>
                <c:pt idx="1816">
                  <c:v>1.3014790141356869E-2</c:v>
                </c:pt>
                <c:pt idx="1817">
                  <c:v>1.3011705720797906E-2</c:v>
                </c:pt>
                <c:pt idx="1818">
                  <c:v>1.3008109203154206E-2</c:v>
                </c:pt>
                <c:pt idx="1819">
                  <c:v>1.3004514834831227E-2</c:v>
                </c:pt>
                <c:pt idx="1820">
                  <c:v>1.3000922641648316E-2</c:v>
                </c:pt>
                <c:pt idx="1821">
                  <c:v>1.2997332649185012E-2</c:v>
                </c:pt>
                <c:pt idx="1822">
                  <c:v>1.2993744883100788E-2</c:v>
                </c:pt>
                <c:pt idx="1823">
                  <c:v>1.2990159369135057E-2</c:v>
                </c:pt>
                <c:pt idx="1824">
                  <c:v>1.2986576133027228E-2</c:v>
                </c:pt>
                <c:pt idx="1825">
                  <c:v>1.2982995200436775E-2</c:v>
                </c:pt>
                <c:pt idx="1826">
                  <c:v>1.2979416597023175E-2</c:v>
                </c:pt>
                <c:pt idx="1827">
                  <c:v>1.2975840348525836E-2</c:v>
                </c:pt>
                <c:pt idx="1828">
                  <c:v>1.2972266480604233E-2</c:v>
                </c:pt>
                <c:pt idx="1829">
                  <c:v>1.2968695018997778E-2</c:v>
                </c:pt>
                <c:pt idx="1830">
                  <c:v>1.2965125989365944E-2</c:v>
                </c:pt>
                <c:pt idx="1831">
                  <c:v>1.2961559417448143E-2</c:v>
                </c:pt>
                <c:pt idx="1832">
                  <c:v>1.2957995328983785E-2</c:v>
                </c:pt>
                <c:pt idx="1833">
                  <c:v>1.2954433749472472E-2</c:v>
                </c:pt>
                <c:pt idx="1834">
                  <c:v>1.2950874704893423E-2</c:v>
                </c:pt>
                <c:pt idx="1835">
                  <c:v>1.2947318220586368E-2</c:v>
                </c:pt>
                <c:pt idx="1836">
                  <c:v>1.2943764322530527E-2</c:v>
                </c:pt>
                <c:pt idx="1837">
                  <c:v>1.2940213036385373E-2</c:v>
                </c:pt>
                <c:pt idx="1838">
                  <c:v>1.2936664387730445E-2</c:v>
                </c:pt>
                <c:pt idx="1839">
                  <c:v>1.2933118402305155E-2</c:v>
                </c:pt>
                <c:pt idx="1840">
                  <c:v>1.2929575106008784E-2</c:v>
                </c:pt>
                <c:pt idx="1841">
                  <c:v>1.2926034524181063E-2</c:v>
                </c:pt>
                <c:pt idx="1842">
                  <c:v>1.2922496682721274E-2</c:v>
                </c:pt>
                <c:pt idx="1843">
                  <c:v>1.2918961607288892E-2</c:v>
                </c:pt>
                <c:pt idx="1844">
                  <c:v>1.2915429323623329E-2</c:v>
                </c:pt>
                <c:pt idx="1845">
                  <c:v>1.2911899857384057E-2</c:v>
                </c:pt>
                <c:pt idx="1846">
                  <c:v>1.2908373234310488E-2</c:v>
                </c:pt>
                <c:pt idx="1847">
                  <c:v>1.2904849480062097E-2</c:v>
                </c:pt>
                <c:pt idx="1848">
                  <c:v>1.2901328620218422E-2</c:v>
                </c:pt>
                <c:pt idx="1849">
                  <c:v>1.2897810680598809E-2</c:v>
                </c:pt>
                <c:pt idx="1850">
                  <c:v>1.2893793786981078E-2</c:v>
                </c:pt>
                <c:pt idx="1851">
                  <c:v>1.2890282191406754E-2</c:v>
                </c:pt>
                <c:pt idx="1852">
                  <c:v>1.2887274639998836E-2</c:v>
                </c:pt>
                <c:pt idx="1853">
                  <c:v>1.2883768638189963E-2</c:v>
                </c:pt>
                <c:pt idx="1854">
                  <c:v>1.2880265685062398E-2</c:v>
                </c:pt>
                <c:pt idx="1855">
                  <c:v>1.287676580635555E-2</c:v>
                </c:pt>
                <c:pt idx="1856">
                  <c:v>1.2873269027728895E-2</c:v>
                </c:pt>
                <c:pt idx="1857">
                  <c:v>1.2869775374761971E-2</c:v>
                </c:pt>
                <c:pt idx="1858">
                  <c:v>1.2866284873354061E-2</c:v>
                </c:pt>
                <c:pt idx="1859">
                  <c:v>1.2862797549084704E-2</c:v>
                </c:pt>
                <c:pt idx="1860">
                  <c:v>1.2859313427693309E-2</c:v>
                </c:pt>
                <c:pt idx="1861">
                  <c:v>1.2855832534919287E-2</c:v>
                </c:pt>
                <c:pt idx="1862">
                  <c:v>1.2852354896262241E-2</c:v>
                </c:pt>
                <c:pt idx="1863">
                  <c:v>1.2848880537621454E-2</c:v>
                </c:pt>
                <c:pt idx="1864">
                  <c:v>1.2845409484576464E-2</c:v>
                </c:pt>
                <c:pt idx="1865">
                  <c:v>1.2841941762866682E-2</c:v>
                </c:pt>
                <c:pt idx="1866">
                  <c:v>1.2837488199908265E-2</c:v>
                </c:pt>
                <c:pt idx="1867">
                  <c:v>1.2835016416330447E-2</c:v>
                </c:pt>
                <c:pt idx="1868">
                  <c:v>1.2831558842822943E-2</c:v>
                </c:pt>
                <c:pt idx="1869">
                  <c:v>1.2828104703448417E-2</c:v>
                </c:pt>
                <c:pt idx="1870">
                  <c:v>1.282465402394628E-2</c:v>
                </c:pt>
                <c:pt idx="1871">
                  <c:v>1.2821206829816134E-2</c:v>
                </c:pt>
                <c:pt idx="1872">
                  <c:v>1.2817763146957262E-2</c:v>
                </c:pt>
                <c:pt idx="1873">
                  <c:v>1.2814323000949202E-2</c:v>
                </c:pt>
                <c:pt idx="1874">
                  <c:v>1.2810886417691236E-2</c:v>
                </c:pt>
                <c:pt idx="1875">
                  <c:v>1.2807453422603032E-2</c:v>
                </c:pt>
                <c:pt idx="1876">
                  <c:v>1.2804024041424E-2</c:v>
                </c:pt>
                <c:pt idx="1877">
                  <c:v>1.2800598300053423E-2</c:v>
                </c:pt>
                <c:pt idx="1878">
                  <c:v>1.2797176223990903E-2</c:v>
                </c:pt>
                <c:pt idx="1879">
                  <c:v>1.2793757839135722E-2</c:v>
                </c:pt>
                <c:pt idx="1880">
                  <c:v>1.2790343170907548E-2</c:v>
                </c:pt>
                <c:pt idx="1881">
                  <c:v>1.2786932245125726E-2</c:v>
                </c:pt>
                <c:pt idx="1882">
                  <c:v>1.2783525087529668E-2</c:v>
                </c:pt>
                <c:pt idx="1883">
                  <c:v>1.2780121723858784E-2</c:v>
                </c:pt>
                <c:pt idx="1884">
                  <c:v>1.2776722179692612E-2</c:v>
                </c:pt>
                <c:pt idx="1885">
                  <c:v>1.2773326480770564E-2</c:v>
                </c:pt>
                <c:pt idx="1886">
                  <c:v>1.2769934652832049E-2</c:v>
                </c:pt>
                <c:pt idx="1887">
                  <c:v>1.2766546721456606E-2</c:v>
                </c:pt>
                <c:pt idx="1888">
                  <c:v>1.2763162712463583E-2</c:v>
                </c:pt>
                <c:pt idx="1889">
                  <c:v>1.2759782651432516E-2</c:v>
                </c:pt>
                <c:pt idx="1890">
                  <c:v>1.275640656426269E-2</c:v>
                </c:pt>
                <c:pt idx="1891">
                  <c:v>1.275303447637377E-2</c:v>
                </c:pt>
                <c:pt idx="1892">
                  <c:v>1.2749666413585103E-2</c:v>
                </c:pt>
                <c:pt idx="1893">
                  <c:v>1.2746302401716036E-2</c:v>
                </c:pt>
                <c:pt idx="1894">
                  <c:v>1.2742942466266172E-2</c:v>
                </c:pt>
                <c:pt idx="1895">
                  <c:v>1.2739586633054856E-2</c:v>
                </c:pt>
                <c:pt idx="1896">
                  <c:v>1.2736234927661627E-2</c:v>
                </c:pt>
                <c:pt idx="1897">
                  <c:v>1.2732887376065705E-2</c:v>
                </c:pt>
                <c:pt idx="1898">
                  <c:v>1.2729544003526883E-2</c:v>
                </c:pt>
                <c:pt idx="1899">
                  <c:v>1.2726204836104316E-2</c:v>
                </c:pt>
                <c:pt idx="1900">
                  <c:v>1.2722869899297606E-2</c:v>
                </c:pt>
                <c:pt idx="1901">
                  <c:v>1.2719539218846165E-2</c:v>
                </c:pt>
                <c:pt idx="1902">
                  <c:v>1.2715737971848995E-2</c:v>
                </c:pt>
                <c:pt idx="1903">
                  <c:v>1.271289072996673E-2</c:v>
                </c:pt>
                <c:pt idx="1904">
                  <c:v>1.2709572972857686E-2</c:v>
                </c:pt>
                <c:pt idx="1905">
                  <c:v>1.2706259574901679E-2</c:v>
                </c:pt>
                <c:pt idx="1906">
                  <c:v>1.2702950561758186E-2</c:v>
                </c:pt>
                <c:pt idx="1907">
                  <c:v>1.2699645959166617E-2</c:v>
                </c:pt>
                <c:pt idx="1908">
                  <c:v>1.2696345792786445E-2</c:v>
                </c:pt>
                <c:pt idx="1909">
                  <c:v>1.2693050088437019E-2</c:v>
                </c:pt>
                <c:pt idx="1910">
                  <c:v>1.2689758871697876E-2</c:v>
                </c:pt>
                <c:pt idx="1911">
                  <c:v>1.2686472168308427E-2</c:v>
                </c:pt>
                <c:pt idx="1912">
                  <c:v>1.268319000384821E-2</c:v>
                </c:pt>
                <c:pt idx="1913">
                  <c:v>1.2679912404136573E-2</c:v>
                </c:pt>
                <c:pt idx="1914">
                  <c:v>1.2676639394832989E-2</c:v>
                </c:pt>
                <c:pt idx="1915">
                  <c:v>1.267337100167687E-2</c:v>
                </c:pt>
                <c:pt idx="1916">
                  <c:v>1.2670107250327689E-2</c:v>
                </c:pt>
                <c:pt idx="1917">
                  <c:v>1.266591786045268E-2</c:v>
                </c:pt>
                <c:pt idx="1918">
                  <c:v>1.2663593775767978E-2</c:v>
                </c:pt>
                <c:pt idx="1919">
                  <c:v>1.2660344103956334E-2</c:v>
                </c:pt>
                <c:pt idx="1920">
                  <c:v>1.2656636004528821E-2</c:v>
                </c:pt>
                <c:pt idx="1921">
                  <c:v>1.2653859019806646E-2</c:v>
                </c:pt>
                <c:pt idx="1922">
                  <c:v>1.2650623658867488E-2</c:v>
                </c:pt>
                <c:pt idx="1923">
                  <c:v>1.2647393119591399E-2</c:v>
                </c:pt>
                <c:pt idx="1924">
                  <c:v>1.264416742771779E-2</c:v>
                </c:pt>
                <c:pt idx="1925">
                  <c:v>1.2640946608906134E-2</c:v>
                </c:pt>
                <c:pt idx="1926">
                  <c:v>1.2637730688815907E-2</c:v>
                </c:pt>
                <c:pt idx="1927">
                  <c:v>1.2634519693186519E-2</c:v>
                </c:pt>
                <c:pt idx="1928">
                  <c:v>1.2631313647677445E-2</c:v>
                </c:pt>
                <c:pt idx="1929">
                  <c:v>1.2628112578028095E-2</c:v>
                </c:pt>
                <c:pt idx="1930">
                  <c:v>1.2624916509897943E-2</c:v>
                </c:pt>
                <c:pt idx="1931">
                  <c:v>1.2621725469106337E-2</c:v>
                </c:pt>
                <c:pt idx="1932">
                  <c:v>1.2618539481232816E-2</c:v>
                </c:pt>
                <c:pt idx="1933">
                  <c:v>1.2615358571856916E-2</c:v>
                </c:pt>
                <c:pt idx="1934">
                  <c:v>1.2612182766957858E-2</c:v>
                </c:pt>
                <c:pt idx="1935">
                  <c:v>1.2609012091955307E-2</c:v>
                </c:pt>
                <c:pt idx="1936">
                  <c:v>1.2605846572748547E-2</c:v>
                </c:pt>
                <c:pt idx="1937">
                  <c:v>1.2602686234917115E-2</c:v>
                </c:pt>
                <c:pt idx="1938">
                  <c:v>1.2599531104120487E-2</c:v>
                </c:pt>
                <c:pt idx="1939">
                  <c:v>1.2596381206178009E-2</c:v>
                </c:pt>
                <c:pt idx="1940">
                  <c:v>1.2593236566669219E-2</c:v>
                </c:pt>
                <c:pt idx="1941">
                  <c:v>1.2590097211493401E-2</c:v>
                </c:pt>
                <c:pt idx="1942">
                  <c:v>1.2586963166150156E-2</c:v>
                </c:pt>
                <c:pt idx="1943">
                  <c:v>1.2583834456378895E-2</c:v>
                </c:pt>
                <c:pt idx="1944">
                  <c:v>1.2580711107839093E-2</c:v>
                </c:pt>
                <c:pt idx="1945">
                  <c:v>1.2577593146350097E-2</c:v>
                </c:pt>
                <c:pt idx="1946">
                  <c:v>1.2574480597411508E-2</c:v>
                </c:pt>
                <c:pt idx="1947">
                  <c:v>1.257137348692261E-2</c:v>
                </c:pt>
                <c:pt idx="1948">
                  <c:v>1.2568271840542877E-2</c:v>
                </c:pt>
                <c:pt idx="1949">
                  <c:v>1.2565175683851848E-2</c:v>
                </c:pt>
                <c:pt idx="1950">
                  <c:v>1.2562085042508997E-2</c:v>
                </c:pt>
                <c:pt idx="1951">
                  <c:v>1.2558999942413607E-2</c:v>
                </c:pt>
                <c:pt idx="1952">
                  <c:v>1.2555920409145216E-2</c:v>
                </c:pt>
                <c:pt idx="1953">
                  <c:v>1.2552846468443235E-2</c:v>
                </c:pt>
                <c:pt idx="1954">
                  <c:v>1.2548902517917071E-2</c:v>
                </c:pt>
                <c:pt idx="1955">
                  <c:v>1.2545841456592655E-2</c:v>
                </c:pt>
                <c:pt idx="1956">
                  <c:v>1.2543222207135329E-2</c:v>
                </c:pt>
                <c:pt idx="1957">
                  <c:v>1.2540171709360948E-2</c:v>
                </c:pt>
                <c:pt idx="1958">
                  <c:v>1.2537126936047471E-2</c:v>
                </c:pt>
                <c:pt idx="1959">
                  <c:v>1.2534087913174119E-2</c:v>
                </c:pt>
                <c:pt idx="1960">
                  <c:v>1.2531054666400365E-2</c:v>
                </c:pt>
                <c:pt idx="1961">
                  <c:v>1.2528027221385685E-2</c:v>
                </c:pt>
                <c:pt idx="1962">
                  <c:v>1.2525005603869488E-2</c:v>
                </c:pt>
                <c:pt idx="1963">
                  <c:v>1.2521989839431313E-2</c:v>
                </c:pt>
                <c:pt idx="1964">
                  <c:v>1.2518979953890508E-2</c:v>
                </c:pt>
                <c:pt idx="1965">
                  <c:v>1.2515975972906546E-2</c:v>
                </c:pt>
                <c:pt idx="1966">
                  <c:v>1.2512977922218838E-2</c:v>
                </c:pt>
                <c:pt idx="1967">
                  <c:v>1.25091320406856E-2</c:v>
                </c:pt>
                <c:pt idx="1968">
                  <c:v>1.2506999714290146E-2</c:v>
                </c:pt>
                <c:pt idx="1969">
                  <c:v>1.2504019608448047E-2</c:v>
                </c:pt>
                <c:pt idx="1970">
                  <c:v>1.2501045535540101E-2</c:v>
                </c:pt>
                <c:pt idx="1971">
                  <c:v>1.2498077521545525E-2</c:v>
                </c:pt>
                <c:pt idx="1972">
                  <c:v>1.2494691962672277E-2</c:v>
                </c:pt>
                <c:pt idx="1973">
                  <c:v>1.2492148404188441E-2</c:v>
                </c:pt>
                <c:pt idx="1974">
                  <c:v>1.2489172284917416E-2</c:v>
                </c:pt>
                <c:pt idx="1975">
                  <c:v>1.2486186854054893E-2</c:v>
                </c:pt>
                <c:pt idx="1976">
                  <c:v>1.248319209785187E-2</c:v>
                </c:pt>
                <c:pt idx="1977">
                  <c:v>1.2480188002879089E-2</c:v>
                </c:pt>
                <c:pt idx="1978">
                  <c:v>1.2477174555387549E-2</c:v>
                </c:pt>
                <c:pt idx="1979">
                  <c:v>1.247415174178812E-2</c:v>
                </c:pt>
                <c:pt idx="1980">
                  <c:v>1.2471119548571608E-2</c:v>
                </c:pt>
                <c:pt idx="1981">
                  <c:v>1.2468077961829138E-2</c:v>
                </c:pt>
                <c:pt idx="1982">
                  <c:v>1.2465026968291326E-2</c:v>
                </c:pt>
                <c:pt idx="1983">
                  <c:v>1.246196655420917E-2</c:v>
                </c:pt>
                <c:pt idx="1984">
                  <c:v>1.2458896705833666E-2</c:v>
                </c:pt>
                <c:pt idx="1985">
                  <c:v>1.2455817409735559E-2</c:v>
                </c:pt>
                <c:pt idx="1986">
                  <c:v>1.2452728652085909E-2</c:v>
                </c:pt>
                <c:pt idx="1987">
                  <c:v>1.2449630419535396E-2</c:v>
                </c:pt>
                <c:pt idx="1988">
                  <c:v>1.244652269825508E-2</c:v>
                </c:pt>
                <c:pt idx="1989">
                  <c:v>1.2443405474655833E-2</c:v>
                </c:pt>
                <c:pt idx="1990">
                  <c:v>1.2440278735148524E-2</c:v>
                </c:pt>
                <c:pt idx="1991">
                  <c:v>1.2437142466144024E-2</c:v>
                </c:pt>
                <c:pt idx="1992">
                  <c:v>1.2433996654053203E-2</c:v>
                </c:pt>
                <c:pt idx="1993">
                  <c:v>1.2430841285127059E-2</c:v>
                </c:pt>
                <c:pt idx="1994">
                  <c:v>1.2427676345856398E-2</c:v>
                </c:pt>
                <c:pt idx="1995">
                  <c:v>1.2424501822572154E-2</c:v>
                </c:pt>
                <c:pt idx="1996">
                  <c:v>1.2421317701685197E-2</c:v>
                </c:pt>
                <c:pt idx="1997">
                  <c:v>1.2418123969606398E-2</c:v>
                </c:pt>
                <c:pt idx="1998">
                  <c:v>1.2414920612586755E-2</c:v>
                </c:pt>
                <c:pt idx="1999">
                  <c:v>1.241170761719701E-2</c:v>
                </c:pt>
                <c:pt idx="2000">
                  <c:v>1.2408484969608224E-2</c:v>
                </c:pt>
                <c:pt idx="2001">
                  <c:v>1.2405252656311205E-2</c:v>
                </c:pt>
                <c:pt idx="2002">
                  <c:v>1.2402010663796759E-2</c:v>
                </c:pt>
                <c:pt idx="2003">
                  <c:v>1.2398758978315882E-2</c:v>
                </c:pt>
                <c:pt idx="2004">
                  <c:v>1.2395497586199511E-2</c:v>
                </c:pt>
                <c:pt idx="2005">
                  <c:v>1.239222647393845E-2</c:v>
                </c:pt>
                <c:pt idx="2006">
                  <c:v>1.2388006453525335E-2</c:v>
                </c:pt>
                <c:pt idx="2007">
                  <c:v>1.2384713072597364E-2</c:v>
                </c:pt>
                <c:pt idx="2008">
                  <c:v>1.2381882403058597E-2</c:v>
                </c:pt>
                <c:pt idx="2009">
                  <c:v>1.2378570876325767E-2</c:v>
                </c:pt>
                <c:pt idx="2010">
                  <c:v>1.2375249559344326E-2</c:v>
                </c:pt>
                <c:pt idx="2011">
                  <c:v>1.2371918438605078E-2</c:v>
                </c:pt>
                <c:pt idx="2012">
                  <c:v>1.2368577500359024E-2</c:v>
                </c:pt>
                <c:pt idx="2013">
                  <c:v>1.2365226731017032E-2</c:v>
                </c:pt>
                <c:pt idx="2014">
                  <c:v>1.2361866117069908E-2</c:v>
                </c:pt>
                <c:pt idx="2015">
                  <c:v>1.2358495644688716E-2</c:v>
                </c:pt>
                <c:pt idx="2016">
                  <c:v>1.2355115300444197E-2</c:v>
                </c:pt>
                <c:pt idx="2017">
                  <c:v>1.2351725070667285E-2</c:v>
                </c:pt>
                <c:pt idx="2018">
                  <c:v>1.2348324941688915E-2</c:v>
                </c:pt>
                <c:pt idx="2019">
                  <c:v>1.2344914899919956E-2</c:v>
                </c:pt>
                <c:pt idx="2020">
                  <c:v>1.2341494931611408E-2</c:v>
                </c:pt>
                <c:pt idx="2021">
                  <c:v>1.2338065023493883E-2</c:v>
                </c:pt>
                <c:pt idx="2022">
                  <c:v>1.233357033974869E-2</c:v>
                </c:pt>
                <c:pt idx="2023">
                  <c:v>1.2331175332436217E-2</c:v>
                </c:pt>
                <c:pt idx="2024">
                  <c:v>1.2327220448256071E-2</c:v>
                </c:pt>
                <c:pt idx="2025">
                  <c:v>1.2324245717794113E-2</c:v>
                </c:pt>
                <c:pt idx="2026">
                  <c:v>1.2320765905196041E-2</c:v>
                </c:pt>
                <c:pt idx="2027">
                  <c:v>1.231727607069466E-2</c:v>
                </c:pt>
                <c:pt idx="2028">
                  <c:v>1.2313776200940652E-2</c:v>
                </c:pt>
                <c:pt idx="2029">
                  <c:v>1.2310266282185012E-2</c:v>
                </c:pt>
                <c:pt idx="2030">
                  <c:v>1.2306746300838611E-2</c:v>
                </c:pt>
                <c:pt idx="2031">
                  <c:v>1.2303216243232384E-2</c:v>
                </c:pt>
                <c:pt idx="2032">
                  <c:v>1.2299676095777201E-2</c:v>
                </c:pt>
                <c:pt idx="2033">
                  <c:v>1.2296125844803996E-2</c:v>
                </c:pt>
                <c:pt idx="2034">
                  <c:v>1.229256547688351E-2</c:v>
                </c:pt>
                <c:pt idx="2035">
                  <c:v>1.2288994978266743E-2</c:v>
                </c:pt>
                <c:pt idx="2036">
                  <c:v>1.2285414335284628E-2</c:v>
                </c:pt>
                <c:pt idx="2037">
                  <c:v>1.2281823534427971E-2</c:v>
                </c:pt>
                <c:pt idx="2038">
                  <c:v>1.2278222561947771E-2</c:v>
                </c:pt>
                <c:pt idx="2039">
                  <c:v>1.2274611404254898E-2</c:v>
                </c:pt>
                <c:pt idx="2040">
                  <c:v>1.2270990047920094E-2</c:v>
                </c:pt>
                <c:pt idx="2041">
                  <c:v>1.2267358479114421E-2</c:v>
                </c:pt>
                <c:pt idx="2042">
                  <c:v>1.2263716684248749E-2</c:v>
                </c:pt>
                <c:pt idx="2043">
                  <c:v>1.2260064649733948E-2</c:v>
                </c:pt>
                <c:pt idx="2044">
                  <c:v>1.2256402361980889E-2</c:v>
                </c:pt>
                <c:pt idx="2045">
                  <c:v>1.2252729807320506E-2</c:v>
                </c:pt>
                <c:pt idx="2046">
                  <c:v>1.2249046972243605E-2</c:v>
                </c:pt>
                <c:pt idx="2047">
                  <c:v>1.2245353842921247E-2</c:v>
                </c:pt>
                <c:pt idx="2048">
                  <c:v>1.2241650405924176E-2</c:v>
                </c:pt>
                <c:pt idx="2049">
                  <c:v>1.2237936647583325E-2</c:v>
                </c:pt>
                <c:pt idx="2050">
                  <c:v>1.2234212554309565E-2</c:v>
                </c:pt>
                <c:pt idx="2051">
                  <c:v>1.2230478112273957E-2</c:v>
                </c:pt>
                <c:pt idx="2052">
                  <c:v>1.2226733308207116E-2</c:v>
                </c:pt>
                <c:pt idx="2053">
                  <c:v>1.2222978128200168E-2</c:v>
                </c:pt>
                <c:pt idx="2054">
                  <c:v>1.2219212558743919E-2</c:v>
                </c:pt>
                <c:pt idx="2055">
                  <c:v>1.2215436586329176E-2</c:v>
                </c:pt>
                <c:pt idx="2056">
                  <c:v>1.2211650197047064E-2</c:v>
                </c:pt>
                <c:pt idx="2057">
                  <c:v>1.2207853377548261E-2</c:v>
                </c:pt>
                <c:pt idx="2058">
                  <c:v>1.2202824770684018E-2</c:v>
                </c:pt>
                <c:pt idx="2059">
                  <c:v>1.219900230455373E-2</c:v>
                </c:pt>
                <c:pt idx="2060">
                  <c:v>1.2195852460807899E-2</c:v>
                </c:pt>
                <c:pt idx="2061">
                  <c:v>1.2192012284950593E-2</c:v>
                </c:pt>
                <c:pt idx="2062">
                  <c:v>1.2188161608772674E-2</c:v>
                </c:pt>
                <c:pt idx="2063">
                  <c:v>1.2184300418605076E-2</c:v>
                </c:pt>
                <c:pt idx="2064">
                  <c:v>1.218042870085867E-2</c:v>
                </c:pt>
                <c:pt idx="2065">
                  <c:v>1.2176546441864389E-2</c:v>
                </c:pt>
                <c:pt idx="2066">
                  <c:v>1.2172653628192975E-2</c:v>
                </c:pt>
                <c:pt idx="2067">
                  <c:v>1.216875024585562E-2</c:v>
                </c:pt>
                <c:pt idx="2068">
                  <c:v>1.2164836281582936E-2</c:v>
                </c:pt>
                <c:pt idx="2069">
                  <c:v>1.2160911721625922E-2</c:v>
                </c:pt>
                <c:pt idx="2070">
                  <c:v>1.2156976552395449E-2</c:v>
                </c:pt>
                <c:pt idx="2071">
                  <c:v>1.215303076022245E-2</c:v>
                </c:pt>
                <c:pt idx="2072">
                  <c:v>1.2148761625129012E-2</c:v>
                </c:pt>
                <c:pt idx="2073">
                  <c:v>1.2142835563455634E-2</c:v>
                </c:pt>
                <c:pt idx="2074">
                  <c:v>1.2138851721159583E-2</c:v>
                </c:pt>
                <c:pt idx="2075">
                  <c:v>1.2134857193650816E-2</c:v>
                </c:pt>
                <c:pt idx="2076">
                  <c:v>1.2130278917972248E-2</c:v>
                </c:pt>
                <c:pt idx="2077">
                  <c:v>1.2126836028638621E-2</c:v>
                </c:pt>
                <c:pt idx="2078">
                  <c:v>1.2122809363876996E-2</c:v>
                </c:pt>
                <c:pt idx="2079">
                  <c:v>1.2118771959466201E-2</c:v>
                </c:pt>
                <c:pt idx="2080">
                  <c:v>1.2114723801737171E-2</c:v>
                </c:pt>
                <c:pt idx="2081">
                  <c:v>1.2110664877260646E-2</c:v>
                </c:pt>
                <c:pt idx="2082">
                  <c:v>1.210659517220769E-2</c:v>
                </c:pt>
                <c:pt idx="2083">
                  <c:v>1.2102514673069109E-2</c:v>
                </c:pt>
                <c:pt idx="2084">
                  <c:v>1.2098423366175837E-2</c:v>
                </c:pt>
                <c:pt idx="2085">
                  <c:v>1.2094321237858807E-2</c:v>
                </c:pt>
                <c:pt idx="2086">
                  <c:v>1.2090208274608827E-2</c:v>
                </c:pt>
                <c:pt idx="2087">
                  <c:v>1.208608446275683E-2</c:v>
                </c:pt>
                <c:pt idx="2088">
                  <c:v>1.2081949788713686E-2</c:v>
                </c:pt>
                <c:pt idx="2089">
                  <c:v>1.2077804238730394E-2</c:v>
                </c:pt>
                <c:pt idx="2090">
                  <c:v>1.2073647799457632E-2</c:v>
                </c:pt>
                <c:pt idx="2091">
                  <c:v>1.2069480457066462E-2</c:v>
                </c:pt>
                <c:pt idx="2092">
                  <c:v>1.2065302197887817E-2</c:v>
                </c:pt>
                <c:pt idx="2093">
                  <c:v>1.2061113008412505E-2</c:v>
                </c:pt>
                <c:pt idx="2094">
                  <c:v>1.2056912875211268E-2</c:v>
                </c:pt>
                <c:pt idx="2095">
                  <c:v>1.2052701784215358E-2</c:v>
                </c:pt>
                <c:pt idx="2096">
                  <c:v>1.2048479722155392E-2</c:v>
                </c:pt>
                <c:pt idx="2097">
                  <c:v>1.2044246675282366E-2</c:v>
                </c:pt>
                <c:pt idx="2098">
                  <c:v>1.2040002630007152E-2</c:v>
                </c:pt>
                <c:pt idx="2099">
                  <c:v>1.2035747572740618E-2</c:v>
                </c:pt>
                <c:pt idx="2100">
                  <c:v>1.20314814898137E-2</c:v>
                </c:pt>
                <c:pt idx="2101">
                  <c:v>1.2027204367637268E-2</c:v>
                </c:pt>
                <c:pt idx="2102">
                  <c:v>1.2022916192542255E-2</c:v>
                </c:pt>
                <c:pt idx="2103">
                  <c:v>1.2018616951019467E-2</c:v>
                </c:pt>
                <c:pt idx="2104">
                  <c:v>1.2014306629239968E-2</c:v>
                </c:pt>
                <c:pt idx="2105">
                  <c:v>1.2009985213934371E-2</c:v>
                </c:pt>
                <c:pt idx="2106">
                  <c:v>1.2005652691113866E-2</c:v>
                </c:pt>
                <c:pt idx="2107">
                  <c:v>1.2001309047349196E-2</c:v>
                </c:pt>
                <c:pt idx="2108">
                  <c:v>1.199695426905123E-2</c:v>
                </c:pt>
                <c:pt idx="2109">
                  <c:v>1.1992588342550903E-2</c:v>
                </c:pt>
                <c:pt idx="2110">
                  <c:v>1.1987585043895521E-2</c:v>
                </c:pt>
                <c:pt idx="2111">
                  <c:v>1.1983195182461159E-2</c:v>
                </c:pt>
                <c:pt idx="2112">
                  <c:v>1.1979423537464839E-2</c:v>
                </c:pt>
                <c:pt idx="2113">
                  <c:v>1.1975012881944025E-2</c:v>
                </c:pt>
                <c:pt idx="2114">
                  <c:v>1.1970591010115328E-2</c:v>
                </c:pt>
                <c:pt idx="2115">
                  <c:v>1.1966157908309683E-2</c:v>
                </c:pt>
                <c:pt idx="2116">
                  <c:v>1.1961713563017895E-2</c:v>
                </c:pt>
                <c:pt idx="2117">
                  <c:v>1.19572579605709E-2</c:v>
                </c:pt>
                <c:pt idx="2118">
                  <c:v>1.1952791087219694E-2</c:v>
                </c:pt>
                <c:pt idx="2119">
                  <c:v>1.1948312929614957E-2</c:v>
                </c:pt>
                <c:pt idx="2120">
                  <c:v>1.1943823474007687E-2</c:v>
                </c:pt>
                <c:pt idx="2121">
                  <c:v>1.1939322706648881E-2</c:v>
                </c:pt>
                <c:pt idx="2122">
                  <c:v>1.1934810614029345E-2</c:v>
                </c:pt>
                <c:pt idx="2123">
                  <c:v>1.1930287182639887E-2</c:v>
                </c:pt>
                <c:pt idx="2124">
                  <c:v>1.1925752398731504E-2</c:v>
                </c:pt>
                <c:pt idx="2125">
                  <c:v>1.192120624863513E-2</c:v>
                </c:pt>
                <c:pt idx="2126">
                  <c:v>1.1915344475648126E-2</c:v>
                </c:pt>
                <c:pt idx="2127">
                  <c:v>1.1912079795841635E-2</c:v>
                </c:pt>
                <c:pt idx="2128">
                  <c:v>1.1907499465806382E-2</c:v>
                </c:pt>
                <c:pt idx="2129">
                  <c:v>1.1902907715146682E-2</c:v>
                </c:pt>
                <c:pt idx="2130">
                  <c:v>1.1898304530353343E-2</c:v>
                </c:pt>
                <c:pt idx="2131">
                  <c:v>1.1893689897677362E-2</c:v>
                </c:pt>
                <c:pt idx="2132">
                  <c:v>1.1889063803609545E-2</c:v>
                </c:pt>
                <c:pt idx="2133">
                  <c:v>1.1884426234400891E-2</c:v>
                </c:pt>
                <c:pt idx="2134">
                  <c:v>1.1879777176622142E-2</c:v>
                </c:pt>
                <c:pt idx="2135">
                  <c:v>1.1875116616444359E-2</c:v>
                </c:pt>
                <c:pt idx="2136">
                  <c:v>1.1870444540438285E-2</c:v>
                </c:pt>
                <c:pt idx="2137">
                  <c:v>1.1865760934934855E-2</c:v>
                </c:pt>
                <c:pt idx="2138">
                  <c:v>1.1861065786185065E-2</c:v>
                </c:pt>
                <c:pt idx="2139">
                  <c:v>1.1856359080679724E-2</c:v>
                </c:pt>
                <c:pt idx="2140">
                  <c:v>1.18516408048297E-2</c:v>
                </c:pt>
                <c:pt idx="2141">
                  <c:v>1.1846910944965927E-2</c:v>
                </c:pt>
                <c:pt idx="2142">
                  <c:v>1.1842169487419341E-2</c:v>
                </c:pt>
                <c:pt idx="2143">
                  <c:v>1.1837416418680746E-2</c:v>
                </c:pt>
                <c:pt idx="2144">
                  <c:v>1.1832651725081078E-2</c:v>
                </c:pt>
                <c:pt idx="2145">
                  <c:v>1.1827875393031206E-2</c:v>
                </c:pt>
                <c:pt idx="2146">
                  <c:v>1.1823087408782129E-2</c:v>
                </c:pt>
                <c:pt idx="2147">
                  <c:v>1.1818287758904589E-2</c:v>
                </c:pt>
                <c:pt idx="2148">
                  <c:v>1.1813476429649583E-2</c:v>
                </c:pt>
                <c:pt idx="2149">
                  <c:v>1.1808653407427983E-2</c:v>
                </c:pt>
                <c:pt idx="2150">
                  <c:v>1.1803818678650657E-2</c:v>
                </c:pt>
                <c:pt idx="2151">
                  <c:v>1.1798972229648541E-2</c:v>
                </c:pt>
                <c:pt idx="2152">
                  <c:v>1.1794114046912441E-2</c:v>
                </c:pt>
                <c:pt idx="2153">
                  <c:v>1.178924411677329E-2</c:v>
                </c:pt>
                <c:pt idx="2154">
                  <c:v>1.1784362425482087E-2</c:v>
                </c:pt>
                <c:pt idx="2155">
                  <c:v>1.1779468959529638E-2</c:v>
                </c:pt>
                <c:pt idx="2156">
                  <c:v>1.1774563705406749E-2</c:v>
                </c:pt>
                <c:pt idx="2157">
                  <c:v>1.1769646649284482E-2</c:v>
                </c:pt>
                <c:pt idx="2158">
                  <c:v>1.1764717777573708E-2</c:v>
                </c:pt>
                <c:pt idx="2159">
                  <c:v>1.1759777076925104E-2</c:v>
                </c:pt>
                <c:pt idx="2160">
                  <c:v>1.1754824533349861E-2</c:v>
                </c:pt>
                <c:pt idx="2161">
                  <c:v>1.1749860133418721E-2</c:v>
                </c:pt>
                <c:pt idx="2162">
                  <c:v>1.1744883863542555E-2</c:v>
                </c:pt>
                <c:pt idx="2163">
                  <c:v>1.1739895710052295E-2</c:v>
                </c:pt>
                <c:pt idx="2164">
                  <c:v>1.1734895659278877E-2</c:v>
                </c:pt>
                <c:pt idx="2165">
                  <c:v>1.1729883697713106E-2</c:v>
                </c:pt>
                <c:pt idx="2166">
                  <c:v>1.1724859811685917E-2</c:v>
                </c:pt>
                <c:pt idx="2167">
                  <c:v>1.1719823987448308E-2</c:v>
                </c:pt>
                <c:pt idx="2168">
                  <c:v>1.1714776211571021E-2</c:v>
                </c:pt>
                <c:pt idx="2169">
                  <c:v>1.170971647038499E-2</c:v>
                </c:pt>
                <c:pt idx="2170">
                  <c:v>1.1704644750221149E-2</c:v>
                </c:pt>
                <c:pt idx="2171">
                  <c:v>1.1699561037570305E-2</c:v>
                </c:pt>
                <c:pt idx="2172">
                  <c:v>1.1694465318683456E-2</c:v>
                </c:pt>
                <c:pt idx="2173">
                  <c:v>1.1689357579891535E-2</c:v>
                </c:pt>
                <c:pt idx="2174">
                  <c:v>1.1684237807845221E-2</c:v>
                </c:pt>
                <c:pt idx="2175">
                  <c:v>1.1679105988715577E-2</c:v>
                </c:pt>
                <c:pt idx="2176">
                  <c:v>1.1673962108833535E-2</c:v>
                </c:pt>
                <c:pt idx="2177">
                  <c:v>1.1667330805487097E-2</c:v>
                </c:pt>
                <c:pt idx="2178">
                  <c:v>1.1663638112855423E-2</c:v>
                </c:pt>
                <c:pt idx="2179">
                  <c:v>1.1658457969341285E-2</c:v>
                </c:pt>
                <c:pt idx="2180">
                  <c:v>1.165326571071823E-2</c:v>
                </c:pt>
                <c:pt idx="2181">
                  <c:v>1.164806132339713E-2</c:v>
                </c:pt>
                <c:pt idx="2182">
                  <c:v>1.1642844793628981E-2</c:v>
                </c:pt>
                <c:pt idx="2183">
                  <c:v>1.1637616107984528E-2</c:v>
                </c:pt>
                <c:pt idx="2184">
                  <c:v>1.1632375252554894E-2</c:v>
                </c:pt>
                <c:pt idx="2185">
                  <c:v>1.1627122214070695E-2</c:v>
                </c:pt>
                <c:pt idx="2186">
                  <c:v>1.1621856978702994E-2</c:v>
                </c:pt>
                <c:pt idx="2187">
                  <c:v>1.1616579532862659E-2</c:v>
                </c:pt>
                <c:pt idx="2188">
                  <c:v>1.1611289862960561E-2</c:v>
                </c:pt>
                <c:pt idx="2189">
                  <c:v>1.1605987955247699E-2</c:v>
                </c:pt>
                <c:pt idx="2190">
                  <c:v>1.160067379637475E-2</c:v>
                </c:pt>
                <c:pt idx="2191">
                  <c:v>1.1595347372512776E-2</c:v>
                </c:pt>
                <c:pt idx="2192">
                  <c:v>1.1590008670072649E-2</c:v>
                </c:pt>
                <c:pt idx="2193">
                  <c:v>1.1584657675545174E-2</c:v>
                </c:pt>
                <c:pt idx="2194">
                  <c:v>1.1579294375021476E-2</c:v>
                </c:pt>
                <c:pt idx="2195">
                  <c:v>1.1573918755232171E-2</c:v>
                </c:pt>
                <c:pt idx="2196">
                  <c:v>1.1568530802428256E-2</c:v>
                </c:pt>
                <c:pt idx="2197">
                  <c:v>1.1563130503020602E-2</c:v>
                </c:pt>
                <c:pt idx="2198">
                  <c:v>1.1557717843260207E-2</c:v>
                </c:pt>
                <c:pt idx="2199">
                  <c:v>1.1552292809637876E-2</c:v>
                </c:pt>
                <c:pt idx="2200">
                  <c:v>1.1546855388564481E-2</c:v>
                </c:pt>
                <c:pt idx="2201">
                  <c:v>1.1541405566291019E-2</c:v>
                </c:pt>
                <c:pt idx="2202">
                  <c:v>1.1535943329308296E-2</c:v>
                </c:pt>
                <c:pt idx="2203">
                  <c:v>1.1530468664027183E-2</c:v>
                </c:pt>
                <c:pt idx="2204">
                  <c:v>1.1524981556698677E-2</c:v>
                </c:pt>
                <c:pt idx="2205">
                  <c:v>1.1519481993733649E-2</c:v>
                </c:pt>
                <c:pt idx="2206">
                  <c:v>1.1513969961702841E-2</c:v>
                </c:pt>
                <c:pt idx="2207">
                  <c:v>1.1508445446777316E-2</c:v>
                </c:pt>
                <c:pt idx="2208">
                  <c:v>1.1502908435367942E-2</c:v>
                </c:pt>
                <c:pt idx="2209">
                  <c:v>1.1497358913885591E-2</c:v>
                </c:pt>
                <c:pt idx="2210">
                  <c:v>1.1491796868741133E-2</c:v>
                </c:pt>
                <c:pt idx="2211">
                  <c:v>1.1486222286345438E-2</c:v>
                </c:pt>
                <c:pt idx="2212">
                  <c:v>1.1480635152949503E-2</c:v>
                </c:pt>
                <c:pt idx="2213">
                  <c:v>1.1475035455044136E-2</c:v>
                </c:pt>
                <c:pt idx="2214">
                  <c:v>1.1468620397598883E-2</c:v>
                </c:pt>
                <c:pt idx="2215">
                  <c:v>1.1463798311108775E-2</c:v>
                </c:pt>
                <c:pt idx="2216">
                  <c:v>1.145816083774065E-2</c:v>
                </c:pt>
                <c:pt idx="2217">
                  <c:v>1.1452510745586508E-2</c:v>
                </c:pt>
                <c:pt idx="2218">
                  <c:v>1.1446848020657541E-2</c:v>
                </c:pt>
                <c:pt idx="2219">
                  <c:v>1.1441172649524489E-2</c:v>
                </c:pt>
                <c:pt idx="2220">
                  <c:v>1.1435484618518288E-2</c:v>
                </c:pt>
                <c:pt idx="2221">
                  <c:v>1.1429783914049807E-2</c:v>
                </c:pt>
                <c:pt idx="2222">
                  <c:v>1.1424070522449981E-2</c:v>
                </c:pt>
                <c:pt idx="2223">
                  <c:v>1.1418344430049743E-2</c:v>
                </c:pt>
                <c:pt idx="2224">
                  <c:v>1.14126056233399E-2</c:v>
                </c:pt>
                <c:pt idx="2225">
                  <c:v>1.1406854088731322E-2</c:v>
                </c:pt>
                <c:pt idx="2226">
                  <c:v>1.1401089812475007E-2</c:v>
                </c:pt>
                <c:pt idx="2227">
                  <c:v>1.1395312781061762E-2</c:v>
                </c:pt>
                <c:pt idx="2228">
                  <c:v>1.1387866404906077E-2</c:v>
                </c:pt>
                <c:pt idx="2229">
                  <c:v>1.1383720398088215E-2</c:v>
                </c:pt>
                <c:pt idx="2230">
                  <c:v>1.1377905019349654E-2</c:v>
                </c:pt>
                <c:pt idx="2231">
                  <c:v>1.1372076830937772E-2</c:v>
                </c:pt>
                <c:pt idx="2232">
                  <c:v>1.1365400341416532E-2</c:v>
                </c:pt>
                <c:pt idx="2233">
                  <c:v>1.1360381970577649E-2</c:v>
                </c:pt>
                <c:pt idx="2234">
                  <c:v>1.1354515271451149E-2</c:v>
                </c:pt>
                <c:pt idx="2235">
                  <c:v>1.1348635708134935E-2</c:v>
                </c:pt>
                <c:pt idx="2236">
                  <c:v>1.1342743267119815E-2</c:v>
                </c:pt>
                <c:pt idx="2237">
                  <c:v>1.1336837934736721E-2</c:v>
                </c:pt>
                <c:pt idx="2238">
                  <c:v>1.1330919697236652E-2</c:v>
                </c:pt>
                <c:pt idx="2239">
                  <c:v>1.1324988541110415E-2</c:v>
                </c:pt>
                <c:pt idx="2240">
                  <c:v>1.1319044452848814E-2</c:v>
                </c:pt>
                <c:pt idx="2241">
                  <c:v>1.131308741870285E-2</c:v>
                </c:pt>
                <c:pt idx="2242">
                  <c:v>1.1307117425003455E-2</c:v>
                </c:pt>
                <c:pt idx="2243">
                  <c:v>1.1301134458321371E-2</c:v>
                </c:pt>
                <c:pt idx="2244">
                  <c:v>1.1295138504907598E-2</c:v>
                </c:pt>
                <c:pt idx="2245">
                  <c:v>1.1289129551093069E-2</c:v>
                </c:pt>
                <c:pt idx="2246">
                  <c:v>1.128310758336859E-2</c:v>
                </c:pt>
                <c:pt idx="2247">
                  <c:v>1.1277072588065096E-2</c:v>
                </c:pt>
                <c:pt idx="2248">
                  <c:v>1.127102455151352E-2</c:v>
                </c:pt>
                <c:pt idx="2249">
                  <c:v>1.1264963460204669E-2</c:v>
                </c:pt>
                <c:pt idx="2250">
                  <c:v>1.1258889300629349E-2</c:v>
                </c:pt>
                <c:pt idx="2251">
                  <c:v>1.125280205879875E-2</c:v>
                </c:pt>
                <c:pt idx="2252">
                  <c:v>1.124670172136355E-2</c:v>
                </c:pt>
                <c:pt idx="2253">
                  <c:v>1.1240588274654684E-2</c:v>
                </c:pt>
                <c:pt idx="2254">
                  <c:v>1.1234461705083021E-2</c:v>
                </c:pt>
                <c:pt idx="2255">
                  <c:v>1.1228321998979496E-2</c:v>
                </c:pt>
                <c:pt idx="2256">
                  <c:v>1.1222169142754979E-2</c:v>
                </c:pt>
                <c:pt idx="2257">
                  <c:v>1.1216003122740403E-2</c:v>
                </c:pt>
                <c:pt idx="2258">
                  <c:v>1.1209823925426576E-2</c:v>
                </c:pt>
                <c:pt idx="2259">
                  <c:v>1.1203631537064496E-2</c:v>
                </c:pt>
                <c:pt idx="2260">
                  <c:v>1.1197425944065031E-2</c:v>
                </c:pt>
                <c:pt idx="2261">
                  <c:v>1.119120713291899E-2</c:v>
                </c:pt>
                <c:pt idx="2262">
                  <c:v>1.1184975089877369E-2</c:v>
                </c:pt>
                <c:pt idx="2263">
                  <c:v>1.1178729801351039E-2</c:v>
                </c:pt>
                <c:pt idx="2264">
                  <c:v>1.1172471253750871E-2</c:v>
                </c:pt>
                <c:pt idx="2265">
                  <c:v>1.1166199433487733E-2</c:v>
                </c:pt>
                <c:pt idx="2266">
                  <c:v>1.1158116139853291E-2</c:v>
                </c:pt>
                <c:pt idx="2267">
                  <c:v>1.1151813930938559E-2</c:v>
                </c:pt>
                <c:pt idx="2268">
                  <c:v>1.1146401438404396E-2</c:v>
                </c:pt>
                <c:pt idx="2269">
                  <c:v>1.1140074486162277E-2</c:v>
                </c:pt>
                <c:pt idx="2270">
                  <c:v>1.1133734191153266E-2</c:v>
                </c:pt>
                <c:pt idx="2271">
                  <c:v>1.112738053986817E-2</c:v>
                </c:pt>
                <c:pt idx="2272">
                  <c:v>1.1121013518478051E-2</c:v>
                </c:pt>
                <c:pt idx="2273">
                  <c:v>1.1114633113633587E-2</c:v>
                </c:pt>
                <c:pt idx="2274">
                  <c:v>1.1108239311505841E-2</c:v>
                </c:pt>
                <c:pt idx="2275">
                  <c:v>1.1101832098505682E-2</c:v>
                </c:pt>
                <c:pt idx="2276">
                  <c:v>1.1095411461203852E-2</c:v>
                </c:pt>
                <c:pt idx="2277">
                  <c:v>1.1088977385771415E-2</c:v>
                </c:pt>
                <c:pt idx="2278">
                  <c:v>1.1082529858619239E-2</c:v>
                </c:pt>
                <c:pt idx="2279">
                  <c:v>1.1076068866078259E-2</c:v>
                </c:pt>
                <c:pt idx="2280">
                  <c:v>1.1069594394799154E-2</c:v>
                </c:pt>
                <c:pt idx="2281">
                  <c:v>1.1063106431032921E-2</c:v>
                </c:pt>
                <c:pt idx="2282">
                  <c:v>1.105660496079075E-2</c:v>
                </c:pt>
                <c:pt idx="2283">
                  <c:v>1.1048226060257349E-2</c:v>
                </c:pt>
                <c:pt idx="2284">
                  <c:v>1.1043263946897142E-2</c:v>
                </c:pt>
                <c:pt idx="2285">
                  <c:v>1.1036083689468512E-2</c:v>
                </c:pt>
                <c:pt idx="2286">
                  <c:v>1.1029526120260869E-2</c:v>
                </c:pt>
                <c:pt idx="2287">
                  <c:v>1.1022954974873045E-2</c:v>
                </c:pt>
                <c:pt idx="2288">
                  <c:v>1.1016370239556039E-2</c:v>
                </c:pt>
                <c:pt idx="2289">
                  <c:v>1.100977190096053E-2</c:v>
                </c:pt>
                <c:pt idx="2290">
                  <c:v>1.1003159945337515E-2</c:v>
                </c:pt>
                <c:pt idx="2291">
                  <c:v>1.0996534359017929E-2</c:v>
                </c:pt>
                <c:pt idx="2292">
                  <c:v>1.0989895128332705E-2</c:v>
                </c:pt>
                <c:pt idx="2293">
                  <c:v>1.0983242239852586E-2</c:v>
                </c:pt>
                <c:pt idx="2294">
                  <c:v>1.0976575679748635E-2</c:v>
                </c:pt>
                <c:pt idx="2295">
                  <c:v>1.0969895434511656E-2</c:v>
                </c:pt>
                <c:pt idx="2296">
                  <c:v>1.0963201490632457E-2</c:v>
                </c:pt>
                <c:pt idx="2297">
                  <c:v>1.0956493834282099E-2</c:v>
                </c:pt>
                <c:pt idx="2298">
                  <c:v>1.0949772451951389E-2</c:v>
                </c:pt>
                <c:pt idx="2299">
                  <c:v>1.0943037329971261E-2</c:v>
                </c:pt>
                <c:pt idx="2300">
                  <c:v>1.0936288454832521E-2</c:v>
                </c:pt>
                <c:pt idx="2301">
                  <c:v>1.0929525812866103E-2</c:v>
                </c:pt>
                <c:pt idx="2302">
                  <c:v>1.0922749390323006E-2</c:v>
                </c:pt>
                <c:pt idx="2303">
                  <c:v>1.0915959173694034E-2</c:v>
                </c:pt>
                <c:pt idx="2304">
                  <c:v>1.0909155149469996E-2</c:v>
                </c:pt>
                <c:pt idx="2305">
                  <c:v>1.0902337303821952E-2</c:v>
                </c:pt>
                <c:pt idx="2306">
                  <c:v>1.0895505623320645E-2</c:v>
                </c:pt>
                <c:pt idx="2307">
                  <c:v>1.0888660094137137E-2</c:v>
                </c:pt>
                <c:pt idx="2308">
                  <c:v>1.0881800702922106E-2</c:v>
                </c:pt>
                <c:pt idx="2309">
                  <c:v>1.0874927435846615E-2</c:v>
                </c:pt>
                <c:pt idx="2310">
                  <c:v>1.086804027940147E-2</c:v>
                </c:pt>
                <c:pt idx="2311">
                  <c:v>1.0861139219837668E-2</c:v>
                </c:pt>
                <c:pt idx="2312">
                  <c:v>1.0854224243725952E-2</c:v>
                </c:pt>
                <c:pt idx="2313">
                  <c:v>1.0847295337237384E-2</c:v>
                </c:pt>
                <c:pt idx="2314">
                  <c:v>1.0840352486942706E-2</c:v>
                </c:pt>
                <c:pt idx="2315">
                  <c:v>1.0833395679092916E-2</c:v>
                </c:pt>
                <c:pt idx="2316">
                  <c:v>1.0826424900178822E-2</c:v>
                </c:pt>
                <c:pt idx="2317">
                  <c:v>1.0819440136451419E-2</c:v>
                </c:pt>
                <c:pt idx="2318">
                  <c:v>1.0809762090753239E-2</c:v>
                </c:pt>
                <c:pt idx="2319">
                  <c:v>1.0802742885962502E-2</c:v>
                </c:pt>
                <c:pt idx="2320">
                  <c:v>1.0797396826474071E-2</c:v>
                </c:pt>
                <c:pt idx="2321">
                  <c:v>1.0790353980887346E-2</c:v>
                </c:pt>
                <c:pt idx="2322">
                  <c:v>1.07832970806232E-2</c:v>
                </c:pt>
                <c:pt idx="2323">
                  <c:v>1.0776226111852694E-2</c:v>
                </c:pt>
                <c:pt idx="2324">
                  <c:v>1.076914106114657E-2</c:v>
                </c:pt>
                <c:pt idx="2325">
                  <c:v>1.0762041914755827E-2</c:v>
                </c:pt>
                <c:pt idx="2326">
                  <c:v>1.075492865917127E-2</c:v>
                </c:pt>
                <c:pt idx="2327">
                  <c:v>1.0747801280643898E-2</c:v>
                </c:pt>
                <c:pt idx="2328">
                  <c:v>1.0740659765584581E-2</c:v>
                </c:pt>
                <c:pt idx="2329">
                  <c:v>1.0733504100564062E-2</c:v>
                </c:pt>
                <c:pt idx="2330">
                  <c:v>1.0726334271833338E-2</c:v>
                </c:pt>
                <c:pt idx="2331">
                  <c:v>1.0719150265643407E-2</c:v>
                </c:pt>
                <c:pt idx="2332">
                  <c:v>1.0710529793563239E-2</c:v>
                </c:pt>
                <c:pt idx="2333">
                  <c:v>1.0700611911671487E-2</c:v>
                </c:pt>
                <c:pt idx="2334">
                  <c:v>1.0693377160952977E-2</c:v>
                </c:pt>
                <c:pt idx="2335">
                  <c:v>1.068612817074488E-2</c:v>
                </c:pt>
                <c:pt idx="2336">
                  <c:v>1.0677826156628711E-2</c:v>
                </c:pt>
                <c:pt idx="2337">
                  <c:v>1.0671587416943851E-2</c:v>
                </c:pt>
                <c:pt idx="2338">
                  <c:v>1.0664295626092724E-2</c:v>
                </c:pt>
                <c:pt idx="2339">
                  <c:v>1.0656989541315554E-2</c:v>
                </c:pt>
                <c:pt idx="2340">
                  <c:v>1.0649669148703467E-2</c:v>
                </c:pt>
                <c:pt idx="2341">
                  <c:v>1.0642334434827205E-2</c:v>
                </c:pt>
                <c:pt idx="2342">
                  <c:v>1.063498538609764E-2</c:v>
                </c:pt>
                <c:pt idx="2343">
                  <c:v>1.0627621988845704E-2</c:v>
                </c:pt>
                <c:pt idx="2344">
                  <c:v>1.0620244229402331E-2</c:v>
                </c:pt>
                <c:pt idx="2345">
                  <c:v>1.0612852094098457E-2</c:v>
                </c:pt>
                <c:pt idx="2346">
                  <c:v>1.0605445569504823E-2</c:v>
                </c:pt>
                <c:pt idx="2347">
                  <c:v>1.0598024641872428E-2</c:v>
                </c:pt>
                <c:pt idx="2348">
                  <c:v>1.0590589297692077E-2</c:v>
                </c:pt>
                <c:pt idx="2349">
                  <c:v>1.0583139523054896E-2</c:v>
                </c:pt>
                <c:pt idx="2350">
                  <c:v>1.0575675304691501E-2</c:v>
                </c:pt>
                <c:pt idx="2351">
                  <c:v>1.0568196628852888E-2</c:v>
                </c:pt>
                <c:pt idx="2352">
                  <c:v>1.0560703481790057E-2</c:v>
                </c:pt>
                <c:pt idx="2353">
                  <c:v>1.0553195850073749E-2</c:v>
                </c:pt>
                <c:pt idx="2354">
                  <c:v>1.0545673720034898E-2</c:v>
                </c:pt>
                <c:pt idx="2355">
                  <c:v>1.0538137078084375E-2</c:v>
                </c:pt>
                <c:pt idx="2356">
                  <c:v>1.0530585910393242E-2</c:v>
                </c:pt>
                <c:pt idx="2357">
                  <c:v>1.0523020203772049E-2</c:v>
                </c:pt>
                <c:pt idx="2358">
                  <c:v>1.0515439944072114E-2</c:v>
                </c:pt>
                <c:pt idx="2359">
                  <c:v>1.0507845118024051E-2</c:v>
                </c:pt>
                <c:pt idx="2360">
                  <c:v>1.0500235711958794E-2</c:v>
                </c:pt>
                <c:pt idx="2361">
                  <c:v>1.0492611712287214E-2</c:v>
                </c:pt>
                <c:pt idx="2362">
                  <c:v>1.0484973105260309E-2</c:v>
                </c:pt>
                <c:pt idx="2363">
                  <c:v>1.0477319877288949E-2</c:v>
                </c:pt>
                <c:pt idx="2364">
                  <c:v>1.0469652014784003E-2</c:v>
                </c:pt>
                <c:pt idx="2365">
                  <c:v>1.0461969504236279E-2</c:v>
                </c:pt>
                <c:pt idx="2366">
                  <c:v>1.0454272331896775E-2</c:v>
                </c:pt>
                <c:pt idx="2367">
                  <c:v>1.0446560484096423E-2</c:v>
                </c:pt>
                <c:pt idx="2368">
                  <c:v>1.0438833947485904E-2</c:v>
                </c:pt>
                <c:pt idx="2369">
                  <c:v>1.0431092708156342E-2</c:v>
                </c:pt>
                <c:pt idx="2370">
                  <c:v>1.042071397860056E-2</c:v>
                </c:pt>
                <c:pt idx="2371">
                  <c:v>1.0414454766012327E-2</c:v>
                </c:pt>
                <c:pt idx="2372">
                  <c:v>1.0407780638281849E-2</c:v>
                </c:pt>
                <c:pt idx="2373">
                  <c:v>1.0399980452264757E-2</c:v>
                </c:pt>
                <c:pt idx="2374">
                  <c:v>1.0392165495582972E-2</c:v>
                </c:pt>
                <c:pt idx="2375">
                  <c:v>1.0384335754647367E-2</c:v>
                </c:pt>
                <c:pt idx="2376">
                  <c:v>1.0376491215708938E-2</c:v>
                </c:pt>
                <c:pt idx="2377">
                  <c:v>1.0368631865258493E-2</c:v>
                </c:pt>
                <c:pt idx="2378">
                  <c:v>1.0360757689547029E-2</c:v>
                </c:pt>
                <c:pt idx="2379">
                  <c:v>1.0352868675145288E-2</c:v>
                </c:pt>
                <c:pt idx="2380">
                  <c:v>1.0344964808224333E-2</c:v>
                </c:pt>
                <c:pt idx="2381">
                  <c:v>1.0337046075354905E-2</c:v>
                </c:pt>
                <c:pt idx="2382">
                  <c:v>1.032911246286794E-2</c:v>
                </c:pt>
                <c:pt idx="2383">
                  <c:v>1.0318890217977383E-2</c:v>
                </c:pt>
                <c:pt idx="2384">
                  <c:v>1.0313200544445067E-2</c:v>
                </c:pt>
                <c:pt idx="2385">
                  <c:v>1.0305222211171028E-2</c:v>
                </c:pt>
                <c:pt idx="2386">
                  <c:v>1.0297228943842995E-2</c:v>
                </c:pt>
                <c:pt idx="2387">
                  <c:v>1.0289220728791904E-2</c:v>
                </c:pt>
                <c:pt idx="2388">
                  <c:v>1.0280050162245757E-2</c:v>
                </c:pt>
                <c:pt idx="2389">
                  <c:v>1.027315940100415E-2</c:v>
                </c:pt>
                <c:pt idx="2390">
                  <c:v>1.026510626108923E-2</c:v>
                </c:pt>
                <c:pt idx="2391">
                  <c:v>1.0257038118934858E-2</c:v>
                </c:pt>
                <c:pt idx="2392">
                  <c:v>1.024895496087197E-2</c:v>
                </c:pt>
                <c:pt idx="2393">
                  <c:v>1.0240856773471307E-2</c:v>
                </c:pt>
                <c:pt idx="2394">
                  <c:v>1.0232743542983869E-2</c:v>
                </c:pt>
                <c:pt idx="2395">
                  <c:v>1.0224615255820524E-2</c:v>
                </c:pt>
                <c:pt idx="2396">
                  <c:v>1.0216471898312207E-2</c:v>
                </c:pt>
                <c:pt idx="2397">
                  <c:v>1.0208313456869789E-2</c:v>
                </c:pt>
                <c:pt idx="2398">
                  <c:v>1.0200139917984075E-2</c:v>
                </c:pt>
                <c:pt idx="2399">
                  <c:v>1.0191951267906063E-2</c:v>
                </c:pt>
                <c:pt idx="2400">
                  <c:v>1.0183747492966688E-2</c:v>
                </c:pt>
                <c:pt idx="2401">
                  <c:v>1.0175528579736692E-2</c:v>
                </c:pt>
                <c:pt idx="2402">
                  <c:v>1.0167294514467073E-2</c:v>
                </c:pt>
                <c:pt idx="2403">
                  <c:v>1.0159045283648638E-2</c:v>
                </c:pt>
                <c:pt idx="2404">
                  <c:v>1.0150780873532383E-2</c:v>
                </c:pt>
                <c:pt idx="2405">
                  <c:v>1.0142501270529181E-2</c:v>
                </c:pt>
                <c:pt idx="2406">
                  <c:v>1.0134206460969963E-2</c:v>
                </c:pt>
                <c:pt idx="2407">
                  <c:v>1.0125896431425474E-2</c:v>
                </c:pt>
                <c:pt idx="2408">
                  <c:v>1.0117571168226647E-2</c:v>
                </c:pt>
                <c:pt idx="2409">
                  <c:v>1.0109230657624479E-2</c:v>
                </c:pt>
                <c:pt idx="2410">
                  <c:v>1.0100874886029843E-2</c:v>
                </c:pt>
                <c:pt idx="2411">
                  <c:v>1.0092503839933542E-2</c:v>
                </c:pt>
                <c:pt idx="2412">
                  <c:v>1.0084117505586576E-2</c:v>
                </c:pt>
                <c:pt idx="2413">
                  <c:v>1.0075715869479751E-2</c:v>
                </c:pt>
                <c:pt idx="2414">
                  <c:v>1.0067298917944001E-2</c:v>
                </c:pt>
                <c:pt idx="2415">
                  <c:v>1.0058866637390196E-2</c:v>
                </c:pt>
                <c:pt idx="2416">
                  <c:v>1.005041901414927E-2</c:v>
                </c:pt>
                <c:pt idx="2417">
                  <c:v>1.0041956034552157E-2</c:v>
                </c:pt>
                <c:pt idx="2418">
                  <c:v>1.0033477685169601E-2</c:v>
                </c:pt>
                <c:pt idx="2419">
                  <c:v>1.0024983952252597E-2</c:v>
                </c:pt>
                <c:pt idx="2420">
                  <c:v>1.0016474822212018E-2</c:v>
                </c:pt>
                <c:pt idx="2421">
                  <c:v>1.0007950281378797E-2</c:v>
                </c:pt>
                <c:pt idx="2422">
                  <c:v>9.9981890612266255E-3</c:v>
                </c:pt>
                <c:pt idx="2423">
                  <c:v>9.9896314515657281E-3</c:v>
                </c:pt>
                <c:pt idx="2424">
                  <c:v>9.9822840583119188E-3</c:v>
                </c:pt>
                <c:pt idx="2425">
                  <c:v>9.9736977383368952E-3</c:v>
                </c:pt>
                <c:pt idx="2426">
                  <c:v>9.9650959395436445E-3</c:v>
                </c:pt>
                <c:pt idx="2427">
                  <c:v>9.9564786483430368E-3</c:v>
                </c:pt>
                <c:pt idx="2428">
                  <c:v>9.947845850906134E-3</c:v>
                </c:pt>
                <c:pt idx="2429">
                  <c:v>9.9391975339635508E-3</c:v>
                </c:pt>
                <c:pt idx="2430">
                  <c:v>9.9305336835264768E-3</c:v>
                </c:pt>
                <c:pt idx="2431">
                  <c:v>9.9218542863255266E-3</c:v>
                </c:pt>
                <c:pt idx="2432">
                  <c:v>9.913159328451826E-3</c:v>
                </c:pt>
                <c:pt idx="2433">
                  <c:v>9.9044487965560535E-3</c:v>
                </c:pt>
                <c:pt idx="2434">
                  <c:v>9.895722676809271E-3</c:v>
                </c:pt>
                <c:pt idx="2435">
                  <c:v>9.8869809556223487E-3</c:v>
                </c:pt>
                <c:pt idx="2436">
                  <c:v>9.8782236194061568E-3</c:v>
                </c:pt>
                <c:pt idx="2437">
                  <c:v>9.8694506546515015E-3</c:v>
                </c:pt>
                <c:pt idx="2438">
                  <c:v>9.858148141965728E-3</c:v>
                </c:pt>
                <c:pt idx="2439">
                  <c:v>9.8518577846906652E-3</c:v>
                </c:pt>
                <c:pt idx="2440">
                  <c:v>9.8430378523062245E-3</c:v>
                </c:pt>
                <c:pt idx="2441">
                  <c:v>9.834202236786993E-3</c:v>
                </c:pt>
                <c:pt idx="2442">
                  <c:v>9.8253509245438408E-3</c:v>
                </c:pt>
                <c:pt idx="2443">
                  <c:v>9.8164839019077021E-3</c:v>
                </c:pt>
                <c:pt idx="2444">
                  <c:v>9.8076011553693832E-3</c:v>
                </c:pt>
                <c:pt idx="2445">
                  <c:v>9.7987026711798819E-3</c:v>
                </c:pt>
                <c:pt idx="2446">
                  <c:v>9.7897884359099407E-3</c:v>
                </c:pt>
                <c:pt idx="2447">
                  <c:v>9.7808584358105577E-3</c:v>
                </c:pt>
                <c:pt idx="2448">
                  <c:v>9.7719126572926029E-3</c:v>
                </c:pt>
                <c:pt idx="2449">
                  <c:v>9.7629510866870106E-3</c:v>
                </c:pt>
                <c:pt idx="2450">
                  <c:v>9.7539737103247148E-3</c:v>
                </c:pt>
                <c:pt idx="2451">
                  <c:v>9.7449805148563939E-3</c:v>
                </c:pt>
                <c:pt idx="2452">
                  <c:v>9.7359714863731739E-3</c:v>
                </c:pt>
                <c:pt idx="2453">
                  <c:v>9.726946611445797E-3</c:v>
                </c:pt>
                <c:pt idx="2454">
                  <c:v>9.7179058763252613E-3</c:v>
                </c:pt>
                <c:pt idx="2455">
                  <c:v>9.708849267502373E-3</c:v>
                </c:pt>
                <c:pt idx="2456">
                  <c:v>9.6997767711481941E-3</c:v>
                </c:pt>
                <c:pt idx="2457">
                  <c:v>9.6906883739134031E-3</c:v>
                </c:pt>
                <c:pt idx="2458">
                  <c:v>9.68158406220887E-3</c:v>
                </c:pt>
                <c:pt idx="2459">
                  <c:v>9.6724638221257209E-3</c:v>
                </c:pt>
                <c:pt idx="2460">
                  <c:v>9.6633276401547619E-3</c:v>
                </c:pt>
                <c:pt idx="2461">
                  <c:v>9.6541755027867993E-3</c:v>
                </c:pt>
                <c:pt idx="2462">
                  <c:v>9.6450073963527672E-3</c:v>
                </c:pt>
                <c:pt idx="2463">
                  <c:v>9.6358233072635358E-3</c:v>
                </c:pt>
                <c:pt idx="2464">
                  <c:v>9.6266232217701031E-3</c:v>
                </c:pt>
                <c:pt idx="2465">
                  <c:v>9.6174071262833394E-3</c:v>
                </c:pt>
                <c:pt idx="2466">
                  <c:v>9.6081750074539229E-3</c:v>
                </c:pt>
                <c:pt idx="2467">
                  <c:v>9.5989268512930437E-3</c:v>
                </c:pt>
                <c:pt idx="2468">
                  <c:v>9.5896626443714439E-3</c:v>
                </c:pt>
                <c:pt idx="2469">
                  <c:v>9.5803823730999937E-3</c:v>
                </c:pt>
                <c:pt idx="2470">
                  <c:v>9.5710860238895634E-3</c:v>
                </c:pt>
                <c:pt idx="2471">
                  <c:v>9.5617735828312789E-3</c:v>
                </c:pt>
                <c:pt idx="2472">
                  <c:v>9.5524450365758184E-3</c:v>
                </c:pt>
                <c:pt idx="2473">
                  <c:v>9.5431003715340523E-3</c:v>
                </c:pt>
                <c:pt idx="2474">
                  <c:v>9.5337395738770425E-3</c:v>
                </c:pt>
                <c:pt idx="2475">
                  <c:v>9.5243626302554674E-3</c:v>
                </c:pt>
                <c:pt idx="2476">
                  <c:v>9.5149695268403889E-3</c:v>
                </c:pt>
                <c:pt idx="2477">
                  <c:v>9.5055602501226133E-3</c:v>
                </c:pt>
                <c:pt idx="2478">
                  <c:v>9.4961347862732026E-3</c:v>
                </c:pt>
                <c:pt idx="2479">
                  <c:v>9.4866931219428352E-3</c:v>
                </c:pt>
                <c:pt idx="2480">
                  <c:v>9.4772352434624452E-3</c:v>
                </c:pt>
                <c:pt idx="2481">
                  <c:v>9.4677611371629666E-3</c:v>
                </c:pt>
                <c:pt idx="2482">
                  <c:v>9.4582707892953977E-3</c:v>
                </c:pt>
                <c:pt idx="2483">
                  <c:v>9.4487641865104166E-3</c:v>
                </c:pt>
                <c:pt idx="2484">
                  <c:v>9.4392413150590215E-3</c:v>
                </c:pt>
                <c:pt idx="2485">
                  <c:v>9.4297021612721466E-3</c:v>
                </c:pt>
                <c:pt idx="2486">
                  <c:v>9.4201467115606619E-3</c:v>
                </c:pt>
                <c:pt idx="2487">
                  <c:v>9.4105749524153737E-3</c:v>
                </c:pt>
                <c:pt idx="2488">
                  <c:v>9.3982444179818714E-3</c:v>
                </c:pt>
                <c:pt idx="2489">
                  <c:v>9.3913824509073152E-3</c:v>
                </c:pt>
                <c:pt idx="2490">
                  <c:v>9.3817616814462212E-3</c:v>
                </c:pt>
                <c:pt idx="2491">
                  <c:v>9.3721245480349324E-3</c:v>
                </c:pt>
                <c:pt idx="2492">
                  <c:v>9.3610979702241082E-3</c:v>
                </c:pt>
                <c:pt idx="2493">
                  <c:v>9.3528410066312517E-3</c:v>
                </c:pt>
                <c:pt idx="2494">
                  <c:v>9.3432256000802738E-3</c:v>
                </c:pt>
                <c:pt idx="2495">
                  <c:v>9.3336293258250436E-3</c:v>
                </c:pt>
                <c:pt idx="2496">
                  <c:v>9.3240522378224E-3</c:v>
                </c:pt>
                <c:pt idx="2497">
                  <c:v>9.3144943902689903E-3</c:v>
                </c:pt>
                <c:pt idx="2498">
                  <c:v>9.3049558376012698E-3</c:v>
                </c:pt>
                <c:pt idx="2499">
                  <c:v>9.2954366336961414E-3</c:v>
                </c:pt>
                <c:pt idx="2500">
                  <c:v>9.2859368329900605E-3</c:v>
                </c:pt>
                <c:pt idx="2501">
                  <c:v>9.2764564895997381E-3</c:v>
                </c:pt>
                <c:pt idx="2502">
                  <c:v>9.2669956575619494E-3</c:v>
                </c:pt>
                <c:pt idx="2503">
                  <c:v>9.2575543912332137E-3</c:v>
                </c:pt>
                <c:pt idx="2504">
                  <c:v>9.248132744810178E-3</c:v>
                </c:pt>
                <c:pt idx="2505">
                  <c:v>9.2387307724095535E-3</c:v>
                </c:pt>
                <c:pt idx="2506">
                  <c:v>9.2293485283878596E-3</c:v>
                </c:pt>
                <c:pt idx="2507">
                  <c:v>9.2199860667019351E-3</c:v>
                </c:pt>
                <c:pt idx="2508">
                  <c:v>9.2106434416283633E-3</c:v>
                </c:pt>
                <c:pt idx="2509">
                  <c:v>9.2013207074437275E-3</c:v>
                </c:pt>
                <c:pt idx="2510">
                  <c:v>9.1920179183446749E-3</c:v>
                </c:pt>
                <c:pt idx="2511">
                  <c:v>9.1827351282880443E-3</c:v>
                </c:pt>
                <c:pt idx="2512">
                  <c:v>9.1734723916303551E-3</c:v>
                </c:pt>
                <c:pt idx="2513">
                  <c:v>9.1642297627281266E-3</c:v>
                </c:pt>
                <c:pt idx="2514">
                  <c:v>9.1550072956181339E-3</c:v>
                </c:pt>
                <c:pt idx="2515">
                  <c:v>9.145805044417088E-3</c:v>
                </c:pt>
                <c:pt idx="2516">
                  <c:v>9.1366230634015722E-3</c:v>
                </c:pt>
                <c:pt idx="2517">
                  <c:v>9.1274614066083615E-3</c:v>
                </c:pt>
                <c:pt idx="2518">
                  <c:v>9.1183201285538473E-3</c:v>
                </c:pt>
                <c:pt idx="2519">
                  <c:v>9.1091992831948687E-3</c:v>
                </c:pt>
                <c:pt idx="2520">
                  <c:v>9.1000989247280728E-3</c:v>
                </c:pt>
                <c:pt idx="2521">
                  <c:v>9.0910191074300428E-3</c:v>
                </c:pt>
                <c:pt idx="2522">
                  <c:v>9.0819598854174899E-3</c:v>
                </c:pt>
                <c:pt idx="2523">
                  <c:v>9.0729213129669972E-3</c:v>
                </c:pt>
                <c:pt idx="2524">
                  <c:v>9.063903444275212E-3</c:v>
                </c:pt>
                <c:pt idx="2525">
                  <c:v>9.0549063333789093E-3</c:v>
                </c:pt>
                <c:pt idx="2526">
                  <c:v>9.0433692080438277E-3</c:v>
                </c:pt>
                <c:pt idx="2527">
                  <c:v>9.0344197472713716E-3</c:v>
                </c:pt>
                <c:pt idx="2528">
                  <c:v>9.0267654421616328E-3</c:v>
                </c:pt>
                <c:pt idx="2529">
                  <c:v>9.0178549056130208E-3</c:v>
                </c:pt>
                <c:pt idx="2530">
                  <c:v>9.0089654056768609E-3</c:v>
                </c:pt>
                <c:pt idx="2531">
                  <c:v>9.0000969964698641E-3</c:v>
                </c:pt>
                <c:pt idx="2532">
                  <c:v>8.9912497322686136E-3</c:v>
                </c:pt>
                <c:pt idx="2533">
                  <c:v>8.9824236672697566E-3</c:v>
                </c:pt>
                <c:pt idx="2534">
                  <c:v>8.9736188555900043E-3</c:v>
                </c:pt>
                <c:pt idx="2535">
                  <c:v>8.9648353515059398E-3</c:v>
                </c:pt>
                <c:pt idx="2536">
                  <c:v>8.9560732091342743E-3</c:v>
                </c:pt>
                <c:pt idx="2537">
                  <c:v>8.947332482751591E-3</c:v>
                </c:pt>
                <c:pt idx="2538">
                  <c:v>8.9386132263946649E-3</c:v>
                </c:pt>
                <c:pt idx="2539">
                  <c:v>8.9299154944200154E-3</c:v>
                </c:pt>
                <c:pt idx="2540">
                  <c:v>8.9212393410242896E-3</c:v>
                </c:pt>
                <c:pt idx="2541">
                  <c:v>8.9125848203241986E-3</c:v>
                </c:pt>
                <c:pt idx="2542">
                  <c:v>8.9039519863565175E-3</c:v>
                </c:pt>
                <c:pt idx="2543">
                  <c:v>8.8928845822433544E-3</c:v>
                </c:pt>
                <c:pt idx="2544">
                  <c:v>8.8855263361509174E-3</c:v>
                </c:pt>
                <c:pt idx="2545">
                  <c:v>8.8781841481733181E-3</c:v>
                </c:pt>
                <c:pt idx="2546">
                  <c:v>8.8696386038211728E-3</c:v>
                </c:pt>
                <c:pt idx="2547">
                  <c:v>8.8611150174244813E-3</c:v>
                </c:pt>
                <c:pt idx="2548">
                  <c:v>8.8526134430200187E-3</c:v>
                </c:pt>
                <c:pt idx="2549">
                  <c:v>8.8441339348044323E-3</c:v>
                </c:pt>
                <c:pt idx="2550">
                  <c:v>8.8356765469743692E-3</c:v>
                </c:pt>
                <c:pt idx="2551">
                  <c:v>8.8272413338863487E-3</c:v>
                </c:pt>
                <c:pt idx="2552">
                  <c:v>8.8188283494972097E-3</c:v>
                </c:pt>
                <c:pt idx="2553">
                  <c:v>8.8104376482434077E-3</c:v>
                </c:pt>
                <c:pt idx="2554">
                  <c:v>8.8020692841617176E-3</c:v>
                </c:pt>
                <c:pt idx="2555">
                  <c:v>8.7937233113688507E-3</c:v>
                </c:pt>
                <c:pt idx="2556">
                  <c:v>8.78539978414139E-3</c:v>
                </c:pt>
                <c:pt idx="2557">
                  <c:v>8.7770987568358549E-3</c:v>
                </c:pt>
                <c:pt idx="2558">
                  <c:v>8.7688202834090845E-3</c:v>
                </c:pt>
                <c:pt idx="2559">
                  <c:v>8.7605644182175979E-3</c:v>
                </c:pt>
                <c:pt idx="2560">
                  <c:v>8.7523312152981703E-3</c:v>
                </c:pt>
                <c:pt idx="2561">
                  <c:v>8.7441207289273848E-3</c:v>
                </c:pt>
                <c:pt idx="2562">
                  <c:v>8.7359330133818247E-3</c:v>
                </c:pt>
                <c:pt idx="2563">
                  <c:v>8.727768122538393E-3</c:v>
                </c:pt>
                <c:pt idx="2564">
                  <c:v>8.719626110993417E-3</c:v>
                </c:pt>
                <c:pt idx="2565">
                  <c:v>8.7115070327836719E-3</c:v>
                </c:pt>
                <c:pt idx="2566">
                  <c:v>8.7034109419459327E-3</c:v>
                </c:pt>
                <c:pt idx="2567">
                  <c:v>8.6953378927567826E-3</c:v>
                </c:pt>
                <c:pt idx="2568">
                  <c:v>8.6872879395727409E-3</c:v>
                </c:pt>
                <c:pt idx="2569">
                  <c:v>8.6792611364305827E-3</c:v>
                </c:pt>
                <c:pt idx="2570">
                  <c:v>8.6712575375269552E-3</c:v>
                </c:pt>
                <c:pt idx="2571">
                  <c:v>8.6632771971384415E-3</c:v>
                </c:pt>
                <c:pt idx="2572">
                  <c:v>8.6553201693817527E-3</c:v>
                </c:pt>
                <c:pt idx="2573">
                  <c:v>8.6473865084535362E-3</c:v>
                </c:pt>
                <c:pt idx="2574">
                  <c:v>8.6394762685504389E-3</c:v>
                </c:pt>
                <c:pt idx="2575">
                  <c:v>8.6315895038691082E-3</c:v>
                </c:pt>
                <c:pt idx="2576">
                  <c:v>8.6237262686061911E-3</c:v>
                </c:pt>
                <c:pt idx="2577">
                  <c:v>8.6158866169583348E-3</c:v>
                </c:pt>
                <c:pt idx="2578">
                  <c:v>8.6058418054957286E-3</c:v>
                </c:pt>
                <c:pt idx="2579">
                  <c:v>8.5980562628051871E-3</c:v>
                </c:pt>
                <c:pt idx="2580">
                  <c:v>8.5914018506638712E-3</c:v>
                </c:pt>
                <c:pt idx="2581">
                  <c:v>8.5836604798394944E-3</c:v>
                </c:pt>
                <c:pt idx="2582">
                  <c:v>8.5759429712872759E-3</c:v>
                </c:pt>
                <c:pt idx="2583">
                  <c:v>8.5682493792837988E-3</c:v>
                </c:pt>
                <c:pt idx="2584">
                  <c:v>8.5605797580257104E-3</c:v>
                </c:pt>
                <c:pt idx="2585">
                  <c:v>8.5529341614698495E-3</c:v>
                </c:pt>
                <c:pt idx="2586">
                  <c:v>8.5453126441326077E-3</c:v>
                </c:pt>
                <c:pt idx="2587">
                  <c:v>8.5377152598908879E-3</c:v>
                </c:pt>
                <c:pt idx="2588">
                  <c:v>8.5301420633410174E-3</c:v>
                </c:pt>
                <c:pt idx="2589">
                  <c:v>8.5225931084398354E-3</c:v>
                </c:pt>
                <c:pt idx="2590">
                  <c:v>8.5150684492241169E-3</c:v>
                </c:pt>
                <c:pt idx="2591">
                  <c:v>8.5075681401303171E-3</c:v>
                </c:pt>
                <c:pt idx="2592">
                  <c:v>8.5000922351952113E-3</c:v>
                </c:pt>
                <c:pt idx="2593">
                  <c:v>8.4926407886953825E-3</c:v>
                </c:pt>
                <c:pt idx="2594">
                  <c:v>8.4822384164251474E-3</c:v>
                </c:pt>
                <c:pt idx="2595">
                  <c:v>8.4778114876282729E-3</c:v>
                </c:pt>
                <c:pt idx="2596">
                  <c:v>8.4693817909275992E-3</c:v>
                </c:pt>
                <c:pt idx="2597">
                  <c:v>8.4630806706620376E-3</c:v>
                </c:pt>
                <c:pt idx="2598">
                  <c:v>8.4557523292083658E-3</c:v>
                </c:pt>
                <c:pt idx="2599">
                  <c:v>8.4484487712099821E-3</c:v>
                </c:pt>
                <c:pt idx="2600">
                  <c:v>8.4411700509434695E-3</c:v>
                </c:pt>
                <c:pt idx="2601">
                  <c:v>8.4339162226854114E-3</c:v>
                </c:pt>
                <c:pt idx="2602">
                  <c:v>8.4266873406324549E-3</c:v>
                </c:pt>
                <c:pt idx="2603">
                  <c:v>8.4194834588213752E-3</c:v>
                </c:pt>
                <c:pt idx="2604">
                  <c:v>8.4123046315287553E-3</c:v>
                </c:pt>
                <c:pt idx="2605">
                  <c:v>8.4051509130311786E-3</c:v>
                </c:pt>
                <c:pt idx="2606">
                  <c:v>8.39802235736542E-3</c:v>
                </c:pt>
                <c:pt idx="2607">
                  <c:v>8.3909190188080629E-3</c:v>
                </c:pt>
                <c:pt idx="2608">
                  <c:v>8.3838409515557544E-3</c:v>
                </c:pt>
                <c:pt idx="2609">
                  <c:v>8.3767882098850777E-3</c:v>
                </c:pt>
                <c:pt idx="2610">
                  <c:v>8.3697608477528718E-3</c:v>
                </c:pt>
                <c:pt idx="2611">
                  <c:v>8.362758919595592E-3</c:v>
                </c:pt>
                <c:pt idx="2612">
                  <c:v>8.3557824793700775E-3</c:v>
                </c:pt>
                <c:pt idx="2613">
                  <c:v>8.3488315814328473E-3</c:v>
                </c:pt>
                <c:pt idx="2614">
                  <c:v>8.3419062800604848E-3</c:v>
                </c:pt>
                <c:pt idx="2615">
                  <c:v>8.335006629129893E-3</c:v>
                </c:pt>
                <c:pt idx="2616">
                  <c:v>8.3281326830775271E-3</c:v>
                </c:pt>
                <c:pt idx="2617">
                  <c:v>8.3212844961000343E-3</c:v>
                </c:pt>
                <c:pt idx="2618">
                  <c:v>8.3144621223940618E-3</c:v>
                </c:pt>
                <c:pt idx="2619">
                  <c:v>8.3076656159963846E-3</c:v>
                </c:pt>
                <c:pt idx="2620">
                  <c:v>8.3008950311835861E-3</c:v>
                </c:pt>
                <c:pt idx="2621">
                  <c:v>8.2941504221523132E-3</c:v>
                </c:pt>
                <c:pt idx="2622">
                  <c:v>8.2874318430992133E-3</c:v>
                </c:pt>
                <c:pt idx="2623">
                  <c:v>8.2807393483008696E-3</c:v>
                </c:pt>
                <c:pt idx="2624">
                  <c:v>8.274072991794057E-3</c:v>
                </c:pt>
                <c:pt idx="2625">
                  <c:v>8.2674328278553588E-3</c:v>
                </c:pt>
                <c:pt idx="2626">
                  <c:v>8.2608189106014862E-3</c:v>
                </c:pt>
                <c:pt idx="2627">
                  <c:v>8.2542312943090224E-3</c:v>
                </c:pt>
                <c:pt idx="2628">
                  <c:v>8.2476700331746144E-3</c:v>
                </c:pt>
                <c:pt idx="2629">
                  <c:v>8.2411351813149736E-3</c:v>
                </c:pt>
                <c:pt idx="2630">
                  <c:v>8.2320340115771273E-3</c:v>
                </c:pt>
                <c:pt idx="2631">
                  <c:v>8.2255632268157797E-3</c:v>
                </c:pt>
                <c:pt idx="2632">
                  <c:v>8.2207696104852346E-3</c:v>
                </c:pt>
                <c:pt idx="2633">
                  <c:v>8.214344745924862E-3</c:v>
                </c:pt>
                <c:pt idx="2634">
                  <c:v>8.2079465693762899E-3</c:v>
                </c:pt>
                <c:pt idx="2635">
                  <c:v>8.2015751351960375E-3</c:v>
                </c:pt>
                <c:pt idx="2636">
                  <c:v>8.1952304972610079E-3</c:v>
                </c:pt>
                <c:pt idx="2637">
                  <c:v>8.1889127100875925E-3</c:v>
                </c:pt>
                <c:pt idx="2638">
                  <c:v>8.182621827472758E-3</c:v>
                </c:pt>
                <c:pt idx="2639">
                  <c:v>8.1763579040927681E-3</c:v>
                </c:pt>
                <c:pt idx="2640">
                  <c:v>8.1701209937445896E-3</c:v>
                </c:pt>
                <c:pt idx="2641">
                  <c:v>8.1639111507048057E-3</c:v>
                </c:pt>
                <c:pt idx="2642">
                  <c:v>8.1577284292499996E-3</c:v>
                </c:pt>
                <c:pt idx="2643">
                  <c:v>8.1501887172592546E-3</c:v>
                </c:pt>
                <c:pt idx="2644">
                  <c:v>8.1419549197114804E-3</c:v>
                </c:pt>
                <c:pt idx="2645">
                  <c:v>8.1358695033006967E-3</c:v>
                </c:pt>
                <c:pt idx="2646">
                  <c:v>8.1298114562766699E-3</c:v>
                </c:pt>
                <c:pt idx="2647">
                  <c:v>8.1237808325962391E-3</c:v>
                </c:pt>
                <c:pt idx="2648">
                  <c:v>8.1169223406618585E-3</c:v>
                </c:pt>
                <c:pt idx="2649">
                  <c:v>8.1118020726922424E-3</c:v>
                </c:pt>
                <c:pt idx="2650">
                  <c:v>8.1058540446221627E-3</c:v>
                </c:pt>
                <c:pt idx="2651">
                  <c:v>8.0999336567622038E-3</c:v>
                </c:pt>
                <c:pt idx="2652">
                  <c:v>8.0940409634688848E-3</c:v>
                </c:pt>
                <c:pt idx="2653">
                  <c:v>8.0881760188589169E-3</c:v>
                </c:pt>
                <c:pt idx="2654">
                  <c:v>8.0823388769690752E-3</c:v>
                </c:pt>
                <c:pt idx="2655">
                  <c:v>8.0765295919960067E-3</c:v>
                </c:pt>
                <c:pt idx="2656">
                  <c:v>8.070748218376167E-3</c:v>
                </c:pt>
                <c:pt idx="2657">
                  <c:v>8.0649948101463309E-3</c:v>
                </c:pt>
                <c:pt idx="2658">
                  <c:v>8.0592694214232097E-3</c:v>
                </c:pt>
                <c:pt idx="2659">
                  <c:v>8.0535721065633226E-3</c:v>
                </c:pt>
                <c:pt idx="2660">
                  <c:v>8.0479029196833807E-3</c:v>
                </c:pt>
                <c:pt idx="2661">
                  <c:v>8.0422619148201591E-3</c:v>
                </c:pt>
                <c:pt idx="2662">
                  <c:v>8.0366491464101131E-3</c:v>
                </c:pt>
                <c:pt idx="2663">
                  <c:v>8.0310646686498899E-3</c:v>
                </c:pt>
                <c:pt idx="2664">
                  <c:v>8.0255085354163924E-3</c:v>
                </c:pt>
                <c:pt idx="2665">
                  <c:v>8.0199808013059481E-3</c:v>
                </c:pt>
                <c:pt idx="2666">
                  <c:v>8.01448152019546E-3</c:v>
                </c:pt>
                <c:pt idx="2667">
                  <c:v>8.0090107463615112E-3</c:v>
                </c:pt>
                <c:pt idx="2668">
                  <c:v>8.0035685341606211E-3</c:v>
                </c:pt>
                <c:pt idx="2669">
                  <c:v>7.9981549375496286E-3</c:v>
                </c:pt>
                <c:pt idx="2670">
                  <c:v>7.992770010885053E-3</c:v>
                </c:pt>
                <c:pt idx="2671">
                  <c:v>7.9874138083635415E-3</c:v>
                </c:pt>
                <c:pt idx="2672">
                  <c:v>7.9820863840218692E-3</c:v>
                </c:pt>
                <c:pt idx="2673">
                  <c:v>7.9767877922165553E-3</c:v>
                </c:pt>
                <c:pt idx="2674">
                  <c:v>7.9715180869843749E-3</c:v>
                </c:pt>
                <c:pt idx="2675">
                  <c:v>7.9662773226818473E-3</c:v>
                </c:pt>
                <c:pt idx="2676">
                  <c:v>7.9610655533457475E-3</c:v>
                </c:pt>
                <c:pt idx="2677">
                  <c:v>7.9558828332526588E-3</c:v>
                </c:pt>
                <c:pt idx="2678">
                  <c:v>7.9507292166791643E-3</c:v>
                </c:pt>
                <c:pt idx="2679">
                  <c:v>7.9456047575821032E-3</c:v>
                </c:pt>
                <c:pt idx="2680">
                  <c:v>7.9405095103179946E-3</c:v>
                </c:pt>
                <c:pt idx="2681">
                  <c:v>7.9354435292433578E-3</c:v>
                </c:pt>
                <c:pt idx="2682">
                  <c:v>7.9287025612195805E-3</c:v>
                </c:pt>
                <c:pt idx="2683">
                  <c:v>7.9246866559312679E-3</c:v>
                </c:pt>
                <c:pt idx="2684">
                  <c:v>7.9204217233641572E-3</c:v>
                </c:pt>
                <c:pt idx="2685">
                  <c:v>7.9154733481345829E-3</c:v>
                </c:pt>
                <c:pt idx="2686">
                  <c:v>7.9105545097579721E-3</c:v>
                </c:pt>
                <c:pt idx="2687">
                  <c:v>7.9056652625908441E-3</c:v>
                </c:pt>
                <c:pt idx="2688">
                  <c:v>7.9008056606699739E-3</c:v>
                </c:pt>
                <c:pt idx="2689">
                  <c:v>7.8959757584318169E-3</c:v>
                </c:pt>
                <c:pt idx="2690">
                  <c:v>7.891175609913148E-3</c:v>
                </c:pt>
                <c:pt idx="2691">
                  <c:v>7.8864052691507425E-3</c:v>
                </c:pt>
                <c:pt idx="2692">
                  <c:v>7.8816647905810555E-3</c:v>
                </c:pt>
                <c:pt idx="2693">
                  <c:v>7.8769542284007343E-3</c:v>
                </c:pt>
                <c:pt idx="2694">
                  <c:v>7.872273636646554E-3</c:v>
                </c:pt>
                <c:pt idx="2695">
                  <c:v>7.8676230695950977E-3</c:v>
                </c:pt>
                <c:pt idx="2696">
                  <c:v>7.8630025814430127E-3</c:v>
                </c:pt>
                <c:pt idx="2697">
                  <c:v>7.8584122262270739E-3</c:v>
                </c:pt>
                <c:pt idx="2698">
                  <c:v>7.8525547054386635E-3</c:v>
                </c:pt>
                <c:pt idx="2699">
                  <c:v>7.8493221320297124E-3</c:v>
                </c:pt>
                <c:pt idx="2700">
                  <c:v>7.8448225012017758E-3</c:v>
                </c:pt>
                <c:pt idx="2701">
                  <c:v>7.8403532203363824E-3</c:v>
                </c:pt>
                <c:pt idx="2702">
                  <c:v>7.8359143434703071E-3</c:v>
                </c:pt>
                <c:pt idx="2703">
                  <c:v>7.8315059248801333E-3</c:v>
                </c:pt>
                <c:pt idx="2704">
                  <c:v>7.8271280185226999E-3</c:v>
                </c:pt>
                <c:pt idx="2705">
                  <c:v>7.8227806789143983E-3</c:v>
                </c:pt>
                <c:pt idx="2706">
                  <c:v>7.8184639600120676E-3</c:v>
                </c:pt>
                <c:pt idx="2707">
                  <c:v>7.814177916252163E-3</c:v>
                </c:pt>
                <c:pt idx="2708">
                  <c:v>7.8099226015915235E-3</c:v>
                </c:pt>
                <c:pt idx="2709">
                  <c:v>7.8056980702267964E-3</c:v>
                </c:pt>
                <c:pt idx="2710">
                  <c:v>7.801504376594437E-3</c:v>
                </c:pt>
                <c:pt idx="2711">
                  <c:v>7.7973415747312202E-3</c:v>
                </c:pt>
                <c:pt idx="2712">
                  <c:v>7.7932097185939853E-3</c:v>
                </c:pt>
                <c:pt idx="2713">
                  <c:v>7.7891088627790595E-3</c:v>
                </c:pt>
                <c:pt idx="2714">
                  <c:v>7.7850390611633458E-3</c:v>
                </c:pt>
                <c:pt idx="2715">
                  <c:v>7.7810003682632356E-3</c:v>
                </c:pt>
                <c:pt idx="2716">
                  <c:v>7.7769928379556319E-3</c:v>
                </c:pt>
                <c:pt idx="2717">
                  <c:v>7.7730165245970539E-3</c:v>
                </c:pt>
                <c:pt idx="2718">
                  <c:v>7.7690714823042129E-3</c:v>
                </c:pt>
                <c:pt idx="2719">
                  <c:v>7.7651577653536918E-3</c:v>
                </c:pt>
                <c:pt idx="2720">
                  <c:v>7.761275427862202E-3</c:v>
                </c:pt>
                <c:pt idx="2721">
                  <c:v>7.7574245240263906E-3</c:v>
                </c:pt>
                <c:pt idx="2722">
                  <c:v>7.7536051080429047E-3</c:v>
                </c:pt>
                <c:pt idx="2723">
                  <c:v>7.7498172341883276E-3</c:v>
                </c:pt>
                <c:pt idx="2724">
                  <c:v>7.7460609565793703E-3</c:v>
                </c:pt>
                <c:pt idx="2725">
                  <c:v>7.7423363294126801E-3</c:v>
                </c:pt>
                <c:pt idx="2726">
                  <c:v>7.7386434069648402E-3</c:v>
                </c:pt>
                <c:pt idx="2727">
                  <c:v>7.7349822431926896E-3</c:v>
                </c:pt>
                <c:pt idx="2728">
                  <c:v>7.7313528925326835E-3</c:v>
                </c:pt>
                <c:pt idx="2729">
                  <c:v>7.7277554091814693E-3</c:v>
                </c:pt>
                <c:pt idx="2730">
                  <c:v>7.7241898470958859E-3</c:v>
                </c:pt>
                <c:pt idx="2731">
                  <c:v>7.7206562606324525E-3</c:v>
                </c:pt>
                <c:pt idx="2732">
                  <c:v>7.7171547039078803E-3</c:v>
                </c:pt>
                <c:pt idx="2733">
                  <c:v>7.7136852313586246E-3</c:v>
                </c:pt>
                <c:pt idx="2734">
                  <c:v>7.7102478968615884E-3</c:v>
                </c:pt>
                <c:pt idx="2735">
                  <c:v>7.7068427546933549E-3</c:v>
                </c:pt>
                <c:pt idx="2736">
                  <c:v>7.7034698591305073E-3</c:v>
                </c:pt>
                <c:pt idx="2737">
                  <c:v>7.7001292643696928E-3</c:v>
                </c:pt>
                <c:pt idx="2738">
                  <c:v>7.6968210244476865E-3</c:v>
                </c:pt>
                <c:pt idx="2739">
                  <c:v>7.6935451938009436E-3</c:v>
                </c:pt>
                <c:pt idx="2740">
                  <c:v>7.6903018263863032E-3</c:v>
                </c:pt>
                <c:pt idx="2741">
                  <c:v>7.6870909764803486E-3</c:v>
                </c:pt>
                <c:pt idx="2742">
                  <c:v>7.6839126983596628E-3</c:v>
                </c:pt>
                <c:pt idx="2743">
                  <c:v>7.6807670461409572E-3</c:v>
                </c:pt>
                <c:pt idx="2744">
                  <c:v>7.6776540740208787E-3</c:v>
                </c:pt>
                <c:pt idx="2745">
                  <c:v>7.6745738361960747E-3</c:v>
                </c:pt>
                <c:pt idx="2746">
                  <c:v>7.6715263868631922E-3</c:v>
                </c:pt>
                <c:pt idx="2747">
                  <c:v>7.6685117801389424E-3</c:v>
                </c:pt>
                <c:pt idx="2748">
                  <c:v>7.6655300703798446E-3</c:v>
                </c:pt>
                <c:pt idx="2749">
                  <c:v>7.6617448688676149E-3</c:v>
                </c:pt>
                <c:pt idx="2750">
                  <c:v>7.6596655580640771E-3</c:v>
                </c:pt>
                <c:pt idx="2751">
                  <c:v>7.656782864060574E-3</c:v>
                </c:pt>
                <c:pt idx="2752">
                  <c:v>7.6539332835690033E-3</c:v>
                </c:pt>
                <c:pt idx="2753">
                  <c:v>7.6511168709458843E-3</c:v>
                </c:pt>
                <c:pt idx="2754">
                  <c:v>7.6483336804678004E-3</c:v>
                </c:pt>
                <c:pt idx="2755">
                  <c:v>7.6455837660116543E-3</c:v>
                </c:pt>
                <c:pt idx="2756">
                  <c:v>7.6428671820938376E-3</c:v>
                </c:pt>
                <c:pt idx="2757">
                  <c:v>7.6401839827511253E-3</c:v>
                </c:pt>
                <c:pt idx="2758">
                  <c:v>7.6375342221002285E-3</c:v>
                </c:pt>
                <c:pt idx="2759">
                  <c:v>7.6349179546575385E-3</c:v>
                </c:pt>
                <c:pt idx="2760">
                  <c:v>7.6323352342200224E-3</c:v>
                </c:pt>
                <c:pt idx="2761">
                  <c:v>7.6297861151441992E-3</c:v>
                </c:pt>
                <c:pt idx="2762">
                  <c:v>7.6272706517865885E-3</c:v>
                </c:pt>
                <c:pt idx="2763">
                  <c:v>7.624788898024093E-3</c:v>
                </c:pt>
                <c:pt idx="2764">
                  <c:v>7.6223409082931681E-3</c:v>
                </c:pt>
                <c:pt idx="2765">
                  <c:v>7.6199267366305889E-3</c:v>
                </c:pt>
                <c:pt idx="2766">
                  <c:v>7.6175464373129387E-3</c:v>
                </c:pt>
                <c:pt idx="2767">
                  <c:v>7.6152000646168005E-3</c:v>
                </c:pt>
                <c:pt idx="2768">
                  <c:v>7.6128876724990135E-3</c:v>
                </c:pt>
                <c:pt idx="2769">
                  <c:v>7.610609315396033E-3</c:v>
                </c:pt>
                <c:pt idx="2770">
                  <c:v>7.608365047344634E-3</c:v>
                </c:pt>
                <c:pt idx="2771">
                  <c:v>7.6061549226213998E-3</c:v>
                </c:pt>
                <c:pt idx="2772">
                  <c:v>7.6039789953430414E-3</c:v>
                </c:pt>
                <c:pt idx="2773">
                  <c:v>7.6018373196262701E-3</c:v>
                </c:pt>
                <c:pt idx="2774">
                  <c:v>7.5997299499874771E-3</c:v>
                </c:pt>
                <c:pt idx="2775">
                  <c:v>7.5976569403035654E-3</c:v>
                </c:pt>
                <c:pt idx="2776">
                  <c:v>7.5956183449310544E-3</c:v>
                </c:pt>
                <c:pt idx="2777">
                  <c:v>7.593614217986655E-3</c:v>
                </c:pt>
                <c:pt idx="2778">
                  <c:v>7.5916446135870785E-3</c:v>
                </c:pt>
                <c:pt idx="2779">
                  <c:v>7.5897095861687802E-3</c:v>
                </c:pt>
                <c:pt idx="2780">
                  <c:v>7.5878091897685351E-3</c:v>
                </c:pt>
                <c:pt idx="2781">
                  <c:v>7.5859434784231183E-3</c:v>
                </c:pt>
                <c:pt idx="2782">
                  <c:v>7.5841125065689852E-3</c:v>
                </c:pt>
                <c:pt idx="2783">
                  <c:v>7.5823163284027828E-3</c:v>
                </c:pt>
                <c:pt idx="2784">
                  <c:v>7.5805549980412223E-3</c:v>
                </c:pt>
                <c:pt idx="2785">
                  <c:v>7.5788285695210789E-3</c:v>
                </c:pt>
                <c:pt idx="2786">
                  <c:v>7.5768983150847902E-3</c:v>
                </c:pt>
                <c:pt idx="2787">
                  <c:v>7.5754806353511839E-3</c:v>
                </c:pt>
                <c:pt idx="2788">
                  <c:v>7.5738592380947267E-3</c:v>
                </c:pt>
                <c:pt idx="2789">
                  <c:v>7.5722729594662752E-3</c:v>
                </c:pt>
                <c:pt idx="2790">
                  <c:v>7.5707218538223486E-3</c:v>
                </c:pt>
                <c:pt idx="2791">
                  <c:v>7.5692059754395302E-3</c:v>
                </c:pt>
                <c:pt idx="2792">
                  <c:v>7.567725378274659E-3</c:v>
                </c:pt>
                <c:pt idx="2793">
                  <c:v>7.5662801166842542E-3</c:v>
                </c:pt>
                <c:pt idx="2794">
                  <c:v>7.564870244864963E-3</c:v>
                </c:pt>
                <c:pt idx="2795">
                  <c:v>7.5634958167736244E-3</c:v>
                </c:pt>
                <c:pt idx="2796">
                  <c:v>7.5621568869266298E-3</c:v>
                </c:pt>
                <c:pt idx="2797">
                  <c:v>7.5608535094406903E-3</c:v>
                </c:pt>
                <c:pt idx="2798">
                  <c:v>7.5595857383525811E-3</c:v>
                </c:pt>
                <c:pt idx="2799">
                  <c:v>7.5580081538895172E-3</c:v>
                </c:pt>
                <c:pt idx="2800">
                  <c:v>7.5571572323962499E-3</c:v>
                </c:pt>
                <c:pt idx="2801">
                  <c:v>7.5559966060811945E-3</c:v>
                </c:pt>
                <c:pt idx="2802">
                  <c:v>7.5548718028706219E-3</c:v>
                </c:pt>
                <c:pt idx="2803">
                  <c:v>7.5537828771210513E-3</c:v>
                </c:pt>
                <c:pt idx="2804">
                  <c:v>7.5525823917299562E-3</c:v>
                </c:pt>
                <c:pt idx="2805">
                  <c:v>7.5517128747915052E-3</c:v>
                </c:pt>
                <c:pt idx="2806">
                  <c:v>7.55073190668476E-3</c:v>
                </c:pt>
                <c:pt idx="2807">
                  <c:v>7.5497870325857974E-3</c:v>
                </c:pt>
                <c:pt idx="2808">
                  <c:v>7.5488783071708809E-3</c:v>
                </c:pt>
                <c:pt idx="2809">
                  <c:v>7.5480057841570414E-3</c:v>
                </c:pt>
                <c:pt idx="2810">
                  <c:v>7.5471695179807341E-3</c:v>
                </c:pt>
                <c:pt idx="2811">
                  <c:v>7.5463695629984784E-3</c:v>
                </c:pt>
                <c:pt idx="2812">
                  <c:v>7.5456059730072411E-3</c:v>
                </c:pt>
                <c:pt idx="2813">
                  <c:v>7.5448788024434776E-3</c:v>
                </c:pt>
                <c:pt idx="2814">
                  <c:v>7.5441881054238991E-3</c:v>
                </c:pt>
                <c:pt idx="2815">
                  <c:v>7.5435339363050247E-3</c:v>
                </c:pt>
                <c:pt idx="2816">
                  <c:v>7.5429163489637574E-3</c:v>
                </c:pt>
                <c:pt idx="2817">
                  <c:v>7.5423353979164887E-3</c:v>
                </c:pt>
                <c:pt idx="2818">
                  <c:v>7.5417911371999935E-3</c:v>
                </c:pt>
                <c:pt idx="2819">
                  <c:v>7.541283620930983E-3</c:v>
                </c:pt>
                <c:pt idx="2820">
                  <c:v>7.5408129035459126E-3</c:v>
                </c:pt>
                <c:pt idx="2821">
                  <c:v>7.5403790389216852E-3</c:v>
                </c:pt>
                <c:pt idx="2822">
                  <c:v>7.539982081494756E-3</c:v>
                </c:pt>
                <c:pt idx="2823">
                  <c:v>7.5396220853818363E-3</c:v>
                </c:pt>
                <c:pt idx="2824">
                  <c:v>7.5392991048595093E-3</c:v>
                </c:pt>
                <c:pt idx="2825">
                  <c:v>7.5390131939645499E-3</c:v>
                </c:pt>
                <c:pt idx="2826">
                  <c:v>7.5387644068936055E-3</c:v>
                </c:pt>
                <c:pt idx="2827">
                  <c:v>7.5385527980031952E-3</c:v>
                </c:pt>
                <c:pt idx="2828">
                  <c:v>7.5383784213300942E-3</c:v>
                </c:pt>
                <c:pt idx="2829">
                  <c:v>7.5382413311508856E-3</c:v>
                </c:pt>
                <c:pt idx="2830">
                  <c:v>7.5381415815822805E-3</c:v>
                </c:pt>
                <c:pt idx="2831">
                  <c:v>7.5380792269807984E-3</c:v>
                </c:pt>
                <c:pt idx="2832">
                  <c:v>7.5380543214631501E-3</c:v>
                </c:pt>
                <c:pt idx="2833">
                  <c:v>7.5380669190661109E-3</c:v>
                </c:pt>
                <c:pt idx="2834">
                  <c:v>7.5381170741462E-3</c:v>
                </c:pt>
                <c:pt idx="2835">
                  <c:v>7.5382048408201285E-3</c:v>
                </c:pt>
                <c:pt idx="2836">
                  <c:v>7.5383302733644797E-3</c:v>
                </c:pt>
                <c:pt idx="2837">
                  <c:v>7.5384934258959646E-3</c:v>
                </c:pt>
                <c:pt idx="2838">
                  <c:v>7.5387587059339012E-3</c:v>
                </c:pt>
                <c:pt idx="2839">
                  <c:v>7.5390082791759738E-3</c:v>
                </c:pt>
                <c:pt idx="2840">
                  <c:v>7.5392523608108775E-3</c:v>
                </c:pt>
                <c:pt idx="2841">
                  <c:v>7.5395723593985053E-3</c:v>
                </c:pt>
                <c:pt idx="2842">
                  <c:v>7.5399303566303644E-3</c:v>
                </c:pt>
                <c:pt idx="2843">
                  <c:v>7.5403264067031017E-3</c:v>
                </c:pt>
                <c:pt idx="2844">
                  <c:v>7.5407605638933006E-3</c:v>
                </c:pt>
                <c:pt idx="2845">
                  <c:v>7.5412328824775443E-3</c:v>
                </c:pt>
                <c:pt idx="2846">
                  <c:v>7.5417434165725439E-3</c:v>
                </c:pt>
                <c:pt idx="2847">
                  <c:v>7.5422922202150744E-3</c:v>
                </c:pt>
                <c:pt idx="2848">
                  <c:v>7.5428793478415912E-3</c:v>
                </c:pt>
                <c:pt idx="2849">
                  <c:v>7.5435048536487415E-3</c:v>
                </c:pt>
                <c:pt idx="2850">
                  <c:v>7.5441687915134281E-3</c:v>
                </c:pt>
                <c:pt idx="2851">
                  <c:v>7.5448712159520426E-3</c:v>
                </c:pt>
                <c:pt idx="2852">
                  <c:v>7.5456121810013599E-3</c:v>
                </c:pt>
                <c:pt idx="2853">
                  <c:v>7.5463917410178993E-3</c:v>
                </c:pt>
                <c:pt idx="2854">
                  <c:v>7.5474508303141619E-3</c:v>
                </c:pt>
                <c:pt idx="2855">
                  <c:v>7.5480668621796809E-3</c:v>
                </c:pt>
                <c:pt idx="2856">
                  <c:v>7.5490936516331431E-3</c:v>
                </c:pt>
                <c:pt idx="2857">
                  <c:v>7.5498970130105647E-3</c:v>
                </c:pt>
                <c:pt idx="2858">
                  <c:v>7.5508703600934979E-3</c:v>
                </c:pt>
                <c:pt idx="2859">
                  <c:v>7.5518826271636641E-3</c:v>
                </c:pt>
                <c:pt idx="2860">
                  <c:v>7.5529338684976466E-3</c:v>
                </c:pt>
                <c:pt idx="2861">
                  <c:v>7.5540241382121565E-3</c:v>
                </c:pt>
                <c:pt idx="2862">
                  <c:v>7.5551534904239048E-3</c:v>
                </c:pt>
                <c:pt idx="2863">
                  <c:v>7.556321979489411E-3</c:v>
                </c:pt>
                <c:pt idx="2864">
                  <c:v>7.557529659525386E-3</c:v>
                </c:pt>
                <c:pt idx="2865">
                  <c:v>7.5587765848084132E-3</c:v>
                </c:pt>
                <c:pt idx="2866">
                  <c:v>7.5600628092953315E-3</c:v>
                </c:pt>
                <c:pt idx="2867">
                  <c:v>7.5613883874225962E-3</c:v>
                </c:pt>
                <c:pt idx="2868">
                  <c:v>7.5627533733868546E-3</c:v>
                </c:pt>
                <c:pt idx="2869">
                  <c:v>7.5641578211449456E-3</c:v>
                </c:pt>
                <c:pt idx="2870">
                  <c:v>7.5656017850533885E-3</c:v>
                </c:pt>
                <c:pt idx="2871">
                  <c:v>7.5670853193887666E-3</c:v>
                </c:pt>
                <c:pt idx="2872">
                  <c:v>7.5686084781878549E-3</c:v>
                </c:pt>
                <c:pt idx="2873">
                  <c:v>7.5701713157272366E-3</c:v>
                </c:pt>
                <c:pt idx="2874">
                  <c:v>7.5717738861236228E-3</c:v>
                </c:pt>
                <c:pt idx="2875">
                  <c:v>7.5734162436535968E-3</c:v>
                </c:pt>
                <c:pt idx="2876">
                  <c:v>7.5750984424338696E-3</c:v>
                </c:pt>
                <c:pt idx="2877">
                  <c:v>7.5768205368209607E-3</c:v>
                </c:pt>
                <c:pt idx="2878">
                  <c:v>7.5785825808516449E-3</c:v>
                </c:pt>
                <c:pt idx="2879">
                  <c:v>7.5803846287225696E-3</c:v>
                </c:pt>
                <c:pt idx="2880">
                  <c:v>7.5822267347103178E-3</c:v>
                </c:pt>
                <c:pt idx="2881">
                  <c:v>7.5841089529316008E-3</c:v>
                </c:pt>
                <c:pt idx="2882">
                  <c:v>7.5860313376630018E-3</c:v>
                </c:pt>
                <c:pt idx="2883">
                  <c:v>7.5879939430212318E-3</c:v>
                </c:pt>
                <c:pt idx="2884">
                  <c:v>7.589996823202938E-3</c:v>
                </c:pt>
                <c:pt idx="2885">
                  <c:v>7.5920400324847037E-3</c:v>
                </c:pt>
                <c:pt idx="2886">
                  <c:v>7.5941236249033039E-3</c:v>
                </c:pt>
                <c:pt idx="2887">
                  <c:v>7.596247654815258E-3</c:v>
                </c:pt>
                <c:pt idx="2888">
                  <c:v>7.5984121763372769E-3</c:v>
                </c:pt>
                <c:pt idx="2889">
                  <c:v>7.6006172437459441E-3</c:v>
                </c:pt>
                <c:pt idx="2890">
                  <c:v>7.6035119949846575E-3</c:v>
                </c:pt>
                <c:pt idx="2891">
                  <c:v>7.6058099420173164E-3</c:v>
                </c:pt>
                <c:pt idx="2892">
                  <c:v>7.6078120217193401E-3</c:v>
                </c:pt>
                <c:pt idx="2893">
                  <c:v>7.6101856418997471E-3</c:v>
                </c:pt>
                <c:pt idx="2894">
                  <c:v>7.6126000867837718E-3</c:v>
                </c:pt>
                <c:pt idx="2895">
                  <c:v>7.6150554101683809E-3</c:v>
                </c:pt>
                <c:pt idx="2896">
                  <c:v>7.6175516665699661E-3</c:v>
                </c:pt>
                <c:pt idx="2897">
                  <c:v>7.6200889099453661E-3</c:v>
                </c:pt>
                <c:pt idx="2898">
                  <c:v>7.6226671948109725E-3</c:v>
                </c:pt>
                <c:pt idx="2899">
                  <c:v>7.6252865750436882E-3</c:v>
                </c:pt>
                <c:pt idx="2900">
                  <c:v>7.6279471050799685E-3</c:v>
                </c:pt>
                <c:pt idx="2901">
                  <c:v>7.6306488389565885E-3</c:v>
                </c:pt>
                <c:pt idx="2902">
                  <c:v>7.6333918308701953E-3</c:v>
                </c:pt>
                <c:pt idx="2903">
                  <c:v>7.6361761350174362E-3</c:v>
                </c:pt>
                <c:pt idx="2904">
                  <c:v>7.6390018058347664E-3</c:v>
                </c:pt>
                <c:pt idx="2905">
                  <c:v>7.6432728970754482E-3</c:v>
                </c:pt>
                <c:pt idx="2906">
                  <c:v>7.6447774633070509E-3</c:v>
                </c:pt>
                <c:pt idx="2907">
                  <c:v>7.6477275585151716E-3</c:v>
                </c:pt>
                <c:pt idx="2908">
                  <c:v>7.6510159283715851E-3</c:v>
                </c:pt>
                <c:pt idx="2909">
                  <c:v>7.6541892859882665E-3</c:v>
                </c:pt>
                <c:pt idx="2910">
                  <c:v>7.6572702540289583E-3</c:v>
                </c:pt>
                <c:pt idx="2911">
                  <c:v>7.6603929755503231E-3</c:v>
                </c:pt>
                <c:pt idx="2912">
                  <c:v>7.6635575047490079E-3</c:v>
                </c:pt>
                <c:pt idx="2913">
                  <c:v>7.6667638959815321E-3</c:v>
                </c:pt>
                <c:pt idx="2914">
                  <c:v>7.6700122034445428E-3</c:v>
                </c:pt>
                <c:pt idx="2915">
                  <c:v>7.6733024811748152E-3</c:v>
                </c:pt>
                <c:pt idx="2916">
                  <c:v>7.6766347834489324E-3</c:v>
                </c:pt>
                <c:pt idx="2917">
                  <c:v>7.6800091643836055E-3</c:v>
                </c:pt>
                <c:pt idx="2918">
                  <c:v>7.6834256783353538E-3</c:v>
                </c:pt>
                <c:pt idx="2919">
                  <c:v>7.6868843793409525E-3</c:v>
                </c:pt>
                <c:pt idx="2920">
                  <c:v>7.6903853218368567E-3</c:v>
                </c:pt>
                <c:pt idx="2921">
                  <c:v>7.6939285596999696E-3</c:v>
                </c:pt>
                <c:pt idx="2922">
                  <c:v>7.6975141472868103E-3</c:v>
                </c:pt>
                <c:pt idx="2923">
                  <c:v>7.701142138794026E-3</c:v>
                </c:pt>
                <c:pt idx="2924">
                  <c:v>7.7048125883383278E-3</c:v>
                </c:pt>
                <c:pt idx="2925">
                  <c:v>7.7085255502762351E-3</c:v>
                </c:pt>
                <c:pt idx="2926">
                  <c:v>7.7122810785645868E-3</c:v>
                </c:pt>
                <c:pt idx="2927">
                  <c:v>7.7160792275599022E-3</c:v>
                </c:pt>
                <c:pt idx="2928">
                  <c:v>7.7199200514588284E-3</c:v>
                </c:pt>
                <c:pt idx="2929">
                  <c:v>7.7238036044580127E-3</c:v>
                </c:pt>
                <c:pt idx="2930">
                  <c:v>7.7277299406741662E-3</c:v>
                </c:pt>
                <c:pt idx="2931">
                  <c:v>7.7316991144638081E-3</c:v>
                </c:pt>
                <c:pt idx="2932">
                  <c:v>7.7357111797837774E-3</c:v>
                </c:pt>
                <c:pt idx="2933">
                  <c:v>7.7397661909905935E-3</c:v>
                </c:pt>
                <c:pt idx="2934">
                  <c:v>7.7438642022009674E-3</c:v>
                </c:pt>
                <c:pt idx="2935">
                  <c:v>7.7480052676914823E-3</c:v>
                </c:pt>
                <c:pt idx="2936">
                  <c:v>7.7521894415788495E-3</c:v>
                </c:pt>
                <c:pt idx="2937">
                  <c:v>7.756416778059716E-3</c:v>
                </c:pt>
                <c:pt idx="2938">
                  <c:v>7.760687331410665E-3</c:v>
                </c:pt>
                <c:pt idx="2939">
                  <c:v>7.7650011557484078E-3</c:v>
                </c:pt>
                <c:pt idx="2940">
                  <c:v>7.7693583052695914E-3</c:v>
                </c:pt>
                <c:pt idx="2941">
                  <c:v>7.7737588343307351E-3</c:v>
                </c:pt>
                <c:pt idx="2942">
                  <c:v>7.780761725637575E-3</c:v>
                </c:pt>
                <c:pt idx="2943">
                  <c:v>7.785274050391422E-3</c:v>
                </c:pt>
                <c:pt idx="2944">
                  <c:v>7.7886926148096336E-3</c:v>
                </c:pt>
                <c:pt idx="2945">
                  <c:v>7.7932798682134319E-3</c:v>
                </c:pt>
                <c:pt idx="2946">
                  <c:v>7.7979107895131961E-3</c:v>
                </c:pt>
                <c:pt idx="2947">
                  <c:v>7.8025854328522826E-3</c:v>
                </c:pt>
                <c:pt idx="2948">
                  <c:v>7.8073038524806293E-3</c:v>
                </c:pt>
                <c:pt idx="2949">
                  <c:v>7.8120661025948834E-3</c:v>
                </c:pt>
                <c:pt idx="2950">
                  <c:v>7.8168722373650468E-3</c:v>
                </c:pt>
                <c:pt idx="2951">
                  <c:v>7.8217223110144118E-3</c:v>
                </c:pt>
                <c:pt idx="2952">
                  <c:v>7.8266163777396258E-3</c:v>
                </c:pt>
                <c:pt idx="2953">
                  <c:v>7.8315544916840452E-3</c:v>
                </c:pt>
                <c:pt idx="2954">
                  <c:v>7.8365367071242531E-3</c:v>
                </c:pt>
                <c:pt idx="2955">
                  <c:v>7.8435595727999186E-3</c:v>
                </c:pt>
                <c:pt idx="2956">
                  <c:v>7.8479191391878089E-3</c:v>
                </c:pt>
                <c:pt idx="2957">
                  <c:v>7.8530464171500114E-3</c:v>
                </c:pt>
                <c:pt idx="2958">
                  <c:v>7.8582180267705581E-3</c:v>
                </c:pt>
                <c:pt idx="2959">
                  <c:v>7.8634340221661603E-3</c:v>
                </c:pt>
                <c:pt idx="2960">
                  <c:v>7.8694495794984221E-3</c:v>
                </c:pt>
                <c:pt idx="2961">
                  <c:v>7.8739993875487357E-3</c:v>
                </c:pt>
                <c:pt idx="2962">
                  <c:v>7.8793488660089395E-3</c:v>
                </c:pt>
                <c:pt idx="2963">
                  <c:v>7.8847429468709151E-3</c:v>
                </c:pt>
                <c:pt idx="2964">
                  <c:v>7.8901816847309902E-3</c:v>
                </c:pt>
                <c:pt idx="2965">
                  <c:v>7.8956651336259398E-3</c:v>
                </c:pt>
                <c:pt idx="2966">
                  <c:v>7.9011933475925389E-3</c:v>
                </c:pt>
                <c:pt idx="2967">
                  <c:v>7.9067663812271149E-3</c:v>
                </c:pt>
                <c:pt idx="2968">
                  <c:v>7.9123842883266349E-3</c:v>
                </c:pt>
                <c:pt idx="2969">
                  <c:v>7.9180471234074901E-3</c:v>
                </c:pt>
                <c:pt idx="2970">
                  <c:v>7.9237549404265195E-3</c:v>
                </c:pt>
                <c:pt idx="2971">
                  <c:v>7.9295077936603064E-3</c:v>
                </c:pt>
                <c:pt idx="2972">
                  <c:v>7.935305737305498E-3</c:v>
                </c:pt>
                <c:pt idx="2973">
                  <c:v>7.9411488256386775E-3</c:v>
                </c:pt>
                <c:pt idx="2974">
                  <c:v>7.9470371126966199E-3</c:v>
                </c:pt>
                <c:pt idx="2975">
                  <c:v>7.9529706527559085E-3</c:v>
                </c:pt>
                <c:pt idx="2976">
                  <c:v>7.9589495000131905E-3</c:v>
                </c:pt>
                <c:pt idx="2977">
                  <c:v>7.964973708745049E-3</c:v>
                </c:pt>
                <c:pt idx="2978">
                  <c:v>7.9710433329882591E-3</c:v>
                </c:pt>
                <c:pt idx="2979">
                  <c:v>7.977158427019404E-3</c:v>
                </c:pt>
                <c:pt idx="2980">
                  <c:v>7.983319045035131E-3</c:v>
                </c:pt>
                <c:pt idx="2981">
                  <c:v>7.9895252412320872E-3</c:v>
                </c:pt>
                <c:pt idx="2982">
                  <c:v>7.9957770698069197E-3</c:v>
                </c:pt>
                <c:pt idx="2983">
                  <c:v>8.0020745849562758E-3</c:v>
                </c:pt>
                <c:pt idx="2984">
                  <c:v>8.0084178407968665E-3</c:v>
                </c:pt>
                <c:pt idx="2985">
                  <c:v>8.0148068917651472E-3</c:v>
                </c:pt>
                <c:pt idx="2986">
                  <c:v>8.0212417916580847E-3</c:v>
                </c:pt>
                <c:pt idx="2987">
                  <c:v>8.0277225949920705E-3</c:v>
                </c:pt>
                <c:pt idx="2988">
                  <c:v>8.0342493558838157E-3</c:v>
                </c:pt>
                <c:pt idx="2989">
                  <c:v>8.0408221285299675E-3</c:v>
                </c:pt>
                <c:pt idx="2990">
                  <c:v>8.0474409670472369E-3</c:v>
                </c:pt>
                <c:pt idx="2991">
                  <c:v>8.0541059257921432E-3</c:v>
                </c:pt>
                <c:pt idx="2992">
                  <c:v>8.0608170587215255E-3</c:v>
                </c:pt>
                <c:pt idx="2993">
                  <c:v>8.0675744203517752E-3</c:v>
                </c:pt>
                <c:pt idx="2994">
                  <c:v>8.0753537950961629E-3</c:v>
                </c:pt>
                <c:pt idx="2995">
                  <c:v>8.0822104001398998E-3</c:v>
                </c:pt>
                <c:pt idx="2996">
                  <c:v>8.0881244180552869E-3</c:v>
                </c:pt>
                <c:pt idx="2997">
                  <c:v>8.095067235576181E-3</c:v>
                </c:pt>
                <c:pt idx="2998">
                  <c:v>8.1020565526213062E-3</c:v>
                </c:pt>
                <c:pt idx="2999">
                  <c:v>8.1090924233873096E-3</c:v>
                </c:pt>
                <c:pt idx="3000">
                  <c:v>8.1161749020708385E-3</c:v>
                </c:pt>
                <c:pt idx="3001">
                  <c:v>8.1233040427886039E-3</c:v>
                </c:pt>
                <c:pt idx="3002">
                  <c:v>8.130479899817189E-3</c:v>
                </c:pt>
                <c:pt idx="3003">
                  <c:v>8.1377025273532411E-3</c:v>
                </c:pt>
                <c:pt idx="3004">
                  <c:v>8.1449719795934072E-3</c:v>
                </c:pt>
                <c:pt idx="3005">
                  <c:v>8.1522883105744626E-3</c:v>
                </c:pt>
                <c:pt idx="3006">
                  <c:v>8.1596515747328624E-3</c:v>
                </c:pt>
                <c:pt idx="3007">
                  <c:v>8.1670618261053818E-3</c:v>
                </c:pt>
                <c:pt idx="3008">
                  <c:v>8.1745191189686039E-3</c:v>
                </c:pt>
                <c:pt idx="3009">
                  <c:v>8.1841762763623649E-3</c:v>
                </c:pt>
                <c:pt idx="3010">
                  <c:v>8.1895750459537453E-3</c:v>
                </c:pt>
                <c:pt idx="3011">
                  <c:v>8.1971737883090867E-3</c:v>
                </c:pt>
                <c:pt idx="3012">
                  <c:v>8.2048083261110349E-3</c:v>
                </c:pt>
                <c:pt idx="3013">
                  <c:v>8.2124384617543456E-3</c:v>
                </c:pt>
                <c:pt idx="3014">
                  <c:v>8.2200605961180173E-3</c:v>
                </c:pt>
                <c:pt idx="3015">
                  <c:v>8.2276746987464122E-3</c:v>
                </c:pt>
                <c:pt idx="3016">
                  <c:v>8.2352807392638283E-3</c:v>
                </c:pt>
                <c:pt idx="3017">
                  <c:v>8.2428786869748194E-3</c:v>
                </c:pt>
                <c:pt idx="3018">
                  <c:v>8.2504685115036835E-3</c:v>
                </c:pt>
                <c:pt idx="3019">
                  <c:v>8.2580501823148467E-3</c:v>
                </c:pt>
                <c:pt idx="3020">
                  <c:v>8.2656236691125429E-3</c:v>
                </c:pt>
                <c:pt idx="3021">
                  <c:v>8.273188941201326E-3</c:v>
                </c:pt>
                <c:pt idx="3022">
                  <c:v>8.280745968205494E-3</c:v>
                </c:pt>
                <c:pt idx="3023">
                  <c:v>8.2882947194296008E-3</c:v>
                </c:pt>
                <c:pt idx="3024">
                  <c:v>8.2958351647377526E-3</c:v>
                </c:pt>
                <c:pt idx="3025">
                  <c:v>8.3033672733545671E-3</c:v>
                </c:pt>
                <c:pt idx="3026">
                  <c:v>8.3108910149043425E-3</c:v>
                </c:pt>
                <c:pt idx="3027">
                  <c:v>8.3184063589314405E-3</c:v>
                </c:pt>
                <c:pt idx="3028">
                  <c:v>8.3259132749002873E-3</c:v>
                </c:pt>
                <c:pt idx="3029">
                  <c:v>8.3334117323552448E-3</c:v>
                </c:pt>
                <c:pt idx="3030">
                  <c:v>8.3409017007607389E-3</c:v>
                </c:pt>
                <c:pt idx="3031">
                  <c:v>8.3483831496611316E-3</c:v>
                </c:pt>
                <c:pt idx="3032">
                  <c:v>8.3558560485208488E-3</c:v>
                </c:pt>
                <c:pt idx="3033">
                  <c:v>8.3633203669641887E-3</c:v>
                </c:pt>
                <c:pt idx="3034">
                  <c:v>8.370776074455577E-3</c:v>
                </c:pt>
                <c:pt idx="3035">
                  <c:v>8.3782231405393759E-3</c:v>
                </c:pt>
                <c:pt idx="3036">
                  <c:v>8.3856615346000751E-3</c:v>
                </c:pt>
                <c:pt idx="3037">
                  <c:v>8.3930912262619728E-3</c:v>
                </c:pt>
                <c:pt idx="3038">
                  <c:v>8.4005121850694309E-3</c:v>
                </c:pt>
                <c:pt idx="3039">
                  <c:v>8.4079243804868753E-3</c:v>
                </c:pt>
                <c:pt idx="3040">
                  <c:v>8.4153277818188599E-3</c:v>
                </c:pt>
                <c:pt idx="3041">
                  <c:v>8.4227223590094269E-3</c:v>
                </c:pt>
                <c:pt idx="3042">
                  <c:v>8.4301080812831941E-3</c:v>
                </c:pt>
                <c:pt idx="3043">
                  <c:v>8.4374849181845235E-3</c:v>
                </c:pt>
                <c:pt idx="3044">
                  <c:v>8.4448528392577771E-3</c:v>
                </c:pt>
                <c:pt idx="3045">
                  <c:v>8.4522118140473168E-3</c:v>
                </c:pt>
                <c:pt idx="3046">
                  <c:v>8.4595618119376326E-3</c:v>
                </c:pt>
                <c:pt idx="3047">
                  <c:v>8.4669028027128945E-3</c:v>
                </c:pt>
                <c:pt idx="3048">
                  <c:v>8.4742347556776565E-3</c:v>
                </c:pt>
                <c:pt idx="3049">
                  <c:v>8.4815576402164083E-3</c:v>
                </c:pt>
                <c:pt idx="3050">
                  <c:v>8.4888714261133202E-3</c:v>
                </c:pt>
                <c:pt idx="3051">
                  <c:v>8.4961760828328181E-3</c:v>
                </c:pt>
                <c:pt idx="3052">
                  <c:v>8.5034715799192639E-3</c:v>
                </c:pt>
                <c:pt idx="3053">
                  <c:v>8.5107578865972755E-3</c:v>
                </c:pt>
                <c:pt idx="3054">
                  <c:v>8.518034972730959E-3</c:v>
                </c:pt>
                <c:pt idx="3055">
                  <c:v>8.5253028076248683E-3</c:v>
                </c:pt>
                <c:pt idx="3056">
                  <c:v>8.5325613609033013E-3</c:v>
                </c:pt>
                <c:pt idx="3057">
                  <c:v>8.5398106020306841E-3</c:v>
                </c:pt>
                <c:pt idx="3058">
                  <c:v>8.5470505004714425E-3</c:v>
                </c:pt>
                <c:pt idx="3059">
                  <c:v>8.5542810258498747E-3</c:v>
                </c:pt>
                <c:pt idx="3060">
                  <c:v>8.5635635936842647E-3</c:v>
                </c:pt>
                <c:pt idx="3061">
                  <c:v>8.5687138351975278E-3</c:v>
                </c:pt>
                <c:pt idx="3062">
                  <c:v>8.5759160581755367E-3</c:v>
                </c:pt>
                <c:pt idx="3063">
                  <c:v>8.5831087861887312E-3</c:v>
                </c:pt>
                <c:pt idx="3064">
                  <c:v>8.5902919887015372E-3</c:v>
                </c:pt>
                <c:pt idx="3065">
                  <c:v>8.5974656351783807E-3</c:v>
                </c:pt>
                <c:pt idx="3066">
                  <c:v>8.6046296950037515E-3</c:v>
                </c:pt>
                <c:pt idx="3067">
                  <c:v>8.6117841378818838E-3</c:v>
                </c:pt>
                <c:pt idx="3068">
                  <c:v>8.6189289333571395E-3</c:v>
                </c:pt>
                <c:pt idx="3069">
                  <c:v>8.6260640505742003E-3</c:v>
                </c:pt>
                <c:pt idx="3070">
                  <c:v>8.6331894595570446E-3</c:v>
                </c:pt>
                <c:pt idx="3071">
                  <c:v>8.6403051295302902E-3</c:v>
                </c:pt>
                <c:pt idx="3072">
                  <c:v>8.6474110300382989E-3</c:v>
                </c:pt>
                <c:pt idx="3073">
                  <c:v>8.6545071307053689E-3</c:v>
                </c:pt>
                <c:pt idx="3074">
                  <c:v>8.6615934009159901E-3</c:v>
                </c:pt>
                <c:pt idx="3075">
                  <c:v>8.6686698101345883E-3</c:v>
                </c:pt>
                <c:pt idx="3076">
                  <c:v>8.6757363280653976E-3</c:v>
                </c:pt>
                <c:pt idx="3077">
                  <c:v>8.682792924092908E-3</c:v>
                </c:pt>
                <c:pt idx="3078">
                  <c:v>8.6898395677614815E-3</c:v>
                </c:pt>
                <c:pt idx="3079">
                  <c:v>8.6968762286154799E-3</c:v>
                </c:pt>
                <c:pt idx="3080">
                  <c:v>8.7039028760393933E-3</c:v>
                </c:pt>
                <c:pt idx="3081">
                  <c:v>8.7109194797374556E-3</c:v>
                </c:pt>
                <c:pt idx="3082">
                  <c:v>8.7179260090941568E-3</c:v>
                </c:pt>
                <c:pt idx="3083">
                  <c:v>8.7249224336538589E-3</c:v>
                </c:pt>
                <c:pt idx="3084">
                  <c:v>8.7319087230408599E-3</c:v>
                </c:pt>
                <c:pt idx="3085">
                  <c:v>8.7388848464797775E-3</c:v>
                </c:pt>
                <c:pt idx="3086">
                  <c:v>8.745850773914654E-3</c:v>
                </c:pt>
                <c:pt idx="3087">
                  <c:v>8.7528064743302991E-3</c:v>
                </c:pt>
                <c:pt idx="3088">
                  <c:v>8.759751917670755E-3</c:v>
                </c:pt>
                <c:pt idx="3089">
                  <c:v>8.7666870733205116E-3</c:v>
                </c:pt>
                <c:pt idx="3090">
                  <c:v>8.7736119106640587E-3</c:v>
                </c:pt>
                <c:pt idx="3091">
                  <c:v>8.7805263993256943E-3</c:v>
                </c:pt>
                <c:pt idx="3092">
                  <c:v>8.7874305090096527E-3</c:v>
                </c:pt>
                <c:pt idx="3093">
                  <c:v>8.7943242089405516E-3</c:v>
                </c:pt>
                <c:pt idx="3094">
                  <c:v>8.8012074687426889E-3</c:v>
                </c:pt>
                <c:pt idx="3095">
                  <c:v>8.8080802578005546E-3</c:v>
                </c:pt>
                <c:pt idx="3096">
                  <c:v>8.8149425458983188E-3</c:v>
                </c:pt>
                <c:pt idx="3097">
                  <c:v>8.8217943023405354E-3</c:v>
                </c:pt>
                <c:pt idx="3098">
                  <c:v>8.8296119461528377E-3</c:v>
                </c:pt>
                <c:pt idx="3099">
                  <c:v>8.8354660984357736E-3</c:v>
                </c:pt>
                <c:pt idx="3100">
                  <c:v>8.8422860771775191E-3</c:v>
                </c:pt>
                <c:pt idx="3101">
                  <c:v>8.8490954023612289E-3</c:v>
                </c:pt>
                <c:pt idx="3102">
                  <c:v>8.8558940434513289E-3</c:v>
                </c:pt>
                <c:pt idx="3103">
                  <c:v>8.8626819700721171E-3</c:v>
                </c:pt>
                <c:pt idx="3104">
                  <c:v>8.8694591516880195E-3</c:v>
                </c:pt>
                <c:pt idx="3105">
                  <c:v>8.876225557843398E-3</c:v>
                </c:pt>
                <c:pt idx="3106">
                  <c:v>8.8829811579227425E-3</c:v>
                </c:pt>
                <c:pt idx="3107">
                  <c:v>8.8897259217102231E-3</c:v>
                </c:pt>
                <c:pt idx="3108">
                  <c:v>8.8964598184304577E-3</c:v>
                </c:pt>
                <c:pt idx="3109">
                  <c:v>8.9031828177077443E-3</c:v>
                </c:pt>
                <c:pt idx="3110">
                  <c:v>8.9098948891663809E-3</c:v>
                </c:pt>
                <c:pt idx="3111">
                  <c:v>8.9165960021109214E-3</c:v>
                </c:pt>
                <c:pt idx="3112">
                  <c:v>8.9232861260857277E-3</c:v>
                </c:pt>
                <c:pt idx="3113">
                  <c:v>8.92996523087497E-3</c:v>
                </c:pt>
                <c:pt idx="3114">
                  <c:v>8.936633285703266E-3</c:v>
                </c:pt>
                <c:pt idx="3115">
                  <c:v>8.9451902134296546E-3</c:v>
                </c:pt>
                <c:pt idx="3116">
                  <c:v>8.9505216376917218E-3</c:v>
                </c:pt>
                <c:pt idx="3117">
                  <c:v>8.9575177523393279E-3</c:v>
                </c:pt>
                <c:pt idx="3118">
                  <c:v>8.9641397042861115E-3</c:v>
                </c:pt>
                <c:pt idx="3119">
                  <c:v>8.9707504496772117E-3</c:v>
                </c:pt>
                <c:pt idx="3120">
                  <c:v>8.9773499578971183E-3</c:v>
                </c:pt>
                <c:pt idx="3121">
                  <c:v>8.9839381985701294E-3</c:v>
                </c:pt>
                <c:pt idx="3122">
                  <c:v>8.9905151410007988E-3</c:v>
                </c:pt>
                <c:pt idx="3123">
                  <c:v>8.9970807550532328E-3</c:v>
                </c:pt>
                <c:pt idx="3124">
                  <c:v>9.0036350097921769E-3</c:v>
                </c:pt>
                <c:pt idx="3125">
                  <c:v>9.0101778750018013E-3</c:v>
                </c:pt>
                <c:pt idx="3126">
                  <c:v>9.0167093202264681E-3</c:v>
                </c:pt>
                <c:pt idx="3127">
                  <c:v>9.023229314850667E-3</c:v>
                </c:pt>
                <c:pt idx="3128">
                  <c:v>9.0297378284187602E-3</c:v>
                </c:pt>
                <c:pt idx="3129">
                  <c:v>9.0362348304751094E-3</c:v>
                </c:pt>
                <c:pt idx="3130">
                  <c:v>9.0427202905640769E-3</c:v>
                </c:pt>
                <c:pt idx="3131">
                  <c:v>9.0491941782300245E-3</c:v>
                </c:pt>
                <c:pt idx="3132">
                  <c:v>9.055656462777506E-3</c:v>
                </c:pt>
                <c:pt idx="3133">
                  <c:v>9.0621071139906917E-3</c:v>
                </c:pt>
                <c:pt idx="3134">
                  <c:v>9.0685461011741353E-3</c:v>
                </c:pt>
                <c:pt idx="3135">
                  <c:v>9.0749733939521349E-3</c:v>
                </c:pt>
                <c:pt idx="3136">
                  <c:v>9.0813889617091803E-3</c:v>
                </c:pt>
                <c:pt idx="3137">
                  <c:v>9.0877927742294418E-3</c:v>
                </c:pt>
                <c:pt idx="3138">
                  <c:v>9.094184800817473E-3</c:v>
                </c:pt>
                <c:pt idx="3139">
                  <c:v>9.1005650109377001E-3</c:v>
                </c:pt>
                <c:pt idx="3140">
                  <c:v>9.106933374214421E-3</c:v>
                </c:pt>
                <c:pt idx="3141">
                  <c:v>9.1132898601120615E-3</c:v>
                </c:pt>
                <c:pt idx="3142">
                  <c:v>9.1196344381749839E-3</c:v>
                </c:pt>
                <c:pt idx="3143">
                  <c:v>9.1259670779475499E-3</c:v>
                </c:pt>
                <c:pt idx="3144">
                  <c:v>9.1322877488941856E-3</c:v>
                </c:pt>
                <c:pt idx="3145">
                  <c:v>9.138596420639189E-3</c:v>
                </c:pt>
                <c:pt idx="3146">
                  <c:v>9.1448930624071778E-3</c:v>
                </c:pt>
                <c:pt idx="3147">
                  <c:v>9.1511776439823223E-3</c:v>
                </c:pt>
                <c:pt idx="3148">
                  <c:v>9.1574501348290482E-3</c:v>
                </c:pt>
                <c:pt idx="3149">
                  <c:v>9.1637105044117817E-3</c:v>
                </c:pt>
                <c:pt idx="3150">
                  <c:v>9.1717416911674121E-3</c:v>
                </c:pt>
                <c:pt idx="3151">
                  <c:v>9.1779742405240228E-3</c:v>
                </c:pt>
                <c:pt idx="3152">
                  <c:v>9.1833066996382939E-3</c:v>
                </c:pt>
                <c:pt idx="3153">
                  <c:v>9.1895165278899071E-3</c:v>
                </c:pt>
                <c:pt idx="3154">
                  <c:v>9.1957140780429825E-3</c:v>
                </c:pt>
                <c:pt idx="3155">
                  <c:v>9.201899319721818E-3</c:v>
                </c:pt>
                <c:pt idx="3156">
                  <c:v>9.2080722224707756E-3</c:v>
                </c:pt>
                <c:pt idx="3157">
                  <c:v>9.2142327555944092E-3</c:v>
                </c:pt>
                <c:pt idx="3158">
                  <c:v>9.2203808887170169E-3</c:v>
                </c:pt>
                <c:pt idx="3159">
                  <c:v>9.2265165914628966E-3</c:v>
                </c:pt>
                <c:pt idx="3160">
                  <c:v>9.2326398332165382E-3</c:v>
                </c:pt>
                <c:pt idx="3161">
                  <c:v>9.2387505836022399E-3</c:v>
                </c:pt>
                <c:pt idx="3162">
                  <c:v>9.2448488120044914E-3</c:v>
                </c:pt>
                <c:pt idx="3163">
                  <c:v>9.2509344879676547E-3</c:v>
                </c:pt>
                <c:pt idx="3164">
                  <c:v>9.2570075811160279E-3</c:v>
                </c:pt>
                <c:pt idx="3165">
                  <c:v>9.2630680608341009E-3</c:v>
                </c:pt>
                <c:pt idx="3166">
                  <c:v>9.271942654267562E-3</c:v>
                </c:pt>
                <c:pt idx="3167">
                  <c:v>9.2751510582367303E-3</c:v>
                </c:pt>
                <c:pt idx="3168">
                  <c:v>9.2820328269116459E-3</c:v>
                </c:pt>
                <c:pt idx="3169">
                  <c:v>9.2871832361307582E-3</c:v>
                </c:pt>
                <c:pt idx="3170">
                  <c:v>9.2931801917028878E-3</c:v>
                </c:pt>
                <c:pt idx="3171">
                  <c:v>9.2991643509510169E-3</c:v>
                </c:pt>
                <c:pt idx="3172">
                  <c:v>9.3051356833395715E-3</c:v>
                </c:pt>
                <c:pt idx="3173">
                  <c:v>9.3110941584129137E-3</c:v>
                </c:pt>
                <c:pt idx="3174">
                  <c:v>9.3170397458752774E-3</c:v>
                </c:pt>
                <c:pt idx="3175">
                  <c:v>9.3229724151111526E-3</c:v>
                </c:pt>
                <c:pt idx="3176">
                  <c:v>9.3288921355050292E-3</c:v>
                </c:pt>
                <c:pt idx="3177">
                  <c:v>9.3347988766012691E-3</c:v>
                </c:pt>
                <c:pt idx="3178">
                  <c:v>9.3406926081041064E-3</c:v>
                </c:pt>
                <c:pt idx="3179">
                  <c:v>9.3465732993980311E-3</c:v>
                </c:pt>
                <c:pt idx="3180">
                  <c:v>9.352440919947469E-3</c:v>
                </c:pt>
                <c:pt idx="3181">
                  <c:v>9.3582954393767182E-3</c:v>
                </c:pt>
                <c:pt idx="3182">
                  <c:v>9.3641368272301406E-3</c:v>
                </c:pt>
                <c:pt idx="3183">
                  <c:v>9.3699650529721623E-3</c:v>
                </c:pt>
                <c:pt idx="3184">
                  <c:v>9.375780085907337E-3</c:v>
                </c:pt>
                <c:pt idx="3185">
                  <c:v>9.3815818958198349E-3</c:v>
                </c:pt>
                <c:pt idx="3186">
                  <c:v>9.387370452254018E-3</c:v>
                </c:pt>
                <c:pt idx="3187">
                  <c:v>9.3931457242746319E-3</c:v>
                </c:pt>
                <c:pt idx="3188">
                  <c:v>9.3989076820655271E-3</c:v>
                </c:pt>
                <c:pt idx="3189">
                  <c:v>9.4046562946115131E-3</c:v>
                </c:pt>
                <c:pt idx="3190">
                  <c:v>9.4103915316967601E-3</c:v>
                </c:pt>
                <c:pt idx="3191">
                  <c:v>9.4161133627856941E-3</c:v>
                </c:pt>
                <c:pt idx="3192">
                  <c:v>9.4218217571828689E-3</c:v>
                </c:pt>
                <c:pt idx="3193">
                  <c:v>9.4275166847523906E-3</c:v>
                </c:pt>
                <c:pt idx="3194">
                  <c:v>9.4331981147988131E-3</c:v>
                </c:pt>
                <c:pt idx="3195">
                  <c:v>9.4388660168664984E-3</c:v>
                </c:pt>
                <c:pt idx="3196">
                  <c:v>9.4445203604198724E-3</c:v>
                </c:pt>
                <c:pt idx="3197">
                  <c:v>9.4501611150832332E-3</c:v>
                </c:pt>
                <c:pt idx="3198">
                  <c:v>9.4557882502410706E-3</c:v>
                </c:pt>
                <c:pt idx="3199">
                  <c:v>9.4614017355176827E-3</c:v>
                </c:pt>
                <c:pt idx="3200">
                  <c:v>9.4670015403774954E-3</c:v>
                </c:pt>
                <c:pt idx="3201">
                  <c:v>9.4725876343648707E-3</c:v>
                </c:pt>
                <c:pt idx="3202">
                  <c:v>9.48079350104436E-3</c:v>
                </c:pt>
                <c:pt idx="3203">
                  <c:v>9.4863464625483118E-3</c:v>
                </c:pt>
                <c:pt idx="3204">
                  <c:v>9.4900543287756989E-3</c:v>
                </c:pt>
                <c:pt idx="3205">
                  <c:v>9.4955832956600261E-3</c:v>
                </c:pt>
                <c:pt idx="3206">
                  <c:v>9.5010983949972427E-3</c:v>
                </c:pt>
                <c:pt idx="3207">
                  <c:v>9.5065995960119665E-3</c:v>
                </c:pt>
                <c:pt idx="3208">
                  <c:v>9.5120868684883675E-3</c:v>
                </c:pt>
                <c:pt idx="3209">
                  <c:v>9.5175601817309996E-3</c:v>
                </c:pt>
                <c:pt idx="3210">
                  <c:v>9.5230195054440969E-3</c:v>
                </c:pt>
                <c:pt idx="3211">
                  <c:v>9.5284648088522772E-3</c:v>
                </c:pt>
                <c:pt idx="3212">
                  <c:v>9.5338960618196467E-3</c:v>
                </c:pt>
                <c:pt idx="3213">
                  <c:v>9.5393132338106312E-3</c:v>
                </c:pt>
                <c:pt idx="3214">
                  <c:v>9.5447162939699126E-3</c:v>
                </c:pt>
                <c:pt idx="3215">
                  <c:v>9.5521488802283727E-3</c:v>
                </c:pt>
                <c:pt idx="3216">
                  <c:v>9.5585448661772432E-3</c:v>
                </c:pt>
                <c:pt idx="3217">
                  <c:v>9.5638972791700638E-3</c:v>
                </c:pt>
                <c:pt idx="3218">
                  <c:v>9.5692354412424407E-3</c:v>
                </c:pt>
                <c:pt idx="3219">
                  <c:v>9.5745593217788638E-3</c:v>
                </c:pt>
                <c:pt idx="3220">
                  <c:v>9.5806262301945111E-3</c:v>
                </c:pt>
                <c:pt idx="3221">
                  <c:v>9.5851641167410406E-3</c:v>
                </c:pt>
                <c:pt idx="3222">
                  <c:v>9.5904449701755823E-3</c:v>
                </c:pt>
                <c:pt idx="3223">
                  <c:v>9.5957114200118099E-3</c:v>
                </c:pt>
                <c:pt idx="3224">
                  <c:v>9.6009634361937657E-3</c:v>
                </c:pt>
                <c:pt idx="3225">
                  <c:v>9.6062009880260035E-3</c:v>
                </c:pt>
                <c:pt idx="3226">
                  <c:v>9.6114240450528854E-3</c:v>
                </c:pt>
                <c:pt idx="3227">
                  <c:v>9.6166325767388372E-3</c:v>
                </c:pt>
                <c:pt idx="3228">
                  <c:v>9.6218265524683488E-3</c:v>
                </c:pt>
                <c:pt idx="3229">
                  <c:v>9.6270059421055265E-3</c:v>
                </c:pt>
                <c:pt idx="3230">
                  <c:v>9.632170714874988E-3</c:v>
                </c:pt>
                <c:pt idx="3231">
                  <c:v>9.6373208404010313E-3</c:v>
                </c:pt>
                <c:pt idx="3232">
                  <c:v>9.6424562881480824E-3</c:v>
                </c:pt>
                <c:pt idx="3233">
                  <c:v>9.6475770276605033E-3</c:v>
                </c:pt>
                <c:pt idx="3234">
                  <c:v>9.652683028562592E-3</c:v>
                </c:pt>
                <c:pt idx="3235">
                  <c:v>9.6577742600789662E-3</c:v>
                </c:pt>
                <c:pt idx="3236">
                  <c:v>9.6628506920737323E-3</c:v>
                </c:pt>
                <c:pt idx="3237">
                  <c:v>9.6679122938514439E-3</c:v>
                </c:pt>
                <c:pt idx="3238">
                  <c:v>9.672959034796591E-3</c:v>
                </c:pt>
                <c:pt idx="3239">
                  <c:v>9.6779908847732798E-3</c:v>
                </c:pt>
                <c:pt idx="3240">
                  <c:v>9.6830078130061281E-3</c:v>
                </c:pt>
                <c:pt idx="3241">
                  <c:v>9.6880097891194339E-3</c:v>
                </c:pt>
                <c:pt idx="3242">
                  <c:v>9.6929967826575592E-3</c:v>
                </c:pt>
                <c:pt idx="3243">
                  <c:v>9.6979687630849298E-3</c:v>
                </c:pt>
                <c:pt idx="3244">
                  <c:v>9.7029256999459079E-3</c:v>
                </c:pt>
                <c:pt idx="3245">
                  <c:v>9.7078675627049194E-3</c:v>
                </c:pt>
                <c:pt idx="3246">
                  <c:v>9.7127943209063261E-3</c:v>
                </c:pt>
                <c:pt idx="3247">
                  <c:v>9.7177059441744262E-3</c:v>
                </c:pt>
                <c:pt idx="3248">
                  <c:v>9.7226024017338375E-3</c:v>
                </c:pt>
                <c:pt idx="3249">
                  <c:v>9.727483663288794E-3</c:v>
                </c:pt>
                <c:pt idx="3250">
                  <c:v>9.7323496985435298E-3</c:v>
                </c:pt>
                <c:pt idx="3251">
                  <c:v>9.7372004765627906E-3</c:v>
                </c:pt>
                <c:pt idx="3252">
                  <c:v>9.7420359672106827E-3</c:v>
                </c:pt>
                <c:pt idx="3253">
                  <c:v>9.7468561397917597E-3</c:v>
                </c:pt>
                <c:pt idx="3254">
                  <c:v>9.753505330709622E-3</c:v>
                </c:pt>
                <c:pt idx="3255">
                  <c:v>9.7571333587076481E-3</c:v>
                </c:pt>
                <c:pt idx="3256">
                  <c:v>9.7612244451372732E-3</c:v>
                </c:pt>
                <c:pt idx="3257">
                  <c:v>9.7659830411345183E-3</c:v>
                </c:pt>
                <c:pt idx="3258">
                  <c:v>9.7707261667867584E-3</c:v>
                </c:pt>
                <c:pt idx="3259">
                  <c:v>9.7754537914784834E-3</c:v>
                </c:pt>
                <c:pt idx="3260">
                  <c:v>9.7801658847540551E-3</c:v>
                </c:pt>
                <c:pt idx="3261">
                  <c:v>9.7848624161578357E-3</c:v>
                </c:pt>
                <c:pt idx="3262">
                  <c:v>9.7895433553141231E-3</c:v>
                </c:pt>
                <c:pt idx="3263">
                  <c:v>9.7942086716074073E-3</c:v>
                </c:pt>
                <c:pt idx="3264">
                  <c:v>9.7988583345021141E-3</c:v>
                </c:pt>
                <c:pt idx="3265">
                  <c:v>9.8034923137824137E-3</c:v>
                </c:pt>
                <c:pt idx="3266">
                  <c:v>9.8081105785929878E-3</c:v>
                </c:pt>
                <c:pt idx="3267">
                  <c:v>9.8127130986380706E-3</c:v>
                </c:pt>
                <c:pt idx="3268">
                  <c:v>9.817299843462024E-3</c:v>
                </c:pt>
                <c:pt idx="3269">
                  <c:v>9.82187078260921E-3</c:v>
                </c:pt>
                <c:pt idx="3270">
                  <c:v>9.8277244304156852E-3</c:v>
                </c:pt>
                <c:pt idx="3271">
                  <c:v>9.8309651215711114E-3</c:v>
                </c:pt>
                <c:pt idx="3272">
                  <c:v>9.836133352294496E-3</c:v>
                </c:pt>
                <c:pt idx="3273">
                  <c:v>9.8399958717187985E-3</c:v>
                </c:pt>
                <c:pt idx="3274">
                  <c:v>9.8444873247682807E-3</c:v>
                </c:pt>
                <c:pt idx="3275">
                  <c:v>9.8489627891673592E-3</c:v>
                </c:pt>
                <c:pt idx="3276">
                  <c:v>9.8534222344603961E-3</c:v>
                </c:pt>
                <c:pt idx="3277">
                  <c:v>9.8578656300318812E-3</c:v>
                </c:pt>
                <c:pt idx="3278">
                  <c:v>9.8622929455061126E-3</c:v>
                </c:pt>
                <c:pt idx="3279">
                  <c:v>9.8667041504274522E-3</c:v>
                </c:pt>
                <c:pt idx="3280">
                  <c:v>9.8710992141803899E-3</c:v>
                </c:pt>
                <c:pt idx="3281">
                  <c:v>9.8754781063892239E-3</c:v>
                </c:pt>
                <c:pt idx="3282">
                  <c:v>9.8798407964384438E-3</c:v>
                </c:pt>
                <c:pt idx="3283">
                  <c:v>9.88418725411222E-3</c:v>
                </c:pt>
                <c:pt idx="3284">
                  <c:v>9.8885174486351701E-3</c:v>
                </c:pt>
                <c:pt idx="3285">
                  <c:v>9.8928313494717202E-3</c:v>
                </c:pt>
                <c:pt idx="3286">
                  <c:v>9.8971289264859763E-3</c:v>
                </c:pt>
                <c:pt idx="3287">
                  <c:v>9.9014101489824924E-3</c:v>
                </c:pt>
                <c:pt idx="3288">
                  <c:v>9.9056749865056304E-3</c:v>
                </c:pt>
                <c:pt idx="3289">
                  <c:v>9.9099234084398802E-3</c:v>
                </c:pt>
                <c:pt idx="3290">
                  <c:v>9.9141553844894759E-3</c:v>
                </c:pt>
                <c:pt idx="3291">
                  <c:v>9.9183708840389073E-3</c:v>
                </c:pt>
                <c:pt idx="3292">
                  <c:v>9.9225698767124726E-3</c:v>
                </c:pt>
                <c:pt idx="3293">
                  <c:v>9.9267523318946616E-3</c:v>
                </c:pt>
                <c:pt idx="3294">
                  <c:v>9.9309182192897083E-3</c:v>
                </c:pt>
                <c:pt idx="3295">
                  <c:v>9.9350675083620388E-3</c:v>
                </c:pt>
                <c:pt idx="3296">
                  <c:v>9.9392001682563347E-3</c:v>
                </c:pt>
                <c:pt idx="3297">
                  <c:v>9.9433161690765104E-3</c:v>
                </c:pt>
                <c:pt idx="3298">
                  <c:v>9.9474154798873116E-3</c:v>
                </c:pt>
                <c:pt idx="3299">
                  <c:v>9.9514980703929723E-3</c:v>
                </c:pt>
                <c:pt idx="3300">
                  <c:v>9.9555639099779825E-3</c:v>
                </c:pt>
                <c:pt idx="3301">
                  <c:v>9.9596129683465762E-3</c:v>
                </c:pt>
                <c:pt idx="3302">
                  <c:v>9.9636452149631793E-3</c:v>
                </c:pt>
                <c:pt idx="3303">
                  <c:v>9.9676606192122819E-3</c:v>
                </c:pt>
                <c:pt idx="3304">
                  <c:v>9.9716591507181818E-3</c:v>
                </c:pt>
                <c:pt idx="3305">
                  <c:v>9.975640779025241E-3</c:v>
                </c:pt>
                <c:pt idx="3306">
                  <c:v>9.9801704743640585E-3</c:v>
                </c:pt>
                <c:pt idx="3307">
                  <c:v>9.9841157786073609E-3</c:v>
                </c:pt>
                <c:pt idx="3308">
                  <c:v>9.9874839393176984E-3</c:v>
                </c:pt>
                <c:pt idx="3309">
                  <c:v>9.9913976497134627E-3</c:v>
                </c:pt>
                <c:pt idx="3310">
                  <c:v>9.995294304312452E-3</c:v>
                </c:pt>
                <c:pt idx="3311">
                  <c:v>9.9991738728988366E-3</c:v>
                </c:pt>
                <c:pt idx="3312">
                  <c:v>1.0003036324697234E-2</c:v>
                </c:pt>
                <c:pt idx="3313">
                  <c:v>1.0006881629331943E-2</c:v>
                </c:pt>
                <c:pt idx="3314">
                  <c:v>1.0010709756427261E-2</c:v>
                </c:pt>
                <c:pt idx="3315">
                  <c:v>1.0014520675367677E-2</c:v>
                </c:pt>
                <c:pt idx="3316">
                  <c:v>1.0018314355697555E-2</c:v>
                </c:pt>
                <c:pt idx="3317">
                  <c:v>1.0022090766961256E-2</c:v>
                </c:pt>
                <c:pt idx="3318">
                  <c:v>1.0025849878463333E-2</c:v>
                </c:pt>
                <c:pt idx="3319">
                  <c:v>1.002959166014783E-2</c:v>
                </c:pt>
                <c:pt idx="3320">
                  <c:v>1.0033316081079491E-2</c:v>
                </c:pt>
                <c:pt idx="3321">
                  <c:v>1.0038079063967587E-2</c:v>
                </c:pt>
                <c:pt idx="3322">
                  <c:v>1.004071271958118E-2</c:v>
                </c:pt>
                <c:pt idx="3323">
                  <c:v>1.0044384876000123E-2</c:v>
                </c:pt>
                <c:pt idx="3324">
                  <c:v>1.0048039550003551E-2</c:v>
                </c:pt>
                <c:pt idx="3325">
                  <c:v>1.0051676710816082E-2</c:v>
                </c:pt>
                <c:pt idx="3326">
                  <c:v>1.0055296328381758E-2</c:v>
                </c:pt>
                <c:pt idx="3327">
                  <c:v>1.0058898372005132E-2</c:v>
                </c:pt>
                <c:pt idx="3328">
                  <c:v>1.0062482811070694E-2</c:v>
                </c:pt>
                <c:pt idx="3329">
                  <c:v>1.0066049615122807E-2</c:v>
                </c:pt>
                <c:pt idx="3330">
                  <c:v>1.0069598753865705E-2</c:v>
                </c:pt>
                <c:pt idx="3331">
                  <c:v>1.0073130196683877E-2</c:v>
                </c:pt>
                <c:pt idx="3332">
                  <c:v>1.0076643913201622E-2</c:v>
                </c:pt>
                <c:pt idx="3333">
                  <c:v>1.0080139872723493E-2</c:v>
                </c:pt>
                <c:pt idx="3334">
                  <c:v>1.0083618044953724E-2</c:v>
                </c:pt>
                <c:pt idx="3335">
                  <c:v>1.0087078399356741E-2</c:v>
                </c:pt>
                <c:pt idx="3336">
                  <c:v>1.0090520905317035E-2</c:v>
                </c:pt>
                <c:pt idx="3337">
                  <c:v>1.0093945532458903E-2</c:v>
                </c:pt>
                <c:pt idx="3338">
                  <c:v>1.009735225048658E-2</c:v>
                </c:pt>
                <c:pt idx="3339">
                  <c:v>1.0100741028624682E-2</c:v>
                </c:pt>
                <c:pt idx="3340">
                  <c:v>1.0104111836337637E-2</c:v>
                </c:pt>
                <c:pt idx="3341">
                  <c:v>1.0107464643409614E-2</c:v>
                </c:pt>
                <c:pt idx="3342">
                  <c:v>1.0110799419225103E-2</c:v>
                </c:pt>
                <c:pt idx="3343">
                  <c:v>1.0114116133328466E-2</c:v>
                </c:pt>
                <c:pt idx="3344">
                  <c:v>1.0117414755104193E-2</c:v>
                </c:pt>
                <c:pt idx="3345">
                  <c:v>1.0120695254256518E-2</c:v>
                </c:pt>
                <c:pt idx="3346">
                  <c:v>1.0123957600249867E-2</c:v>
                </c:pt>
                <c:pt idx="3347">
                  <c:v>1.0127201762388793E-2</c:v>
                </c:pt>
                <c:pt idx="3348">
                  <c:v>1.0130427710457468E-2</c:v>
                </c:pt>
                <c:pt idx="3349">
                  <c:v>1.0133635413920317E-2</c:v>
                </c:pt>
                <c:pt idx="3350">
                  <c:v>1.0136824842161829E-2</c:v>
                </c:pt>
                <c:pt idx="3351">
                  <c:v>1.0139995964806303E-2</c:v>
                </c:pt>
                <c:pt idx="3352">
                  <c:v>1.0143148751318165E-2</c:v>
                </c:pt>
                <c:pt idx="3353">
                  <c:v>1.0146283171161841E-2</c:v>
                </c:pt>
                <c:pt idx="3354">
                  <c:v>1.01493991941215E-2</c:v>
                </c:pt>
                <c:pt idx="3355">
                  <c:v>1.0152496789341825E-2</c:v>
                </c:pt>
                <c:pt idx="3356">
                  <c:v>1.015557592652705E-2</c:v>
                </c:pt>
                <c:pt idx="3357">
                  <c:v>1.0158636575221536E-2</c:v>
                </c:pt>
                <c:pt idx="3358">
                  <c:v>1.0162111781184535E-2</c:v>
                </c:pt>
                <c:pt idx="3359">
                  <c:v>1.0164702284836125E-2</c:v>
                </c:pt>
                <c:pt idx="3360">
                  <c:v>1.0167707284844951E-2</c:v>
                </c:pt>
                <c:pt idx="3361">
                  <c:v>1.0170693674460551E-2</c:v>
                </c:pt>
                <c:pt idx="3362">
                  <c:v>1.0173661423147351E-2</c:v>
                </c:pt>
                <c:pt idx="3363">
                  <c:v>1.017661050028984E-2</c:v>
                </c:pt>
                <c:pt idx="3364">
                  <c:v>1.0179540875592252E-2</c:v>
                </c:pt>
                <c:pt idx="3365">
                  <c:v>1.018245251819927E-2</c:v>
                </c:pt>
                <c:pt idx="3366">
                  <c:v>1.0185345398134871E-2</c:v>
                </c:pt>
                <c:pt idx="3367">
                  <c:v>1.0188219484463801E-2</c:v>
                </c:pt>
                <c:pt idx="3368">
                  <c:v>1.019107474697023E-2</c:v>
                </c:pt>
                <c:pt idx="3369">
                  <c:v>1.0193911155118585E-2</c:v>
                </c:pt>
                <c:pt idx="3370">
                  <c:v>1.019672867837329E-2</c:v>
                </c:pt>
                <c:pt idx="3371">
                  <c:v>1.0200323410085588E-2</c:v>
                </c:pt>
                <c:pt idx="3372">
                  <c:v>1.0202306948379203E-2</c:v>
                </c:pt>
                <c:pt idx="3373">
                  <c:v>1.0205067634139198E-2</c:v>
                </c:pt>
                <c:pt idx="3374">
                  <c:v>1.0207809313103056E-2</c:v>
                </c:pt>
                <c:pt idx="3375">
                  <c:v>1.0210531954655266E-2</c:v>
                </c:pt>
                <c:pt idx="3376">
                  <c:v>1.021362019495875E-2</c:v>
                </c:pt>
                <c:pt idx="3377">
                  <c:v>1.0215920004101875E-2</c:v>
                </c:pt>
                <c:pt idx="3378">
                  <c:v>1.0218585350845188E-2</c:v>
                </c:pt>
                <c:pt idx="3379">
                  <c:v>1.0221231538514175E-2</c:v>
                </c:pt>
                <c:pt idx="3380">
                  <c:v>1.0223858536253516E-2</c:v>
                </c:pt>
                <c:pt idx="3381">
                  <c:v>1.0226466313847382E-2</c:v>
                </c:pt>
                <c:pt idx="3382">
                  <c:v>1.0229054840840135E-2</c:v>
                </c:pt>
                <c:pt idx="3383">
                  <c:v>1.0231624086456392E-2</c:v>
                </c:pt>
                <c:pt idx="3384">
                  <c:v>1.0234174020400388E-2</c:v>
                </c:pt>
                <c:pt idx="3385">
                  <c:v>1.0236704612376357E-2</c:v>
                </c:pt>
                <c:pt idx="3386">
                  <c:v>1.0239215831528981E-2</c:v>
                </c:pt>
                <c:pt idx="3387">
                  <c:v>1.0241707647562492E-2</c:v>
                </c:pt>
                <c:pt idx="3388">
                  <c:v>1.0244180030101191E-2</c:v>
                </c:pt>
                <c:pt idx="3389">
                  <c:v>1.024663294844963E-2</c:v>
                </c:pt>
                <c:pt idx="3390">
                  <c:v>1.0249066372232107E-2</c:v>
                </c:pt>
                <c:pt idx="3391">
                  <c:v>1.0251480270833113E-2</c:v>
                </c:pt>
                <c:pt idx="3392">
                  <c:v>1.0253874613956881E-2</c:v>
                </c:pt>
                <c:pt idx="3393">
                  <c:v>1.0256249370987902E-2</c:v>
                </c:pt>
                <c:pt idx="3394">
                  <c:v>1.0258604511470537E-2</c:v>
                </c:pt>
                <c:pt idx="3395">
                  <c:v>1.0260940005029084E-2</c:v>
                </c:pt>
                <c:pt idx="3396">
                  <c:v>1.0263255820968098E-2</c:v>
                </c:pt>
                <c:pt idx="3397">
                  <c:v>1.0265551928911876E-2</c:v>
                </c:pt>
                <c:pt idx="3398">
                  <c:v>1.026782829840478E-2</c:v>
                </c:pt>
                <c:pt idx="3399">
                  <c:v>1.0270084898991172E-2</c:v>
                </c:pt>
                <c:pt idx="3400">
                  <c:v>1.0272321699975606E-2</c:v>
                </c:pt>
                <c:pt idx="3401">
                  <c:v>1.0274538671062317E-2</c:v>
                </c:pt>
                <c:pt idx="3402">
                  <c:v>1.0276735781715729E-2</c:v>
                </c:pt>
                <c:pt idx="3403">
                  <c:v>1.0278913001560142E-2</c:v>
                </c:pt>
                <c:pt idx="3404">
                  <c:v>1.0281070299820172E-2</c:v>
                </c:pt>
                <c:pt idx="3405">
                  <c:v>1.0283207646359926E-2</c:v>
                </c:pt>
                <c:pt idx="3406">
                  <c:v>1.0285325010563895E-2</c:v>
                </c:pt>
                <c:pt idx="3407">
                  <c:v>1.0287422361656695E-2</c:v>
                </c:pt>
                <c:pt idx="3408">
                  <c:v>1.0289499669662305E-2</c:v>
                </c:pt>
                <c:pt idx="3409">
                  <c:v>1.0291556903725407E-2</c:v>
                </c:pt>
                <c:pt idx="3410">
                  <c:v>1.0294172373566113E-2</c:v>
                </c:pt>
                <c:pt idx="3411">
                  <c:v>1.0296183610103427E-2</c:v>
                </c:pt>
                <c:pt idx="3412">
                  <c:v>1.0297891471395815E-2</c:v>
                </c:pt>
                <c:pt idx="3413">
                  <c:v>1.0299865217682225E-2</c:v>
                </c:pt>
                <c:pt idx="3414">
                  <c:v>1.0301818733351453E-2</c:v>
                </c:pt>
                <c:pt idx="3415">
                  <c:v>1.0303751987867926E-2</c:v>
                </c:pt>
                <c:pt idx="3416">
                  <c:v>1.0305664950855942E-2</c:v>
                </c:pt>
                <c:pt idx="3417">
                  <c:v>1.0307557591620053E-2</c:v>
                </c:pt>
                <c:pt idx="3418">
                  <c:v>1.0309429879944432E-2</c:v>
                </c:pt>
                <c:pt idx="3419">
                  <c:v>1.0311281785213566E-2</c:v>
                </c:pt>
                <c:pt idx="3420">
                  <c:v>1.0313113276891883E-2</c:v>
                </c:pt>
                <c:pt idx="3421">
                  <c:v>1.031492432460368E-2</c:v>
                </c:pt>
                <c:pt idx="3422">
                  <c:v>1.0316714897813384E-2</c:v>
                </c:pt>
                <c:pt idx="3423">
                  <c:v>1.0318484965985419E-2</c:v>
                </c:pt>
                <c:pt idx="3424">
                  <c:v>1.0320234498744085E-2</c:v>
                </c:pt>
                <c:pt idx="3425">
                  <c:v>1.0321963465473871E-2</c:v>
                </c:pt>
                <c:pt idx="3426">
                  <c:v>1.0324156154144504E-2</c:v>
                </c:pt>
                <c:pt idx="3427">
                  <c:v>1.0325359579104187E-2</c:v>
                </c:pt>
                <c:pt idx="3428">
                  <c:v>1.0327263132019482E-2</c:v>
                </c:pt>
                <c:pt idx="3429">
                  <c:v>1.0328673062991456E-2</c:v>
                </c:pt>
                <c:pt idx="3430">
                  <c:v>1.03302987425824E-2</c:v>
                </c:pt>
                <c:pt idx="3431">
                  <c:v>1.0331903673250764E-2</c:v>
                </c:pt>
                <c:pt idx="3432">
                  <c:v>1.0333487824620846E-2</c:v>
                </c:pt>
                <c:pt idx="3433">
                  <c:v>1.0335051166157072E-2</c:v>
                </c:pt>
                <c:pt idx="3434">
                  <c:v>1.0336593667323868E-2</c:v>
                </c:pt>
                <c:pt idx="3435">
                  <c:v>1.0338115297665595E-2</c:v>
                </c:pt>
                <c:pt idx="3436">
                  <c:v>1.0339616026646681E-2</c:v>
                </c:pt>
                <c:pt idx="3437">
                  <c:v>1.0341095823891422E-2</c:v>
                </c:pt>
                <c:pt idx="3438">
                  <c:v>1.0342554658784309E-2</c:v>
                </c:pt>
                <c:pt idx="3439">
                  <c:v>1.0343992500869703E-2</c:v>
                </c:pt>
                <c:pt idx="3440">
                  <c:v>1.0345409319771903E-2</c:v>
                </c:pt>
                <c:pt idx="3441">
                  <c:v>1.0346805085035271E-2</c:v>
                </c:pt>
                <c:pt idx="3442">
                  <c:v>1.0348179765884424E-2</c:v>
                </c:pt>
                <c:pt idx="3443">
                  <c:v>1.0349533332023597E-2</c:v>
                </c:pt>
                <c:pt idx="3444">
                  <c:v>1.0350865752997152E-2</c:v>
                </c:pt>
                <c:pt idx="3445">
                  <c:v>1.0352176998349449E-2</c:v>
                </c:pt>
                <c:pt idx="3446">
                  <c:v>1.0353467037385045E-2</c:v>
                </c:pt>
                <c:pt idx="3447">
                  <c:v>1.0354735839888107E-2</c:v>
                </c:pt>
                <c:pt idx="3448">
                  <c:v>1.0355983375243127E-2</c:v>
                </c:pt>
                <c:pt idx="3449">
                  <c:v>1.0357209612834595E-2</c:v>
                </c:pt>
                <c:pt idx="3450">
                  <c:v>1.0358414522446679E-2</c:v>
                </c:pt>
                <c:pt idx="3451">
                  <c:v>1.0359598073463872E-2</c:v>
                </c:pt>
                <c:pt idx="3452">
                  <c:v>1.0360760235270661E-2</c:v>
                </c:pt>
                <c:pt idx="3453">
                  <c:v>1.0361900977491345E-2</c:v>
                </c:pt>
                <c:pt idx="3454">
                  <c:v>1.0363020269750223E-2</c:v>
                </c:pt>
                <c:pt idx="3455">
                  <c:v>1.0364118081431783E-2</c:v>
                </c:pt>
                <c:pt idx="3456">
                  <c:v>1.0365194382160325E-2</c:v>
                </c:pt>
                <c:pt idx="3457">
                  <c:v>1.0366249141160466E-2</c:v>
                </c:pt>
                <c:pt idx="3458">
                  <c:v>1.0367282328216376E-2</c:v>
                </c:pt>
                <c:pt idx="3459">
                  <c:v>1.0368293912792481E-2</c:v>
                </c:pt>
                <c:pt idx="3460">
                  <c:v>1.0369283864433143E-2</c:v>
                </c:pt>
                <c:pt idx="3461">
                  <c:v>1.0370252152682724E-2</c:v>
                </c:pt>
                <c:pt idx="3462">
                  <c:v>1.037146521337462E-2</c:v>
                </c:pt>
                <c:pt idx="3463">
                  <c:v>1.037238387052497E-2</c:v>
                </c:pt>
                <c:pt idx="3464">
                  <c:v>1.0373153970109072E-2</c:v>
                </c:pt>
                <c:pt idx="3465">
                  <c:v>1.0374032184730098E-2</c:v>
                </c:pt>
                <c:pt idx="3466">
                  <c:v>1.0374888579365305E-2</c:v>
                </c:pt>
                <c:pt idx="3467">
                  <c:v>1.0375723122999503E-2</c:v>
                </c:pt>
                <c:pt idx="3468">
                  <c:v>1.0376535785656671E-2</c:v>
                </c:pt>
                <c:pt idx="3469">
                  <c:v>1.0377326536401554E-2</c:v>
                </c:pt>
                <c:pt idx="3470">
                  <c:v>1.0378095345018323E-2</c:v>
                </c:pt>
                <c:pt idx="3471">
                  <c:v>1.037884218105134E-2</c:v>
                </c:pt>
                <c:pt idx="3472">
                  <c:v>1.0379567013725222E-2</c:v>
                </c:pt>
                <c:pt idx="3473">
                  <c:v>1.0380269812904075E-2</c:v>
                </c:pt>
                <c:pt idx="3474">
                  <c:v>1.0380950547812517E-2</c:v>
                </c:pt>
                <c:pt idx="3475">
                  <c:v>1.0381609188154783E-2</c:v>
                </c:pt>
                <c:pt idx="3476">
                  <c:v>1.0382245703315363E-2</c:v>
                </c:pt>
                <c:pt idx="3477">
                  <c:v>1.0383415891714876E-2</c:v>
                </c:pt>
                <c:pt idx="3478">
                  <c:v>1.0383452236588653E-2</c:v>
                </c:pt>
                <c:pt idx="3479">
                  <c:v>1.038402219355028E-2</c:v>
                </c:pt>
                <c:pt idx="3480">
                  <c:v>1.0384646329892888E-2</c:v>
                </c:pt>
                <c:pt idx="3481">
                  <c:v>1.0385095335845307E-2</c:v>
                </c:pt>
                <c:pt idx="3482">
                  <c:v>1.0385598460187495E-2</c:v>
                </c:pt>
                <c:pt idx="3483">
                  <c:v>1.0386079245998658E-2</c:v>
                </c:pt>
                <c:pt idx="3484">
                  <c:v>1.0386537662903095E-2</c:v>
                </c:pt>
                <c:pt idx="3485">
                  <c:v>1.0386973680205358E-2</c:v>
                </c:pt>
                <c:pt idx="3486">
                  <c:v>1.0387387267609682E-2</c:v>
                </c:pt>
                <c:pt idx="3487">
                  <c:v>1.0387778394420621E-2</c:v>
                </c:pt>
                <c:pt idx="3488">
                  <c:v>1.0388147030502282E-2</c:v>
                </c:pt>
                <c:pt idx="3489">
                  <c:v>1.0388493144999345E-2</c:v>
                </c:pt>
                <c:pt idx="3490">
                  <c:v>1.0388816707536108E-2</c:v>
                </c:pt>
                <c:pt idx="3491">
                  <c:v>1.0389117687816807E-2</c:v>
                </c:pt>
                <c:pt idx="3492">
                  <c:v>1.0389396055305866E-2</c:v>
                </c:pt>
                <c:pt idx="3493">
                  <c:v>1.0389651779147968E-2</c:v>
                </c:pt>
                <c:pt idx="3494">
                  <c:v>1.0389884829207219E-2</c:v>
                </c:pt>
                <c:pt idx="3495">
                  <c:v>1.039009517502798E-2</c:v>
                </c:pt>
                <c:pt idx="3496">
                  <c:v>1.0390282785914806E-2</c:v>
                </c:pt>
                <c:pt idx="3497">
                  <c:v>1.0390447631571931E-2</c:v>
                </c:pt>
                <c:pt idx="3498">
                  <c:v>1.0390589681303908E-2</c:v>
                </c:pt>
                <c:pt idx="3499">
                  <c:v>1.039070890505478E-2</c:v>
                </c:pt>
                <c:pt idx="3500">
                  <c:v>1.0390805271649484E-2</c:v>
                </c:pt>
                <c:pt idx="3501">
                  <c:v>1.0390878751111998E-2</c:v>
                </c:pt>
                <c:pt idx="3502">
                  <c:v>1.0390929312906749E-2</c:v>
                </c:pt>
                <c:pt idx="3503">
                  <c:v>1.0390956926418227E-2</c:v>
                </c:pt>
                <c:pt idx="3504">
                  <c:v>1.0390961561190792E-2</c:v>
                </c:pt>
                <c:pt idx="3505">
                  <c:v>1.0390943186848745E-2</c:v>
                </c:pt>
                <c:pt idx="3506">
                  <c:v>1.0390901772696637E-2</c:v>
                </c:pt>
                <c:pt idx="3507">
                  <c:v>1.0390837288438703E-2</c:v>
                </c:pt>
                <c:pt idx="3508">
                  <c:v>1.0390749703459434E-2</c:v>
                </c:pt>
                <c:pt idx="3509">
                  <c:v>1.0390638987303191E-2</c:v>
                </c:pt>
                <c:pt idx="3510">
                  <c:v>1.0390505109754145E-2</c:v>
                </c:pt>
                <c:pt idx="3511">
                  <c:v>1.039034803987704E-2</c:v>
                </c:pt>
                <c:pt idx="3512">
                  <c:v>1.0390167747376111E-2</c:v>
                </c:pt>
                <c:pt idx="3513">
                  <c:v>1.0389964201875657E-2</c:v>
                </c:pt>
                <c:pt idx="3514">
                  <c:v>1.0389932715035854E-2</c:v>
                </c:pt>
                <c:pt idx="3515">
                  <c:v>1.0389672555568552E-2</c:v>
                </c:pt>
                <c:pt idx="3516">
                  <c:v>1.0389172764719845E-2</c:v>
                </c:pt>
                <c:pt idx="3517">
                  <c:v>1.0388872560138651E-2</c:v>
                </c:pt>
                <c:pt idx="3518">
                  <c:v>1.0388548945723386E-2</c:v>
                </c:pt>
                <c:pt idx="3519">
                  <c:v>1.0388201890938475E-2</c:v>
                </c:pt>
                <c:pt idx="3520">
                  <c:v>1.0387831365408218E-2</c:v>
                </c:pt>
                <c:pt idx="3521">
                  <c:v>1.0387437338437167E-2</c:v>
                </c:pt>
                <c:pt idx="3522">
                  <c:v>1.0387019779729556E-2</c:v>
                </c:pt>
                <c:pt idx="3523">
                  <c:v>1.038657865858994E-2</c:v>
                </c:pt>
                <c:pt idx="3524">
                  <c:v>1.0386113944722553E-2</c:v>
                </c:pt>
                <c:pt idx="3525">
                  <c:v>1.038562560759182E-2</c:v>
                </c:pt>
                <c:pt idx="3526">
                  <c:v>1.0385113616742103E-2</c:v>
                </c:pt>
                <c:pt idx="3527">
                  <c:v>1.0384577941557893E-2</c:v>
                </c:pt>
                <c:pt idx="3528">
                  <c:v>1.0384018551663488E-2</c:v>
                </c:pt>
                <c:pt idx="3529">
                  <c:v>1.0383435416523312E-2</c:v>
                </c:pt>
                <c:pt idx="3530">
                  <c:v>1.0383249148402385E-2</c:v>
                </c:pt>
                <c:pt idx="3531">
                  <c:v>1.0381826678900197E-2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261632"/>
        <c:axId val="712263168"/>
      </c:lineChart>
      <c:dateAx>
        <c:axId val="712261632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316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12263168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226163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88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Z6</v>
          </cell>
        </row>
      </sheetData>
      <sheetData sheetId="8">
        <row r="7">
          <cell r="D7" t="str">
            <v>N6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X1S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N6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42485</v>
          </cell>
        </row>
      </sheetData>
      <sheetData sheetId="27">
        <row r="7">
          <cell r="D7">
            <v>42485</v>
          </cell>
        </row>
      </sheetData>
      <sheetData sheetId="28">
        <row r="7">
          <cell r="D7">
            <v>42486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42487.775729166664</v>
      </c>
      <c r="E4" s="8"/>
      <c r="G4" s="6"/>
      <c r="H4" s="139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42</v>
      </c>
      <c r="J5" s="23">
        <f>COUNTA(_xll.ohPack(_xll.ohFilter(Check1M,Flag1M)))</f>
        <v>30</v>
      </c>
      <c r="K5" s="23">
        <f>COUNTA(_xll.ohPack(_xll.ohFilter(Check3M,Flag3M)))</f>
        <v>67</v>
      </c>
      <c r="L5" s="23">
        <f>COUNTA(_xll.ohPack(_xll.ohFilter(Check6M,Flag6M)))</f>
        <v>378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42487</v>
      </c>
      <c r="E6" s="8"/>
      <c r="G6" s="6"/>
      <c r="H6" s="29" t="s">
        <v>24</v>
      </c>
      <c r="I6" s="17">
        <f>COUNTIF(CheckON,TRUE)</f>
        <v>41</v>
      </c>
      <c r="J6" s="17">
        <f>COUNTIF(Check1M,"=TRUE")</f>
        <v>30</v>
      </c>
      <c r="K6" s="17">
        <f>COUNTIF(Check3M,TRUE)</f>
        <v>54</v>
      </c>
      <c r="L6" s="17">
        <f>COUNTIF(Check6M,TRUE)</f>
        <v>55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88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13</v>
      </c>
      <c r="L7" s="108">
        <f>L5-L6</f>
        <v>323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obj_0086d#0000</v>
      </c>
      <c r="K21" s="47" t="str">
        <f>_xll.qlIborIndex(,K13,"1D",K16,Currency,Calendar,K17,K18,K19,K4,Permanent,Trigger,ObjectOverwrite)</f>
        <v>obj_0086f#0000</v>
      </c>
      <c r="L21" s="47" t="str">
        <f>_xll.qlIborIndex(,L13,"1D",L16,Currency,Calendar,L17,L18,L19,L4,Permanent,Trigger,ObjectOverwrite)</f>
        <v>obj_00870#0000</v>
      </c>
      <c r="M21" s="47" t="str">
        <f>_xll.qlIborIndex(,M13,"1D",M16,Currency,Calendar,M17,M18,M19,M4,Permanent,Trigger,ObjectOverwrite)</f>
        <v>obj_0086e#0000</v>
      </c>
      <c r="N21" s="8"/>
    </row>
    <row r="22" spans="1:14" ht="11.25" customHeight="1" x14ac:dyDescent="0.25">
      <c r="B22" s="6"/>
      <c r="C22" s="27" t="s">
        <v>157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2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37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28">
        <v>5.0000000000000002E-5</v>
      </c>
      <c r="E27" s="8"/>
    </row>
    <row r="28" spans="1:14" ht="11.25" customHeight="1" x14ac:dyDescent="0.25">
      <c r="B28" s="6"/>
      <c r="C28" s="29" t="s">
        <v>131</v>
      </c>
      <c r="D28" s="128">
        <v>5.0000000000000001E-4</v>
      </c>
      <c r="E28" s="8"/>
    </row>
    <row r="29" spans="1:14" ht="11.25" customHeight="1" x14ac:dyDescent="0.25">
      <c r="B29" s="6"/>
      <c r="C29" s="32" t="s">
        <v>132</v>
      </c>
      <c r="D29" s="129">
        <v>5.0000000000000001E-4</v>
      </c>
      <c r="E29" s="8"/>
    </row>
    <row r="30" spans="1:14" ht="11.25" customHeight="1" x14ac:dyDescent="0.25">
      <c r="B30" s="6"/>
      <c r="C30" s="27" t="s">
        <v>139</v>
      </c>
      <c r="D30" s="127">
        <v>5.0000000000000001E-4</v>
      </c>
      <c r="E30" s="8"/>
    </row>
    <row r="31" spans="1:14" ht="11.25" customHeight="1" x14ac:dyDescent="0.25">
      <c r="B31" s="6"/>
      <c r="C31" s="29" t="s">
        <v>156</v>
      </c>
      <c r="D31" s="128">
        <v>4.0000000000000002E-4</v>
      </c>
      <c r="E31" s="8"/>
    </row>
    <row r="32" spans="1:14" ht="11.25" customHeight="1" x14ac:dyDescent="0.25">
      <c r="B32" s="6"/>
      <c r="C32" s="32" t="s">
        <v>158</v>
      </c>
      <c r="D32" s="129">
        <v>0</v>
      </c>
      <c r="E32" s="8"/>
    </row>
    <row r="33" spans="2:5" ht="11.25" customHeight="1" x14ac:dyDescent="0.25">
      <c r="B33" s="6"/>
      <c r="C33" s="26" t="s">
        <v>140</v>
      </c>
      <c r="D33" s="210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42460</v>
      </c>
      <c r="E3" s="73">
        <f t="shared" ref="E3:E9" si="0">EDATE(SettlementDate,$B3)</f>
        <v>42854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-4.2114517668823126E-3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-3.3364061005558554E-3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42460</v>
      </c>
      <c r="E4" s="76">
        <f t="shared" si="0"/>
        <v>43219</v>
      </c>
      <c r="F4" s="77">
        <f t="shared" si="1"/>
        <v>3</v>
      </c>
      <c r="G4" s="83">
        <f>MIN(_xll.ohPack(Data!$F$4:INDEX(FwdON,MATCH(E4+1,SettlementDates,1),1)))</f>
        <v>-4.2153759557761461E-3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-3.3082049586141693E-3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12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43584</v>
      </c>
      <c r="F5" s="77">
        <f t="shared" si="1"/>
        <v>6</v>
      </c>
      <c r="G5" s="83">
        <f>MIN(_xll.ohPack(Data!$F$4:INDEX(FwdON,MATCH(E5+1,SettlementDates,1),1)))</f>
        <v>-4.2153759557761461E-3</v>
      </c>
      <c r="H5" s="54">
        <f t="shared" si="4"/>
        <v>-5.0000000000000001E-3</v>
      </c>
      <c r="I5" s="83">
        <f>MAX(_xll.ohPack(Data!$F$4:INDEX(FwdON,MATCH(E5+1,SettlementDates,1),1)))</f>
        <v>-2.3522949704091189E-3</v>
      </c>
      <c r="J5" s="54">
        <f t="shared" si="2"/>
        <v>-1E-3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46141</v>
      </c>
      <c r="F6" s="77">
        <f t="shared" si="1"/>
        <v>6</v>
      </c>
      <c r="G6" s="83">
        <f>MIN(_xll.ohPack(Data!$F$4:INDEX(FwdON,MATCH(E6+1,SettlementDates,1),1)))</f>
        <v>-4.2153759557761461E-3</v>
      </c>
      <c r="H6" s="54">
        <f t="shared" si="4"/>
        <v>-5.0000000000000001E-3</v>
      </c>
      <c r="I6" s="83">
        <f>MAX(_xll.ohPack(Data!$F$4:INDEX(FwdON,MATCH(E6+1,SettlementDates,1),1)))</f>
        <v>1.5439865482216319E-2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49794</v>
      </c>
      <c r="F7" s="77">
        <f t="shared" si="1"/>
        <v>12</v>
      </c>
      <c r="G7" s="83">
        <f>MIN(_xll.ohPack(Data!$F$4:INDEX(FwdON,MATCH(E7+1,SettlementDates,1),1)))</f>
        <v>-4.2153759557761461E-3</v>
      </c>
      <c r="H7" s="54">
        <f t="shared" si="4"/>
        <v>-5.0000000000000001E-3</v>
      </c>
      <c r="I7" s="83">
        <f>MAX(_xll.ohPack(Data!$F$4:INDEX(FwdON,MATCH(E7+1,SettlementDates,1),1)))</f>
        <v>1.7500358473645505E-2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53446</v>
      </c>
      <c r="F8" s="77">
        <f t="shared" si="1"/>
        <v>36</v>
      </c>
      <c r="G8" s="83">
        <f>MIN(_xll.ohPack(Data!$F$4:INDEX(FwdON,MATCH(E8+1,SettlementDates,1),1)))</f>
        <v>-4.2153759557761461E-3</v>
      </c>
      <c r="H8" s="54">
        <f t="shared" si="4"/>
        <v>-5.0000000000000001E-3</v>
      </c>
      <c r="I8" s="83">
        <f>MAX(_xll.ohPack(Data!$F$4:INDEX(FwdON,MATCH(E8+1,SettlementDates,1),1)))</f>
        <v>1.7500358473645505E-2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64404</v>
      </c>
      <c r="F9" s="77">
        <f t="shared" si="1"/>
        <v>60</v>
      </c>
      <c r="G9" s="84">
        <f>MIN(_xll.ohPack(Data!$F$4:INDEX(FwdON,MATCH(E9+1,SettlementDates,1),1)))</f>
        <v>-4.2153759557761461E-3</v>
      </c>
      <c r="H9" s="55">
        <f t="shared" si="4"/>
        <v>-5.0000000000000001E-3</v>
      </c>
      <c r="I9" s="84">
        <f>MAX(_xll.ohPack(Data!$F$4:INDEX(FwdON,MATCH(E9+1,SettlementDates,1),1)))</f>
        <v>1.7500358473645505E-2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1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1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1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1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1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1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1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</row>
    <row r="23" spans="3:30" x14ac:dyDescent="0.2">
      <c r="J23" s="62"/>
      <c r="K23" s="62"/>
      <c r="L23" s="62"/>
      <c r="M23" s="117" t="s">
        <v>152</v>
      </c>
      <c r="N23" s="117" t="s">
        <v>53</v>
      </c>
      <c r="O23" s="117" t="str">
        <f>_xll.qlECBNextCode(SettlementDate,Trigger)</f>
        <v>JUN16</v>
      </c>
      <c r="P23" s="117" t="str">
        <f t="shared" ref="P23:P33" si="5">Currency&amp;M23&amp;N23&amp;O23&amp;QuoteSuffix</f>
        <v>EURECBOISJUN16_Quote</v>
      </c>
      <c r="Q23" s="141"/>
      <c r="R23" s="118">
        <f>_xll.qlCalendarAdvance(Calendar,S23,"-2D","f",,Trigger)</f>
        <v>42527</v>
      </c>
      <c r="S23" s="118">
        <f>_xll.qlECBdate(O23,,Trigger)</f>
        <v>42529</v>
      </c>
      <c r="T23" s="118">
        <f>_xll.qlECBNextDate(S23,Trigger)</f>
        <v>42578</v>
      </c>
      <c r="U23" s="119">
        <f>_xll.qlOvernightIndexedSwapFairRate(AA23,_xll.ohTrigger(Trigger,TriggerON,InterestRatesTrigger))</f>
        <v>-3.4800000000002858E-3</v>
      </c>
      <c r="V23" s="119">
        <f>_xll.qlQuoteValue(P23,_xll.ohTrigger(Trigger,TriggerON,InterestRatesTrigger))</f>
        <v>-3.4799999999999996E-3</v>
      </c>
      <c r="W23" s="119" t="b">
        <f t="shared" ref="W23:W33" si="6">NOT(ISERROR(V23))</f>
        <v>1</v>
      </c>
      <c r="X23" s="167">
        <f>(U23-V23)*10000</f>
        <v>-2.8622937353617317E-12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obj_00880#0000</v>
      </c>
      <c r="AC23" s="68" t="s">
        <v>97</v>
      </c>
      <c r="AD23" s="51" t="s">
        <v>98</v>
      </c>
    </row>
    <row r="24" spans="3:30" x14ac:dyDescent="0.2">
      <c r="M24" s="110" t="s">
        <v>152</v>
      </c>
      <c r="N24" s="110" t="s">
        <v>53</v>
      </c>
      <c r="O24" s="110" t="str">
        <f>_xll.qlECBNextCode(S23,Trigger)</f>
        <v>JUL16</v>
      </c>
      <c r="P24" s="110" t="str">
        <f t="shared" si="5"/>
        <v>EURECBOISJUL16_Quote</v>
      </c>
      <c r="Q24" s="142"/>
      <c r="R24" s="111">
        <f>_xll.qlCalendarAdvance(Calendar,S24,"-2D","f",,Trigger)</f>
        <v>42576</v>
      </c>
      <c r="S24" s="111">
        <f>_xll.qlECBdate(O24,,Trigger)</f>
        <v>42578</v>
      </c>
      <c r="T24" s="111">
        <f>_xll.qlECBNextDate(S24,Trigger)</f>
        <v>42627</v>
      </c>
      <c r="U24" s="112">
        <f>_xll.qlOvernightIndexedSwapFairRate(AA24,_xll.ohTrigger(Trigger,TriggerON,InterestRatesTrigger))</f>
        <v>-3.5600000000060306E-3</v>
      </c>
      <c r="V24" s="112">
        <f>_xll.qlQuoteValue(P24,_xll.ohTrigger(Trigger,TriggerON,InterestRatesTrigger))</f>
        <v>-3.5599999999999998E-3</v>
      </c>
      <c r="W24" s="112" t="b">
        <f t="shared" si="6"/>
        <v>1</v>
      </c>
      <c r="X24" s="168">
        <f t="shared" ref="X24:X69" si="7">(U24-V24)*10000</f>
        <v>-6.0307661642333699E-11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obj_00883#0000</v>
      </c>
    </row>
    <row r="25" spans="3:30" x14ac:dyDescent="0.2">
      <c r="M25" s="110" t="s">
        <v>152</v>
      </c>
      <c r="N25" s="110" t="s">
        <v>53</v>
      </c>
      <c r="O25" s="110" t="str">
        <f>_xll.qlECBNextCode(S24,Trigger)</f>
        <v>SEP16</v>
      </c>
      <c r="P25" s="110" t="str">
        <f t="shared" si="5"/>
        <v>EURECBOISSEP16_Quote</v>
      </c>
      <c r="Q25" s="142"/>
      <c r="R25" s="111">
        <f>_xll.qlCalendarAdvance(Calendar,S25,"-2D","f",,Trigger)</f>
        <v>42625</v>
      </c>
      <c r="S25" s="111">
        <f>_xll.qlECBdate(O25,,Trigger)</f>
        <v>42627</v>
      </c>
      <c r="T25" s="111">
        <f>_xll.qlECBNextDate(S25,Trigger)</f>
        <v>42669</v>
      </c>
      <c r="U25" s="112">
        <f>_xll.qlOvernightIndexedSwapFairRate(AA25,_xll.ohTrigger(Trigger,TriggerON,InterestRatesTrigger))</f>
        <v>-3.8100000000091633E-3</v>
      </c>
      <c r="V25" s="112">
        <f>_xll.qlQuoteValue(P25,_xll.ohTrigger(Trigger,TriggerON,InterestRatesTrigger))</f>
        <v>-3.81E-3</v>
      </c>
      <c r="W25" s="112" t="b">
        <f t="shared" si="6"/>
        <v>1</v>
      </c>
      <c r="X25" s="168">
        <f t="shared" si="7"/>
        <v>-9.1632430809784893E-11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obj_00884#0000</v>
      </c>
    </row>
    <row r="26" spans="3:30" x14ac:dyDescent="0.2">
      <c r="M26" s="110" t="s">
        <v>152</v>
      </c>
      <c r="N26" s="110" t="s">
        <v>53</v>
      </c>
      <c r="O26" s="110" t="str">
        <f>_xll.qlECBNextCode(S25,Trigger)</f>
        <v>OCT16</v>
      </c>
      <c r="P26" s="110" t="str">
        <f t="shared" si="5"/>
        <v>EURECBOISOCT16_Quote</v>
      </c>
      <c r="Q26" s="142"/>
      <c r="R26" s="111">
        <f>_xll.qlCalendarAdvance(Calendar,S26,"-2D","f",,Trigger)</f>
        <v>42667</v>
      </c>
      <c r="S26" s="111">
        <f>_xll.qlECBdate(O26,,Trigger)</f>
        <v>42669</v>
      </c>
      <c r="T26" s="111">
        <f>_xll.qlECBNextDate(S26,Trigger)</f>
        <v>42718</v>
      </c>
      <c r="U26" s="112">
        <f>_xll.qlOvernightIndexedSwapFairRate(AA26,_xll.ohTrigger(Trigger,TriggerON,InterestRatesTrigger))</f>
        <v>-3.8800000000094319E-3</v>
      </c>
      <c r="V26" s="112">
        <f>_xll.qlQuoteValue(P26,_xll.ohTrigger(Trigger,TriggerON,InterestRatesTrigger))</f>
        <v>-3.8800000000000002E-3</v>
      </c>
      <c r="W26" s="112" t="b">
        <f t="shared" si="6"/>
        <v>1</v>
      </c>
      <c r="X26" s="168">
        <f t="shared" si="7"/>
        <v>-9.4316915388859002E-11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obj_00885#0000</v>
      </c>
    </row>
    <row r="27" spans="3:30" x14ac:dyDescent="0.2">
      <c r="M27" s="110" t="s">
        <v>152</v>
      </c>
      <c r="N27" s="110" t="s">
        <v>53</v>
      </c>
      <c r="O27" s="110" t="str">
        <f>_xll.qlECBNextCode(S26,Trigger)</f>
        <v>DEC16</v>
      </c>
      <c r="P27" s="110" t="str">
        <f t="shared" si="5"/>
        <v>EURECBOISDEC16_Quote</v>
      </c>
      <c r="Q27" s="142"/>
      <c r="R27" s="111">
        <f>_xll.qlCalendarAdvance(Calendar,S27,"-2D","f",,Trigger)</f>
        <v>42716</v>
      </c>
      <c r="S27" s="111">
        <f>_xll.qlECBdate(O27,,Trigger)</f>
        <v>42718</v>
      </c>
      <c r="T27" s="111">
        <f>_xll.qlECBNextDate(S27,Trigger)</f>
        <v>42760</v>
      </c>
      <c r="U27" s="112">
        <f>_xll.qlOvernightIndexedSwapFairRate(AA27,_xll.ohTrigger(Trigger,TriggerON,InterestRatesTrigger))</f>
        <v>-4.0400000000127634E-3</v>
      </c>
      <c r="V27" s="112">
        <f>_xll.qlQuoteValue(P27,_xll.ohTrigger(Trigger,TriggerON,InterestRatesTrigger))</f>
        <v>-4.0400000000000002E-3</v>
      </c>
      <c r="W27" s="112" t="b">
        <f t="shared" si="6"/>
        <v>1</v>
      </c>
      <c r="X27" s="168">
        <f t="shared" si="7"/>
        <v>-1.2763227974499358E-10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obj_00886#0000</v>
      </c>
    </row>
    <row r="28" spans="3:30" x14ac:dyDescent="0.2">
      <c r="M28" s="110" t="s">
        <v>152</v>
      </c>
      <c r="N28" s="110" t="s">
        <v>53</v>
      </c>
      <c r="O28" s="110" t="str">
        <f>_xll.qlECBNextCode(S27,Trigger)</f>
        <v>JAN17</v>
      </c>
      <c r="P28" s="110" t="str">
        <f t="shared" si="5"/>
        <v>EURECBOISJAN17_Quote</v>
      </c>
      <c r="Q28" s="142"/>
      <c r="R28" s="111">
        <f>_xll.qlCalendarAdvance(Calendar,S28,"-2D","f",,Trigger)</f>
        <v>42758</v>
      </c>
      <c r="S28" s="111">
        <f>_xll.qlECBdate(O28,,Trigger)</f>
        <v>42760</v>
      </c>
      <c r="T28" s="111" t="e">
        <f>_xll.qlECBNextDate(S28,Trigger)</f>
        <v>#NUM!</v>
      </c>
      <c r="U28" s="112" t="e">
        <f>_xll.qlOvernightIndexedSwapFairRate(AA28,_xll.ohTrigger(Trigger,TriggerON,InterestRatesTrigger))</f>
        <v>#VALUE!</v>
      </c>
      <c r="V28" s="112">
        <f>_xll.qlQuoteValue(P28,_xll.ohTrigger(Trigger,TriggerON,InterestRatesTrigger))</f>
        <v>-4.1800000000000006E-3</v>
      </c>
      <c r="W28" s="112" t="b">
        <f t="shared" si="6"/>
        <v>1</v>
      </c>
      <c r="X28" s="168" t="e">
        <f t="shared" si="7"/>
        <v>#VALUE!</v>
      </c>
      <c r="Y28" s="50" t="e">
        <f>ABS(X28/10000)&lt;=ABS('General Settings'!$D$22)</f>
        <v>#VALUE!</v>
      </c>
      <c r="AA28" s="50" t="e">
        <f>_xll.qlMakeDatedOIS(,S28,T28,IndexON,,DayCountConv,,Permanent,Trigger,ObjectOverwrite)</f>
        <v>#NUM!</v>
      </c>
    </row>
    <row r="29" spans="3:30" x14ac:dyDescent="0.2">
      <c r="M29" s="110" t="s">
        <v>152</v>
      </c>
      <c r="N29" s="110" t="s">
        <v>53</v>
      </c>
      <c r="O29" s="110" t="e">
        <f>_xll.qlECBNextCode(S28,Trigger)</f>
        <v>#NUM!</v>
      </c>
      <c r="P29" s="110" t="e">
        <f t="shared" si="5"/>
        <v>#NUM!</v>
      </c>
      <c r="Q29" s="142"/>
      <c r="R29" s="111" t="e">
        <f>_xll.qlCalendarAdvance(Calendar,S29,"-2D","f",,Trigger)</f>
        <v>#NUM!</v>
      </c>
      <c r="S29" s="111" t="e">
        <f>_xll.qlECBdate(O29,,Trigger)</f>
        <v>#VALUE!</v>
      </c>
      <c r="T29" s="111" t="e">
        <f>_xll.qlECBNextDate(S29,Trigger)</f>
        <v>#NUM!</v>
      </c>
      <c r="U29" s="112" t="e">
        <f>_xll.qlOvernightIndexedSwapFairRate(AA29,_xll.ohTrigger(Trigger,TriggerON,InterestRatesTrigger))</f>
        <v>#VALUE!</v>
      </c>
      <c r="V29" s="112" t="e">
        <f>_xll.qlQuoteValue(P29,_xll.ohTrigger(Trigger,TriggerON,InterestRatesTrigger))</f>
        <v>#VALUE!</v>
      </c>
      <c r="W29" s="112" t="b">
        <f t="shared" si="6"/>
        <v>0</v>
      </c>
      <c r="X29" s="168" t="e">
        <f t="shared" si="7"/>
        <v>#VALUE!</v>
      </c>
      <c r="Y29" s="50" t="e">
        <f>ABS(X29/10000)&lt;=ABS('General Settings'!$D$22)</f>
        <v>#VALUE!</v>
      </c>
      <c r="AA29" s="50" t="e">
        <f>_xll.qlMakeDatedOIS(,S29,T29,IndexON,,DayCountConv,,Permanent,Trigger,ObjectOverwrite)</f>
        <v>#NUM!</v>
      </c>
    </row>
    <row r="30" spans="3:30" x14ac:dyDescent="0.2">
      <c r="M30" s="110" t="s">
        <v>152</v>
      </c>
      <c r="N30" s="110" t="s">
        <v>53</v>
      </c>
      <c r="O30" s="110" t="e">
        <f>_xll.qlECBNextCode(S29,Trigger)</f>
        <v>#NUM!</v>
      </c>
      <c r="P30" s="110" t="e">
        <f t="shared" si="5"/>
        <v>#NUM!</v>
      </c>
      <c r="Q30" s="142"/>
      <c r="R30" s="111" t="e">
        <f>_xll.qlCalendarAdvance(Calendar,S30,"-2D","f",,Trigger)</f>
        <v>#NUM!</v>
      </c>
      <c r="S30" s="111" t="e">
        <f>_xll.qlECBdate(O30,,Trigger)</f>
        <v>#VALUE!</v>
      </c>
      <c r="T30" s="111" t="e">
        <f>_xll.qlECBNextDate(S30,Trigger)</f>
        <v>#NUM!</v>
      </c>
      <c r="U30" s="112" t="e">
        <f>_xll.qlOvernightIndexedSwapFairRate(AA30,_xll.ohTrigger(Trigger,TriggerON,InterestRatesTrigger))</f>
        <v>#VALUE!</v>
      </c>
      <c r="V30" s="112" t="e">
        <f>_xll.qlQuoteValue(P30,_xll.ohTrigger(Trigger,TriggerON,InterestRatesTrigger))</f>
        <v>#VALUE!</v>
      </c>
      <c r="W30" s="112" t="b">
        <f t="shared" si="6"/>
        <v>0</v>
      </c>
      <c r="X30" s="168" t="e">
        <f t="shared" si="7"/>
        <v>#VALUE!</v>
      </c>
      <c r="Y30" s="50" t="e">
        <f>ABS(X30/10000)&lt;=ABS('General Settings'!$D$22)</f>
        <v>#VALUE!</v>
      </c>
      <c r="AA30" s="50" t="e">
        <f>_xll.qlMakeDatedOIS(,S30,T30,IndexON,,DayCountConv,,Permanent,Trigger,ObjectOverwrite)</f>
        <v>#NUM!</v>
      </c>
    </row>
    <row r="31" spans="3:30" x14ac:dyDescent="0.2">
      <c r="M31" s="110" t="s">
        <v>152</v>
      </c>
      <c r="N31" s="110" t="s">
        <v>53</v>
      </c>
      <c r="O31" s="110" t="e">
        <f>_xll.qlECBNextCode(S30,Trigger)</f>
        <v>#NUM!</v>
      </c>
      <c r="P31" s="110" t="e">
        <f t="shared" si="5"/>
        <v>#NUM!</v>
      </c>
      <c r="Q31" s="142"/>
      <c r="R31" s="111" t="e">
        <f>_xll.qlCalendarAdvance(Calendar,S31,"-2D","f",,Trigger)</f>
        <v>#NUM!</v>
      </c>
      <c r="S31" s="111" t="e">
        <f>_xll.qlECBdate(O31,,Trigger)</f>
        <v>#VALUE!</v>
      </c>
      <c r="T31" s="111" t="e">
        <f>_xll.qlECBNextDate(S31,Trigger)</f>
        <v>#NUM!</v>
      </c>
      <c r="U31" s="112" t="e">
        <f>_xll.qlOvernightIndexedSwapFairRate(AA31,_xll.ohTrigger(Trigger,TriggerON,InterestRatesTrigger))</f>
        <v>#VALUE!</v>
      </c>
      <c r="V31" s="112" t="e">
        <f>_xll.qlQuoteValue(P31,_xll.ohTrigger(Trigger,TriggerON,InterestRatesTrigger))</f>
        <v>#VALUE!</v>
      </c>
      <c r="W31" s="112" t="b">
        <f t="shared" si="6"/>
        <v>0</v>
      </c>
      <c r="X31" s="168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</row>
    <row r="32" spans="3:30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42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69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</row>
    <row r="33" spans="13:27" x14ac:dyDescent="0.2">
      <c r="M33" s="94" t="s">
        <v>152</v>
      </c>
      <c r="N33" s="94" t="s">
        <v>53</v>
      </c>
      <c r="O33" s="94" t="e">
        <f>_xll.qlECBNextCode(S32,Trigger)</f>
        <v>#NUM!</v>
      </c>
      <c r="P33" s="94" t="e">
        <f t="shared" si="5"/>
        <v>#NUM!</v>
      </c>
      <c r="Q33" s="142"/>
      <c r="R33" s="106" t="e">
        <f>_xll.qlCalendarAdvance(Calendar,S33,"-2D","f",,Trigger)</f>
        <v>#NUM!</v>
      </c>
      <c r="S33" s="106" t="e">
        <f>_xll.qlECBdate(O33,,Trigger)</f>
        <v>#VALUE!</v>
      </c>
      <c r="T33" s="106" t="e">
        <f>_xll.qlECBNextDate(S33,Trigger)</f>
        <v>#NUM!</v>
      </c>
      <c r="U33" s="97" t="e">
        <f>_xll.qlOvernightIndexedSwapFairRate(AA33,_xll.ohTrigger(Trigger,TriggerON,InterestRatesTrigger))</f>
        <v>#VALUE!</v>
      </c>
      <c r="V33" s="97" t="e">
        <f>_xll.qlQuoteValue(P33,_xll.ohTrigger(Trigger,TriggerON,InterestRatesTrigger))</f>
        <v>#VALUE!</v>
      </c>
      <c r="W33" s="97" t="b">
        <f t="shared" si="6"/>
        <v>0</v>
      </c>
      <c r="X33" s="169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</row>
    <row r="34" spans="13:27" x14ac:dyDescent="0.2">
      <c r="M34" s="117" t="s">
        <v>151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42487</v>
      </c>
      <c r="S34" s="118">
        <f>_xll.qlSwapStartDate(AA34)</f>
        <v>42489</v>
      </c>
      <c r="T34" s="118">
        <f>_xll.qlSwapMaturityDate(AA34)</f>
        <v>42496</v>
      </c>
      <c r="U34" s="119">
        <f>_xll.qlOvernightIndexedSwapFairRate(AA34,_xll.ohTrigger(Trigger,TriggerON,InterestRatesTrigger))</f>
        <v>-3.3600000000014569E-3</v>
      </c>
      <c r="V34" s="119">
        <f>_xll.qlQuoteValue(P34,_xll.ohTrigger(Trigger,TriggerON,InterestRatesTrigger))</f>
        <v>-3.3600000000000001E-3</v>
      </c>
      <c r="W34" s="119" t="b">
        <f t="shared" ref="W34" si="10">NOT(ISERROR(V34))</f>
        <v>1</v>
      </c>
      <c r="X34" s="167">
        <f t="shared" si="7"/>
        <v>-1.4567340389515238E-11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obj_0068a#0000</v>
      </c>
    </row>
    <row r="35" spans="13:27" x14ac:dyDescent="0.2">
      <c r="M35" s="110" t="s">
        <v>151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42487</v>
      </c>
      <c r="S35" s="111">
        <f>_xll.qlSwapStartDate(AA35)</f>
        <v>42489</v>
      </c>
      <c r="T35" s="111">
        <f>_xll.qlSwapMaturityDate(AA35)</f>
        <v>42503</v>
      </c>
      <c r="U35" s="112">
        <f>_xll.qlOvernightIndexedSwapFairRate(AA35,_xll.ohTrigger(Trigger,TriggerON,InterestRatesTrigger))</f>
        <v>-3.3799999999975911E-3</v>
      </c>
      <c r="V35" s="112">
        <f>_xll.qlQuoteValue(P35,_xll.ohTrigger(Trigger,TriggerON,InterestRatesTrigger))</f>
        <v>-3.3800000000000002E-3</v>
      </c>
      <c r="W35" s="112" t="b">
        <f t="shared" ref="W35:W65" si="12">NOT(ISERROR(V35))</f>
        <v>1</v>
      </c>
      <c r="X35" s="168">
        <f t="shared" si="7"/>
        <v>2.4090972272627909E-11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obj_00789#0000</v>
      </c>
    </row>
    <row r="36" spans="13:27" x14ac:dyDescent="0.2">
      <c r="M36" s="110" t="s">
        <v>151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42487</v>
      </c>
      <c r="S36" s="111">
        <f>_xll.qlSwapStartDate(AA36)</f>
        <v>42489</v>
      </c>
      <c r="T36" s="111">
        <f>_xll.qlSwapMaturityDate(AA36)</f>
        <v>42510</v>
      </c>
      <c r="U36" s="112">
        <f>_xll.qlOvernightIndexedSwapFairRate(AA36,_xll.ohTrigger(Trigger,TriggerON,InterestRatesTrigger))</f>
        <v>-3.3999999999975317E-3</v>
      </c>
      <c r="V36" s="112">
        <f>_xll.qlQuoteValue(P36,_xll.ohTrigger(Trigger,TriggerON,InterestRatesTrigger))</f>
        <v>-3.3999999999999998E-3</v>
      </c>
      <c r="W36" s="112" t="b">
        <f t="shared" si="12"/>
        <v>1</v>
      </c>
      <c r="X36" s="168">
        <f t="shared" si="7"/>
        <v>2.4680778254460023E-11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obj_00799#0000</v>
      </c>
    </row>
    <row r="37" spans="13:27" x14ac:dyDescent="0.2">
      <c r="M37" s="110" t="s">
        <v>151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42487</v>
      </c>
      <c r="S37" s="111">
        <f>_xll.qlSwapStartDate(AA37)</f>
        <v>42489</v>
      </c>
      <c r="T37" s="111">
        <f>_xll.qlSwapMaturityDate(AA37)</f>
        <v>42521</v>
      </c>
      <c r="U37" s="112">
        <f>_xll.qlOvernightIndexedSwapFairRate(AA37,_xll.ohTrigger(Trigger,TriggerON,InterestRatesTrigger))</f>
        <v>-3.4100000000003568E-3</v>
      </c>
      <c r="V37" s="112">
        <f>_xll.qlQuoteValue(P37,_xll.ohTrigger(Trigger,TriggerON,InterestRatesTrigger))</f>
        <v>-3.4099999999999998E-3</v>
      </c>
      <c r="W37" s="112" t="b">
        <f t="shared" si="12"/>
        <v>1</v>
      </c>
      <c r="X37" s="168">
        <f t="shared" si="7"/>
        <v>-3.5691935518222806E-12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obj_00720#0000</v>
      </c>
    </row>
    <row r="38" spans="13:27" x14ac:dyDescent="0.2">
      <c r="M38" s="110" t="s">
        <v>151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42487</v>
      </c>
      <c r="S38" s="111">
        <f>_xll.qlSwapStartDate(AA38)</f>
        <v>42489</v>
      </c>
      <c r="T38" s="111">
        <f>_xll.qlSwapMaturityDate(AA38)</f>
        <v>42551</v>
      </c>
      <c r="U38" s="112">
        <f>_xll.qlOvernightIndexedSwapFairRate(AA38,_xll.ohTrigger(Trigger,TriggerON,InterestRatesTrigger))</f>
        <v>-3.4100000000000345E-3</v>
      </c>
      <c r="V38" s="112">
        <f>_xll.qlQuoteValue(P38,_xll.ohTrigger(Trigger,TriggerON,InterestRatesTrigger))</f>
        <v>-3.4099999999999998E-3</v>
      </c>
      <c r="W38" s="112" t="b">
        <f t="shared" si="12"/>
        <v>1</v>
      </c>
      <c r="X38" s="168">
        <f t="shared" si="7"/>
        <v>-3.4694469519536142E-13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obj_00715#0000</v>
      </c>
    </row>
    <row r="39" spans="13:27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42487</v>
      </c>
      <c r="S39" s="106">
        <f>_xll.qlSwapStartDate(AA39)</f>
        <v>42489</v>
      </c>
      <c r="T39" s="106">
        <f>_xll.qlSwapMaturityDate(AA39)</f>
        <v>42580</v>
      </c>
      <c r="U39" s="97">
        <f>_xll.qlOvernightIndexedSwapFairRate(AA39,_xll.ohTrigger(Trigger,TriggerON,InterestRatesTrigger))</f>
        <v>-3.4504063364861992E-3</v>
      </c>
      <c r="V39" s="97">
        <f>_xll.qlQuoteValue(P39,_xll.ohTrigger(Trigger,TriggerON,InterestRatesTrigger))</f>
        <v>-3.4499999999999999E-3</v>
      </c>
      <c r="W39" s="97" t="b">
        <f t="shared" si="12"/>
        <v>1</v>
      </c>
      <c r="X39" s="169">
        <f t="shared" si="7"/>
        <v>-4.063364861992512E-3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obj_00810#0000</v>
      </c>
    </row>
    <row r="40" spans="13:27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42487</v>
      </c>
      <c r="S40" s="106">
        <f>_xll.qlSwapStartDate(AA40)</f>
        <v>42489</v>
      </c>
      <c r="T40" s="106">
        <f>_xll.qlSwapMaturityDate(AA40)</f>
        <v>42613</v>
      </c>
      <c r="U40" s="97">
        <f>_xll.qlOvernightIndexedSwapFairRate(AA40,_xll.ohTrigger(Trigger,TriggerON,InterestRatesTrigger))</f>
        <v>-3.4741254677577733E-3</v>
      </c>
      <c r="V40" s="97">
        <f>_xll.qlQuoteValue(P40,_xll.ohTrigger(Trigger,TriggerON,InterestRatesTrigger))</f>
        <v>-3.4799999999999996E-3</v>
      </c>
      <c r="W40" s="97" t="b">
        <f t="shared" si="12"/>
        <v>1</v>
      </c>
      <c r="X40" s="169">
        <f t="shared" si="7"/>
        <v>5.8745322422263171E-2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obj_00795#0000</v>
      </c>
    </row>
    <row r="41" spans="13:27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42487</v>
      </c>
      <c r="S41" s="106">
        <f>_xll.qlSwapStartDate(AA41)</f>
        <v>42489</v>
      </c>
      <c r="T41" s="106">
        <f>_xll.qlSwapMaturityDate(AA41)</f>
        <v>42643</v>
      </c>
      <c r="U41" s="97">
        <f>_xll.qlOvernightIndexedSwapFairRate(AA41,_xll.ohTrigger(Trigger,TriggerON,InterestRatesTrigger))</f>
        <v>-3.5115383979675611E-3</v>
      </c>
      <c r="V41" s="97">
        <f>_xll.qlQuoteValue(P41,_xll.ohTrigger(Trigger,TriggerON,InterestRatesTrigger))</f>
        <v>-3.5199999999999997E-3</v>
      </c>
      <c r="W41" s="97" t="b">
        <f t="shared" si="12"/>
        <v>1</v>
      </c>
      <c r="X41" s="169">
        <f t="shared" si="7"/>
        <v>8.461602032438631E-2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obj_007ef#0000</v>
      </c>
    </row>
    <row r="42" spans="13:27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42487</v>
      </c>
      <c r="S42" s="106">
        <f>_xll.qlSwapStartDate(AA42)</f>
        <v>42489</v>
      </c>
      <c r="T42" s="106">
        <f>_xll.qlSwapMaturityDate(AA42)</f>
        <v>42674</v>
      </c>
      <c r="U42" s="97">
        <f>_xll.qlOvernightIndexedSwapFairRate(AA42,_xll.ohTrigger(Trigger,TriggerON,InterestRatesTrigger))</f>
        <v>-3.56921635686254E-3</v>
      </c>
      <c r="V42" s="97">
        <f>_xll.qlQuoteValue(P42,_xll.ohTrigger(Trigger,TriggerON,InterestRatesTrigger))</f>
        <v>-3.5699999999999998E-3</v>
      </c>
      <c r="W42" s="97" t="b">
        <f t="shared" si="12"/>
        <v>1</v>
      </c>
      <c r="X42" s="169">
        <f t="shared" si="7"/>
        <v>7.836431374598149E-3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obj_00761#0000</v>
      </c>
    </row>
    <row r="43" spans="13:27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42487</v>
      </c>
      <c r="S43" s="106">
        <f>_xll.qlSwapStartDate(AA43)</f>
        <v>42489</v>
      </c>
      <c r="T43" s="106">
        <f>_xll.qlSwapMaturityDate(AA43)</f>
        <v>42704</v>
      </c>
      <c r="U43" s="97">
        <f>_xll.qlOvernightIndexedSwapFairRate(AA43,_xll.ohTrigger(Trigger,TriggerON,InterestRatesTrigger))</f>
        <v>-3.6098539814508829E-3</v>
      </c>
      <c r="V43" s="97">
        <f>_xll.qlQuoteValue(P43,_xll.ohTrigger(Trigger,TriggerON,InterestRatesTrigger))</f>
        <v>-3.6099999999999999E-3</v>
      </c>
      <c r="W43" s="97" t="b">
        <f t="shared" si="12"/>
        <v>1</v>
      </c>
      <c r="X43" s="169">
        <f t="shared" si="7"/>
        <v>1.4601854911701698E-3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obj_00850#0000</v>
      </c>
    </row>
    <row r="44" spans="13:27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42487</v>
      </c>
      <c r="S44" s="106">
        <f>_xll.qlSwapStartDate(AA44)</f>
        <v>42489</v>
      </c>
      <c r="T44" s="106">
        <f>_xll.qlSwapMaturityDate(AA44)</f>
        <v>42734</v>
      </c>
      <c r="U44" s="97">
        <f>_xll.qlOvernightIndexedSwapFairRate(AA44,_xll.ohTrigger(Trigger,TriggerON,InterestRatesTrigger))</f>
        <v>-3.6504539721955213E-3</v>
      </c>
      <c r="V44" s="97">
        <f>_xll.qlQuoteValue(P44,_xll.ohTrigger(Trigger,TriggerON,InterestRatesTrigger))</f>
        <v>-3.6600000000000001E-3</v>
      </c>
      <c r="W44" s="97" t="b">
        <f t="shared" si="12"/>
        <v>1</v>
      </c>
      <c r="X44" s="169">
        <f t="shared" si="7"/>
        <v>9.5460278044788044E-2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obj_0081e#0000</v>
      </c>
    </row>
    <row r="45" spans="13:27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42487</v>
      </c>
      <c r="S45" s="106">
        <f>_xll.qlSwapStartDate(AA45)</f>
        <v>42489</v>
      </c>
      <c r="T45" s="106">
        <f>_xll.qlSwapMaturityDate(AA45)</f>
        <v>42766</v>
      </c>
      <c r="U45" s="97">
        <f>_xll.qlOvernightIndexedSwapFairRate(AA45,_xll.ohTrigger(Trigger,TriggerON,InterestRatesTrigger))</f>
        <v>-3.6991280293347953E-3</v>
      </c>
      <c r="V45" s="97">
        <f>_xll.qlQuoteValue(P45,_xll.ohTrigger(Trigger,TriggerON,InterestRatesTrigger))</f>
        <v>-3.7000000000000002E-3</v>
      </c>
      <c r="W45" s="97" t="b">
        <f t="shared" si="12"/>
        <v>1</v>
      </c>
      <c r="X45" s="169">
        <f t="shared" si="7"/>
        <v>8.7197066520484229E-3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obj_006ba#0000</v>
      </c>
    </row>
    <row r="46" spans="13:27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42487</v>
      </c>
      <c r="S46" s="106">
        <f>_xll.qlSwapStartDate(AA46)</f>
        <v>42489</v>
      </c>
      <c r="T46" s="106">
        <f>_xll.qlSwapMaturityDate(AA46)</f>
        <v>42794</v>
      </c>
      <c r="U46" s="97">
        <f>_xll.qlOvernightIndexedSwapFairRate(AA46,_xll.ohTrigger(Trigger,TriggerON,InterestRatesTrigger))</f>
        <v>-3.7388261640121097E-3</v>
      </c>
      <c r="V46" s="97">
        <f>_xll.qlQuoteValue(P46,_xll.ohTrigger(Trigger,TriggerON,InterestRatesTrigger))</f>
        <v>-3.7399999999999998E-3</v>
      </c>
      <c r="W46" s="97" t="b">
        <f t="shared" si="12"/>
        <v>1</v>
      </c>
      <c r="X46" s="169">
        <f t="shared" si="7"/>
        <v>1.1738359878901705E-2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obj_007f0#0000</v>
      </c>
    </row>
    <row r="47" spans="13:27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42487</v>
      </c>
      <c r="S47" s="106">
        <f>_xll.qlSwapStartDate(AA47)</f>
        <v>42489</v>
      </c>
      <c r="T47" s="106">
        <f>_xll.qlSwapMaturityDate(AA47)</f>
        <v>42825</v>
      </c>
      <c r="U47" s="97">
        <f>_xll.qlOvernightIndexedSwapFairRate(AA47,_xll.ohTrigger(Trigger,TriggerON,InterestRatesTrigger))</f>
        <v>-3.7783622884533597E-3</v>
      </c>
      <c r="V47" s="97">
        <f>_xll.qlQuoteValue(P47,_xll.ohTrigger(Trigger,TriggerON,InterestRatesTrigger))</f>
        <v>-3.79E-3</v>
      </c>
      <c r="W47" s="97" t="b">
        <f t="shared" si="12"/>
        <v>1</v>
      </c>
      <c r="X47" s="169">
        <f t="shared" si="7"/>
        <v>0.11637711546640291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obj_0078a#0000</v>
      </c>
    </row>
    <row r="48" spans="13:27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42487</v>
      </c>
      <c r="S48" s="106">
        <f>_xll.qlSwapStartDate(AA48)</f>
        <v>42489</v>
      </c>
      <c r="T48" s="106">
        <f>_xll.qlSwapMaturityDate(AA48)</f>
        <v>42853</v>
      </c>
      <c r="U48" s="97">
        <f>_xll.qlOvernightIndexedSwapFairRate(AA48,_xll.ohTrigger(Trigger,TriggerON,InterestRatesTrigger))</f>
        <v>-3.8099986690317104E-3</v>
      </c>
      <c r="V48" s="97">
        <f>_xll.qlQuoteValue(P48,_xll.ohTrigger(Trigger,TriggerON,InterestRatesTrigger))</f>
        <v>-3.81E-3</v>
      </c>
      <c r="W48" s="97" t="b">
        <f t="shared" si="12"/>
        <v>1</v>
      </c>
      <c r="X48" s="169">
        <f t="shared" si="7"/>
        <v>1.3309682895742969E-5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obj_006d9#0000</v>
      </c>
    </row>
    <row r="49" spans="13:27" x14ac:dyDescent="0.2">
      <c r="M49" s="110" t="s">
        <v>151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42487</v>
      </c>
      <c r="S49" s="111">
        <f>_xll.qlSwapStartDate(AA49)</f>
        <v>42489</v>
      </c>
      <c r="T49" s="111">
        <f>_xll.qlSwapMaturityDate(AA49)</f>
        <v>42947</v>
      </c>
      <c r="U49" s="112">
        <f>_xll.qlOvernightIndexedSwapFairRate(AA49,_xll.ohTrigger(Trigger,TriggerON,InterestRatesTrigger))</f>
        <v>-3.8899999999755536E-3</v>
      </c>
      <c r="V49" s="112">
        <f>_xll.qlQuoteValue(P49,_xll.ohTrigger(Trigger,TriggerON,InterestRatesTrigger))</f>
        <v>-3.8900000000000002E-3</v>
      </c>
      <c r="W49" s="112" t="b">
        <f t="shared" si="12"/>
        <v>1</v>
      </c>
      <c r="X49" s="168">
        <f t="shared" si="7"/>
        <v>2.4446590585203154E-10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obj_00693#0000</v>
      </c>
    </row>
    <row r="50" spans="13:27" x14ac:dyDescent="0.2">
      <c r="M50" s="110" t="s">
        <v>151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42487</v>
      </c>
      <c r="S50" s="111">
        <f>_xll.qlSwapStartDate(AA50)</f>
        <v>42489</v>
      </c>
      <c r="T50" s="111">
        <f>_xll.qlSwapMaturityDate(AA50)</f>
        <v>43039</v>
      </c>
      <c r="U50" s="112">
        <f>_xll.qlOvernightIndexedSwapFairRate(AA50,_xll.ohTrigger(Trigger,TriggerON,InterestRatesTrigger))</f>
        <v>-3.9300000000002935E-3</v>
      </c>
      <c r="V50" s="112">
        <f>_xll.qlQuoteValue(P50,_xll.ohTrigger(Trigger,TriggerON,InterestRatesTrigger))</f>
        <v>-3.9300000000000003E-3</v>
      </c>
      <c r="W50" s="112" t="b">
        <f t="shared" si="12"/>
        <v>1</v>
      </c>
      <c r="X50" s="168">
        <f t="shared" si="7"/>
        <v>-2.931682674400804E-12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obj_006eb#0000</v>
      </c>
    </row>
    <row r="51" spans="13:27" x14ac:dyDescent="0.2">
      <c r="M51" s="110" t="s">
        <v>151</v>
      </c>
      <c r="N51" s="110"/>
      <c r="O51" s="110" t="s">
        <v>77</v>
      </c>
      <c r="P51" s="110" t="str">
        <f t="shared" si="11"/>
        <v>EUREON21M_Quote</v>
      </c>
      <c r="Q51" s="142"/>
      <c r="R51" s="111">
        <f t="shared" si="9"/>
        <v>42487</v>
      </c>
      <c r="S51" s="111">
        <f>_xll.qlSwapStartDate(AA51)</f>
        <v>42489</v>
      </c>
      <c r="T51" s="111">
        <f>_xll.qlSwapMaturityDate(AA51)</f>
        <v>43131</v>
      </c>
      <c r="U51" s="112">
        <f>_xll.qlOvernightIndexedSwapFairRate(AA51,_xll.ohTrigger(Trigger,TriggerON,InterestRatesTrigger))</f>
        <v>-3.9499999999993074E-3</v>
      </c>
      <c r="V51" s="112">
        <f>_xll.qlQuoteValue(P51,_xll.ohTrigger(Trigger,TriggerON,InterestRatesTrigger))</f>
        <v>-3.9500000000000004E-3</v>
      </c>
      <c r="W51" s="112" t="b">
        <f t="shared" si="12"/>
        <v>1</v>
      </c>
      <c r="X51" s="168">
        <f t="shared" si="7"/>
        <v>6.9302202865273443E-12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obj_0075e#0000</v>
      </c>
    </row>
    <row r="52" spans="13:27" x14ac:dyDescent="0.2">
      <c r="M52" s="110" t="s">
        <v>151</v>
      </c>
      <c r="N52" s="110"/>
      <c r="O52" s="110" t="s">
        <v>78</v>
      </c>
      <c r="P52" s="110" t="str">
        <f t="shared" si="11"/>
        <v>EUREON2Y_Quote</v>
      </c>
      <c r="Q52" s="142"/>
      <c r="R52" s="111">
        <f t="shared" si="9"/>
        <v>42487</v>
      </c>
      <c r="S52" s="111">
        <f>_xll.qlSwapStartDate(AA52)</f>
        <v>42489</v>
      </c>
      <c r="T52" s="111">
        <f>_xll.qlSwapMaturityDate(AA52)</f>
        <v>43220</v>
      </c>
      <c r="U52" s="112">
        <f>_xll.qlOvernightIndexedSwapFairRate(AA52,_xll.ohTrigger(Trigger,TriggerON,InterestRatesTrigger))</f>
        <v>-3.939999999947842E-3</v>
      </c>
      <c r="V52" s="112">
        <f>_xll.qlQuoteValue(P52,_xll.ohTrigger(Trigger,TriggerON,InterestRatesTrigger))</f>
        <v>-3.9399999999999999E-3</v>
      </c>
      <c r="W52" s="112" t="b">
        <f t="shared" si="12"/>
        <v>1</v>
      </c>
      <c r="X52" s="168">
        <f t="shared" si="7"/>
        <v>5.2157930752194659E-10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obj_00854#0000</v>
      </c>
    </row>
    <row r="53" spans="13:27" x14ac:dyDescent="0.2">
      <c r="M53" s="110" t="s">
        <v>151</v>
      </c>
      <c r="N53" s="110"/>
      <c r="O53" s="110" t="s">
        <v>79</v>
      </c>
      <c r="P53" s="110" t="str">
        <f t="shared" si="11"/>
        <v>EUREON3Y_Quote</v>
      </c>
      <c r="Q53" s="142"/>
      <c r="R53" s="111">
        <f t="shared" si="9"/>
        <v>42487</v>
      </c>
      <c r="S53" s="111">
        <f>_xll.qlSwapStartDate(AA53)</f>
        <v>42489</v>
      </c>
      <c r="T53" s="111">
        <f>_xll.qlSwapMaturityDate(AA53)</f>
        <v>43585</v>
      </c>
      <c r="U53" s="112">
        <f>_xll.qlOvernightIndexedSwapFairRate(AA53,_xll.ohTrigger(Trigger,TriggerON,InterestRatesTrigger))</f>
        <v>-3.6800000000021061E-3</v>
      </c>
      <c r="V53" s="112">
        <f>_xll.qlQuoteValue(P53,_xll.ohTrigger(Trigger,TriggerON,InterestRatesTrigger))</f>
        <v>-3.6800000000000001E-3</v>
      </c>
      <c r="W53" s="112" t="b">
        <f t="shared" si="12"/>
        <v>1</v>
      </c>
      <c r="X53" s="168">
        <f t="shared" si="7"/>
        <v>-2.1059542998358438E-11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obj_006af#0000</v>
      </c>
    </row>
    <row r="54" spans="13:27" x14ac:dyDescent="0.2">
      <c r="M54" s="110" t="s">
        <v>151</v>
      </c>
      <c r="N54" s="110"/>
      <c r="O54" s="110" t="s">
        <v>80</v>
      </c>
      <c r="P54" s="110" t="str">
        <f t="shared" si="11"/>
        <v>EUREON4Y_Quote</v>
      </c>
      <c r="Q54" s="142"/>
      <c r="R54" s="111">
        <f t="shared" si="9"/>
        <v>42487</v>
      </c>
      <c r="S54" s="111">
        <f>_xll.qlSwapStartDate(AA54)</f>
        <v>42489</v>
      </c>
      <c r="T54" s="111">
        <f>_xll.qlSwapMaturityDate(AA54)</f>
        <v>43951</v>
      </c>
      <c r="U54" s="112">
        <f>_xll.qlOvernightIndexedSwapFairRate(AA54,_xll.ohTrigger(Trigger,TriggerON,InterestRatesTrigger))</f>
        <v>-3.0300000000012721E-3</v>
      </c>
      <c r="V54" s="112">
        <f>_xll.qlQuoteValue(P54,_xll.ohTrigger(Trigger,TriggerON,InterestRatesTrigger))</f>
        <v>-3.0300000000000006E-3</v>
      </c>
      <c r="W54" s="112" t="b">
        <f t="shared" si="12"/>
        <v>1</v>
      </c>
      <c r="X54" s="168">
        <f t="shared" si="7"/>
        <v>-1.2715523078909996E-11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obj_00691#0000</v>
      </c>
    </row>
    <row r="55" spans="13:27" x14ac:dyDescent="0.2">
      <c r="M55" s="110" t="s">
        <v>151</v>
      </c>
      <c r="N55" s="110"/>
      <c r="O55" s="110" t="s">
        <v>81</v>
      </c>
      <c r="P55" s="110" t="str">
        <f t="shared" si="11"/>
        <v>EUREON5Y_Quote</v>
      </c>
      <c r="Q55" s="142"/>
      <c r="R55" s="111">
        <f t="shared" si="9"/>
        <v>42487</v>
      </c>
      <c r="S55" s="111">
        <f>_xll.qlSwapStartDate(AA55)</f>
        <v>42489</v>
      </c>
      <c r="T55" s="111">
        <f>_xll.qlSwapMaturityDate(AA55)</f>
        <v>44316</v>
      </c>
      <c r="U55" s="112">
        <f>_xll.qlOvernightIndexedSwapFairRate(AA55,_xll.ohTrigger(Trigger,TriggerON,InterestRatesTrigger))</f>
        <v>-2.1100000000007966E-3</v>
      </c>
      <c r="V55" s="112">
        <f>_xll.qlQuoteValue(P55,_xll.ohTrigger(Trigger,TriggerON,InterestRatesTrigger))</f>
        <v>-2.1099999999999999E-3</v>
      </c>
      <c r="W55" s="112" t="b">
        <f t="shared" si="12"/>
        <v>1</v>
      </c>
      <c r="X55" s="168">
        <f t="shared" si="7"/>
        <v>-7.9667175634234866E-12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obj_00822#0000</v>
      </c>
    </row>
    <row r="56" spans="13:27" x14ac:dyDescent="0.2">
      <c r="M56" s="110" t="s">
        <v>151</v>
      </c>
      <c r="N56" s="110"/>
      <c r="O56" s="110" t="s">
        <v>82</v>
      </c>
      <c r="P56" s="110" t="str">
        <f t="shared" si="11"/>
        <v>EUREON6Y_Quote</v>
      </c>
      <c r="Q56" s="142"/>
      <c r="R56" s="111">
        <f t="shared" si="9"/>
        <v>42487</v>
      </c>
      <c r="S56" s="111">
        <f>_xll.qlSwapStartDate(AA56)</f>
        <v>42489</v>
      </c>
      <c r="T56" s="111">
        <f>_xll.qlSwapMaturityDate(AA56)</f>
        <v>44680</v>
      </c>
      <c r="U56" s="112">
        <f>_xll.qlOvernightIndexedSwapFairRate(AA56,_xll.ohTrigger(Trigger,TriggerON,InterestRatesTrigger))</f>
        <v>-9.4000000000029845E-4</v>
      </c>
      <c r="V56" s="112">
        <f>_xll.qlQuoteValue(P56,_xll.ohTrigger(Trigger,TriggerON,InterestRatesTrigger))</f>
        <v>-9.3999999999999997E-4</v>
      </c>
      <c r="W56" s="112" t="b">
        <f t="shared" si="12"/>
        <v>1</v>
      </c>
      <c r="X56" s="168">
        <f t="shared" si="7"/>
        <v>-2.9848085808525937E-12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obj_007ea#0000</v>
      </c>
    </row>
    <row r="57" spans="13:27" x14ac:dyDescent="0.2">
      <c r="M57" s="110" t="s">
        <v>151</v>
      </c>
      <c r="N57" s="110"/>
      <c r="O57" s="110" t="s">
        <v>83</v>
      </c>
      <c r="P57" s="110" t="str">
        <f t="shared" si="11"/>
        <v>EUREON7Y_Quote</v>
      </c>
      <c r="Q57" s="142"/>
      <c r="R57" s="111">
        <f t="shared" si="9"/>
        <v>42487</v>
      </c>
      <c r="S57" s="111">
        <f>_xll.qlSwapStartDate(AA57)</f>
        <v>42489</v>
      </c>
      <c r="T57" s="111">
        <f>_xll.qlSwapMaturityDate(AA57)</f>
        <v>45044</v>
      </c>
      <c r="U57" s="112">
        <f>_xll.qlOvernightIndexedSwapFairRate(AA57,_xll.ohTrigger(Trigger,TriggerON,InterestRatesTrigger))</f>
        <v>3.600000008184019E-4</v>
      </c>
      <c r="V57" s="112">
        <f>_xll.qlQuoteValue(P57,_xll.ohTrigger(Trigger,TriggerON,InterestRatesTrigger))</f>
        <v>3.6000000000000002E-4</v>
      </c>
      <c r="W57" s="112" t="b">
        <f t="shared" si="12"/>
        <v>1</v>
      </c>
      <c r="X57" s="168">
        <f t="shared" si="7"/>
        <v>8.1840187838438938E-9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obj_00690#0000</v>
      </c>
    </row>
    <row r="58" spans="13:27" x14ac:dyDescent="0.2">
      <c r="M58" s="110" t="s">
        <v>151</v>
      </c>
      <c r="N58" s="110"/>
      <c r="O58" s="110" t="s">
        <v>84</v>
      </c>
      <c r="P58" s="110" t="str">
        <f t="shared" si="11"/>
        <v>EUREON8Y_Quote</v>
      </c>
      <c r="Q58" s="142"/>
      <c r="R58" s="111">
        <f t="shared" si="9"/>
        <v>42487</v>
      </c>
      <c r="S58" s="111">
        <f>_xll.qlSwapStartDate(AA58)</f>
        <v>42489</v>
      </c>
      <c r="T58" s="111">
        <f>_xll.qlSwapMaturityDate(AA58)</f>
        <v>45412</v>
      </c>
      <c r="U58" s="112">
        <f>_xll.qlOvernightIndexedSwapFairRate(AA58,_xll.ohTrigger(Trigger,TriggerON,InterestRatesTrigger))</f>
        <v>1.6900000000003616E-3</v>
      </c>
      <c r="V58" s="112">
        <f>_xll.qlQuoteValue(P58,_xll.ohTrigger(Trigger,TriggerON,InterestRatesTrigger))</f>
        <v>1.6900000000000001E-3</v>
      </c>
      <c r="W58" s="112" t="b">
        <f t="shared" si="12"/>
        <v>1</v>
      </c>
      <c r="X58" s="168">
        <f t="shared" si="7"/>
        <v>3.6147300430666718E-12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obj_006d3#0000</v>
      </c>
    </row>
    <row r="59" spans="13:27" x14ac:dyDescent="0.2">
      <c r="M59" s="110" t="s">
        <v>151</v>
      </c>
      <c r="N59" s="110"/>
      <c r="O59" s="110" t="s">
        <v>85</v>
      </c>
      <c r="P59" s="110" t="str">
        <f t="shared" si="11"/>
        <v>EUREON9Y_Quote</v>
      </c>
      <c r="Q59" s="142"/>
      <c r="R59" s="111">
        <f t="shared" si="9"/>
        <v>42487</v>
      </c>
      <c r="S59" s="111">
        <f>_xll.qlSwapStartDate(AA59)</f>
        <v>42489</v>
      </c>
      <c r="T59" s="111">
        <f>_xll.qlSwapMaturityDate(AA59)</f>
        <v>45777</v>
      </c>
      <c r="U59" s="112">
        <f>_xll.qlOvernightIndexedSwapFairRate(AA59,_xll.ohTrigger(Trigger,TriggerON,InterestRatesTrigger))</f>
        <v>2.9499999999998811E-3</v>
      </c>
      <c r="V59" s="112">
        <f>_xll.qlQuoteValue(P59,_xll.ohTrigger(Trigger,TriggerON,InterestRatesTrigger))</f>
        <v>2.9500000000000004E-3</v>
      </c>
      <c r="W59" s="112" t="b">
        <f t="shared" si="12"/>
        <v>1</v>
      </c>
      <c r="X59" s="168">
        <f t="shared" si="7"/>
        <v>-1.1926223897340549E-12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obj_006d2#0000</v>
      </c>
    </row>
    <row r="60" spans="13:27" x14ac:dyDescent="0.2">
      <c r="M60" s="110" t="s">
        <v>151</v>
      </c>
      <c r="N60" s="110"/>
      <c r="O60" s="110" t="s">
        <v>86</v>
      </c>
      <c r="P60" s="110" t="str">
        <f t="shared" si="11"/>
        <v>EUREON10Y_Quote</v>
      </c>
      <c r="Q60" s="142"/>
      <c r="R60" s="111">
        <f t="shared" si="9"/>
        <v>42487</v>
      </c>
      <c r="S60" s="111">
        <f>_xll.qlSwapStartDate(AA60)</f>
        <v>42489</v>
      </c>
      <c r="T60" s="111">
        <f>_xll.qlSwapMaturityDate(AA60)</f>
        <v>46142</v>
      </c>
      <c r="U60" s="112">
        <f>_xll.qlOvernightIndexedSwapFairRate(AA60,_xll.ohTrigger(Trigger,TriggerON,InterestRatesTrigger))</f>
        <v>4.1100000000000051E-3</v>
      </c>
      <c r="V60" s="112">
        <f>_xll.qlQuoteValue(P60,_xll.ohTrigger(Trigger,TriggerON,InterestRatesTrigger))</f>
        <v>4.1099999999999999E-3</v>
      </c>
      <c r="W60" s="112" t="b">
        <f t="shared" si="12"/>
        <v>1</v>
      </c>
      <c r="X60" s="168">
        <f t="shared" si="7"/>
        <v>5.2041704279304213E-14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obj_007c6#0000</v>
      </c>
    </row>
    <row r="61" spans="13:27" x14ac:dyDescent="0.2">
      <c r="M61" s="110" t="s">
        <v>151</v>
      </c>
      <c r="N61" s="110"/>
      <c r="O61" s="110" t="s">
        <v>112</v>
      </c>
      <c r="P61" s="110" t="str">
        <f t="shared" si="11"/>
        <v>EUREON11Y_Quote</v>
      </c>
      <c r="Q61" s="142"/>
      <c r="R61" s="111">
        <f t="shared" si="9"/>
        <v>42487</v>
      </c>
      <c r="S61" s="111">
        <f>_xll.qlSwapStartDate(AA61)</f>
        <v>42489</v>
      </c>
      <c r="T61" s="111">
        <f>_xll.qlSwapMaturityDate(AA61)</f>
        <v>46507</v>
      </c>
      <c r="U61" s="112">
        <f>_xll.qlOvernightIndexedSwapFairRate(AA61,_xll.ohTrigger(Trigger,TriggerON,InterestRatesTrigger))</f>
        <v>5.1399999999999259E-3</v>
      </c>
      <c r="V61" s="112">
        <f>_xll.qlQuoteValue(P61,_xll.ohTrigger(Trigger,TriggerON,InterestRatesTrigger))</f>
        <v>5.1400000000000005E-3</v>
      </c>
      <c r="W61" s="112" t="b">
        <f t="shared" si="12"/>
        <v>1</v>
      </c>
      <c r="X61" s="168">
        <f t="shared" si="7"/>
        <v>-7.4593109467002705E-13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obj_00760#0000</v>
      </c>
    </row>
    <row r="62" spans="13:27" x14ac:dyDescent="0.2">
      <c r="M62" s="110" t="s">
        <v>151</v>
      </c>
      <c r="N62" s="110"/>
      <c r="O62" s="110" t="s">
        <v>87</v>
      </c>
      <c r="P62" s="110" t="str">
        <f t="shared" si="11"/>
        <v>EUREON12Y_Quote</v>
      </c>
      <c r="Q62" s="142"/>
      <c r="R62" s="111">
        <f t="shared" si="9"/>
        <v>42487</v>
      </c>
      <c r="S62" s="111">
        <f>_xll.qlSwapStartDate(AA62)</f>
        <v>42489</v>
      </c>
      <c r="T62" s="111">
        <f>_xll.qlSwapMaturityDate(AA62)</f>
        <v>46871</v>
      </c>
      <c r="U62" s="112">
        <f>_xll.qlOvernightIndexedSwapFairRate(AA62,_xll.ohTrigger(Trigger,TriggerON,InterestRatesTrigger))</f>
        <v>6.0799999999998824E-3</v>
      </c>
      <c r="V62" s="112">
        <f>_xll.qlQuoteValue(P62,_xll.ohTrigger(Trigger,TriggerON,InterestRatesTrigger))</f>
        <v>6.0800000000000012E-3</v>
      </c>
      <c r="W62" s="112" t="b">
        <f t="shared" si="12"/>
        <v>1</v>
      </c>
      <c r="X62" s="168">
        <f t="shared" si="7"/>
        <v>-1.1882855810441129E-12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obj_0069d#0000</v>
      </c>
    </row>
    <row r="63" spans="13:27" x14ac:dyDescent="0.2">
      <c r="M63" s="110" t="s">
        <v>151</v>
      </c>
      <c r="N63" s="110"/>
      <c r="O63" s="110" t="s">
        <v>88</v>
      </c>
      <c r="P63" s="110" t="str">
        <f t="shared" si="11"/>
        <v>EUREON15Y_Quote</v>
      </c>
      <c r="Q63" s="142"/>
      <c r="R63" s="111">
        <f t="shared" si="9"/>
        <v>42487</v>
      </c>
      <c r="S63" s="111">
        <f>_xll.qlSwapStartDate(AA63)</f>
        <v>42489</v>
      </c>
      <c r="T63" s="111">
        <f>_xll.qlSwapMaturityDate(AA63)</f>
        <v>47968</v>
      </c>
      <c r="U63" s="112">
        <f>_xll.qlOvernightIndexedSwapFairRate(AA63,_xll.ohTrigger(Trigger,TriggerON,InterestRatesTrigger))</f>
        <v>8.2099999999729941E-3</v>
      </c>
      <c r="V63" s="112">
        <f>_xll.qlQuoteValue(P63,_xll.ohTrigger(Trigger,TriggerON,InterestRatesTrigger))</f>
        <v>8.2100000000000003E-3</v>
      </c>
      <c r="W63" s="112" t="b">
        <f t="shared" si="12"/>
        <v>1</v>
      </c>
      <c r="X63" s="168">
        <f t="shared" si="7"/>
        <v>-2.7006175074006933E-10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obj_00764#0000</v>
      </c>
    </row>
    <row r="64" spans="13:27" x14ac:dyDescent="0.2">
      <c r="M64" s="110" t="s">
        <v>151</v>
      </c>
      <c r="N64" s="110"/>
      <c r="O64" s="110" t="s">
        <v>89</v>
      </c>
      <c r="P64" s="110" t="str">
        <f t="shared" si="11"/>
        <v>EUREON20Y_Quote</v>
      </c>
      <c r="Q64" s="142"/>
      <c r="R64" s="111">
        <f t="shared" si="9"/>
        <v>42487</v>
      </c>
      <c r="S64" s="111">
        <f>_xll.qlSwapStartDate(AA64)</f>
        <v>42489</v>
      </c>
      <c r="T64" s="111">
        <f>_xll.qlSwapMaturityDate(AA64)</f>
        <v>49795</v>
      </c>
      <c r="U64" s="112">
        <f>_xll.qlOvernightIndexedSwapFairRate(AA64,_xll.ohTrigger(Trigger,TriggerON,InterestRatesTrigger))</f>
        <v>1.0049999999847644E-2</v>
      </c>
      <c r="V64" s="112">
        <f>_xll.qlQuoteValue(P64,_xll.ohTrigger(Trigger,TriggerON,InterestRatesTrigger))</f>
        <v>1.0049999999999998E-2</v>
      </c>
      <c r="W64" s="112" t="b">
        <f t="shared" si="12"/>
        <v>1</v>
      </c>
      <c r="X64" s="168">
        <f t="shared" si="7"/>
        <v>-1.5235382400113906E-9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obj_007bb#0000</v>
      </c>
    </row>
    <row r="65" spans="10:27" x14ac:dyDescent="0.2">
      <c r="M65" s="110" t="s">
        <v>151</v>
      </c>
      <c r="N65" s="110"/>
      <c r="O65" s="110" t="s">
        <v>90</v>
      </c>
      <c r="P65" s="110" t="str">
        <f t="shared" si="11"/>
        <v>EUREON25Y_Quote</v>
      </c>
      <c r="Q65" s="142"/>
      <c r="R65" s="111">
        <f t="shared" si="9"/>
        <v>42487</v>
      </c>
      <c r="S65" s="111">
        <f>_xll.qlSwapStartDate(AA65)</f>
        <v>42489</v>
      </c>
      <c r="T65" s="111">
        <f>_xll.qlSwapMaturityDate(AA65)</f>
        <v>51621</v>
      </c>
      <c r="U65" s="112">
        <f>_xll.qlOvernightIndexedSwapFairRate(AA65,_xll.ohTrigger(Trigger,TriggerON,InterestRatesTrigger))</f>
        <v>1.0720000000187501E-2</v>
      </c>
      <c r="V65" s="112">
        <f>_xll.qlQuoteValue(P65,_xll.ohTrigger(Trigger,TriggerON,InterestRatesTrigger))</f>
        <v>1.072E-2</v>
      </c>
      <c r="W65" s="112" t="b">
        <f t="shared" si="12"/>
        <v>1</v>
      </c>
      <c r="X65" s="168">
        <f t="shared" si="7"/>
        <v>1.8750105634790515E-9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obj_00842#0000</v>
      </c>
    </row>
    <row r="66" spans="10:27" x14ac:dyDescent="0.2">
      <c r="M66" s="110" t="s">
        <v>151</v>
      </c>
      <c r="N66" s="110"/>
      <c r="O66" s="110" t="s">
        <v>92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42487</v>
      </c>
      <c r="S66" s="111">
        <f>_xll.qlSwapStartDate(AA66)</f>
        <v>42489</v>
      </c>
      <c r="T66" s="111">
        <f>_xll.qlSwapMaturityDate(AA66)</f>
        <v>53447</v>
      </c>
      <c r="U66" s="112">
        <f>_xll.qlOvernightIndexedSwapFairRate(AA66,_xll.ohTrigger(Trigger,TriggerON,InterestRatesTrigger))</f>
        <v>1.0969999999721558E-2</v>
      </c>
      <c r="V66" s="112">
        <f>_xll.qlQuoteValue(P66,_xll.ohTrigger(Trigger,TriggerON,InterestRatesTrigger))</f>
        <v>1.0970000000000001E-2</v>
      </c>
      <c r="W66" s="112" t="b">
        <f t="shared" ref="W66:W69" si="15">NOT(ISERROR(V66))</f>
        <v>1</v>
      </c>
      <c r="X66" s="168">
        <f t="shared" si="7"/>
        <v>-2.7844219985251328E-9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obj_007c8#0000</v>
      </c>
    </row>
    <row r="67" spans="10:27" x14ac:dyDescent="0.2">
      <c r="M67" s="110" t="s">
        <v>151</v>
      </c>
      <c r="N67" s="110"/>
      <c r="O67" s="110" t="s">
        <v>94</v>
      </c>
      <c r="P67" s="110" t="str">
        <f t="shared" si="13"/>
        <v>EUREON40Y_Quote</v>
      </c>
      <c r="Q67" s="142"/>
      <c r="R67" s="111">
        <f t="shared" si="14"/>
        <v>42487</v>
      </c>
      <c r="S67" s="111">
        <f>_xll.qlSwapStartDate(AA67)</f>
        <v>42489</v>
      </c>
      <c r="T67" s="111">
        <f>_xll.qlSwapMaturityDate(AA67)</f>
        <v>57098</v>
      </c>
      <c r="U67" s="112">
        <f>_xll.qlOvernightIndexedSwapFairRate(AA67,_xll.ohTrigger(Trigger,TriggerON,InterestRatesTrigger))</f>
        <v>1.0940000000208719E-2</v>
      </c>
      <c r="V67" s="112">
        <f>_xll.qlQuoteValue(P67,_xll.ohTrigger(Trigger,TriggerON,InterestRatesTrigger))</f>
        <v>1.0939999999999998E-2</v>
      </c>
      <c r="W67" s="112" t="b">
        <f t="shared" si="15"/>
        <v>1</v>
      </c>
      <c r="X67" s="168">
        <f t="shared" si="7"/>
        <v>2.0872019390605345E-9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obj_006bb#0000</v>
      </c>
    </row>
    <row r="68" spans="10:27" x14ac:dyDescent="0.2">
      <c r="M68" s="110" t="s">
        <v>151</v>
      </c>
      <c r="N68" s="110"/>
      <c r="O68" s="110" t="s">
        <v>95</v>
      </c>
      <c r="P68" s="110" t="str">
        <f t="shared" si="13"/>
        <v>EUREON50Y_Quote</v>
      </c>
      <c r="Q68" s="142"/>
      <c r="R68" s="111">
        <f t="shared" si="14"/>
        <v>42487</v>
      </c>
      <c r="S68" s="111">
        <f>_xll.qlSwapStartDate(AA68)</f>
        <v>42489</v>
      </c>
      <c r="T68" s="111">
        <f>_xll.qlSwapMaturityDate(AA68)</f>
        <v>60752</v>
      </c>
      <c r="U68" s="112">
        <f>_xll.qlOvernightIndexedSwapFairRate(AA68,_xll.ohTrigger(Trigger,TriggerON,InterestRatesTrigger))</f>
        <v>1.0410000000050174E-2</v>
      </c>
      <c r="V68" s="112">
        <f>_xll.qlQuoteValue(P68,_xll.ohTrigger(Trigger,TriggerON,InterestRatesTrigger))</f>
        <v>1.0409999999999999E-2</v>
      </c>
      <c r="W68" s="112" t="b">
        <f t="shared" si="15"/>
        <v>1</v>
      </c>
      <c r="X68" s="168">
        <f t="shared" si="7"/>
        <v>5.0175141819153168E-10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obj_00808#0000</v>
      </c>
    </row>
    <row r="69" spans="10:27" x14ac:dyDescent="0.2">
      <c r="M69" s="114" t="s">
        <v>151</v>
      </c>
      <c r="N69" s="114"/>
      <c r="O69" s="114" t="s">
        <v>126</v>
      </c>
      <c r="P69" s="114" t="str">
        <f t="shared" si="13"/>
        <v>EUREON60Y_Quote</v>
      </c>
      <c r="Q69" s="143"/>
      <c r="R69" s="115">
        <f t="shared" si="14"/>
        <v>42487</v>
      </c>
      <c r="S69" s="115">
        <f>_xll.qlSwapStartDate(AA69)</f>
        <v>42489</v>
      </c>
      <c r="T69" s="115">
        <f>_xll.qlSwapMaturityDate(AA69)</f>
        <v>64405</v>
      </c>
      <c r="U69" s="116">
        <f>_xll.qlOvernightIndexedSwapFairRate(AA69,_xll.ohTrigger(Trigger,TriggerON,InterestRatesTrigger))</f>
        <v>1.0269999999999967E-2</v>
      </c>
      <c r="V69" s="116">
        <f>_xll.qlQuoteValue(P69,_xll.ohTrigger(Trigger,TriggerON,InterestRatesTrigger))</f>
        <v>1.0270000000000001E-2</v>
      </c>
      <c r="W69" s="116" t="b">
        <f t="shared" si="15"/>
        <v>1</v>
      </c>
      <c r="X69" s="170">
        <f t="shared" si="7"/>
        <v>-3.4694469519536142E-13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obj_006f0#0000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42460</v>
      </c>
      <c r="E3" s="73">
        <f t="shared" ref="E3:E16" si="0">EDATE(SettlementDate,$B3)</f>
        <v>42854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-4.3580369251724638E-3</v>
      </c>
      <c r="H3" s="53">
        <f>IF(G3&gt;=0,ROUNDDOWN(G3*10,2)/10,ROUNDUP(G3*10,2)/10)</f>
        <v>-5.0000000000000001E-3</v>
      </c>
      <c r="I3" s="82">
        <f>MAX(_xll.ohPack(Data!$J$4:INDEX(Fwd1M,MATCH(E3+1,SettlementDates,1),1)))</f>
        <v>-3.4299999998790853E-3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42460</v>
      </c>
      <c r="E4" s="76">
        <f t="shared" si="0"/>
        <v>43219</v>
      </c>
      <c r="F4" s="77">
        <f t="shared" si="1"/>
        <v>3</v>
      </c>
      <c r="G4" s="83">
        <f>MIN(_xll.ohPack(Data!$J$4:INDEX(Fwd1M,MATCH(E4+1,SettlementDates,1),1)))</f>
        <v>-4.3580369251724638E-3</v>
      </c>
      <c r="H4" s="54">
        <f t="shared" ref="H4:H16" si="4">IF(G4&gt;=0,ROUNDDOWN(G4*10,2)/10,ROUNDUP(G4*10,2)/10)</f>
        <v>-5.0000000000000001E-3</v>
      </c>
      <c r="I4" s="83">
        <f>MAX(_xll.ohPack(Data!$J$4:INDEX(Fwd1M,MATCH(E4+1,SettlementDates,1),1)))</f>
        <v>-3.4299999998790853E-3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43584</v>
      </c>
      <c r="F5" s="77">
        <f t="shared" si="1"/>
        <v>6</v>
      </c>
      <c r="G5" s="83">
        <f>MIN(_xll.ohPack(Data!$J$4:INDEX(Fwd1M,MATCH(E5+1,SettlementDates,1),1)))</f>
        <v>-4.3580369251724638E-3</v>
      </c>
      <c r="H5" s="54">
        <f t="shared" si="4"/>
        <v>-5.0000000000000001E-3</v>
      </c>
      <c r="I5" s="83">
        <f>MAX(_xll.ohPack(Data!$J$4:INDEX(Fwd1M,MATCH(E5+1,SettlementDates,1),1)))</f>
        <v>-2.2442029282733478E-3</v>
      </c>
      <c r="J5" s="54">
        <f t="shared" si="2"/>
        <v>-1E-3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46141</v>
      </c>
      <c r="F6" s="77">
        <f t="shared" si="1"/>
        <v>6</v>
      </c>
      <c r="G6" s="83">
        <f>MIN(_xll.ohPack(Data!$J$4:INDEX(Fwd1M,MATCH(E6+1,SettlementDates,1),1)))</f>
        <v>-4.3580369251724638E-3</v>
      </c>
      <c r="H6" s="54">
        <f t="shared" si="4"/>
        <v>-5.0000000000000001E-3</v>
      </c>
      <c r="I6" s="83">
        <f>MAX(_xll.ohPack(Data!$J$4:INDEX(Fwd1M,MATCH(E6+1,SettlementDates,1),1)))</f>
        <v>1.5461182207456464E-2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49794</v>
      </c>
      <c r="F7" s="77">
        <f t="shared" si="1"/>
        <v>12</v>
      </c>
      <c r="G7" s="83">
        <f>MIN(_xll.ohPack(Data!$J$4:INDEX(Fwd1M,MATCH(E7+1,SettlementDates,1),1)))</f>
        <v>-4.3580369251724638E-3</v>
      </c>
      <c r="H7" s="54">
        <f t="shared" si="4"/>
        <v>-5.0000000000000001E-3</v>
      </c>
      <c r="I7" s="83">
        <f>MAX(_xll.ohPack(Data!$J$4:INDEX(Fwd1M,MATCH(E7+1,SettlementDates,1),1)))</f>
        <v>1.7452642666796577E-2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53446</v>
      </c>
      <c r="F8" s="77">
        <f t="shared" si="1"/>
        <v>36</v>
      </c>
      <c r="G8" s="83">
        <f>MIN(_xll.ohPack(Data!$J$4:INDEX(Fwd1M,MATCH(E8+1,SettlementDates,1),1)))</f>
        <v>-4.3580369251724638E-3</v>
      </c>
      <c r="H8" s="54">
        <f t="shared" si="4"/>
        <v>-5.0000000000000001E-3</v>
      </c>
      <c r="I8" s="83">
        <f>MAX(_xll.ohPack(Data!$J$4:INDEX(Fwd1M,MATCH(E8+1,SettlementDates,1),1)))</f>
        <v>1.7452642666796577E-2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64404</v>
      </c>
      <c r="F9" s="77">
        <f t="shared" si="1"/>
        <v>60</v>
      </c>
      <c r="G9" s="84">
        <f>MIN(_xll.ohPack(Data!$J$4:INDEX(Fwd1M,MATCH(E9+1,SettlementDates,1),1)))</f>
        <v>-4.3580369251724638E-3</v>
      </c>
      <c r="H9" s="55">
        <f t="shared" si="4"/>
        <v>-5.0000000000000001E-3</v>
      </c>
      <c r="I9" s="84">
        <f>MAX(_xll.ohPack(Data!$J$4:INDEX(Fwd1M,MATCH(E9+1,SettlementDates,1),1)))</f>
        <v>1.7452642666796577E-2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42460</v>
      </c>
      <c r="E10" s="73">
        <f t="shared" si="0"/>
        <v>42854</v>
      </c>
      <c r="F10" s="78">
        <f t="shared" si="1"/>
        <v>1</v>
      </c>
      <c r="G10" s="83">
        <f>MIN(_xll.ohPack(Data!$N$4:INDEX(ONFwd1M,MATCH(E10+1,SettlementDates,1),1)))</f>
        <v>-4.392632039147415E-3</v>
      </c>
      <c r="H10" s="54">
        <f t="shared" si="4"/>
        <v>-5.0000000000000001E-3</v>
      </c>
      <c r="I10" s="83">
        <f>MAX(_xll.ohPack(Data!$N$4:INDEX(ONFwd1M,MATCH(E10+1,SettlementDates,1),1)))</f>
        <v>-3.331092466702934E-3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42460</v>
      </c>
      <c r="E11" s="76">
        <f t="shared" si="0"/>
        <v>43219</v>
      </c>
      <c r="F11" s="77">
        <f t="shared" si="1"/>
        <v>3</v>
      </c>
      <c r="G11" s="83">
        <f>MIN(_xll.ohPack(Data!$N$4:INDEX(ONFwd1M,MATCH(E11+1,SettlementDates,1),1)))</f>
        <v>-4.392632039147415E-3</v>
      </c>
      <c r="H11" s="54">
        <f t="shared" si="4"/>
        <v>-5.0000000000000001E-3</v>
      </c>
      <c r="I11" s="83">
        <f>MAX(_xll.ohPack(Data!$N$4:INDEX(ONFwd1M,MATCH(E11+1,SettlementDates,1),1)))</f>
        <v>-3.331092466702934E-3</v>
      </c>
      <c r="J11" s="54">
        <f t="shared" si="2"/>
        <v>-2E-3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44315</v>
      </c>
      <c r="F12" s="77">
        <f t="shared" si="1"/>
        <v>6</v>
      </c>
      <c r="G12" s="83">
        <f>MIN(_xll.ohPack(Data!$N$4:INDEX(ONFwd1M,MATCH(E12+1,SettlementDates,1),1)))</f>
        <v>-4.392632039147415E-3</v>
      </c>
      <c r="H12" s="54">
        <f t="shared" si="4"/>
        <v>-5.0000000000000001E-3</v>
      </c>
      <c r="I12" s="83">
        <f>MAX(_xll.ohPack(Data!$N$4:INDEX(ONFwd1M,MATCH(E12+1,SettlementDates,1),1)))</f>
        <v>3.2333492098146621E-3</v>
      </c>
      <c r="J12" s="54">
        <f t="shared" si="2"/>
        <v>4.0000000000000001E-3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46141</v>
      </c>
      <c r="F13" s="77">
        <f t="shared" si="1"/>
        <v>6</v>
      </c>
      <c r="G13" s="83">
        <f>MIN(_xll.ohPack(Data!$N$4:INDEX(ONFwd1M,MATCH(E13+1,SettlementDates,1),1)))</f>
        <v>-4.392632039147415E-3</v>
      </c>
      <c r="H13" s="54">
        <f t="shared" si="4"/>
        <v>-5.0000000000000001E-3</v>
      </c>
      <c r="I13" s="83">
        <f>MAX(_xll.ohPack(Data!$N$4:INDEX(ONFwd1M,MATCH(E13+1,SettlementDates,1),1)))</f>
        <v>1.5419480815781483E-2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49794</v>
      </c>
      <c r="F14" s="77">
        <f t="shared" si="1"/>
        <v>12</v>
      </c>
      <c r="G14" s="83">
        <f>MIN(_xll.ohPack(Data!$N$4:INDEX(ONFwd1M,MATCH(E14+1,SettlementDates,1),1)))</f>
        <v>-4.392632039147415E-3</v>
      </c>
      <c r="H14" s="54">
        <f t="shared" si="4"/>
        <v>-5.0000000000000001E-3</v>
      </c>
      <c r="I14" s="83">
        <f>MAX(_xll.ohPack(Data!$N$4:INDEX(ONFwd1M,MATCH(E14+1,SettlementDates,1),1)))</f>
        <v>1.7440035713418567E-2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53446</v>
      </c>
      <c r="F15" s="77">
        <f t="shared" si="1"/>
        <v>36</v>
      </c>
      <c r="G15" s="83">
        <f>MIN(_xll.ohPack(Data!$N$4:INDEX(ONFwd1M,MATCH(E15+1,SettlementDates,1),1)))</f>
        <v>-4.392632039147415E-3</v>
      </c>
      <c r="H15" s="54">
        <f t="shared" si="4"/>
        <v>-5.0000000000000001E-3</v>
      </c>
      <c r="I15" s="83">
        <f>MAX(_xll.ohPack(Data!$N$4:INDEX(ONFwd1M,MATCH(E15+1,SettlementDates,1),1)))</f>
        <v>1.7440035713418567E-2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64404</v>
      </c>
      <c r="F16" s="81">
        <f t="shared" si="1"/>
        <v>60</v>
      </c>
      <c r="G16" s="84">
        <f>MIN(_xll.ohPack(Data!$N$4:INDEX(ONFwd1M,MATCH(E16+1,SettlementDates,1),1)))</f>
        <v>-4.392632039147415E-3</v>
      </c>
      <c r="H16" s="55">
        <f t="shared" si="4"/>
        <v>-5.0000000000000001E-3</v>
      </c>
      <c r="I16" s="84">
        <f>MAX(_xll.ohPack(Data!$N$4:INDEX(ONFwd1M,MATCH(E16+1,SettlementDates,1),1)))</f>
        <v>1.7440035713418567E-2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42487</v>
      </c>
      <c r="S23" s="118">
        <f>_xll.qlInterestRateIndexValueDate(AA23,R23)</f>
        <v>42489</v>
      </c>
      <c r="T23" s="118">
        <f>_xll.qlInterestRateIndexMaturity(AA23,S23)</f>
        <v>42550</v>
      </c>
      <c r="U23" s="119">
        <f>_xll.qlIndexFixing(AA23,R23,,_xll.ohTrigger(Trigger,Trigger1M,InterestRatesTrigger))</f>
        <v>-3.4499999993204424E-3</v>
      </c>
      <c r="V23" s="119">
        <f>_xll.qlQuoteValue(P23,_xll.ohTrigger(Trigger,Trigger1M,InterestRatesTrigger))</f>
        <v>-3.4499999999999999E-3</v>
      </c>
      <c r="W23" s="119" t="b">
        <f>NOT(ISERROR(V23))</f>
        <v>1</v>
      </c>
      <c r="X23" s="167">
        <f>(U23-V23)*10000</f>
        <v>6.7955753871307145E-9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obj_006ae#0000</v>
      </c>
      <c r="AC23" s="103" t="s">
        <v>33</v>
      </c>
      <c r="AD23" s="103" t="s">
        <v>108</v>
      </c>
      <c r="AE23" s="104" t="s">
        <v>98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42487</v>
      </c>
      <c r="S24" s="111">
        <f>_xll.qlInterestRateIndexValueDate(AA24,R24)</f>
        <v>42489</v>
      </c>
      <c r="T24" s="111">
        <f>_xll.qlInterestRateIndexMaturity(AA24,S24)</f>
        <v>42580</v>
      </c>
      <c r="U24" s="112">
        <f>_xll.qlIndexFixing(AA24,R24,,_xll.ohTrigger(Trigger,Trigger1M,InterestRatesTrigger))</f>
        <v>-3.4699999996374441E-3</v>
      </c>
      <c r="V24" s="112">
        <f>_xll.qlQuoteValue(P24,_xll.ohTrigger(Trigger,Trigger1M,InterestRatesTrigger))</f>
        <v>-3.4699999999999996E-3</v>
      </c>
      <c r="W24" s="112" t="b">
        <f t="shared" ref="W24:W70" si="8">NOT(ISERROR(V24))</f>
        <v>1</v>
      </c>
      <c r="X24" s="168">
        <f t="shared" ref="X24:X70" si="9">(U24-V24)*10000</f>
        <v>3.6255547175567671E-9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obj_00718#0000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42487</v>
      </c>
      <c r="S25" s="111">
        <f>_xll.qlInterestRateIndexValueDate(AA25,R25)</f>
        <v>42489</v>
      </c>
      <c r="T25" s="111">
        <f>_xll.qlInterestRateIndexMaturity(AA25,S25)</f>
        <v>42611</v>
      </c>
      <c r="U25" s="112">
        <f>_xll.qlIndexFixing(AA25,R25,,_xll.ohTrigger(Trigger,Trigger1M,InterestRatesTrigger))</f>
        <v>-3.5000000001733913E-3</v>
      </c>
      <c r="V25" s="112">
        <f>_xll.qlQuoteValue(P25,_xll.ohTrigger(Trigger,Trigger1M,InterestRatesTrigger))</f>
        <v>-3.4999999999999996E-3</v>
      </c>
      <c r="W25" s="112" t="b">
        <f t="shared" si="8"/>
        <v>1</v>
      </c>
      <c r="X25" s="168">
        <f t="shared" si="9"/>
        <v>-1.7339168295604779E-9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obj_007ed#0000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42487</v>
      </c>
      <c r="S26" s="111">
        <f>_xll.qlInterestRateIndexValueDate(AA26,R26)</f>
        <v>42489</v>
      </c>
      <c r="T26" s="111">
        <f>_xll.qlInterestRateIndexMaturity(AA26,S26)</f>
        <v>42642</v>
      </c>
      <c r="U26" s="112">
        <f>_xll.qlIndexFixing(AA26,R26,,_xll.ohTrigger(Trigger,Trigger1M,InterestRatesTrigger))</f>
        <v>-3.5399999999768984E-3</v>
      </c>
      <c r="V26" s="112">
        <f>_xll.qlQuoteValue(P26,_xll.ohTrigger(Trigger,Trigger1M,InterestRatesTrigger))</f>
        <v>-3.5399999999999997E-3</v>
      </c>
      <c r="W26" s="112" t="b">
        <f t="shared" si="8"/>
        <v>1</v>
      </c>
      <c r="X26" s="168">
        <f t="shared" si="9"/>
        <v>2.310131252958314E-10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obj_00743#0000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42487</v>
      </c>
      <c r="S27" s="111">
        <f>_xll.qlInterestRateIndexValueDate(AA27,R27)</f>
        <v>42489</v>
      </c>
      <c r="T27" s="111">
        <f>_xll.qlInterestRateIndexMaturity(AA27,S27)</f>
        <v>42674</v>
      </c>
      <c r="U27" s="112">
        <f>_xll.qlIndexFixing(AA27,R27,,_xll.ohTrigger(Trigger,Trigger1M,InterestRatesTrigger))</f>
        <v>-3.5800000000046411E-3</v>
      </c>
      <c r="V27" s="112">
        <f>_xll.qlQuoteValue(P27,_xll.ohTrigger(Trigger,Trigger1M,InterestRatesTrigger))</f>
        <v>-3.5799999999999998E-3</v>
      </c>
      <c r="W27" s="112" t="b">
        <f t="shared" si="8"/>
        <v>1</v>
      </c>
      <c r="X27" s="168">
        <f t="shared" si="9"/>
        <v>-4.6412526599759474E-11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obj_0085e#0000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42487</v>
      </c>
      <c r="S28" s="111">
        <f>_xll.qlInterestRateIndexValueDate(AA28,R28)</f>
        <v>42489</v>
      </c>
      <c r="T28" s="111">
        <f>_xll.qlInterestRateIndexMaturity(AA28,S28)</f>
        <v>42703</v>
      </c>
      <c r="U28" s="112">
        <f>_xll.qlIndexFixing(AA28,R28,,_xll.ohTrigger(Trigger,Trigger1M,InterestRatesTrigger))</f>
        <v>-3.6299999999989093E-3</v>
      </c>
      <c r="V28" s="112">
        <f>_xll.qlQuoteValue(P28,_xll.ohTrigger(Trigger,Trigger1M,InterestRatesTrigger))</f>
        <v>-3.63E-3</v>
      </c>
      <c r="W28" s="112" t="b">
        <f t="shared" si="8"/>
        <v>1</v>
      </c>
      <c r="X28" s="168">
        <f t="shared" si="9"/>
        <v>1.0907073855204175E-11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obj_0076f#0000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42487</v>
      </c>
      <c r="S29" s="111">
        <f>_xll.qlInterestRateIndexValueDate(AA29,R29)</f>
        <v>42489</v>
      </c>
      <c r="T29" s="111">
        <f>_xll.qlInterestRateIndexMaturity(AA29,S29)</f>
        <v>42733</v>
      </c>
      <c r="U29" s="112">
        <f>_xll.qlIndexFixing(AA29,R29,,_xll.ohTrigger(Trigger,Trigger1M,InterestRatesTrigger))</f>
        <v>-3.6800000000004641E-3</v>
      </c>
      <c r="V29" s="112">
        <f>_xll.qlQuoteValue(P29,_xll.ohTrigger(Trigger,Trigger1M,InterestRatesTrigger))</f>
        <v>-3.6800000000000001E-3</v>
      </c>
      <c r="W29" s="112" t="b">
        <f t="shared" si="8"/>
        <v>1</v>
      </c>
      <c r="X29" s="168">
        <f t="shared" si="9"/>
        <v>-4.640385298237959E-12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obj_007be#0000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42487</v>
      </c>
      <c r="S30" s="111">
        <f>_xll.qlInterestRateIndexValueDate(AA30,R30)</f>
        <v>42489</v>
      </c>
      <c r="T30" s="111">
        <f>_xll.qlInterestRateIndexMaturity(AA30,S30)</f>
        <v>42765</v>
      </c>
      <c r="U30" s="112">
        <f>_xll.qlIndexFixing(AA30,R30,,_xll.ohTrigger(Trigger,Trigger1M,InterestRatesTrigger))</f>
        <v>-3.7300000000000211E-3</v>
      </c>
      <c r="V30" s="112">
        <f>_xll.qlQuoteValue(P30,_xll.ohTrigger(Trigger,Trigger1M,InterestRatesTrigger))</f>
        <v>-3.7299999999999998E-3</v>
      </c>
      <c r="W30" s="112" t="b">
        <f t="shared" si="8"/>
        <v>1</v>
      </c>
      <c r="X30" s="168">
        <f t="shared" si="9"/>
        <v>-2.1250362580715887E-13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obj_00701#0000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42487</v>
      </c>
      <c r="S31" s="111">
        <f>_xll.qlInterestRateIndexValueDate(AA31,R31)</f>
        <v>42489</v>
      </c>
      <c r="T31" s="111">
        <f>_xll.qlInterestRateIndexMaturity(AA31,S31)</f>
        <v>42794</v>
      </c>
      <c r="U31" s="112">
        <f>_xll.qlIndexFixing(AA31,R31,,_xll.ohTrigger(Trigger,Trigger1M,InterestRatesTrigger))</f>
        <v>-3.770000000000235E-3</v>
      </c>
      <c r="V31" s="112">
        <f>_xll.qlQuoteValue(P31,_xll.ohTrigger(Trigger,Trigger1M,InterestRatesTrigger))</f>
        <v>-3.7699999999999999E-3</v>
      </c>
      <c r="W31" s="112" t="b">
        <f t="shared" si="8"/>
        <v>1</v>
      </c>
      <c r="X31" s="168">
        <f t="shared" si="9"/>
        <v>-2.3505503099485736E-12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obj_0078e#0000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42487</v>
      </c>
      <c r="S32" s="111">
        <f>_xll.qlInterestRateIndexValueDate(AA32,R32)</f>
        <v>42489</v>
      </c>
      <c r="T32" s="111">
        <f>_xll.qlInterestRateIndexMaturity(AA32,S32)</f>
        <v>42823</v>
      </c>
      <c r="U32" s="112">
        <f>_xll.qlIndexFixing(AA32,R32,,_xll.ohTrigger(Trigger,Trigger1M,InterestRatesTrigger))</f>
        <v>-3.8199999994658002E-3</v>
      </c>
      <c r="V32" s="112">
        <f>_xll.qlQuoteValue(P32,_xll.ohTrigger(Trigger,Trigger1M,InterestRatesTrigger))</f>
        <v>-3.82E-3</v>
      </c>
      <c r="W32" s="112" t="b">
        <f t="shared" si="8"/>
        <v>1</v>
      </c>
      <c r="X32" s="168">
        <f t="shared" si="9"/>
        <v>5.3419985449054685E-9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obj_006a1#0000</v>
      </c>
    </row>
    <row r="33" spans="13:64" x14ac:dyDescent="0.2">
      <c r="M33" s="114" t="s">
        <v>60</v>
      </c>
      <c r="N33" s="114"/>
      <c r="O33" s="114" t="s">
        <v>102</v>
      </c>
      <c r="P33" s="114" t="str">
        <f t="shared" si="6"/>
        <v>EUR12X1S_Quote</v>
      </c>
      <c r="Q33" s="124"/>
      <c r="R33" s="115">
        <f t="shared" si="7"/>
        <v>42487</v>
      </c>
      <c r="S33" s="115">
        <f>_xll.qlInterestRateIndexValueDate(AA33,R33)</f>
        <v>42489</v>
      </c>
      <c r="T33" s="115">
        <f>_xll.qlInterestRateIndexMaturity(AA33,S33)</f>
        <v>42853</v>
      </c>
      <c r="U33" s="116">
        <f>_xll.qlIndexFixing(AA33,R33,,_xll.ohTrigger(Trigger,Trigger1M,InterestRatesTrigger))</f>
        <v>-3.8500000000000305E-3</v>
      </c>
      <c r="V33" s="116">
        <f>_xll.qlQuoteValue(P33,_xll.ohTrigger(Trigger,Trigger1M,InterestRatesTrigger))</f>
        <v>-3.8500000000000001E-3</v>
      </c>
      <c r="W33" s="116" t="b">
        <f t="shared" si="8"/>
        <v>1</v>
      </c>
      <c r="X33" s="170">
        <f t="shared" si="9"/>
        <v>-3.0357660829594124E-13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obj_0079e#0000</v>
      </c>
      <c r="AC33" s="103" t="s">
        <v>104</v>
      </c>
      <c r="AD33" s="103" t="s">
        <v>105</v>
      </c>
      <c r="AE33" s="104" t="s">
        <v>106</v>
      </c>
    </row>
    <row r="34" spans="13:64" x14ac:dyDescent="0.2">
      <c r="M34" s="50" t="s">
        <v>60</v>
      </c>
      <c r="N34" s="50"/>
      <c r="O34" s="50" t="s">
        <v>33</v>
      </c>
      <c r="P34" s="50" t="str">
        <f t="shared" ref="P34:P70" si="10">Currency&amp;"AB1E"&amp;O34&amp;QuoteSuffix</f>
        <v>EURAB1E1Y_Quote</v>
      </c>
      <c r="Q34" s="122"/>
      <c r="R34" s="120">
        <f t="shared" si="7"/>
        <v>42487</v>
      </c>
      <c r="S34" s="120">
        <f>_xll.qlInterestRateIndexValueDate(AA34,R34)</f>
        <v>42489</v>
      </c>
      <c r="T34" s="120">
        <f>_xll.qlInterestRateIndexMaturity(AA34,S34)</f>
        <v>42853</v>
      </c>
      <c r="U34" s="125">
        <f>_xll.qlIndexFixing(AA34,R34,,_xll.ohTrigger(Trigger,Trigger1M,InterestRatesTrigger))</f>
        <v>-3.9036211699164649E-3</v>
      </c>
      <c r="V34" s="125">
        <f>_xll.qlQuoteValue(P34,_xll.ohTrigger(Trigger,Trigger1M,InterestRatesTrigger))</f>
        <v>-3.9000000000000003E-3</v>
      </c>
      <c r="W34" s="50" t="b">
        <f t="shared" si="8"/>
        <v>1</v>
      </c>
      <c r="X34" s="144">
        <f t="shared" si="9"/>
        <v>-3.621169916464672E-2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obj_006f9#0000</v>
      </c>
      <c r="AC34" s="103" t="s">
        <v>33</v>
      </c>
      <c r="AD34" s="103" t="s">
        <v>108</v>
      </c>
      <c r="AE34" s="104" t="s">
        <v>154</v>
      </c>
    </row>
    <row r="35" spans="13:64" x14ac:dyDescent="0.2">
      <c r="M35" s="50" t="s">
        <v>60</v>
      </c>
      <c r="N35" s="50"/>
      <c r="O35" s="50" t="s">
        <v>73</v>
      </c>
      <c r="P35" s="50" t="str">
        <f t="shared" si="10"/>
        <v>EURAB1E15M_Quote</v>
      </c>
      <c r="Q35" s="122"/>
      <c r="R35" s="120">
        <f t="shared" si="7"/>
        <v>42487</v>
      </c>
      <c r="S35" s="120">
        <f>_xll.qlInterestRateIndexValueDate(AA35,R35)</f>
        <v>42489</v>
      </c>
      <c r="T35" s="120">
        <f>_xll.qlInterestRateIndexMaturity(AA35,S35)</f>
        <v>42947</v>
      </c>
      <c r="U35" s="125">
        <f>_xll.qlIndexFixing(AA35,R35,,_xll.ohTrigger(Trigger,Trigger1M,InterestRatesTrigger))</f>
        <v>-3.969274894139372E-3</v>
      </c>
      <c r="V35" s="125" t="e">
        <f>_xll.qlQuoteValue(P35,_xll.ohTrigger(Trigger,Trigger1M,InterestRatesTrigger))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obj_006ea#0000</v>
      </c>
    </row>
    <row r="36" spans="13:64" x14ac:dyDescent="0.2">
      <c r="M36" s="50" t="s">
        <v>60</v>
      </c>
      <c r="N36" s="50"/>
      <c r="O36" s="50" t="s">
        <v>76</v>
      </c>
      <c r="P36" s="50" t="str">
        <f t="shared" si="10"/>
        <v>EURAB1E18M_Quote</v>
      </c>
      <c r="Q36" s="122"/>
      <c r="R36" s="120">
        <f t="shared" si="7"/>
        <v>42487</v>
      </c>
      <c r="S36" s="120">
        <f>_xll.qlInterestRateIndexValueDate(AA36,R36)</f>
        <v>42489</v>
      </c>
      <c r="T36" s="120">
        <f>_xll.qlInterestRateIndexMaturity(AA36,S36)</f>
        <v>43038</v>
      </c>
      <c r="U36" s="125">
        <f>_xll.qlIndexFixing(AA36,R36,,_xll.ohTrigger(Trigger,Trigger1M,InterestRatesTrigger))</f>
        <v>-4.0161871888950446E-3</v>
      </c>
      <c r="V36" s="125" t="e">
        <f>_xll.qlQuoteValue(P36,_xll.ohTrigger(Trigger,Trigger1M,InterestRatesTrigger))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obj_006e6#0000</v>
      </c>
    </row>
    <row r="37" spans="13:64" x14ac:dyDescent="0.2">
      <c r="M37" s="50" t="s">
        <v>60</v>
      </c>
      <c r="N37" s="50"/>
      <c r="O37" s="50" t="s">
        <v>77</v>
      </c>
      <c r="P37" s="50" t="str">
        <f t="shared" si="10"/>
        <v>EURAB1E21M_Quote</v>
      </c>
      <c r="Q37" s="122"/>
      <c r="R37" s="120">
        <f t="shared" si="7"/>
        <v>42487</v>
      </c>
      <c r="S37" s="120">
        <f>_xll.qlInterestRateIndexValueDate(AA37,R37)</f>
        <v>42489</v>
      </c>
      <c r="T37" s="120">
        <f>_xll.qlInterestRateIndexMaturity(AA37,S37)</f>
        <v>43129</v>
      </c>
      <c r="U37" s="125">
        <f>_xll.qlIndexFixing(AA37,R37,,_xll.ohTrigger(Trigger,Trigger1M,InterestRatesTrigger))</f>
        <v>-4.0552376802165269E-3</v>
      </c>
      <c r="V37" s="125" t="e">
        <f>_xll.qlQuoteValue(P37,_xll.ohTrigger(Trigger,Trigger1M,InterestRatesTrigger))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obj_00812#0000</v>
      </c>
    </row>
    <row r="38" spans="13:64" x14ac:dyDescent="0.2">
      <c r="M38" s="110" t="s">
        <v>60</v>
      </c>
      <c r="N38" s="110"/>
      <c r="O38" s="110" t="s">
        <v>78</v>
      </c>
      <c r="P38" s="110" t="str">
        <f t="shared" si="10"/>
        <v>EURAB1E2Y_Quote</v>
      </c>
      <c r="Q38" s="122"/>
      <c r="R38" s="111">
        <f t="shared" si="7"/>
        <v>42487</v>
      </c>
      <c r="S38" s="111">
        <f>_xll.qlInterestRateIndexValueDate(AA38,R38)</f>
        <v>42489</v>
      </c>
      <c r="T38" s="111">
        <f>_xll.qlInterestRateIndexMaturity(AA38,S38)</f>
        <v>43220</v>
      </c>
      <c r="U38" s="112">
        <f>_xll.qlIndexFixing(AA38,R38,,_xll.ohTrigger(Trigger,Trigger1M,InterestRatesTrigger))</f>
        <v>-4.0500000002143995E-3</v>
      </c>
      <c r="V38" s="112">
        <f>_xll.qlQuoteValue(P38,_xll.ohTrigger(Trigger,Trigger1M,InterestRatesTrigger))</f>
        <v>-4.0500000000000006E-3</v>
      </c>
      <c r="W38" s="110" t="b">
        <f t="shared" si="8"/>
        <v>1</v>
      </c>
      <c r="X38" s="146">
        <f t="shared" si="9"/>
        <v>-2.1439881120466353E-9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obj_007e2#0000</v>
      </c>
    </row>
    <row r="39" spans="13:64" x14ac:dyDescent="0.2">
      <c r="M39" s="110" t="s">
        <v>60</v>
      </c>
      <c r="N39" s="110"/>
      <c r="O39" s="110" t="s">
        <v>79</v>
      </c>
      <c r="P39" s="110" t="str">
        <f t="shared" si="10"/>
        <v>EURAB1E3Y_Quote</v>
      </c>
      <c r="Q39" s="122"/>
      <c r="R39" s="111">
        <f t="shared" si="7"/>
        <v>42487</v>
      </c>
      <c r="S39" s="111">
        <f>_xll.qlInterestRateIndexValueDate(AA39,R39)</f>
        <v>42489</v>
      </c>
      <c r="T39" s="111">
        <f>_xll.qlInterestRateIndexMaturity(AA39,S39)</f>
        <v>43584</v>
      </c>
      <c r="U39" s="112">
        <f>_xll.qlIndexFixing(AA39,R39,,_xll.ohTrigger(Trigger,Trigger1M,InterestRatesTrigger))</f>
        <v>-3.7900000002662891E-3</v>
      </c>
      <c r="V39" s="112">
        <f>_xll.qlQuoteValue(P39,_xll.ohTrigger(Trigger,Trigger1M,InterestRatesTrigger))</f>
        <v>-3.79E-3</v>
      </c>
      <c r="W39" s="110" t="b">
        <f t="shared" si="8"/>
        <v>1</v>
      </c>
      <c r="X39" s="146">
        <f t="shared" si="9"/>
        <v>-2.6628916086068877E-9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obj_0082b#0000</v>
      </c>
    </row>
    <row r="40" spans="13:64" x14ac:dyDescent="0.2">
      <c r="M40" s="110" t="s">
        <v>60</v>
      </c>
      <c r="N40" s="110"/>
      <c r="O40" s="110" t="s">
        <v>80</v>
      </c>
      <c r="P40" s="110" t="str">
        <f t="shared" si="10"/>
        <v>EURAB1E4Y_Quote</v>
      </c>
      <c r="Q40" s="122"/>
      <c r="R40" s="111">
        <f t="shared" si="7"/>
        <v>42487</v>
      </c>
      <c r="S40" s="111">
        <f>_xll.qlInterestRateIndexValueDate(AA40,R40)</f>
        <v>42489</v>
      </c>
      <c r="T40" s="111">
        <f>_xll.qlInterestRateIndexMaturity(AA40,S40)</f>
        <v>43950</v>
      </c>
      <c r="U40" s="112">
        <f>_xll.qlIndexFixing(AA40,R40,,_xll.ohTrigger(Trigger,Trigger1M,InterestRatesTrigger))</f>
        <v>-3.1200000003625424E-3</v>
      </c>
      <c r="V40" s="112">
        <f>_xll.qlQuoteValue(P40,_xll.ohTrigger(Trigger,Trigger1M,InterestRatesTrigger))</f>
        <v>-3.1200000000000004E-3</v>
      </c>
      <c r="W40" s="110" t="b">
        <f t="shared" si="8"/>
        <v>1</v>
      </c>
      <c r="X40" s="146">
        <f t="shared" si="9"/>
        <v>-3.6254202764873789E-9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obj_00729#0000</v>
      </c>
    </row>
    <row r="41" spans="13:64" x14ac:dyDescent="0.2">
      <c r="M41" s="110" t="s">
        <v>60</v>
      </c>
      <c r="N41" s="110"/>
      <c r="O41" s="110" t="s">
        <v>81</v>
      </c>
      <c r="P41" s="110" t="str">
        <f t="shared" si="10"/>
        <v>EURAB1E5Y_Quote</v>
      </c>
      <c r="Q41" s="122"/>
      <c r="R41" s="111">
        <f t="shared" si="7"/>
        <v>42487</v>
      </c>
      <c r="S41" s="111">
        <f>_xll.qlInterestRateIndexValueDate(AA41,R41)</f>
        <v>42489</v>
      </c>
      <c r="T41" s="111">
        <f>_xll.qlInterestRateIndexMaturity(AA41,S41)</f>
        <v>44315</v>
      </c>
      <c r="U41" s="112">
        <f>_xll.qlIndexFixing(AA41,R41,,_xll.ohTrigger(Trigger,Trigger1M,InterestRatesTrigger))</f>
        <v>-2.1700000003690282E-3</v>
      </c>
      <c r="V41" s="112">
        <f>_xll.qlQuoteValue(P41,_xll.ohTrigger(Trigger,Trigger1M,InterestRatesTrigger))</f>
        <v>-2.1700000000000001E-3</v>
      </c>
      <c r="W41" s="110" t="b">
        <f t="shared" si="8"/>
        <v>1</v>
      </c>
      <c r="X41" s="146">
        <f t="shared" si="9"/>
        <v>-3.6902815872541517E-9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obj_006b5#0000</v>
      </c>
    </row>
    <row r="42" spans="13:64" x14ac:dyDescent="0.2">
      <c r="M42" s="110" t="s">
        <v>60</v>
      </c>
      <c r="N42" s="110"/>
      <c r="O42" s="110" t="s">
        <v>82</v>
      </c>
      <c r="P42" s="110" t="str">
        <f t="shared" si="10"/>
        <v>EURAB1E6Y_Quote</v>
      </c>
      <c r="Q42" s="122"/>
      <c r="R42" s="111">
        <f t="shared" si="7"/>
        <v>42487</v>
      </c>
      <c r="S42" s="111">
        <f>_xll.qlInterestRateIndexValueDate(AA42,R42)</f>
        <v>42489</v>
      </c>
      <c r="T42" s="111">
        <f>_xll.qlInterestRateIndexMaturity(AA42,S42)</f>
        <v>44680</v>
      </c>
      <c r="U42" s="112">
        <f>_xll.qlIndexFixing(AA42,R42,,_xll.ohTrigger(Trigger,Trigger1M,InterestRatesTrigger))</f>
        <v>-9.7999999999604914E-4</v>
      </c>
      <c r="V42" s="112">
        <f>_xll.qlQuoteValue(P42,_xll.ohTrigger(Trigger,Trigger1M,InterestRatesTrigger))</f>
        <v>-9.7999999999999997E-4</v>
      </c>
      <c r="W42" s="110" t="b">
        <f t="shared" si="8"/>
        <v>1</v>
      </c>
      <c r="X42" s="146">
        <f t="shared" si="9"/>
        <v>3.9508327165371782E-11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obj_0083d#0000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83</v>
      </c>
      <c r="P43" s="110" t="str">
        <f t="shared" si="10"/>
        <v>EURAB1E7Y_Quote</v>
      </c>
      <c r="Q43" s="122"/>
      <c r="R43" s="111">
        <f t="shared" si="7"/>
        <v>42487</v>
      </c>
      <c r="S43" s="111">
        <f>_xll.qlInterestRateIndexValueDate(AA43,R43)</f>
        <v>42489</v>
      </c>
      <c r="T43" s="111">
        <f>_xll.qlInterestRateIndexMaturity(AA43,S43)</f>
        <v>45044</v>
      </c>
      <c r="U43" s="112">
        <f>_xll.qlIndexFixing(AA43,R43,,_xll.ohTrigger(Trigger,Trigger1M,InterestRatesTrigger))</f>
        <v>3.1999999998824587E-4</v>
      </c>
      <c r="V43" s="112">
        <f>_xll.qlQuoteValue(P43,_xll.ohTrigger(Trigger,Trigger1M,InterestRatesTrigger))</f>
        <v>3.2000000000000003E-4</v>
      </c>
      <c r="W43" s="110" t="b">
        <f t="shared" si="8"/>
        <v>1</v>
      </c>
      <c r="X43" s="146">
        <f t="shared" si="9"/>
        <v>-1.1754161012567099E-10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obj_0068f#0000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84</v>
      </c>
      <c r="P44" s="110" t="str">
        <f t="shared" si="10"/>
        <v>EURAB1E8Y_Quote</v>
      </c>
      <c r="Q44" s="122"/>
      <c r="R44" s="111">
        <f t="shared" si="7"/>
        <v>42487</v>
      </c>
      <c r="S44" s="111">
        <f>_xll.qlInterestRateIndexValueDate(AA44,R44)</f>
        <v>42489</v>
      </c>
      <c r="T44" s="111">
        <f>_xll.qlInterestRateIndexMaturity(AA44,S44)</f>
        <v>45411</v>
      </c>
      <c r="U44" s="112">
        <f>_xll.qlIndexFixing(AA44,R44,,_xll.ohTrigger(Trigger,Trigger1M,InterestRatesTrigger))</f>
        <v>1.6599999999820664E-3</v>
      </c>
      <c r="V44" s="112">
        <f>_xll.qlQuoteValue(P44,_xll.ohTrigger(Trigger,Trigger1M,InterestRatesTrigger))</f>
        <v>1.66E-3</v>
      </c>
      <c r="W44" s="110" t="b">
        <f t="shared" si="8"/>
        <v>1</v>
      </c>
      <c r="X44" s="146">
        <f t="shared" si="9"/>
        <v>-1.7933571294648232E-10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obj_0073a#0000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85</v>
      </c>
      <c r="P45" s="110" t="str">
        <f t="shared" si="10"/>
        <v>EURAB1E9Y_Quote</v>
      </c>
      <c r="Q45" s="122"/>
      <c r="R45" s="111">
        <f t="shared" si="7"/>
        <v>42487</v>
      </c>
      <c r="S45" s="111">
        <f>_xll.qlInterestRateIndexValueDate(AA45,R45)</f>
        <v>42489</v>
      </c>
      <c r="T45" s="111">
        <f>_xll.qlInterestRateIndexMaturity(AA45,S45)</f>
        <v>45776</v>
      </c>
      <c r="U45" s="112">
        <f>_xll.qlIndexFixing(AA45,R45,,_xll.ohTrigger(Trigger,Trigger1M,InterestRatesTrigger))</f>
        <v>2.9700000003691053E-3</v>
      </c>
      <c r="V45" s="112">
        <f>_xll.qlQuoteValue(P45,_xll.ohTrigger(Trigger,Trigger1M,InterestRatesTrigger))</f>
        <v>2.9700000000000004E-3</v>
      </c>
      <c r="W45" s="110" t="b">
        <f t="shared" si="8"/>
        <v>1</v>
      </c>
      <c r="X45" s="146">
        <f t="shared" si="9"/>
        <v>3.6910492023922714E-9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obj_006a5#0000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86</v>
      </c>
      <c r="P46" s="110" t="str">
        <f t="shared" si="10"/>
        <v>EURAB1E10Y_Quote</v>
      </c>
      <c r="Q46" s="122"/>
      <c r="R46" s="111">
        <f t="shared" si="7"/>
        <v>42487</v>
      </c>
      <c r="S46" s="111">
        <f>_xll.qlInterestRateIndexValueDate(AA46,R46)</f>
        <v>42489</v>
      </c>
      <c r="T46" s="111">
        <f>_xll.qlInterestRateIndexMaturity(AA46,S46)</f>
        <v>46141</v>
      </c>
      <c r="U46" s="112">
        <f>_xll.qlIndexFixing(AA46,R46,,_xll.ohTrigger(Trigger,Trigger1M,InterestRatesTrigger))</f>
        <v>4.1400000002592176E-3</v>
      </c>
      <c r="V46" s="112">
        <f>_xll.qlQuoteValue(P46,_xll.ohTrigger(Trigger,Trigger1M,InterestRatesTrigger))</f>
        <v>4.1400000000000005E-3</v>
      </c>
      <c r="W46" s="110" t="b">
        <f t="shared" si="8"/>
        <v>1</v>
      </c>
      <c r="X46" s="146">
        <f t="shared" si="9"/>
        <v>2.5921712693000032E-9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obj_00804#0000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112</v>
      </c>
      <c r="P47" s="50" t="str">
        <f t="shared" si="10"/>
        <v>EURAB1E11Y_Quote</v>
      </c>
      <c r="Q47" s="122"/>
      <c r="R47" s="120">
        <f t="shared" si="7"/>
        <v>42487</v>
      </c>
      <c r="S47" s="120">
        <f>_xll.qlInterestRateIndexValueDate(AA47,R47)</f>
        <v>42489</v>
      </c>
      <c r="T47" s="120">
        <f>_xll.qlInterestRateIndexMaturity(AA47,S47)</f>
        <v>46506</v>
      </c>
      <c r="U47" s="125">
        <f>_xll.qlIndexFixing(AA47,R47,,_xll.ohTrigger(Trigger,Trigger1M,InterestRatesTrigger))</f>
        <v>5.1947919495710683E-3</v>
      </c>
      <c r="V47" s="125">
        <f>_xll.qlQuoteValue(P47,_xll.ohTrigger(Trigger,Trigger1M,InterestRatesTrigger))</f>
        <v>5.1900000000000002E-3</v>
      </c>
      <c r="W47" s="50" t="b">
        <f t="shared" si="8"/>
        <v>1</v>
      </c>
      <c r="X47" s="144">
        <f t="shared" si="9"/>
        <v>4.791949571068127E-2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obj_006ee#0000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87</v>
      </c>
      <c r="P48" s="110" t="str">
        <f t="shared" si="10"/>
        <v>EURAB1E12Y_Quote</v>
      </c>
      <c r="Q48" s="122"/>
      <c r="R48" s="111">
        <f t="shared" si="7"/>
        <v>42487</v>
      </c>
      <c r="S48" s="111">
        <f>_xll.qlInterestRateIndexValueDate(AA48,R48)</f>
        <v>42489</v>
      </c>
      <c r="T48" s="111">
        <f>_xll.qlInterestRateIndexMaturity(AA48,S48)</f>
        <v>46871</v>
      </c>
      <c r="U48" s="112">
        <f>_xll.qlIndexFixing(AA48,R48,,_xll.ohTrigger(Trigger,Trigger1M,InterestRatesTrigger))</f>
        <v>6.1399999996310448E-3</v>
      </c>
      <c r="V48" s="112">
        <f>_xll.qlQuoteValue(P48,_xll.ohTrigger(Trigger,Trigger1M,InterestRatesTrigger))</f>
        <v>6.1399999999999996E-3</v>
      </c>
      <c r="W48" s="110" t="b">
        <f t="shared" si="8"/>
        <v>1</v>
      </c>
      <c r="X48" s="146">
        <f t="shared" si="9"/>
        <v>-3.6895486665855515E-9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obj_00757#0000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113</v>
      </c>
      <c r="P49" s="50" t="str">
        <f t="shared" si="10"/>
        <v>EURAB1E13Y_Quote</v>
      </c>
      <c r="Q49" s="122"/>
      <c r="R49" s="120">
        <f t="shared" si="7"/>
        <v>42487</v>
      </c>
      <c r="S49" s="120">
        <f>_xll.qlInterestRateIndexValueDate(AA49,R49)</f>
        <v>42489</v>
      </c>
      <c r="T49" s="120">
        <f>_xll.qlInterestRateIndexMaturity(AA49,S49)</f>
        <v>47238</v>
      </c>
      <c r="U49" s="125">
        <f>_xll.qlIndexFixing(AA49,R49,,_xll.ohTrigger(Trigger,Trigger1M,InterestRatesTrigger))</f>
        <v>6.9687388748117477E-3</v>
      </c>
      <c r="V49" s="125" t="e">
        <f>_xll.qlQuoteValue(P49,_xll.ohTrigger(Trigger,Trigger1M,InterestRatesTrigger))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obj_007d5#0000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114</v>
      </c>
      <c r="P50" s="50" t="str">
        <f t="shared" si="10"/>
        <v>EURAB1E14Y_Quote</v>
      </c>
      <c r="Q50" s="122"/>
      <c r="R50" s="120">
        <f t="shared" si="7"/>
        <v>42487</v>
      </c>
      <c r="S50" s="120">
        <f>_xll.qlInterestRateIndexValueDate(AA50,R50)</f>
        <v>42489</v>
      </c>
      <c r="T50" s="120">
        <f>_xll.qlInterestRateIndexMaturity(AA50,S50)</f>
        <v>47602</v>
      </c>
      <c r="U50" s="125">
        <f>_xll.qlIndexFixing(AA50,R50,,_xll.ohTrigger(Trigger,Trigger1M,InterestRatesTrigger))</f>
        <v>7.6788673664423728E-3</v>
      </c>
      <c r="V50" s="125" t="e">
        <f>_xll.qlQuoteValue(P50,_xll.ohTrigger(Trigger,Trigger1M,InterestRatesTrigger))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obj_007aa#0000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88</v>
      </c>
      <c r="P51" s="110" t="str">
        <f t="shared" si="10"/>
        <v>EURAB1E15Y_Quote</v>
      </c>
      <c r="Q51" s="122"/>
      <c r="R51" s="111">
        <f t="shared" si="7"/>
        <v>42487</v>
      </c>
      <c r="S51" s="111">
        <f>_xll.qlInterestRateIndexValueDate(AA51,R51)</f>
        <v>42489</v>
      </c>
      <c r="T51" s="111">
        <f>_xll.qlInterestRateIndexMaturity(AA51,S51)</f>
        <v>47967</v>
      </c>
      <c r="U51" s="112">
        <f>_xll.qlIndexFixing(AA51,R51,,_xll.ohTrigger(Trigger,Trigger1M,InterestRatesTrigger))</f>
        <v>8.2899999999826862E-3</v>
      </c>
      <c r="V51" s="112">
        <f>_xll.qlQuoteValue(P51,_xll.ohTrigger(Trigger,Trigger1M,InterestRatesTrigger))</f>
        <v>8.2899999999999988E-3</v>
      </c>
      <c r="W51" s="110" t="b">
        <f t="shared" si="8"/>
        <v>1</v>
      </c>
      <c r="X51" s="146">
        <f t="shared" si="9"/>
        <v>-1.7312540290248535E-10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obj_0072f#0000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115</v>
      </c>
      <c r="P52" s="50" t="str">
        <f t="shared" si="10"/>
        <v>EURAB1E16Y_Quote</v>
      </c>
      <c r="Q52" s="122"/>
      <c r="R52" s="120">
        <f t="shared" si="7"/>
        <v>42487</v>
      </c>
      <c r="S52" s="120">
        <f>_xll.qlInterestRateIndexValueDate(AA52,R52)</f>
        <v>42489</v>
      </c>
      <c r="T52" s="120">
        <f>_xll.qlInterestRateIndexMaturity(AA52,S52)</f>
        <v>48333</v>
      </c>
      <c r="U52" s="125">
        <f>_xll.qlIndexFixing(AA52,R52,,_xll.ohTrigger(Trigger,Trigger1M,InterestRatesTrigger))</f>
        <v>8.8130997939715027E-3</v>
      </c>
      <c r="V52" s="125" t="e">
        <f>_xll.qlQuoteValue(P52,_xll.ohTrigger(Trigger,Trigger1M,InterestRatesTrigger))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obj_007f9#0000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116</v>
      </c>
      <c r="P53" s="50" t="str">
        <f t="shared" si="10"/>
        <v>EURAB1E17Y_Quote</v>
      </c>
      <c r="Q53" s="122"/>
      <c r="R53" s="120">
        <f t="shared" si="7"/>
        <v>42487</v>
      </c>
      <c r="S53" s="120">
        <f>_xll.qlInterestRateIndexValueDate(AA53,R53)</f>
        <v>42489</v>
      </c>
      <c r="T53" s="120">
        <f>_xll.qlInterestRateIndexMaturity(AA53,S53)</f>
        <v>48698</v>
      </c>
      <c r="U53" s="125">
        <f>_xll.qlIndexFixing(AA53,R53,,_xll.ohTrigger(Trigger,Trigger1M,InterestRatesTrigger))</f>
        <v>9.2519597660887208E-3</v>
      </c>
      <c r="V53" s="125" t="e">
        <f>_xll.qlQuoteValue(P53,_xll.ohTrigger(Trigger,Trigger1M,InterestRatesTrigger))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obj_006da#0000</v>
      </c>
    </row>
    <row r="54" spans="13:65" x14ac:dyDescent="0.2">
      <c r="M54" s="50" t="s">
        <v>60</v>
      </c>
      <c r="N54" s="50"/>
      <c r="O54" s="50" t="s">
        <v>117</v>
      </c>
      <c r="P54" s="50" t="str">
        <f t="shared" si="10"/>
        <v>EURAB1E18Y_Quote</v>
      </c>
      <c r="Q54" s="122"/>
      <c r="R54" s="120">
        <f t="shared" si="7"/>
        <v>42487</v>
      </c>
      <c r="S54" s="120">
        <f>_xll.qlInterestRateIndexValueDate(AA54,R54)</f>
        <v>42489</v>
      </c>
      <c r="T54" s="120">
        <f>_xll.qlInterestRateIndexMaturity(AA54,S54)</f>
        <v>49062</v>
      </c>
      <c r="U54" s="125">
        <f>_xll.qlIndexFixing(AA54,R54,,_xll.ohTrigger(Trigger,Trigger1M,InterestRatesTrigger))</f>
        <v>9.6174854681230996E-3</v>
      </c>
      <c r="V54" s="125" t="e">
        <f>_xll.qlQuoteValue(P54,_xll.ohTrigger(Trigger,Trigger1M,InterestRatesTrigger))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obj_0085a#0000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118</v>
      </c>
      <c r="P55" s="50" t="str">
        <f t="shared" si="10"/>
        <v>EURAB1E19Y_Quote</v>
      </c>
      <c r="Q55" s="122"/>
      <c r="R55" s="120">
        <f t="shared" si="7"/>
        <v>42487</v>
      </c>
      <c r="S55" s="120">
        <f>_xll.qlInterestRateIndexValueDate(AA55,R55)</f>
        <v>42489</v>
      </c>
      <c r="T55" s="120">
        <f>_xll.qlInterestRateIndexMaturity(AA55,S55)</f>
        <v>49429</v>
      </c>
      <c r="U55" s="125">
        <f>_xll.qlIndexFixing(AA55,R55,,_xll.ohTrigger(Trigger,Trigger1M,InterestRatesTrigger))</f>
        <v>9.9217541015756885E-3</v>
      </c>
      <c r="V55" s="125" t="e">
        <f>_xll.qlQuoteValue(P55,_xll.ohTrigger(Trigger,Trigger1M,InterestRatesTrigger))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obj_0078b#0000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89</v>
      </c>
      <c r="P56" s="110" t="str">
        <f t="shared" si="10"/>
        <v>EURAB1E20Y_Quote</v>
      </c>
      <c r="Q56" s="122"/>
      <c r="R56" s="111">
        <f t="shared" si="7"/>
        <v>42487</v>
      </c>
      <c r="S56" s="111">
        <f>_xll.qlInterestRateIndexValueDate(AA56,R56)</f>
        <v>42489</v>
      </c>
      <c r="T56" s="111">
        <f>_xll.qlInterestRateIndexMaturity(AA56,S56)</f>
        <v>49794</v>
      </c>
      <c r="U56" s="112">
        <f>_xll.qlIndexFixing(AA56,R56,,_xll.ohTrigger(Trigger,Trigger1M,InterestRatesTrigger))</f>
        <v>1.0169999999989502E-2</v>
      </c>
      <c r="V56" s="112">
        <f>_xll.qlQuoteValue(P56,_xll.ohTrigger(Trigger,Trigger1M,InterestRatesTrigger))</f>
        <v>1.0169999999999998E-2</v>
      </c>
      <c r="W56" s="110" t="b">
        <f t="shared" si="8"/>
        <v>1</v>
      </c>
      <c r="X56" s="146">
        <f t="shared" si="9"/>
        <v>-1.049681175313566E-10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obj_006cc#0000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119</v>
      </c>
      <c r="P57" s="50" t="str">
        <f t="shared" si="10"/>
        <v>EURAB1E21Y_Quote</v>
      </c>
      <c r="Q57" s="122"/>
      <c r="R57" s="120">
        <f t="shared" si="7"/>
        <v>42487</v>
      </c>
      <c r="S57" s="120">
        <f>_xll.qlInterestRateIndexValueDate(AA57,R57)</f>
        <v>42489</v>
      </c>
      <c r="T57" s="120">
        <f>_xll.qlInterestRateIndexMaturity(AA57,S57)</f>
        <v>50159</v>
      </c>
      <c r="U57" s="125">
        <f>_xll.qlIndexFixing(AA57,R57,,_xll.ohTrigger(Trigger,Trigger1M,InterestRatesTrigger))</f>
        <v>1.0369576830670727E-2</v>
      </c>
      <c r="V57" s="125" t="e">
        <f>_xll.qlQuoteValue(P57,_xll.ohTrigger(Trigger,Trigger1M,InterestRatesTrigger))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obj_0083c#0000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120</v>
      </c>
      <c r="P58" s="50" t="str">
        <f t="shared" si="10"/>
        <v>EURAB1E22Y_Quote</v>
      </c>
      <c r="Q58" s="122"/>
      <c r="R58" s="120">
        <f t="shared" si="7"/>
        <v>42487</v>
      </c>
      <c r="S58" s="120">
        <f>_xll.qlInterestRateIndexValueDate(AA58,R58)</f>
        <v>42489</v>
      </c>
      <c r="T58" s="120">
        <f>_xll.qlInterestRateIndexMaturity(AA58,S58)</f>
        <v>50524</v>
      </c>
      <c r="U58" s="125">
        <f>_xll.qlIndexFixing(AA58,R58,,_xll.ohTrigger(Trigger,Trigger1M,InterestRatesTrigger))</f>
        <v>1.052916145621458E-2</v>
      </c>
      <c r="V58" s="125" t="e">
        <f>_xll.qlQuoteValue(P58,_xll.ohTrigger(Trigger,Trigger1M,InterestRatesTrigger))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obj_0072c#0000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121</v>
      </c>
      <c r="P59" s="50" t="str">
        <f t="shared" si="10"/>
        <v>EURAB1E23Y_Quote</v>
      </c>
      <c r="Q59" s="122"/>
      <c r="R59" s="120">
        <f t="shared" si="7"/>
        <v>42487</v>
      </c>
      <c r="S59" s="120">
        <f>_xll.qlInterestRateIndexValueDate(AA59,R59)</f>
        <v>42489</v>
      </c>
      <c r="T59" s="120">
        <f>_xll.qlInterestRateIndexMaturity(AA59,S59)</f>
        <v>50889</v>
      </c>
      <c r="U59" s="125">
        <f>_xll.qlIndexFixing(AA59,R59,,_xll.ohTrigger(Trigger,Trigger1M,InterestRatesTrigger))</f>
        <v>1.0655911631935723E-2</v>
      </c>
      <c r="V59" s="125" t="e">
        <f>_xll.qlQuoteValue(P59,_xll.ohTrigger(Trigger,Trigger1M,InterestRatesTrigger))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obj_007df#0000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122</v>
      </c>
      <c r="P60" s="50" t="str">
        <f t="shared" si="10"/>
        <v>EURAB1E24Y_Quote</v>
      </c>
      <c r="Q60" s="122"/>
      <c r="R60" s="120">
        <f t="shared" si="7"/>
        <v>42487</v>
      </c>
      <c r="S60" s="120">
        <f>_xll.qlInterestRateIndexValueDate(AA60,R60)</f>
        <v>42489</v>
      </c>
      <c r="T60" s="120">
        <f>_xll.qlInterestRateIndexMaturity(AA60,S60)</f>
        <v>51256</v>
      </c>
      <c r="U60" s="125">
        <f>_xll.qlIndexFixing(AA60,R60,,_xll.ohTrigger(Trigger,Trigger1M,InterestRatesTrigger))</f>
        <v>1.0758355942665889E-2</v>
      </c>
      <c r="V60" s="125" t="e">
        <f>_xll.qlQuoteValue(P60,_xll.ohTrigger(Trigger,Trigger1M,InterestRatesTrigger))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obj_007c7#0000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90</v>
      </c>
      <c r="P61" s="110" t="str">
        <f t="shared" si="10"/>
        <v>EURAB1E25Y_Quote</v>
      </c>
      <c r="Q61" s="122"/>
      <c r="R61" s="111">
        <f t="shared" si="7"/>
        <v>42487</v>
      </c>
      <c r="S61" s="111">
        <f>_xll.qlInterestRateIndexValueDate(AA61,R61)</f>
        <v>42489</v>
      </c>
      <c r="T61" s="111">
        <f>_xll.qlInterestRateIndexMaturity(AA61,S61)</f>
        <v>51620</v>
      </c>
      <c r="U61" s="112">
        <f>_xll.qlIndexFixing(AA61,R61,,_xll.ohTrigger(Trigger,Trigger1M,InterestRatesTrigger))</f>
        <v>1.0840000000800478E-2</v>
      </c>
      <c r="V61" s="112">
        <f>_xll.qlQuoteValue(P61,_xll.ohTrigger(Trigger,Trigger1M,InterestRatesTrigger))</f>
        <v>1.0840000000000001E-2</v>
      </c>
      <c r="W61" s="110" t="b">
        <f t="shared" si="8"/>
        <v>1</v>
      </c>
      <c r="X61" s="146">
        <f t="shared" si="9"/>
        <v>8.0047773964864177E-9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obj_00698#0000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123</v>
      </c>
      <c r="P62" s="50" t="str">
        <f t="shared" si="10"/>
        <v>EURAB1E26Y_Quote</v>
      </c>
      <c r="Q62" s="122"/>
      <c r="R62" s="120">
        <f t="shared" si="7"/>
        <v>42487</v>
      </c>
      <c r="S62" s="120">
        <f>_xll.qlInterestRateIndexValueDate(AA62,R62)</f>
        <v>42489</v>
      </c>
      <c r="T62" s="120">
        <f>_xll.qlInterestRateIndexMaturity(AA62,S62)</f>
        <v>51985</v>
      </c>
      <c r="U62" s="125">
        <f>_xll.qlIndexFixing(AA62,R62,,_xll.ohTrigger(Trigger,Trigger1M,InterestRatesTrigger))</f>
        <v>1.0908803942709083E-2</v>
      </c>
      <c r="V62" s="125" t="e">
        <f>_xll.qlQuoteValue(P62,_xll.ohTrigger(Trigger,Trigger1M,InterestRatesTrigger))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obj_0072e#0000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91</v>
      </c>
      <c r="P63" s="50" t="str">
        <f t="shared" si="10"/>
        <v>EURAB1E27Y_Quote</v>
      </c>
      <c r="Q63" s="122"/>
      <c r="R63" s="120">
        <f t="shared" si="7"/>
        <v>42487</v>
      </c>
      <c r="S63" s="120">
        <f>_xll.qlInterestRateIndexValueDate(AA63,R63)</f>
        <v>42489</v>
      </c>
      <c r="T63" s="120">
        <f>_xll.qlInterestRateIndexMaturity(AA63,S63)</f>
        <v>52350</v>
      </c>
      <c r="U63" s="125">
        <f>_xll.qlIndexFixing(AA63,R63,,_xll.ohTrigger(Trigger,Trigger1M,InterestRatesTrigger))</f>
        <v>1.0966780235709381E-2</v>
      </c>
      <c r="V63" s="125" t="e">
        <f>_xll.qlQuoteValue(P63,_xll.ohTrigger(Trigger,Trigger1M,InterestRatesTrigger))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obj_00844#0000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124</v>
      </c>
      <c r="P64" s="50" t="str">
        <f t="shared" si="10"/>
        <v>EURAB1E28Y_Quote</v>
      </c>
      <c r="Q64" s="122"/>
      <c r="R64" s="120">
        <f t="shared" si="7"/>
        <v>42487</v>
      </c>
      <c r="S64" s="120">
        <f>_xll.qlInterestRateIndexValueDate(AA64,R64)</f>
        <v>42489</v>
      </c>
      <c r="T64" s="120">
        <f>_xll.qlInterestRateIndexMaturity(AA64,S64)</f>
        <v>52716</v>
      </c>
      <c r="U64" s="125">
        <f>_xll.qlIndexFixing(AA64,R64,,_xll.ohTrigger(Trigger,Trigger1M,InterestRatesTrigger))</f>
        <v>1.1016277040988136E-2</v>
      </c>
      <c r="V64" s="125" t="e">
        <f>_xll.qlQuoteValue(P64,_xll.ohTrigger(Trigger,Trigger1M,InterestRatesTrigger))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obj_006e3#0000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125</v>
      </c>
      <c r="P65" s="50" t="str">
        <f t="shared" si="10"/>
        <v>EURAB1E29Y_Quote</v>
      </c>
      <c r="Q65" s="122"/>
      <c r="R65" s="120">
        <f t="shared" si="7"/>
        <v>42487</v>
      </c>
      <c r="S65" s="120">
        <f>_xll.qlInterestRateIndexValueDate(AA65,R65)</f>
        <v>42489</v>
      </c>
      <c r="T65" s="120">
        <f>_xll.qlInterestRateIndexMaturity(AA65,S65)</f>
        <v>53080</v>
      </c>
      <c r="U65" s="125">
        <f>_xll.qlIndexFixing(AA65,R65,,_xll.ohTrigger(Trigger,Trigger1M,InterestRatesTrigger))</f>
        <v>1.1056448996342902E-2</v>
      </c>
      <c r="V65" s="125" t="e">
        <f>_xll.qlQuoteValue(P65,_xll.ohTrigger(Trigger,Trigger1M,InterestRatesTrigger))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obj_007e6#0000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92</v>
      </c>
      <c r="P66" s="110" t="str">
        <f t="shared" si="10"/>
        <v>EURAB1E30Y_Quote</v>
      </c>
      <c r="Q66" s="122"/>
      <c r="R66" s="111">
        <f t="shared" si="7"/>
        <v>42487</v>
      </c>
      <c r="S66" s="111">
        <f>_xll.qlInterestRateIndexValueDate(AA66,R66)</f>
        <v>42489</v>
      </c>
      <c r="T66" s="111">
        <f>_xll.qlInterestRateIndexMaturity(AA66,S66)</f>
        <v>53447</v>
      </c>
      <c r="U66" s="112">
        <f>_xll.qlIndexFixing(AA66,R66,,_xll.ohTrigger(Trigger,Trigger1M,InterestRatesTrigger))</f>
        <v>1.1089999999992861E-2</v>
      </c>
      <c r="V66" s="112">
        <f>_xll.qlQuoteValue(P66,_xll.ohTrigger(Trigger,Trigger1M,InterestRatesTrigger))</f>
        <v>1.1089999999999999E-2</v>
      </c>
      <c r="W66" s="110" t="b">
        <f t="shared" si="8"/>
        <v>1</v>
      </c>
      <c r="X66" s="146">
        <f t="shared" si="9"/>
        <v>-7.1383871036445612E-11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obj_0071a#0000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93</v>
      </c>
      <c r="P67" s="50" t="str">
        <f t="shared" si="10"/>
        <v>EURAB1E35Y_Quote</v>
      </c>
      <c r="Q67" s="122"/>
      <c r="R67" s="120">
        <f t="shared" si="7"/>
        <v>42487</v>
      </c>
      <c r="S67" s="120">
        <f>_xll.qlInterestRateIndexValueDate(AA67,R67)</f>
        <v>42489</v>
      </c>
      <c r="T67" s="120">
        <f>_xll.qlInterestRateIndexMaturity(AA67,S67)</f>
        <v>55271</v>
      </c>
      <c r="U67" s="125">
        <f>_xll.qlIndexFixing(AA67,R67,,_xll.ohTrigger(Trigger,Trigger1M,InterestRatesTrigger))</f>
        <v>1.1166798291449287E-2</v>
      </c>
      <c r="V67" s="125" t="e">
        <f>_xll.qlQuoteValue(P67,_xll.ohTrigger(Trigger,Trigger1M,InterestRatesTrigger))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obj_0075c#0000</v>
      </c>
    </row>
    <row r="68" spans="13:66" x14ac:dyDescent="0.2">
      <c r="M68" s="110" t="s">
        <v>60</v>
      </c>
      <c r="N68" s="110"/>
      <c r="O68" s="110" t="s">
        <v>94</v>
      </c>
      <c r="P68" s="110" t="str">
        <f t="shared" si="10"/>
        <v>EURAB1E40Y_Quote</v>
      </c>
      <c r="Q68" s="122"/>
      <c r="R68" s="111">
        <f t="shared" si="7"/>
        <v>42487</v>
      </c>
      <c r="S68" s="111">
        <f>_xll.qlInterestRateIndexValueDate(AA68,R68)</f>
        <v>42489</v>
      </c>
      <c r="T68" s="111">
        <f>_xll.qlInterestRateIndexMaturity(AA68,S68)</f>
        <v>57098</v>
      </c>
      <c r="U68" s="112">
        <f>_xll.qlIndexFixing(AA68,R68,,_xll.ohTrigger(Trigger,Trigger1M,InterestRatesTrigger))</f>
        <v>1.1070000000005751E-2</v>
      </c>
      <c r="V68" s="112">
        <f>_xll.qlQuoteValue(P68,_xll.ohTrigger(Trigger,Trigger1M,InterestRatesTrigger))</f>
        <v>1.1070000000000002E-2</v>
      </c>
      <c r="W68" s="110" t="b">
        <f t="shared" si="8"/>
        <v>1</v>
      </c>
      <c r="X68" s="146">
        <f t="shared" si="9"/>
        <v>5.7488735993871387E-11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obj_006a9#0000</v>
      </c>
    </row>
    <row r="69" spans="13:66" x14ac:dyDescent="0.2">
      <c r="M69" s="110" t="s">
        <v>60</v>
      </c>
      <c r="N69" s="110"/>
      <c r="O69" s="110" t="s">
        <v>95</v>
      </c>
      <c r="P69" s="110" t="str">
        <f t="shared" si="10"/>
        <v>EURAB1E50Y_Quote</v>
      </c>
      <c r="Q69" s="122"/>
      <c r="R69" s="111">
        <f t="shared" si="7"/>
        <v>42487</v>
      </c>
      <c r="S69" s="111">
        <f>_xll.qlInterestRateIndexValueDate(AA69,R69)</f>
        <v>42489</v>
      </c>
      <c r="T69" s="111">
        <f>_xll.qlInterestRateIndexMaturity(AA69,S69)</f>
        <v>60751</v>
      </c>
      <c r="U69" s="112">
        <f>_xll.qlIndexFixing(AA69,R69,,_xll.ohTrigger(Trigger,Trigger1M,InterestRatesTrigger))</f>
        <v>1.0530000000007743E-2</v>
      </c>
      <c r="V69" s="112">
        <f>_xll.qlQuoteValue(P69,_xll.ohTrigger(Trigger,Trigger1M,InterestRatesTrigger))</f>
        <v>1.0529999999999999E-2</v>
      </c>
      <c r="W69" s="110" t="b">
        <f t="shared" si="8"/>
        <v>1</v>
      </c>
      <c r="X69" s="146">
        <f t="shared" si="9"/>
        <v>7.7438055967604669E-11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obj_0082d#0000</v>
      </c>
    </row>
    <row r="70" spans="13:66" x14ac:dyDescent="0.2">
      <c r="M70" s="114" t="s">
        <v>60</v>
      </c>
      <c r="N70" s="114"/>
      <c r="O70" s="114" t="s">
        <v>126</v>
      </c>
      <c r="P70" s="114" t="str">
        <f t="shared" si="10"/>
        <v>EURAB1E60Y_Quote</v>
      </c>
      <c r="Q70" s="124"/>
      <c r="R70" s="115">
        <f t="shared" si="7"/>
        <v>42487</v>
      </c>
      <c r="S70" s="115">
        <f>_xll.qlInterestRateIndexValueDate(AA70,R70)</f>
        <v>42489</v>
      </c>
      <c r="T70" s="115">
        <f>_xll.qlInterestRateIndexMaturity(AA70,S70)</f>
        <v>64404</v>
      </c>
      <c r="U70" s="116">
        <f>_xll.qlIndexFixing(AA70,R70,,_xll.ohTrigger(Trigger,Trigger1M,InterestRatesTrigger))</f>
        <v>1.0380000000002911E-2</v>
      </c>
      <c r="V70" s="116">
        <f>_xll.qlQuoteValue(P70,_xll.ohTrigger(Trigger,Trigger1M,InterestRatesTrigger))</f>
        <v>1.038E-2</v>
      </c>
      <c r="W70" s="114" t="b">
        <f t="shared" si="8"/>
        <v>1</v>
      </c>
      <c r="X70" s="158">
        <f t="shared" si="9"/>
        <v>2.9108659926890823E-11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obj_007c5#0000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6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42460</v>
      </c>
      <c r="E3" s="73">
        <f t="shared" ref="E3:E16" si="0">EDATE(SettlementDate,$B3)</f>
        <v>42854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-2.9014664251889879E-3</v>
      </c>
      <c r="H3" s="53">
        <f>IF(G3&gt;=0,ROUNDDOWN(G3*10,2)/10,ROUNDUP(G3*10,2)/10)</f>
        <v>-3.0000000000000001E-3</v>
      </c>
      <c r="I3" s="82">
        <f>MAX(_xll.ohPack(Data!$K$4:INDEX(Fwd3M,MATCH(E3+1,SettlementDates,1),1)))</f>
        <v>-2.5280000000004691E-3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42460</v>
      </c>
      <c r="E4" s="76">
        <f t="shared" si="0"/>
        <v>43219</v>
      </c>
      <c r="F4" s="77">
        <f t="shared" si="1"/>
        <v>3</v>
      </c>
      <c r="G4" s="83">
        <f>MIN(_xll.ohPack(Data!$K$4:INDEX(Fwd3M,MATCH(E4+1,SettlementDates,1),1)))</f>
        <v>-2.9014664251889879E-3</v>
      </c>
      <c r="H4" s="54">
        <f t="shared" ref="H4:H16" si="4">IF(G4&gt;=0,ROUNDDOWN(G4*10,2)/10,ROUNDUP(G4*10,2)/10)</f>
        <v>-3.0000000000000001E-3</v>
      </c>
      <c r="I4" s="83">
        <f>MAX(_xll.ohPack(Data!$K$4:INDEX(Fwd3M,MATCH(E4+1,SettlementDates,1),1)))</f>
        <v>-2.351305398067658E-3</v>
      </c>
      <c r="J4" s="54">
        <f t="shared" si="2"/>
        <v>-1E-3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43584</v>
      </c>
      <c r="F5" s="77">
        <f t="shared" si="1"/>
        <v>6</v>
      </c>
      <c r="G5" s="83">
        <f>MIN(_xll.ohPack(Data!$K$4:INDEX(Fwd3M,MATCH(E5+1,SettlementDates,1),1)))</f>
        <v>-2.9014664251889879E-3</v>
      </c>
      <c r="H5" s="54">
        <f t="shared" si="4"/>
        <v>-3.0000000000000001E-3</v>
      </c>
      <c r="I5" s="83">
        <f>MAX(_xll.ohPack(Data!$K$4:INDEX(Fwd3M,MATCH(E5+1,SettlementDates,1),1)))</f>
        <v>-5.0295228432621988E-4</v>
      </c>
      <c r="J5" s="54">
        <f t="shared" si="2"/>
        <v>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46141</v>
      </c>
      <c r="F6" s="77">
        <f t="shared" si="1"/>
        <v>6</v>
      </c>
      <c r="G6" s="83">
        <f>MIN(_xll.ohPack(Data!$K$4:INDEX(Fwd3M,MATCH(E6+1,SettlementDates,1),1)))</f>
        <v>-2.9014664251889879E-3</v>
      </c>
      <c r="H6" s="54">
        <f t="shared" si="4"/>
        <v>-3.0000000000000001E-3</v>
      </c>
      <c r="I6" s="83">
        <f>MAX(_xll.ohPack(Data!$K$4:INDEX(Fwd3M,MATCH(E6+1,SettlementDates,1),1)))</f>
        <v>1.6720296108707528E-2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49794</v>
      </c>
      <c r="F7" s="77">
        <f t="shared" si="1"/>
        <v>12</v>
      </c>
      <c r="G7" s="83">
        <f>MIN(_xll.ohPack(Data!$K$4:INDEX(Fwd3M,MATCH(E7+1,SettlementDates,1),1)))</f>
        <v>-2.9014664251889879E-3</v>
      </c>
      <c r="H7" s="54">
        <f t="shared" si="4"/>
        <v>-3.0000000000000001E-3</v>
      </c>
      <c r="I7" s="83">
        <f>MAX(_xll.ohPack(Data!$K$4:INDEX(Fwd3M,MATCH(E7+1,SettlementDates,1),1)))</f>
        <v>1.8414959820831255E-2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53446</v>
      </c>
      <c r="F8" s="77">
        <f t="shared" si="1"/>
        <v>36</v>
      </c>
      <c r="G8" s="83">
        <f>MIN(_xll.ohPack(Data!$K$4:INDEX(Fwd3M,MATCH(E8+1,SettlementDates,1),1)))</f>
        <v>-2.9014664251889879E-3</v>
      </c>
      <c r="H8" s="54">
        <f t="shared" si="4"/>
        <v>-3.0000000000000001E-3</v>
      </c>
      <c r="I8" s="83">
        <f>MAX(_xll.ohPack(Data!$K$4:INDEX(Fwd3M,MATCH(E8+1,SettlementDates,1),1)))</f>
        <v>1.8414959820831255E-2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64404</v>
      </c>
      <c r="F9" s="77">
        <f t="shared" si="1"/>
        <v>60</v>
      </c>
      <c r="G9" s="84">
        <f>MIN(_xll.ohPack(Data!$K$4:INDEX(Fwd3M,MATCH(E9+1,SettlementDates,1),1)))</f>
        <v>-2.9014664251889879E-3</v>
      </c>
      <c r="H9" s="55">
        <f t="shared" si="4"/>
        <v>-3.0000000000000001E-3</v>
      </c>
      <c r="I9" s="84">
        <f>MAX(_xll.ohPack(Data!$K$4:INDEX(Fwd3M,MATCH(E9+1,SettlementDates,1),1)))</f>
        <v>1.8414959820831255E-2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42460</v>
      </c>
      <c r="E10" s="73">
        <f t="shared" si="0"/>
        <v>42854</v>
      </c>
      <c r="F10" s="78">
        <f t="shared" si="1"/>
        <v>1</v>
      </c>
      <c r="G10" s="83">
        <f>MIN(_xll.ohPack(Data!$O$4:INDEX(ONFwd3M,MATCH(E10+1,SettlementDates,1),1)))</f>
        <v>-2.9255474346268073E-3</v>
      </c>
      <c r="H10" s="54">
        <f t="shared" si="4"/>
        <v>-3.0000000000000001E-3</v>
      </c>
      <c r="I10" s="83">
        <f>MAX(_xll.ohPack(Data!$O$4:INDEX(ONFwd3M,MATCH(E10+1,SettlementDates,1),1)))</f>
        <v>-2.4623974646775793E-3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42460</v>
      </c>
      <c r="E11" s="76">
        <f t="shared" si="0"/>
        <v>43219</v>
      </c>
      <c r="F11" s="77">
        <f t="shared" si="1"/>
        <v>3</v>
      </c>
      <c r="G11" s="83">
        <f>MIN(_xll.ohPack(Data!$O$4:INDEX(ONFwd3M,MATCH(E11+1,SettlementDates,1),1)))</f>
        <v>-2.9269980115254057E-3</v>
      </c>
      <c r="H11" s="54">
        <f t="shared" si="4"/>
        <v>-3.0000000000000001E-3</v>
      </c>
      <c r="I11" s="83">
        <f>MAX(_xll.ohPack(Data!$O$4:INDEX(ONFwd3M,MATCH(E11+1,SettlementDates,1),1)))</f>
        <v>-1.9742348694440359E-3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44315</v>
      </c>
      <c r="F12" s="77">
        <f t="shared" si="1"/>
        <v>6</v>
      </c>
      <c r="G12" s="83">
        <f>MIN(_xll.ohPack(Data!$O$4:INDEX(ONFwd3M,MATCH(E12+1,SettlementDates,1),1)))</f>
        <v>-2.9269980115254057E-3</v>
      </c>
      <c r="H12" s="54">
        <f t="shared" si="4"/>
        <v>-3.0000000000000001E-3</v>
      </c>
      <c r="I12" s="83">
        <f>MAX(_xll.ohPack(Data!$O$4:INDEX(ONFwd3M,MATCH(E12+1,SettlementDates,1),1)))</f>
        <v>4.6061504127692388E-3</v>
      </c>
      <c r="J12" s="54">
        <f t="shared" si="2"/>
        <v>5.0000000000000001E-3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46141</v>
      </c>
      <c r="F13" s="77">
        <f t="shared" si="1"/>
        <v>6</v>
      </c>
      <c r="G13" s="83">
        <f>MIN(_xll.ohPack(Data!$O$4:INDEX(ONFwd3M,MATCH(E13+1,SettlementDates,1),1)))</f>
        <v>-2.9269980115254057E-3</v>
      </c>
      <c r="H13" s="54">
        <f t="shared" si="4"/>
        <v>-3.0000000000000001E-3</v>
      </c>
      <c r="I13" s="83">
        <f>MAX(_xll.ohPack(Data!$O$4:INDEX(ONFwd3M,MATCH(E13+1,SettlementDates,1),1)))</f>
        <v>1.6546801593468885E-2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49794</v>
      </c>
      <c r="F14" s="77">
        <f t="shared" si="1"/>
        <v>12</v>
      </c>
      <c r="G14" s="83">
        <f>MIN(_xll.ohPack(Data!$O$4:INDEX(ONFwd3M,MATCH(E14+1,SettlementDates,1),1)))</f>
        <v>-2.9269980115254057E-3</v>
      </c>
      <c r="H14" s="54">
        <f t="shared" si="4"/>
        <v>-3.0000000000000001E-3</v>
      </c>
      <c r="I14" s="83">
        <f>MAX(_xll.ohPack(Data!$O$4:INDEX(ONFwd3M,MATCH(E14+1,SettlementDates,1),1)))</f>
        <v>1.8371947907311892E-2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53446</v>
      </c>
      <c r="F15" s="77">
        <f t="shared" si="1"/>
        <v>36</v>
      </c>
      <c r="G15" s="83">
        <f>MIN(_xll.ohPack(Data!$O$4:INDEX(ONFwd3M,MATCH(E15+1,SettlementDates,1),1)))</f>
        <v>-2.9269980115254057E-3</v>
      </c>
      <c r="H15" s="54">
        <f t="shared" si="4"/>
        <v>-3.0000000000000001E-3</v>
      </c>
      <c r="I15" s="83">
        <f>MAX(_xll.ohPack(Data!$O$4:INDEX(ONFwd3M,MATCH(E15+1,SettlementDates,1),1)))</f>
        <v>1.8371947907311892E-2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64404</v>
      </c>
      <c r="F16" s="81">
        <f t="shared" si="1"/>
        <v>60</v>
      </c>
      <c r="G16" s="84">
        <f>MIN(_xll.ohPack(Data!$O$4:INDEX(ONFwd3M,MATCH(E16+1,SettlementDates,1),1)))</f>
        <v>-2.9269980115254057E-3</v>
      </c>
      <c r="H16" s="55">
        <f t="shared" si="4"/>
        <v>-3.0000000000000001E-3</v>
      </c>
      <c r="I16" s="84">
        <f>MAX(_xll.ohPack(Data!$O$4:INDEX(ONFwd3M,MATCH(E16+1,SettlementDates,1),1)))</f>
        <v>1.8371947907311892E-2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3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34" si="6">LEFT(N23,LEN(N23)-1)+3&amp;"M"</f>
        <v>4M</v>
      </c>
      <c r="P23" s="110" t="str">
        <f t="shared" ref="P23:P34" si="7">Currency&amp;LEFT(N23,LEN(N23)-1)&amp;"x"&amp;LEFT(O23,LEN(O23)-1)&amp;"F"&amp;QuoteSuffix</f>
        <v>EUR1x4F_Quote</v>
      </c>
      <c r="Q23" s="122"/>
      <c r="R23" s="111">
        <f>_xll.qlInterestRateIndexFixingDate(Index3M,S23)</f>
        <v>42517</v>
      </c>
      <c r="S23" s="111">
        <f>_xll.qlCalendarAdvance(Calendar,SettlementDate,N23,"mf",TRUE)</f>
        <v>42521</v>
      </c>
      <c r="T23" s="111">
        <f>_xll.qlCalendarAdvance(Calendar,SettlementDate,O23,"mf",TRUE)</f>
        <v>42613</v>
      </c>
      <c r="U23" s="112">
        <f>_xll.qlIndexFixing(Index3M,R23,TRUE,_xll.ohTrigger(Trigger,Trigger3M,InterestRatesTrigger))</f>
        <v>-2.5300000000066697E-3</v>
      </c>
      <c r="V23" s="112">
        <f>IFERROR(_xll.qlQuoteValue(P23,_xll.ohTrigger(Trigger,Trigger3M,InterestRatesTrigger)),NA())</f>
        <v>-2.5300000000000001E-3</v>
      </c>
      <c r="W23" s="110" t="b">
        <f>NOT(ISERROR(V23))</f>
        <v>1</v>
      </c>
      <c r="X23" s="146">
        <f>(U23-V23)*10000</f>
        <v>-6.6695780842618291E-11</v>
      </c>
      <c r="Y23" s="50" t="b">
        <f>ABS(X23/10000)&lt;=ABS('General Settings'!$D$26)</f>
        <v>1</v>
      </c>
      <c r="AG23" s="155" t="e">
        <f>NA()</f>
        <v>#N/A</v>
      </c>
    </row>
    <row r="24" spans="3:33" x14ac:dyDescent="0.2">
      <c r="M24" s="110" t="s">
        <v>146</v>
      </c>
      <c r="N24" s="110" t="s">
        <v>63</v>
      </c>
      <c r="O24" s="110" t="str">
        <f t="shared" si="6"/>
        <v>5M</v>
      </c>
      <c r="P24" s="110" t="str">
        <f t="shared" si="7"/>
        <v>EUR2x5F_Quote</v>
      </c>
      <c r="Q24" s="122"/>
      <c r="R24" s="111">
        <f>_xll.qlInterestRateIndexFixingDate(Index3M,S24)</f>
        <v>42549</v>
      </c>
      <c r="S24" s="111">
        <f>_xll.qlCalendarAdvance(Calendar,SettlementDate,N24,"mf",TRUE)</f>
        <v>42551</v>
      </c>
      <c r="T24" s="111">
        <f>_xll.qlCalendarAdvance(Calendar,SettlementDate,O24,"mf",TRUE)</f>
        <v>42643</v>
      </c>
      <c r="U24" s="112">
        <f>_xll.qlIndexFixing(Index3M,R24,TRUE,_xll.ohTrigger(Trigger,Trigger3M,InterestRatesTrigger))</f>
        <v>-2.5899999999994166E-3</v>
      </c>
      <c r="V24" s="112">
        <f>IFERROR(_xll.qlQuoteValue(P24,_xll.ohTrigger(Trigger,Trigger3M,InterestRatesTrigger)),NA())</f>
        <v>-2.5900000000000003E-3</v>
      </c>
      <c r="W24" s="110" t="b">
        <f t="shared" ref="W24:W34" si="8">NOT(ISERROR(V24))</f>
        <v>1</v>
      </c>
      <c r="X24" s="146">
        <f t="shared" ref="X24:X60" si="9">(U24-V24)*10000</f>
        <v>5.8373444966619559E-12</v>
      </c>
      <c r="Y24" s="50" t="b">
        <f>ABS(X24/10000)&lt;=ABS('General Settings'!$D$26)</f>
        <v>1</v>
      </c>
      <c r="AG24" s="156" t="e">
        <f>NA()</f>
        <v>#N/A</v>
      </c>
    </row>
    <row r="25" spans="3:33" x14ac:dyDescent="0.2">
      <c r="K25" s="140" t="b">
        <v>1</v>
      </c>
      <c r="M25" s="110" t="s">
        <v>146</v>
      </c>
      <c r="N25" s="110" t="s">
        <v>31</v>
      </c>
      <c r="O25" s="110" t="str">
        <f t="shared" si="6"/>
        <v>6M</v>
      </c>
      <c r="P25" s="110" t="str">
        <f t="shared" si="7"/>
        <v>EUR3x6F_Quote</v>
      </c>
      <c r="Q25" s="122"/>
      <c r="R25" s="111">
        <f>_xll.qlInterestRateIndexFixingDate(Index3M,S25)</f>
        <v>42578</v>
      </c>
      <c r="S25" s="111">
        <f>_xll.qlCalendarAdvance(Calendar,SettlementDate,N25,"mf",TRUE)</f>
        <v>42580</v>
      </c>
      <c r="T25" s="111">
        <f>_xll.qlCalendarAdvance(Calendar,SettlementDate,O25,"mf",TRUE)</f>
        <v>42674</v>
      </c>
      <c r="U25" s="112">
        <f>_xll.qlIndexFixing(Index3M,R25,TRUE,_xll.ohTrigger(Trigger,Trigger3M,InterestRatesTrigger))</f>
        <v>-2.6300000000101715E-3</v>
      </c>
      <c r="V25" s="112">
        <f>IFERROR(_xll.qlQuoteValue(P25,_xll.ohTrigger(Trigger,Trigger3M,InterestRatesTrigger)),NA())</f>
        <v>-2.63E-3</v>
      </c>
      <c r="W25" s="110" t="b">
        <f t="shared" si="8"/>
        <v>1</v>
      </c>
      <c r="X25" s="146">
        <f t="shared" si="9"/>
        <v>-1.0171551101390008E-10</v>
      </c>
      <c r="Y25" s="50" t="b">
        <f>ABS(X25/10000)&lt;=ABS('General Settings'!$D$26)</f>
        <v>1</v>
      </c>
      <c r="AG25" s="156" t="e">
        <f>NA()</f>
        <v>#N/A</v>
      </c>
    </row>
    <row r="26" spans="3:33" x14ac:dyDescent="0.2">
      <c r="M26" s="110" t="s">
        <v>146</v>
      </c>
      <c r="N26" s="110" t="s">
        <v>64</v>
      </c>
      <c r="O26" s="110" t="str">
        <f t="shared" si="6"/>
        <v>7M</v>
      </c>
      <c r="P26" s="110" t="str">
        <f t="shared" si="7"/>
        <v>EUR4x7F_Quote</v>
      </c>
      <c r="Q26" s="122"/>
      <c r="R26" s="111">
        <f>_xll.qlInterestRateIndexFixingDate(Index3M,S26)</f>
        <v>42611</v>
      </c>
      <c r="S26" s="111">
        <f>_xll.qlCalendarAdvance(Calendar,SettlementDate,N26,"mf",TRUE)</f>
        <v>42613</v>
      </c>
      <c r="T26" s="111">
        <f>_xll.qlCalendarAdvance(Calendar,SettlementDate,O26,"mf",TRUE)</f>
        <v>42704</v>
      </c>
      <c r="U26" s="112">
        <f>_xll.qlIndexFixing(Index3M,R26,TRUE,_xll.ohTrigger(Trigger,Trigger3M,InterestRatesTrigger))</f>
        <v>-2.6700000000117381E-3</v>
      </c>
      <c r="V26" s="112">
        <f>IFERROR(_xll.qlQuoteValue(P26,_xll.ohTrigger(Trigger,Trigger3M,InterestRatesTrigger)),NA())</f>
        <v>-2.6700000000000001E-3</v>
      </c>
      <c r="W26" s="110" t="b">
        <f t="shared" si="8"/>
        <v>1</v>
      </c>
      <c r="X26" s="146">
        <f t="shared" si="9"/>
        <v>-1.1738006400197065E-10</v>
      </c>
      <c r="Y26" s="50" t="b">
        <f>ABS(X26/10000)&lt;=ABS('General Settings'!$D$26)</f>
        <v>1</v>
      </c>
      <c r="AG26" s="156" t="e">
        <f>NA()</f>
        <v>#N/A</v>
      </c>
    </row>
    <row r="27" spans="3:33" x14ac:dyDescent="0.2">
      <c r="M27" s="110" t="s">
        <v>146</v>
      </c>
      <c r="N27" s="110" t="s">
        <v>65</v>
      </c>
      <c r="O27" s="110" t="str">
        <f t="shared" si="6"/>
        <v>8M</v>
      </c>
      <c r="P27" s="110" t="str">
        <f t="shared" si="7"/>
        <v>EUR5x8F_Quote</v>
      </c>
      <c r="Q27" s="122"/>
      <c r="R27" s="111">
        <f>_xll.qlInterestRateIndexFixingDate(Index3M,S27)</f>
        <v>42641</v>
      </c>
      <c r="S27" s="111">
        <f>_xll.qlCalendarAdvance(Calendar,SettlementDate,N27,"mf",TRUE)</f>
        <v>42643</v>
      </c>
      <c r="T27" s="111">
        <f>_xll.qlCalendarAdvance(Calendar,SettlementDate,O27,"mf",TRUE)</f>
        <v>42734</v>
      </c>
      <c r="U27" s="112">
        <f>_xll.qlIndexFixing(Index3M,R27,TRUE,_xll.ohTrigger(Trigger,Trigger3M,InterestRatesTrigger))</f>
        <v>-2.7100000000004928E-3</v>
      </c>
      <c r="V27" s="112">
        <f>IFERROR(_xll.qlQuoteValue(P27,_xll.ohTrigger(Trigger,Trigger3M,InterestRatesTrigger)),NA())</f>
        <v>-2.7100000000000002E-3</v>
      </c>
      <c r="W27" s="110" t="b">
        <f t="shared" si="8"/>
        <v>1</v>
      </c>
      <c r="X27" s="146">
        <f t="shared" si="9"/>
        <v>-4.9266146717741321E-12</v>
      </c>
      <c r="Y27" s="50" t="b">
        <f>ABS(X27/10000)&lt;=ABS('General Settings'!$D$26)</f>
        <v>1</v>
      </c>
      <c r="AG27" s="156" t="e">
        <f>NA()</f>
        <v>#N/A</v>
      </c>
    </row>
    <row r="28" spans="3:33" x14ac:dyDescent="0.2">
      <c r="K28" s="140" t="b">
        <v>0</v>
      </c>
      <c r="M28" s="110" t="s">
        <v>146</v>
      </c>
      <c r="N28" s="110" t="s">
        <v>32</v>
      </c>
      <c r="O28" s="110" t="str">
        <f t="shared" si="6"/>
        <v>9M</v>
      </c>
      <c r="P28" s="110" t="str">
        <f t="shared" si="7"/>
        <v>EUR6x9F_Quote</v>
      </c>
      <c r="Q28" s="122"/>
      <c r="R28" s="111">
        <f>_xll.qlInterestRateIndexFixingDate(Index3M,S28)</f>
        <v>42670</v>
      </c>
      <c r="S28" s="111">
        <f>_xll.qlCalendarAdvance(Calendar,SettlementDate,N28,"mf",TRUE)</f>
        <v>42674</v>
      </c>
      <c r="T28" s="111">
        <f>_xll.qlCalendarAdvance(Calendar,SettlementDate,O28,"mf",TRUE)</f>
        <v>42766</v>
      </c>
      <c r="U28" s="112">
        <f>_xll.qlIndexFixing(Index3M,R28,TRUE,_xll.ohTrigger(Trigger,Trigger3M,InterestRatesTrigger))</f>
        <v>-2.7500000000149748E-3</v>
      </c>
      <c r="V28" s="112">
        <f>IFERROR(_xll.qlQuoteValue(P28,_xll.ohTrigger(Trigger,Trigger3M,InterestRatesTrigger)),NA())</f>
        <v>-2.7500000000000003E-3</v>
      </c>
      <c r="W28" s="110" t="b">
        <f t="shared" si="8"/>
        <v>1</v>
      </c>
      <c r="X28" s="146">
        <f t="shared" si="9"/>
        <v>-1.4974566725500793E-10</v>
      </c>
      <c r="Y28" s="50" t="b">
        <f>ABS(X28/10000)&lt;=ABS('General Settings'!$D$26)</f>
        <v>1</v>
      </c>
      <c r="AG28" s="156" t="e">
        <f>NA()</f>
        <v>#N/A</v>
      </c>
    </row>
    <row r="29" spans="3:33" x14ac:dyDescent="0.2">
      <c r="M29" s="110" t="s">
        <v>146</v>
      </c>
      <c r="N29" s="110" t="s">
        <v>66</v>
      </c>
      <c r="O29" s="110" t="str">
        <f t="shared" si="6"/>
        <v>10M</v>
      </c>
      <c r="P29" s="110" t="str">
        <f t="shared" si="7"/>
        <v>EUR7x10F_Quote</v>
      </c>
      <c r="Q29" s="122"/>
      <c r="R29" s="111">
        <f>_xll.qlInterestRateIndexFixingDate(Index3M,S29)</f>
        <v>42702</v>
      </c>
      <c r="S29" s="111">
        <f>_xll.qlCalendarAdvance(Calendar,SettlementDate,N29,"mf",TRUE)</f>
        <v>42704</v>
      </c>
      <c r="T29" s="111">
        <f>_xll.qlCalendarAdvance(Calendar,SettlementDate,O29,"mf",TRUE)</f>
        <v>42794</v>
      </c>
      <c r="U29" s="112">
        <f>_xll.qlIndexFixing(Index3M,R29,TRUE,_xll.ohTrigger(Trigger,Trigger3M,InterestRatesTrigger))</f>
        <v>-2.8200000000158099E-3</v>
      </c>
      <c r="V29" s="112">
        <f>IFERROR(_xll.qlQuoteValue(P29,_xll.ohTrigger(Trigger,Trigger3M,InterestRatesTrigger)),NA())</f>
        <v>-2.8200000000000005E-3</v>
      </c>
      <c r="W29" s="110" t="b">
        <f t="shared" si="8"/>
        <v>1</v>
      </c>
      <c r="X29" s="146">
        <f t="shared" si="9"/>
        <v>-1.5809402398314631E-10</v>
      </c>
      <c r="Y29" s="50" t="b">
        <f>ABS(X29/10000)&lt;=ABS('General Settings'!$D$26)</f>
        <v>1</v>
      </c>
      <c r="AG29" s="156" t="e">
        <f>NA()</f>
        <v>#N/A</v>
      </c>
    </row>
    <row r="30" spans="3:33" x14ac:dyDescent="0.2">
      <c r="M30" s="110" t="s">
        <v>146</v>
      </c>
      <c r="N30" s="110" t="s">
        <v>67</v>
      </c>
      <c r="O30" s="110" t="str">
        <f t="shared" si="6"/>
        <v>11M</v>
      </c>
      <c r="P30" s="110" t="str">
        <f t="shared" si="7"/>
        <v>EUR8x11F_Quote</v>
      </c>
      <c r="Q30" s="122"/>
      <c r="R30" s="111">
        <f>_xll.qlInterestRateIndexFixingDate(Index3M,S30)</f>
        <v>42732</v>
      </c>
      <c r="S30" s="111">
        <f>_xll.qlCalendarAdvance(Calendar,SettlementDate,N30,"mf",TRUE)</f>
        <v>42734</v>
      </c>
      <c r="T30" s="111">
        <f>_xll.qlCalendarAdvance(Calendar,SettlementDate,O30,"mf",TRUE)</f>
        <v>42825</v>
      </c>
      <c r="U30" s="112">
        <f>_xll.qlIndexFixing(Index3M,R30,TRUE,_xll.ohTrigger(Trigger,Trigger3M,InterestRatesTrigger))</f>
        <v>-2.8600000000003774E-3</v>
      </c>
      <c r="V30" s="112">
        <f>IFERROR(_xll.qlQuoteValue(P30,_xll.ohTrigger(Trigger,Trigger3M,InterestRatesTrigger)),NA())</f>
        <v>-2.8600000000000001E-3</v>
      </c>
      <c r="W30" s="110" t="b">
        <f t="shared" si="8"/>
        <v>1</v>
      </c>
      <c r="X30" s="146">
        <f t="shared" si="9"/>
        <v>-3.7730235602495554E-12</v>
      </c>
      <c r="Y30" s="50" t="b">
        <f>ABS(X30/10000)&lt;=ABS('General Settings'!$D$26)</f>
        <v>1</v>
      </c>
      <c r="AG30" s="156" t="e">
        <f>NA()</f>
        <v>#N/A</v>
      </c>
    </row>
    <row r="31" spans="3:33" x14ac:dyDescent="0.2">
      <c r="K31" s="61" t="b">
        <v>0</v>
      </c>
      <c r="M31" s="110" t="s">
        <v>146</v>
      </c>
      <c r="N31" s="110" t="s">
        <v>68</v>
      </c>
      <c r="O31" s="110" t="str">
        <f t="shared" si="6"/>
        <v>12M</v>
      </c>
      <c r="P31" s="110" t="str">
        <f t="shared" si="7"/>
        <v>EUR9x12F_Quote</v>
      </c>
      <c r="Q31" s="122"/>
      <c r="R31" s="111">
        <f>_xll.qlInterestRateIndexFixingDate(Index3M,S31)</f>
        <v>42762</v>
      </c>
      <c r="S31" s="111">
        <f>_xll.qlCalendarAdvance(Calendar,SettlementDate,N31,"mf",TRUE)</f>
        <v>42766</v>
      </c>
      <c r="T31" s="111">
        <f>_xll.qlCalendarAdvance(Calendar,SettlementDate,O31,"mf",TRUE)</f>
        <v>42853</v>
      </c>
      <c r="U31" s="112">
        <f>_xll.qlIndexFixing(Index3M,R31,TRUE,_xll.ohTrigger(Trigger,Trigger3M,InterestRatesTrigger))</f>
        <v>-2.8800000000198779E-3</v>
      </c>
      <c r="V31" s="112">
        <f>IFERROR(_xll.qlQuoteValue(P31,_xll.ohTrigger(Trigger,Trigger3M,InterestRatesTrigger)),NA())</f>
        <v>-2.8800000000000002E-3</v>
      </c>
      <c r="W31" s="110" t="b">
        <f t="shared" si="8"/>
        <v>1</v>
      </c>
      <c r="X31" s="146">
        <f t="shared" si="9"/>
        <v>-1.9877762630349238E-10</v>
      </c>
      <c r="Y31" s="50" t="b">
        <f>ABS(X31/10000)&lt;=ABS('General Settings'!$D$26)</f>
        <v>1</v>
      </c>
      <c r="AG31" s="156" t="e">
        <f>NA()</f>
        <v>#N/A</v>
      </c>
    </row>
    <row r="32" spans="3:33" x14ac:dyDescent="0.2">
      <c r="M32" s="110" t="s">
        <v>146</v>
      </c>
      <c r="N32" s="110" t="s">
        <v>69</v>
      </c>
      <c r="O32" s="110" t="str">
        <f t="shared" si="6"/>
        <v>13M</v>
      </c>
      <c r="P32" s="110" t="str">
        <f t="shared" si="7"/>
        <v>EUR10x13F_Quote</v>
      </c>
      <c r="Q32" s="122"/>
      <c r="R32" s="111">
        <f>_xll.qlInterestRateIndexFixingDate(Index3M,S32)</f>
        <v>42790</v>
      </c>
      <c r="S32" s="111">
        <f>_xll.qlCalendarAdvance(Calendar,SettlementDate,N32,"mf",TRUE)</f>
        <v>42794</v>
      </c>
      <c r="T32" s="111">
        <f>_xll.qlCalendarAdvance(Calendar,SettlementDate,O32,"mf",TRUE)</f>
        <v>42886</v>
      </c>
      <c r="U32" s="112">
        <f>_xll.qlIndexFixing(Index3M,R32,TRUE,_xll.ohTrigger(Trigger,Trigger3M,InterestRatesTrigger))</f>
        <v>-2.9000000000198676E-3</v>
      </c>
      <c r="V32" s="112">
        <f>IFERROR(_xll.qlQuoteValue(P32,_xll.ohTrigger(Trigger,Trigger3M,InterestRatesTrigger)),NA())</f>
        <v>-2.9000000000000002E-3</v>
      </c>
      <c r="W32" s="110" t="b">
        <f t="shared" si="8"/>
        <v>1</v>
      </c>
      <c r="X32" s="146">
        <f t="shared" si="9"/>
        <v>-1.9867354289493377E-10</v>
      </c>
      <c r="Y32" s="50" t="b">
        <f>ABS(X32/10000)&lt;=ABS('General Settings'!$D$26)</f>
        <v>1</v>
      </c>
      <c r="AG32" s="156" t="e">
        <f>NA()</f>
        <v>#N/A</v>
      </c>
    </row>
    <row r="33" spans="13:33" x14ac:dyDescent="0.2">
      <c r="M33" s="110" t="s">
        <v>146</v>
      </c>
      <c r="N33" s="110" t="s">
        <v>70</v>
      </c>
      <c r="O33" s="110" t="str">
        <f t="shared" si="6"/>
        <v>14M</v>
      </c>
      <c r="P33" s="110" t="str">
        <f t="shared" si="7"/>
        <v>EUR11x14F_Quote</v>
      </c>
      <c r="Q33" s="122"/>
      <c r="R33" s="111">
        <f>_xll.qlInterestRateIndexFixingDate(Index3M,S33)</f>
        <v>42823</v>
      </c>
      <c r="S33" s="111">
        <f>_xll.qlCalendarAdvance(Calendar,SettlementDate,N33,"mf",TRUE)</f>
        <v>42825</v>
      </c>
      <c r="T33" s="111">
        <f>_xll.qlCalendarAdvance(Calendar,SettlementDate,O33,"mf",TRUE)</f>
        <v>42916</v>
      </c>
      <c r="U33" s="112">
        <f>_xll.qlIndexFixing(Index3M,R33,TRUE,_xll.ohTrigger(Trigger,Trigger3M,InterestRatesTrigger))</f>
        <v>-2.9000000000005519E-3</v>
      </c>
      <c r="V33" s="112">
        <f>IFERROR(_xll.qlQuoteValue(P33,_xll.ohTrigger(Trigger,Trigger3M,InterestRatesTrigger)),NA())</f>
        <v>-2.9000000000000002E-3</v>
      </c>
      <c r="W33" s="110" t="b">
        <f t="shared" si="8"/>
        <v>1</v>
      </c>
      <c r="X33" s="146">
        <f t="shared" si="9"/>
        <v>-5.5164206536062466E-12</v>
      </c>
      <c r="Y33" s="50" t="b">
        <f>ABS(X33/10000)&lt;=ABS('General Settings'!$D$26)</f>
        <v>1</v>
      </c>
      <c r="AG33" s="156" t="e">
        <f>NA()</f>
        <v>#N/A</v>
      </c>
    </row>
    <row r="34" spans="13:33" x14ac:dyDescent="0.2">
      <c r="M34" s="110" t="s">
        <v>146</v>
      </c>
      <c r="N34" s="110" t="s">
        <v>102</v>
      </c>
      <c r="O34" s="110" t="str">
        <f t="shared" si="6"/>
        <v>15M</v>
      </c>
      <c r="P34" s="110" t="str">
        <f t="shared" si="7"/>
        <v>EUR12x15F_Quote</v>
      </c>
      <c r="Q34" s="122"/>
      <c r="R34" s="111">
        <f>_xll.qlInterestRateIndexFixingDate(Index3M,S34)</f>
        <v>42851</v>
      </c>
      <c r="S34" s="111">
        <f>_xll.qlCalendarAdvance(Calendar,SettlementDate,N34,"mf",TRUE)</f>
        <v>42853</v>
      </c>
      <c r="T34" s="111">
        <f>_xll.qlCalendarAdvance(Calendar,SettlementDate,O34,"mf",TRUE)</f>
        <v>42947</v>
      </c>
      <c r="U34" s="112">
        <f>_xll.qlIndexFixing(Index3M,R34,TRUE,_xll.ohTrigger(Trigger,Trigger3M,InterestRatesTrigger))</f>
        <v>-2.8900000000934263E-3</v>
      </c>
      <c r="V34" s="112">
        <f>IFERROR(_xll.qlQuoteValue(P34,_xll.ohTrigger(Trigger,Trigger3M,InterestRatesTrigger)),NA())</f>
        <v>-2.8900000000000002E-3</v>
      </c>
      <c r="W34" s="110" t="b">
        <f t="shared" si="8"/>
        <v>1</v>
      </c>
      <c r="X34" s="146">
        <f t="shared" si="9"/>
        <v>-9.3426134883944911E-10</v>
      </c>
      <c r="Y34" s="50" t="b">
        <f>ABS(X34/10000)&lt;=ABS('General Settings'!$D$26)</f>
        <v>1</v>
      </c>
      <c r="AG34" s="157" t="e">
        <f>NA()</f>
        <v>#N/A</v>
      </c>
    </row>
    <row r="35" spans="13:33" x14ac:dyDescent="0.2">
      <c r="M35" s="52" t="s">
        <v>110</v>
      </c>
      <c r="N35" s="52"/>
      <c r="O35" s="52" t="str">
        <f>_xll.qlIMMNextCode(EvaluationDate+2,TRUE,Trigger)</f>
        <v>M6</v>
      </c>
      <c r="P35" s="52" t="str">
        <f t="shared" ref="P35:P60" si="10">Currency&amp;"FUT3M"&amp;O35&amp;QuoteSuffix</f>
        <v>EURFUT3MM6_Quote</v>
      </c>
      <c r="Q35" s="52" t="str">
        <f t="shared" ref="Q35:Q60" si="11">Currency&amp;"FUT3M"&amp;O35&amp;"ConvAdj"&amp;QuoteSuffix</f>
        <v>EURFUT3MM6ConvAdj_Quote</v>
      </c>
      <c r="R35" s="131">
        <f>_xll.qlInterestRateIndexFixingDate(Index3M,S35)</f>
        <v>42534</v>
      </c>
      <c r="S35" s="131">
        <f>_xll.qlIMMdate(O35)</f>
        <v>42536</v>
      </c>
      <c r="T35" s="131">
        <f>_xll.qlInterestRateIndexMaturity(Index3M,S35)</f>
        <v>42628</v>
      </c>
      <c r="U35" s="130">
        <f>_xll.qlIndexFixing(Index3M,R35,TRUE,_xll.ohTrigger(Trigger,Trigger3M,InterestRatesTrigger))</f>
        <v>-2.5506600797914579E-3</v>
      </c>
      <c r="V35" s="130">
        <f>IFERROR((100-_xll.qlQuoteValue(P35,_xll.ohTrigger(Trigger,Trigger3M,InterestRatesTrigger)))/100-_xll.qlQuoteValue(Q35,_xll.ohTrigger(Trigger,Trigger3M,InterestRatesTrigger)),NA())</f>
        <v>-2.5749999999999319E-3</v>
      </c>
      <c r="W35" s="52" t="b">
        <f>NOT(ISERROR(V35))</f>
        <v>1</v>
      </c>
      <c r="X35" s="148">
        <f t="shared" si="9"/>
        <v>0.24339920208474047</v>
      </c>
      <c r="Y35" s="52" t="b">
        <f>ABS(X35/10000)&lt;=ABS('General Settings'!$D$27)</f>
        <v>1</v>
      </c>
      <c r="AG35" s="155" t="e">
        <f>NA()</f>
        <v>#N/A</v>
      </c>
    </row>
    <row r="36" spans="13:33" x14ac:dyDescent="0.2">
      <c r="M36" s="50" t="s">
        <v>110</v>
      </c>
      <c r="N36" s="50"/>
      <c r="O36" s="50" t="str">
        <f>_xll.qlIMMNextCode(O35,TRUE,Trigger)</f>
        <v>U6</v>
      </c>
      <c r="P36" s="50" t="str">
        <f t="shared" si="10"/>
        <v>EURFUT3MU6_Quote</v>
      </c>
      <c r="Q36" s="50" t="str">
        <f t="shared" si="11"/>
        <v>EURFUT3MU6ConvAdj_Quote</v>
      </c>
      <c r="R36" s="120">
        <f>_xll.qlInterestRateIndexFixingDate(Index3M,S36)</f>
        <v>42632</v>
      </c>
      <c r="S36" s="120">
        <f>_xll.qlIMMdate(O36)</f>
        <v>42634</v>
      </c>
      <c r="T36" s="120">
        <f>_xll.qlInterestRateIndexMaturity(Index3M,S36)</f>
        <v>42725</v>
      </c>
      <c r="U36" s="125">
        <f>_xll.qlIndexFixing(Index3M,R36,TRUE,_xll.ohTrigger(Trigger,Trigger3M,InterestRatesTrigger))</f>
        <v>-2.6999310584158104E-3</v>
      </c>
      <c r="V36" s="125">
        <f>IFERROR((100-_xll.qlQuoteValue(P36,_xll.ohTrigger(Trigger,Trigger3M,InterestRatesTrigger)))/100-_xll.qlQuoteValue(Q36,_xll.ohTrigger(Trigger,Trigger3M,InterestRatesTrigger)),NA())</f>
        <v>-2.6749999999999829E-3</v>
      </c>
      <c r="W36" s="50" t="b">
        <f t="shared" ref="W36:W60" si="12">NOT(ISERROR(V36))</f>
        <v>1</v>
      </c>
      <c r="X36" s="144">
        <f t="shared" si="9"/>
        <v>-0.24931058415827467</v>
      </c>
      <c r="Y36" s="50" t="b">
        <f>ABS(X36/10000)&lt;=ABS('General Settings'!$D$27)</f>
        <v>1</v>
      </c>
      <c r="AG36" s="156" t="e">
        <f>NA()</f>
        <v>#N/A</v>
      </c>
    </row>
    <row r="37" spans="13:33" x14ac:dyDescent="0.2">
      <c r="M37" s="50" t="s">
        <v>110</v>
      </c>
      <c r="N37" s="50"/>
      <c r="O37" s="50" t="str">
        <f>_xll.qlIMMNextCode(O36,TRUE,Trigger)</f>
        <v>Z6</v>
      </c>
      <c r="P37" s="50" t="str">
        <f t="shared" si="10"/>
        <v>EURFUT3MZ6_Quote</v>
      </c>
      <c r="Q37" s="50" t="str">
        <f t="shared" si="11"/>
        <v>EURFUT3MZ6ConvAdj_Quote</v>
      </c>
      <c r="R37" s="120">
        <f>_xll.qlInterestRateIndexFixingDate(Index3M,S37)</f>
        <v>42723</v>
      </c>
      <c r="S37" s="120">
        <f>_xll.qlIMMdate(O37)</f>
        <v>42725</v>
      </c>
      <c r="T37" s="120">
        <f>_xll.qlInterestRateIndexMaturity(Index3M,S37)</f>
        <v>42815</v>
      </c>
      <c r="U37" s="125">
        <f>_xll.qlIndexFixing(Index3M,R37,TRUE,_xll.ohTrigger(Trigger,Trigger3M,InterestRatesTrigger))</f>
        <v>-2.8519574394274549E-3</v>
      </c>
      <c r="V37" s="125">
        <f>IFERROR((100-_xll.qlQuoteValue(P37,_xll.ohTrigger(Trigger,Trigger3M,InterestRatesTrigger)))/100-_xll.qlQuoteValue(Q37,_xll.ohTrigger(Trigger,Trigger3M,InterestRatesTrigger)),NA())</f>
        <v>-2.8749999999999431E-3</v>
      </c>
      <c r="W37" s="50" t="b">
        <f t="shared" si="12"/>
        <v>1</v>
      </c>
      <c r="X37" s="144">
        <f t="shared" si="9"/>
        <v>0.23042560572488197</v>
      </c>
      <c r="Y37" s="50" t="b">
        <f>ABS(X37/10000)&lt;=ABS('General Settings'!$D$27)</f>
        <v>1</v>
      </c>
      <c r="AG37" s="156" t="e">
        <f>NA()</f>
        <v>#N/A</v>
      </c>
    </row>
    <row r="38" spans="13:33" x14ac:dyDescent="0.2">
      <c r="M38" s="50" t="s">
        <v>110</v>
      </c>
      <c r="N38" s="50"/>
      <c r="O38" s="50" t="str">
        <f>_xll.qlIMMNextCode(O37,TRUE,Trigger)</f>
        <v>H7</v>
      </c>
      <c r="P38" s="50" t="str">
        <f t="shared" si="10"/>
        <v>EURFUT3MH7_Quote</v>
      </c>
      <c r="Q38" s="50" t="str">
        <f t="shared" si="11"/>
        <v>EURFUT3MH7ConvAdj_Quote</v>
      </c>
      <c r="R38" s="120">
        <f>_xll.qlInterestRateIndexFixingDate(Index3M,S38)</f>
        <v>42807</v>
      </c>
      <c r="S38" s="120">
        <f>_xll.qlIMMdate(O38)</f>
        <v>42809</v>
      </c>
      <c r="T38" s="120">
        <f>_xll.qlInterestRateIndexMaturity(Index3M,S38)</f>
        <v>42901</v>
      </c>
      <c r="U38" s="125">
        <f>_xll.qlIndexFixing(Index3M,R38,TRUE,_xll.ohTrigger(Trigger,Trigger3M,InterestRatesTrigger))</f>
        <v>-2.9024509004377014E-3</v>
      </c>
      <c r="V38" s="125">
        <f>IFERROR((100-_xll.qlQuoteValue(P38,_xll.ohTrigger(Trigger,Trigger3M,InterestRatesTrigger)))/100-_xll.qlQuoteValue(Q38,_xll.ohTrigger(Trigger,Trigger3M,InterestRatesTrigger)),NA())</f>
        <v>-2.8749999999999431E-3</v>
      </c>
      <c r="W38" s="50" t="b">
        <f t="shared" si="12"/>
        <v>1</v>
      </c>
      <c r="X38" s="144">
        <f t="shared" si="9"/>
        <v>-0.27450900437758252</v>
      </c>
      <c r="Y38" s="50" t="b">
        <f>ABS(X38/10000)&lt;=ABS('General Settings'!$D$27)</f>
        <v>1</v>
      </c>
      <c r="AG38" s="156" t="e">
        <f>NA()</f>
        <v>#N/A</v>
      </c>
    </row>
    <row r="39" spans="13:33" x14ac:dyDescent="0.2">
      <c r="M39" s="219" t="s">
        <v>110</v>
      </c>
      <c r="N39" s="219"/>
      <c r="O39" s="219" t="str">
        <f>_xll.qlIMMNextCode(O38,TRUE,Trigger)</f>
        <v>M7</v>
      </c>
      <c r="P39" s="219" t="str">
        <f t="shared" si="10"/>
        <v>EURFUT3MM7_Quote</v>
      </c>
      <c r="Q39" s="219" t="str">
        <f t="shared" si="11"/>
        <v>EURFUT3MM7ConvAdj_Quote</v>
      </c>
      <c r="R39" s="220">
        <f>_xll.qlInterestRateIndexFixingDate(Index3M,S39)</f>
        <v>42905</v>
      </c>
      <c r="S39" s="220">
        <f>_xll.qlIMMdate(O39)</f>
        <v>42907</v>
      </c>
      <c r="T39" s="220">
        <f>_xll.qlInterestRateIndexMaturity(Index3M,S39)</f>
        <v>42999</v>
      </c>
      <c r="U39" s="221">
        <f>_xll.qlIndexFixing(Index3M,R39,TRUE,_xll.ohTrigger(Trigger,Trigger3M,InterestRatesTrigger))</f>
        <v>-2.8750000000631474E-3</v>
      </c>
      <c r="V39" s="221">
        <f>IFERROR((100-_xll.qlQuoteValue(P39,_xll.ohTrigger(Trigger,Trigger3M,InterestRatesTrigger)))/100-_xll.qlQuoteValue(Q39,_xll.ohTrigger(Trigger,Trigger3M,InterestRatesTrigger)),NA())</f>
        <v>-2.8749999999999431E-3</v>
      </c>
      <c r="W39" s="219" t="b">
        <f t="shared" si="12"/>
        <v>1</v>
      </c>
      <c r="X39" s="222">
        <f t="shared" si="9"/>
        <v>-6.3204216166345972E-10</v>
      </c>
      <c r="Y39" s="149" t="b">
        <f>ABS(X39/10000)&lt;=ABS('General Settings'!$D$27)</f>
        <v>1</v>
      </c>
      <c r="AG39" s="156" t="e">
        <f>NA()</f>
        <v>#N/A</v>
      </c>
    </row>
    <row r="40" spans="13:33" x14ac:dyDescent="0.2">
      <c r="M40" s="110" t="s">
        <v>110</v>
      </c>
      <c r="N40" s="110"/>
      <c r="O40" s="110" t="str">
        <f>_xll.qlIMMNextCode(O39,TRUE,Trigger)</f>
        <v>U7</v>
      </c>
      <c r="P40" s="110" t="str">
        <f t="shared" si="10"/>
        <v>EURFUT3MU7_Quote</v>
      </c>
      <c r="Q40" s="110" t="str">
        <f t="shared" si="11"/>
        <v>EURFUT3MU7ConvAdj_Quote</v>
      </c>
      <c r="R40" s="111">
        <f>_xll.qlInterestRateIndexFixingDate(Index3M,S40)</f>
        <v>42996</v>
      </c>
      <c r="S40" s="111">
        <f>_xll.qlIMMdate(O40)</f>
        <v>42998</v>
      </c>
      <c r="T40" s="111">
        <f>_xll.qlInterestRateIndexMaturity(Index3M,S40)</f>
        <v>43089</v>
      </c>
      <c r="U40" s="112">
        <f>_xll.qlIndexFixing(Index3M,R40,TRUE,_xll.ohTrigger(Trigger,Trigger3M,InterestRatesTrigger))</f>
        <v>-2.8250000001947399E-3</v>
      </c>
      <c r="V40" s="112">
        <f>IFERROR((100-_xll.qlQuoteValue(P40,_xll.ohTrigger(Trigger,Trigger3M,InterestRatesTrigger)))/100-_xll.qlQuoteValue(Q40,_xll.ohTrigger(Trigger,Trigger3M,InterestRatesTrigger)),NA())</f>
        <v>-2.8249999999999885E-3</v>
      </c>
      <c r="W40" s="110" t="b">
        <f t="shared" si="12"/>
        <v>1</v>
      </c>
      <c r="X40" s="146">
        <f t="shared" si="9"/>
        <v>-1.9475133311575021E-9</v>
      </c>
      <c r="Y40" s="50" t="b">
        <f>ABS(X40/10000)&lt;=ABS('General Settings'!$D$27)</f>
        <v>1</v>
      </c>
      <c r="AG40" s="156" t="e">
        <f>NA()</f>
        <v>#N/A</v>
      </c>
    </row>
    <row r="41" spans="13:33" x14ac:dyDescent="0.2">
      <c r="M41" s="110" t="s">
        <v>110</v>
      </c>
      <c r="N41" s="110"/>
      <c r="O41" s="110" t="str">
        <f>_xll.qlIMMNextCode(O40,TRUE,Trigger)</f>
        <v>Z7</v>
      </c>
      <c r="P41" s="110" t="str">
        <f t="shared" si="10"/>
        <v>EURFUT3MZ7_Quote</v>
      </c>
      <c r="Q41" s="110" t="str">
        <f t="shared" si="11"/>
        <v>EURFUT3MZ7ConvAdj_Quote</v>
      </c>
      <c r="R41" s="111">
        <f>_xll.qlInterestRateIndexFixingDate(Index3M,S41)</f>
        <v>43087</v>
      </c>
      <c r="S41" s="111">
        <f>_xll.qlIMMdate(O41)</f>
        <v>43089</v>
      </c>
      <c r="T41" s="111">
        <f>_xll.qlInterestRateIndexMaturity(Index3M,S41)</f>
        <v>43179</v>
      </c>
      <c r="U41" s="112">
        <f>_xll.qlIndexFixing(Index3M,R41,TRUE,_xll.ohTrigger(Trigger,Trigger3M,InterestRatesTrigger))</f>
        <v>-2.6749999998862961E-3</v>
      </c>
      <c r="V41" s="112">
        <f>IFERROR((100-_xll.qlQuoteValue(P41,_xll.ohTrigger(Trigger,Trigger3M,InterestRatesTrigger)))/100-_xll.qlQuoteValue(Q41,_xll.ohTrigger(Trigger,Trigger3M,InterestRatesTrigger)),NA())</f>
        <v>-2.6749999999999829E-3</v>
      </c>
      <c r="W41" s="110" t="b">
        <f t="shared" si="12"/>
        <v>1</v>
      </c>
      <c r="X41" s="146">
        <f t="shared" si="9"/>
        <v>1.1368683772161603E-9</v>
      </c>
      <c r="Y41" s="50" t="b">
        <f>ABS(X41/10000)&lt;=ABS('General Settings'!$D$27)</f>
        <v>1</v>
      </c>
      <c r="AG41" s="156" t="e">
        <f>NA()</f>
        <v>#N/A</v>
      </c>
    </row>
    <row r="42" spans="13:33" x14ac:dyDescent="0.2">
      <c r="M42" s="110" t="s">
        <v>110</v>
      </c>
      <c r="N42" s="110"/>
      <c r="O42" s="110" t="str">
        <f>_xll.qlIMMNextCode(O41,TRUE,Trigger)</f>
        <v>H8</v>
      </c>
      <c r="P42" s="110" t="str">
        <f t="shared" si="10"/>
        <v>EURFUT3MH8_Quote</v>
      </c>
      <c r="Q42" s="110" t="str">
        <f t="shared" si="11"/>
        <v>EURFUT3MH8ConvAdj_Quote</v>
      </c>
      <c r="R42" s="111">
        <f>_xll.qlInterestRateIndexFixingDate(Index3M,S42)</f>
        <v>43178</v>
      </c>
      <c r="S42" s="111">
        <f>_xll.qlIMMdate(O42)</f>
        <v>43180</v>
      </c>
      <c r="T42" s="111">
        <f>_xll.qlInterestRateIndexMaturity(Index3M,S42)</f>
        <v>43272</v>
      </c>
      <c r="U42" s="112">
        <f>_xll.qlIndexFixing(Index3M,R42,TRUE,_xll.ohTrigger(Trigger,Trigger3M,InterestRatesTrigger))</f>
        <v>-2.4749999930261538E-3</v>
      </c>
      <c r="V42" s="112">
        <f>IFERROR((100-_xll.qlQuoteValue(P42,_xll.ohTrigger(Trigger,Trigger3M,InterestRatesTrigger)))/100-_xll.qlQuoteValue(Q42,_xll.ohTrigger(Trigger,Trigger3M,InterestRatesTrigger)),NA())</f>
        <v>-2.4750000000000228E-3</v>
      </c>
      <c r="W42" s="110" t="b">
        <f t="shared" si="12"/>
        <v>1</v>
      </c>
      <c r="X42" s="146">
        <f t="shared" si="9"/>
        <v>6.9738689649490038E-8</v>
      </c>
      <c r="Y42" s="50" t="b">
        <f>ABS(X42/10000)&lt;=ABS('General Settings'!$D$27)</f>
        <v>1</v>
      </c>
      <c r="AG42" s="157" t="e">
        <f>NA()</f>
        <v>#N/A</v>
      </c>
    </row>
    <row r="43" spans="13:33" x14ac:dyDescent="0.2">
      <c r="M43" s="110" t="s">
        <v>110</v>
      </c>
      <c r="N43" s="110"/>
      <c r="O43" s="110" t="str">
        <f>_xll.qlIMMNextCode(O42,TRUE,Trigger)</f>
        <v>M8</v>
      </c>
      <c r="P43" s="110" t="str">
        <f t="shared" si="10"/>
        <v>EURFUT3MM8_Quote</v>
      </c>
      <c r="Q43" s="110" t="str">
        <f t="shared" si="11"/>
        <v>EURFUT3MM8ConvAdj_Quote</v>
      </c>
      <c r="R43" s="111">
        <f>_xll.qlInterestRateIndexFixingDate(Index3M,S43)</f>
        <v>43269</v>
      </c>
      <c r="S43" s="111">
        <f>_xll.qlIMMdate(O43)</f>
        <v>43271</v>
      </c>
      <c r="T43" s="111">
        <f>_xll.qlInterestRateIndexMaturity(Index3M,S43)</f>
        <v>43363</v>
      </c>
      <c r="U43" s="112">
        <f>_xll.qlIndexFixing(Index3M,R43,TRUE,_xll.ohTrigger(Trigger,Trigger3M,InterestRatesTrigger))</f>
        <v>-2.1749999981844083E-3</v>
      </c>
      <c r="V43" s="112">
        <f>IFERROR((100-_xll.qlQuoteValue(P43,_xll.ohTrigger(Trigger,Trigger3M,InterestRatesTrigger)))/100-_xll.qlQuoteValue(Q43,_xll.ohTrigger(Trigger,Trigger3M,InterestRatesTrigger)),NA())</f>
        <v>-2.1750000000000116E-3</v>
      </c>
      <c r="W43" s="110" t="b">
        <f t="shared" si="12"/>
        <v>1</v>
      </c>
      <c r="X43" s="146">
        <f t="shared" si="9"/>
        <v>1.8156032233207497E-8</v>
      </c>
      <c r="Y43" s="50" t="b">
        <f>ABS(X43/10000)&lt;=ABS('General Settings'!$D$27)</f>
        <v>1</v>
      </c>
      <c r="AG43" s="156" t="e">
        <f>NA()</f>
        <v>#N/A</v>
      </c>
    </row>
    <row r="44" spans="13:33" x14ac:dyDescent="0.2">
      <c r="M44" s="214" t="s">
        <v>110</v>
      </c>
      <c r="N44" s="214"/>
      <c r="O44" s="214" t="str">
        <f>_xll.qlIMMNextCode(O43,TRUE,Trigger)</f>
        <v>U8</v>
      </c>
      <c r="P44" s="214" t="str">
        <f t="shared" si="10"/>
        <v>EURFUT3MU8_Quote</v>
      </c>
      <c r="Q44" s="214" t="str">
        <f t="shared" si="11"/>
        <v>EURFUT3MU8ConvAdj_Quote</v>
      </c>
      <c r="R44" s="215">
        <f>_xll.qlInterestRateIndexFixingDate(Index3M,S44)</f>
        <v>43360</v>
      </c>
      <c r="S44" s="215">
        <f>_xll.qlIMMdate(O44)</f>
        <v>43362</v>
      </c>
      <c r="T44" s="215">
        <f>_xll.qlInterestRateIndexMaturity(Index3M,S44)</f>
        <v>43453</v>
      </c>
      <c r="U44" s="216">
        <f>_xll.qlIndexFixing(Index3M,R44,TRUE,_xll.ohTrigger(Trigger,Trigger3M,InterestRatesTrigger))</f>
        <v>-1.7749999977469564E-3</v>
      </c>
      <c r="V44" s="216">
        <f>IFERROR((100-_xll.qlQuoteValue(P44,_xll.ohTrigger(Trigger,Trigger3M,InterestRatesTrigger)))/100-_xll.qlQuoteValue(Q44,_xll.ohTrigger(Trigger,Trigger3M,InterestRatesTrigger)),NA())</f>
        <v>-1.775000000000091E-3</v>
      </c>
      <c r="W44" s="214" t="b">
        <f t="shared" si="12"/>
        <v>1</v>
      </c>
      <c r="X44" s="217">
        <f t="shared" si="9"/>
        <v>2.2531345279103165E-8</v>
      </c>
      <c r="Y44" s="218" t="b">
        <f>ABS(X44/10000)&lt;=ABS('General Settings'!$D$27)</f>
        <v>1</v>
      </c>
      <c r="AG44" s="156" t="e">
        <f>NA()</f>
        <v>#N/A</v>
      </c>
    </row>
    <row r="45" spans="13:33" x14ac:dyDescent="0.2">
      <c r="M45" s="50" t="s">
        <v>110</v>
      </c>
      <c r="N45" s="50"/>
      <c r="O45" s="50" t="str">
        <f>_xll.qlIMMNextCode(O44,TRUE,Trigger)</f>
        <v>Z8</v>
      </c>
      <c r="P45" s="50" t="str">
        <f t="shared" si="10"/>
        <v>EURFUT3MZ8_Quote</v>
      </c>
      <c r="Q45" s="50" t="str">
        <f t="shared" si="11"/>
        <v>EURFUT3MZ8ConvAdj_Quote</v>
      </c>
      <c r="R45" s="120">
        <f>_xll.qlInterestRateIndexFixingDate(Index3M,S45)</f>
        <v>43451</v>
      </c>
      <c r="S45" s="120">
        <f>_xll.qlIMMdate(O45)</f>
        <v>43453</v>
      </c>
      <c r="T45" s="120">
        <f>_xll.qlInterestRateIndexMaturity(Index3M,S45)</f>
        <v>43543</v>
      </c>
      <c r="U45" s="125">
        <f>_xll.qlIndexFixing(Index3M,R45,TRUE,_xll.ohTrigger(Trigger,Trigger3M,InterestRatesTrigger))</f>
        <v>-1.2341150986574512E-3</v>
      </c>
      <c r="V45" s="125">
        <f>IFERROR((100-_xll.qlQuoteValue(P45,_xll.ohTrigger(Trigger,Trigger3M,InterestRatesTrigger)))/100-_xll.qlQuoteValue(Q45,_xll.ohTrigger(Trigger,Trigger3M,InterestRatesTrigger)),NA())</f>
        <v>-1.3249999999999317E-3</v>
      </c>
      <c r="W45" s="50" t="b">
        <f t="shared" si="12"/>
        <v>1</v>
      </c>
      <c r="X45" s="144">
        <f t="shared" si="9"/>
        <v>0.90884901342480529</v>
      </c>
      <c r="Y45" s="50" t="b">
        <f>ABS(X45/10000)&lt;=ABS('General Settings'!$D$27)</f>
        <v>0</v>
      </c>
      <c r="AG45" s="156" t="e">
        <f>NA()</f>
        <v>#N/A</v>
      </c>
    </row>
    <row r="46" spans="13:33" x14ac:dyDescent="0.2">
      <c r="M46" s="50" t="s">
        <v>110</v>
      </c>
      <c r="N46" s="50"/>
      <c r="O46" s="50" t="str">
        <f>_xll.qlIMMNextCode(O45,TRUE,Trigger)</f>
        <v>H9</v>
      </c>
      <c r="P46" s="50" t="str">
        <f t="shared" si="10"/>
        <v>EURFUT3MH9_Quote</v>
      </c>
      <c r="Q46" s="50" t="str">
        <f t="shared" si="11"/>
        <v>EURFUT3MH9ConvAdj_Quote</v>
      </c>
      <c r="R46" s="120">
        <f>_xll.qlInterestRateIndexFixingDate(Index3M,S46)</f>
        <v>43542</v>
      </c>
      <c r="S46" s="120">
        <f>_xll.qlIMMdate(O46)</f>
        <v>43544</v>
      </c>
      <c r="T46" s="120">
        <f>_xll.qlInterestRateIndexMaturity(Index3M,S46)</f>
        <v>43636</v>
      </c>
      <c r="U46" s="125">
        <f>_xll.qlIndexFixing(Index3M,R46,TRUE,_xll.ohTrigger(Trigger,Trigger3M,InterestRatesTrigger))</f>
        <v>-6.9960756676346535E-4</v>
      </c>
      <c r="V46" s="125">
        <f>IFERROR((100-_xll.qlQuoteValue(P46,_xll.ohTrigger(Trigger,Trigger3M,InterestRatesTrigger)))/100-_xll.qlQuoteValue(Q46,_xll.ohTrigger(Trigger,Trigger3M,InterestRatesTrigger)),NA())</f>
        <v>-8.2500000000010234E-4</v>
      </c>
      <c r="W46" s="50" t="b">
        <f t="shared" si="12"/>
        <v>1</v>
      </c>
      <c r="X46" s="144">
        <f t="shared" si="9"/>
        <v>1.2539243323663698</v>
      </c>
      <c r="Y46" s="50" t="b">
        <f>ABS(X46/10000)&lt;=ABS('General Settings'!$D$27)</f>
        <v>0</v>
      </c>
      <c r="AG46" s="156" t="e">
        <f>NA()</f>
        <v>#N/A</v>
      </c>
    </row>
    <row r="47" spans="13:33" x14ac:dyDescent="0.2">
      <c r="M47" s="50" t="s">
        <v>110</v>
      </c>
      <c r="N47" s="50"/>
      <c r="O47" s="50" t="str">
        <f>_xll.qlIMMNextCode(O46,TRUE,Trigger)</f>
        <v>M9</v>
      </c>
      <c r="P47" s="50" t="str">
        <f t="shared" si="10"/>
        <v>EURFUT3MM9_Quote</v>
      </c>
      <c r="Q47" s="50" t="str">
        <f t="shared" si="11"/>
        <v>EURFUT3MM9ConvAdj_Quote</v>
      </c>
      <c r="R47" s="120">
        <f>_xll.qlInterestRateIndexFixingDate(Index3M,S47)</f>
        <v>43633</v>
      </c>
      <c r="S47" s="120">
        <f>_xll.qlIMMdate(O47)</f>
        <v>43635</v>
      </c>
      <c r="T47" s="120">
        <f>_xll.qlInterestRateIndexMaturity(Index3M,S47)</f>
        <v>43727</v>
      </c>
      <c r="U47" s="125">
        <f>_xll.qlIndexFixing(Index3M,R47,TRUE,_xll.ohTrigger(Trigger,Trigger3M,InterestRatesTrigger))</f>
        <v>-1.8751073581672583E-4</v>
      </c>
      <c r="V47" s="125">
        <f>IFERROR((100-_xll.qlQuoteValue(P47,_xll.ohTrigger(Trigger,Trigger3M,InterestRatesTrigger)))/100-_xll.qlQuoteValue(Q47,_xll.ohTrigger(Trigger,Trigger3M,InterestRatesTrigger)),NA())</f>
        <v>-2.2500000000007957E-4</v>
      </c>
      <c r="W47" s="50" t="b">
        <f t="shared" si="12"/>
        <v>1</v>
      </c>
      <c r="X47" s="144">
        <f t="shared" si="9"/>
        <v>0.37489264183353749</v>
      </c>
      <c r="Y47" s="50" t="b">
        <f>ABS(X47/10000)&lt;=ABS('General Settings'!$D$27)</f>
        <v>1</v>
      </c>
      <c r="AG47" s="156" t="e">
        <f>NA()</f>
        <v>#N/A</v>
      </c>
    </row>
    <row r="48" spans="13:33" x14ac:dyDescent="0.2">
      <c r="M48" s="50" t="s">
        <v>110</v>
      </c>
      <c r="N48" s="50"/>
      <c r="O48" s="50" t="str">
        <f>_xll.qlIMMNextCode(O47,TRUE,Trigger)</f>
        <v>U9</v>
      </c>
      <c r="P48" s="50" t="str">
        <f t="shared" si="10"/>
        <v>EURFUT3MU9_Quote</v>
      </c>
      <c r="Q48" s="50" t="str">
        <f t="shared" si="11"/>
        <v>EURFUT3MU9ConvAdj_Quote</v>
      </c>
      <c r="R48" s="120">
        <f>_xll.qlInterestRateIndexFixingDate(Index3M,S48)</f>
        <v>43724</v>
      </c>
      <c r="S48" s="120">
        <f>_xll.qlIMMdate(O48)</f>
        <v>43726</v>
      </c>
      <c r="T48" s="120">
        <f>_xll.qlInterestRateIndexMaturity(Index3M,S48)</f>
        <v>43817</v>
      </c>
      <c r="U48" s="125">
        <f>_xll.qlIndexFixing(Index3M,R48,TRUE,_xll.ohTrigger(Trigger,Trigger3M,InterestRatesTrigger))</f>
        <v>3.5908631487620687E-4</v>
      </c>
      <c r="V48" s="125">
        <f>IFERROR((100-_xll.qlQuoteValue(P48,_xll.ohTrigger(Trigger,Trigger3M,InterestRatesTrigger)))/100-_xll.qlQuoteValue(Q48,_xll.ohTrigger(Trigger,Trigger3M,InterestRatesTrigger)),NA())</f>
        <v>3.7499999999994314E-4</v>
      </c>
      <c r="W48" s="50" t="b">
        <f t="shared" si="12"/>
        <v>1</v>
      </c>
      <c r="X48" s="144">
        <f t="shared" si="9"/>
        <v>-0.15913685123736276</v>
      </c>
      <c r="Y48" s="50" t="b">
        <f>ABS(X48/10000)&lt;=ABS('General Settings'!$D$27)</f>
        <v>1</v>
      </c>
      <c r="AG48" s="156" t="e">
        <f>NA()</f>
        <v>#N/A</v>
      </c>
    </row>
    <row r="49" spans="12:33" x14ac:dyDescent="0.2">
      <c r="M49" s="50" t="s">
        <v>110</v>
      </c>
      <c r="N49" s="50"/>
      <c r="O49" s="50" t="str">
        <f>_xll.qlIMMNextCode(O48,TRUE,Trigger)</f>
        <v>Z9</v>
      </c>
      <c r="P49" s="50" t="str">
        <f t="shared" si="10"/>
        <v>EURFUT3MZ9_Quote</v>
      </c>
      <c r="Q49" s="50" t="str">
        <f t="shared" si="11"/>
        <v>EURFUT3MZ9ConvAdj_Quote</v>
      </c>
      <c r="R49" s="120">
        <f>_xll.qlInterestRateIndexFixingDate(Index3M,S49)</f>
        <v>43815</v>
      </c>
      <c r="S49" s="120">
        <f>_xll.qlIMMdate(O49)</f>
        <v>43817</v>
      </c>
      <c r="T49" s="120">
        <f>_xll.qlInterestRateIndexMaturity(Index3M,S49)</f>
        <v>43908</v>
      </c>
      <c r="U49" s="125">
        <f>_xll.qlIndexFixing(Index3M,R49,TRUE,_xll.ohTrigger(Trigger,Trigger3M,InterestRatesTrigger))</f>
        <v>9.4532635760807902E-4</v>
      </c>
      <c r="V49" s="125">
        <f>IFERROR((100-_xll.qlQuoteValue(P49,_xll.ohTrigger(Trigger,Trigger3M,InterestRatesTrigger)))/100-_xll.qlQuoteValue(Q49,_xll.ohTrigger(Trigger,Trigger3M,InterestRatesTrigger)),NA())</f>
        <v>1.0750000000000171E-3</v>
      </c>
      <c r="W49" s="50" t="b">
        <f t="shared" si="12"/>
        <v>1</v>
      </c>
      <c r="X49" s="144">
        <f t="shared" si="9"/>
        <v>-1.296736423919381</v>
      </c>
      <c r="Y49" s="50" t="b">
        <f>ABS(X49/10000)&lt;=ABS('General Settings'!$D$27)</f>
        <v>0</v>
      </c>
      <c r="AG49" s="156" t="e">
        <f>NA()</f>
        <v>#N/A</v>
      </c>
    </row>
    <row r="50" spans="12:33" x14ac:dyDescent="0.2">
      <c r="M50" s="50" t="s">
        <v>110</v>
      </c>
      <c r="N50" s="50"/>
      <c r="O50" s="50" t="str">
        <f>_xll.qlIMMNextCode(O49,TRUE,Trigger)</f>
        <v>H0</v>
      </c>
      <c r="P50" s="50" t="str">
        <f t="shared" si="10"/>
        <v>EURFUT3MH0_Quote</v>
      </c>
      <c r="Q50" s="50" t="str">
        <f t="shared" si="11"/>
        <v>EURFUT3MH0ConvAdj_Quote</v>
      </c>
      <c r="R50" s="120">
        <f>_xll.qlInterestRateIndexFixingDate(Index3M,S50)</f>
        <v>43906</v>
      </c>
      <c r="S50" s="120">
        <f>_xll.qlIMMdate(O50)</f>
        <v>43908</v>
      </c>
      <c r="T50" s="120">
        <f>_xll.qlInterestRateIndexMaturity(Index3M,S50)</f>
        <v>44000</v>
      </c>
      <c r="U50" s="125">
        <f>_xll.qlIndexFixing(Index3M,R50,TRUE,_xll.ohTrigger(Trigger,Trigger3M,InterestRatesTrigger))</f>
        <v>1.569475657899164E-3</v>
      </c>
      <c r="V50" s="125">
        <f>IFERROR((100-_xll.qlQuoteValue(P50,_xll.ohTrigger(Trigger,Trigger3M,InterestRatesTrigger)))/100-_xll.qlQuoteValue(Q50,_xll.ohTrigger(Trigger,Trigger3M,InterestRatesTrigger)),NA())</f>
        <v>1.7749999999999489E-3</v>
      </c>
      <c r="W50" s="50" t="b">
        <f t="shared" si="12"/>
        <v>1</v>
      </c>
      <c r="X50" s="144">
        <f t="shared" si="9"/>
        <v>-2.055243421007849</v>
      </c>
      <c r="Y50" s="50" t="b">
        <f>ABS(X50/10000)&lt;=ABS('General Settings'!$D$27)</f>
        <v>0</v>
      </c>
      <c r="AG50" s="156" t="e">
        <f>NA()</f>
        <v>#N/A</v>
      </c>
    </row>
    <row r="51" spans="12:33" x14ac:dyDescent="0.2">
      <c r="M51" s="50" t="s">
        <v>110</v>
      </c>
      <c r="N51" s="50"/>
      <c r="O51" s="50" t="str">
        <f>_xll.qlIMMNextCode(O50,TRUE,Trigger)</f>
        <v>M0</v>
      </c>
      <c r="P51" s="50" t="str">
        <f t="shared" si="10"/>
        <v>EURFUT3MM0_Quote</v>
      </c>
      <c r="Q51" s="50" t="str">
        <f t="shared" si="11"/>
        <v>EURFUT3MM0ConvAdj_Quote</v>
      </c>
      <c r="R51" s="120">
        <f>_xll.qlInterestRateIndexFixingDate(Index3M,S51)</f>
        <v>43997</v>
      </c>
      <c r="S51" s="120">
        <f>_xll.qlIMMdate(O51)</f>
        <v>43999</v>
      </c>
      <c r="T51" s="120">
        <f>_xll.qlInterestRateIndexMaturity(Index3M,S51)</f>
        <v>44091</v>
      </c>
      <c r="U51" s="125">
        <f>_xll.qlIndexFixing(Index3M,R51,TRUE,_xll.ohTrigger(Trigger,Trigger3M,InterestRatesTrigger))</f>
        <v>2.2354592700589851E-3</v>
      </c>
      <c r="V51" s="125">
        <f>IFERROR((100-_xll.qlQuoteValue(P51,_xll.ohTrigger(Trigger,Trigger3M,InterestRatesTrigger)))/100-_xll.qlQuoteValue(Q51,_xll.ohTrigger(Trigger,Trigger3M,InterestRatesTrigger)),NA())</f>
        <v>2.5499999999999546E-3</v>
      </c>
      <c r="W51" s="50" t="b">
        <f t="shared" si="12"/>
        <v>1</v>
      </c>
      <c r="X51" s="144">
        <f t="shared" si="9"/>
        <v>-3.1454072994096953</v>
      </c>
      <c r="Y51" s="50" t="b">
        <f>ABS(X51/10000)&lt;=ABS('General Settings'!$D$27)</f>
        <v>0</v>
      </c>
      <c r="AG51" s="156" t="e">
        <f>NA()</f>
        <v>#N/A</v>
      </c>
    </row>
    <row r="52" spans="12:33" x14ac:dyDescent="0.2">
      <c r="M52" s="50" t="s">
        <v>110</v>
      </c>
      <c r="N52" s="50"/>
      <c r="O52" s="50" t="str">
        <f>_xll.qlIMMNextCode(O51,TRUE,Trigger)</f>
        <v>U0</v>
      </c>
      <c r="P52" s="50" t="str">
        <f t="shared" si="10"/>
        <v>EURFUT3MU0_Quote</v>
      </c>
      <c r="Q52" s="50" t="str">
        <f t="shared" si="11"/>
        <v>EURFUT3MU0ConvAdj_Quote</v>
      </c>
      <c r="R52" s="120">
        <f>_xll.qlInterestRateIndexFixingDate(Index3M,S52)</f>
        <v>44088</v>
      </c>
      <c r="S52" s="120">
        <f>_xll.qlIMMdate(O52)</f>
        <v>44090</v>
      </c>
      <c r="T52" s="120">
        <f>_xll.qlInterestRateIndexMaturity(Index3M,S52)</f>
        <v>44181</v>
      </c>
      <c r="U52" s="125">
        <f>_xll.qlIndexFixing(Index3M,R52,TRUE,_xll.ohTrigger(Trigger,Trigger3M,InterestRatesTrigger))</f>
        <v>2.9555536958098291E-3</v>
      </c>
      <c r="V52" s="125">
        <f>IFERROR((100-_xll.qlQuoteValue(P52,_xll.ohTrigger(Trigger,Trigger3M,InterestRatesTrigger)))/100-_xll.qlQuoteValue(Q52,_xll.ohTrigger(Trigger,Trigger3M,InterestRatesTrigger)),NA())</f>
        <v>3.3250000000001022E-3</v>
      </c>
      <c r="W52" s="50" t="b">
        <f t="shared" si="12"/>
        <v>1</v>
      </c>
      <c r="X52" s="144">
        <f t="shared" si="9"/>
        <v>-3.6944630419027309</v>
      </c>
      <c r="Y52" s="50" t="b">
        <f>ABS(X52/10000)&lt;=ABS('General Settings'!$D$27)</f>
        <v>0</v>
      </c>
      <c r="AG52" s="156" t="e">
        <f>NA()</f>
        <v>#N/A</v>
      </c>
    </row>
    <row r="53" spans="12:33" x14ac:dyDescent="0.2">
      <c r="M53" s="50" t="s">
        <v>110</v>
      </c>
      <c r="N53" s="50"/>
      <c r="O53" s="50" t="str">
        <f>_xll.qlIMMNextCode(O52,TRUE,Trigger)</f>
        <v>Z0</v>
      </c>
      <c r="P53" s="50" t="str">
        <f t="shared" si="10"/>
        <v>EURFUT3MZ0_Quote</v>
      </c>
      <c r="Q53" s="50" t="str">
        <f t="shared" si="11"/>
        <v>EURFUT3MZ0ConvAdj_Quote</v>
      </c>
      <c r="R53" s="120">
        <f>_xll.qlInterestRateIndexFixingDate(Index3M,S53)</f>
        <v>44179</v>
      </c>
      <c r="S53" s="120">
        <f>_xll.qlIMMdate(O53)</f>
        <v>44181</v>
      </c>
      <c r="T53" s="120">
        <f>_xll.qlInterestRateIndexMaturity(Index3M,S53)</f>
        <v>44271</v>
      </c>
      <c r="U53" s="125">
        <f>_xll.qlIndexFixing(Index3M,R53,TRUE,_xll.ohTrigger(Trigger,Trigger3M,InterestRatesTrigger))</f>
        <v>3.7367964190604397E-3</v>
      </c>
      <c r="V53" s="125">
        <f>IFERROR((100-_xll.qlQuoteValue(P53,_xll.ohTrigger(Trigger,Trigger3M,InterestRatesTrigger)))/100-_xll.qlQuoteValue(Q53,_xll.ohTrigger(Trigger,Trigger3M,InterestRatesTrigger)),NA())</f>
        <v>4.1749999999998975E-3</v>
      </c>
      <c r="W53" s="50" t="b">
        <f t="shared" si="12"/>
        <v>1</v>
      </c>
      <c r="X53" s="144">
        <f t="shared" si="9"/>
        <v>-4.3820358093945782</v>
      </c>
      <c r="Y53" s="50" t="b">
        <f>ABS(X53/10000)&lt;=ABS('General Settings'!$D$27)</f>
        <v>0</v>
      </c>
      <c r="AG53" s="156" t="e">
        <f>NA()</f>
        <v>#N/A</v>
      </c>
    </row>
    <row r="54" spans="12:33" x14ac:dyDescent="0.2">
      <c r="M54" s="50" t="s">
        <v>110</v>
      </c>
      <c r="N54" s="50"/>
      <c r="O54" s="50" t="str">
        <f>_xll.qlIMMNextCode(O53,TRUE,Trigger)</f>
        <v>H1</v>
      </c>
      <c r="P54" s="50" t="str">
        <f t="shared" si="10"/>
        <v>EURFUT3MH1_Quote</v>
      </c>
      <c r="Q54" s="50" t="str">
        <f t="shared" si="11"/>
        <v>EURFUT3MH1ConvAdj_Quote</v>
      </c>
      <c r="R54" s="120">
        <f>_xll.qlInterestRateIndexFixingDate(Index3M,S54)</f>
        <v>44270</v>
      </c>
      <c r="S54" s="120">
        <f>_xll.qlIMMdate(O54)</f>
        <v>44272</v>
      </c>
      <c r="T54" s="120">
        <f>_xll.qlInterestRateIndexMaturity(Index3M,S54)</f>
        <v>44364</v>
      </c>
      <c r="U54" s="125">
        <f>_xll.qlIndexFixing(Index3M,R54,TRUE,_xll.ohTrigger(Trigger,Trigger3M,InterestRatesTrigger))</f>
        <v>4.595124326162014E-3</v>
      </c>
      <c r="V54" s="125">
        <f>IFERROR((100-_xll.qlQuoteValue(P54,_xll.ohTrigger(Trigger,Trigger3M,InterestRatesTrigger)))/100-_xll.qlQuoteValue(Q54,_xll.ohTrigger(Trigger,Trigger3M,InterestRatesTrigger)),NA())</f>
        <v>5.0249999999999774E-3</v>
      </c>
      <c r="W54" s="50" t="b">
        <f t="shared" si="12"/>
        <v>1</v>
      </c>
      <c r="X54" s="144">
        <f t="shared" si="9"/>
        <v>-4.2987567383796339</v>
      </c>
      <c r="Y54" s="50" t="b">
        <f>ABS(X54/10000)&lt;=ABS('General Settings'!$D$27)</f>
        <v>0</v>
      </c>
      <c r="AG54" s="156" t="e">
        <f>NA()</f>
        <v>#N/A</v>
      </c>
    </row>
    <row r="55" spans="12:33" x14ac:dyDescent="0.2">
      <c r="M55" s="50" t="s">
        <v>110</v>
      </c>
      <c r="N55" s="50"/>
      <c r="O55" s="50" t="str">
        <f>_xll.qlIMMNextCode(O54,TRUE,Trigger)</f>
        <v>M1</v>
      </c>
      <c r="P55" s="50" t="str">
        <f t="shared" si="10"/>
        <v>EURFUT3MM1_Quote</v>
      </c>
      <c r="Q55" s="50" t="str">
        <f t="shared" si="11"/>
        <v>EURFUT3MM1ConvAdj_Quote</v>
      </c>
      <c r="R55" s="120">
        <f>_xll.qlInterestRateIndexFixingDate(Index3M,S55)</f>
        <v>44361</v>
      </c>
      <c r="S55" s="120">
        <f>_xll.qlIMMdate(O55)</f>
        <v>44363</v>
      </c>
      <c r="T55" s="120">
        <f>_xll.qlInterestRateIndexMaturity(Index3M,S55)</f>
        <v>44455</v>
      </c>
      <c r="U55" s="125">
        <f>_xll.qlIndexFixing(Index3M,R55,TRUE,_xll.ohTrigger(Trigger,Trigger3M,InterestRatesTrigger))</f>
        <v>5.4693044082502733E-3</v>
      </c>
      <c r="V55" s="125">
        <f>IFERROR((100-_xll.qlQuoteValue(P55,_xll.ohTrigger(Trigger,Trigger3M,InterestRatesTrigger)))/100-_xll.qlQuoteValue(Q55,_xll.ohTrigger(Trigger,Trigger3M,InterestRatesTrigger)),NA())</f>
        <v>5.8750000000000573E-3</v>
      </c>
      <c r="W55" s="50" t="b">
        <f t="shared" si="12"/>
        <v>1</v>
      </c>
      <c r="X55" s="144">
        <f t="shared" si="9"/>
        <v>-4.0569559174978389</v>
      </c>
      <c r="Y55" s="50" t="b">
        <f>ABS(X55/10000)&lt;=ABS('General Settings'!$D$27)</f>
        <v>0</v>
      </c>
      <c r="AG55" s="156" t="e">
        <f>NA()</f>
        <v>#N/A</v>
      </c>
    </row>
    <row r="56" spans="12:33" x14ac:dyDescent="0.2">
      <c r="M56" s="50" t="s">
        <v>110</v>
      </c>
      <c r="N56" s="50"/>
      <c r="O56" s="50" t="str">
        <f>_xll.qlIMMNextCode(O55,TRUE,Trigger)</f>
        <v>U1</v>
      </c>
      <c r="P56" s="50" t="str">
        <f t="shared" si="10"/>
        <v>EURFUT3MU1_Quote</v>
      </c>
      <c r="Q56" s="50" t="str">
        <f t="shared" si="11"/>
        <v>EURFUT3MU1ConvAdj_Quote</v>
      </c>
      <c r="R56" s="120">
        <f>_xll.qlInterestRateIndexFixingDate(Index3M,S56)</f>
        <v>44452</v>
      </c>
      <c r="S56" s="120">
        <f>_xll.qlIMMdate(O56)</f>
        <v>44454</v>
      </c>
      <c r="T56" s="120">
        <f>_xll.qlInterestRateIndexMaturity(Index3M,S56)</f>
        <v>44545</v>
      </c>
      <c r="U56" s="125">
        <f>_xll.qlIndexFixing(Index3M,R56,TRUE,_xll.ohTrigger(Trigger,Trigger3M,InterestRatesTrigger))</f>
        <v>6.3198540646380377E-3</v>
      </c>
      <c r="V56" s="125">
        <f>IFERROR((100-_xll.qlQuoteValue(P56,_xll.ohTrigger(Trigger,Trigger3M,InterestRatesTrigger)))/100-_xll.qlQuoteValue(Q56,_xll.ohTrigger(Trigger,Trigger3M,InterestRatesTrigger)),NA())</f>
        <v>6.7249999999998526E-3</v>
      </c>
      <c r="W56" s="50" t="b">
        <f t="shared" si="12"/>
        <v>1</v>
      </c>
      <c r="X56" s="144">
        <f t="shared" si="9"/>
        <v>-4.0514593536181494</v>
      </c>
      <c r="Y56" s="50" t="b">
        <f>ABS(X56/10000)&lt;=ABS('General Settings'!$D$27)</f>
        <v>0</v>
      </c>
      <c r="AG56" s="156" t="e">
        <f>NA()</f>
        <v>#N/A</v>
      </c>
    </row>
    <row r="57" spans="12:33" x14ac:dyDescent="0.2">
      <c r="M57" s="94" t="s">
        <v>110</v>
      </c>
      <c r="N57" s="94"/>
      <c r="O57" s="94" t="str">
        <f>_xll.qlIMMNextCode(O56,TRUE,Trigger)</f>
        <v>Z1</v>
      </c>
      <c r="P57" s="94" t="str">
        <f t="shared" si="10"/>
        <v>EURFUT3MZ1_Quote</v>
      </c>
      <c r="Q57" s="94" t="str">
        <f t="shared" si="11"/>
        <v>EURFUT3MZ1ConvAdj_Quote</v>
      </c>
      <c r="R57" s="106">
        <f>_xll.qlInterestRateIndexFixingDate(Index3M,S57)</f>
        <v>44543</v>
      </c>
      <c r="S57" s="106">
        <f>_xll.qlIMMdate(O57)</f>
        <v>44545</v>
      </c>
      <c r="T57" s="106">
        <f>_xll.qlInterestRateIndexMaturity(Index3M,S57)</f>
        <v>44635</v>
      </c>
      <c r="U57" s="97">
        <f>_xll.qlIndexFixing(Index3M,R57,TRUE,_xll.ohTrigger(Trigger,Trigger3M,InterestRatesTrigger))</f>
        <v>7.1385036847102512E-3</v>
      </c>
      <c r="V57" s="97">
        <f>IFERROR((100-_xll.qlQuoteValue(P57,_xll.ohTrigger(Trigger,Trigger3M,InterestRatesTrigger)))/100-_xll.qlQuoteValue(Q57,_xll.ohTrigger(Trigger,Trigger3M,InterestRatesTrigger)),NA())</f>
        <v>7.5749999999999316E-3</v>
      </c>
      <c r="W57" s="94" t="b">
        <f t="shared" si="12"/>
        <v>1</v>
      </c>
      <c r="X57" s="153">
        <f t="shared" si="9"/>
        <v>-4.364963152896804</v>
      </c>
      <c r="Y57" s="94" t="b">
        <f>ABS(X57/10000)&lt;=ABS('General Settings'!$D$27)</f>
        <v>0</v>
      </c>
      <c r="AG57" s="156" t="e">
        <f>NA()</f>
        <v>#N/A</v>
      </c>
    </row>
    <row r="58" spans="12:33" x14ac:dyDescent="0.2">
      <c r="M58" s="94" t="s">
        <v>110</v>
      </c>
      <c r="N58" s="94"/>
      <c r="O58" s="94" t="str">
        <f>_xll.qlIMMNextCode(O57,TRUE,Trigger)</f>
        <v>H2</v>
      </c>
      <c r="P58" s="94" t="str">
        <f t="shared" si="10"/>
        <v>EURFUT3MH2_Quote</v>
      </c>
      <c r="Q58" s="94" t="str">
        <f t="shared" si="11"/>
        <v>EURFUT3MH2ConvAdj_Quote</v>
      </c>
      <c r="R58" s="106">
        <f>_xll.qlInterestRateIndexFixingDate(Index3M,S58)</f>
        <v>44634</v>
      </c>
      <c r="S58" s="106">
        <f>_xll.qlIMMdate(O58)</f>
        <v>44636</v>
      </c>
      <c r="T58" s="106">
        <f>_xll.qlInterestRateIndexMaturity(Index3M,S58)</f>
        <v>44728</v>
      </c>
      <c r="U58" s="97">
        <f>_xll.qlIndexFixing(Index3M,R58,TRUE,_xll.ohTrigger(Trigger,Trigger3M,InterestRatesTrigger))</f>
        <v>7.9271119330434504E-3</v>
      </c>
      <c r="V58" s="97">
        <f>IFERROR((100-_xll.qlQuoteValue(P58,_xll.ohTrigger(Trigger,Trigger3M,InterestRatesTrigger)))/100-_xll.qlQuoteValue(Q58,_xll.ohTrigger(Trigger,Trigger3M,InterestRatesTrigger)),NA())</f>
        <v>8.4250000000000106E-3</v>
      </c>
      <c r="W58" s="94" t="b">
        <f t="shared" si="12"/>
        <v>1</v>
      </c>
      <c r="X58" s="153">
        <f t="shared" si="9"/>
        <v>-4.9788806695656023</v>
      </c>
      <c r="Y58" s="94" t="b">
        <f>ABS(X58/10000)&lt;=ABS('General Settings'!$D$27)</f>
        <v>0</v>
      </c>
      <c r="AG58" s="157" t="e">
        <f>NA()</f>
        <v>#N/A</v>
      </c>
    </row>
    <row r="59" spans="12:33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K6</v>
      </c>
      <c r="P59" s="93" t="str">
        <f t="shared" si="10"/>
        <v>EURFUT3MK6_Quote</v>
      </c>
      <c r="Q59" s="93" t="str">
        <f t="shared" si="11"/>
        <v>EURFUT3MK6ConvAdj_Quote</v>
      </c>
      <c r="R59" s="105">
        <f>_xll.qlInterestRateIndexFixingDate(Index3M,S59)</f>
        <v>42506</v>
      </c>
      <c r="S59" s="105">
        <f>_xll.qlIMMdate(O59)</f>
        <v>42508</v>
      </c>
      <c r="T59" s="105">
        <f>_xll.qlInterestRateIndexMaturity(Index3M,S59)</f>
        <v>42600</v>
      </c>
      <c r="U59" s="96">
        <f>_xll.qlIndexFixing(Index3M,R59,TRUE,_xll.ohTrigger(Trigger,Trigger3M,InterestRatesTrigger))</f>
        <v>-2.5290233536511423E-3</v>
      </c>
      <c r="V59" s="96">
        <f>IFERROR((100-_xll.qlQuoteValue(P59,_xll.ohTrigger(Trigger,Trigger3M,InterestRatesTrigger)))/100-_xll.qlQuoteValue(Q59,_xll.ohTrigger(Trigger,Trigger3M,InterestRatesTrigger)),NA())</f>
        <v>-2.5249999999999773E-3</v>
      </c>
      <c r="W59" s="93" t="b">
        <f t="shared" si="12"/>
        <v>1</v>
      </c>
      <c r="X59" s="154">
        <f t="shared" si="9"/>
        <v>-4.0233536511649105E-2</v>
      </c>
      <c r="Y59" s="93" t="b">
        <f>ABS(X59/10000)&lt;=ABS('General Settings'!$D$27)</f>
        <v>1</v>
      </c>
      <c r="AG59" s="155" t="e">
        <f>NA()</f>
        <v>#N/A</v>
      </c>
    </row>
    <row r="60" spans="12:33" x14ac:dyDescent="0.2">
      <c r="M60" s="51" t="s">
        <v>111</v>
      </c>
      <c r="N60" s="51"/>
      <c r="O60" s="51" t="str">
        <f>IF(_xll.qlIMMIsIMMcode(_xll.qlIMMNextCode(O59,FALSE)),_xll.qlIMMNextCode(_xll.qlIMMNextCode(O59,FALSE),FALSE),_xll.qlIMMNextCode(O59,FALSE))</f>
        <v>N6</v>
      </c>
      <c r="P60" s="51" t="str">
        <f t="shared" si="10"/>
        <v>EURFUT3MN6_Quote</v>
      </c>
      <c r="Q60" s="51" t="str">
        <f t="shared" si="11"/>
        <v>EURFUT3MN6ConvAdj_Quote</v>
      </c>
      <c r="R60" s="121">
        <f>_xll.qlInterestRateIndexFixingDate(Index3M,S60)</f>
        <v>42569</v>
      </c>
      <c r="S60" s="121">
        <f>_xll.qlIMMdate(O60)</f>
        <v>42571</v>
      </c>
      <c r="T60" s="121">
        <f>_xll.qlInterestRateIndexMaturity(Index3M,S60)</f>
        <v>42663</v>
      </c>
      <c r="U60" s="126">
        <f>_xll.qlIndexFixing(Index3M,R60,TRUE,_xll.ohTrigger(Trigger,Trigger3M,InterestRatesTrigger))</f>
        <v>-2.6193737444505424E-3</v>
      </c>
      <c r="V60" s="126">
        <f>IFERROR((100-_xll.qlQuoteValue(P60,_xll.ohTrigger(Trigger,Trigger3M,InterestRatesTrigger)))/100-_xll.qlQuoteValue(Q60,_xll.ohTrigger(Trigger,Trigger3M,InterestRatesTrigger)),NA())</f>
        <v>-2.7000000000001025E-3</v>
      </c>
      <c r="W60" s="51" t="b">
        <f t="shared" si="12"/>
        <v>1</v>
      </c>
      <c r="X60" s="147">
        <f t="shared" si="9"/>
        <v>0.80626255549560122</v>
      </c>
      <c r="Y60" s="51" t="b">
        <f>ABS(X60/10000)&lt;=ABS('General Settings'!$D$27)</f>
        <v>0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42487</v>
      </c>
      <c r="S61" s="120">
        <f>_xll.qlInterestRateIndexValueDate(AA61,R61)</f>
        <v>42489</v>
      </c>
      <c r="T61" s="120">
        <f>_xll.qlInterestRateIndexMaturity(AA61,S61)</f>
        <v>42853</v>
      </c>
      <c r="U61" s="125">
        <f>_xll.qlIndexFixing(AA61,R61,TRUE,_xll.ohTrigger(Trigger,Trigger3M,InterestRatesTrigger))</f>
        <v>-2.7235476139327139E-3</v>
      </c>
      <c r="V61" s="125">
        <f>_xll.qlQuoteValue(P61,_xll.ohTrigger(Trigger,Trigger3M,InterestRatesTrigger))</f>
        <v>-2.7300000000000002E-3</v>
      </c>
      <c r="W61" s="50" t="b">
        <f t="shared" ref="W61:W87" si="15">NOT(ISERROR(V61))</f>
        <v>1</v>
      </c>
      <c r="X61" s="144">
        <f t="shared" ref="X61:X75" si="16">(U61-V61)*10000</f>
        <v>6.4523860672863198E-2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obj_00704#0000</v>
      </c>
      <c r="AC61" s="103" t="s">
        <v>33</v>
      </c>
      <c r="AD61" s="103" t="s">
        <v>108</v>
      </c>
      <c r="AE61" s="104" t="s">
        <v>154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42487</v>
      </c>
      <c r="S62" s="120">
        <f>_xll.qlInterestRateIndexValueDate(AA62,R62)</f>
        <v>42489</v>
      </c>
      <c r="T62" s="120">
        <f>_xll.qlInterestRateIndexMaturity(AA62,S62)</f>
        <v>42947</v>
      </c>
      <c r="U62" s="125">
        <f>_xll.qlIndexFixing(AA62,R62,TRUE,_xll.ohTrigger(Trigger,Trigger3M,InterestRatesTrigger))</f>
        <v>-2.7640601951270426E-3</v>
      </c>
      <c r="V62" s="125">
        <f>_xll.qlQuoteValue(P62,_xll.ohTrigger(Trigger,Trigger3M,InterestRatesTrigger))</f>
        <v>-2.7700000000000003E-3</v>
      </c>
      <c r="W62" s="50" t="b">
        <f t="shared" si="15"/>
        <v>1</v>
      </c>
      <c r="X62" s="144">
        <f t="shared" si="16"/>
        <v>5.9398048729577234E-2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obj_007a3#0000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42487</v>
      </c>
      <c r="S63" s="120">
        <f>_xll.qlInterestRateIndexValueDate(AA63,R63)</f>
        <v>42489</v>
      </c>
      <c r="T63" s="120">
        <f>_xll.qlInterestRateIndexMaturity(AA63,S63)</f>
        <v>43038</v>
      </c>
      <c r="U63" s="125">
        <f>_xll.qlIndexFixing(AA63,R63,TRUE,_xll.ohTrigger(Trigger,Trigger3M,InterestRatesTrigger))</f>
        <v>-2.7879602226794143E-3</v>
      </c>
      <c r="V63" s="125">
        <f>_xll.qlQuoteValue(P63,_xll.ohTrigger(Trigger,Trigger3M,InterestRatesTrigger))</f>
        <v>-2.7800000000000004E-3</v>
      </c>
      <c r="W63" s="50" t="b">
        <f t="shared" si="15"/>
        <v>1</v>
      </c>
      <c r="X63" s="144">
        <f t="shared" si="16"/>
        <v>-7.9602226794139697E-2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obj_00755#0000</v>
      </c>
    </row>
    <row r="64" spans="12:33" x14ac:dyDescent="0.2">
      <c r="M64" s="50" t="s">
        <v>60</v>
      </c>
      <c r="N64" s="50"/>
      <c r="O64" s="50" t="s">
        <v>77</v>
      </c>
      <c r="P64" s="50" t="str">
        <f t="shared" si="13"/>
        <v>EURAB3E21M_Quote</v>
      </c>
      <c r="Q64" s="122"/>
      <c r="R64" s="120">
        <f t="shared" si="14"/>
        <v>42487</v>
      </c>
      <c r="S64" s="120">
        <f>_xll.qlInterestRateIndexValueDate(AA64,R64)</f>
        <v>42489</v>
      </c>
      <c r="T64" s="120">
        <f>_xll.qlInterestRateIndexMaturity(AA64,S64)</f>
        <v>43129</v>
      </c>
      <c r="U64" s="125">
        <f>_xll.qlIndexFixing(AA64,R64,TRUE,_xll.ohTrigger(Trigger,Trigger3M,InterestRatesTrigger))</f>
        <v>-2.7938741577336139E-3</v>
      </c>
      <c r="V64" s="125">
        <f>_xll.qlQuoteValue(P64,_xll.ohTrigger(Trigger,Trigger3M,InterestRatesTrigger))</f>
        <v>-2.7900000000000004E-3</v>
      </c>
      <c r="W64" s="50" t="b">
        <f t="shared" si="15"/>
        <v>1</v>
      </c>
      <c r="X64" s="144">
        <f t="shared" si="16"/>
        <v>-3.8741577336135619E-2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obj_00807#0000</v>
      </c>
    </row>
    <row r="65" spans="10:27" x14ac:dyDescent="0.2">
      <c r="M65" s="50" t="s">
        <v>60</v>
      </c>
      <c r="N65" s="50"/>
      <c r="O65" s="50" t="s">
        <v>78</v>
      </c>
      <c r="P65" s="50" t="str">
        <f t="shared" si="13"/>
        <v>EURAB3E2Y_Quote</v>
      </c>
      <c r="Q65" s="122"/>
      <c r="R65" s="120">
        <f t="shared" si="14"/>
        <v>42487</v>
      </c>
      <c r="S65" s="120">
        <f>_xll.qlInterestRateIndexValueDate(AA65,R65)</f>
        <v>42489</v>
      </c>
      <c r="T65" s="120">
        <f>_xll.qlInterestRateIndexMaturity(AA65,S65)</f>
        <v>43220</v>
      </c>
      <c r="U65" s="125">
        <f>_xll.qlIndexFixing(AA65,R65,TRUE,_xll.ohTrigger(Trigger,Trigger3M,InterestRatesTrigger))</f>
        <v>-2.771166843477068E-3</v>
      </c>
      <c r="V65" s="125">
        <f>_xll.qlQuoteValue(P65,_xll.ohTrigger(Trigger,Trigger3M,InterestRatesTrigger))</f>
        <v>-2.7700000000000003E-3</v>
      </c>
      <c r="W65" s="50" t="b">
        <f t="shared" si="15"/>
        <v>1</v>
      </c>
      <c r="X65" s="144">
        <f t="shared" si="16"/>
        <v>-1.1668434770676327E-2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obj_006fc#0000</v>
      </c>
    </row>
    <row r="66" spans="10:27" x14ac:dyDescent="0.2">
      <c r="M66" s="110" t="s">
        <v>60</v>
      </c>
      <c r="N66" s="110"/>
      <c r="O66" s="110" t="s">
        <v>79</v>
      </c>
      <c r="P66" s="110" t="str">
        <f t="shared" si="13"/>
        <v>EURAB3E3Y_Quote</v>
      </c>
      <c r="Q66" s="122"/>
      <c r="R66" s="111">
        <f t="shared" si="14"/>
        <v>42487</v>
      </c>
      <c r="S66" s="111">
        <f>_xll.qlInterestRateIndexValueDate(AA66,R66)</f>
        <v>42489</v>
      </c>
      <c r="T66" s="111">
        <f>_xll.qlInterestRateIndexMaturity(AA66,S66)</f>
        <v>43584</v>
      </c>
      <c r="U66" s="112">
        <f>_xll.qlIndexFixing(AA66,R66,TRUE,_xll.ohTrigger(Trigger,Trigger3M,InterestRatesTrigger))</f>
        <v>-2.4299999998039978E-3</v>
      </c>
      <c r="V66" s="112">
        <f>_xll.qlQuoteValue(P66,_xll.ohTrigger(Trigger,Trigger3M,InterestRatesTrigger))</f>
        <v>-2.4299999999999999E-3</v>
      </c>
      <c r="W66" s="110" t="b">
        <f t="shared" si="15"/>
        <v>1</v>
      </c>
      <c r="X66" s="146">
        <f t="shared" si="16"/>
        <v>1.9600206874192949E-9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obj_0071b#0000</v>
      </c>
    </row>
    <row r="67" spans="10:27" x14ac:dyDescent="0.2">
      <c r="M67" s="110" t="s">
        <v>60</v>
      </c>
      <c r="N67" s="110"/>
      <c r="O67" s="110" t="s">
        <v>80</v>
      </c>
      <c r="P67" s="110" t="str">
        <f t="shared" si="13"/>
        <v>EURAB3E4Y_Quote</v>
      </c>
      <c r="Q67" s="122"/>
      <c r="R67" s="111">
        <f t="shared" si="14"/>
        <v>42487</v>
      </c>
      <c r="S67" s="111">
        <f>_xll.qlInterestRateIndexValueDate(AA67,R67)</f>
        <v>42489</v>
      </c>
      <c r="T67" s="111">
        <f>_xll.qlInterestRateIndexMaturity(AA67,S67)</f>
        <v>43950</v>
      </c>
      <c r="U67" s="112">
        <f>_xll.qlIndexFixing(AA67,R67,TRUE,_xll.ohTrigger(Trigger,Trigger3M,InterestRatesTrigger))</f>
        <v>-1.7299999997189796E-3</v>
      </c>
      <c r="V67" s="112">
        <f>_xll.qlQuoteValue(P67,_xll.ohTrigger(Trigger,Trigger3M,InterestRatesTrigger))</f>
        <v>-1.7299999999999998E-3</v>
      </c>
      <c r="W67" s="110" t="b">
        <f t="shared" si="15"/>
        <v>1</v>
      </c>
      <c r="X67" s="146">
        <f t="shared" si="16"/>
        <v>2.8102021577824932E-9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obj_00863#0000</v>
      </c>
    </row>
    <row r="68" spans="10:27" x14ac:dyDescent="0.2">
      <c r="M68" s="110" t="s">
        <v>60</v>
      </c>
      <c r="N68" s="110"/>
      <c r="O68" s="110" t="s">
        <v>81</v>
      </c>
      <c r="P68" s="110" t="str">
        <f t="shared" si="13"/>
        <v>EURAB3E5Y_Quote</v>
      </c>
      <c r="Q68" s="122"/>
      <c r="R68" s="111">
        <f t="shared" si="14"/>
        <v>42487</v>
      </c>
      <c r="S68" s="111">
        <f>_xll.qlInterestRateIndexValueDate(AA68,R68)</f>
        <v>42489</v>
      </c>
      <c r="T68" s="111">
        <f>_xll.qlInterestRateIndexMaturity(AA68,S68)</f>
        <v>44315</v>
      </c>
      <c r="U68" s="112">
        <f>_xll.qlIndexFixing(AA68,R68,TRUE,_xll.ohTrigger(Trigger,Trigger3M,InterestRatesTrigger))</f>
        <v>-7.8000000009615256E-4</v>
      </c>
      <c r="V68" s="112">
        <f>_xll.qlQuoteValue(P68,_xll.ohTrigger(Trigger,Trigger3M,InterestRatesTrigger))</f>
        <v>-7.7999999999999999E-4</v>
      </c>
      <c r="W68" s="110" t="b">
        <f t="shared" si="15"/>
        <v>1</v>
      </c>
      <c r="X68" s="146">
        <f t="shared" si="16"/>
        <v>-9.6152578087094209E-10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obj_00762#0000</v>
      </c>
    </row>
    <row r="69" spans="10:27" x14ac:dyDescent="0.2">
      <c r="M69" s="110" t="s">
        <v>60</v>
      </c>
      <c r="N69" s="110"/>
      <c r="O69" s="110" t="s">
        <v>82</v>
      </c>
      <c r="P69" s="110" t="str">
        <f t="shared" si="13"/>
        <v>EURAB3E6Y_Quote</v>
      </c>
      <c r="Q69" s="122"/>
      <c r="R69" s="111">
        <f t="shared" si="14"/>
        <v>42487</v>
      </c>
      <c r="S69" s="111">
        <f>_xll.qlInterestRateIndexValueDate(AA69,R69)</f>
        <v>42489</v>
      </c>
      <c r="T69" s="111">
        <f>_xll.qlInterestRateIndexMaturity(AA69,S69)</f>
        <v>44680</v>
      </c>
      <c r="U69" s="112">
        <f>_xll.qlIndexFixing(AA69,R69,TRUE,_xll.ohTrigger(Trigger,Trigger3M,InterestRatesTrigger))</f>
        <v>4.0999999959147879E-4</v>
      </c>
      <c r="V69" s="112">
        <f>_xll.qlQuoteValue(P69,_xll.ohTrigger(Trigger,Trigger3M,InterestRatesTrigger))</f>
        <v>4.0999999999999999E-4</v>
      </c>
      <c r="W69" s="110" t="b">
        <f t="shared" si="15"/>
        <v>1</v>
      </c>
      <c r="X69" s="146">
        <f t="shared" si="16"/>
        <v>-4.085211986401549E-9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obj_00791#0000</v>
      </c>
    </row>
    <row r="70" spans="10:27" x14ac:dyDescent="0.2">
      <c r="M70" s="110" t="s">
        <v>60</v>
      </c>
      <c r="N70" s="110"/>
      <c r="O70" s="110" t="s">
        <v>83</v>
      </c>
      <c r="P70" s="110" t="str">
        <f t="shared" si="13"/>
        <v>EURAB3E7Y_Quote</v>
      </c>
      <c r="Q70" s="122"/>
      <c r="R70" s="111">
        <f t="shared" si="14"/>
        <v>42487</v>
      </c>
      <c r="S70" s="111">
        <f>_xll.qlInterestRateIndexValueDate(AA70,R70)</f>
        <v>42489</v>
      </c>
      <c r="T70" s="111">
        <f>_xll.qlInterestRateIndexMaturity(AA70,S70)</f>
        <v>45044</v>
      </c>
      <c r="U70" s="112">
        <f>_xll.qlIndexFixing(AA70,R70,TRUE,_xll.ohTrigger(Trigger,Trigger3M,InterestRatesTrigger))</f>
        <v>1.6999999993876232E-3</v>
      </c>
      <c r="V70" s="112">
        <f>_xll.qlQuoteValue(P70,_xll.ohTrigger(Trigger,Trigger3M,InterestRatesTrigger))</f>
        <v>1.6999999999999999E-3</v>
      </c>
      <c r="W70" s="110" t="b">
        <f t="shared" si="15"/>
        <v>1</v>
      </c>
      <c r="X70" s="146">
        <f t="shared" si="16"/>
        <v>-6.1237668581848315E-9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obj_00800#0000</v>
      </c>
    </row>
    <row r="71" spans="10:27" x14ac:dyDescent="0.2">
      <c r="J71" s="62"/>
      <c r="K71" s="62"/>
      <c r="M71" s="110" t="s">
        <v>60</v>
      </c>
      <c r="N71" s="110"/>
      <c r="O71" s="110" t="s">
        <v>84</v>
      </c>
      <c r="P71" s="110" t="str">
        <f t="shared" si="13"/>
        <v>EURAB3E8Y_Quote</v>
      </c>
      <c r="Q71" s="122"/>
      <c r="R71" s="111">
        <f t="shared" si="14"/>
        <v>42487</v>
      </c>
      <c r="S71" s="111">
        <f>_xll.qlInterestRateIndexValueDate(AA71,R71)</f>
        <v>42489</v>
      </c>
      <c r="T71" s="111">
        <f>_xll.qlInterestRateIndexMaturity(AA71,S71)</f>
        <v>45411</v>
      </c>
      <c r="U71" s="112">
        <f>_xll.qlIndexFixing(AA71,R71,TRUE,_xll.ohTrigger(Trigger,Trigger3M,InterestRatesTrigger))</f>
        <v>3.0199999992617252E-3</v>
      </c>
      <c r="V71" s="112">
        <f>_xll.qlQuoteValue(P71,_xll.ohTrigger(Trigger,Trigger3M,InterestRatesTrigger))</f>
        <v>3.0200000000000005E-3</v>
      </c>
      <c r="W71" s="110" t="b">
        <f t="shared" si="15"/>
        <v>1</v>
      </c>
      <c r="X71" s="146">
        <f t="shared" si="16"/>
        <v>-7.3827532628967241E-9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obj_006a6#0000</v>
      </c>
    </row>
    <row r="72" spans="10:27" x14ac:dyDescent="0.2">
      <c r="M72" s="110" t="s">
        <v>60</v>
      </c>
      <c r="N72" s="110"/>
      <c r="O72" s="110" t="s">
        <v>85</v>
      </c>
      <c r="P72" s="110" t="str">
        <f t="shared" si="13"/>
        <v>EURAB3E9Y_Quote</v>
      </c>
      <c r="Q72" s="122"/>
      <c r="R72" s="111">
        <f t="shared" si="14"/>
        <v>42487</v>
      </c>
      <c r="S72" s="111">
        <f>_xll.qlInterestRateIndexValueDate(AA72,R72)</f>
        <v>42489</v>
      </c>
      <c r="T72" s="111">
        <f>_xll.qlInterestRateIndexMaturity(AA72,S72)</f>
        <v>45776</v>
      </c>
      <c r="U72" s="112">
        <f>_xll.qlIndexFixing(AA72,R72,TRUE,_xll.ohTrigger(Trigger,Trigger3M,InterestRatesTrigger))</f>
        <v>4.289999999291509E-3</v>
      </c>
      <c r="V72" s="112">
        <f>_xll.qlQuoteValue(P72,_xll.ohTrigger(Trigger,Trigger3M,InterestRatesTrigger))</f>
        <v>4.2900000000000004E-3</v>
      </c>
      <c r="W72" s="110" t="b">
        <f t="shared" si="15"/>
        <v>1</v>
      </c>
      <c r="X72" s="146">
        <f t="shared" si="16"/>
        <v>-7.0849142524975761E-9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obj_007d2#0000</v>
      </c>
    </row>
    <row r="73" spans="10:27" x14ac:dyDescent="0.2">
      <c r="M73" s="110" t="s">
        <v>60</v>
      </c>
      <c r="N73" s="110"/>
      <c r="O73" s="110" t="s">
        <v>86</v>
      </c>
      <c r="P73" s="110" t="str">
        <f t="shared" si="13"/>
        <v>EURAB3E10Y_Quote</v>
      </c>
      <c r="Q73" s="122"/>
      <c r="R73" s="111">
        <f t="shared" si="14"/>
        <v>42487</v>
      </c>
      <c r="S73" s="111">
        <f>_xll.qlInterestRateIndexValueDate(AA73,R73)</f>
        <v>42489</v>
      </c>
      <c r="T73" s="111">
        <f>_xll.qlInterestRateIndexMaturity(AA73,S73)</f>
        <v>46141</v>
      </c>
      <c r="U73" s="112">
        <f>_xll.qlIndexFixing(AA73,R73,TRUE,_xll.ohTrigger(Trigger,Trigger3M,InterestRatesTrigger))</f>
        <v>5.4399999998056012E-3</v>
      </c>
      <c r="V73" s="112">
        <f>_xll.qlQuoteValue(P73,_xll.ohTrigger(Trigger,Trigger3M,InterestRatesTrigger))</f>
        <v>5.4400000000000004E-3</v>
      </c>
      <c r="W73" s="110" t="b">
        <f t="shared" si="15"/>
        <v>1</v>
      </c>
      <c r="X73" s="146">
        <f t="shared" si="16"/>
        <v>-1.9439918425012692E-9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obj_00856#0000</v>
      </c>
    </row>
    <row r="74" spans="10:27" x14ac:dyDescent="0.2">
      <c r="M74" s="50" t="s">
        <v>60</v>
      </c>
      <c r="N74" s="50"/>
      <c r="O74" s="50" t="s">
        <v>112</v>
      </c>
      <c r="P74" s="50" t="str">
        <f t="shared" si="13"/>
        <v>EURAB3E11Y_Quote</v>
      </c>
      <c r="Q74" s="122"/>
      <c r="R74" s="120">
        <f t="shared" si="14"/>
        <v>42487</v>
      </c>
      <c r="S74" s="120">
        <f>_xll.qlInterestRateIndexValueDate(AA74,R74)</f>
        <v>42489</v>
      </c>
      <c r="T74" s="120">
        <f>_xll.qlInterestRateIndexMaturity(AA74,S74)</f>
        <v>46506</v>
      </c>
      <c r="U74" s="125">
        <f>_xll.qlIndexFixing(AA74,R74,TRUE,_xll.ohTrigger(Trigger,Trigger3M,InterestRatesTrigger))</f>
        <v>6.4803173247309481E-3</v>
      </c>
      <c r="V74" s="125">
        <f>_xll.qlQuoteValue(P74,_xll.ohTrigger(Trigger,Trigger3M,InterestRatesTrigger))</f>
        <v>6.4800000000000005E-3</v>
      </c>
      <c r="W74" s="50" t="b">
        <f t="shared" si="15"/>
        <v>1</v>
      </c>
      <c r="X74" s="144">
        <f t="shared" si="16"/>
        <v>3.1732473094753938E-3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obj_006cd#0000</v>
      </c>
    </row>
    <row r="75" spans="10:27" x14ac:dyDescent="0.2">
      <c r="M75" s="110" t="s">
        <v>60</v>
      </c>
      <c r="N75" s="110"/>
      <c r="O75" s="110" t="s">
        <v>87</v>
      </c>
      <c r="P75" s="110" t="str">
        <f t="shared" si="13"/>
        <v>EURAB3E12Y_Quote</v>
      </c>
      <c r="Q75" s="122"/>
      <c r="R75" s="111">
        <f t="shared" si="14"/>
        <v>42487</v>
      </c>
      <c r="S75" s="111">
        <f>_xll.qlInterestRateIndexValueDate(AA75,R75)</f>
        <v>42489</v>
      </c>
      <c r="T75" s="111">
        <f>_xll.qlInterestRateIndexMaturity(AA75,S75)</f>
        <v>46871</v>
      </c>
      <c r="U75" s="112">
        <f>_xll.qlIndexFixing(AA75,R75,TRUE,_xll.ohTrigger(Trigger,Trigger3M,InterestRatesTrigger))</f>
        <v>7.4099999992929761E-3</v>
      </c>
      <c r="V75" s="112">
        <f>_xll.qlQuoteValue(P75,_xll.ohTrigger(Trigger,Trigger3M,InterestRatesTrigger))</f>
        <v>7.4099999999999999E-3</v>
      </c>
      <c r="W75" s="110" t="b">
        <f t="shared" si="15"/>
        <v>1</v>
      </c>
      <c r="X75" s="146">
        <f t="shared" si="16"/>
        <v>-7.0702384918908123E-9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obj_00786#0000</v>
      </c>
    </row>
    <row r="76" spans="10:27" x14ac:dyDescent="0.2">
      <c r="M76" s="50" t="s">
        <v>60</v>
      </c>
      <c r="N76" s="50"/>
      <c r="O76" s="50" t="s">
        <v>113</v>
      </c>
      <c r="P76" s="50" t="str">
        <f t="shared" si="13"/>
        <v>EURAB3E13Y_Quote</v>
      </c>
      <c r="Q76" s="122"/>
      <c r="R76" s="120">
        <f t="shared" si="14"/>
        <v>42487</v>
      </c>
      <c r="S76" s="120">
        <f>_xll.qlInterestRateIndexValueDate(AA76,R76)</f>
        <v>42489</v>
      </c>
      <c r="T76" s="120">
        <f>_xll.qlInterestRateIndexMaturity(AA76,S76)</f>
        <v>47238</v>
      </c>
      <c r="U76" s="125">
        <f>_xll.qlIndexFixing(AA76,R76,TRUE,_xll.ohTrigger(Trigger,Trigger3M,InterestRatesTrigger))</f>
        <v>8.2213619432674953E-3</v>
      </c>
      <c r="V76" s="125" t="e">
        <f>_xll.qlQuoteValue(P76,_xll.ohTrigger(Trigger,Trigger3M,InterestRatesTrigger))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obj_007dd#0000</v>
      </c>
    </row>
    <row r="77" spans="10:27" x14ac:dyDescent="0.2">
      <c r="M77" s="50" t="s">
        <v>60</v>
      </c>
      <c r="N77" s="50"/>
      <c r="O77" s="50" t="s">
        <v>114</v>
      </c>
      <c r="P77" s="50" t="str">
        <f t="shared" si="13"/>
        <v>EURAB3E14Y_Quote</v>
      </c>
      <c r="Q77" s="122"/>
      <c r="R77" s="120">
        <f t="shared" si="14"/>
        <v>42487</v>
      </c>
      <c r="S77" s="120">
        <f>_xll.qlInterestRateIndexValueDate(AA77,R77)</f>
        <v>42489</v>
      </c>
      <c r="T77" s="120">
        <f>_xll.qlInterestRateIndexMaturity(AA77,S77)</f>
        <v>47602</v>
      </c>
      <c r="U77" s="125">
        <f>_xll.qlIndexFixing(AA77,R77,TRUE,_xll.ohTrigger(Trigger,Trigger3M,InterestRatesTrigger))</f>
        <v>8.9119147603199268E-3</v>
      </c>
      <c r="V77" s="125" t="e">
        <f>_xll.qlQuoteValue(P77,_xll.ohTrigger(Trigger,Trigger3M,InterestRatesTrigger))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obj_0084e#0000</v>
      </c>
    </row>
    <row r="78" spans="10:27" x14ac:dyDescent="0.2">
      <c r="M78" s="110" t="s">
        <v>60</v>
      </c>
      <c r="N78" s="110"/>
      <c r="O78" s="110" t="s">
        <v>88</v>
      </c>
      <c r="P78" s="110" t="str">
        <f t="shared" si="13"/>
        <v>EURAB3E15Y_Quote</v>
      </c>
      <c r="Q78" s="122"/>
      <c r="R78" s="111">
        <f t="shared" si="14"/>
        <v>42487</v>
      </c>
      <c r="S78" s="111">
        <f>_xll.qlInterestRateIndexValueDate(AA78,R78)</f>
        <v>42489</v>
      </c>
      <c r="T78" s="111">
        <f>_xll.qlInterestRateIndexMaturity(AA78,S78)</f>
        <v>47967</v>
      </c>
      <c r="U78" s="112">
        <f>_xll.qlIndexFixing(AA78,R78,TRUE,_xll.ohTrigger(Trigger,Trigger3M,InterestRatesTrigger))</f>
        <v>9.4999999992496885E-3</v>
      </c>
      <c r="V78" s="112">
        <f>_xll.qlQuoteValue(P78,_xll.ohTrigger(Trigger,Trigger3M,InterestRatesTrigger))</f>
        <v>9.4999999999999998E-3</v>
      </c>
      <c r="W78" s="110" t="b">
        <f t="shared" si="15"/>
        <v>1</v>
      </c>
      <c r="X78" s="146">
        <f t="shared" si="17"/>
        <v>-7.5031127144686849E-9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obj_0079d#0000</v>
      </c>
    </row>
    <row r="79" spans="10:27" x14ac:dyDescent="0.2">
      <c r="M79" s="50" t="s">
        <v>60</v>
      </c>
      <c r="N79" s="50"/>
      <c r="O79" s="50" t="s">
        <v>115</v>
      </c>
      <c r="P79" s="50" t="str">
        <f t="shared" si="13"/>
        <v>EURAB3E16Y_Quote</v>
      </c>
      <c r="Q79" s="122"/>
      <c r="R79" s="120">
        <f t="shared" si="14"/>
        <v>42487</v>
      </c>
      <c r="S79" s="120">
        <f>_xll.qlInterestRateIndexValueDate(AA79,R79)</f>
        <v>42489</v>
      </c>
      <c r="T79" s="120">
        <f>_xll.qlInterestRateIndexMaturity(AA79,S79)</f>
        <v>48333</v>
      </c>
      <c r="U79" s="125">
        <f>_xll.qlIndexFixing(AA79,R79,TRUE,_xll.ohTrigger(Trigger,Trigger3M,InterestRatesTrigger))</f>
        <v>9.9961180485800272E-3</v>
      </c>
      <c r="V79" s="125" t="e">
        <f>_xll.qlQuoteValue(P79,_xll.ohTrigger(Trigger,Trigger3M,InterestRatesTrigger))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obj_007d6#0000</v>
      </c>
    </row>
    <row r="80" spans="10:27" x14ac:dyDescent="0.2">
      <c r="M80" s="50" t="s">
        <v>60</v>
      </c>
      <c r="N80" s="50"/>
      <c r="O80" s="50" t="s">
        <v>116</v>
      </c>
      <c r="P80" s="50" t="str">
        <f t="shared" si="13"/>
        <v>EURAB3E17Y_Quote</v>
      </c>
      <c r="Q80" s="122"/>
      <c r="R80" s="120">
        <f t="shared" si="14"/>
        <v>42487</v>
      </c>
      <c r="S80" s="120">
        <f>_xll.qlInterestRateIndexValueDate(AA80,R80)</f>
        <v>42489</v>
      </c>
      <c r="T80" s="120">
        <f>_xll.qlInterestRateIndexMaturity(AA80,S80)</f>
        <v>48698</v>
      </c>
      <c r="U80" s="125">
        <f>_xll.qlIndexFixing(AA80,R80,TRUE,_xll.ohTrigger(Trigger,Trigger3M,InterestRatesTrigger))</f>
        <v>1.0404930811965309E-2</v>
      </c>
      <c r="V80" s="125" t="e">
        <f>_xll.qlQuoteValue(P80,_xll.ohTrigger(Trigger,Trigger3M,InterestRatesTrigger))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obj_00837#0000</v>
      </c>
    </row>
    <row r="81" spans="13:36" x14ac:dyDescent="0.2">
      <c r="M81" s="50" t="s">
        <v>60</v>
      </c>
      <c r="N81" s="50"/>
      <c r="O81" s="50" t="s">
        <v>117</v>
      </c>
      <c r="P81" s="50" t="str">
        <f t="shared" si="13"/>
        <v>EURAB3E18Y_Quote</v>
      </c>
      <c r="Q81" s="122"/>
      <c r="R81" s="120">
        <f t="shared" si="14"/>
        <v>42487</v>
      </c>
      <c r="S81" s="120">
        <f>_xll.qlInterestRateIndexValueDate(AA81,R81)</f>
        <v>42489</v>
      </c>
      <c r="T81" s="120">
        <f>_xll.qlInterestRateIndexMaturity(AA81,S81)</f>
        <v>49062</v>
      </c>
      <c r="U81" s="125">
        <f>_xll.qlIndexFixing(AA81,R81,TRUE,_xll.ohTrigger(Trigger,Trigger3M,InterestRatesTrigger))</f>
        <v>1.0739053073167885E-2</v>
      </c>
      <c r="V81" s="125" t="e">
        <f>_xll.qlQuoteValue(P81,_xll.ohTrigger(Trigger,Trigger3M,InterestRatesTrigger))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obj_00750#0000</v>
      </c>
    </row>
    <row r="82" spans="13:36" x14ac:dyDescent="0.2">
      <c r="M82" s="50" t="s">
        <v>60</v>
      </c>
      <c r="N82" s="50"/>
      <c r="O82" s="50" t="s">
        <v>118</v>
      </c>
      <c r="P82" s="50" t="str">
        <f t="shared" si="13"/>
        <v>EURAB3E19Y_Quote</v>
      </c>
      <c r="Q82" s="122"/>
      <c r="R82" s="120">
        <f t="shared" si="14"/>
        <v>42487</v>
      </c>
      <c r="S82" s="120">
        <f>_xll.qlInterestRateIndexValueDate(AA82,R82)</f>
        <v>42489</v>
      </c>
      <c r="T82" s="120">
        <f>_xll.qlInterestRateIndexMaturity(AA82,S82)</f>
        <v>49429</v>
      </c>
      <c r="U82" s="125">
        <f>_xll.qlIndexFixing(AA82,R82,TRUE,_xll.ohTrigger(Trigger,Trigger3M,InterestRatesTrigger))</f>
        <v>1.1011667933949006E-2</v>
      </c>
      <c r="V82" s="125" t="e">
        <f>_xll.qlQuoteValue(P82,_xll.ohTrigger(Trigger,Trigger3M,InterestRatesTrigger))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obj_006d4#0000</v>
      </c>
    </row>
    <row r="83" spans="13:36" x14ac:dyDescent="0.2">
      <c r="M83" s="110" t="s">
        <v>60</v>
      </c>
      <c r="N83" s="110"/>
      <c r="O83" s="110" t="s">
        <v>89</v>
      </c>
      <c r="P83" s="110" t="str">
        <f t="shared" si="13"/>
        <v>EURAB3E20Y_Quote</v>
      </c>
      <c r="Q83" s="122"/>
      <c r="R83" s="111">
        <f t="shared" si="14"/>
        <v>42487</v>
      </c>
      <c r="S83" s="111">
        <f>_xll.qlInterestRateIndexValueDate(AA83,R83)</f>
        <v>42489</v>
      </c>
      <c r="T83" s="111">
        <f>_xll.qlInterestRateIndexMaturity(AA83,S83)</f>
        <v>49794</v>
      </c>
      <c r="U83" s="112">
        <f>_xll.qlIndexFixing(AA83,R83,TRUE,_xll.ohTrigger(Trigger,Trigger3M,InterestRatesTrigger))</f>
        <v>1.1229999999980571E-2</v>
      </c>
      <c r="V83" s="112">
        <f>_xll.qlQuoteValue(P83,_xll.ohTrigger(Trigger,Trigger3M,InterestRatesTrigger))</f>
        <v>1.1230000000000002E-2</v>
      </c>
      <c r="W83" s="110" t="b">
        <f t="shared" si="15"/>
        <v>1</v>
      </c>
      <c r="X83" s="146">
        <f t="shared" si="17"/>
        <v>-1.9430637654416216E-10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obj_0069e#0000</v>
      </c>
    </row>
    <row r="84" spans="13:36" x14ac:dyDescent="0.2">
      <c r="M84" s="50" t="s">
        <v>60</v>
      </c>
      <c r="N84" s="50"/>
      <c r="O84" s="50" t="s">
        <v>119</v>
      </c>
      <c r="P84" s="50" t="str">
        <f t="shared" si="13"/>
        <v>EURAB3E21Y_Quote</v>
      </c>
      <c r="Q84" s="122"/>
      <c r="R84" s="120">
        <f t="shared" si="14"/>
        <v>42487</v>
      </c>
      <c r="S84" s="120">
        <f>_xll.qlInterestRateIndexValueDate(AA84,R84)</f>
        <v>42489</v>
      </c>
      <c r="T84" s="120">
        <f>_xll.qlInterestRateIndexMaturity(AA84,S84)</f>
        <v>50159</v>
      </c>
      <c r="U84" s="125">
        <f>_xll.qlIndexFixing(AA84,R84,TRUE,_xll.ohTrigger(Trigger,Trigger3M,InterestRatesTrigger))</f>
        <v>1.140203957223962E-2</v>
      </c>
      <c r="V84" s="125" t="e">
        <f>_xll.qlQuoteValue(P84,_xll.ohTrigger(Trigger,Trigger3M,InterestRatesTrigger))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obj_0069a#0000</v>
      </c>
    </row>
    <row r="85" spans="13:36" x14ac:dyDescent="0.2">
      <c r="M85" s="50" t="s">
        <v>60</v>
      </c>
      <c r="N85" s="50"/>
      <c r="O85" s="50" t="s">
        <v>120</v>
      </c>
      <c r="P85" s="50" t="str">
        <f t="shared" si="13"/>
        <v>EURAB3E22Y_Quote</v>
      </c>
      <c r="Q85" s="122"/>
      <c r="R85" s="120">
        <f t="shared" si="14"/>
        <v>42487</v>
      </c>
      <c r="S85" s="120">
        <f>_xll.qlInterestRateIndexValueDate(AA85,R85)</f>
        <v>42489</v>
      </c>
      <c r="T85" s="120">
        <f>_xll.qlInterestRateIndexMaturity(AA85,S85)</f>
        <v>50524</v>
      </c>
      <c r="U85" s="125">
        <f>_xll.qlIndexFixing(AA85,R85,TRUE,_xll.ohTrigger(Trigger,Trigger3M,InterestRatesTrigger))</f>
        <v>1.1536380206920297E-2</v>
      </c>
      <c r="V85" s="125" t="e">
        <f>_xll.qlQuoteValue(P85,_xll.ohTrigger(Trigger,Trigger3M,InterestRatesTrigger))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obj_00802#0000</v>
      </c>
    </row>
    <row r="86" spans="13:36" x14ac:dyDescent="0.2">
      <c r="M86" s="50" t="s">
        <v>60</v>
      </c>
      <c r="N86" s="50"/>
      <c r="O86" s="50" t="s">
        <v>121</v>
      </c>
      <c r="P86" s="50" t="str">
        <f t="shared" si="13"/>
        <v>EURAB3E23Y_Quote</v>
      </c>
      <c r="Q86" s="122"/>
      <c r="R86" s="120">
        <f t="shared" si="14"/>
        <v>42487</v>
      </c>
      <c r="S86" s="120">
        <f>_xll.qlInterestRateIndexValueDate(AA86,R86)</f>
        <v>42489</v>
      </c>
      <c r="T86" s="120">
        <f>_xll.qlInterestRateIndexMaturity(AA86,S86)</f>
        <v>50889</v>
      </c>
      <c r="U86" s="125">
        <f>_xll.qlIndexFixing(AA86,R86,TRUE,_xll.ohTrigger(Trigger,Trigger3M,InterestRatesTrigger))</f>
        <v>1.1639647001788357E-2</v>
      </c>
      <c r="V86" s="125" t="e">
        <f>_xll.qlQuoteValue(P86,_xll.ohTrigger(Trigger,Trigger3M,InterestRatesTrigger))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obj_006d8#0000</v>
      </c>
    </row>
    <row r="87" spans="13:36" x14ac:dyDescent="0.2">
      <c r="M87" s="50" t="s">
        <v>60</v>
      </c>
      <c r="N87" s="50"/>
      <c r="O87" s="50" t="s">
        <v>122</v>
      </c>
      <c r="P87" s="50" t="str">
        <f t="shared" si="13"/>
        <v>EURAB3E24Y_Quote</v>
      </c>
      <c r="Q87" s="122"/>
      <c r="R87" s="120">
        <f t="shared" si="14"/>
        <v>42487</v>
      </c>
      <c r="S87" s="120">
        <f>_xll.qlInterestRateIndexValueDate(AA87,R87)</f>
        <v>42489</v>
      </c>
      <c r="T87" s="120">
        <f>_xll.qlInterestRateIndexMaturity(AA87,S87)</f>
        <v>51256</v>
      </c>
      <c r="U87" s="125">
        <f>_xll.qlIndexFixing(AA87,R87,TRUE,_xll.ohTrigger(Trigger,Trigger3M,InterestRatesTrigger))</f>
        <v>1.1719819063597483E-2</v>
      </c>
      <c r="V87" s="125" t="e">
        <f>_xll.qlQuoteValue(P87,_xll.ohTrigger(Trigger,Trigger3M,InterestRatesTrigger))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obj_0079f#0000</v>
      </c>
    </row>
    <row r="88" spans="13:36" x14ac:dyDescent="0.2">
      <c r="M88" s="110" t="s">
        <v>60</v>
      </c>
      <c r="N88" s="110"/>
      <c r="O88" s="110" t="s">
        <v>90</v>
      </c>
      <c r="P88" s="110" t="str">
        <f t="shared" si="13"/>
        <v>EURAB3E25Y_Quote</v>
      </c>
      <c r="Q88" s="122"/>
      <c r="R88" s="111">
        <f t="shared" si="14"/>
        <v>42487</v>
      </c>
      <c r="S88" s="111">
        <f>_xll.qlInterestRateIndexValueDate(AA88,R88)</f>
        <v>42489</v>
      </c>
      <c r="T88" s="111">
        <f>_xll.qlInterestRateIndexMaturity(AA88,S88)</f>
        <v>51620</v>
      </c>
      <c r="U88" s="112">
        <f>_xll.qlIndexFixing(AA88,R88,TRUE,_xll.ohTrigger(Trigger,Trigger3M,InterestRatesTrigger))</f>
        <v>1.177999999999213E-2</v>
      </c>
      <c r="V88" s="112">
        <f>_xll.qlQuoteValue(P88,_xll.ohTrigger(Trigger,Trigger3M,InterestRatesTrigger))</f>
        <v>1.1779999999999999E-2</v>
      </c>
      <c r="W88" s="110" t="b">
        <f t="shared" ref="W88:W101" si="18">NOT(ISERROR(V88))</f>
        <v>1</v>
      </c>
      <c r="X88" s="146">
        <f t="shared" si="17"/>
        <v>-7.868705687030797E-11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obj_007cc#0000</v>
      </c>
    </row>
    <row r="89" spans="13:36" x14ac:dyDescent="0.2">
      <c r="M89" s="50" t="s">
        <v>60</v>
      </c>
      <c r="N89" s="50"/>
      <c r="O89" s="50" t="s">
        <v>123</v>
      </c>
      <c r="P89" s="50" t="str">
        <f t="shared" si="13"/>
        <v>EURAB3E26Y_Quote</v>
      </c>
      <c r="Q89" s="122"/>
      <c r="R89" s="120">
        <f t="shared" si="14"/>
        <v>42487</v>
      </c>
      <c r="S89" s="120">
        <f>_xll.qlInterestRateIndexValueDate(AA89,R89)</f>
        <v>42489</v>
      </c>
      <c r="T89" s="120">
        <f>_xll.qlInterestRateIndexMaturity(AA89,S89)</f>
        <v>51985</v>
      </c>
      <c r="U89" s="125">
        <f>_xll.qlIndexFixing(AA89,R89,TRUE,_xll.ohTrigger(Trigger,Trigger3M,InterestRatesTrigger))</f>
        <v>1.1827615766729804E-2</v>
      </c>
      <c r="V89" s="125" t="e">
        <f>_xll.qlQuoteValue(P89,_xll.ohTrigger(Trigger,Trigger3M,InterestRatesTrigger))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obj_007c1#0000</v>
      </c>
    </row>
    <row r="90" spans="13:36" x14ac:dyDescent="0.2">
      <c r="M90" s="50" t="s">
        <v>60</v>
      </c>
      <c r="N90" s="50"/>
      <c r="O90" s="50" t="s">
        <v>91</v>
      </c>
      <c r="P90" s="50" t="str">
        <f t="shared" si="13"/>
        <v>EURAB3E27Y_Quote</v>
      </c>
      <c r="Q90" s="122"/>
      <c r="R90" s="120">
        <f t="shared" si="14"/>
        <v>42487</v>
      </c>
      <c r="S90" s="120">
        <f>_xll.qlInterestRateIndexValueDate(AA90,R90)</f>
        <v>42489</v>
      </c>
      <c r="T90" s="120">
        <f>_xll.qlInterestRateIndexMaturity(AA90,S90)</f>
        <v>52350</v>
      </c>
      <c r="U90" s="125">
        <f>_xll.qlIndexFixing(AA90,R90,TRUE,_xll.ohTrigger(Trigger,Trigger3M,InterestRatesTrigger))</f>
        <v>1.1864813995861971E-2</v>
      </c>
      <c r="V90" s="125" t="e">
        <f>_xll.qlQuoteValue(P90,_xll.ohTrigger(Trigger,Trigger3M,InterestRatesTrigger))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obj_00708#0000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3"/>
        <v>EURAB3E28Y_Quote</v>
      </c>
      <c r="Q91" s="122"/>
      <c r="R91" s="120">
        <f t="shared" si="14"/>
        <v>42487</v>
      </c>
      <c r="S91" s="120">
        <f>_xll.qlInterestRateIndexValueDate(AA91,R91)</f>
        <v>42489</v>
      </c>
      <c r="T91" s="120">
        <f>_xll.qlInterestRateIndexMaturity(AA91,S91)</f>
        <v>52716</v>
      </c>
      <c r="U91" s="125">
        <f>_xll.qlIndexFixing(AA91,R91,TRUE,_xll.ohTrigger(Trigger,Trigger3M,InterestRatesTrigger))</f>
        <v>1.1894147890859276E-2</v>
      </c>
      <c r="V91" s="125" t="e">
        <f>_xll.qlQuoteValue(P91,_xll.ohTrigger(Trigger,Trigger3M,InterestRatesTrigger))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obj_0071f#0000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3"/>
        <v>EURAB3E29Y_Quote</v>
      </c>
      <c r="Q92" s="122"/>
      <c r="R92" s="120">
        <f t="shared" si="14"/>
        <v>42487</v>
      </c>
      <c r="S92" s="120">
        <f>_xll.qlInterestRateIndexValueDate(AA92,R92)</f>
        <v>42489</v>
      </c>
      <c r="T92" s="120">
        <f>_xll.qlInterestRateIndexMaturity(AA92,S92)</f>
        <v>53080</v>
      </c>
      <c r="U92" s="125">
        <f>_xll.qlIndexFixing(AA92,R92,TRUE,_xll.ohTrigger(Trigger,Trigger3M,InterestRatesTrigger))</f>
        <v>1.1914976486397059E-2</v>
      </c>
      <c r="V92" s="125" t="e">
        <f>_xll.qlQuoteValue(P92,_xll.ohTrigger(Trigger,Trigger3M,InterestRatesTrigger))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obj_0079b#0000</v>
      </c>
    </row>
    <row r="93" spans="13:36" x14ac:dyDescent="0.2">
      <c r="M93" s="110" t="s">
        <v>60</v>
      </c>
      <c r="N93" s="110"/>
      <c r="O93" s="110" t="s">
        <v>92</v>
      </c>
      <c r="P93" s="110" t="str">
        <f t="shared" si="13"/>
        <v>EURAB3E30Y_Quote</v>
      </c>
      <c r="Q93" s="122"/>
      <c r="R93" s="111">
        <f t="shared" si="14"/>
        <v>42487</v>
      </c>
      <c r="S93" s="111">
        <f>_xll.qlInterestRateIndexValueDate(AA93,R93)</f>
        <v>42489</v>
      </c>
      <c r="T93" s="111">
        <f>_xll.qlInterestRateIndexMaturity(AA93,S93)</f>
        <v>53447</v>
      </c>
      <c r="U93" s="112">
        <f>_xll.qlIndexFixing(AA93,R93,TRUE,_xll.ohTrigger(Trigger,Trigger3M,InterestRatesTrigger))</f>
        <v>1.1929999999889302E-2</v>
      </c>
      <c r="V93" s="112">
        <f>_xll.qlQuoteValue(P93,_xll.ohTrigger(Trigger,Trigger3M,InterestRatesTrigger))</f>
        <v>1.1930000000000001E-2</v>
      </c>
      <c r="W93" s="110" t="b">
        <f t="shared" si="18"/>
        <v>1</v>
      </c>
      <c r="X93" s="146">
        <f t="shared" si="17"/>
        <v>-1.1069964389598397E-9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obj_006e4#0000</v>
      </c>
      <c r="AF93" s="134"/>
      <c r="AG93" s="113"/>
    </row>
    <row r="94" spans="13:36" x14ac:dyDescent="0.2">
      <c r="M94" s="50" t="s">
        <v>60</v>
      </c>
      <c r="N94" s="50"/>
      <c r="O94" s="50" t="s">
        <v>93</v>
      </c>
      <c r="P94" s="50" t="str">
        <f t="shared" si="13"/>
        <v>EURAB3E35Y_Quote</v>
      </c>
      <c r="Q94" s="122"/>
      <c r="R94" s="120">
        <f t="shared" si="14"/>
        <v>42487</v>
      </c>
      <c r="S94" s="120">
        <f>_xll.qlInterestRateIndexValueDate(AA94,R94)</f>
        <v>42489</v>
      </c>
      <c r="T94" s="120">
        <f>_xll.qlInterestRateIndexMaturity(AA94,S94)</f>
        <v>55271</v>
      </c>
      <c r="U94" s="125">
        <f>_xll.qlIndexFixing(AA94,R94,TRUE,_xll.ohTrigger(Trigger,Trigger3M,InterestRatesTrigger))</f>
        <v>1.1930784844188448E-2</v>
      </c>
      <c r="V94" s="125" t="e">
        <f>_xll.qlQuoteValue(P94,_xll.ohTrigger(Trigger,Trigger3M,InterestRatesTrigger))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obj_00849#0000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94</v>
      </c>
      <c r="P95" s="110" t="str">
        <f t="shared" si="13"/>
        <v>EURAB3E40Y_Quote</v>
      </c>
      <c r="Q95" s="122"/>
      <c r="R95" s="111">
        <f t="shared" si="14"/>
        <v>42487</v>
      </c>
      <c r="S95" s="111">
        <f>_xll.qlInterestRateIndexValueDate(AA95,R95)</f>
        <v>42489</v>
      </c>
      <c r="T95" s="111">
        <f>_xll.qlInterestRateIndexMaturity(AA95,S95)</f>
        <v>57098</v>
      </c>
      <c r="U95" s="112">
        <f>_xll.qlIndexFixing(AA95,R95,TRUE,_xll.ohTrigger(Trigger,Trigger3M,InterestRatesTrigger))</f>
        <v>1.1779999999995253E-2</v>
      </c>
      <c r="V95" s="112">
        <f>_xll.qlQuoteValue(P95,_xll.ohTrigger(Trigger,Trigger3M,InterestRatesTrigger))</f>
        <v>1.1779999999999999E-2</v>
      </c>
      <c r="W95" s="110" t="b">
        <f t="shared" si="18"/>
        <v>1</v>
      </c>
      <c r="X95" s="146">
        <f t="shared" si="17"/>
        <v>-4.7462034302725442E-11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obj_006c6#0000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95</v>
      </c>
      <c r="P96" s="110" t="str">
        <f t="shared" si="13"/>
        <v>EURAB3E50Y_Quote</v>
      </c>
      <c r="Q96" s="122"/>
      <c r="R96" s="111">
        <f t="shared" si="14"/>
        <v>42487</v>
      </c>
      <c r="S96" s="111">
        <f>_xll.qlInterestRateIndexValueDate(AA96,R96)</f>
        <v>42489</v>
      </c>
      <c r="T96" s="111">
        <f>_xll.qlInterestRateIndexMaturity(AA96,S96)</f>
        <v>60751</v>
      </c>
      <c r="U96" s="112">
        <f>_xll.qlIndexFixing(AA96,R96,TRUE,_xll.ohTrigger(Trigger,Trigger3M,InterestRatesTrigger))</f>
        <v>1.1169999999811017E-2</v>
      </c>
      <c r="V96" s="112">
        <f>_xll.qlQuoteValue(P96,_xll.ohTrigger(Trigger,Trigger3M,InterestRatesTrigger))</f>
        <v>1.1169999999999999E-2</v>
      </c>
      <c r="W96" s="110" t="b">
        <f t="shared" si="18"/>
        <v>1</v>
      </c>
      <c r="X96" s="146">
        <f t="shared" si="17"/>
        <v>-1.8898251019638934E-9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obj_006db#0000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126</v>
      </c>
      <c r="P97" s="110" t="str">
        <f t="shared" si="13"/>
        <v>EURAB3E60Y_Quote</v>
      </c>
      <c r="Q97" s="122"/>
      <c r="R97" s="111">
        <f t="shared" si="14"/>
        <v>42487</v>
      </c>
      <c r="S97" s="111">
        <f>_xll.qlInterestRateIndexValueDate(AA97,R97)</f>
        <v>42489</v>
      </c>
      <c r="T97" s="111">
        <f>_xll.qlInterestRateIndexMaturity(AA97,S97)</f>
        <v>64404</v>
      </c>
      <c r="U97" s="112">
        <f>_xll.qlIndexFixing(AA97,R97,TRUE,_xll.ohTrigger(Trigger,Trigger3M,InterestRatesTrigger))</f>
        <v>1.0960000000163181E-2</v>
      </c>
      <c r="V97" s="112">
        <f>_xll.qlQuoteValue(P97,_xll.ohTrigger(Trigger,Trigger3M,InterestRatesTrigger))</f>
        <v>1.0960000000000001E-2</v>
      </c>
      <c r="W97" s="110" t="b">
        <f t="shared" si="18"/>
        <v>1</v>
      </c>
      <c r="X97" s="146">
        <f t="shared" si="17"/>
        <v>1.6318023321471031E-9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obj_006e8#0000</v>
      </c>
      <c r="AC97" s="104" t="s">
        <v>137</v>
      </c>
      <c r="AF97" s="134"/>
      <c r="AG97" s="113"/>
      <c r="AH97" s="134"/>
      <c r="AI97" s="87"/>
      <c r="AJ97" s="134"/>
    </row>
    <row r="98" spans="13:77" x14ac:dyDescent="0.2">
      <c r="M98" s="52" t="s">
        <v>127</v>
      </c>
      <c r="N98" s="52">
        <v>12</v>
      </c>
      <c r="O98" s="52" t="s">
        <v>133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42534</v>
      </c>
      <c r="S98" s="131">
        <f>_xll.qlIMMdate(AE98)</f>
        <v>42536</v>
      </c>
      <c r="T98" s="131">
        <f>_xll.qlSwapMaturityDate(AA98)</f>
        <v>42907</v>
      </c>
      <c r="U98" s="130">
        <f>_xll.qlVanillaSwapFairRate(AA98,_xll.ohTrigger(Trigger,Trigger3M,InterestRatesTrigger))</f>
        <v>-2.7831756408961583E-3</v>
      </c>
      <c r="V98" s="130">
        <f>_xll.qlQuoteValue(P98,_xll.ohTrigger(Trigger,Trigger3M,InterestRatesTrigger))</f>
        <v>-2.7500000000000003E-3</v>
      </c>
      <c r="W98" s="52" t="b">
        <f t="shared" si="18"/>
        <v>1</v>
      </c>
      <c r="X98" s="148">
        <f t="shared" si="17"/>
        <v>-0.33175640896158065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obj_0087f#0000</v>
      </c>
      <c r="AC98" s="104" t="str">
        <f>_xll.qlDiscountingSwapEngine(,DiscountingCurve,,,,Permanent,Trigger,ObjectOverwrite)</f>
        <v>obj_0075a#0000</v>
      </c>
      <c r="AE98" s="155" t="str">
        <f>_xll.qlIMMNextCode(EvaluationDate-1,,Trigger)</f>
        <v>M6</v>
      </c>
      <c r="AF98" s="134"/>
      <c r="AH98" s="134"/>
      <c r="AI98" s="87"/>
      <c r="AJ98" s="134"/>
    </row>
    <row r="99" spans="13:77" x14ac:dyDescent="0.2">
      <c r="M99" s="50" t="s">
        <v>127</v>
      </c>
      <c r="N99" s="50">
        <v>12</v>
      </c>
      <c r="O99" s="50" t="s">
        <v>134</v>
      </c>
      <c r="P99" s="50" t="str">
        <f t="shared" si="19"/>
        <v>EUR2S12_Quote</v>
      </c>
      <c r="Q99" s="122"/>
      <c r="R99" s="120">
        <f>_xll.qlInterestRateIndexFixingDate(Index3M,S99)</f>
        <v>42632</v>
      </c>
      <c r="S99" s="120">
        <f>_xll.qlIMMdate(AE99)</f>
        <v>42634</v>
      </c>
      <c r="T99" s="120">
        <f>_xll.qlSwapMaturityDate(AA99)</f>
        <v>42998</v>
      </c>
      <c r="U99" s="125">
        <f>_xll.qlVanillaSwapFairRate(AA99,_xll.ohTrigger(Trigger,Trigger3M,InterestRatesTrigger))</f>
        <v>-2.8672608405375328E-3</v>
      </c>
      <c r="V99" s="125">
        <f>_xll.qlQuoteValue(P99,_xll.ohTrigger(Trigger,Trigger3M,InterestRatesTrigger))</f>
        <v>-2.8300000000000005E-3</v>
      </c>
      <c r="W99" s="50" t="b">
        <f t="shared" si="18"/>
        <v>1</v>
      </c>
      <c r="X99" s="144">
        <f t="shared" si="17"/>
        <v>-0.37260840537532269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obj_00881#0000</v>
      </c>
      <c r="AE99" s="156" t="str">
        <f>_xll.qlIMMNextCode(AE98,,Trigger)</f>
        <v>U6</v>
      </c>
      <c r="AF99" s="134"/>
      <c r="AH99" s="134"/>
      <c r="AI99" s="87"/>
      <c r="AJ99" s="134"/>
    </row>
    <row r="100" spans="13:77" x14ac:dyDescent="0.2">
      <c r="M100" s="50" t="s">
        <v>127</v>
      </c>
      <c r="N100" s="50">
        <v>12</v>
      </c>
      <c r="O100" s="50" t="s">
        <v>135</v>
      </c>
      <c r="P100" s="50" t="str">
        <f t="shared" si="19"/>
        <v>EUR3S12_Quote</v>
      </c>
      <c r="Q100" s="122"/>
      <c r="R100" s="120">
        <f>_xll.qlInterestRateIndexFixingDate(Index3M,S100)</f>
        <v>42723</v>
      </c>
      <c r="S100" s="120">
        <f>_xll.qlIMMdate(AE100)</f>
        <v>42725</v>
      </c>
      <c r="T100" s="120">
        <f>_xll.qlSwapMaturityDate(AA100)</f>
        <v>43089</v>
      </c>
      <c r="U100" s="125">
        <f>_xll.qlVanillaSwapFairRate(AA100,_xll.ohTrigger(Trigger,Trigger3M,InterestRatesTrigger))</f>
        <v>-2.898839096676284E-3</v>
      </c>
      <c r="V100" s="125">
        <f>_xll.qlQuoteValue(P100,_xll.ohTrigger(Trigger,Trigger3M,InterestRatesTrigger))</f>
        <v>-2.8600000000000001E-3</v>
      </c>
      <c r="W100" s="50" t="b">
        <f t="shared" si="18"/>
        <v>1</v>
      </c>
      <c r="X100" s="144">
        <f t="shared" si="17"/>
        <v>-0.3883909667628388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obj_00882#0000</v>
      </c>
      <c r="AE100" s="156" t="str">
        <f>_xll.qlIMMNextCode(AE99,,Trigger)</f>
        <v>Z6</v>
      </c>
      <c r="AF100" s="134"/>
      <c r="AH100" s="134"/>
      <c r="AI100" s="87"/>
      <c r="AJ100" s="134"/>
    </row>
    <row r="101" spans="13:77" x14ac:dyDescent="0.2">
      <c r="M101" s="161" t="s">
        <v>127</v>
      </c>
      <c r="N101" s="161">
        <v>12</v>
      </c>
      <c r="O101" s="161" t="s">
        <v>136</v>
      </c>
      <c r="P101" s="161" t="str">
        <f t="shared" si="19"/>
        <v>EUR4S12_Quote</v>
      </c>
      <c r="Q101" s="162"/>
      <c r="R101" s="163">
        <f>_xll.qlInterestRateIndexFixingDate(Index3M,S101)</f>
        <v>42807</v>
      </c>
      <c r="S101" s="163">
        <f>_xll.qlIMMdate(AE101)</f>
        <v>42809</v>
      </c>
      <c r="T101" s="163">
        <f>_xll.qlSwapMaturityDate(AA101)</f>
        <v>43180</v>
      </c>
      <c r="U101" s="164">
        <f>_xll.qlVanillaSwapFairRate(AA101,_xll.ohTrigger(Trigger,Trigger3M,InterestRatesTrigger))</f>
        <v>-2.8546777345767318E-3</v>
      </c>
      <c r="V101" s="164">
        <f>_xll.qlQuoteValue(P101,_xll.ohTrigger(Trigger,Trigger3M,InterestRatesTrigger))</f>
        <v>-2.8100000000000004E-3</v>
      </c>
      <c r="W101" s="161" t="b">
        <f t="shared" si="18"/>
        <v>1</v>
      </c>
      <c r="X101" s="165">
        <f t="shared" si="17"/>
        <v>-0.44677734576731387</v>
      </c>
      <c r="Y101" s="161" t="b">
        <f>ABS(X101/10000)&lt;=ABS('General Settings'!$D$29)</f>
        <v>1</v>
      </c>
      <c r="AA101" s="50" t="str">
        <f>_xll.qlMakeIMMSwap(,N101&amp;"M",Index3M,,S101,FixedLegDayCounter,,DiscountingEngine)</f>
        <v>obj_009be#0000</v>
      </c>
      <c r="AE101" s="156" t="str">
        <f>_xll.qlIMMNextCode(AE100,,Trigger)</f>
        <v>H7</v>
      </c>
      <c r="AF101" s="134"/>
      <c r="AH101" s="134"/>
      <c r="AI101" s="87"/>
      <c r="AJ101" s="134"/>
    </row>
    <row r="102" spans="13:77" x14ac:dyDescent="0.2">
      <c r="M102" s="149" t="s">
        <v>127</v>
      </c>
      <c r="N102" s="149">
        <v>24</v>
      </c>
      <c r="O102" s="149" t="s">
        <v>133</v>
      </c>
      <c r="P102" s="149" t="str">
        <f t="shared" si="19"/>
        <v>EUR1S24_Quote</v>
      </c>
      <c r="Q102" s="166"/>
      <c r="R102" s="150">
        <f>_xll.qlInterestRateIndexFixingDate(Index3M,S102)</f>
        <v>42534</v>
      </c>
      <c r="S102" s="150">
        <f>_xll.qlIMMdate(AE102)</f>
        <v>42536</v>
      </c>
      <c r="T102" s="150">
        <f>_xll.qlSwapMaturityDate(AA102)</f>
        <v>43271</v>
      </c>
      <c r="U102" s="151">
        <f>_xll.qlVanillaSwapFairRate(AA102,_xll.ohTrigger(Trigger,Trigger3M,InterestRatesTrigger))</f>
        <v>-2.7648461413594108E-3</v>
      </c>
      <c r="V102" s="151">
        <f>_xll.qlQuoteValue(P102,_xll.ohTrigger(Trigger,Trigger3M,InterestRatesTrigger))</f>
        <v>-2.7300000000000002E-3</v>
      </c>
      <c r="W102" s="149" t="b">
        <f t="shared" ref="W102:W104" si="20">NOT(ISERROR(V102))</f>
        <v>1</v>
      </c>
      <c r="X102" s="152">
        <f t="shared" ref="X102:X104" si="21">(U102-V102)*10000</f>
        <v>-0.3484614135941056</v>
      </c>
      <c r="Y102" s="149" t="b">
        <f>ABS(X102/10000)&lt;=ABS('General Settings'!$D$29)</f>
        <v>1</v>
      </c>
      <c r="AA102" s="50" t="str">
        <f>_xll.qlMakeIMMSwap(,N102&amp;"M",Index3M,,S102,FixedLegDayCounter,,DiscountingEngine)</f>
        <v>obj_00871#0000</v>
      </c>
      <c r="AE102" s="159" t="str">
        <f>_xll.qlIMMNextCode(EvaluationDate-1,,Trigger)</f>
        <v>M6</v>
      </c>
      <c r="AF102" s="134"/>
      <c r="AH102" s="134"/>
      <c r="AI102" s="87"/>
      <c r="AJ102" s="134"/>
    </row>
    <row r="103" spans="13:77" x14ac:dyDescent="0.2">
      <c r="M103" s="161" t="s">
        <v>127</v>
      </c>
      <c r="N103" s="161">
        <v>24</v>
      </c>
      <c r="O103" s="161" t="s">
        <v>134</v>
      </c>
      <c r="P103" s="161" t="str">
        <f t="shared" si="19"/>
        <v>EUR2S24_Quote</v>
      </c>
      <c r="Q103" s="162"/>
      <c r="R103" s="163">
        <f>_xll.qlInterestRateIndexFixingDate(Index3M,S103)</f>
        <v>42632</v>
      </c>
      <c r="S103" s="163">
        <f>_xll.qlIMMdate(AE103)</f>
        <v>42634</v>
      </c>
      <c r="T103" s="163">
        <f>_xll.qlSwapMaturityDate(AA103)</f>
        <v>43362</v>
      </c>
      <c r="U103" s="164">
        <f>_xll.qlVanillaSwapFairRate(AA103,_xll.ohTrigger(Trigger,Trigger3M,InterestRatesTrigger))</f>
        <v>-2.7182021693677272E-3</v>
      </c>
      <c r="V103" s="164">
        <f>_xll.qlQuoteValue(P103,_xll.ohTrigger(Trigger,Trigger3M,InterestRatesTrigger))</f>
        <v>-2.6800000000000001E-3</v>
      </c>
      <c r="W103" s="161" t="b">
        <f t="shared" si="20"/>
        <v>1</v>
      </c>
      <c r="X103" s="165">
        <f t="shared" si="21"/>
        <v>-0.38202169367727074</v>
      </c>
      <c r="Y103" s="161" t="b">
        <f>ABS(X103/10000)&lt;=ABS('General Settings'!$D$29)</f>
        <v>1</v>
      </c>
      <c r="AA103" s="50" t="str">
        <f>_xll.qlMakeIMMSwap(,N103&amp;"M",Index3M,,S103,FixedLegDayCounter,,DiscountingEngine)</f>
        <v>obj_009c0#0000</v>
      </c>
      <c r="AB103" s="133"/>
      <c r="AC103" s="133"/>
      <c r="AD103" s="87"/>
      <c r="AE103" s="160" t="str">
        <f>_xll.qlIMMNextCode(AE102,,Trigger)</f>
        <v>U6</v>
      </c>
      <c r="AF103" s="134"/>
      <c r="AH103" s="134"/>
      <c r="AI103" s="87"/>
      <c r="AJ103" s="134"/>
    </row>
    <row r="104" spans="13:77" x14ac:dyDescent="0.2">
      <c r="M104" s="51" t="s">
        <v>127</v>
      </c>
      <c r="N104" s="51">
        <v>36</v>
      </c>
      <c r="O104" s="51" t="s">
        <v>133</v>
      </c>
      <c r="P104" s="51" t="str">
        <f t="shared" si="19"/>
        <v>EUR1S36_Quote</v>
      </c>
      <c r="Q104" s="124"/>
      <c r="R104" s="121">
        <f>_xll.qlInterestRateIndexFixingDate(Index3M,S104)</f>
        <v>42534</v>
      </c>
      <c r="S104" s="121">
        <f>_xll.qlIMMdate(AE104)</f>
        <v>42536</v>
      </c>
      <c r="T104" s="121">
        <f>_xll.qlSwapMaturityDate(AA104)</f>
        <v>43635</v>
      </c>
      <c r="U104" s="126">
        <f>_xll.qlVanillaSwapFairRate(AA104,_xll.ohTrigger(Trigger,Trigger3M,InterestRatesTrigger))</f>
        <v>-2.3411964449997396E-3</v>
      </c>
      <c r="V104" s="126">
        <f>_xll.qlQuoteValue(P104,_xll.ohTrigger(Trigger,Trigger3M,InterestRatesTrigger))</f>
        <v>-2.33E-3</v>
      </c>
      <c r="W104" s="51" t="b">
        <f t="shared" si="20"/>
        <v>1</v>
      </c>
      <c r="X104" s="147">
        <f t="shared" si="21"/>
        <v>-0.11196444999739524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obj_009bf#0000</v>
      </c>
      <c r="AB104" s="133"/>
      <c r="AC104" s="133"/>
      <c r="AD104" s="87"/>
      <c r="AE104" s="157" t="str">
        <f>_xll.qlIMMNextCode(EvaluationDate-1,,Trigger)</f>
        <v>M6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42460</v>
      </c>
      <c r="E3" s="73">
        <f t="shared" ref="E3:E16" si="0">EDATE(SettlementDate,$B3)</f>
        <v>42854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-1.5717681845396649E-3</v>
      </c>
      <c r="H3" s="53">
        <f>IF(G3&gt;=0,ROUNDDOWN(G3*10,2)/10,ROUNDUP(G3*10,2)/10)</f>
        <v>-2E-3</v>
      </c>
      <c r="I3" s="82">
        <f>MAX(_xll.ohPack(Data!$L$4:INDEX(Fwd6M,MATCH(E3+1,SettlementDates,1),1)))</f>
        <v>-1.4130000000106288E-3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42460</v>
      </c>
      <c r="E4" s="76">
        <f t="shared" si="0"/>
        <v>43219</v>
      </c>
      <c r="F4" s="77">
        <f t="shared" si="1"/>
        <v>3</v>
      </c>
      <c r="G4" s="83">
        <f>MIN(_xll.ohPack(Data!$L$4:INDEX(Fwd6M,MATCH(E4+1,SettlementDates,1),1)))</f>
        <v>-1.5717681845396649E-3</v>
      </c>
      <c r="H4" s="54">
        <f t="shared" ref="H4:H16" si="4">IF(G4&gt;=0,ROUNDDOWN(G4*10,2)/10,ROUNDUP(G4*10,2)/10)</f>
        <v>-2E-3</v>
      </c>
      <c r="I4" s="83">
        <f>MAX(_xll.ohPack(Data!$L$4:INDEX(Fwd6M,MATCH(E4+1,SettlementDates,1),1)))</f>
        <v>-7.5379451957412137E-4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43584</v>
      </c>
      <c r="F5" s="77">
        <f t="shared" si="1"/>
        <v>6</v>
      </c>
      <c r="G5" s="83">
        <f>MIN(_xll.ohPack(Data!$L$4:INDEX(Fwd6M,MATCH(E5+1,SettlementDates,1),1)))</f>
        <v>-1.5717681845396649E-3</v>
      </c>
      <c r="H5" s="54">
        <f t="shared" si="4"/>
        <v>-2E-3</v>
      </c>
      <c r="I5" s="83">
        <f>MAX(_xll.ohPack(Data!$L$4:INDEX(Fwd6M,MATCH(E5+1,SettlementDates,1),1)))</f>
        <v>1.2771608788400147E-3</v>
      </c>
      <c r="J5" s="54">
        <f t="shared" si="2"/>
        <v>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46141</v>
      </c>
      <c r="F6" s="77">
        <f t="shared" si="1"/>
        <v>6</v>
      </c>
      <c r="G6" s="83">
        <f>MIN(_xll.ohPack(Data!$L$4:INDEX(Fwd6M,MATCH(E6+1,SettlementDates,1),1)))</f>
        <v>-1.5717681845396649E-3</v>
      </c>
      <c r="H6" s="54">
        <f t="shared" si="4"/>
        <v>-2E-3</v>
      </c>
      <c r="I6" s="83">
        <f>MAX(_xll.ohPack(Data!$L$4:INDEX(Fwd6M,MATCH(E6+1,SettlementDates,1),1)))</f>
        <v>1.7436849034104699E-2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49794</v>
      </c>
      <c r="F7" s="77">
        <f t="shared" si="1"/>
        <v>12</v>
      </c>
      <c r="G7" s="83">
        <f>MIN(_xll.ohPack(Data!$L$4:INDEX(Fwd6M,MATCH(E7+1,SettlementDates,1),1)))</f>
        <v>-1.5717681845396649E-3</v>
      </c>
      <c r="H7" s="54">
        <f t="shared" si="4"/>
        <v>-2E-3</v>
      </c>
      <c r="I7" s="83">
        <f>MAX(_xll.ohPack(Data!$L$4:INDEX(Fwd6M,MATCH(E7+1,SettlementDates,1),1)))</f>
        <v>1.8780309756782299E-2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53446</v>
      </c>
      <c r="F8" s="77">
        <f t="shared" si="1"/>
        <v>36</v>
      </c>
      <c r="G8" s="83">
        <f>MIN(_xll.ohPack(Data!$L$4:INDEX(Fwd6M,MATCH(E8+1,SettlementDates,1),1)))</f>
        <v>-1.5717681845396649E-3</v>
      </c>
      <c r="H8" s="54">
        <f t="shared" si="4"/>
        <v>-2E-3</v>
      </c>
      <c r="I8" s="83">
        <f>MAX(_xll.ohPack(Data!$L$4:INDEX(Fwd6M,MATCH(E8+1,SettlementDates,1),1)))</f>
        <v>1.8780309756782299E-2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64404</v>
      </c>
      <c r="F9" s="77">
        <f t="shared" si="1"/>
        <v>60</v>
      </c>
      <c r="G9" s="84">
        <f>MIN(_xll.ohPack(Data!$L$4:INDEX(Fwd6M,MATCH(E9+1,SettlementDates,1),1)))</f>
        <v>-1.5717681845396649E-3</v>
      </c>
      <c r="H9" s="55">
        <f t="shared" si="4"/>
        <v>-2E-3</v>
      </c>
      <c r="I9" s="84">
        <f>MAX(_xll.ohPack(Data!$L$4:INDEX(Fwd6M,MATCH(E9+1,SettlementDates,1),1)))</f>
        <v>1.8780309756782299E-2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42460</v>
      </c>
      <c r="E10" s="73">
        <f t="shared" si="0"/>
        <v>42854</v>
      </c>
      <c r="F10" s="78">
        <f t="shared" si="1"/>
        <v>1</v>
      </c>
      <c r="G10" s="83">
        <f>MIN(_xll.ohPack(Data!$P$4:INDEX(ONFwd6M,MATCH(E10+1,SettlementDates,1),1)))</f>
        <v>-1.7294552052860013E-3</v>
      </c>
      <c r="H10" s="53">
        <f t="shared" si="4"/>
        <v>-2E-3</v>
      </c>
      <c r="I10" s="82">
        <f>MAX(_xll.ohPack(Data!$P$4:INDEX(ONFwd6M,MATCH(E10+1,SettlementDates,1),1)))</f>
        <v>-1.3120215214668107E-3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42460</v>
      </c>
      <c r="E11" s="76">
        <f t="shared" si="0"/>
        <v>43219</v>
      </c>
      <c r="F11" s="77">
        <f t="shared" si="1"/>
        <v>3</v>
      </c>
      <c r="G11" s="83">
        <f>MIN(_xll.ohPack(Data!$P$4:INDEX(ONFwd6M,MATCH(E11+1,SettlementDates,1),1)))</f>
        <v>-1.7294552052860013E-3</v>
      </c>
      <c r="H11" s="54">
        <f t="shared" si="4"/>
        <v>-2E-3</v>
      </c>
      <c r="I11" s="83">
        <f>MAX(_xll.ohPack(Data!$P$4:INDEX(ONFwd6M,MATCH(E11+1,SettlementDates,1),1)))</f>
        <v>-5.4555553732571482E-4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44315</v>
      </c>
      <c r="F12" s="77">
        <f t="shared" si="1"/>
        <v>6</v>
      </c>
      <c r="G12" s="83">
        <f>MIN(_xll.ohPack(Data!$P$4:INDEX(ONFwd6M,MATCH(E12+1,SettlementDates,1),1)))</f>
        <v>-1.7294552052860013E-3</v>
      </c>
      <c r="H12" s="54">
        <f t="shared" si="4"/>
        <v>-2E-3</v>
      </c>
      <c r="I12" s="83">
        <f>MAX(_xll.ohPack(Data!$P$4:INDEX(ONFwd6M,MATCH(E12+1,SettlementDates,1),1)))</f>
        <v>6.117084555130603E-3</v>
      </c>
      <c r="J12" s="54">
        <f t="shared" si="2"/>
        <v>7.0000000000000001E-3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46141</v>
      </c>
      <c r="F13" s="77">
        <f t="shared" si="1"/>
        <v>6</v>
      </c>
      <c r="G13" s="83">
        <f>MIN(_xll.ohPack(Data!$P$4:INDEX(ONFwd6M,MATCH(E13+1,SettlementDates,1),1)))</f>
        <v>-1.7294552052860013E-3</v>
      </c>
      <c r="H13" s="54">
        <f t="shared" si="4"/>
        <v>-2E-3</v>
      </c>
      <c r="I13" s="83">
        <f>MAX(_xll.ohPack(Data!$P$4:INDEX(ONFwd6M,MATCH(E13+1,SettlementDates,1),1)))</f>
        <v>1.7074259676919112E-2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49794</v>
      </c>
      <c r="F14" s="77">
        <f t="shared" si="1"/>
        <v>12</v>
      </c>
      <c r="G14" s="83">
        <f>MIN(_xll.ohPack(Data!$P$4:INDEX(ONFwd6M,MATCH(E14+1,SettlementDates,1),1)))</f>
        <v>-1.7294552052860013E-3</v>
      </c>
      <c r="H14" s="54">
        <f t="shared" si="4"/>
        <v>-2E-3</v>
      </c>
      <c r="I14" s="83">
        <f>MAX(_xll.ohPack(Data!$P$4:INDEX(ONFwd6M,MATCH(E14+1,SettlementDates,1),1)))</f>
        <v>1.8694517338637695E-2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53446</v>
      </c>
      <c r="F15" s="77">
        <f t="shared" si="1"/>
        <v>36</v>
      </c>
      <c r="G15" s="83">
        <f>MIN(_xll.ohPack(Data!$P$4:INDEX(ONFwd6M,MATCH(E15+1,SettlementDates,1),1)))</f>
        <v>-1.7294552052860013E-3</v>
      </c>
      <c r="H15" s="54">
        <f t="shared" si="4"/>
        <v>-2E-3</v>
      </c>
      <c r="I15" s="83">
        <f>MAX(_xll.ohPack(Data!$P$4:INDEX(ONFwd6M,MATCH(E15+1,SettlementDates,1),1)))</f>
        <v>1.8694517338637695E-2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64404</v>
      </c>
      <c r="F16" s="81">
        <f t="shared" si="1"/>
        <v>60</v>
      </c>
      <c r="G16" s="84">
        <f>MIN(_xll.ohPack(Data!$P$4:INDEX(ONFwd6M,MATCH(E16+1,SettlementDates,1),1)))</f>
        <v>-1.7294552052860013E-3</v>
      </c>
      <c r="H16" s="55">
        <f t="shared" si="4"/>
        <v>-2E-3</v>
      </c>
      <c r="I16" s="84">
        <f>MAX(_xll.ohPack(Data!$P$4:INDEX(ONFwd6M,MATCH(E16+1,SettlementDates,1),1)))</f>
        <v>1.8694517338637695E-2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2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42517</v>
      </c>
      <c r="S23" s="111">
        <f>_xll.qlCalendarAdvance(Calendar,SettlementDate,N23,"mf",TRUE)</f>
        <v>42521</v>
      </c>
      <c r="T23" s="111">
        <f>_xll.qlCalendarAdvance(Calendar,SettlementDate,O23,"mf",TRUE)</f>
        <v>42704</v>
      </c>
      <c r="U23" s="112">
        <f>_xll.qlIndexFixing(Index6M,R23,TRUE,_xll.ohTrigger(Trigger,Trigger6M,InterestRatesTrigger))</f>
        <v>-1.4300000000002609E-3</v>
      </c>
      <c r="V23" s="112">
        <f>IFERROR(_xll.qlQuoteValue(P23,_xll.ohTrigger(Trigger,Trigger6M,InterestRatesTrigger)),NA())</f>
        <v>-1.4300000000000001E-3</v>
      </c>
      <c r="W23" s="110" t="b">
        <f>NOT(ISERROR(V23))</f>
        <v>1</v>
      </c>
      <c r="X23" s="146">
        <f>(U23-V23)*10000</f>
        <v>-2.6085904270001237E-12</v>
      </c>
      <c r="Y23" s="50" t="b">
        <f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146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42549</v>
      </c>
      <c r="S24" s="111">
        <f>_xll.qlCalendarAdvance(Calendar,SettlementDate,N24,"mf",TRUE)</f>
        <v>42551</v>
      </c>
      <c r="T24" s="111">
        <f>_xll.qlCalendarAdvance(Calendar,SettlementDate,O24,"mf",TRUE)</f>
        <v>42734</v>
      </c>
      <c r="U24" s="112">
        <f>_xll.qlIndexFixing(Index6M,R24,TRUE,_xll.ohTrigger(Trigger,Trigger6M,InterestRatesTrigger))</f>
        <v>-1.4500000000135399E-3</v>
      </c>
      <c r="V24" s="112">
        <f>IFERROR(_xll.qlQuoteValue(P24,_xll.ohTrigger(Trigger,Trigger6M,InterestRatesTrigger)),NA())</f>
        <v>-1.4500000000000001E-3</v>
      </c>
      <c r="W24" s="110" t="b">
        <f t="shared" ref="W24:W40" si="8">NOT(ISERROR(V24))</f>
        <v>1</v>
      </c>
      <c r="X24" s="146">
        <f t="shared" ref="X24:X77" si="9">(U24-V24)*10000</f>
        <v>-1.3539733570433476E-10</v>
      </c>
      <c r="Y24" s="50" t="b">
        <f>ABS(X24/10000)&lt;=ABS('General Settings'!$D$30)</f>
        <v>1</v>
      </c>
      <c r="AF24" s="62" t="e">
        <v>#N/A</v>
      </c>
    </row>
    <row r="25" spans="3:32" x14ac:dyDescent="0.2">
      <c r="M25" s="110" t="s">
        <v>146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42578</v>
      </c>
      <c r="S25" s="111">
        <f>_xll.qlCalendarAdvance(Calendar,SettlementDate,N25,"mf",TRUE)</f>
        <v>42580</v>
      </c>
      <c r="T25" s="111">
        <f>_xll.qlCalendarAdvance(Calendar,SettlementDate,O25,"mf",TRUE)</f>
        <v>42766</v>
      </c>
      <c r="U25" s="112">
        <f>_xll.qlIndexFixing(Index6M,R25,TRUE,_xll.ohTrigger(Trigger,Trigger6M,InterestRatesTrigger))</f>
        <v>-1.4700000000002612E-3</v>
      </c>
      <c r="V25" s="112">
        <f>IFERROR(_xll.qlQuoteValue(P25,_xll.ohTrigger(Trigger,Trigger6M,InterestRatesTrigger)),NA())</f>
        <v>-1.4700000000000002E-3</v>
      </c>
      <c r="W25" s="110" t="b">
        <f t="shared" si="8"/>
        <v>1</v>
      </c>
      <c r="X25" s="146">
        <f t="shared" si="9"/>
        <v>-2.6107588313450947E-12</v>
      </c>
      <c r="Y25" s="50" t="b">
        <f>ABS(X25/10000)&lt;=ABS('General Settings'!$D$30)</f>
        <v>1</v>
      </c>
      <c r="AF25" s="62" t="e">
        <v>#N/A</v>
      </c>
    </row>
    <row r="26" spans="3:32" x14ac:dyDescent="0.2">
      <c r="M26" s="110" t="s">
        <v>146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42611</v>
      </c>
      <c r="S26" s="111">
        <f>_xll.qlCalendarAdvance(Calendar,SettlementDate,N26,"mf",TRUE)</f>
        <v>42613</v>
      </c>
      <c r="T26" s="111">
        <f>_xll.qlCalendarAdvance(Calendar,SettlementDate,O26,"mf",TRUE)</f>
        <v>42794</v>
      </c>
      <c r="U26" s="112">
        <f>_xll.qlIndexFixing(Index6M,R26,TRUE,_xll.ohTrigger(Trigger,Trigger6M,InterestRatesTrigger))</f>
        <v>-1.4900000000308052E-3</v>
      </c>
      <c r="V26" s="112">
        <f>IFERROR(_xll.qlQuoteValue(P26,_xll.ohTrigger(Trigger,Trigger6M,InterestRatesTrigger)),NA())</f>
        <v>-1.4900000000000002E-3</v>
      </c>
      <c r="W26" s="110" t="b">
        <f t="shared" si="8"/>
        <v>1</v>
      </c>
      <c r="X26" s="146">
        <f t="shared" si="9"/>
        <v>-3.0805002645961643E-10</v>
      </c>
      <c r="Y26" s="50" t="b">
        <f>ABS(X26/10000)&lt;=ABS('General Settings'!$D$30)</f>
        <v>1</v>
      </c>
      <c r="AF26" s="62" t="e">
        <v>#N/A</v>
      </c>
    </row>
    <row r="27" spans="3:32" x14ac:dyDescent="0.2">
      <c r="M27" s="110" t="s">
        <v>146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42641</v>
      </c>
      <c r="S27" s="111">
        <f>_xll.qlCalendarAdvance(Calendar,SettlementDate,N27,"mf",TRUE)</f>
        <v>42643</v>
      </c>
      <c r="T27" s="111">
        <f>_xll.qlCalendarAdvance(Calendar,SettlementDate,O27,"mf",TRUE)</f>
        <v>42825</v>
      </c>
      <c r="U27" s="112">
        <f>_xll.qlIndexFixing(Index6M,R27,TRUE,_xll.ohTrigger(Trigger,Trigger6M,InterestRatesTrigger))</f>
        <v>-1.5000000000001642E-3</v>
      </c>
      <c r="V27" s="112">
        <f>IFERROR(_xll.qlQuoteValue(P27,_xll.ohTrigger(Trigger,Trigger6M,InterestRatesTrigger)),NA())</f>
        <v>-1.5000000000000002E-3</v>
      </c>
      <c r="W27" s="110" t="b">
        <f t="shared" si="8"/>
        <v>1</v>
      </c>
      <c r="X27" s="146">
        <f t="shared" si="9"/>
        <v>-1.6393136847980827E-12</v>
      </c>
      <c r="Y27" s="50" t="b">
        <f>ABS(X27/10000)&lt;=ABS('General Settings'!$D$30)</f>
        <v>1</v>
      </c>
      <c r="AF27" s="62" t="e">
        <v>#N/A</v>
      </c>
    </row>
    <row r="28" spans="3:32" x14ac:dyDescent="0.2">
      <c r="M28" s="110" t="s">
        <v>146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42670</v>
      </c>
      <c r="S28" s="111">
        <f>_xll.qlCalendarAdvance(Calendar,SettlementDate,N28,"mf",TRUE)</f>
        <v>42674</v>
      </c>
      <c r="T28" s="111">
        <f>_xll.qlCalendarAdvance(Calendar,SettlementDate,O28,"mf",TRUE)</f>
        <v>42853</v>
      </c>
      <c r="U28" s="112">
        <f>_xll.qlIndexFixing(Index6M,R28,TRUE,_xll.ohTrigger(Trigger,Trigger6M,InterestRatesTrigger))</f>
        <v>-1.5200000000205863E-3</v>
      </c>
      <c r="V28" s="112">
        <f>IFERROR(_xll.qlQuoteValue(P28,_xll.ohTrigger(Trigger,Trigger6M,InterestRatesTrigger)),NA())</f>
        <v>-1.5199999999999999E-3</v>
      </c>
      <c r="W28" s="110" t="b">
        <f t="shared" si="8"/>
        <v>1</v>
      </c>
      <c r="X28" s="146">
        <f t="shared" si="9"/>
        <v>-2.0586397170285764E-10</v>
      </c>
      <c r="Y28" s="50" t="b">
        <f>ABS(X28/10000)&lt;=ABS('General Settings'!$D$30)</f>
        <v>1</v>
      </c>
      <c r="AF28" s="62" t="e">
        <v>#N/A</v>
      </c>
    </row>
    <row r="29" spans="3:32" x14ac:dyDescent="0.2">
      <c r="M29" s="110" t="s">
        <v>146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42702</v>
      </c>
      <c r="S29" s="111">
        <f>_xll.qlCalendarAdvance(Calendar,SettlementDate,N29,"mf",TRUE)</f>
        <v>42704</v>
      </c>
      <c r="T29" s="111">
        <f>_xll.qlCalendarAdvance(Calendar,SettlementDate,O29,"mf",TRUE)</f>
        <v>42886</v>
      </c>
      <c r="U29" s="112">
        <f>_xll.qlIndexFixing(Index6M,R29,TRUE,_xll.ohTrigger(Trigger,Trigger6M,InterestRatesTrigger))</f>
        <v>-1.5500000000002723E-3</v>
      </c>
      <c r="V29" s="112">
        <f>IFERROR(_xll.qlQuoteValue(P29,_xll.ohTrigger(Trigger,Trigger6M,InterestRatesTrigger)),NA())</f>
        <v>-1.5499999999999999E-3</v>
      </c>
      <c r="W29" s="110" t="b">
        <f t="shared" si="8"/>
        <v>1</v>
      </c>
      <c r="X29" s="146">
        <f t="shared" si="9"/>
        <v>-2.7235158572835871E-12</v>
      </c>
      <c r="Y29" s="171" t="b">
        <f>ABS(X29/10000)&lt;=ABS('General Settings'!$D$30)</f>
        <v>1</v>
      </c>
      <c r="AF29" s="62" t="e">
        <v>#N/A</v>
      </c>
    </row>
    <row r="30" spans="3:32" x14ac:dyDescent="0.2">
      <c r="M30" s="110" t="s">
        <v>146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42732</v>
      </c>
      <c r="S30" s="111">
        <f>_xll.qlCalendarAdvance(Calendar,SettlementDate,N30,"mf",TRUE)</f>
        <v>42734</v>
      </c>
      <c r="T30" s="111">
        <f>_xll.qlCalendarAdvance(Calendar,SettlementDate,O30,"mf",TRUE)</f>
        <v>42916</v>
      </c>
      <c r="U30" s="112">
        <f>_xll.qlIndexFixing(Index6M,R30,TRUE,_xll.ohTrigger(Trigger,Trigger6M,InterestRatesTrigger))</f>
        <v>-1.5700000000229786E-3</v>
      </c>
      <c r="V30" s="112">
        <f>IFERROR(_xll.qlQuoteValue(P30,_xll.ohTrigger(Trigger,Trigger6M,InterestRatesTrigger)),NA())</f>
        <v>-1.57E-3</v>
      </c>
      <c r="W30" s="110" t="b">
        <f t="shared" si="8"/>
        <v>1</v>
      </c>
      <c r="X30" s="146">
        <f t="shared" si="9"/>
        <v>-2.2978580843657781E-10</v>
      </c>
      <c r="Y30" s="50" t="b">
        <f>ABS(X30/10000)&lt;=ABS('General Settings'!$D$30)</f>
        <v>1</v>
      </c>
      <c r="AF30" s="62" t="e">
        <v>#N/A</v>
      </c>
    </row>
    <row r="31" spans="3:32" x14ac:dyDescent="0.2">
      <c r="M31" s="110" t="s">
        <v>146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42762</v>
      </c>
      <c r="S31" s="111">
        <f>_xll.qlCalendarAdvance(Calendar,SettlementDate,N31,"mf",TRUE)</f>
        <v>42766</v>
      </c>
      <c r="T31" s="111">
        <f>_xll.qlCalendarAdvance(Calendar,SettlementDate,O31,"mf",TRUE)</f>
        <v>42947</v>
      </c>
      <c r="U31" s="112">
        <f>_xll.qlIndexFixing(Index6M,R31,TRUE,_xll.ohTrigger(Trigger,Trigger6M,InterestRatesTrigger))</f>
        <v>-1.5700000000003266E-3</v>
      </c>
      <c r="V31" s="112">
        <f>IFERROR(_xll.qlQuoteValue(P31,_xll.ohTrigger(Trigger,Trigger6M,InterestRatesTrigger)),NA())</f>
        <v>-1.57E-3</v>
      </c>
      <c r="W31" s="110" t="b">
        <f t="shared" si="8"/>
        <v>1</v>
      </c>
      <c r="X31" s="146">
        <f t="shared" si="9"/>
        <v>-3.2656169435263394E-12</v>
      </c>
      <c r="Y31" s="50" t="b">
        <f>ABS(X31/10000)&lt;=ABS('General Settings'!$D$30)</f>
        <v>1</v>
      </c>
      <c r="AF31" s="62" t="e">
        <v>#N/A</v>
      </c>
    </row>
    <row r="32" spans="3:32" x14ac:dyDescent="0.2">
      <c r="M32" s="110" t="s">
        <v>146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42790</v>
      </c>
      <c r="S32" s="111">
        <f>_xll.qlCalendarAdvance(Calendar,SettlementDate,N32,"mf",TRUE)</f>
        <v>42794</v>
      </c>
      <c r="T32" s="111">
        <f>_xll.qlCalendarAdvance(Calendar,SettlementDate,O32,"mf",TRUE)</f>
        <v>42978</v>
      </c>
      <c r="U32" s="112">
        <f>_xll.qlIndexFixing(Index6M,R32,TRUE,_xll.ohTrigger(Trigger,Trigger6M,InterestRatesTrigger))</f>
        <v>-1.5700000000473428E-3</v>
      </c>
      <c r="V32" s="112">
        <f>IFERROR(_xll.qlQuoteValue(P32,_xll.ohTrigger(Trigger,Trigger6M,InterestRatesTrigger)),NA())</f>
        <v>-1.57E-3</v>
      </c>
      <c r="W32" s="110" t="b">
        <f t="shared" si="8"/>
        <v>1</v>
      </c>
      <c r="X32" s="146">
        <f t="shared" si="9"/>
        <v>-4.7342772063752037E-10</v>
      </c>
      <c r="Y32" s="50" t="b">
        <f>ABS(X32/10000)&lt;=ABS('General Settings'!$D$30)</f>
        <v>1</v>
      </c>
      <c r="AF32" s="62" t="e">
        <v>#N/A</v>
      </c>
    </row>
    <row r="33" spans="13:32" x14ac:dyDescent="0.2">
      <c r="M33" s="110" t="s">
        <v>146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42823</v>
      </c>
      <c r="S33" s="111">
        <f>_xll.qlCalendarAdvance(Calendar,SettlementDate,N33,"mf",TRUE)</f>
        <v>42825</v>
      </c>
      <c r="T33" s="111">
        <f>_xll.qlCalendarAdvance(Calendar,SettlementDate,O33,"mf",TRUE)</f>
        <v>43007</v>
      </c>
      <c r="U33" s="112">
        <f>_xll.qlIndexFixing(Index6M,R33,TRUE,_xll.ohTrigger(Trigger,Trigger6M,InterestRatesTrigger))</f>
        <v>-1.560000000000206E-3</v>
      </c>
      <c r="V33" s="112">
        <f>IFERROR(_xll.qlQuoteValue(P33,_xll.ohTrigger(Trigger,Trigger6M,InterestRatesTrigger)),NA())</f>
        <v>-1.56E-3</v>
      </c>
      <c r="W33" s="110" t="b">
        <f t="shared" si="8"/>
        <v>1</v>
      </c>
      <c r="X33" s="146">
        <f t="shared" si="9"/>
        <v>-2.0599841277224584E-12</v>
      </c>
      <c r="Y33" s="50" t="b">
        <f>ABS(X33/10000)&lt;=ABS('General Settings'!$D$30)</f>
        <v>1</v>
      </c>
      <c r="AF33" s="62" t="e">
        <v>#N/A</v>
      </c>
    </row>
    <row r="34" spans="13:32" x14ac:dyDescent="0.2">
      <c r="M34" s="110" t="s">
        <v>146</v>
      </c>
      <c r="N34" s="110" t="s">
        <v>102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42851</v>
      </c>
      <c r="S34" s="111">
        <f>_xll.qlCalendarAdvance(Calendar,SettlementDate,N34,"mf",TRUE)</f>
        <v>42853</v>
      </c>
      <c r="T34" s="111">
        <f>_xll.qlCalendarAdvance(Calendar,SettlementDate,O34,"mf",TRUE)</f>
        <v>43039</v>
      </c>
      <c r="U34" s="112">
        <f>_xll.qlIndexFixing(Index6M,R34,TRUE,_xll.ohTrigger(Trigger,Trigger6M,InterestRatesTrigger))</f>
        <v>-1.5400000000293851E-3</v>
      </c>
      <c r="V34" s="112">
        <f>IFERROR(_xll.qlQuoteValue(P34,_xll.ohTrigger(Trigger,Trigger6M,InterestRatesTrigger)),NA())</f>
        <v>-1.5399999999999999E-3</v>
      </c>
      <c r="W34" s="110" t="b">
        <f t="shared" si="8"/>
        <v>1</v>
      </c>
      <c r="X34" s="146">
        <f t="shared" si="9"/>
        <v>-2.9385131480874627E-10</v>
      </c>
      <c r="Y34" s="50" t="b">
        <f>ABS(X34/10000)&lt;=ABS('General Settings'!$D$30)</f>
        <v>1</v>
      </c>
      <c r="AF34" s="62" t="e">
        <v>#N/A</v>
      </c>
    </row>
    <row r="35" spans="13:32" x14ac:dyDescent="0.2">
      <c r="M35" s="110" t="s">
        <v>146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42884</v>
      </c>
      <c r="S35" s="111">
        <f>_xll.qlCalendarAdvance(Calendar,SettlementDate,N35,"mf",TRUE)</f>
        <v>42886</v>
      </c>
      <c r="T35" s="111">
        <f>_xll.qlCalendarAdvance(Calendar,SettlementDate,O35,"mf",TRUE)</f>
        <v>43069</v>
      </c>
      <c r="U35" s="112">
        <f>_xll.qlIndexFixing(Index6M,R35,TRUE,_xll.ohTrigger(Trigger,Trigger6M,InterestRatesTrigger))</f>
        <v>-1.5100000000306626E-3</v>
      </c>
      <c r="V35" s="112">
        <f>IFERROR(_xll.qlQuoteValue(P35,_xll.ohTrigger(Trigger,Trigger6M,InterestRatesTrigger)),NA())</f>
        <v>-1.5100000000000001E-3</v>
      </c>
      <c r="W35" s="110" t="b">
        <f t="shared" si="8"/>
        <v>1</v>
      </c>
      <c r="X35" s="146">
        <f t="shared" si="9"/>
        <v>-3.0662538480497048E-10</v>
      </c>
      <c r="Y35" s="50" t="b">
        <f>ABS(X35/10000)&lt;=ABS('General Settings'!$D$30)</f>
        <v>1</v>
      </c>
      <c r="AF35" s="62" t="e">
        <v>#N/A</v>
      </c>
    </row>
    <row r="36" spans="13:32" x14ac:dyDescent="0.2">
      <c r="M36" s="110" t="s">
        <v>146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42914</v>
      </c>
      <c r="S36" s="111">
        <f>_xll.qlCalendarAdvance(Calendar,SettlementDate,N36,"mf",TRUE)</f>
        <v>42916</v>
      </c>
      <c r="T36" s="111">
        <f>_xll.qlCalendarAdvance(Calendar,SettlementDate,O36,"mf",TRUE)</f>
        <v>43098</v>
      </c>
      <c r="U36" s="112">
        <f>_xll.qlIndexFixing(Index6M,R36,TRUE,_xll.ohTrigger(Trigger,Trigger6M,InterestRatesTrigger))</f>
        <v>-1.4900000000320731E-3</v>
      </c>
      <c r="V36" s="112">
        <f>IFERROR(_xll.qlQuoteValue(P36,_xll.ohTrigger(Trigger,Trigger6M,InterestRatesTrigger)),NA())</f>
        <v>-1.4900000000000002E-3</v>
      </c>
      <c r="W36" s="110" t="b">
        <f t="shared" si="8"/>
        <v>1</v>
      </c>
      <c r="X36" s="146">
        <f t="shared" si="9"/>
        <v>-3.2072868666466192E-10</v>
      </c>
      <c r="Y36" s="50" t="b">
        <f>ABS(X36/10000)&lt;=ABS('General Settings'!$D$30)</f>
        <v>1</v>
      </c>
      <c r="AF36" s="62" t="e">
        <v>#N/A</v>
      </c>
    </row>
    <row r="37" spans="13:32" x14ac:dyDescent="0.2">
      <c r="M37" s="110" t="s">
        <v>146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42943</v>
      </c>
      <c r="S37" s="111">
        <f>_xll.qlCalendarAdvance(Calendar,SettlementDate,N37,"mf",TRUE)</f>
        <v>42947</v>
      </c>
      <c r="T37" s="111">
        <f>_xll.qlCalendarAdvance(Calendar,SettlementDate,O37,"mf",TRUE)</f>
        <v>43131</v>
      </c>
      <c r="U37" s="112">
        <f>_xll.qlIndexFixing(Index6M,R37,TRUE,_xll.ohTrigger(Trigger,Trigger6M,InterestRatesTrigger))</f>
        <v>-1.4400000000003542E-3</v>
      </c>
      <c r="V37" s="112">
        <f>IFERROR(_xll.qlQuoteValue(P37,_xll.ohTrigger(Trigger,Trigger6M,InterestRatesTrigger)),NA())</f>
        <v>-1.4400000000000001E-3</v>
      </c>
      <c r="W37" s="110" t="b">
        <f t="shared" si="8"/>
        <v>1</v>
      </c>
      <c r="X37" s="146">
        <f t="shared" si="9"/>
        <v>-3.5410042953376575E-12</v>
      </c>
      <c r="Y37" s="50" t="b">
        <f>ABS(X37/10000)&lt;=ABS('General Settings'!$D$30)</f>
        <v>1</v>
      </c>
      <c r="AF37" s="62" t="e">
        <v>#N/A</v>
      </c>
    </row>
    <row r="38" spans="13:32" x14ac:dyDescent="0.2">
      <c r="M38" s="110" t="s">
        <v>146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42976</v>
      </c>
      <c r="S38" s="111">
        <f>_xll.qlCalendarAdvance(Calendar,SettlementDate,N38,"mf",TRUE)</f>
        <v>42978</v>
      </c>
      <c r="T38" s="111">
        <f>_xll.qlCalendarAdvance(Calendar,SettlementDate,O38,"mf",TRUE)</f>
        <v>43159</v>
      </c>
      <c r="U38" s="112">
        <f>_xll.qlIndexFixing(Index6M,R38,TRUE,_xll.ohTrigger(Trigger,Trigger6M,InterestRatesTrigger))</f>
        <v>-1.410000000066142E-3</v>
      </c>
      <c r="V38" s="112">
        <f>IFERROR(_xll.qlQuoteValue(P38,_xll.ohTrigger(Trigger,Trigger6M,InterestRatesTrigger)),NA())</f>
        <v>-1.4100000000000002E-3</v>
      </c>
      <c r="W38" s="110" t="b">
        <f t="shared" si="8"/>
        <v>1</v>
      </c>
      <c r="X38" s="146">
        <f t="shared" si="9"/>
        <v>-6.6141753532478198E-10</v>
      </c>
      <c r="Y38" s="50" t="b">
        <f>ABS(X38/10000)&lt;=ABS('General Settings'!$D$30)</f>
        <v>1</v>
      </c>
      <c r="AF38" s="62" t="e">
        <v>#N/A</v>
      </c>
    </row>
    <row r="39" spans="13:32" x14ac:dyDescent="0.2">
      <c r="M39" s="110" t="s">
        <v>146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43005</v>
      </c>
      <c r="S39" s="111">
        <f>_xll.qlCalendarAdvance(Calendar,SettlementDate,N39,"mf",TRUE)</f>
        <v>43007</v>
      </c>
      <c r="T39" s="111">
        <f>_xll.qlCalendarAdvance(Calendar,SettlementDate,O39,"mf",TRUE)</f>
        <v>43188</v>
      </c>
      <c r="U39" s="112">
        <f>_xll.qlIndexFixing(Index6M,R39,TRUE,_xll.ohTrigger(Trigger,Trigger6M,InterestRatesTrigger))</f>
        <v>-1.3600000000003418E-3</v>
      </c>
      <c r="V39" s="112">
        <f>IFERROR(_xll.qlQuoteValue(P39,_xll.ohTrigger(Trigger,Trigger6M,InterestRatesTrigger)),NA())</f>
        <v>-1.3600000000000001E-3</v>
      </c>
      <c r="W39" s="110" t="b">
        <f t="shared" si="8"/>
        <v>1</v>
      </c>
      <c r="X39" s="146">
        <f t="shared" si="9"/>
        <v>-3.41740524767431E-12</v>
      </c>
      <c r="Y39" s="50" t="b">
        <f>ABS(X39/10000)&lt;=ABS('General Settings'!$D$30)</f>
        <v>1</v>
      </c>
      <c r="AF39" s="62" t="e">
        <v>#N/A</v>
      </c>
    </row>
    <row r="40" spans="13:32" x14ac:dyDescent="0.2">
      <c r="M40" s="114" t="s">
        <v>146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43035</v>
      </c>
      <c r="S40" s="115">
        <f>_xll.qlCalendarAdvance(Calendar,SettlementDate,N40,"mf",TRUE)</f>
        <v>43039</v>
      </c>
      <c r="T40" s="115">
        <f>_xll.qlCalendarAdvance(Calendar,SettlementDate,O40,"mf",TRUE)</f>
        <v>43220</v>
      </c>
      <c r="U40" s="116">
        <f>_xll.qlIndexFixing(Index6M,R40,TRUE,_xll.ohTrigger(Trigger,Trigger6M,InterestRatesTrigger))</f>
        <v>-1.2900000000409776E-3</v>
      </c>
      <c r="V40" s="116">
        <f>IFERROR(_xll.qlQuoteValue(P40,_xll.ohTrigger(Trigger,Trigger6M,InterestRatesTrigger)),NA())</f>
        <v>-1.2900000000000001E-3</v>
      </c>
      <c r="W40" s="114" t="b">
        <f t="shared" si="8"/>
        <v>1</v>
      </c>
      <c r="X40" s="158">
        <f t="shared" si="9"/>
        <v>-4.097742110908964E-10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7" si="11">EvaluationDate</f>
        <v>42487</v>
      </c>
      <c r="S41" s="120">
        <f>_xll.qlInterestRateIndexValueDate(AA41,R41)</f>
        <v>42489</v>
      </c>
      <c r="T41" s="120">
        <f>_xll.qlInterestRateIndexMaturity(AA41,S41)</f>
        <v>42853</v>
      </c>
      <c r="U41" s="125">
        <f>_xll.qlIndexFixing(AA41,R41,TRUE,_xll.ohTrigger(Trigger,Trigger6M,InterestRatesTrigger))</f>
        <v>-1.4881583772425094E-3</v>
      </c>
      <c r="V41" s="125">
        <f>_xll.qlQuoteValue(P41,_xll.ohTrigger(Trigger,Trigger6M,InterestRatesTrigger))</f>
        <v>-1.4900000000000002E-3</v>
      </c>
      <c r="W41" s="50" t="b">
        <f t="shared" ref="W41:W77" si="12">NOT(ISERROR(V41))</f>
        <v>1</v>
      </c>
      <c r="X41" s="144">
        <f t="shared" si="9"/>
        <v>1.8416227574907969E-2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obj_007c2#0000</v>
      </c>
      <c r="AB41" s="133"/>
      <c r="AC41" s="103" t="s">
        <v>33</v>
      </c>
      <c r="AD41" s="103" t="s">
        <v>108</v>
      </c>
      <c r="AE41" s="104" t="s">
        <v>154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42487</v>
      </c>
      <c r="S42" s="120">
        <f>_xll.qlInterestRateIndexValueDate(AA42,R42)</f>
        <v>42489</v>
      </c>
      <c r="T42" s="120">
        <f>_xll.qlInterestRateIndexMaturity(AA42,S42)</f>
        <v>42947</v>
      </c>
      <c r="U42" s="125">
        <f>_xll.qlIndexFixing(AA42,R42,TRUE,_xll.ohTrigger(Trigger,Trigger6M,InterestRatesTrigger))</f>
        <v>-1.5182850337515255E-3</v>
      </c>
      <c r="V42" s="125">
        <f>_xll.qlQuoteValue(P42,_xll.ohTrigger(Trigger,Trigger6M,InterestRatesTrigger))</f>
        <v>-1.7399999999999998E-3</v>
      </c>
      <c r="W42" s="50" t="b">
        <f t="shared" si="12"/>
        <v>1</v>
      </c>
      <c r="X42" s="144">
        <f t="shared" si="9"/>
        <v>2.2171496624847427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obj_00722#0000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42487</v>
      </c>
      <c r="S43" s="120">
        <f>_xll.qlInterestRateIndexValueDate(AA43,R43)</f>
        <v>42489</v>
      </c>
      <c r="T43" s="120">
        <f>_xll.qlInterestRateIndexMaturity(AA43,S43)</f>
        <v>43038</v>
      </c>
      <c r="U43" s="125">
        <f>_xll.qlIndexFixing(AA43,R43,TRUE,_xll.ohTrigger(Trigger,Trigger6M,InterestRatesTrigger))</f>
        <v>-1.5113593021337328E-3</v>
      </c>
      <c r="V43" s="125">
        <f>_xll.qlQuoteValue(P43,_xll.ohTrigger(Trigger,Trigger6M,InterestRatesTrigger))</f>
        <v>-1.5000000000000002E-3</v>
      </c>
      <c r="W43" s="50" t="b">
        <f t="shared" si="12"/>
        <v>1</v>
      </c>
      <c r="X43" s="144">
        <f t="shared" si="9"/>
        <v>-0.11359302133732595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obj_006bd#0000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77</v>
      </c>
      <c r="P44" s="50" t="str">
        <f t="shared" si="10"/>
        <v>EURAB6E21M_Quote</v>
      </c>
      <c r="Q44" s="122"/>
      <c r="R44" s="120">
        <f t="shared" si="11"/>
        <v>42487</v>
      </c>
      <c r="S44" s="120">
        <f>_xll.qlInterestRateIndexValueDate(AA44,R44)</f>
        <v>42489</v>
      </c>
      <c r="T44" s="120">
        <f>_xll.qlInterestRateIndexMaturity(AA44,S44)</f>
        <v>43129</v>
      </c>
      <c r="U44" s="125">
        <f>_xll.qlIndexFixing(AA44,R44,TRUE,_xll.ohTrigger(Trigger,Trigger6M,InterestRatesTrigger))</f>
        <v>-1.5052492766700451E-3</v>
      </c>
      <c r="V44" s="125">
        <f>_xll.qlQuoteValue(P44,_xll.ohTrigger(Trigger,Trigger6M,InterestRatesTrigger))</f>
        <v>-1.66E-3</v>
      </c>
      <c r="W44" s="50" t="b">
        <f t="shared" si="12"/>
        <v>1</v>
      </c>
      <c r="X44" s="144">
        <f t="shared" si="9"/>
        <v>1.547507233299549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obj_0070a#0000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78</v>
      </c>
      <c r="P45" s="50" t="str">
        <f t="shared" si="10"/>
        <v>EURAB6E2Y_Quote</v>
      </c>
      <c r="Q45" s="122"/>
      <c r="R45" s="120">
        <f t="shared" si="11"/>
        <v>42487</v>
      </c>
      <c r="S45" s="120">
        <f>_xll.qlInterestRateIndexValueDate(AA45,R45)</f>
        <v>42489</v>
      </c>
      <c r="T45" s="120">
        <f>_xll.qlInterestRateIndexMaturity(AA45,S45)</f>
        <v>43220</v>
      </c>
      <c r="U45" s="125">
        <f>_xll.qlIndexFixing(AA45,R45,TRUE,_xll.ohTrigger(Trigger,Trigger6M,InterestRatesTrigger))</f>
        <v>-1.4612564617539319E-3</v>
      </c>
      <c r="V45" s="125">
        <f>_xll.qlQuoteValue(P45,_xll.ohTrigger(Trigger,Trigger6M,InterestRatesTrigger))</f>
        <v>-1.4600000000000001E-3</v>
      </c>
      <c r="W45" s="50" t="b">
        <f t="shared" si="12"/>
        <v>1</v>
      </c>
      <c r="X45" s="144">
        <f t="shared" si="9"/>
        <v>-1.2564617539317924E-2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obj_00865#0000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79</v>
      </c>
      <c r="P46" s="110" t="str">
        <f t="shared" si="10"/>
        <v>EURAB6E3Y_Quote</v>
      </c>
      <c r="Q46" s="122"/>
      <c r="R46" s="111">
        <f t="shared" si="11"/>
        <v>42487</v>
      </c>
      <c r="S46" s="111">
        <f>_xll.qlInterestRateIndexValueDate(AA46,R46)</f>
        <v>42489</v>
      </c>
      <c r="T46" s="111">
        <f>_xll.qlInterestRateIndexMaturity(AA46,S46)</f>
        <v>43584</v>
      </c>
      <c r="U46" s="112">
        <f>_xll.qlIndexFixing(AA46,R46,TRUE,_xll.ohTrigger(Trigger,Trigger6M,InterestRatesTrigger))</f>
        <v>-1.0699999999072352E-3</v>
      </c>
      <c r="V46" s="112">
        <f>_xll.qlQuoteValue(P46,_xll.ohTrigger(Trigger,Trigger6M,InterestRatesTrigger))</f>
        <v>-1.0700000000000002E-3</v>
      </c>
      <c r="W46" s="110" t="b">
        <f t="shared" si="12"/>
        <v>1</v>
      </c>
      <c r="X46" s="146">
        <f t="shared" si="9"/>
        <v>9.2764988399163251E-10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obj_006dc#0000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80</v>
      </c>
      <c r="P47" s="110" t="str">
        <f t="shared" si="10"/>
        <v>EURAB6E4Y_Quote</v>
      </c>
      <c r="Q47" s="122"/>
      <c r="R47" s="111">
        <f t="shared" si="11"/>
        <v>42487</v>
      </c>
      <c r="S47" s="111">
        <f>_xll.qlInterestRateIndexValueDate(AA47,R47)</f>
        <v>42489</v>
      </c>
      <c r="T47" s="111">
        <f>_xll.qlInterestRateIndexMaturity(AA47,S47)</f>
        <v>43950</v>
      </c>
      <c r="U47" s="112">
        <f>_xll.qlIndexFixing(AA47,R47,TRUE,_xll.ohTrigger(Trigger,Trigger6M,InterestRatesTrigger))</f>
        <v>-3.0999999993765176E-4</v>
      </c>
      <c r="V47" s="112">
        <f>_xll.qlQuoteValue(P47,_xll.ohTrigger(Trigger,Trigger6M,InterestRatesTrigger))</f>
        <v>-3.1E-4</v>
      </c>
      <c r="W47" s="110" t="b">
        <f t="shared" si="12"/>
        <v>1</v>
      </c>
      <c r="X47" s="146">
        <f t="shared" si="9"/>
        <v>6.2348238551168667E-10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obj_0077e#0000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81</v>
      </c>
      <c r="P48" s="110" t="str">
        <f t="shared" si="10"/>
        <v>EURAB6E5Y_Quote</v>
      </c>
      <c r="Q48" s="122"/>
      <c r="R48" s="111">
        <f t="shared" si="11"/>
        <v>42487</v>
      </c>
      <c r="S48" s="111">
        <f>_xll.qlInterestRateIndexValueDate(AA48,R48)</f>
        <v>42489</v>
      </c>
      <c r="T48" s="111">
        <f>_xll.qlInterestRateIndexMaturity(AA48,S48)</f>
        <v>44315</v>
      </c>
      <c r="U48" s="112">
        <f>_xll.qlIndexFixing(AA48,R48,TRUE,_xll.ohTrigger(Trigger,Trigger6M,InterestRatesTrigger))</f>
        <v>6.9000000006987246E-4</v>
      </c>
      <c r="V48" s="112">
        <f>_xll.qlQuoteValue(P48,_xll.ohTrigger(Trigger,Trigger6M,InterestRatesTrigger))</f>
        <v>6.9000000000000008E-4</v>
      </c>
      <c r="W48" s="110" t="b">
        <f t="shared" si="12"/>
        <v>1</v>
      </c>
      <c r="X48" s="146">
        <f t="shared" si="9"/>
        <v>6.987238478778357E-10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obj_006a0#0000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82</v>
      </c>
      <c r="P49" s="110" t="str">
        <f t="shared" si="10"/>
        <v>EURAB6E6Y_Quote</v>
      </c>
      <c r="Q49" s="122"/>
      <c r="R49" s="111">
        <f t="shared" si="11"/>
        <v>42487</v>
      </c>
      <c r="S49" s="111">
        <f>_xll.qlInterestRateIndexValueDate(AA49,R49)</f>
        <v>42489</v>
      </c>
      <c r="T49" s="111">
        <f>_xll.qlInterestRateIndexMaturity(AA49,S49)</f>
        <v>44680</v>
      </c>
      <c r="U49" s="112">
        <f>_xll.qlIndexFixing(AA49,R49,TRUE,_xll.ohTrigger(Trigger,Trigger6M,InterestRatesTrigger))</f>
        <v>1.8600000001237683E-3</v>
      </c>
      <c r="V49" s="112">
        <f>_xll.qlQuoteValue(P49,_xll.ohTrigger(Trigger,Trigger6M,InterestRatesTrigger))</f>
        <v>1.8599999999999999E-3</v>
      </c>
      <c r="W49" s="110" t="b">
        <f t="shared" si="12"/>
        <v>1</v>
      </c>
      <c r="X49" s="146">
        <f t="shared" si="9"/>
        <v>1.2376840004268974E-9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obj_0079a#0000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83</v>
      </c>
      <c r="P50" s="110" t="str">
        <f t="shared" si="10"/>
        <v>EURAB6E7Y_Quote</v>
      </c>
      <c r="Q50" s="122"/>
      <c r="R50" s="111">
        <f t="shared" si="11"/>
        <v>42487</v>
      </c>
      <c r="S50" s="111">
        <f>_xll.qlInterestRateIndexValueDate(AA50,R50)</f>
        <v>42489</v>
      </c>
      <c r="T50" s="111">
        <f>_xll.qlInterestRateIndexMaturity(AA50,S50)</f>
        <v>45044</v>
      </c>
      <c r="U50" s="112">
        <f>_xll.qlIndexFixing(AA50,R50,TRUE,_xll.ohTrigger(Trigger,Trigger6M,InterestRatesTrigger))</f>
        <v>3.1100000001320128E-3</v>
      </c>
      <c r="V50" s="112">
        <f>_xll.qlQuoteValue(P50,_xll.ohTrigger(Trigger,Trigger6M,InterestRatesTrigger))</f>
        <v>3.1099999999999999E-3</v>
      </c>
      <c r="W50" s="110" t="b">
        <f t="shared" si="12"/>
        <v>1</v>
      </c>
      <c r="X50" s="146">
        <f t="shared" si="9"/>
        <v>1.3201289020270401E-9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obj_00770#0000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84</v>
      </c>
      <c r="P51" s="110" t="str">
        <f t="shared" si="10"/>
        <v>EURAB6E8Y_Quote</v>
      </c>
      <c r="Q51" s="122"/>
      <c r="R51" s="111">
        <f t="shared" si="11"/>
        <v>42487</v>
      </c>
      <c r="S51" s="111">
        <f>_xll.qlInterestRateIndexValueDate(AA51,R51)</f>
        <v>42489</v>
      </c>
      <c r="T51" s="111">
        <f>_xll.qlInterestRateIndexMaturity(AA51,S51)</f>
        <v>45411</v>
      </c>
      <c r="U51" s="112">
        <f>_xll.qlIndexFixing(AA51,R51,TRUE,_xll.ohTrigger(Trigger,Trigger6M,InterestRatesTrigger))</f>
        <v>4.3800000001693188E-3</v>
      </c>
      <c r="V51" s="112">
        <f>_xll.qlQuoteValue(P51,_xll.ohTrigger(Trigger,Trigger6M,InterestRatesTrigger))</f>
        <v>4.3800000000000002E-3</v>
      </c>
      <c r="W51" s="110" t="b">
        <f t="shared" si="12"/>
        <v>1</v>
      </c>
      <c r="X51" s="146">
        <f t="shared" si="9"/>
        <v>1.6931855223445424E-9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obj_00784#0000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85</v>
      </c>
      <c r="P52" s="110" t="str">
        <f t="shared" si="10"/>
        <v>EURAB6E9Y_Quote</v>
      </c>
      <c r="Q52" s="122"/>
      <c r="R52" s="111">
        <f t="shared" si="11"/>
        <v>42487</v>
      </c>
      <c r="S52" s="111">
        <f>_xll.qlInterestRateIndexValueDate(AA52,R52)</f>
        <v>42489</v>
      </c>
      <c r="T52" s="111">
        <f>_xll.qlInterestRateIndexMaturity(AA52,S52)</f>
        <v>45776</v>
      </c>
      <c r="U52" s="112">
        <f>_xll.qlIndexFixing(AA52,R52,TRUE,_xll.ohTrigger(Trigger,Trigger6M,InterestRatesTrigger))</f>
        <v>5.580000000189083E-3</v>
      </c>
      <c r="V52" s="112">
        <f>_xll.qlQuoteValue(P52,_xll.ohTrigger(Trigger,Trigger6M,InterestRatesTrigger))</f>
        <v>5.5800000000000008E-3</v>
      </c>
      <c r="W52" s="110" t="b">
        <f t="shared" si="12"/>
        <v>1</v>
      </c>
      <c r="X52" s="146">
        <f t="shared" si="9"/>
        <v>1.8908225679625801E-9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obj_00747#0000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86</v>
      </c>
      <c r="P53" s="110" t="str">
        <f t="shared" si="10"/>
        <v>EURAB6E10Y_Quote</v>
      </c>
      <c r="Q53" s="122"/>
      <c r="R53" s="111">
        <f t="shared" si="11"/>
        <v>42487</v>
      </c>
      <c r="S53" s="111">
        <f>_xll.qlInterestRateIndexValueDate(AA53,R53)</f>
        <v>42489</v>
      </c>
      <c r="T53" s="111">
        <f>_xll.qlInterestRateIndexMaturity(AA53,S53)</f>
        <v>46141</v>
      </c>
      <c r="U53" s="112">
        <f>_xll.qlIndexFixing(AA53,R53,TRUE,_xll.ohTrigger(Trigger,Trigger6M,InterestRatesTrigger))</f>
        <v>6.6600000002168041E-3</v>
      </c>
      <c r="V53" s="112">
        <f>_xll.qlQuoteValue(P53,_xll.ohTrigger(Trigger,Trigger6M,InterestRatesTrigger))</f>
        <v>6.6600000000000001E-3</v>
      </c>
      <c r="W53" s="110" t="b">
        <f t="shared" si="12"/>
        <v>1</v>
      </c>
      <c r="X53" s="146">
        <f t="shared" si="9"/>
        <v>2.1680400530410537E-9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obj_0069f#0000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112</v>
      </c>
      <c r="P54" s="50" t="str">
        <f t="shared" si="10"/>
        <v>EURAB6E11Y_Quote</v>
      </c>
      <c r="Q54" s="122"/>
      <c r="R54" s="120">
        <f t="shared" si="11"/>
        <v>42487</v>
      </c>
      <c r="S54" s="120">
        <f>_xll.qlInterestRateIndexValueDate(AA54,R54)</f>
        <v>42489</v>
      </c>
      <c r="T54" s="120">
        <f>_xll.qlInterestRateIndexMaturity(AA54,S54)</f>
        <v>46506</v>
      </c>
      <c r="U54" s="125">
        <f>_xll.qlIndexFixing(AA54,R54,TRUE,_xll.ohTrigger(Trigger,Trigger6M,InterestRatesTrigger))</f>
        <v>7.6417910151367081E-3</v>
      </c>
      <c r="V54" s="125">
        <f>_xll.qlQuoteValue(P54,_xll.ohTrigger(Trigger,Trigger6M,InterestRatesTrigger))</f>
        <v>7.6400000000000001E-3</v>
      </c>
      <c r="W54" s="50" t="b">
        <f t="shared" si="12"/>
        <v>1</v>
      </c>
      <c r="X54" s="144">
        <f t="shared" si="9"/>
        <v>1.7910151367079782E-2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obj_00848#0000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87</v>
      </c>
      <c r="P55" s="110" t="str">
        <f t="shared" si="10"/>
        <v>EURAB6E12Y_Quote</v>
      </c>
      <c r="Q55" s="122"/>
      <c r="R55" s="111">
        <f t="shared" si="11"/>
        <v>42487</v>
      </c>
      <c r="S55" s="111">
        <f>_xll.qlInterestRateIndexValueDate(AA55,R55)</f>
        <v>42489</v>
      </c>
      <c r="T55" s="111">
        <f>_xll.qlInterestRateIndexMaturity(AA55,S55)</f>
        <v>46871</v>
      </c>
      <c r="U55" s="112">
        <f>_xll.qlIndexFixing(AA55,R55,TRUE,_xll.ohTrigger(Trigger,Trigger6M,InterestRatesTrigger))</f>
        <v>8.5200000001211112E-3</v>
      </c>
      <c r="V55" s="112">
        <f>_xll.qlQuoteValue(P55,_xll.ohTrigger(Trigger,Trigger6M,InterestRatesTrigger))</f>
        <v>8.5200000000000015E-3</v>
      </c>
      <c r="W55" s="110" t="b">
        <f t="shared" si="12"/>
        <v>1</v>
      </c>
      <c r="X55" s="146">
        <f t="shared" si="9"/>
        <v>1.2110971947532079E-9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obj_007a9#0000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113</v>
      </c>
      <c r="P56" s="50" t="str">
        <f t="shared" si="10"/>
        <v>EURAB6E13Y_Quote</v>
      </c>
      <c r="Q56" s="122"/>
      <c r="R56" s="120">
        <f t="shared" si="11"/>
        <v>42487</v>
      </c>
      <c r="S56" s="120">
        <f>_xll.qlInterestRateIndexValueDate(AA56,R56)</f>
        <v>42489</v>
      </c>
      <c r="T56" s="120">
        <f>_xll.qlInterestRateIndexMaturity(AA56,S56)</f>
        <v>47238</v>
      </c>
      <c r="U56" s="125">
        <f>_xll.qlIndexFixing(AA56,R56,TRUE,_xll.ohTrigger(Trigger,Trigger6M,InterestRatesTrigger))</f>
        <v>9.2801309116587669E-3</v>
      </c>
      <c r="V56" s="125">
        <f>_xll.qlQuoteValue(P56,_xll.ohTrigger(Trigger,Trigger6M,InterestRatesTrigger))</f>
        <v>9.2700000000000005E-3</v>
      </c>
      <c r="W56" s="50" t="b">
        <f t="shared" si="12"/>
        <v>1</v>
      </c>
      <c r="X56" s="144">
        <f t="shared" si="9"/>
        <v>0.10130911658766395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obj_0071e#0000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114</v>
      </c>
      <c r="P57" s="50" t="str">
        <f t="shared" si="10"/>
        <v>EURAB6E14Y_Quote</v>
      </c>
      <c r="Q57" s="122"/>
      <c r="R57" s="120">
        <f t="shared" si="11"/>
        <v>42487</v>
      </c>
      <c r="S57" s="120">
        <f>_xll.qlInterestRateIndexValueDate(AA57,R57)</f>
        <v>42489</v>
      </c>
      <c r="T57" s="120">
        <f>_xll.qlInterestRateIndexMaturity(AA57,S57)</f>
        <v>47602</v>
      </c>
      <c r="U57" s="125">
        <f>_xll.qlIndexFixing(AA57,R57,TRUE,_xll.ohTrigger(Trigger,Trigger6M,InterestRatesTrigger))</f>
        <v>9.920469033573201E-3</v>
      </c>
      <c r="V57" s="125">
        <f>_xll.qlQuoteValue(P57,_xll.ohTrigger(Trigger,Trigger6M,InterestRatesTrigger))</f>
        <v>9.9100000000000004E-3</v>
      </c>
      <c r="W57" s="50" t="b">
        <f t="shared" si="12"/>
        <v>1</v>
      </c>
      <c r="X57" s="144">
        <f t="shared" si="9"/>
        <v>0.10469033573200573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obj_00739#0000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88</v>
      </c>
      <c r="P58" s="110" t="str">
        <f t="shared" si="10"/>
        <v>EURAB6E15Y_Quote</v>
      </c>
      <c r="Q58" s="122"/>
      <c r="R58" s="111">
        <f t="shared" si="11"/>
        <v>42487</v>
      </c>
      <c r="S58" s="111">
        <f>_xll.qlInterestRateIndexValueDate(AA58,R58)</f>
        <v>42489</v>
      </c>
      <c r="T58" s="111">
        <f>_xll.qlInterestRateIndexMaturity(AA58,S58)</f>
        <v>47967</v>
      </c>
      <c r="U58" s="112">
        <f>_xll.qlIndexFixing(AA58,R58,TRUE,_xll.ohTrigger(Trigger,Trigger6M,InterestRatesTrigger))</f>
        <v>1.0460000000093663E-2</v>
      </c>
      <c r="V58" s="112">
        <f>_xll.qlQuoteValue(P58,_xll.ohTrigger(Trigger,Trigger6M,InterestRatesTrigger))</f>
        <v>1.0460000000000001E-2</v>
      </c>
      <c r="W58" s="110" t="b">
        <f t="shared" si="12"/>
        <v>1</v>
      </c>
      <c r="X58" s="146">
        <f t="shared" si="9"/>
        <v>9.3662924638415745E-10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obj_0078c#0000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115</v>
      </c>
      <c r="P59" s="50" t="str">
        <f t="shared" si="10"/>
        <v>EURAB6E16Y_Quote</v>
      </c>
      <c r="Q59" s="122"/>
      <c r="R59" s="120">
        <f t="shared" si="11"/>
        <v>42487</v>
      </c>
      <c r="S59" s="120">
        <f>_xll.qlInterestRateIndexValueDate(AA59,R59)</f>
        <v>42489</v>
      </c>
      <c r="T59" s="120">
        <f>_xll.qlInterestRateIndexMaturity(AA59,S59)</f>
        <v>48333</v>
      </c>
      <c r="U59" s="125">
        <f>_xll.qlIndexFixing(AA59,R59,TRUE,_xll.ohTrigger(Trigger,Trigger6M,InterestRatesTrigger))</f>
        <v>1.091035671356639E-2</v>
      </c>
      <c r="V59" s="125">
        <f>_xll.qlQuoteValue(P59,_xll.ohTrigger(Trigger,Trigger6M,InterestRatesTrigger))</f>
        <v>1.091E-2</v>
      </c>
      <c r="W59" s="50" t="b">
        <f t="shared" si="12"/>
        <v>1</v>
      </c>
      <c r="X59" s="144">
        <f t="shared" si="9"/>
        <v>3.567135663899712E-3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obj_00831#0000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116</v>
      </c>
      <c r="P60" s="50" t="str">
        <f t="shared" si="10"/>
        <v>EURAB6E17Y_Quote</v>
      </c>
      <c r="Q60" s="122"/>
      <c r="R60" s="120">
        <f t="shared" si="11"/>
        <v>42487</v>
      </c>
      <c r="S60" s="120">
        <f>_xll.qlInterestRateIndexValueDate(AA60,R60)</f>
        <v>42489</v>
      </c>
      <c r="T60" s="120">
        <f>_xll.qlInterestRateIndexMaturity(AA60,S60)</f>
        <v>48698</v>
      </c>
      <c r="U60" s="125">
        <f>_xll.qlIndexFixing(AA60,R60,TRUE,_xll.ohTrigger(Trigger,Trigger6M,InterestRatesTrigger))</f>
        <v>1.127631257182423E-2</v>
      </c>
      <c r="V60" s="125">
        <f>_xll.qlQuoteValue(P60,_xll.ohTrigger(Trigger,Trigger6M,InterestRatesTrigger))</f>
        <v>1.1280000000000002E-2</v>
      </c>
      <c r="W60" s="50" t="b">
        <f t="shared" si="12"/>
        <v>1</v>
      </c>
      <c r="X60" s="144">
        <f t="shared" si="9"/>
        <v>-3.6874281757713623E-2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obj_00728#0000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117</v>
      </c>
      <c r="P61" s="50" t="str">
        <f t="shared" si="10"/>
        <v>EURAB6E18Y_Quote</v>
      </c>
      <c r="Q61" s="122"/>
      <c r="R61" s="120">
        <f t="shared" si="11"/>
        <v>42487</v>
      </c>
      <c r="S61" s="120">
        <f>_xll.qlInterestRateIndexValueDate(AA61,R61)</f>
        <v>42489</v>
      </c>
      <c r="T61" s="120">
        <f>_xll.qlInterestRateIndexMaturity(AA61,S61)</f>
        <v>49062</v>
      </c>
      <c r="U61" s="125">
        <f>_xll.qlIndexFixing(AA61,R61,TRUE,_xll.ohTrigger(Trigger,Trigger6M,InterestRatesTrigger))</f>
        <v>1.1570575149996256E-2</v>
      </c>
      <c r="V61" s="125">
        <f>_xll.qlQuoteValue(P61,_xll.ohTrigger(Trigger,Trigger6M,InterestRatesTrigger))</f>
        <v>1.157E-2</v>
      </c>
      <c r="W61" s="50" t="b">
        <f t="shared" si="12"/>
        <v>1</v>
      </c>
      <c r="X61" s="144">
        <f t="shared" si="9"/>
        <v>5.75149996255922E-3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obj_0074b#0000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118</v>
      </c>
      <c r="P62" s="50" t="str">
        <f t="shared" si="10"/>
        <v>EURAB6E19Y_Quote</v>
      </c>
      <c r="Q62" s="122"/>
      <c r="R62" s="120">
        <f t="shared" si="11"/>
        <v>42487</v>
      </c>
      <c r="S62" s="120">
        <f>_xll.qlInterestRateIndexValueDate(AA62,R62)</f>
        <v>42489</v>
      </c>
      <c r="T62" s="120">
        <f>_xll.qlInterestRateIndexMaturity(AA62,S62)</f>
        <v>49429</v>
      </c>
      <c r="U62" s="125">
        <f>_xll.qlIndexFixing(AA62,R62,TRUE,_xll.ohTrigger(Trigger,Trigger6M,InterestRatesTrigger))</f>
        <v>1.1805870609621596E-2</v>
      </c>
      <c r="V62" s="125">
        <f>_xll.qlQuoteValue(P62,_xll.ohTrigger(Trigger,Trigger6M,InterestRatesTrigger))</f>
        <v>1.1810000000000001E-2</v>
      </c>
      <c r="W62" s="50" t="b">
        <f t="shared" si="12"/>
        <v>1</v>
      </c>
      <c r="X62" s="144">
        <f t="shared" si="9"/>
        <v>-4.1293903784052344E-2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obj_006c3#0000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89</v>
      </c>
      <c r="P63" s="110" t="str">
        <f t="shared" si="10"/>
        <v>EURAB6E20Y_Quote</v>
      </c>
      <c r="Q63" s="122"/>
      <c r="R63" s="111">
        <f t="shared" si="11"/>
        <v>42487</v>
      </c>
      <c r="S63" s="111">
        <f>_xll.qlInterestRateIndexValueDate(AA63,R63)</f>
        <v>42489</v>
      </c>
      <c r="T63" s="111">
        <f>_xll.qlInterestRateIndexMaturity(AA63,S63)</f>
        <v>49794</v>
      </c>
      <c r="U63" s="112">
        <f>_xll.qlIndexFixing(AA63,R63,TRUE,_xll.ohTrigger(Trigger,Trigger6M,InterestRatesTrigger))</f>
        <v>1.1989999999936336E-2</v>
      </c>
      <c r="V63" s="112">
        <f>_xll.qlQuoteValue(P63,_xll.ohTrigger(Trigger,Trigger6M,InterestRatesTrigger))</f>
        <v>1.1990000000000001E-2</v>
      </c>
      <c r="W63" s="110" t="b">
        <f t="shared" si="12"/>
        <v>1</v>
      </c>
      <c r="X63" s="146">
        <f t="shared" si="9"/>
        <v>-6.366435156834882E-10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obj_00869#0000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119</v>
      </c>
      <c r="P64" s="50" t="str">
        <f t="shared" si="10"/>
        <v>EURAB6E21Y_Quote</v>
      </c>
      <c r="Q64" s="122"/>
      <c r="R64" s="120">
        <f t="shared" si="11"/>
        <v>42487</v>
      </c>
      <c r="S64" s="120">
        <f>_xll.qlInterestRateIndexValueDate(AA64,R64)</f>
        <v>42489</v>
      </c>
      <c r="T64" s="120">
        <f>_xll.qlInterestRateIndexMaturity(AA64,S64)</f>
        <v>50159</v>
      </c>
      <c r="U64" s="125">
        <f>_xll.qlIndexFixing(AA64,R64,TRUE,_xll.ohTrigger(Trigger,Trigger6M,InterestRatesTrigger))</f>
        <v>1.2130520178608229E-2</v>
      </c>
      <c r="V64" s="125">
        <f>_xll.qlQuoteValue(P64,_xll.ohTrigger(Trigger,Trigger6M,InterestRatesTrigger))</f>
        <v>1.213E-2</v>
      </c>
      <c r="W64" s="50" t="b">
        <f t="shared" si="12"/>
        <v>1</v>
      </c>
      <c r="X64" s="144">
        <f t="shared" si="9"/>
        <v>5.2017860822928252E-3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obj_007d3#0000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120</v>
      </c>
      <c r="P65" s="50" t="str">
        <f t="shared" si="10"/>
        <v>EURAB6E22Y_Quote</v>
      </c>
      <c r="Q65" s="122"/>
      <c r="R65" s="120">
        <f t="shared" si="11"/>
        <v>42487</v>
      </c>
      <c r="S65" s="120">
        <f>_xll.qlInterestRateIndexValueDate(AA65,R65)</f>
        <v>42489</v>
      </c>
      <c r="T65" s="120">
        <f>_xll.qlInterestRateIndexMaturity(AA65,S65)</f>
        <v>50524</v>
      </c>
      <c r="U65" s="125">
        <f>_xll.qlIndexFixing(AA65,R65,TRUE,_xll.ohTrigger(Trigger,Trigger6M,InterestRatesTrigger))</f>
        <v>1.2236108111711091E-2</v>
      </c>
      <c r="V65" s="125">
        <f>_xll.qlQuoteValue(P65,_xll.ohTrigger(Trigger,Trigger6M,InterestRatesTrigger))</f>
        <v>1.2239999999999999E-2</v>
      </c>
      <c r="W65" s="50" t="b">
        <f t="shared" si="12"/>
        <v>1</v>
      </c>
      <c r="X65" s="144">
        <f t="shared" si="9"/>
        <v>-3.8918882889083656E-2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obj_0075d#0000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121</v>
      </c>
      <c r="P66" s="50" t="str">
        <f t="shared" si="10"/>
        <v>EURAB6E23Y_Quote</v>
      </c>
      <c r="Q66" s="122"/>
      <c r="R66" s="120">
        <f t="shared" si="11"/>
        <v>42487</v>
      </c>
      <c r="S66" s="120">
        <f>_xll.qlInterestRateIndexValueDate(AA66,R66)</f>
        <v>42489</v>
      </c>
      <c r="T66" s="120">
        <f>_xll.qlInterestRateIndexMaturity(AA66,S66)</f>
        <v>50889</v>
      </c>
      <c r="U66" s="125">
        <f>_xll.qlIndexFixing(AA66,R66,TRUE,_xll.ohTrigger(Trigger,Trigger6M,InterestRatesTrigger))</f>
        <v>1.2313379314861431E-2</v>
      </c>
      <c r="V66" s="125">
        <f>_xll.qlQuoteValue(P66,_xll.ohTrigger(Trigger,Trigger6M,InterestRatesTrigger))</f>
        <v>1.2310000000000001E-2</v>
      </c>
      <c r="W66" s="50" t="b">
        <f t="shared" si="12"/>
        <v>1</v>
      </c>
      <c r="X66" s="144">
        <f t="shared" si="9"/>
        <v>3.3793148614298663E-2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obj_00766#0000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122</v>
      </c>
      <c r="P67" s="50" t="str">
        <f t="shared" si="10"/>
        <v>EURAB6E24Y_Quote</v>
      </c>
      <c r="Q67" s="122"/>
      <c r="R67" s="120">
        <f t="shared" si="11"/>
        <v>42487</v>
      </c>
      <c r="S67" s="120">
        <f>_xll.qlInterestRateIndexValueDate(AA67,R67)</f>
        <v>42489</v>
      </c>
      <c r="T67" s="120">
        <f>_xll.qlInterestRateIndexMaturity(AA67,S67)</f>
        <v>51256</v>
      </c>
      <c r="U67" s="125">
        <f>_xll.qlIndexFixing(AA67,R67,TRUE,_xll.ohTrigger(Trigger,Trigger6M,InterestRatesTrigger))</f>
        <v>1.2370249918144579E-2</v>
      </c>
      <c r="V67" s="125">
        <f>_xll.qlQuoteValue(P67,_xll.ohTrigger(Trigger,Trigger6M,InterestRatesTrigger))</f>
        <v>1.2370000000000001E-2</v>
      </c>
      <c r="W67" s="50" t="b">
        <f t="shared" si="12"/>
        <v>1</v>
      </c>
      <c r="X67" s="144">
        <f t="shared" si="9"/>
        <v>2.499181445785037E-3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obj_007a4#0000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90</v>
      </c>
      <c r="P68" s="110" t="str">
        <f t="shared" si="10"/>
        <v>EURAB6E25Y_Quote</v>
      </c>
      <c r="Q68" s="122"/>
      <c r="R68" s="111">
        <f t="shared" si="11"/>
        <v>42487</v>
      </c>
      <c r="S68" s="111">
        <f>_xll.qlInterestRateIndexValueDate(AA68,R68)</f>
        <v>42489</v>
      </c>
      <c r="T68" s="111">
        <f>_xll.qlInterestRateIndexMaturity(AA68,S68)</f>
        <v>51620</v>
      </c>
      <c r="U68" s="112">
        <f>_xll.qlIndexFixing(AA68,R68,TRUE,_xll.ohTrigger(Trigger,Trigger6M,InterestRatesTrigger))</f>
        <v>1.2409999999941556E-2</v>
      </c>
      <c r="V68" s="112">
        <f>_xll.qlQuoteValue(P68,_xll.ohTrigger(Trigger,Trigger6M,InterestRatesTrigger))</f>
        <v>1.2410000000000001E-2</v>
      </c>
      <c r="W68" s="110" t="b">
        <f t="shared" si="12"/>
        <v>1</v>
      </c>
      <c r="X68" s="146">
        <f t="shared" si="9"/>
        <v>-5.8444568629134608E-10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obj_00781#0000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123</v>
      </c>
      <c r="P69" s="50" t="str">
        <f t="shared" si="10"/>
        <v>EURAB6E26Y_Quote</v>
      </c>
      <c r="Q69" s="122"/>
      <c r="R69" s="120">
        <f t="shared" si="11"/>
        <v>42487</v>
      </c>
      <c r="S69" s="120">
        <f>_xll.qlInterestRateIndexValueDate(AA69,R69)</f>
        <v>42489</v>
      </c>
      <c r="T69" s="120">
        <f>_xll.qlInterestRateIndexMaturity(AA69,S69)</f>
        <v>51985</v>
      </c>
      <c r="U69" s="125">
        <f>_xll.qlIndexFixing(AA69,R69,TRUE,_xll.ohTrigger(Trigger,Trigger6M,InterestRatesTrigger))</f>
        <v>1.2439723244496097E-2</v>
      </c>
      <c r="V69" s="125">
        <f>_xll.qlQuoteValue(P69,_xll.ohTrigger(Trigger,Trigger6M,InterestRatesTrigger))</f>
        <v>1.244E-2</v>
      </c>
      <c r="W69" s="50" t="b">
        <f t="shared" si="12"/>
        <v>1</v>
      </c>
      <c r="X69" s="144">
        <f t="shared" si="9"/>
        <v>-2.7675550390293679E-3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obj_0070b#0000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91</v>
      </c>
      <c r="P70" s="50" t="str">
        <f t="shared" si="10"/>
        <v>EURAB6E27Y_Quote</v>
      </c>
      <c r="Q70" s="122"/>
      <c r="R70" s="120">
        <f t="shared" si="11"/>
        <v>42487</v>
      </c>
      <c r="S70" s="120">
        <f>_xll.qlInterestRateIndexValueDate(AA70,R70)</f>
        <v>42489</v>
      </c>
      <c r="T70" s="120">
        <f>_xll.qlInterestRateIndexMaturity(AA70,S70)</f>
        <v>52350</v>
      </c>
      <c r="U70" s="125">
        <f>_xll.qlIndexFixing(AA70,R70,TRUE,_xll.ohTrigger(Trigger,Trigger6M,InterestRatesTrigger))</f>
        <v>1.2460871974903922E-2</v>
      </c>
      <c r="V70" s="125">
        <f>_xll.qlQuoteValue(P70,_xll.ohTrigger(Trigger,Trigger6M,InterestRatesTrigger))</f>
        <v>1.2460000000000001E-2</v>
      </c>
      <c r="W70" s="50" t="b">
        <f t="shared" si="12"/>
        <v>1</v>
      </c>
      <c r="X70" s="144">
        <f t="shared" si="9"/>
        <v>8.719749039209912E-3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obj_00771#0000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124</v>
      </c>
      <c r="P71" s="50" t="str">
        <f t="shared" si="10"/>
        <v>EURAB6E28Y_Quote</v>
      </c>
      <c r="Q71" s="122"/>
      <c r="R71" s="120">
        <f t="shared" si="11"/>
        <v>42487</v>
      </c>
      <c r="S71" s="120">
        <f>_xll.qlInterestRateIndexValueDate(AA71,R71)</f>
        <v>42489</v>
      </c>
      <c r="T71" s="120">
        <f>_xll.qlInterestRateIndexMaturity(AA71,S71)</f>
        <v>52716</v>
      </c>
      <c r="U71" s="125">
        <f>_xll.qlIndexFixing(AA71,R71,TRUE,_xll.ohTrigger(Trigger,Trigger6M,InterestRatesTrigger))</f>
        <v>1.2475108078993323E-2</v>
      </c>
      <c r="V71" s="125">
        <f>_xll.qlQuoteValue(P71,_xll.ohTrigger(Trigger,Trigger6M,InterestRatesTrigger))</f>
        <v>1.248E-2</v>
      </c>
      <c r="W71" s="50" t="b">
        <f t="shared" si="12"/>
        <v>1</v>
      </c>
      <c r="X71" s="144">
        <f t="shared" si="9"/>
        <v>-4.8919210066770968E-2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obj_006c8#0000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125</v>
      </c>
      <c r="P72" s="50" t="str">
        <f t="shared" si="10"/>
        <v>EURAB6E29Y_Quote</v>
      </c>
      <c r="Q72" s="122"/>
      <c r="R72" s="120">
        <f t="shared" si="11"/>
        <v>42487</v>
      </c>
      <c r="S72" s="120">
        <f>_xll.qlInterestRateIndexValueDate(AA72,R72)</f>
        <v>42489</v>
      </c>
      <c r="T72" s="120">
        <f>_xll.qlInterestRateIndexMaturity(AA72,S72)</f>
        <v>53080</v>
      </c>
      <c r="U72" s="125">
        <f>_xll.qlIndexFixing(AA72,R72,TRUE,_xll.ohTrigger(Trigger,Trigger6M,InterestRatesTrigger))</f>
        <v>1.2480930901616215E-2</v>
      </c>
      <c r="V72" s="125">
        <f>_xll.qlQuoteValue(P72,_xll.ohTrigger(Trigger,Trigger6M,InterestRatesTrigger))</f>
        <v>1.248E-2</v>
      </c>
      <c r="W72" s="50" t="b">
        <f t="shared" si="12"/>
        <v>1</v>
      </c>
      <c r="X72" s="144">
        <f t="shared" si="9"/>
        <v>9.3090161621539602E-3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obj_00710#0000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92</v>
      </c>
      <c r="P73" s="110" t="str">
        <f t="shared" si="10"/>
        <v>EURAB6E30Y_Quote</v>
      </c>
      <c r="Q73" s="122"/>
      <c r="R73" s="111">
        <f t="shared" si="11"/>
        <v>42487</v>
      </c>
      <c r="S73" s="111">
        <f>_xll.qlInterestRateIndexValueDate(AA73,R73)</f>
        <v>42489</v>
      </c>
      <c r="T73" s="111">
        <f>_xll.qlInterestRateIndexMaturity(AA73,S73)</f>
        <v>53447</v>
      </c>
      <c r="U73" s="112">
        <f>_xll.qlIndexFixing(AA73,R73,TRUE,_xll.ohTrigger(Trigger,Trigger6M,InterestRatesTrigger))</f>
        <v>1.2479999999943646E-2</v>
      </c>
      <c r="V73" s="112">
        <f>_xll.qlQuoteValue(P73,_xll.ohTrigger(Trigger,Trigger6M,InterestRatesTrigger))</f>
        <v>1.248E-2</v>
      </c>
      <c r="W73" s="110" t="b">
        <f t="shared" si="12"/>
        <v>1</v>
      </c>
      <c r="X73" s="146">
        <f t="shared" si="9"/>
        <v>-5.6354226840582555E-10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obj_00805#0000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93</v>
      </c>
      <c r="P74" s="110" t="str">
        <f t="shared" si="10"/>
        <v>EURAB6E35Y_Quote</v>
      </c>
      <c r="Q74" s="122"/>
      <c r="R74" s="111">
        <f t="shared" si="11"/>
        <v>42487</v>
      </c>
      <c r="S74" s="111">
        <f>_xll.qlInterestRateIndexValueDate(AA74,R74)</f>
        <v>42489</v>
      </c>
      <c r="T74" s="111">
        <f>_xll.qlInterestRateIndexMaturity(AA74,S74)</f>
        <v>55271</v>
      </c>
      <c r="U74" s="112">
        <f>_xll.qlIndexFixing(AA74,R74,TRUE,_xll.ohTrigger(Trigger,Trigger6M,InterestRatesTrigger))</f>
        <v>1.2399999999944501E-2</v>
      </c>
      <c r="V74" s="112">
        <f>_xll.qlQuoteValue(P74,_xll.ohTrigger(Trigger,Trigger6M,InterestRatesTrigger))</f>
        <v>1.24E-2</v>
      </c>
      <c r="W74" s="110" t="b">
        <f t="shared" si="12"/>
        <v>1</v>
      </c>
      <c r="X74" s="146">
        <f t="shared" si="9"/>
        <v>-5.5499008166925989E-10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obj_0080a#0000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94</v>
      </c>
      <c r="P75" s="110" t="str">
        <f t="shared" si="10"/>
        <v>EURAB6E40Y_Quote</v>
      </c>
      <c r="Q75" s="122"/>
      <c r="R75" s="111">
        <f t="shared" si="11"/>
        <v>42487</v>
      </c>
      <c r="S75" s="111">
        <f>_xll.qlInterestRateIndexValueDate(AA75,R75)</f>
        <v>42489</v>
      </c>
      <c r="T75" s="111">
        <f>_xll.qlInterestRateIndexMaturity(AA75,S75)</f>
        <v>57098</v>
      </c>
      <c r="U75" s="112">
        <f>_xll.qlIndexFixing(AA75,R75,TRUE,_xll.ohTrigger(Trigger,Trigger6M,InterestRatesTrigger))</f>
        <v>1.2219999999945535E-2</v>
      </c>
      <c r="V75" s="112">
        <f>_xll.qlQuoteValue(P75,_xll.ohTrigger(Trigger,Trigger6M,InterestRatesTrigger))</f>
        <v>1.222E-2</v>
      </c>
      <c r="W75" s="110" t="b">
        <f t="shared" si="12"/>
        <v>1</v>
      </c>
      <c r="X75" s="146">
        <f t="shared" si="9"/>
        <v>-5.4465112975243812E-10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obj_00753#0000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95</v>
      </c>
      <c r="P76" s="110" t="str">
        <f t="shared" si="10"/>
        <v>EURAB6E50Y_Quote</v>
      </c>
      <c r="Q76" s="122"/>
      <c r="R76" s="111">
        <f t="shared" si="11"/>
        <v>42487</v>
      </c>
      <c r="S76" s="111">
        <f>_xll.qlInterestRateIndexValueDate(AA76,R76)</f>
        <v>42489</v>
      </c>
      <c r="T76" s="111">
        <f>_xll.qlInterestRateIndexMaturity(AA76,S76)</f>
        <v>60751</v>
      </c>
      <c r="U76" s="112">
        <f>_xll.qlIndexFixing(AA76,R76,TRUE,_xll.ohTrigger(Trigger,Trigger6M,InterestRatesTrigger))</f>
        <v>1.1539999999945056E-2</v>
      </c>
      <c r="V76" s="112">
        <f>_xll.qlQuoteValue(P76,_xll.ohTrigger(Trigger,Trigger6M,InterestRatesTrigger))</f>
        <v>1.154E-2</v>
      </c>
      <c r="W76" s="110" t="b">
        <f t="shared" si="12"/>
        <v>1</v>
      </c>
      <c r="X76" s="146">
        <f t="shared" si="9"/>
        <v>-5.4943896654613411E-10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obj_00868#0000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126</v>
      </c>
      <c r="P77" s="114" t="str">
        <f t="shared" si="10"/>
        <v>EURAB6E60Y_Quote</v>
      </c>
      <c r="Q77" s="124"/>
      <c r="R77" s="115">
        <f t="shared" si="11"/>
        <v>42487</v>
      </c>
      <c r="S77" s="115">
        <f>_xll.qlInterestRateIndexValueDate(AA77,R77)</f>
        <v>42489</v>
      </c>
      <c r="T77" s="115">
        <f>_xll.qlInterestRateIndexMaturity(AA77,S77)</f>
        <v>64404</v>
      </c>
      <c r="U77" s="116">
        <f>_xll.qlIndexFixing(AA77,R77,TRUE,_xll.ohTrigger(Trigger,Trigger6M,InterestRatesTrigger))</f>
        <v>1.1290000000056541E-2</v>
      </c>
      <c r="V77" s="116">
        <f>_xll.qlQuoteValue(P77,_xll.ohTrigger(Trigger,Trigger6M,InterestRatesTrigger))</f>
        <v>1.129E-2</v>
      </c>
      <c r="W77" s="114" t="b">
        <f t="shared" si="12"/>
        <v>1</v>
      </c>
      <c r="X77" s="158">
        <f t="shared" si="9"/>
        <v>5.654157697598805E-10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obj_006b3#0000</v>
      </c>
      <c r="AB77" s="133"/>
      <c r="AC77" s="133"/>
      <c r="AD77" s="87"/>
    </row>
    <row r="78" spans="10:30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23"/>
      <c r="R78" s="105">
        <f>_xll.qlInterestRateIndexFixingDate(AA78,S78)</f>
        <v>42851</v>
      </c>
      <c r="S78" s="105">
        <f>_xll.qlCalendarAdvance(Calendar,SettlementDate,N78,"mf",TRUE,Trigger)</f>
        <v>42853</v>
      </c>
      <c r="T78" s="105">
        <f>_xll.qlInterestRateIndexMaturity(AA78,S78)</f>
        <v>43220</v>
      </c>
      <c r="U78" s="96">
        <f>_xll.qlIndexFixing(AA78,R78,TRUE,_xll.ohTrigger(Trigger,Trigger6M,InterestRatesTrigger))</f>
        <v>-1.4346881416633002E-3</v>
      </c>
      <c r="V78" s="96">
        <f>_xll.qlQuoteValue(P78,_xll.ohTrigger(Trigger,Trigger6M,InterestRatesTrigger))</f>
        <v>-1.4300000000000001E-3</v>
      </c>
      <c r="W78" s="93" t="b">
        <f t="shared" ref="W78" si="14">NOT(ISERROR(V78))</f>
        <v>1</v>
      </c>
      <c r="X78" s="154">
        <f t="shared" ref="X78" si="15">(U78-V78)*10000</f>
        <v>-4.6881416633001022E-2</v>
      </c>
      <c r="Y78" s="52" t="b">
        <f>ABS(X78/10000)&lt;=ABS('General Settings'!$D$32)</f>
        <v>0</v>
      </c>
      <c r="AA78" s="52" t="str">
        <f>_xll.qlSwapIndex(,,O78,SettlementDays,Currency,Calendar,FixedLegTenor,FixedLegBDC,FixedLegDayCounter,Index6M,DiscountingCurve,Permanent,Trigger,ObjectOverwrite)</f>
        <v>obj_006e2#0000</v>
      </c>
      <c r="AB78" s="52" t="str">
        <f>_xll.qlVanillaSwapFromSwapIndex(,AA78,R78)</f>
        <v>obj_00874#0000</v>
      </c>
      <c r="AC78" s="133"/>
      <c r="AD78" s="87"/>
    </row>
    <row r="79" spans="10:30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22"/>
      <c r="R79" s="106">
        <f>_xll.qlInterestRateIndexFixingDate(AA79,S79)</f>
        <v>42851</v>
      </c>
      <c r="S79" s="106">
        <f>_xll.qlCalendarAdvance(Calendar,SettlementDate,N79,"mf",TRUE,Trigger)</f>
        <v>42853</v>
      </c>
      <c r="T79" s="106">
        <f>_xll.qlInterestRateIndexMaturity(AA79,S79)</f>
        <v>43584</v>
      </c>
      <c r="U79" s="97">
        <f>_xll.qlIndexFixing(AA79,R79,TRUE,_xll.ohTrigger(Trigger,Trigger6M,InterestRatesTrigger))</f>
        <v>-8.6298517281794228E-4</v>
      </c>
      <c r="V79" s="97">
        <f>_xll.qlQuoteValue(P79,_xll.ohTrigger(Trigger,Trigger6M,InterestRatesTrigger))</f>
        <v>-8.6000000000000009E-4</v>
      </c>
      <c r="W79" s="94" t="b">
        <f t="shared" ref="W79:W142" si="16">NOT(ISERROR(V79))</f>
        <v>1</v>
      </c>
      <c r="X79" s="153">
        <f>(U79-V79)*10000</f>
        <v>-2.9851728179421937E-2</v>
      </c>
      <c r="Y79" s="50" t="b">
        <f>ABS(X79/10000)&lt;=ABS('General Settings'!$D$32)</f>
        <v>0</v>
      </c>
      <c r="AA79" s="50" t="str">
        <f>_xll.qlSwapIndex(,,O79,SettlementDays,Currency,Calendar,FixedLegTenor,FixedLegBDC,FixedLegDayCounter,Index6M,DiscountingCurve,Permanent,Trigger,ObjectOverwrite)</f>
        <v>obj_006f7#0000</v>
      </c>
      <c r="AB79" s="50" t="str">
        <f>_xll.qlVanillaSwapFromSwapIndex(,AA79,R79)</f>
        <v>obj_00877#0000</v>
      </c>
      <c r="AC79" s="133"/>
      <c r="AD79" s="87"/>
    </row>
    <row r="80" spans="10:30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22"/>
      <c r="R80" s="106">
        <f>_xll.qlInterestRateIndexFixingDate(AA80,S80)</f>
        <v>42851</v>
      </c>
      <c r="S80" s="106">
        <f>_xll.qlCalendarAdvance(Calendar,SettlementDate,N80,"mf",TRUE,Trigger)</f>
        <v>42853</v>
      </c>
      <c r="T80" s="106">
        <f>_xll.qlInterestRateIndexMaturity(AA80,S80)</f>
        <v>43949</v>
      </c>
      <c r="U80" s="97">
        <f>_xll.qlIndexFixing(AA80,R80,TRUE,_xll.ohTrigger(Trigger,Trigger6M,InterestRatesTrigger))</f>
        <v>7.5767515326057781E-5</v>
      </c>
      <c r="V80" s="97">
        <f>_xll.qlQuoteValue(P80,_xll.ohTrigger(Trigger,Trigger6M,InterestRatesTrigger))</f>
        <v>8.0000000000000007E-5</v>
      </c>
      <c r="W80" s="94" t="b">
        <f t="shared" si="16"/>
        <v>1</v>
      </c>
      <c r="X80" s="153">
        <f t="shared" ref="X80:X142" si="17">(U80-V80)*10000</f>
        <v>-4.2324846739422252E-2</v>
      </c>
      <c r="Y80" s="50" t="b">
        <f>ABS(X80/10000)&lt;=ABS('General Settings'!$D$32)</f>
        <v>0</v>
      </c>
      <c r="AA80" s="50" t="str">
        <f>_xll.qlSwapIndex(,,O80,SettlementDays,Currency,Calendar,FixedLegTenor,FixedLegBDC,FixedLegDayCounter,Index6M,DiscountingCurve,Permanent,Trigger,ObjectOverwrite)</f>
        <v>obj_00793#0000</v>
      </c>
      <c r="AB80" s="50" t="str">
        <f>_xll.qlVanillaSwapFromSwapIndex(,AA80,R80)</f>
        <v>obj_00954#0000</v>
      </c>
      <c r="AC80" s="133"/>
      <c r="AD80" s="87"/>
    </row>
    <row r="81" spans="13:30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22"/>
      <c r="R81" s="106">
        <f>_xll.qlInterestRateIndexFixingDate(AA81,S81)</f>
        <v>42851</v>
      </c>
      <c r="S81" s="106">
        <f>_xll.qlCalendarAdvance(Calendar,SettlementDate,N81,"mf",TRUE,Trigger)</f>
        <v>42853</v>
      </c>
      <c r="T81" s="106">
        <f>_xll.qlInterestRateIndexMaturity(AA81,S81)</f>
        <v>44314</v>
      </c>
      <c r="U81" s="97">
        <f>_xll.qlIndexFixing(AA81,R81,TRUE,_xll.ohTrigger(Trigger,Trigger6M,InterestRatesTrigger))</f>
        <v>1.2256443577579889E-3</v>
      </c>
      <c r="V81" s="97">
        <f>_xll.qlQuoteValue(P81,_xll.ohTrigger(Trigger,Trigger6M,InterestRatesTrigger))</f>
        <v>1.23E-3</v>
      </c>
      <c r="W81" s="94" t="b">
        <f t="shared" si="16"/>
        <v>1</v>
      </c>
      <c r="X81" s="153">
        <f t="shared" si="17"/>
        <v>-4.3556422420110326E-2</v>
      </c>
      <c r="Y81" s="50" t="b">
        <f>ABS(X81/10000)&lt;=ABS('General Settings'!$D$32)</f>
        <v>0</v>
      </c>
      <c r="AA81" s="50" t="str">
        <f>_xll.qlSwapIndex(,,O81,SettlementDays,Currency,Calendar,FixedLegTenor,FixedLegBDC,FixedLegDayCounter,Index6M,DiscountingCurve,Permanent,Trigger,ObjectOverwrite)</f>
        <v>obj_007c4#0000</v>
      </c>
      <c r="AB81" s="50" t="str">
        <f>_xll.qlVanillaSwapFromSwapIndex(,AA81,R81)</f>
        <v>obj_008c9#0000</v>
      </c>
      <c r="AC81" s="133"/>
      <c r="AD81" s="87"/>
    </row>
    <row r="82" spans="13:30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22"/>
      <c r="R82" s="106">
        <f>_xll.qlInterestRateIndexFixingDate(AA82,S82)</f>
        <v>42851</v>
      </c>
      <c r="S82" s="106">
        <f>_xll.qlCalendarAdvance(Calendar,SettlementDate,N82,"mf",TRUE,Trigger)</f>
        <v>42853</v>
      </c>
      <c r="T82" s="106">
        <f>_xll.qlInterestRateIndexMaturity(AA82,S82)</f>
        <v>44679</v>
      </c>
      <c r="U82" s="97">
        <f>_xll.qlIndexFixing(AA82,R82,TRUE,_xll.ohTrigger(Trigger,Trigger6M,InterestRatesTrigger))</f>
        <v>2.5199243217330141E-3</v>
      </c>
      <c r="V82" s="97">
        <f>_xll.qlQuoteValue(P82,_xll.ohTrigger(Trigger,Trigger6M,InterestRatesTrigger))</f>
        <v>2.5200000000000001E-3</v>
      </c>
      <c r="W82" s="94" t="b">
        <f t="shared" si="16"/>
        <v>1</v>
      </c>
      <c r="X82" s="153">
        <f t="shared" si="17"/>
        <v>-7.5678266985967219E-4</v>
      </c>
      <c r="Y82" s="50" t="b">
        <f>ABS(X82/10000)&lt;=ABS('General Settings'!$D$32)</f>
        <v>0</v>
      </c>
      <c r="AA82" s="50" t="str">
        <f>_xll.qlSwapIndex(,,O82,SettlementDays,Currency,Calendar,FixedLegTenor,FixedLegBDC,FixedLegDayCounter,Index6M,DiscountingCurve,Permanent,Trigger,ObjectOverwrite)</f>
        <v>obj_0075b#0000</v>
      </c>
      <c r="AB82" s="50" t="str">
        <f>_xll.qlVanillaSwapFromSwapIndex(,AA82,R82)</f>
        <v>obj_008c0#0000</v>
      </c>
      <c r="AC82" s="133"/>
      <c r="AD82" s="87"/>
    </row>
    <row r="83" spans="13:30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22"/>
      <c r="R83" s="106">
        <f>_xll.qlInterestRateIndexFixingDate(AA83,S83)</f>
        <v>42851</v>
      </c>
      <c r="S83" s="106">
        <f>_xll.qlCalendarAdvance(Calendar,SettlementDate,N83,"mf",TRUE,Trigger)</f>
        <v>42853</v>
      </c>
      <c r="T83" s="106">
        <f>_xll.qlInterestRateIndexMaturity(AA83,S83)</f>
        <v>45044</v>
      </c>
      <c r="U83" s="97">
        <f>_xll.qlIndexFixing(AA83,R83,TRUE,_xll.ohTrigger(Trigger,Trigger6M,InterestRatesTrigger))</f>
        <v>3.8713882533860612E-3</v>
      </c>
      <c r="V83" s="97">
        <f>_xll.qlQuoteValue(P83,_xll.ohTrigger(Trigger,Trigger6M,InterestRatesTrigger))</f>
        <v>3.8700000000000002E-3</v>
      </c>
      <c r="W83" s="94" t="b">
        <f t="shared" si="16"/>
        <v>1</v>
      </c>
      <c r="X83" s="153">
        <f t="shared" si="17"/>
        <v>1.3882533860610016E-2</v>
      </c>
      <c r="Y83" s="50" t="b">
        <f>ABS(X83/10000)&lt;=ABS('General Settings'!$D$32)</f>
        <v>0</v>
      </c>
      <c r="AA83" s="50" t="str">
        <f>_xll.qlSwapIndex(,,O83,SettlementDays,Currency,Calendar,FixedLegTenor,FixedLegBDC,FixedLegDayCounter,Index6M,DiscountingCurve,Permanent,Trigger,ObjectOverwrite)</f>
        <v>obj_0082f#0000</v>
      </c>
      <c r="AB83" s="50" t="str">
        <f>_xll.qlVanillaSwapFromSwapIndex(,AA83,R83)</f>
        <v>obj_0092c#0000</v>
      </c>
      <c r="AC83" s="133"/>
      <c r="AD83" s="87"/>
    </row>
    <row r="84" spans="13:30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22"/>
      <c r="R84" s="106">
        <f>_xll.qlInterestRateIndexFixingDate(AA84,S84)</f>
        <v>42851</v>
      </c>
      <c r="S84" s="106">
        <f>_xll.qlCalendarAdvance(Calendar,SettlementDate,N84,"mf",TRUE,Trigger)</f>
        <v>42853</v>
      </c>
      <c r="T84" s="106">
        <f>_xll.qlInterestRateIndexMaturity(AA84,S84)</f>
        <v>45411</v>
      </c>
      <c r="U84" s="97">
        <f>_xll.qlIndexFixing(AA84,R84,TRUE,_xll.ohTrigger(Trigger,Trigger6M,InterestRatesTrigger))</f>
        <v>5.215076940962203E-3</v>
      </c>
      <c r="V84" s="97">
        <f>_xll.qlQuoteValue(P84,_xll.ohTrigger(Trigger,Trigger6M,InterestRatesTrigger))</f>
        <v>5.2100000000000002E-3</v>
      </c>
      <c r="W84" s="94" t="b">
        <f t="shared" si="16"/>
        <v>1</v>
      </c>
      <c r="X84" s="153">
        <f t="shared" si="17"/>
        <v>5.0769409622028125E-2</v>
      </c>
      <c r="Y84" s="50" t="b">
        <f>ABS(X84/10000)&lt;=ABS('General Settings'!$D$32)</f>
        <v>0</v>
      </c>
      <c r="AA84" s="50" t="str">
        <f>_xll.qlSwapIndex(,,O84,SettlementDays,Currency,Calendar,FixedLegTenor,FixedLegBDC,FixedLegDayCounter,Index6M,DiscountingCurve,Permanent,Trigger,ObjectOverwrite)</f>
        <v>obj_007f1#0000</v>
      </c>
      <c r="AB84" s="50" t="str">
        <f>_xll.qlVanillaSwapFromSwapIndex(,AA84,R84)</f>
        <v>obj_0096a#0000</v>
      </c>
      <c r="AC84" s="133"/>
      <c r="AD84" s="87"/>
    </row>
    <row r="85" spans="13:30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22"/>
      <c r="R85" s="106">
        <f>_xll.qlInterestRateIndexFixingDate(AA85,S85)</f>
        <v>42851</v>
      </c>
      <c r="S85" s="106">
        <f>_xll.qlCalendarAdvance(Calendar,SettlementDate,N85,"mf",TRUE,Trigger)</f>
        <v>42853</v>
      </c>
      <c r="T85" s="106">
        <f>_xll.qlInterestRateIndexMaturity(AA85,S85)</f>
        <v>45775</v>
      </c>
      <c r="U85" s="97">
        <f>_xll.qlIndexFixing(AA85,R85,TRUE,_xll.ohTrigger(Trigger,Trigger6M,InterestRatesTrigger))</f>
        <v>6.4604031828479711E-3</v>
      </c>
      <c r="V85" s="97">
        <f>_xll.qlQuoteValue(P85,_xll.ohTrigger(Trigger,Trigger6M,InterestRatesTrigger))</f>
        <v>6.4600000000000005E-3</v>
      </c>
      <c r="W85" s="94" t="b">
        <f t="shared" si="16"/>
        <v>1</v>
      </c>
      <c r="X85" s="153">
        <f t="shared" si="17"/>
        <v>4.0318284797065396E-3</v>
      </c>
      <c r="Y85" s="50" t="b">
        <f>ABS(X85/10000)&lt;=ABS('General Settings'!$D$32)</f>
        <v>0</v>
      </c>
      <c r="AA85" s="50" t="str">
        <f>_xll.qlSwapIndex(,,O85,SettlementDays,Currency,Calendar,FixedLegTenor,FixedLegBDC,FixedLegDayCounter,Index6M,DiscountingCurve,Permanent,Trigger,ObjectOverwrite)</f>
        <v>obj_006e5#0000</v>
      </c>
      <c r="AB85" s="50" t="str">
        <f>_xll.qlVanillaSwapFromSwapIndex(,AA85,R85)</f>
        <v>obj_0098c#0000</v>
      </c>
      <c r="AC85" s="133"/>
      <c r="AD85" s="87"/>
    </row>
    <row r="86" spans="13:30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22"/>
      <c r="R86" s="106">
        <f>_xll.qlInterestRateIndexFixingDate(AA86,S86)</f>
        <v>42851</v>
      </c>
      <c r="S86" s="106">
        <f>_xll.qlCalendarAdvance(Calendar,SettlementDate,N86,"mf",TRUE,Trigger)</f>
        <v>42853</v>
      </c>
      <c r="T86" s="106">
        <f>_xll.qlInterestRateIndexMaturity(AA86,S86)</f>
        <v>46140</v>
      </c>
      <c r="U86" s="97">
        <f>_xll.qlIndexFixing(AA86,R86,TRUE,_xll.ohTrigger(Trigger,Trigger6M,InterestRatesTrigger))</f>
        <v>7.5668932458696344E-3</v>
      </c>
      <c r="V86" s="97">
        <f>_xll.qlQuoteValue(P86,_xll.ohTrigger(Trigger,Trigger6M,InterestRatesTrigger))</f>
        <v>7.5700000000000003E-3</v>
      </c>
      <c r="W86" s="94" t="b">
        <f t="shared" si="16"/>
        <v>1</v>
      </c>
      <c r="X86" s="153">
        <f t="shared" si="17"/>
        <v>-3.1067541303659088E-2</v>
      </c>
      <c r="Y86" s="50" t="b">
        <f>ABS(X86/10000)&lt;=ABS('General Settings'!$D$32)</f>
        <v>0</v>
      </c>
      <c r="AA86" s="50" t="str">
        <f>_xll.qlSwapIndex(,,O86,SettlementDays,Currency,Calendar,FixedLegTenor,FixedLegBDC,FixedLegDayCounter,Index6M,DiscountingCurve,Permanent,Trigger,ObjectOverwrite)</f>
        <v>obj_007e1#0000</v>
      </c>
      <c r="AB86" s="50" t="str">
        <f>_xll.qlVanillaSwapFromSwapIndex(,AA86,R86)</f>
        <v>obj_008b4#0000</v>
      </c>
      <c r="AC86" s="133"/>
      <c r="AD86" s="87"/>
    </row>
    <row r="87" spans="13:30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22"/>
      <c r="R87" s="106">
        <f>_xll.qlInterestRateIndexFixingDate(AA87,S87)</f>
        <v>42851</v>
      </c>
      <c r="S87" s="106">
        <f>_xll.qlCalendarAdvance(Calendar,SettlementDate,N87,"mf",TRUE,Trigger)</f>
        <v>42853</v>
      </c>
      <c r="T87" s="106">
        <f>_xll.qlInterestRateIndexMaturity(AA87,S87)</f>
        <v>46505</v>
      </c>
      <c r="U87" s="97">
        <f>_xll.qlIndexFixing(AA87,R87,TRUE,_xll.ohTrigger(Trigger,Trigger6M,InterestRatesTrigger))</f>
        <v>8.5615745116961201E-3</v>
      </c>
      <c r="V87" s="97">
        <f>_xll.qlQuoteValue(P87,_xll.ohTrigger(Trigger,Trigger6M,InterestRatesTrigger))</f>
        <v>8.5599999999999999E-3</v>
      </c>
      <c r="W87" s="94" t="b">
        <f t="shared" si="16"/>
        <v>1</v>
      </c>
      <c r="X87" s="153">
        <f t="shared" si="17"/>
        <v>1.5745116961202177E-2</v>
      </c>
      <c r="Y87" s="50" t="b">
        <f>ABS(X87/10000)&lt;=ABS('General Settings'!$D$32)</f>
        <v>0</v>
      </c>
      <c r="AA87" s="50" t="str">
        <f>_xll.qlSwapIndex(,,O87,SettlementDays,Currency,Calendar,FixedLegTenor,FixedLegBDC,FixedLegDayCounter,Index6M,DiscountingCurve,Permanent,Trigger,ObjectOverwrite)</f>
        <v>obj_00855#0000</v>
      </c>
      <c r="AB87" s="50" t="str">
        <f>_xll.qlVanillaSwapFromSwapIndex(,AA87,R87)</f>
        <v>obj_008cd#0000</v>
      </c>
      <c r="AC87" s="133"/>
      <c r="AD87" s="87"/>
    </row>
    <row r="88" spans="13:30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22"/>
      <c r="R88" s="106">
        <f>_xll.qlInterestRateIndexFixingDate(AA88,S88)</f>
        <v>42851</v>
      </c>
      <c r="S88" s="106">
        <f>_xll.qlCalendarAdvance(Calendar,SettlementDate,N88,"mf",TRUE,Trigger)</f>
        <v>42853</v>
      </c>
      <c r="T88" s="106">
        <f>_xll.qlInterestRateIndexMaturity(AA88,S88)</f>
        <v>46871</v>
      </c>
      <c r="U88" s="97">
        <f>_xll.qlIndexFixing(AA88,R88,TRUE,_xll.ohTrigger(Trigger,Trigger6M,InterestRatesTrigger))</f>
        <v>9.4447980655630731E-3</v>
      </c>
      <c r="V88" s="97">
        <f>_xll.qlQuoteValue(P88,_xll.ohTrigger(Trigger,Trigger6M,InterestRatesTrigger))</f>
        <v>9.4400000000000005E-3</v>
      </c>
      <c r="W88" s="94" t="b">
        <f t="shared" si="16"/>
        <v>1</v>
      </c>
      <c r="X88" s="153">
        <f t="shared" si="17"/>
        <v>4.7980655630726343E-2</v>
      </c>
      <c r="Y88" s="50" t="b">
        <f>ABS(X88/10000)&lt;=ABS('General Settings'!$D$32)</f>
        <v>0</v>
      </c>
      <c r="AA88" s="50" t="str">
        <f>_xll.qlSwapIndex(,,O88,SettlementDays,Currency,Calendar,FixedLegTenor,FixedLegBDC,FixedLegDayCounter,Index6M,DiscountingCurve,Permanent,Trigger,ObjectOverwrite)</f>
        <v>obj_006f2#0000</v>
      </c>
      <c r="AB88" s="50" t="str">
        <f>_xll.qlVanillaSwapFromSwapIndex(,AA88,R88)</f>
        <v>obj_00938#0000</v>
      </c>
      <c r="AC88" s="133"/>
      <c r="AD88" s="87"/>
    </row>
    <row r="89" spans="13:30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22"/>
      <c r="R89" s="106">
        <f>_xll.qlInterestRateIndexFixingDate(AA89,S89)</f>
        <v>42851</v>
      </c>
      <c r="S89" s="106">
        <f>_xll.qlCalendarAdvance(Calendar,SettlementDate,N89,"mf",TRUE,Trigger)</f>
        <v>42853</v>
      </c>
      <c r="T89" s="106">
        <f>_xll.qlInterestRateIndexMaturity(AA89,S89)</f>
        <v>47238</v>
      </c>
      <c r="U89" s="97">
        <f>_xll.qlIndexFixing(AA89,R89,TRUE,_xll.ohTrigger(Trigger,Trigger6M,InterestRatesTrigger))</f>
        <v>1.0197619844685856E-2</v>
      </c>
      <c r="V89" s="97">
        <f>_xll.qlQuoteValue(P89,_xll.ohTrigger(Trigger,Trigger6M,InterestRatesTrigger))</f>
        <v>1.0190000000000001E-2</v>
      </c>
      <c r="W89" s="94" t="b">
        <f t="shared" si="16"/>
        <v>1</v>
      </c>
      <c r="X89" s="153">
        <f t="shared" si="17"/>
        <v>7.6198446858546237E-2</v>
      </c>
      <c r="Y89" s="50" t="b">
        <f>ABS(X89/10000)&lt;=ABS('General Settings'!$D$32)</f>
        <v>0</v>
      </c>
      <c r="AA89" s="50" t="str">
        <f>_xll.qlSwapIndex(,,O89,SettlementDays,Currency,Calendar,FixedLegTenor,FixedLegBDC,FixedLegDayCounter,Index6M,DiscountingCurve,Permanent,Trigger,ObjectOverwrite)</f>
        <v>obj_00733#0000</v>
      </c>
      <c r="AB89" s="50" t="str">
        <f>_xll.qlVanillaSwapFromSwapIndex(,AA89,R89)</f>
        <v>obj_008f7#0000</v>
      </c>
      <c r="AC89" s="133"/>
      <c r="AD89" s="87"/>
    </row>
    <row r="90" spans="13:30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22"/>
      <c r="R90" s="106">
        <f>_xll.qlInterestRateIndexFixingDate(AA90,S90)</f>
        <v>42851</v>
      </c>
      <c r="S90" s="106">
        <f>_xll.qlCalendarAdvance(Calendar,SettlementDate,N90,"mf",TRUE,Trigger)</f>
        <v>42853</v>
      </c>
      <c r="T90" s="106">
        <f>_xll.qlInterestRateIndexMaturity(AA90,S90)</f>
        <v>47602</v>
      </c>
      <c r="U90" s="97">
        <f>_xll.qlIndexFixing(AA90,R90,TRUE,_xll.ohTrigger(Trigger,Trigger6M,InterestRatesTrigger))</f>
        <v>1.0823913445486633E-2</v>
      </c>
      <c r="V90" s="97">
        <f>_xll.qlQuoteValue(P90,_xll.ohTrigger(Trigger,Trigger6M,InterestRatesTrigger))</f>
        <v>1.081E-2</v>
      </c>
      <c r="W90" s="94" t="b">
        <f t="shared" si="16"/>
        <v>1</v>
      </c>
      <c r="X90" s="153">
        <f t="shared" si="17"/>
        <v>0.13913445486632772</v>
      </c>
      <c r="Y90" s="50" t="b">
        <f>ABS(X90/10000)&lt;=ABS('General Settings'!$D$32)</f>
        <v>0</v>
      </c>
      <c r="AA90" s="50" t="str">
        <f>_xll.qlSwapIndex(,,O90,SettlementDays,Currency,Calendar,FixedLegTenor,FixedLegBDC,FixedLegDayCounter,Index6M,DiscountingCurve,Permanent,Trigger,ObjectOverwrite)</f>
        <v>obj_006f5#0000</v>
      </c>
      <c r="AB90" s="50" t="str">
        <f>_xll.qlVanillaSwapFromSwapIndex(,AA90,R90)</f>
        <v>obj_008d8#0000</v>
      </c>
      <c r="AC90" s="133"/>
      <c r="AD90" s="87"/>
    </row>
    <row r="91" spans="13:30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22"/>
      <c r="R91" s="106">
        <f>_xll.qlInterestRateIndexFixingDate(AA91,S91)</f>
        <v>42851</v>
      </c>
      <c r="S91" s="106">
        <f>_xll.qlCalendarAdvance(Calendar,SettlementDate,N91,"mf",TRUE,Trigger)</f>
        <v>42853</v>
      </c>
      <c r="T91" s="106">
        <f>_xll.qlInterestRateIndexMaturity(AA91,S91)</f>
        <v>47966</v>
      </c>
      <c r="U91" s="97">
        <f>_xll.qlIndexFixing(AA91,R91,TRUE,_xll.ohTrigger(Trigger,Trigger6M,InterestRatesTrigger))</f>
        <v>1.1343371516697115E-2</v>
      </c>
      <c r="V91" s="97">
        <f>_xll.qlQuoteValue(P91,_xll.ohTrigger(Trigger,Trigger6M,InterestRatesTrigger))</f>
        <v>1.1340000000000001E-2</v>
      </c>
      <c r="W91" s="94" t="b">
        <f t="shared" si="16"/>
        <v>1</v>
      </c>
      <c r="X91" s="153">
        <f t="shared" si="17"/>
        <v>3.3715166971141908E-2</v>
      </c>
      <c r="Y91" s="50" t="b">
        <f>ABS(X91/10000)&lt;=ABS('General Settings'!$D$32)</f>
        <v>0</v>
      </c>
      <c r="AA91" s="50" t="str">
        <f>_xll.qlSwapIndex(,,O91,SettlementDays,Currency,Calendar,FixedLegTenor,FixedLegBDC,FixedLegDayCounter,Index6M,DiscountingCurve,Permanent,Trigger,ObjectOverwrite)</f>
        <v>obj_007ee#0000</v>
      </c>
      <c r="AB91" s="50" t="str">
        <f>_xll.qlVanillaSwapFromSwapIndex(,AA91,R91)</f>
        <v>obj_009b7#0000</v>
      </c>
      <c r="AC91" s="133"/>
      <c r="AD91" s="87"/>
    </row>
    <row r="92" spans="13:30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22"/>
      <c r="R92" s="106">
        <f>_xll.qlInterestRateIndexFixingDate(AA92,S92)</f>
        <v>42851</v>
      </c>
      <c r="S92" s="106">
        <f>_xll.qlCalendarAdvance(Calendar,SettlementDate,N92,"mf",TRUE,Trigger)</f>
        <v>42853</v>
      </c>
      <c r="T92" s="106">
        <f>_xll.qlInterestRateIndexMaturity(AA92,S92)</f>
        <v>48332</v>
      </c>
      <c r="U92" s="97">
        <f>_xll.qlIndexFixing(AA92,R92,TRUE,_xll.ohTrigger(Trigger,Trigger6M,InterestRatesTrigger))</f>
        <v>1.1772187052427783E-2</v>
      </c>
      <c r="V92" s="97">
        <f>_xll.qlQuoteValue(P92,_xll.ohTrigger(Trigger,Trigger6M,InterestRatesTrigger))</f>
        <v>1.1770000000000001E-2</v>
      </c>
      <c r="W92" s="94" t="b">
        <f t="shared" si="16"/>
        <v>1</v>
      </c>
      <c r="X92" s="153">
        <f t="shared" si="17"/>
        <v>2.1870524277815828E-2</v>
      </c>
      <c r="Y92" s="50" t="b">
        <f>ABS(X92/10000)&lt;=ABS('General Settings'!$D$32)</f>
        <v>0</v>
      </c>
      <c r="AA92" s="50" t="str">
        <f>_xll.qlSwapIndex(,,O92,SettlementDays,Currency,Calendar,FixedLegTenor,FixedLegBDC,FixedLegDayCounter,Index6M,DiscountingCurve,Permanent,Trigger,ObjectOverwrite)</f>
        <v>obj_006b2#0000</v>
      </c>
      <c r="AB92" s="50" t="str">
        <f>_xll.qlVanillaSwapFromSwapIndex(,AA92,R92)</f>
        <v>obj_0091e#0000</v>
      </c>
      <c r="AC92" s="133"/>
      <c r="AD92" s="87"/>
    </row>
    <row r="93" spans="13:30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22"/>
      <c r="R93" s="106">
        <f>_xll.qlInterestRateIndexFixingDate(AA93,S93)</f>
        <v>42851</v>
      </c>
      <c r="S93" s="106">
        <f>_xll.qlCalendarAdvance(Calendar,SettlementDate,N93,"mf",TRUE,Trigger)</f>
        <v>42853</v>
      </c>
      <c r="T93" s="106">
        <f>_xll.qlInterestRateIndexMaturity(AA93,S93)</f>
        <v>50158</v>
      </c>
      <c r="U93" s="97">
        <f>_xll.qlIndexFixing(AA93,R93,TRUE,_xll.ohTrigger(Trigger,Trigger6M,InterestRatesTrigger))</f>
        <v>1.2867295162891933E-2</v>
      </c>
      <c r="V93" s="97">
        <f>_xll.qlQuoteValue(P93,_xll.ohTrigger(Trigger,Trigger6M,InterestRatesTrigger))</f>
        <v>1.2869999999999999E-2</v>
      </c>
      <c r="W93" s="94" t="b">
        <f t="shared" si="16"/>
        <v>1</v>
      </c>
      <c r="X93" s="153">
        <f t="shared" si="17"/>
        <v>-2.7048371080660993E-2</v>
      </c>
      <c r="Y93" s="50" t="b">
        <f>ABS(X93/10000)&lt;=ABS('General Settings'!$D$32)</f>
        <v>0</v>
      </c>
      <c r="AA93" s="50" t="str">
        <f>_xll.qlSwapIndex(,,O93,SettlementDays,Currency,Calendar,FixedLegTenor,FixedLegBDC,FixedLegDayCounter,Index6M,DiscountingCurve,Permanent,Trigger,ObjectOverwrite)</f>
        <v>obj_007cb#0000</v>
      </c>
      <c r="AB93" s="50" t="str">
        <f>_xll.qlVanillaSwapFromSwapIndex(,AA93,R93)</f>
        <v>obj_008c1#0000</v>
      </c>
      <c r="AC93" s="133"/>
      <c r="AD93" s="87"/>
    </row>
    <row r="94" spans="13:30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22"/>
      <c r="R94" s="106">
        <f>_xll.qlInterestRateIndexFixingDate(AA94,S94)</f>
        <v>42851</v>
      </c>
      <c r="S94" s="106">
        <f>_xll.qlCalendarAdvance(Calendar,SettlementDate,N94,"mf",TRUE,Trigger)</f>
        <v>42853</v>
      </c>
      <c r="T94" s="106">
        <f>_xll.qlInterestRateIndexMaturity(AA94,S94)</f>
        <v>51984</v>
      </c>
      <c r="U94" s="97">
        <f>_xll.qlIndexFixing(AA94,R94,TRUE,_xll.ohTrigger(Trigger,Trigger6M,InterestRatesTrigger))</f>
        <v>1.3064341723040582E-2</v>
      </c>
      <c r="V94" s="97">
        <f>_xll.qlQuoteValue(P94,_xll.ohTrigger(Trigger,Trigger6M,InterestRatesTrigger))</f>
        <v>1.306E-2</v>
      </c>
      <c r="W94" s="94" t="b">
        <f t="shared" si="16"/>
        <v>1</v>
      </c>
      <c r="X94" s="153">
        <f t="shared" si="17"/>
        <v>4.3417230405819879E-2</v>
      </c>
      <c r="Y94" s="50" t="b">
        <f>ABS(X94/10000)&lt;=ABS('General Settings'!$D$32)</f>
        <v>0</v>
      </c>
      <c r="AA94" s="50" t="str">
        <f>_xll.qlSwapIndex(,,O94,SettlementDays,Currency,Calendar,FixedLegTenor,FixedLegBDC,FixedLegDayCounter,Index6M,DiscountingCurve,Permanent,Trigger,ObjectOverwrite)</f>
        <v>obj_007fd#0000</v>
      </c>
      <c r="AB94" s="50" t="str">
        <f>_xll.qlVanillaSwapFromSwapIndex(,AA94,R94)</f>
        <v>obj_009a8#0000</v>
      </c>
      <c r="AC94" s="133"/>
      <c r="AD94" s="87"/>
    </row>
    <row r="95" spans="13:30" x14ac:dyDescent="0.2">
      <c r="M95" s="197" t="s">
        <v>155</v>
      </c>
      <c r="N95" s="197" t="s">
        <v>33</v>
      </c>
      <c r="O95" s="197" t="s">
        <v>92</v>
      </c>
      <c r="P95" s="197" t="str">
        <f t="shared" si="13"/>
        <v>EUR1F30Y_Quote</v>
      </c>
      <c r="Q95" s="162"/>
      <c r="R95" s="198">
        <f>_xll.qlInterestRateIndexFixingDate(AA95,S95)</f>
        <v>42851</v>
      </c>
      <c r="S95" s="198">
        <f>_xll.qlCalendarAdvance(Calendar,SettlementDate,N95,"mf",TRUE,Trigger)</f>
        <v>42853</v>
      </c>
      <c r="T95" s="198">
        <f>_xll.qlInterestRateIndexMaturity(AA95,S95)</f>
        <v>53811</v>
      </c>
      <c r="U95" s="199">
        <f>_xll.qlIndexFixing(AA95,R95,TRUE,_xll.ohTrigger(Trigger,Trigger6M,InterestRatesTrigger))</f>
        <v>1.3012443807522008E-2</v>
      </c>
      <c r="V95" s="199">
        <f>_xll.qlQuoteValue(P95,_xll.ohTrigger(Trigger,Trigger6M,InterestRatesTrigger))</f>
        <v>1.3009999999999999E-2</v>
      </c>
      <c r="W95" s="197" t="b">
        <f t="shared" si="16"/>
        <v>1</v>
      </c>
      <c r="X95" s="200">
        <f t="shared" si="17"/>
        <v>2.4438075220088729E-2</v>
      </c>
      <c r="Y95" s="161" t="b">
        <f>ABS(X95/10000)&lt;=ABS('General Settings'!$D$32)</f>
        <v>0</v>
      </c>
      <c r="AA95" s="50" t="str">
        <f>_xll.qlSwapIndex(,,O95,SettlementDays,Currency,Calendar,FixedLegTenor,FixedLegBDC,FixedLegDayCounter,Index6M,DiscountingCurve,Permanent,Trigger,ObjectOverwrite)</f>
        <v>obj_00814#0000</v>
      </c>
      <c r="AB95" s="50" t="str">
        <f>_xll.qlVanillaSwapFromSwapIndex(,AA95,R95)</f>
        <v>obj_00953#0000</v>
      </c>
      <c r="AC95" s="133"/>
      <c r="AD95" s="87"/>
    </row>
    <row r="96" spans="13:30" x14ac:dyDescent="0.2">
      <c r="M96" s="201" t="s">
        <v>155</v>
      </c>
      <c r="N96" s="201" t="s">
        <v>78</v>
      </c>
      <c r="O96" s="201" t="s">
        <v>33</v>
      </c>
      <c r="P96" s="201" t="str">
        <f t="shared" si="13"/>
        <v>EUR2F1Y_Quote</v>
      </c>
      <c r="Q96" s="166"/>
      <c r="R96" s="202">
        <f>_xll.qlInterestRateIndexFixingDate(AA96,S96)</f>
        <v>43216</v>
      </c>
      <c r="S96" s="202">
        <f>_xll.qlCalendarAdvance(Calendar,SettlementDate,N96,"mf",TRUE,Trigger)</f>
        <v>43220</v>
      </c>
      <c r="T96" s="202">
        <f>_xll.qlInterestRateIndexMaturity(AA96,S96)</f>
        <v>43585</v>
      </c>
      <c r="U96" s="203">
        <f>_xll.qlIndexFixing(AA96,R96,TRUE,_xll.ohTrigger(Trigger,Trigger6M,InterestRatesTrigger))</f>
        <v>-2.8553755829302898E-4</v>
      </c>
      <c r="V96" s="203">
        <f>_xll.qlQuoteValue(P96,_xll.ohTrigger(Trigger,Trigger6M,InterestRatesTrigger))</f>
        <v>-2.9E-4</v>
      </c>
      <c r="W96" s="201" t="b">
        <f t="shared" si="16"/>
        <v>1</v>
      </c>
      <c r="X96" s="204">
        <f t="shared" si="17"/>
        <v>4.4624417069710202E-2</v>
      </c>
      <c r="Y96" s="149" t="b">
        <f>ABS(X96/10000)&lt;=ABS('General Settings'!$D$32)</f>
        <v>0</v>
      </c>
      <c r="AA96" s="50" t="str">
        <f>_xll.qlSwapIndex(,,O96,SettlementDays,Currency,Calendar,FixedLegTenor,FixedLegBDC,FixedLegDayCounter,Index6M,DiscountingCurve,Permanent,Trigger,ObjectOverwrite)</f>
        <v>obj_0085f#0000</v>
      </c>
      <c r="AB96" s="50" t="str">
        <f>_xll.qlVanillaSwapFromSwapIndex(,AA96,R96)</f>
        <v>obj_0099d#0000</v>
      </c>
      <c r="AC96" s="133"/>
      <c r="AD96" s="87"/>
    </row>
    <row r="97" spans="13:30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22"/>
      <c r="R97" s="106">
        <f>_xll.qlInterestRateIndexFixingDate(AA97,S97)</f>
        <v>43216</v>
      </c>
      <c r="S97" s="106">
        <f>_xll.qlCalendarAdvance(Calendar,SettlementDate,N97,"mf",TRUE,Trigger)</f>
        <v>43220</v>
      </c>
      <c r="T97" s="106">
        <f>_xll.qlInterestRateIndexMaturity(AA97,S97)</f>
        <v>43951</v>
      </c>
      <c r="U97" s="97">
        <f>_xll.qlIndexFixing(AA97,R97,TRUE,_xll.ohTrigger(Trigger,Trigger6M,InterestRatesTrigger))</f>
        <v>8.4104361025756787E-4</v>
      </c>
      <c r="V97" s="97">
        <f>_xll.qlQuoteValue(P97,_xll.ohTrigger(Trigger,Trigger6M,InterestRatesTrigger))</f>
        <v>8.4000000000000003E-4</v>
      </c>
      <c r="W97" s="94" t="b">
        <f t="shared" si="16"/>
        <v>1</v>
      </c>
      <c r="X97" s="153">
        <f t="shared" si="17"/>
        <v>1.0436102575678372E-2</v>
      </c>
      <c r="Y97" s="50" t="b">
        <f>ABS(X97/10000)&lt;=ABS('General Settings'!$D$32)</f>
        <v>0</v>
      </c>
      <c r="AA97" s="50" t="str">
        <f>_xll.qlSwapIndex(,,O97,SettlementDays,Currency,Calendar,FixedLegTenor,FixedLegBDC,FixedLegDayCounter,Index6M,DiscountingCurve,Permanent,Trigger,ObjectOverwrite)</f>
        <v>obj_00754#0000</v>
      </c>
      <c r="AB97" s="50" t="str">
        <f>_xll.qlVanillaSwapFromSwapIndex(,AA97,R97)</f>
        <v>obj_008e0#0000</v>
      </c>
      <c r="AC97" s="133"/>
      <c r="AD97" s="87"/>
    </row>
    <row r="98" spans="13:30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22"/>
      <c r="R98" s="106">
        <f>_xll.qlInterestRateIndexFixingDate(AA98,S98)</f>
        <v>43216</v>
      </c>
      <c r="S98" s="106">
        <f>_xll.qlCalendarAdvance(Calendar,SettlementDate,N98,"mf",TRUE,Trigger)</f>
        <v>43220</v>
      </c>
      <c r="T98" s="106">
        <f>_xll.qlInterestRateIndexMaturity(AA98,S98)</f>
        <v>44316</v>
      </c>
      <c r="U98" s="97">
        <f>_xll.qlIndexFixing(AA98,R98,TRUE,_xll.ohTrigger(Trigger,Trigger6M,InterestRatesTrigger))</f>
        <v>2.1232941941349151E-3</v>
      </c>
      <c r="V98" s="97">
        <f>_xll.qlQuoteValue(P98,_xll.ohTrigger(Trigger,Trigger6M,InterestRatesTrigger))</f>
        <v>2.1199999999999999E-3</v>
      </c>
      <c r="W98" s="94" t="b">
        <f t="shared" si="16"/>
        <v>1</v>
      </c>
      <c r="X98" s="153">
        <f t="shared" si="17"/>
        <v>3.2941941349152147E-2</v>
      </c>
      <c r="Y98" s="50" t="b">
        <f>ABS(X98/10000)&lt;=ABS('General Settings'!$D$32)</f>
        <v>0</v>
      </c>
      <c r="AA98" s="50" t="str">
        <f>_xll.qlSwapIndex(,,O98,SettlementDays,Currency,Calendar,FixedLegTenor,FixedLegBDC,FixedLegDayCounter,Index6M,DiscountingCurve,Permanent,Trigger,ObjectOverwrite)</f>
        <v>obj_007e0#0000</v>
      </c>
      <c r="AB98" s="50" t="str">
        <f>_xll.qlVanillaSwapFromSwapIndex(,AA98,R98)</f>
        <v>obj_008fb#0000</v>
      </c>
      <c r="AC98" s="133"/>
      <c r="AD98" s="87"/>
    </row>
    <row r="99" spans="13:30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22"/>
      <c r="R99" s="106">
        <f>_xll.qlInterestRateIndexFixingDate(AA99,S99)</f>
        <v>43216</v>
      </c>
      <c r="S99" s="106">
        <f>_xll.qlCalendarAdvance(Calendar,SettlementDate,N99,"mf",TRUE,Trigger)</f>
        <v>43220</v>
      </c>
      <c r="T99" s="106">
        <f>_xll.qlInterestRateIndexMaturity(AA99,S99)</f>
        <v>44680</v>
      </c>
      <c r="U99" s="97">
        <f>_xll.qlIndexFixing(AA99,R99,TRUE,_xll.ohTrigger(Trigger,Trigger6M,InterestRatesTrigger))</f>
        <v>3.5173138978422188E-3</v>
      </c>
      <c r="V99" s="97">
        <f>_xll.qlQuoteValue(P99,_xll.ohTrigger(Trigger,Trigger6M,InterestRatesTrigger))</f>
        <v>3.5199999999999997E-3</v>
      </c>
      <c r="W99" s="94" t="b">
        <f t="shared" si="16"/>
        <v>1</v>
      </c>
      <c r="X99" s="153">
        <f t="shared" si="17"/>
        <v>-2.6861021577809403E-2</v>
      </c>
      <c r="Y99" s="50" t="b">
        <f>ABS(X99/10000)&lt;=ABS('General Settings'!$D$32)</f>
        <v>0</v>
      </c>
      <c r="AA99" s="50" t="str">
        <f>_xll.qlSwapIndex(,,O99,SettlementDays,Currency,Calendar,FixedLegTenor,FixedLegBDC,FixedLegDayCounter,Index6M,DiscountingCurve,Permanent,Trigger,ObjectOverwrite)</f>
        <v>obj_00836#0000</v>
      </c>
      <c r="AB99" s="50" t="str">
        <f>_xll.qlVanillaSwapFromSwapIndex(,AA99,R99)</f>
        <v>obj_00987#0000</v>
      </c>
      <c r="AC99" s="133"/>
      <c r="AD99" s="87"/>
    </row>
    <row r="100" spans="13:30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22"/>
      <c r="R100" s="106">
        <f>_xll.qlInterestRateIndexFixingDate(AA100,S100)</f>
        <v>43216</v>
      </c>
      <c r="S100" s="106">
        <f>_xll.qlCalendarAdvance(Calendar,SettlementDate,N100,"mf",TRUE,Trigger)</f>
        <v>43220</v>
      </c>
      <c r="T100" s="106">
        <f>_xll.qlInterestRateIndexMaturity(AA100,S100)</f>
        <v>45044</v>
      </c>
      <c r="U100" s="97">
        <f>_xll.qlIndexFixing(AA100,R100,TRUE,_xll.ohTrigger(Trigger,Trigger6M,InterestRatesTrigger))</f>
        <v>4.9401895739125644E-3</v>
      </c>
      <c r="V100" s="97">
        <f>_xll.qlQuoteValue(P100,_xll.ohTrigger(Trigger,Trigger6M,InterestRatesTrigger))</f>
        <v>4.9399999999999999E-3</v>
      </c>
      <c r="W100" s="94" t="b">
        <f t="shared" si="16"/>
        <v>1</v>
      </c>
      <c r="X100" s="153">
        <f t="shared" si="17"/>
        <v>1.8957391256443912E-3</v>
      </c>
      <c r="Y100" s="50" t="b">
        <f>ABS(X100/10000)&lt;=ABS('General Settings'!$D$32)</f>
        <v>0</v>
      </c>
      <c r="AA100" s="50" t="str">
        <f>_xll.qlSwapIndex(,,O100,SettlementDays,Currency,Calendar,FixedLegTenor,FixedLegBDC,FixedLegDayCounter,Index6M,DiscountingCurve,Permanent,Trigger,ObjectOverwrite)</f>
        <v>obj_00713#0000</v>
      </c>
      <c r="AB100" s="50" t="str">
        <f>_xll.qlVanillaSwapFromSwapIndex(,AA100,R100)</f>
        <v>obj_00905#0000</v>
      </c>
      <c r="AC100" s="133"/>
      <c r="AD100" s="87"/>
    </row>
    <row r="101" spans="13:30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22"/>
      <c r="R101" s="106">
        <f>_xll.qlInterestRateIndexFixingDate(AA101,S101)</f>
        <v>43216</v>
      </c>
      <c r="S101" s="106">
        <f>_xll.qlCalendarAdvance(Calendar,SettlementDate,N101,"mf",TRUE,Trigger)</f>
        <v>43220</v>
      </c>
      <c r="T101" s="106">
        <f>_xll.qlInterestRateIndexMaturity(AA101,S101)</f>
        <v>45412</v>
      </c>
      <c r="U101" s="97">
        <f>_xll.qlIndexFixing(AA101,R101,TRUE,_xll.ohTrigger(Trigger,Trigger6M,InterestRatesTrigger))</f>
        <v>6.3381822728976155E-3</v>
      </c>
      <c r="V101" s="97">
        <f>_xll.qlQuoteValue(P101,_xll.ohTrigger(Trigger,Trigger6M,InterestRatesTrigger))</f>
        <v>6.3299999999999997E-3</v>
      </c>
      <c r="W101" s="94" t="b">
        <f t="shared" si="16"/>
        <v>1</v>
      </c>
      <c r="X101" s="153">
        <f t="shared" si="17"/>
        <v>8.1822728976157708E-2</v>
      </c>
      <c r="Y101" s="50" t="b">
        <f>ABS(X101/10000)&lt;=ABS('General Settings'!$D$32)</f>
        <v>0</v>
      </c>
      <c r="AA101" s="50" t="str">
        <f>_xll.qlSwapIndex(,,O101,SettlementDays,Currency,Calendar,FixedLegTenor,FixedLegBDC,FixedLegDayCounter,Index6M,DiscountingCurve,Permanent,Trigger,ObjectOverwrite)</f>
        <v>obj_00732#0000</v>
      </c>
      <c r="AB101" s="50" t="str">
        <f>_xll.qlVanillaSwapFromSwapIndex(,AA101,R101)</f>
        <v>obj_008d6#0000</v>
      </c>
      <c r="AC101" s="133"/>
      <c r="AD101" s="87"/>
    </row>
    <row r="102" spans="13:30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22"/>
      <c r="R102" s="106">
        <f>_xll.qlInterestRateIndexFixingDate(AA102,S102)</f>
        <v>43216</v>
      </c>
      <c r="S102" s="106">
        <f>_xll.qlCalendarAdvance(Calendar,SettlementDate,N102,"mf",TRUE,Trigger)</f>
        <v>43220</v>
      </c>
      <c r="T102" s="106">
        <f>_xll.qlInterestRateIndexMaturity(AA102,S102)</f>
        <v>45777</v>
      </c>
      <c r="U102" s="97">
        <f>_xll.qlIndexFixing(AA102,R102,TRUE,_xll.ohTrigger(Trigger,Trigger6M,InterestRatesTrigger))</f>
        <v>7.6115108613787185E-3</v>
      </c>
      <c r="V102" s="97">
        <f>_xll.qlQuoteValue(P102,_xll.ohTrigger(Trigger,Trigger6M,InterestRatesTrigger))</f>
        <v>7.6100000000000004E-3</v>
      </c>
      <c r="W102" s="94" t="b">
        <f t="shared" si="16"/>
        <v>1</v>
      </c>
      <c r="X102" s="153">
        <f t="shared" si="17"/>
        <v>1.5108613787180591E-2</v>
      </c>
      <c r="Y102" s="50" t="b">
        <f>ABS(X102/10000)&lt;=ABS('General Settings'!$D$32)</f>
        <v>0</v>
      </c>
      <c r="AA102" s="50" t="str">
        <f>_xll.qlSwapIndex(,,O102,SettlementDays,Currency,Calendar,FixedLegTenor,FixedLegBDC,FixedLegDayCounter,Index6M,DiscountingCurve,Permanent,Trigger,ObjectOverwrite)</f>
        <v>obj_00768#0000</v>
      </c>
      <c r="AB102" s="50" t="str">
        <f>_xll.qlVanillaSwapFromSwapIndex(,AA102,R102)</f>
        <v>obj_0091b#0000</v>
      </c>
      <c r="AC102" s="133"/>
      <c r="AD102" s="87"/>
    </row>
    <row r="103" spans="13:30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22"/>
      <c r="R103" s="106">
        <f>_xll.qlInterestRateIndexFixingDate(AA103,S103)</f>
        <v>43216</v>
      </c>
      <c r="S103" s="106">
        <f>_xll.qlCalendarAdvance(Calendar,SettlementDate,N103,"mf",TRUE,Trigger)</f>
        <v>43220</v>
      </c>
      <c r="T103" s="106">
        <f>_xll.qlInterestRateIndexMaturity(AA103,S103)</f>
        <v>46142</v>
      </c>
      <c r="U103" s="97">
        <f>_xll.qlIndexFixing(AA103,R103,TRUE,_xll.ohTrigger(Trigger,Trigger6M,InterestRatesTrigger))</f>
        <v>8.7202564067222956E-3</v>
      </c>
      <c r="V103" s="97">
        <f>_xll.qlQuoteValue(P103,_xll.ohTrigger(Trigger,Trigger6M,InterestRatesTrigger))</f>
        <v>8.7200000000000003E-3</v>
      </c>
      <c r="W103" s="94" t="b">
        <f t="shared" si="16"/>
        <v>1</v>
      </c>
      <c r="X103" s="153">
        <f t="shared" si="17"/>
        <v>2.5640672229529371E-3</v>
      </c>
      <c r="Y103" s="50" t="b">
        <f>ABS(X103/10000)&lt;=ABS('General Settings'!$D$32)</f>
        <v>0</v>
      </c>
      <c r="AA103" s="50" t="str">
        <f>_xll.qlSwapIndex(,,O103,SettlementDays,Currency,Calendar,FixedLegTenor,FixedLegBDC,FixedLegDayCounter,Index6M,DiscountingCurve,Permanent,Trigger,ObjectOverwrite)</f>
        <v>obj_0080d#0000</v>
      </c>
      <c r="AB103" s="50" t="str">
        <f>_xll.qlVanillaSwapFromSwapIndex(,AA103,R103)</f>
        <v>obj_0093d#0000</v>
      </c>
      <c r="AC103" s="133"/>
      <c r="AD103" s="87"/>
    </row>
    <row r="104" spans="13:30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22"/>
      <c r="R104" s="106">
        <f>_xll.qlInterestRateIndexFixingDate(AA104,S104)</f>
        <v>43216</v>
      </c>
      <c r="S104" s="106">
        <f>_xll.qlCalendarAdvance(Calendar,SettlementDate,N104,"mf",TRUE,Trigger)</f>
        <v>43220</v>
      </c>
      <c r="T104" s="106">
        <f>_xll.qlInterestRateIndexMaturity(AA104,S104)</f>
        <v>46507</v>
      </c>
      <c r="U104" s="97">
        <f>_xll.qlIndexFixing(AA104,R104,TRUE,_xll.ohTrigger(Trigger,Trigger6M,InterestRatesTrigger))</f>
        <v>9.7059570238044266E-3</v>
      </c>
      <c r="V104" s="97">
        <f>_xll.qlQuoteValue(P104,_xll.ohTrigger(Trigger,Trigger6M,InterestRatesTrigger))</f>
        <v>9.7000000000000003E-3</v>
      </c>
      <c r="W104" s="94" t="b">
        <f t="shared" si="16"/>
        <v>1</v>
      </c>
      <c r="X104" s="153">
        <f t="shared" si="17"/>
        <v>5.957023804426323E-2</v>
      </c>
      <c r="Y104" s="50" t="b">
        <f>ABS(X104/10000)&lt;=ABS('General Settings'!$D$32)</f>
        <v>0</v>
      </c>
      <c r="AA104" s="50" t="str">
        <f>_xll.qlSwapIndex(,,O104,SettlementDays,Currency,Calendar,FixedLegTenor,FixedLegBDC,FixedLegDayCounter,Index6M,DiscountingCurve,Permanent,Trigger,ObjectOverwrite)</f>
        <v>obj_007fc#0000</v>
      </c>
      <c r="AB104" s="50" t="str">
        <f>_xll.qlVanillaSwapFromSwapIndex(,AA104,R104)</f>
        <v>obj_00998#0000</v>
      </c>
      <c r="AC104" s="133"/>
      <c r="AD104" s="87"/>
    </row>
    <row r="105" spans="13:30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22"/>
      <c r="R105" s="106">
        <f>_xll.qlInterestRateIndexFixingDate(AA105,S105)</f>
        <v>43216</v>
      </c>
      <c r="S105" s="106">
        <f>_xll.qlCalendarAdvance(Calendar,SettlementDate,N105,"mf",TRUE,Trigger)</f>
        <v>43220</v>
      </c>
      <c r="T105" s="106">
        <f>_xll.qlInterestRateIndexMaturity(AA105,S105)</f>
        <v>46871</v>
      </c>
      <c r="U105" s="97">
        <f>_xll.qlIndexFixing(AA105,R105,TRUE,_xll.ohTrigger(Trigger,Trigger6M,InterestRatesTrigger))</f>
        <v>1.0567740803957462E-2</v>
      </c>
      <c r="V105" s="97">
        <f>_xll.qlQuoteValue(P105,_xll.ohTrigger(Trigger,Trigger6M,InterestRatesTrigger))</f>
        <v>1.057E-2</v>
      </c>
      <c r="W105" s="94" t="b">
        <f t="shared" si="16"/>
        <v>1</v>
      </c>
      <c r="X105" s="153">
        <f t="shared" si="17"/>
        <v>-2.2591960425373536E-2</v>
      </c>
      <c r="Y105" s="50" t="b">
        <f>ABS(X105/10000)&lt;=ABS('General Settings'!$D$32)</f>
        <v>0</v>
      </c>
      <c r="AA105" s="50" t="str">
        <f>_xll.qlSwapIndex(,,O105,SettlementDays,Currency,Calendar,FixedLegTenor,FixedLegBDC,FixedLegDayCounter,Index6M,DiscountingCurve,Permanent,Trigger,ObjectOverwrite)</f>
        <v>obj_00705#0000</v>
      </c>
      <c r="AB105" s="50" t="str">
        <f>_xll.qlVanillaSwapFromSwapIndex(,AA105,R105)</f>
        <v>obj_0092d#0000</v>
      </c>
      <c r="AC105" s="133"/>
      <c r="AD105" s="87"/>
    </row>
    <row r="106" spans="13:30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22"/>
      <c r="R106" s="106">
        <f>_xll.qlInterestRateIndexFixingDate(AA106,S106)</f>
        <v>43216</v>
      </c>
      <c r="S106" s="106">
        <f>_xll.qlCalendarAdvance(Calendar,SettlementDate,N106,"mf",TRUE,Trigger)</f>
        <v>43220</v>
      </c>
      <c r="T106" s="106">
        <f>_xll.qlInterestRateIndexMaturity(AA106,S106)</f>
        <v>47238</v>
      </c>
      <c r="U106" s="97">
        <f>_xll.qlIndexFixing(AA106,R106,TRUE,_xll.ohTrigger(Trigger,Trigger6M,InterestRatesTrigger))</f>
        <v>1.1295858633379193E-2</v>
      </c>
      <c r="V106" s="97">
        <f>_xll.qlQuoteValue(P106,_xll.ohTrigger(Trigger,Trigger6M,InterestRatesTrigger))</f>
        <v>1.1280000000000002E-2</v>
      </c>
      <c r="W106" s="94" t="b">
        <f t="shared" si="16"/>
        <v>1</v>
      </c>
      <c r="X106" s="153">
        <f t="shared" si="17"/>
        <v>0.15858633379191647</v>
      </c>
      <c r="Y106" s="50" t="b">
        <f>ABS(X106/10000)&lt;=ABS('General Settings'!$D$32)</f>
        <v>0</v>
      </c>
      <c r="AA106" s="50" t="str">
        <f>_xll.qlSwapIndex(,,O106,SettlementDays,Currency,Calendar,FixedLegTenor,FixedLegBDC,FixedLegDayCounter,Index6M,DiscountingCurve,Permanent,Trigger,ObjectOverwrite)</f>
        <v>obj_00759#0000</v>
      </c>
      <c r="AB106" s="50" t="str">
        <f>_xll.qlVanillaSwapFromSwapIndex(,AA106,R106)</f>
        <v>obj_00891#0000</v>
      </c>
      <c r="AC106" s="133"/>
      <c r="AD106" s="87"/>
    </row>
    <row r="107" spans="13:30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22"/>
      <c r="R107" s="106">
        <f>_xll.qlInterestRateIndexFixingDate(AA107,S107)</f>
        <v>43216</v>
      </c>
      <c r="S107" s="106">
        <f>_xll.qlCalendarAdvance(Calendar,SettlementDate,N107,"mf",TRUE,Trigger)</f>
        <v>43220</v>
      </c>
      <c r="T107" s="106">
        <f>_xll.qlInterestRateIndexMaturity(AA107,S107)</f>
        <v>47603</v>
      </c>
      <c r="U107" s="97">
        <f>_xll.qlIndexFixing(AA107,R107,TRUE,_xll.ohTrigger(Trigger,Trigger6M,InterestRatesTrigger))</f>
        <v>1.1893949262050264E-2</v>
      </c>
      <c r="V107" s="97">
        <f>_xll.qlQuoteValue(P107,_xll.ohTrigger(Trigger,Trigger6M,InterestRatesTrigger))</f>
        <v>1.188E-2</v>
      </c>
      <c r="W107" s="94" t="b">
        <f t="shared" si="16"/>
        <v>1</v>
      </c>
      <c r="X107" s="153">
        <f t="shared" si="17"/>
        <v>0.1394926205026438</v>
      </c>
      <c r="Y107" s="50" t="b">
        <f>ABS(X107/10000)&lt;=ABS('General Settings'!$D$32)</f>
        <v>0</v>
      </c>
      <c r="AA107" s="50" t="str">
        <f>_xll.qlSwapIndex(,,O107,SettlementDays,Currency,Calendar,FixedLegTenor,FixedLegBDC,FixedLegDayCounter,Index6M,DiscountingCurve,Permanent,Trigger,ObjectOverwrite)</f>
        <v>obj_007e3#0000</v>
      </c>
      <c r="AB107" s="50" t="str">
        <f>_xll.qlVanillaSwapFromSwapIndex(,AA107,R107)</f>
        <v>obj_0096c#0000</v>
      </c>
      <c r="AC107" s="133"/>
      <c r="AD107" s="87"/>
    </row>
    <row r="108" spans="13:30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22"/>
      <c r="R108" s="106">
        <f>_xll.qlInterestRateIndexFixingDate(AA108,S108)</f>
        <v>43216</v>
      </c>
      <c r="S108" s="106">
        <f>_xll.qlCalendarAdvance(Calendar,SettlementDate,N108,"mf",TRUE,Trigger)</f>
        <v>43220</v>
      </c>
      <c r="T108" s="106">
        <f>_xll.qlInterestRateIndexMaturity(AA108,S108)</f>
        <v>47968</v>
      </c>
      <c r="U108" s="97">
        <f>_xll.qlIndexFixing(AA108,R108,TRUE,_xll.ohTrigger(Trigger,Trigger6M,InterestRatesTrigger))</f>
        <v>1.2381502967494519E-2</v>
      </c>
      <c r="V108" s="97">
        <f>_xll.qlQuoteValue(P108,_xll.ohTrigger(Trigger,Trigger6M,InterestRatesTrigger))</f>
        <v>1.238E-2</v>
      </c>
      <c r="W108" s="94" t="b">
        <f t="shared" si="16"/>
        <v>1</v>
      </c>
      <c r="X108" s="153">
        <f t="shared" si="17"/>
        <v>1.5029674945189753E-2</v>
      </c>
      <c r="Y108" s="50" t="b">
        <f>ABS(X108/10000)&lt;=ABS('General Settings'!$D$32)</f>
        <v>0</v>
      </c>
      <c r="AA108" s="50" t="str">
        <f>_xll.qlSwapIndex(,,O108,SettlementDays,Currency,Calendar,FixedLegTenor,FixedLegBDC,FixedLegDayCounter,Index6M,DiscountingCurve,Permanent,Trigger,ObjectOverwrite)</f>
        <v>obj_0068b#0000</v>
      </c>
      <c r="AB108" s="50" t="str">
        <f>_xll.qlVanillaSwapFromSwapIndex(,AA108,R108)</f>
        <v>obj_00993#0000</v>
      </c>
      <c r="AC108" s="133"/>
      <c r="AD108" s="87"/>
    </row>
    <row r="109" spans="13:30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22"/>
      <c r="R109" s="106">
        <f>_xll.qlInterestRateIndexFixingDate(AA109,S109)</f>
        <v>43216</v>
      </c>
      <c r="S109" s="106">
        <f>_xll.qlCalendarAdvance(Calendar,SettlementDate,N109,"mf",TRUE,Trigger)</f>
        <v>43220</v>
      </c>
      <c r="T109" s="106">
        <f>_xll.qlInterestRateIndexMaturity(AA109,S109)</f>
        <v>48334</v>
      </c>
      <c r="U109" s="97">
        <f>_xll.qlIndexFixing(AA109,R109,TRUE,_xll.ohTrigger(Trigger,Trigger6M,InterestRatesTrigger))</f>
        <v>1.2775400638170203E-2</v>
      </c>
      <c r="V109" s="97">
        <f>_xll.qlQuoteValue(P109,_xll.ohTrigger(Trigger,Trigger6M,InterestRatesTrigger))</f>
        <v>1.2770000000000002E-2</v>
      </c>
      <c r="W109" s="94" t="b">
        <f t="shared" si="16"/>
        <v>1</v>
      </c>
      <c r="X109" s="153">
        <f t="shared" si="17"/>
        <v>5.4006381702016021E-2</v>
      </c>
      <c r="Y109" s="50" t="b">
        <f>ABS(X109/10000)&lt;=ABS('General Settings'!$D$32)</f>
        <v>0</v>
      </c>
      <c r="AA109" s="50" t="str">
        <f>_xll.qlSwapIndex(,,O109,SettlementDays,Currency,Calendar,FixedLegTenor,FixedLegBDC,FixedLegDayCounter,Index6M,DiscountingCurve,Permanent,Trigger,ObjectOverwrite)</f>
        <v>obj_007bd#0000</v>
      </c>
      <c r="AB109" s="50" t="str">
        <f>_xll.qlVanillaSwapFromSwapIndex(,AA109,R109)</f>
        <v>obj_00945#0000</v>
      </c>
      <c r="AC109" s="133"/>
      <c r="AD109" s="87"/>
    </row>
    <row r="110" spans="13:30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22"/>
      <c r="R110" s="106">
        <f>_xll.qlInterestRateIndexFixingDate(AA110,S110)</f>
        <v>43216</v>
      </c>
      <c r="S110" s="106">
        <f>_xll.qlCalendarAdvance(Calendar,SettlementDate,N110,"mf",TRUE,Trigger)</f>
        <v>43220</v>
      </c>
      <c r="T110" s="106">
        <f>_xll.qlInterestRateIndexMaturity(AA110,S110)</f>
        <v>48698</v>
      </c>
      <c r="U110" s="97">
        <f>_xll.qlIndexFixing(AA110,R110,TRUE,_xll.ohTrigger(Trigger,Trigger6M,InterestRatesTrigger))</f>
        <v>1.3080934706180956E-2</v>
      </c>
      <c r="V110" s="97">
        <f>_xll.qlQuoteValue(P110,_xll.ohTrigger(Trigger,Trigger6M,InterestRatesTrigger))</f>
        <v>1.3089999999999999E-2</v>
      </c>
      <c r="W110" s="94" t="b">
        <f t="shared" si="16"/>
        <v>1</v>
      </c>
      <c r="X110" s="153">
        <f t="shared" si="17"/>
        <v>-9.0652938190428217E-2</v>
      </c>
      <c r="Y110" s="50" t="b">
        <f>ABS(X110/10000)&lt;=ABS('General Settings'!$D$32)</f>
        <v>0</v>
      </c>
      <c r="AA110" s="50" t="str">
        <f>_xll.qlSwapIndex(,,O110,SettlementDays,Currency,Calendar,FixedLegTenor,FixedLegBDC,FixedLegDayCounter,Index6M,DiscountingCurve,Permanent,Trigger,ObjectOverwrite)</f>
        <v>obj_0070d#0000</v>
      </c>
      <c r="AB110" s="50" t="str">
        <f>_xll.qlVanillaSwapFromSwapIndex(,AA110,R110)</f>
        <v>obj_008bd#0000</v>
      </c>
      <c r="AC110" s="133"/>
      <c r="AD110" s="87"/>
    </row>
    <row r="111" spans="13:30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22"/>
      <c r="R111" s="106">
        <f>_xll.qlInterestRateIndexFixingDate(AA111,S111)</f>
        <v>43216</v>
      </c>
      <c r="S111" s="106">
        <f>_xll.qlCalendarAdvance(Calendar,SettlementDate,N111,"mf",TRUE,Trigger)</f>
        <v>43220</v>
      </c>
      <c r="T111" s="106">
        <f>_xll.qlInterestRateIndexMaturity(AA111,S111)</f>
        <v>50525</v>
      </c>
      <c r="U111" s="97">
        <f>_xll.qlIndexFixing(AA111,R111,TRUE,_xll.ohTrigger(Trigger,Trigger6M,InterestRatesTrigger))</f>
        <v>1.3746643106380067E-2</v>
      </c>
      <c r="V111" s="97">
        <f>_xll.qlQuoteValue(P111,_xll.ohTrigger(Trigger,Trigger6M,InterestRatesTrigger))</f>
        <v>1.375E-2</v>
      </c>
      <c r="W111" s="94" t="b">
        <f t="shared" si="16"/>
        <v>1</v>
      </c>
      <c r="X111" s="153">
        <f t="shared" si="17"/>
        <v>-3.3568936199327576E-2</v>
      </c>
      <c r="Y111" s="50" t="b">
        <f>ABS(X111/10000)&lt;=ABS('General Settings'!$D$32)</f>
        <v>0</v>
      </c>
      <c r="AA111" s="50" t="str">
        <f>_xll.qlSwapIndex(,,O111,SettlementDays,Currency,Calendar,FixedLegTenor,FixedLegBDC,FixedLegDayCounter,Index6M,DiscountingCurve,Permanent,Trigger,ObjectOverwrite)</f>
        <v>obj_0077a#0000</v>
      </c>
      <c r="AB111" s="50" t="str">
        <f>_xll.qlVanillaSwapFromSwapIndex(,AA111,R111)</f>
        <v>obj_0087b#0000</v>
      </c>
      <c r="AC111" s="133"/>
      <c r="AD111" s="87"/>
    </row>
    <row r="112" spans="13:30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22"/>
      <c r="R112" s="106">
        <f>_xll.qlInterestRateIndexFixingDate(AA112,S112)</f>
        <v>43216</v>
      </c>
      <c r="S112" s="106">
        <f>_xll.qlCalendarAdvance(Calendar,SettlementDate,N112,"mf",TRUE,Trigger)</f>
        <v>43220</v>
      </c>
      <c r="T112" s="106">
        <f>_xll.qlInterestRateIndexMaturity(AA112,S112)</f>
        <v>52351</v>
      </c>
      <c r="U112" s="97">
        <f>_xll.qlIndexFixing(AA112,R112,TRUE,_xll.ohTrigger(Trigger,Trigger6M,InterestRatesTrigger))</f>
        <v>1.3733210483790925E-2</v>
      </c>
      <c r="V112" s="97">
        <f>_xll.qlQuoteValue(P112,_xll.ohTrigger(Trigger,Trigger6M,InterestRatesTrigger))</f>
        <v>1.3729999999999999E-2</v>
      </c>
      <c r="W112" s="94" t="b">
        <f t="shared" si="16"/>
        <v>1</v>
      </c>
      <c r="X112" s="153">
        <f t="shared" si="17"/>
        <v>3.2104837909257417E-2</v>
      </c>
      <c r="Y112" s="50" t="b">
        <f>ABS(X112/10000)&lt;=ABS('General Settings'!$D$32)</f>
        <v>0</v>
      </c>
      <c r="AA112" s="50" t="str">
        <f>_xll.qlSwapIndex(,,O112,SettlementDays,Currency,Calendar,FixedLegTenor,FixedLegBDC,FixedLegDayCounter,Index6M,DiscountingCurve,Permanent,Trigger,ObjectOverwrite)</f>
        <v>obj_00866#0000</v>
      </c>
      <c r="AB112" s="50" t="str">
        <f>_xll.qlVanillaSwapFromSwapIndex(,AA112,R112)</f>
        <v>obj_00974#0000</v>
      </c>
      <c r="AC112" s="133"/>
      <c r="AD112" s="87"/>
    </row>
    <row r="113" spans="13:30" x14ac:dyDescent="0.2">
      <c r="M113" s="197" t="s">
        <v>155</v>
      </c>
      <c r="N113" s="197" t="s">
        <v>78</v>
      </c>
      <c r="O113" s="197" t="s">
        <v>92</v>
      </c>
      <c r="P113" s="197" t="str">
        <f t="shared" si="13"/>
        <v>EUR2F30Y_Quote</v>
      </c>
      <c r="Q113" s="162"/>
      <c r="R113" s="198">
        <f>_xll.qlInterestRateIndexFixingDate(AA113,S113)</f>
        <v>43216</v>
      </c>
      <c r="S113" s="198">
        <f>_xll.qlCalendarAdvance(Calendar,SettlementDate,N113,"mf",TRUE,Trigger)</f>
        <v>43220</v>
      </c>
      <c r="T113" s="198">
        <f>_xll.qlInterestRateIndexMaturity(AA113,S113)</f>
        <v>54178</v>
      </c>
      <c r="U113" s="199">
        <f>_xll.qlIndexFixing(AA113,R113,TRUE,_xll.ohTrigger(Trigger,Trigger6M,InterestRatesTrigger))</f>
        <v>1.3557593383986478E-2</v>
      </c>
      <c r="V113" s="199">
        <f>_xll.qlQuoteValue(P113,_xll.ohTrigger(Trigger,Trigger6M,InterestRatesTrigger))</f>
        <v>1.3560000000000001E-2</v>
      </c>
      <c r="W113" s="197" t="b">
        <f t="shared" si="16"/>
        <v>1</v>
      </c>
      <c r="X113" s="200">
        <f t="shared" si="17"/>
        <v>-2.4066160135231135E-2</v>
      </c>
      <c r="Y113" s="161" t="b">
        <f>ABS(X113/10000)&lt;=ABS('General Settings'!$D$32)</f>
        <v>0</v>
      </c>
      <c r="AA113" s="50" t="str">
        <f>_xll.qlSwapIndex(,,O113,SettlementDays,Currency,Calendar,FixedLegTenor,FixedLegBDC,FixedLegDayCounter,Index6M,DiscountingCurve,Permanent,Trigger,ObjectOverwrite)</f>
        <v>obj_0076c#0000</v>
      </c>
      <c r="AB113" s="50" t="str">
        <f>_xll.qlVanillaSwapFromSwapIndex(,AA113,R113)</f>
        <v>obj_0090e#0000</v>
      </c>
      <c r="AC113" s="133"/>
      <c r="AD113" s="87"/>
    </row>
    <row r="114" spans="13:30" x14ac:dyDescent="0.2">
      <c r="M114" s="201" t="s">
        <v>155</v>
      </c>
      <c r="N114" s="201" t="s">
        <v>79</v>
      </c>
      <c r="O114" s="201" t="s">
        <v>33</v>
      </c>
      <c r="P114" s="201" t="str">
        <f t="shared" si="13"/>
        <v>EUR3F1Y_Quote</v>
      </c>
      <c r="Q114" s="166"/>
      <c r="R114" s="202">
        <f>_xll.qlInterestRateIndexFixingDate(AA114,S114)</f>
        <v>43581</v>
      </c>
      <c r="S114" s="202">
        <f>_xll.qlCalendarAdvance(Calendar,SettlementDate,N114,"mf",TRUE,Trigger)</f>
        <v>43585</v>
      </c>
      <c r="T114" s="202">
        <f>_xll.qlInterestRateIndexMaturity(AA114,S114)</f>
        <v>43951</v>
      </c>
      <c r="U114" s="203">
        <f>_xll.qlIndexFixing(AA114,R114,TRUE,_xll.ohTrigger(Trigger,Trigger6M,InterestRatesTrigger))</f>
        <v>1.9663734288368046E-3</v>
      </c>
      <c r="V114" s="203">
        <f>_xll.qlQuoteValue(P114,_xll.ohTrigger(Trigger,Trigger6M,InterestRatesTrigger))</f>
        <v>1.9599999999999999E-3</v>
      </c>
      <c r="W114" s="201" t="b">
        <f t="shared" si="16"/>
        <v>1</v>
      </c>
      <c r="X114" s="204">
        <f t="shared" si="17"/>
        <v>6.3734288368046649E-2</v>
      </c>
      <c r="Y114" s="149" t="b">
        <f>ABS(X114/10000)&lt;=ABS('General Settings'!$D$32)</f>
        <v>0</v>
      </c>
      <c r="AA114" s="50" t="str">
        <f>_xll.qlSwapIndex(,,O114,SettlementDays,Currency,Calendar,FixedLegTenor,FixedLegBDC,FixedLegDayCounter,Index6M,DiscountingCurve,Permanent,Trigger,ObjectOverwrite)</f>
        <v>obj_00853#0000</v>
      </c>
      <c r="AB114" s="50" t="str">
        <f>_xll.qlVanillaSwapFromSwapIndex(,AA114,R114)</f>
        <v>obj_00960#0000</v>
      </c>
      <c r="AC114" s="133"/>
      <c r="AD114" s="87"/>
    </row>
    <row r="115" spans="13:30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22"/>
      <c r="R115" s="106">
        <f>_xll.qlInterestRateIndexFixingDate(AA115,S115)</f>
        <v>43581</v>
      </c>
      <c r="S115" s="106">
        <f>_xll.qlCalendarAdvance(Calendar,SettlementDate,N115,"mf",TRUE,Trigger)</f>
        <v>43585</v>
      </c>
      <c r="T115" s="106">
        <f>_xll.qlInterestRateIndexMaturity(AA115,S115)</f>
        <v>44316</v>
      </c>
      <c r="U115" s="97">
        <f>_xll.qlIndexFixing(AA115,R115,TRUE,_xll.ohTrigger(Trigger,Trigger6M,InterestRatesTrigger))</f>
        <v>3.3273278935344697E-3</v>
      </c>
      <c r="V115" s="97">
        <f>_xll.qlQuoteValue(P115,_xll.ohTrigger(Trigger,Trigger6M,InterestRatesTrigger))</f>
        <v>3.32E-3</v>
      </c>
      <c r="W115" s="94" t="b">
        <f t="shared" si="16"/>
        <v>1</v>
      </c>
      <c r="X115" s="153">
        <f t="shared" si="17"/>
        <v>7.3278935344696206E-2</v>
      </c>
      <c r="Y115" s="50" t="b">
        <f>ABS(X115/10000)&lt;=ABS('General Settings'!$D$32)</f>
        <v>0</v>
      </c>
      <c r="AA115" s="50" t="str">
        <f>_xll.qlSwapIndex(,,O115,SettlementDays,Currency,Calendar,FixedLegTenor,FixedLegBDC,FixedLegDayCounter,Index6M,DiscountingCurve,Permanent,Trigger,ObjectOverwrite)</f>
        <v>obj_00741#0000</v>
      </c>
      <c r="AB115" s="50" t="str">
        <f>_xll.qlVanillaSwapFromSwapIndex(,AA115,R115)</f>
        <v>obj_009ad#0000</v>
      </c>
      <c r="AC115" s="133"/>
      <c r="AD115" s="87"/>
    </row>
    <row r="116" spans="13:30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22"/>
      <c r="R116" s="106">
        <f>_xll.qlInterestRateIndexFixingDate(AA116,S116)</f>
        <v>43581</v>
      </c>
      <c r="S116" s="106">
        <f>_xll.qlCalendarAdvance(Calendar,SettlementDate,N116,"mf",TRUE,Trigger)</f>
        <v>43585</v>
      </c>
      <c r="T116" s="106">
        <f>_xll.qlInterestRateIndexMaturity(AA116,S116)</f>
        <v>44680</v>
      </c>
      <c r="U116" s="97">
        <f>_xll.qlIndexFixing(AA116,R116,TRUE,_xll.ohTrigger(Trigger,Trigger6M,InterestRatesTrigger))</f>
        <v>4.7881444251549757E-3</v>
      </c>
      <c r="V116" s="97">
        <f>_xll.qlQuoteValue(P116,_xll.ohTrigger(Trigger,Trigger6M,InterestRatesTrigger))</f>
        <v>4.7800000000000004E-3</v>
      </c>
      <c r="W116" s="94" t="b">
        <f t="shared" si="16"/>
        <v>1</v>
      </c>
      <c r="X116" s="153">
        <f t="shared" si="17"/>
        <v>8.144425154975321E-2</v>
      </c>
      <c r="Y116" s="50" t="b">
        <f>ABS(X116/10000)&lt;=ABS('General Settings'!$D$32)</f>
        <v>0</v>
      </c>
      <c r="AA116" s="50" t="str">
        <f>_xll.qlSwapIndex(,,O116,SettlementDays,Currency,Calendar,FixedLegTenor,FixedLegBDC,FixedLegDayCounter,Index6M,DiscountingCurve,Permanent,Trigger,ObjectOverwrite)</f>
        <v>obj_00717#0000</v>
      </c>
      <c r="AB116" s="50" t="str">
        <f>_xll.qlVanillaSwapFromSwapIndex(,AA116,R116)</f>
        <v>obj_008b3#0000</v>
      </c>
      <c r="AC116" s="133"/>
      <c r="AD116" s="87"/>
    </row>
    <row r="117" spans="13:30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22"/>
      <c r="R117" s="106">
        <f>_xll.qlInterestRateIndexFixingDate(AA117,S117)</f>
        <v>43581</v>
      </c>
      <c r="S117" s="106">
        <f>_xll.qlCalendarAdvance(Calendar,SettlementDate,N117,"mf",TRUE,Trigger)</f>
        <v>43585</v>
      </c>
      <c r="T117" s="106">
        <f>_xll.qlInterestRateIndexMaturity(AA117,S117)</f>
        <v>45044</v>
      </c>
      <c r="U117" s="97">
        <f>_xll.qlIndexFixing(AA117,R117,TRUE,_xll.ohTrigger(Trigger,Trigger6M,InterestRatesTrigger))</f>
        <v>6.2545185062772264E-3</v>
      </c>
      <c r="V117" s="97">
        <f>_xll.qlQuoteValue(P117,_xll.ohTrigger(Trigger,Trigger6M,InterestRatesTrigger))</f>
        <v>6.2500000000000003E-3</v>
      </c>
      <c r="W117" s="94" t="b">
        <f t="shared" si="16"/>
        <v>1</v>
      </c>
      <c r="X117" s="153">
        <f t="shared" si="17"/>
        <v>4.5185062772261017E-2</v>
      </c>
      <c r="Y117" s="50" t="b">
        <f>ABS(X117/10000)&lt;=ABS('General Settings'!$D$32)</f>
        <v>0</v>
      </c>
      <c r="AA117" s="50" t="str">
        <f>_xll.qlSwapIndex(,,O117,SettlementDays,Currency,Calendar,FixedLegTenor,FixedLegBDC,FixedLegDayCounter,Index6M,DiscountingCurve,Permanent,Trigger,ObjectOverwrite)</f>
        <v>obj_00709#0000</v>
      </c>
      <c r="AB117" s="50" t="str">
        <f>_xll.qlVanillaSwapFromSwapIndex(,AA117,R117)</f>
        <v>obj_008fe#0000</v>
      </c>
      <c r="AC117" s="133"/>
      <c r="AD117" s="87"/>
    </row>
    <row r="118" spans="13:30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22"/>
      <c r="R118" s="106">
        <f>_xll.qlInterestRateIndexFixingDate(AA118,S118)</f>
        <v>43581</v>
      </c>
      <c r="S118" s="106">
        <f>_xll.qlCalendarAdvance(Calendar,SettlementDate,N118,"mf",TRUE,Trigger)</f>
        <v>43585</v>
      </c>
      <c r="T118" s="106">
        <f>_xll.qlInterestRateIndexMaturity(AA118,S118)</f>
        <v>45412</v>
      </c>
      <c r="U118" s="97">
        <f>_xll.qlIndexFixing(AA118,R118,TRUE,_xll.ohTrigger(Trigger,Trigger6M,InterestRatesTrigger))</f>
        <v>7.674528320413509E-3</v>
      </c>
      <c r="V118" s="97">
        <f>_xll.qlQuoteValue(P118,_xll.ohTrigger(Trigger,Trigger6M,InterestRatesTrigger))</f>
        <v>7.6699999999999997E-3</v>
      </c>
      <c r="W118" s="94" t="b">
        <f t="shared" si="16"/>
        <v>1</v>
      </c>
      <c r="X118" s="153">
        <f t="shared" si="17"/>
        <v>4.5283204135092639E-2</v>
      </c>
      <c r="Y118" s="50" t="b">
        <f>ABS(X118/10000)&lt;=ABS('General Settings'!$D$32)</f>
        <v>0</v>
      </c>
      <c r="AA118" s="50" t="str">
        <f>_xll.qlSwapIndex(,,O118,SettlementDays,Currency,Calendar,FixedLegTenor,FixedLegBDC,FixedLegDayCounter,Index6M,DiscountingCurve,Permanent,Trigger,ObjectOverwrite)</f>
        <v>obj_006e9#0000</v>
      </c>
      <c r="AB118" s="50" t="str">
        <f>_xll.qlVanillaSwapFromSwapIndex(,AA118,R118)</f>
        <v>obj_008fc#0000</v>
      </c>
      <c r="AC118" s="133"/>
      <c r="AD118" s="87"/>
    </row>
    <row r="119" spans="13:30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22"/>
      <c r="R119" s="106">
        <f>_xll.qlInterestRateIndexFixingDate(AA119,S119)</f>
        <v>43581</v>
      </c>
      <c r="S119" s="106">
        <f>_xll.qlCalendarAdvance(Calendar,SettlementDate,N119,"mf",TRUE,Trigger)</f>
        <v>43585</v>
      </c>
      <c r="T119" s="106">
        <f>_xll.qlInterestRateIndexMaturity(AA119,S119)</f>
        <v>45777</v>
      </c>
      <c r="U119" s="97">
        <f>_xll.qlIndexFixing(AA119,R119,TRUE,_xll.ohTrigger(Trigger,Trigger6M,InterestRatesTrigger))</f>
        <v>8.9457517868081794E-3</v>
      </c>
      <c r="V119" s="97">
        <f>_xll.qlQuoteValue(P119,_xll.ohTrigger(Trigger,Trigger6M,InterestRatesTrigger))</f>
        <v>8.94E-3</v>
      </c>
      <c r="W119" s="94" t="b">
        <f t="shared" si="16"/>
        <v>1</v>
      </c>
      <c r="X119" s="153">
        <f t="shared" si="17"/>
        <v>5.7517868081793933E-2</v>
      </c>
      <c r="Y119" s="50" t="b">
        <f>ABS(X119/10000)&lt;=ABS('General Settings'!$D$32)</f>
        <v>0</v>
      </c>
      <c r="AA119" s="50" t="str">
        <f>_xll.qlSwapIndex(,,O119,SettlementDays,Currency,Calendar,FixedLegTenor,FixedLegBDC,FixedLegDayCounter,Index6M,DiscountingCurve,Permanent,Trigger,ObjectOverwrite)</f>
        <v>obj_006ff#0000</v>
      </c>
      <c r="AB119" s="50" t="str">
        <f>_xll.qlVanillaSwapFromSwapIndex(,AA119,R119)</f>
        <v>obj_008cb#0000</v>
      </c>
      <c r="AC119" s="133"/>
      <c r="AD119" s="87"/>
    </row>
    <row r="120" spans="13:30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22"/>
      <c r="R120" s="106">
        <f>_xll.qlInterestRateIndexFixingDate(AA120,S120)</f>
        <v>43581</v>
      </c>
      <c r="S120" s="106">
        <f>_xll.qlCalendarAdvance(Calendar,SettlementDate,N120,"mf",TRUE,Trigger)</f>
        <v>43585</v>
      </c>
      <c r="T120" s="106">
        <f>_xll.qlInterestRateIndexMaturity(AA120,S120)</f>
        <v>46142</v>
      </c>
      <c r="U120" s="97">
        <f>_xll.qlIndexFixing(AA120,R120,TRUE,_xll.ohTrigger(Trigger,Trigger6M,InterestRatesTrigger))</f>
        <v>1.0031813790777252E-2</v>
      </c>
      <c r="V120" s="97">
        <f>_xll.qlQuoteValue(P120,_xll.ohTrigger(Trigger,Trigger6M,InterestRatesTrigger))</f>
        <v>1.0030000000000001E-2</v>
      </c>
      <c r="W120" s="94" t="b">
        <f t="shared" si="16"/>
        <v>1</v>
      </c>
      <c r="X120" s="153">
        <f t="shared" si="17"/>
        <v>1.8137907772507872E-2</v>
      </c>
      <c r="Y120" s="50" t="b">
        <f>ABS(X120/10000)&lt;=ABS('General Settings'!$D$32)</f>
        <v>0</v>
      </c>
      <c r="AA120" s="50" t="str">
        <f>_xll.qlSwapIndex(,,O120,SettlementDays,Currency,Calendar,FixedLegTenor,FixedLegBDC,FixedLegDayCounter,Index6M,DiscountingCurve,Permanent,Trigger,ObjectOverwrite)</f>
        <v>obj_006ec#0000</v>
      </c>
      <c r="AB120" s="50" t="str">
        <f>_xll.qlVanillaSwapFromSwapIndex(,AA120,R120)</f>
        <v>obj_00991#0000</v>
      </c>
      <c r="AC120" s="133"/>
      <c r="AD120" s="87"/>
    </row>
    <row r="121" spans="13:30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22"/>
      <c r="R121" s="106">
        <f>_xll.qlInterestRateIndexFixingDate(AA121,S121)</f>
        <v>43581</v>
      </c>
      <c r="S121" s="106">
        <f>_xll.qlCalendarAdvance(Calendar,SettlementDate,N121,"mf",TRUE,Trigger)</f>
        <v>43585</v>
      </c>
      <c r="T121" s="106">
        <f>_xll.qlInterestRateIndexMaturity(AA121,S121)</f>
        <v>46507</v>
      </c>
      <c r="U121" s="97">
        <f>_xll.qlIndexFixing(AA121,R121,TRUE,_xll.ohTrigger(Trigger,Trigger6M,InterestRatesTrigger))</f>
        <v>1.0987072449042512E-2</v>
      </c>
      <c r="V121" s="97">
        <f>_xll.qlQuoteValue(P121,_xll.ohTrigger(Trigger,Trigger6M,InterestRatesTrigger))</f>
        <v>1.098E-2</v>
      </c>
      <c r="W121" s="94" t="b">
        <f t="shared" si="16"/>
        <v>1</v>
      </c>
      <c r="X121" s="153">
        <f t="shared" si="17"/>
        <v>7.0724490425118358E-2</v>
      </c>
      <c r="Y121" s="50" t="b">
        <f>ABS(X121/10000)&lt;=ABS('General Settings'!$D$32)</f>
        <v>0</v>
      </c>
      <c r="AA121" s="50" t="str">
        <f>_xll.qlSwapIndex(,,O121,SettlementDays,Currency,Calendar,FixedLegTenor,FixedLegBDC,FixedLegDayCounter,Index6M,DiscountingCurve,Permanent,Trigger,ObjectOverwrite)</f>
        <v>obj_007a1#0000</v>
      </c>
      <c r="AB121" s="50" t="str">
        <f>_xll.qlVanillaSwapFromSwapIndex(,AA121,R121)</f>
        <v>obj_009ba#0000</v>
      </c>
      <c r="AC121" s="133"/>
      <c r="AD121" s="87"/>
    </row>
    <row r="122" spans="13:30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22"/>
      <c r="R122" s="106">
        <f>_xll.qlInterestRateIndexFixingDate(AA122,S122)</f>
        <v>43581</v>
      </c>
      <c r="S122" s="106">
        <f>_xll.qlCalendarAdvance(Calendar,SettlementDate,N122,"mf",TRUE,Trigger)</f>
        <v>43585</v>
      </c>
      <c r="T122" s="106">
        <f>_xll.qlInterestRateIndexMaturity(AA122,S122)</f>
        <v>46871</v>
      </c>
      <c r="U122" s="97">
        <f>_xll.qlIndexFixing(AA122,R122,TRUE,_xll.ohTrigger(Trigger,Trigger6M,InterestRatesTrigger))</f>
        <v>1.1813724315521983E-2</v>
      </c>
      <c r="V122" s="97">
        <f>_xll.qlQuoteValue(P122,_xll.ohTrigger(Trigger,Trigger6M,InterestRatesTrigger))</f>
        <v>1.1810000000000001E-2</v>
      </c>
      <c r="W122" s="94" t="b">
        <f t="shared" si="16"/>
        <v>1</v>
      </c>
      <c r="X122" s="153">
        <f t="shared" si="17"/>
        <v>3.7243155219818941E-2</v>
      </c>
      <c r="Y122" s="50" t="b">
        <f>ABS(X122/10000)&lt;=ABS('General Settings'!$D$32)</f>
        <v>0</v>
      </c>
      <c r="AA122" s="50" t="str">
        <f>_xll.qlSwapIndex(,,O122,SettlementDays,Currency,Calendar,FixedLegTenor,FixedLegBDC,FixedLegDayCounter,Index6M,DiscountingCurve,Permanent,Trigger,ObjectOverwrite)</f>
        <v>obj_00745#0000</v>
      </c>
      <c r="AB122" s="50" t="str">
        <f>_xll.qlVanillaSwapFromSwapIndex(,AA122,R122)</f>
        <v>obj_008c3#0000</v>
      </c>
      <c r="AC122" s="133"/>
      <c r="AD122" s="87"/>
    </row>
    <row r="123" spans="13:30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22"/>
      <c r="R123" s="106">
        <f>_xll.qlInterestRateIndexFixingDate(AA123,S123)</f>
        <v>43581</v>
      </c>
      <c r="S123" s="106">
        <f>_xll.qlCalendarAdvance(Calendar,SettlementDate,N123,"mf",TRUE,Trigger)</f>
        <v>43585</v>
      </c>
      <c r="T123" s="106">
        <f>_xll.qlInterestRateIndexMaturity(AA123,S123)</f>
        <v>47238</v>
      </c>
      <c r="U123" s="97">
        <f>_xll.qlIndexFixing(AA123,R123,TRUE,_xll.ohTrigger(Trigger,Trigger6M,InterestRatesTrigger))</f>
        <v>1.2500234742620957E-2</v>
      </c>
      <c r="V123" s="97">
        <f>_xll.qlQuoteValue(P123,_xll.ohTrigger(Trigger,Trigger6M,InterestRatesTrigger))</f>
        <v>1.248E-2</v>
      </c>
      <c r="W123" s="94" t="b">
        <f t="shared" si="16"/>
        <v>1</v>
      </c>
      <c r="X123" s="153">
        <f t="shared" si="17"/>
        <v>0.20234742620956966</v>
      </c>
      <c r="Y123" s="50" t="b">
        <f>ABS(X123/10000)&lt;=ABS('General Settings'!$D$32)</f>
        <v>0</v>
      </c>
      <c r="AA123" s="50" t="str">
        <f>_xll.qlSwapIndex(,,O123,SettlementDays,Currency,Calendar,FixedLegTenor,FixedLegBDC,FixedLegDayCounter,Index6M,DiscountingCurve,Permanent,Trigger,ObjectOverwrite)</f>
        <v>obj_007ac#0000</v>
      </c>
      <c r="AB123" s="50" t="str">
        <f>_xll.qlVanillaSwapFromSwapIndex(,AA123,R123)</f>
        <v>obj_00980#0000</v>
      </c>
      <c r="AC123" s="133"/>
      <c r="AD123" s="87"/>
    </row>
    <row r="124" spans="13:30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22"/>
      <c r="R124" s="106">
        <f>_xll.qlInterestRateIndexFixingDate(AA124,S124)</f>
        <v>43581</v>
      </c>
      <c r="S124" s="106">
        <f>_xll.qlCalendarAdvance(Calendar,SettlementDate,N124,"mf",TRUE,Trigger)</f>
        <v>43585</v>
      </c>
      <c r="T124" s="106">
        <f>_xll.qlInterestRateIndexMaturity(AA124,S124)</f>
        <v>47603</v>
      </c>
      <c r="U124" s="97">
        <f>_xll.qlIndexFixing(AA124,R124,TRUE,_xll.ohTrigger(Trigger,Trigger6M,InterestRatesTrigger))</f>
        <v>1.3053816951124021E-2</v>
      </c>
      <c r="V124" s="97">
        <f>_xll.qlQuoteValue(P124,_xll.ohTrigger(Trigger,Trigger6M,InterestRatesTrigger))</f>
        <v>1.3040000000000001E-2</v>
      </c>
      <c r="W124" s="94" t="b">
        <f t="shared" si="16"/>
        <v>1</v>
      </c>
      <c r="X124" s="153">
        <f t="shared" si="17"/>
        <v>0.1381695112401965</v>
      </c>
      <c r="Y124" s="50" t="b">
        <f>ABS(X124/10000)&lt;=ABS('General Settings'!$D$32)</f>
        <v>0</v>
      </c>
      <c r="AA124" s="50" t="str">
        <f>_xll.qlSwapIndex(,,O124,SettlementDays,Currency,Calendar,FixedLegTenor,FixedLegBDC,FixedLegDayCounter,Index6M,DiscountingCurve,Permanent,Trigger,ObjectOverwrite)</f>
        <v>obj_006b1#0000</v>
      </c>
      <c r="AB124" s="50" t="str">
        <f>_xll.qlVanillaSwapFromSwapIndex(,AA124,R124)</f>
        <v>obj_008a8#0000</v>
      </c>
      <c r="AD124" s="87"/>
    </row>
    <row r="125" spans="13:30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22"/>
      <c r="R125" s="106">
        <f>_xll.qlInterestRateIndexFixingDate(AA125,S125)</f>
        <v>43581</v>
      </c>
      <c r="S125" s="106">
        <f>_xll.qlCalendarAdvance(Calendar,SettlementDate,N125,"mf",TRUE,Trigger)</f>
        <v>43585</v>
      </c>
      <c r="T125" s="106">
        <f>_xll.qlInterestRateIndexMaturity(AA125,S125)</f>
        <v>47968</v>
      </c>
      <c r="U125" s="97">
        <f>_xll.qlIndexFixing(AA125,R125,TRUE,_xll.ohTrigger(Trigger,Trigger6M,InterestRatesTrigger))</f>
        <v>1.3495581197346222E-2</v>
      </c>
      <c r="V125" s="97">
        <f>_xll.qlQuoteValue(P125,_xll.ohTrigger(Trigger,Trigger6M,InterestRatesTrigger))</f>
        <v>1.349E-2</v>
      </c>
      <c r="W125" s="94" t="b">
        <f t="shared" si="16"/>
        <v>1</v>
      </c>
      <c r="X125" s="153">
        <f t="shared" si="17"/>
        <v>5.5811973462219916E-2</v>
      </c>
      <c r="Y125" s="50" t="b">
        <f>ABS(X125/10000)&lt;=ABS('General Settings'!$D$32)</f>
        <v>0</v>
      </c>
      <c r="AA125" s="50" t="str">
        <f>_xll.qlSwapIndex(,,O125,SettlementDays,Currency,Calendar,FixedLegTenor,FixedLegBDC,FixedLegDayCounter,Index6M,DiscountingCurve,Permanent,Trigger,ObjectOverwrite)</f>
        <v>obj_006dd#0000</v>
      </c>
      <c r="AB125" s="50" t="str">
        <f>_xll.qlVanillaSwapFromSwapIndex(,AA125,R125)</f>
        <v>obj_00895#0000</v>
      </c>
    </row>
    <row r="126" spans="13:30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22"/>
      <c r="R126" s="106">
        <f>_xll.qlInterestRateIndexFixingDate(AA126,S126)</f>
        <v>43581</v>
      </c>
      <c r="S126" s="106">
        <f>_xll.qlCalendarAdvance(Calendar,SettlementDate,N126,"mf",TRUE,Trigger)</f>
        <v>43585</v>
      </c>
      <c r="T126" s="106">
        <f>_xll.qlInterestRateIndexMaturity(AA126,S126)</f>
        <v>48334</v>
      </c>
      <c r="U126" s="97">
        <f>_xll.qlIndexFixing(AA126,R126,TRUE,_xll.ohTrigger(Trigger,Trigger6M,InterestRatesTrigger))</f>
        <v>1.3843851987003579E-2</v>
      </c>
      <c r="V126" s="97">
        <f>_xll.qlQuoteValue(P126,_xll.ohTrigger(Trigger,Trigger6M,InterestRatesTrigger))</f>
        <v>1.3840000000000002E-2</v>
      </c>
      <c r="W126" s="94" t="b">
        <f t="shared" si="16"/>
        <v>1</v>
      </c>
      <c r="X126" s="153">
        <f t="shared" si="17"/>
        <v>3.8519870035769871E-2</v>
      </c>
      <c r="Y126" s="50" t="b">
        <f>ABS(X126/10000)&lt;=ABS('General Settings'!$D$32)</f>
        <v>0</v>
      </c>
      <c r="AA126" s="50" t="str">
        <f>_xll.qlSwapIndex(,,O126,SettlementDays,Currency,Calendar,FixedLegTenor,FixedLegBDC,FixedLegDayCounter,Index6M,DiscountingCurve,Permanent,Trigger,ObjectOverwrite)</f>
        <v>obj_006c0#0000</v>
      </c>
      <c r="AB126" s="50" t="str">
        <f>_xll.qlVanillaSwapFromSwapIndex(,AA126,R126)</f>
        <v>obj_008dd#0000</v>
      </c>
    </row>
    <row r="127" spans="13:30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22"/>
      <c r="R127" s="106">
        <f>_xll.qlInterestRateIndexFixingDate(AA127,S127)</f>
        <v>43581</v>
      </c>
      <c r="S127" s="106">
        <f>_xll.qlCalendarAdvance(Calendar,SettlementDate,N127,"mf",TRUE,Trigger)</f>
        <v>43585</v>
      </c>
      <c r="T127" s="106">
        <f>_xll.qlInterestRateIndexMaturity(AA127,S127)</f>
        <v>48698</v>
      </c>
      <c r="U127" s="97">
        <f>_xll.qlIndexFixing(AA127,R127,TRUE,_xll.ohTrigger(Trigger,Trigger6M,InterestRatesTrigger))</f>
        <v>1.4104270891452372E-2</v>
      </c>
      <c r="V127" s="97">
        <f>_xll.qlQuoteValue(P127,_xll.ohTrigger(Trigger,Trigger6M,InterestRatesTrigger))</f>
        <v>1.4110000000000001E-2</v>
      </c>
      <c r="W127" s="94" t="b">
        <f t="shared" si="16"/>
        <v>1</v>
      </c>
      <c r="X127" s="153">
        <f t="shared" si="17"/>
        <v>-5.7291085476286752E-2</v>
      </c>
      <c r="Y127" s="50" t="b">
        <f>ABS(X127/10000)&lt;=ABS('General Settings'!$D$32)</f>
        <v>0</v>
      </c>
      <c r="AA127" s="50" t="str">
        <f>_xll.qlSwapIndex(,,O127,SettlementDays,Currency,Calendar,FixedLegTenor,FixedLegBDC,FixedLegDayCounter,Index6M,DiscountingCurve,Permanent,Trigger,ObjectOverwrite)</f>
        <v>obj_00742#0000</v>
      </c>
      <c r="AB127" s="50" t="str">
        <f>_xll.qlVanillaSwapFromSwapIndex(,AA127,R127)</f>
        <v>obj_00959#0000</v>
      </c>
    </row>
    <row r="128" spans="13:30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22"/>
      <c r="R128" s="106">
        <f>_xll.qlInterestRateIndexFixingDate(AA128,S128)</f>
        <v>43581</v>
      </c>
      <c r="S128" s="106">
        <f>_xll.qlCalendarAdvance(Calendar,SettlementDate,N128,"mf",TRUE,Trigger)</f>
        <v>43585</v>
      </c>
      <c r="T128" s="106">
        <f>_xll.qlInterestRateIndexMaturity(AA128,S128)</f>
        <v>49062</v>
      </c>
      <c r="U128" s="97">
        <f>_xll.qlIndexFixing(AA128,R128,TRUE,_xll.ohTrigger(Trigger,Trigger6M,InterestRatesTrigger))</f>
        <v>1.4294176744321886E-2</v>
      </c>
      <c r="V128" s="97">
        <f>_xll.qlQuoteValue(P128,_xll.ohTrigger(Trigger,Trigger6M,InterestRatesTrigger))</f>
        <v>1.4290000000000001E-2</v>
      </c>
      <c r="W128" s="94" t="b">
        <f t="shared" si="16"/>
        <v>1</v>
      </c>
      <c r="X128" s="153">
        <f t="shared" si="17"/>
        <v>4.1767443218852091E-2</v>
      </c>
      <c r="Y128" s="50" t="b">
        <f>ABS(X128/10000)&lt;=ABS('General Settings'!$D$32)</f>
        <v>0</v>
      </c>
      <c r="AA128" s="50" t="str">
        <f>_xll.qlSwapIndex(,,O128,SettlementDays,Currency,Calendar,FixedLegTenor,FixedLegBDC,FixedLegDayCounter,Index6M,DiscountingCurve,Permanent,Trigger,ObjectOverwrite)</f>
        <v>obj_0081a#0000</v>
      </c>
      <c r="AB128" s="50" t="str">
        <f>_xll.qlVanillaSwapFromSwapIndex(,AA128,R128)</f>
        <v>obj_00906#0000</v>
      </c>
    </row>
    <row r="129" spans="13:28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22"/>
      <c r="R129" s="106">
        <f>_xll.qlInterestRateIndexFixingDate(AA129,S129)</f>
        <v>43581</v>
      </c>
      <c r="S129" s="106">
        <f>_xll.qlCalendarAdvance(Calendar,SettlementDate,N129,"mf",TRUE,Trigger)</f>
        <v>43585</v>
      </c>
      <c r="T129" s="106">
        <f>_xll.qlInterestRateIndexMaturity(AA129,S129)</f>
        <v>50889</v>
      </c>
      <c r="U129" s="97">
        <f>_xll.qlIndexFixing(AA129,R129,TRUE,_xll.ohTrigger(Trigger,Trigger6M,InterestRatesTrigger))</f>
        <v>1.4558769249124979E-2</v>
      </c>
      <c r="V129" s="97">
        <f>_xll.qlQuoteValue(P129,_xll.ohTrigger(Trigger,Trigger6M,InterestRatesTrigger))</f>
        <v>1.455E-2</v>
      </c>
      <c r="W129" s="94" t="b">
        <f t="shared" si="16"/>
        <v>1</v>
      </c>
      <c r="X129" s="153">
        <f t="shared" si="17"/>
        <v>8.7692491249780763E-2</v>
      </c>
      <c r="Y129" s="50" t="b">
        <f>ABS(X129/10000)&lt;=ABS('General Settings'!$D$32)</f>
        <v>0</v>
      </c>
      <c r="AA129" s="50" t="str">
        <f>_xll.qlSwapIndex(,,O129,SettlementDays,Currency,Calendar,FixedLegTenor,FixedLegBDC,FixedLegDayCounter,Index6M,DiscountingCurve,Permanent,Trigger,ObjectOverwrite)</f>
        <v>obj_00811#0000</v>
      </c>
      <c r="AB129" s="50" t="str">
        <f>_xll.qlVanillaSwapFromSwapIndex(,AA129,R129)</f>
        <v>obj_00997#0000</v>
      </c>
    </row>
    <row r="130" spans="13:28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22"/>
      <c r="R130" s="106">
        <f>_xll.qlInterestRateIndexFixingDate(AA130,S130)</f>
        <v>43581</v>
      </c>
      <c r="S130" s="106">
        <f>_xll.qlCalendarAdvance(Calendar,SettlementDate,N130,"mf",TRUE,Trigger)</f>
        <v>43585</v>
      </c>
      <c r="T130" s="106">
        <f>_xll.qlInterestRateIndexMaturity(AA130,S130)</f>
        <v>52716</v>
      </c>
      <c r="U130" s="97">
        <f>_xll.qlIndexFixing(AA130,R130,TRUE,_xll.ohTrigger(Trigger,Trigger6M,InterestRatesTrigger))</f>
        <v>1.4358605939428551E-2</v>
      </c>
      <c r="V130" s="97">
        <f>_xll.qlQuoteValue(P130,_xll.ohTrigger(Trigger,Trigger6M,InterestRatesTrigger))</f>
        <v>1.436E-2</v>
      </c>
      <c r="W130" s="94" t="b">
        <f t="shared" si="16"/>
        <v>1</v>
      </c>
      <c r="X130" s="153">
        <f t="shared" si="17"/>
        <v>-1.3940605714489462E-2</v>
      </c>
      <c r="Y130" s="50" t="b">
        <f>ABS(X130/10000)&lt;=ABS('General Settings'!$D$32)</f>
        <v>0</v>
      </c>
      <c r="AA130" s="50" t="str">
        <f>_xll.qlSwapIndex(,,O130,SettlementDays,Currency,Calendar,FixedLegTenor,FixedLegBDC,FixedLegDayCounter,Index6M,DiscountingCurve,Permanent,Trigger,ObjectOverwrite)</f>
        <v>obj_00724#0000</v>
      </c>
      <c r="AB130" s="50" t="str">
        <f>_xll.qlVanillaSwapFromSwapIndex(,AA130,R130)</f>
        <v>obj_0097a#0000</v>
      </c>
    </row>
    <row r="131" spans="13:28" x14ac:dyDescent="0.2">
      <c r="M131" s="197" t="s">
        <v>155</v>
      </c>
      <c r="N131" s="197" t="s">
        <v>79</v>
      </c>
      <c r="O131" s="197" t="s">
        <v>92</v>
      </c>
      <c r="P131" s="197" t="str">
        <f t="shared" si="13"/>
        <v>EUR3F30Y_Quote</v>
      </c>
      <c r="Q131" s="162"/>
      <c r="R131" s="198">
        <f>_xll.qlInterestRateIndexFixingDate(AA131,S131)</f>
        <v>43581</v>
      </c>
      <c r="S131" s="198">
        <f>_xll.qlCalendarAdvance(Calendar,SettlementDate,N131,"mf",TRUE,Trigger)</f>
        <v>43585</v>
      </c>
      <c r="T131" s="198">
        <f>_xll.qlInterestRateIndexMaturity(AA131,S131)</f>
        <v>54543</v>
      </c>
      <c r="U131" s="199">
        <f>_xll.qlIndexFixing(AA131,R131,TRUE,_xll.ohTrigger(Trigger,Trigger6M,InterestRatesTrigger))</f>
        <v>1.4063120855644765E-2</v>
      </c>
      <c r="V131" s="199">
        <f>_xll.qlQuoteValue(P131,_xll.ohTrigger(Trigger,Trigger6M,InterestRatesTrigger))</f>
        <v>1.4060000000000001E-2</v>
      </c>
      <c r="W131" s="197" t="b">
        <f t="shared" si="16"/>
        <v>1</v>
      </c>
      <c r="X131" s="200">
        <f t="shared" si="17"/>
        <v>3.1208556447639285E-2</v>
      </c>
      <c r="Y131" s="161" t="b">
        <f>ABS(X131/10000)&lt;=ABS('General Settings'!$D$32)</f>
        <v>0</v>
      </c>
      <c r="AA131" s="50" t="str">
        <f>_xll.qlSwapIndex(,,O131,SettlementDays,Currency,Calendar,FixedLegTenor,FixedLegBDC,FixedLegDayCounter,Index6M,DiscountingCurve,Permanent,Trigger,ObjectOverwrite)</f>
        <v>obj_007f2#0000</v>
      </c>
      <c r="AB131" s="50" t="str">
        <f>_xll.qlVanillaSwapFromSwapIndex(,AA131,R131)</f>
        <v>obj_0093e#0000</v>
      </c>
    </row>
    <row r="132" spans="13:28" x14ac:dyDescent="0.2">
      <c r="M132" s="201" t="s">
        <v>155</v>
      </c>
      <c r="N132" s="201" t="s">
        <v>80</v>
      </c>
      <c r="O132" s="201" t="s">
        <v>33</v>
      </c>
      <c r="P132" s="201" t="str">
        <f t="shared" si="13"/>
        <v>EUR4F1Y_Quote</v>
      </c>
      <c r="Q132" s="166"/>
      <c r="R132" s="202">
        <f>_xll.qlInterestRateIndexFixingDate(AA132,S132)</f>
        <v>43949</v>
      </c>
      <c r="S132" s="202">
        <f>_xll.qlCalendarAdvance(Calendar,SettlementDate,N132,"mf",TRUE,Trigger)</f>
        <v>43951</v>
      </c>
      <c r="T132" s="202">
        <f>_xll.qlInterestRateIndexMaturity(AA132,S132)</f>
        <v>44316</v>
      </c>
      <c r="U132" s="203">
        <f>_xll.qlIndexFixing(AA132,R132,TRUE,_xll.ohTrigger(Trigger,Trigger6M,InterestRatesTrigger))</f>
        <v>4.6904461415875568E-3</v>
      </c>
      <c r="V132" s="203">
        <f>_xll.qlQuoteValue(P132,_xll.ohTrigger(Trigger,Trigger6M,InterestRatesTrigger))</f>
        <v>4.6800000000000001E-3</v>
      </c>
      <c r="W132" s="201" t="b">
        <f t="shared" si="16"/>
        <v>1</v>
      </c>
      <c r="X132" s="204">
        <f t="shared" si="17"/>
        <v>0.10446141587556676</v>
      </c>
      <c r="Y132" s="149" t="b">
        <f>ABS(X132/10000)&lt;=ABS('General Settings'!$D$32)</f>
        <v>0</v>
      </c>
      <c r="AA132" s="50" t="str">
        <f>_xll.qlSwapIndex(,,O132,SettlementDays,Currency,Calendar,FixedLegTenor,FixedLegBDC,FixedLegDayCounter,Index6M,DiscountingCurve,Permanent,Trigger,ObjectOverwrite)</f>
        <v>obj_00806#0000</v>
      </c>
      <c r="AB132" s="50" t="str">
        <f>_xll.qlVanillaSwapFromSwapIndex(,AA132,R132)</f>
        <v>obj_008bf#0000</v>
      </c>
    </row>
    <row r="133" spans="13:28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22"/>
      <c r="R133" s="106">
        <f>_xll.qlInterestRateIndexFixingDate(AA133,S133)</f>
        <v>43949</v>
      </c>
      <c r="S133" s="106">
        <f>_xll.qlCalendarAdvance(Calendar,SettlementDate,N133,"mf",TRUE,Trigger)</f>
        <v>43951</v>
      </c>
      <c r="T133" s="106">
        <f>_xll.qlInterestRateIndexMaturity(AA133,S133)</f>
        <v>44680</v>
      </c>
      <c r="U133" s="97">
        <f>_xll.qlIndexFixing(AA133,R133,TRUE,_xll.ohTrigger(Trigger,Trigger6M,InterestRatesTrigger))</f>
        <v>6.2067681707975936E-3</v>
      </c>
      <c r="V133" s="97">
        <f>_xll.qlQuoteValue(P133,_xll.ohTrigger(Trigger,Trigger6M,InterestRatesTrigger))</f>
        <v>6.1999999999999998E-3</v>
      </c>
      <c r="W133" s="94" t="b">
        <f t="shared" si="16"/>
        <v>1</v>
      </c>
      <c r="X133" s="153">
        <f t="shared" si="17"/>
        <v>6.7681707975938282E-2</v>
      </c>
      <c r="Y133" s="50" t="b">
        <f>ABS(X133/10000)&lt;=ABS('General Settings'!$D$32)</f>
        <v>0</v>
      </c>
      <c r="AA133" s="50" t="str">
        <f>_xll.qlSwapIndex(,,O133,SettlementDays,Currency,Calendar,FixedLegTenor,FixedLegBDC,FixedLegDayCounter,Index6M,DiscountingCurve,Permanent,Trigger,ObjectOverwrite)</f>
        <v>obj_006a3#0000</v>
      </c>
      <c r="AB133" s="50" t="str">
        <f>_xll.qlVanillaSwapFromSwapIndex(,AA133,R133)</f>
        <v>obj_00932#0000</v>
      </c>
    </row>
    <row r="134" spans="13:28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22"/>
      <c r="R134" s="106">
        <f>_xll.qlInterestRateIndexFixingDate(AA134,S134)</f>
        <v>43949</v>
      </c>
      <c r="S134" s="106">
        <f>_xll.qlCalendarAdvance(Calendar,SettlementDate,N134,"mf",TRUE,Trigger)</f>
        <v>43951</v>
      </c>
      <c r="T134" s="106">
        <f>_xll.qlInterestRateIndexMaturity(AA134,S134)</f>
        <v>45044</v>
      </c>
      <c r="U134" s="97">
        <f>_xll.qlIndexFixing(AA134,R134,TRUE,_xll.ohTrigger(Trigger,Trigger6M,InterestRatesTrigger))</f>
        <v>7.6975854354448215E-3</v>
      </c>
      <c r="V134" s="97">
        <f>_xll.qlQuoteValue(P134,_xll.ohTrigger(Trigger,Trigger6M,InterestRatesTrigger))</f>
        <v>7.6899999999999998E-3</v>
      </c>
      <c r="W134" s="94" t="b">
        <f t="shared" si="16"/>
        <v>1</v>
      </c>
      <c r="X134" s="153">
        <f t="shared" si="17"/>
        <v>7.5854354448217504E-2</v>
      </c>
      <c r="Y134" s="50" t="b">
        <f>ABS(X134/10000)&lt;=ABS('General Settings'!$D$32)</f>
        <v>0</v>
      </c>
      <c r="AA134" s="50" t="str">
        <f>_xll.qlSwapIndex(,,O134,SettlementDays,Currency,Calendar,FixedLegTenor,FixedLegBDC,FixedLegDayCounter,Index6M,DiscountingCurve,Permanent,Trigger,ObjectOverwrite)</f>
        <v>obj_007b8#0000</v>
      </c>
      <c r="AB134" s="50" t="str">
        <f>_xll.qlVanillaSwapFromSwapIndex(,AA134,R134)</f>
        <v>obj_0087c#0000</v>
      </c>
    </row>
    <row r="135" spans="13:28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22"/>
      <c r="R135" s="106">
        <f>_xll.qlInterestRateIndexFixingDate(AA135,S135)</f>
        <v>43949</v>
      </c>
      <c r="S135" s="106">
        <f>_xll.qlCalendarAdvance(Calendar,SettlementDate,N135,"mf",TRUE,Trigger)</f>
        <v>43951</v>
      </c>
      <c r="T135" s="106">
        <f>_xll.qlInterestRateIndexMaturity(AA135,S135)</f>
        <v>45412</v>
      </c>
      <c r="U135" s="97">
        <f>_xll.qlIndexFixing(AA135,R135,TRUE,_xll.ohTrigger(Trigger,Trigger6M,InterestRatesTrigger))</f>
        <v>9.1192340796492043E-3</v>
      </c>
      <c r="V135" s="97">
        <f>_xll.qlQuoteValue(P135,_xll.ohTrigger(Trigger,Trigger6M,InterestRatesTrigger))</f>
        <v>9.11E-3</v>
      </c>
      <c r="W135" s="94" t="b">
        <f t="shared" si="16"/>
        <v>1</v>
      </c>
      <c r="X135" s="153">
        <f t="shared" si="17"/>
        <v>9.2340796492042243E-2</v>
      </c>
      <c r="Y135" s="50" t="b">
        <f>ABS(X135/10000)&lt;=ABS('General Settings'!$D$32)</f>
        <v>0</v>
      </c>
      <c r="AA135" s="50" t="str">
        <f>_xll.qlSwapIndex(,,O135,SettlementDays,Currency,Calendar,FixedLegTenor,FixedLegBDC,FixedLegDayCounter,Index6M,DiscountingCurve,Permanent,Trigger,ObjectOverwrite)</f>
        <v>obj_00706#0000</v>
      </c>
      <c r="AB135" s="50" t="str">
        <f>_xll.qlVanillaSwapFromSwapIndex(,AA135,R135)</f>
        <v>obj_0096b#0000</v>
      </c>
    </row>
    <row r="136" spans="13:28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22"/>
      <c r="R136" s="106">
        <f>_xll.qlInterestRateIndexFixingDate(AA136,S136)</f>
        <v>43949</v>
      </c>
      <c r="S136" s="106">
        <f>_xll.qlCalendarAdvance(Calendar,SettlementDate,N136,"mf",TRUE,Trigger)</f>
        <v>43951</v>
      </c>
      <c r="T136" s="106">
        <f>_xll.qlInterestRateIndexMaturity(AA136,S136)</f>
        <v>45777</v>
      </c>
      <c r="U136" s="97">
        <f>_xll.qlIndexFixing(AA136,R136,TRUE,_xll.ohTrigger(Trigger,Trigger6M,InterestRatesTrigger))</f>
        <v>1.0366582013408477E-2</v>
      </c>
      <c r="V136" s="97">
        <f>_xll.qlQuoteValue(P136,_xll.ohTrigger(Trigger,Trigger6M,InterestRatesTrigger))</f>
        <v>1.0360000000000001E-2</v>
      </c>
      <c r="W136" s="94" t="b">
        <f t="shared" si="16"/>
        <v>1</v>
      </c>
      <c r="X136" s="153">
        <f t="shared" si="17"/>
        <v>6.5820134084754872E-2</v>
      </c>
      <c r="Y136" s="50" t="b">
        <f>ABS(X136/10000)&lt;=ABS('General Settings'!$D$32)</f>
        <v>0</v>
      </c>
      <c r="AA136" s="50" t="str">
        <f>_xll.qlSwapIndex(,,O136,SettlementDays,Currency,Calendar,FixedLegTenor,FixedLegBDC,FixedLegDayCounter,Index6M,DiscountingCurve,Permanent,Trigger,ObjectOverwrite)</f>
        <v>obj_00749#0000</v>
      </c>
      <c r="AB136" s="50" t="str">
        <f>_xll.qlVanillaSwapFromSwapIndex(,AA136,R136)</f>
        <v>obj_0088a#0000</v>
      </c>
    </row>
    <row r="137" spans="13:28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22"/>
      <c r="R137" s="106">
        <f>_xll.qlInterestRateIndexFixingDate(AA137,S137)</f>
        <v>43949</v>
      </c>
      <c r="S137" s="106">
        <f>_xll.qlCalendarAdvance(Calendar,SettlementDate,N137,"mf",TRUE,Trigger)</f>
        <v>43951</v>
      </c>
      <c r="T137" s="106">
        <f>_xll.qlInterestRateIndexMaturity(AA137,S137)</f>
        <v>46142</v>
      </c>
      <c r="U137" s="97">
        <f>_xll.qlIndexFixing(AA137,R137,TRUE,_xll.ohTrigger(Trigger,Trigger6M,InterestRatesTrigger))</f>
        <v>1.1408436196355298E-2</v>
      </c>
      <c r="V137" s="97">
        <f>_xll.qlQuoteValue(P137,_xll.ohTrigger(Trigger,Trigger6M,InterestRatesTrigger))</f>
        <v>1.14E-2</v>
      </c>
      <c r="W137" s="94" t="b">
        <f t="shared" si="16"/>
        <v>1</v>
      </c>
      <c r="X137" s="153">
        <f t="shared" si="17"/>
        <v>8.4361963552971597E-2</v>
      </c>
      <c r="Y137" s="50" t="b">
        <f>ABS(X137/10000)&lt;=ABS('General Settings'!$D$32)</f>
        <v>0</v>
      </c>
      <c r="AA137" s="50" t="str">
        <f>_xll.qlSwapIndex(,,O137,SettlementDays,Currency,Calendar,FixedLegTenor,FixedLegBDC,FixedLegDayCounter,Index6M,DiscountingCurve,Permanent,Trigger,ObjectOverwrite)</f>
        <v>obj_0070e#0000</v>
      </c>
      <c r="AB137" s="50" t="str">
        <f>_xll.qlVanillaSwapFromSwapIndex(,AA137,R137)</f>
        <v>obj_008ad#0000</v>
      </c>
    </row>
    <row r="138" spans="13:28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22"/>
      <c r="R138" s="106">
        <f>_xll.qlInterestRateIndexFixingDate(AA138,S138)</f>
        <v>43949</v>
      </c>
      <c r="S138" s="106">
        <f>_xll.qlCalendarAdvance(Calendar,SettlementDate,N138,"mf",TRUE,Trigger)</f>
        <v>43951</v>
      </c>
      <c r="T138" s="106">
        <f>_xll.qlInterestRateIndexMaturity(AA138,S138)</f>
        <v>46507</v>
      </c>
      <c r="U138" s="97">
        <f>_xll.qlIndexFixing(AA138,R138,TRUE,_xll.ohTrigger(Trigger,Trigger6M,InterestRatesTrigger))</f>
        <v>1.2315522067119663E-2</v>
      </c>
      <c r="V138" s="97">
        <f>_xll.qlQuoteValue(P138,_xll.ohTrigger(Trigger,Trigger6M,InterestRatesTrigger))</f>
        <v>1.2310000000000001E-2</v>
      </c>
      <c r="W138" s="94" t="b">
        <f t="shared" si="16"/>
        <v>1</v>
      </c>
      <c r="X138" s="153">
        <f t="shared" si="17"/>
        <v>5.5220671196613835E-2</v>
      </c>
      <c r="Y138" s="50" t="b">
        <f>ABS(X138/10000)&lt;=ABS('General Settings'!$D$32)</f>
        <v>0</v>
      </c>
      <c r="AA138" s="50" t="str">
        <f>_xll.qlSwapIndex(,,O138,SettlementDays,Currency,Calendar,FixedLegTenor,FixedLegBDC,FixedLegDayCounter,Index6M,DiscountingCurve,Permanent,Trigger,ObjectOverwrite)</f>
        <v>obj_007e5#0000</v>
      </c>
      <c r="AB138" s="50" t="str">
        <f>_xll.qlVanillaSwapFromSwapIndex(,AA138,R138)</f>
        <v>obj_00898#0000</v>
      </c>
    </row>
    <row r="139" spans="13:28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22"/>
      <c r="R139" s="106">
        <f>_xll.qlInterestRateIndexFixingDate(AA139,S139)</f>
        <v>43949</v>
      </c>
      <c r="S139" s="106">
        <f>_xll.qlCalendarAdvance(Calendar,SettlementDate,N139,"mf",TRUE,Trigger)</f>
        <v>43951</v>
      </c>
      <c r="T139" s="106">
        <f>_xll.qlInterestRateIndexMaturity(AA139,S139)</f>
        <v>46871</v>
      </c>
      <c r="U139" s="97">
        <f>_xll.qlIndexFixing(AA139,R139,TRUE,_xll.ohTrigger(Trigger,Trigger6M,InterestRatesTrigger))</f>
        <v>1.309244557567386E-2</v>
      </c>
      <c r="V139" s="97">
        <f>_xll.qlQuoteValue(P139,_xll.ohTrigger(Trigger,Trigger6M,InterestRatesTrigger))</f>
        <v>1.3089999999999999E-2</v>
      </c>
      <c r="W139" s="94" t="b">
        <f t="shared" si="16"/>
        <v>1</v>
      </c>
      <c r="X139" s="153">
        <f t="shared" si="17"/>
        <v>2.4455756738612361E-2</v>
      </c>
      <c r="Y139" s="50" t="b">
        <f>ABS(X139/10000)&lt;=ABS('General Settings'!$D$32)</f>
        <v>0</v>
      </c>
      <c r="AA139" s="50" t="str">
        <f>_xll.qlSwapIndex(,,O139,SettlementDays,Currency,Calendar,FixedLegTenor,FixedLegBDC,FixedLegDayCounter,Index6M,DiscountingCurve,Permanent,Trigger,ObjectOverwrite)</f>
        <v>obj_007e4#0000</v>
      </c>
      <c r="AB139" s="50" t="str">
        <f>_xll.qlVanillaSwapFromSwapIndex(,AA139,R139)</f>
        <v>obj_0097b#0000</v>
      </c>
    </row>
    <row r="140" spans="13:28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22"/>
      <c r="R140" s="106">
        <f>_xll.qlInterestRateIndexFixingDate(AA140,S140)</f>
        <v>43949</v>
      </c>
      <c r="S140" s="106">
        <f>_xll.qlCalendarAdvance(Calendar,SettlementDate,N140,"mf",TRUE,Trigger)</f>
        <v>43951</v>
      </c>
      <c r="T140" s="106">
        <f>_xll.qlInterestRateIndexMaturity(AA140,S140)</f>
        <v>47238</v>
      </c>
      <c r="U140" s="97">
        <f>_xll.qlIndexFixing(AA140,R140,TRUE,_xll.ohTrigger(Trigger,Trigger6M,InterestRatesTrigger))</f>
        <v>1.3724331605554767E-2</v>
      </c>
      <c r="V140" s="97">
        <f>_xll.qlQuoteValue(P140,_xll.ohTrigger(Trigger,Trigger6M,InterestRatesTrigger))</f>
        <v>1.371E-2</v>
      </c>
      <c r="W140" s="94" t="b">
        <f t="shared" si="16"/>
        <v>1</v>
      </c>
      <c r="X140" s="153">
        <f t="shared" si="17"/>
        <v>0.1433160555476716</v>
      </c>
      <c r="Y140" s="50" t="b">
        <f>ABS(X140/10000)&lt;=ABS('General Settings'!$D$32)</f>
        <v>0</v>
      </c>
      <c r="AA140" s="50" t="str">
        <f>_xll.qlSwapIndex(,,O140,SettlementDays,Currency,Calendar,FixedLegTenor,FixedLegBDC,FixedLegDayCounter,Index6M,DiscountingCurve,Permanent,Trigger,ObjectOverwrite)</f>
        <v>obj_0070f#0000</v>
      </c>
      <c r="AB140" s="50" t="str">
        <f>_xll.qlVanillaSwapFromSwapIndex(,AA140,R140)</f>
        <v>obj_008ea#0000</v>
      </c>
    </row>
    <row r="141" spans="13:28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22"/>
      <c r="R141" s="106">
        <f>_xll.qlInterestRateIndexFixingDate(AA141,S141)</f>
        <v>43949</v>
      </c>
      <c r="S141" s="106">
        <f>_xll.qlCalendarAdvance(Calendar,SettlementDate,N141,"mf",TRUE,Trigger)</f>
        <v>43951</v>
      </c>
      <c r="T141" s="106">
        <f>_xll.qlInterestRateIndexMaturity(AA141,S141)</f>
        <v>47603</v>
      </c>
      <c r="U141" s="97">
        <f>_xll.qlIndexFixing(AA141,R141,TRUE,_xll.ohTrigger(Trigger,Trigger6M,InterestRatesTrigger))</f>
        <v>1.4222257932416689E-2</v>
      </c>
      <c r="V141" s="97">
        <f>_xll.qlQuoteValue(P141,_xll.ohTrigger(Trigger,Trigger6M,InterestRatesTrigger))</f>
        <v>1.4199999999999999E-2</v>
      </c>
      <c r="W141" s="94" t="b">
        <f t="shared" si="16"/>
        <v>1</v>
      </c>
      <c r="X141" s="153">
        <f t="shared" si="17"/>
        <v>0.22257932416690218</v>
      </c>
      <c r="Y141" s="50" t="b">
        <f>ABS(X141/10000)&lt;=ABS('General Settings'!$D$32)</f>
        <v>0</v>
      </c>
      <c r="AA141" s="50" t="str">
        <f>_xll.qlSwapIndex(,,O141,SettlementDays,Currency,Calendar,FixedLegTenor,FixedLegBDC,FixedLegDayCounter,Index6M,DiscountingCurve,Permanent,Trigger,ObjectOverwrite)</f>
        <v>obj_006b9#0000</v>
      </c>
      <c r="AB141" s="50" t="str">
        <f>_xll.qlVanillaSwapFromSwapIndex(,AA141,R141)</f>
        <v>obj_0091d#0000</v>
      </c>
    </row>
    <row r="142" spans="13:28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22"/>
      <c r="R142" s="106">
        <f>_xll.qlInterestRateIndexFixingDate(AA142,S142)</f>
        <v>43949</v>
      </c>
      <c r="S142" s="106">
        <f>_xll.qlCalendarAdvance(Calendar,SettlementDate,N142,"mf",TRUE,Trigger)</f>
        <v>43951</v>
      </c>
      <c r="T142" s="106">
        <f>_xll.qlInterestRateIndexMaturity(AA142,S142)</f>
        <v>47968</v>
      </c>
      <c r="U142" s="97">
        <f>_xll.qlIndexFixing(AA142,R142,TRUE,_xll.ohTrigger(Trigger,Trigger6M,InterestRatesTrigger))</f>
        <v>1.4608724379362325E-2</v>
      </c>
      <c r="V142" s="97">
        <f>_xll.qlQuoteValue(P142,_xll.ohTrigger(Trigger,Trigger6M,InterestRatesTrigger))</f>
        <v>1.46E-2</v>
      </c>
      <c r="W142" s="94" t="b">
        <f t="shared" si="16"/>
        <v>1</v>
      </c>
      <c r="X142" s="153">
        <f t="shared" si="17"/>
        <v>8.7243793623244248E-2</v>
      </c>
      <c r="Y142" s="50" t="b">
        <f>ABS(X142/10000)&lt;=ABS('General Settings'!$D$32)</f>
        <v>0</v>
      </c>
      <c r="AA142" s="50" t="str">
        <f>_xll.qlSwapIndex(,,O142,SettlementDays,Currency,Calendar,FixedLegTenor,FixedLegBDC,FixedLegDayCounter,Index6M,DiscountingCurve,Permanent,Trigger,ObjectOverwrite)</f>
        <v>obj_007cf#0000</v>
      </c>
      <c r="AB142" s="50" t="str">
        <f>_xll.qlVanillaSwapFromSwapIndex(,AA142,R142)</f>
        <v>obj_008b1#0000</v>
      </c>
    </row>
    <row r="143" spans="13:28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22"/>
      <c r="R143" s="106">
        <f>_xll.qlInterestRateIndexFixingDate(AA143,S143)</f>
        <v>43949</v>
      </c>
      <c r="S143" s="106">
        <f>_xll.qlCalendarAdvance(Calendar,SettlementDate,N143,"mf",TRUE,Trigger)</f>
        <v>43951</v>
      </c>
      <c r="T143" s="106">
        <f>_xll.qlInterestRateIndexMaturity(AA143,S143)</f>
        <v>48334</v>
      </c>
      <c r="U143" s="97">
        <f>_xll.qlIndexFixing(AA143,R143,TRUE,_xll.ohTrigger(Trigger,Trigger6M,InterestRatesTrigger))</f>
        <v>1.4903338528974224E-2</v>
      </c>
      <c r="V143" s="97">
        <f>_xll.qlQuoteValue(P143,_xll.ohTrigger(Trigger,Trigger6M,InterestRatesTrigger))</f>
        <v>1.49E-2</v>
      </c>
      <c r="W143" s="94" t="b">
        <f t="shared" ref="W143:W206" si="19">NOT(ISERROR(V143))</f>
        <v>1</v>
      </c>
      <c r="X143" s="153">
        <f t="shared" ref="X143:X206" si="20">(U143-V143)*10000</f>
        <v>3.3385289742240976E-2</v>
      </c>
      <c r="Y143" s="50" t="b">
        <f>ABS(X143/10000)&lt;=ABS('General Settings'!$D$32)</f>
        <v>0</v>
      </c>
      <c r="AA143" s="50" t="str">
        <f>_xll.qlSwapIndex(,,O143,SettlementDays,Currency,Calendar,FixedLegTenor,FixedLegBDC,FixedLegDayCounter,Index6M,DiscountingCurve,Permanent,Trigger,ObjectOverwrite)</f>
        <v>obj_00780#0000</v>
      </c>
      <c r="AB143" s="50" t="str">
        <f>_xll.qlVanillaSwapFromSwapIndex(,AA143,R143)</f>
        <v>obj_008d4#0000</v>
      </c>
    </row>
    <row r="144" spans="13:28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22"/>
      <c r="R144" s="106">
        <f>_xll.qlInterestRateIndexFixingDate(AA144,S144)</f>
        <v>43949</v>
      </c>
      <c r="S144" s="106">
        <f>_xll.qlCalendarAdvance(Calendar,SettlementDate,N144,"mf",TRUE,Trigger)</f>
        <v>43951</v>
      </c>
      <c r="T144" s="106">
        <f>_xll.qlInterestRateIndexMaturity(AA144,S144)</f>
        <v>48698</v>
      </c>
      <c r="U144" s="97">
        <f>_xll.qlIndexFixing(AA144,R144,TRUE,_xll.ohTrigger(Trigger,Trigger6M,InterestRatesTrigger))</f>
        <v>1.5111803194897125E-2</v>
      </c>
      <c r="V144" s="97">
        <f>_xll.qlQuoteValue(P144,_xll.ohTrigger(Trigger,Trigger6M,InterestRatesTrigger))</f>
        <v>1.5110000000000002E-2</v>
      </c>
      <c r="W144" s="94" t="b">
        <f t="shared" si="19"/>
        <v>1</v>
      </c>
      <c r="X144" s="153">
        <f t="shared" si="20"/>
        <v>1.8031948971226203E-2</v>
      </c>
      <c r="Y144" s="50" t="b">
        <f>ABS(X144/10000)&lt;=ABS('General Settings'!$D$32)</f>
        <v>0</v>
      </c>
      <c r="AA144" s="50" t="str">
        <f>_xll.qlSwapIndex(,,O144,SettlementDays,Currency,Calendar,FixedLegTenor,FixedLegBDC,FixedLegDayCounter,Index6M,DiscountingCurve,Permanent,Trigger,ObjectOverwrite)</f>
        <v>obj_00697#0000</v>
      </c>
      <c r="AB144" s="50" t="str">
        <f>_xll.qlVanillaSwapFromSwapIndex(,AA144,R144)</f>
        <v>obj_00924#0000</v>
      </c>
    </row>
    <row r="145" spans="13:28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22"/>
      <c r="R145" s="106">
        <f>_xll.qlInterestRateIndexFixingDate(AA145,S145)</f>
        <v>43949</v>
      </c>
      <c r="S145" s="106">
        <f>_xll.qlCalendarAdvance(Calendar,SettlementDate,N145,"mf",TRUE,Trigger)</f>
        <v>43951</v>
      </c>
      <c r="T145" s="106">
        <f>_xll.qlInterestRateIndexMaturity(AA145,S145)</f>
        <v>49062</v>
      </c>
      <c r="U145" s="97">
        <f>_xll.qlIndexFixing(AA145,R145,TRUE,_xll.ohTrigger(Trigger,Trigger6M,InterestRatesTrigger))</f>
        <v>1.5252048729920892E-2</v>
      </c>
      <c r="V145" s="97">
        <f>_xll.qlQuoteValue(P145,_xll.ohTrigger(Trigger,Trigger6M,InterestRatesTrigger))</f>
        <v>1.5250000000000001E-2</v>
      </c>
      <c r="W145" s="94" t="b">
        <f t="shared" si="19"/>
        <v>1</v>
      </c>
      <c r="X145" s="153">
        <f t="shared" si="20"/>
        <v>2.048729920890377E-2</v>
      </c>
      <c r="Y145" s="50" t="b">
        <f>ABS(X145/10000)&lt;=ABS('General Settings'!$D$32)</f>
        <v>0</v>
      </c>
      <c r="AA145" s="50" t="str">
        <f>_xll.qlSwapIndex(,,O145,SettlementDays,Currency,Calendar,FixedLegTenor,FixedLegBDC,FixedLegDayCounter,Index6M,DiscountingCurve,Permanent,Trigger,ObjectOverwrite)</f>
        <v>obj_00839#0000</v>
      </c>
      <c r="AB145" s="50" t="str">
        <f>_xll.qlVanillaSwapFromSwapIndex(,AA145,R145)</f>
        <v>obj_00915#0000</v>
      </c>
    </row>
    <row r="146" spans="13:28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22"/>
      <c r="R146" s="106">
        <f>_xll.qlInterestRateIndexFixingDate(AA146,S146)</f>
        <v>43949</v>
      </c>
      <c r="S146" s="106">
        <f>_xll.qlCalendarAdvance(Calendar,SettlementDate,N146,"mf",TRUE,Trigger)</f>
        <v>43951</v>
      </c>
      <c r="T146" s="106">
        <f>_xll.qlInterestRateIndexMaturity(AA146,S146)</f>
        <v>49429</v>
      </c>
      <c r="U146" s="97">
        <f>_xll.qlIndexFixing(AA146,R146,TRUE,_xll.ohTrigger(Trigger,Trigger6M,InterestRatesTrigger))</f>
        <v>1.5336315601366489E-2</v>
      </c>
      <c r="V146" s="97">
        <f>_xll.qlQuoteValue(P146,_xll.ohTrigger(Trigger,Trigger6M,InterestRatesTrigger))</f>
        <v>1.5339999999999999E-2</v>
      </c>
      <c r="W146" s="94" t="b">
        <f t="shared" si="19"/>
        <v>1</v>
      </c>
      <c r="X146" s="153">
        <f t="shared" si="20"/>
        <v>-3.684398633510208E-2</v>
      </c>
      <c r="Y146" s="50" t="b">
        <f>ABS(X146/10000)&lt;=ABS('General Settings'!$D$32)</f>
        <v>0</v>
      </c>
      <c r="AA146" s="50" t="str">
        <f>_xll.qlSwapIndex(,,O146,SettlementDays,Currency,Calendar,FixedLegTenor,FixedLegBDC,FixedLegDayCounter,Index6M,DiscountingCurve,Permanent,Trigger,ObjectOverwrite)</f>
        <v>obj_00829#0000</v>
      </c>
      <c r="AB146" s="50" t="str">
        <f>_xll.qlVanillaSwapFromSwapIndex(,AA146,R146)</f>
        <v>obj_00992#0000</v>
      </c>
    </row>
    <row r="147" spans="13:28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22"/>
      <c r="R147" s="106">
        <f>_xll.qlInterestRateIndexFixingDate(AA147,S147)</f>
        <v>43949</v>
      </c>
      <c r="S147" s="106">
        <f>_xll.qlCalendarAdvance(Calendar,SettlementDate,N147,"mf",TRUE,Trigger)</f>
        <v>43951</v>
      </c>
      <c r="T147" s="106">
        <f>_xll.qlInterestRateIndexMaturity(AA147,S147)</f>
        <v>51256</v>
      </c>
      <c r="U147" s="97">
        <f>_xll.qlIndexFixing(AA147,R147,TRUE,_xll.ohTrigger(Trigger,Trigger6M,InterestRatesTrigger))</f>
        <v>1.5248488771237264E-2</v>
      </c>
      <c r="V147" s="97">
        <f>_xll.qlQuoteValue(P147,_xll.ohTrigger(Trigger,Trigger6M,InterestRatesTrigger))</f>
        <v>1.5250000000000001E-2</v>
      </c>
      <c r="W147" s="94" t="b">
        <f t="shared" si="19"/>
        <v>1</v>
      </c>
      <c r="X147" s="153">
        <f t="shared" si="20"/>
        <v>-1.5112287627370991E-2</v>
      </c>
      <c r="Y147" s="50" t="b">
        <f>ABS(X147/10000)&lt;=ABS('General Settings'!$D$32)</f>
        <v>0</v>
      </c>
      <c r="AA147" s="50" t="str">
        <f>_xll.qlSwapIndex(,,O147,SettlementDays,Currency,Calendar,FixedLegTenor,FixedLegBDC,FixedLegDayCounter,Index6M,DiscountingCurve,Permanent,Trigger,ObjectOverwrite)</f>
        <v>obj_0080f#0000</v>
      </c>
      <c r="AB147" s="50" t="str">
        <f>_xll.qlVanillaSwapFromSwapIndex(,AA147,R147)</f>
        <v>obj_00902#0000</v>
      </c>
    </row>
    <row r="148" spans="13:28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22"/>
      <c r="R148" s="106">
        <f>_xll.qlInterestRateIndexFixingDate(AA148,S148)</f>
        <v>43949</v>
      </c>
      <c r="S148" s="106">
        <f>_xll.qlCalendarAdvance(Calendar,SettlementDate,N148,"mf",TRUE,Trigger)</f>
        <v>43951</v>
      </c>
      <c r="T148" s="106">
        <f>_xll.qlInterestRateIndexMaturity(AA148,S148)</f>
        <v>53080</v>
      </c>
      <c r="U148" s="97">
        <f>_xll.qlIndexFixing(AA148,R148,TRUE,_xll.ohTrigger(Trigger,Trigger6M,InterestRatesTrigger))</f>
        <v>1.4887358826264926E-2</v>
      </c>
      <c r="V148" s="97">
        <f>_xll.qlQuoteValue(P148,_xll.ohTrigger(Trigger,Trigger6M,InterestRatesTrigger))</f>
        <v>1.4879999999999999E-2</v>
      </c>
      <c r="W148" s="94" t="b">
        <f t="shared" si="19"/>
        <v>1</v>
      </c>
      <c r="X148" s="153">
        <f t="shared" si="20"/>
        <v>7.358826264926982E-2</v>
      </c>
      <c r="Y148" s="50" t="b">
        <f>ABS(X148/10000)&lt;=ABS('General Settings'!$D$32)</f>
        <v>0</v>
      </c>
      <c r="AA148" s="50" t="str">
        <f>_xll.qlSwapIndex(,,O148,SettlementDays,Currency,Calendar,FixedLegTenor,FixedLegBDC,FixedLegDayCounter,Index6M,DiscountingCurve,Permanent,Trigger,ObjectOverwrite)</f>
        <v>obj_0085d#0000</v>
      </c>
      <c r="AB148" s="50" t="str">
        <f>_xll.qlVanillaSwapFromSwapIndex(,AA148,R148)</f>
        <v>obj_008f4#0000</v>
      </c>
    </row>
    <row r="149" spans="13:28" x14ac:dyDescent="0.2">
      <c r="M149" s="197" t="s">
        <v>155</v>
      </c>
      <c r="N149" s="197" t="s">
        <v>80</v>
      </c>
      <c r="O149" s="197" t="s">
        <v>92</v>
      </c>
      <c r="P149" s="197" t="str">
        <f t="shared" si="18"/>
        <v>EUR4F30Y_Quote</v>
      </c>
      <c r="Q149" s="162"/>
      <c r="R149" s="198">
        <f>_xll.qlInterestRateIndexFixingDate(AA149,S149)</f>
        <v>43949</v>
      </c>
      <c r="S149" s="198">
        <f>_xll.qlCalendarAdvance(Calendar,SettlementDate,N149,"mf",TRUE,Trigger)</f>
        <v>43951</v>
      </c>
      <c r="T149" s="198">
        <f>_xll.qlInterestRateIndexMaturity(AA149,S149)</f>
        <v>54907</v>
      </c>
      <c r="U149" s="199">
        <f>_xll.qlIndexFixing(AA149,R149,TRUE,_xll.ohTrigger(Trigger,Trigger6M,InterestRatesTrigger))</f>
        <v>1.4486718108968686E-2</v>
      </c>
      <c r="V149" s="199">
        <f>_xll.qlQuoteValue(P149,_xll.ohTrigger(Trigger,Trigger6M,InterestRatesTrigger))</f>
        <v>1.4490000000000001E-2</v>
      </c>
      <c r="W149" s="197" t="b">
        <f t="shared" si="19"/>
        <v>1</v>
      </c>
      <c r="X149" s="200">
        <f t="shared" si="20"/>
        <v>-3.2818910313155147E-2</v>
      </c>
      <c r="Y149" s="161" t="b">
        <f>ABS(X149/10000)&lt;=ABS('General Settings'!$D$32)</f>
        <v>0</v>
      </c>
      <c r="AA149" s="50" t="str">
        <f>_xll.qlSwapIndex(,,O149,SettlementDays,Currency,Calendar,FixedLegTenor,FixedLegBDC,FixedLegDayCounter,Index6M,DiscountingCurve,Permanent,Trigger,ObjectOverwrite)</f>
        <v>obj_00867#0000</v>
      </c>
      <c r="AB149" s="50" t="str">
        <f>_xll.qlVanillaSwapFromSwapIndex(,AA149,R149)</f>
        <v>obj_008f0#0000</v>
      </c>
    </row>
    <row r="150" spans="13:28" x14ac:dyDescent="0.2">
      <c r="M150" s="201" t="s">
        <v>155</v>
      </c>
      <c r="N150" s="201" t="s">
        <v>81</v>
      </c>
      <c r="O150" s="201" t="s">
        <v>33</v>
      </c>
      <c r="P150" s="201" t="str">
        <f t="shared" si="18"/>
        <v>EUR5F1Y_Quote</v>
      </c>
      <c r="Q150" s="166"/>
      <c r="R150" s="202">
        <f>_xll.qlInterestRateIndexFixingDate(AA150,S150)</f>
        <v>44314</v>
      </c>
      <c r="S150" s="202">
        <f>_xll.qlCalendarAdvance(Calendar,SettlementDate,N150,"mf",TRUE,Trigger)</f>
        <v>44316</v>
      </c>
      <c r="T150" s="202">
        <f>_xll.qlInterestRateIndexMaturity(AA150,S150)</f>
        <v>44680</v>
      </c>
      <c r="U150" s="203">
        <f>_xll.qlIndexFixing(AA150,R150,TRUE,_xll.ohTrigger(Trigger,Trigger6M,InterestRatesTrigger))</f>
        <v>7.7349289469230594E-3</v>
      </c>
      <c r="V150" s="203">
        <f>_xll.qlQuoteValue(P150,_xll.ohTrigger(Trigger,Trigger6M,InterestRatesTrigger))</f>
        <v>7.7299999999999999E-3</v>
      </c>
      <c r="W150" s="201" t="b">
        <f t="shared" si="19"/>
        <v>1</v>
      </c>
      <c r="X150" s="204">
        <f t="shared" si="20"/>
        <v>4.9289469230594588E-2</v>
      </c>
      <c r="Y150" s="149" t="b">
        <f>ABS(X150/10000)&lt;=ABS('General Settings'!$D$32)</f>
        <v>0</v>
      </c>
      <c r="AA150" s="50" t="str">
        <f>_xll.qlSwapIndex(,,O150,SettlementDays,Currency,Calendar,FixedLegTenor,FixedLegBDC,FixedLegDayCounter,Index6M,DiscountingCurve,Permanent,Trigger,ObjectOverwrite)</f>
        <v>obj_006f4#0000</v>
      </c>
      <c r="AB150" s="50" t="str">
        <f>_xll.qlVanillaSwapFromSwapIndex(,AA150,R150)</f>
        <v>obj_0089d#0000</v>
      </c>
    </row>
    <row r="151" spans="13:28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22"/>
      <c r="R151" s="106">
        <f>_xll.qlInterestRateIndexFixingDate(AA151,S151)</f>
        <v>44314</v>
      </c>
      <c r="S151" s="106">
        <f>_xll.qlCalendarAdvance(Calendar,SettlementDate,N151,"mf",TRUE,Trigger)</f>
        <v>44316</v>
      </c>
      <c r="T151" s="106">
        <f>_xll.qlInterestRateIndexMaturity(AA151,S151)</f>
        <v>45044</v>
      </c>
      <c r="U151" s="97">
        <f>_xll.qlIndexFixing(AA151,R151,TRUE,_xll.ohTrigger(Trigger,Trigger6M,InterestRatesTrigger))</f>
        <v>9.2192059486393002E-3</v>
      </c>
      <c r="V151" s="97">
        <f>_xll.qlQuoteValue(P151,_xll.ohTrigger(Trigger,Trigger6M,InterestRatesTrigger))</f>
        <v>9.2100000000000012E-3</v>
      </c>
      <c r="W151" s="94" t="b">
        <f t="shared" si="19"/>
        <v>1</v>
      </c>
      <c r="X151" s="153">
        <f t="shared" si="20"/>
        <v>9.2059486392990358E-2</v>
      </c>
      <c r="Y151" s="50" t="b">
        <f>ABS(X151/10000)&lt;=ABS('General Settings'!$D$32)</f>
        <v>0</v>
      </c>
      <c r="AA151" s="50" t="str">
        <f>_xll.qlSwapIndex(,,O151,SettlementDays,Currency,Calendar,FixedLegTenor,FixedLegBDC,FixedLegDayCounter,Index6M,DiscountingCurve,Permanent,Trigger,ObjectOverwrite)</f>
        <v>obj_00694#0000</v>
      </c>
      <c r="AB151" s="50" t="str">
        <f>_xll.qlVanillaSwapFromSwapIndex(,AA151,R151)</f>
        <v>obj_0093b#0000</v>
      </c>
    </row>
    <row r="152" spans="13:28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22"/>
      <c r="R152" s="106">
        <f>_xll.qlInterestRateIndexFixingDate(AA152,S152)</f>
        <v>44314</v>
      </c>
      <c r="S152" s="106">
        <f>_xll.qlCalendarAdvance(Calendar,SettlementDate,N152,"mf",TRUE,Trigger)</f>
        <v>44316</v>
      </c>
      <c r="T152" s="106">
        <f>_xll.qlInterestRateIndexMaturity(AA152,S152)</f>
        <v>45412</v>
      </c>
      <c r="U152" s="97">
        <f>_xll.qlIndexFixing(AA152,R152,TRUE,_xll.ohTrigger(Trigger,Trigger6M,InterestRatesTrigger))</f>
        <v>1.0616778537798554E-2</v>
      </c>
      <c r="V152" s="97">
        <f>_xll.qlQuoteValue(P152,_xll.ohTrigger(Trigger,Trigger6M,InterestRatesTrigger))</f>
        <v>1.061E-2</v>
      </c>
      <c r="W152" s="94" t="b">
        <f t="shared" si="19"/>
        <v>1</v>
      </c>
      <c r="X152" s="153">
        <f t="shared" si="20"/>
        <v>6.7785377985546402E-2</v>
      </c>
      <c r="Y152" s="50" t="b">
        <f>ABS(X152/10000)&lt;=ABS('General Settings'!$D$32)</f>
        <v>0</v>
      </c>
      <c r="AA152" s="50" t="str">
        <f>_xll.qlSwapIndex(,,O152,SettlementDays,Currency,Calendar,FixedLegTenor,FixedLegBDC,FixedLegDayCounter,Index6M,DiscountingCurve,Permanent,Trigger,ObjectOverwrite)</f>
        <v>obj_0081d#0000</v>
      </c>
      <c r="AB152" s="50" t="str">
        <f>_xll.qlVanillaSwapFromSwapIndex(,AA152,R152)</f>
        <v>obj_00917#0000</v>
      </c>
    </row>
    <row r="153" spans="13:28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22"/>
      <c r="R153" s="106">
        <f>_xll.qlInterestRateIndexFixingDate(AA153,S153)</f>
        <v>44314</v>
      </c>
      <c r="S153" s="106">
        <f>_xll.qlCalendarAdvance(Calendar,SettlementDate,N153,"mf",TRUE,Trigger)</f>
        <v>44316</v>
      </c>
      <c r="T153" s="106">
        <f>_xll.qlInterestRateIndexMaturity(AA153,S153)</f>
        <v>45777</v>
      </c>
      <c r="U153" s="97">
        <f>_xll.qlIndexFixing(AA153,R153,TRUE,_xll.ohTrigger(Trigger,Trigger6M,InterestRatesTrigger))</f>
        <v>1.1814578414835712E-2</v>
      </c>
      <c r="V153" s="97">
        <f>_xll.qlQuoteValue(P153,_xll.ohTrigger(Trigger,Trigger6M,InterestRatesTrigger))</f>
        <v>1.1810000000000001E-2</v>
      </c>
      <c r="W153" s="94" t="b">
        <f t="shared" si="19"/>
        <v>1</v>
      </c>
      <c r="X153" s="153">
        <f t="shared" si="20"/>
        <v>4.5784148357107951E-2</v>
      </c>
      <c r="Y153" s="50" t="b">
        <f>ABS(X153/10000)&lt;=ABS('General Settings'!$D$32)</f>
        <v>0</v>
      </c>
      <c r="AA153" s="50" t="str">
        <f>_xll.qlSwapIndex(,,O153,SettlementDays,Currency,Calendar,FixedLegTenor,FixedLegBDC,FixedLegDayCounter,Index6M,DiscountingCurve,Permanent,Trigger,ObjectOverwrite)</f>
        <v>obj_00809#0000</v>
      </c>
      <c r="AB153" s="50" t="str">
        <f>_xll.qlVanillaSwapFromSwapIndex(,AA153,R153)</f>
        <v>obj_009bb#0000</v>
      </c>
    </row>
    <row r="154" spans="13:28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22"/>
      <c r="R154" s="106">
        <f>_xll.qlInterestRateIndexFixingDate(AA154,S154)</f>
        <v>44314</v>
      </c>
      <c r="S154" s="106">
        <f>_xll.qlCalendarAdvance(Calendar,SettlementDate,N154,"mf",TRUE,Trigger)</f>
        <v>44316</v>
      </c>
      <c r="T154" s="106">
        <f>_xll.qlInterestRateIndexMaturity(AA154,S154)</f>
        <v>46142</v>
      </c>
      <c r="U154" s="97">
        <f>_xll.qlIndexFixing(AA154,R154,TRUE,_xll.ohTrigger(Trigger,Trigger6M,InterestRatesTrigger))</f>
        <v>1.2788416911333922E-2</v>
      </c>
      <c r="V154" s="97">
        <f>_xll.qlQuoteValue(P154,_xll.ohTrigger(Trigger,Trigger6M,InterestRatesTrigger))</f>
        <v>1.278E-2</v>
      </c>
      <c r="W154" s="94" t="b">
        <f t="shared" si="19"/>
        <v>1</v>
      </c>
      <c r="X154" s="153">
        <f t="shared" si="20"/>
        <v>8.4169113339221946E-2</v>
      </c>
      <c r="Y154" s="50" t="b">
        <f>ABS(X154/10000)&lt;=ABS('General Settings'!$D$32)</f>
        <v>0</v>
      </c>
      <c r="AA154" s="50" t="str">
        <f>_xll.qlSwapIndex(,,O154,SettlementDays,Currency,Calendar,FixedLegTenor,FixedLegBDC,FixedLegDayCounter,Index6M,DiscountingCurve,Permanent,Trigger,ObjectOverwrite)</f>
        <v>obj_007bc#0000</v>
      </c>
      <c r="AB154" s="50" t="str">
        <f>_xll.qlVanillaSwapFromSwapIndex(,AA154,R154)</f>
        <v>obj_0097f#0000</v>
      </c>
    </row>
    <row r="155" spans="13:28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22"/>
      <c r="R155" s="106">
        <f>_xll.qlInterestRateIndexFixingDate(AA155,S155)</f>
        <v>44314</v>
      </c>
      <c r="S155" s="106">
        <f>_xll.qlCalendarAdvance(Calendar,SettlementDate,N155,"mf",TRUE,Trigger)</f>
        <v>44316</v>
      </c>
      <c r="T155" s="106">
        <f>_xll.qlInterestRateIndexMaturity(AA155,S155)</f>
        <v>46507</v>
      </c>
      <c r="U155" s="97">
        <f>_xll.qlIndexFixing(AA155,R155,TRUE,_xll.ohTrigger(Trigger,Trigger6M,InterestRatesTrigger))</f>
        <v>1.3629920177006606E-2</v>
      </c>
      <c r="V155" s="97">
        <f>_xll.qlQuoteValue(P155,_xll.ohTrigger(Trigger,Trigger6M,InterestRatesTrigger))</f>
        <v>1.362E-2</v>
      </c>
      <c r="W155" s="94" t="b">
        <f t="shared" si="19"/>
        <v>1</v>
      </c>
      <c r="X155" s="153">
        <f t="shared" si="20"/>
        <v>9.9201770066056211E-2</v>
      </c>
      <c r="Y155" s="50" t="b">
        <f>ABS(X155/10000)&lt;=ABS('General Settings'!$D$32)</f>
        <v>0</v>
      </c>
      <c r="AA155" s="50" t="str">
        <f>_xll.qlSwapIndex(,,O155,SettlementDays,Currency,Calendar,FixedLegTenor,FixedLegBDC,FixedLegDayCounter,Index6M,DiscountingCurve,Permanent,Trigger,ObjectOverwrite)</f>
        <v>obj_0074f#0000</v>
      </c>
      <c r="AB155" s="50" t="str">
        <f>_xll.qlVanillaSwapFromSwapIndex(,AA155,R155)</f>
        <v>obj_008ee#0000</v>
      </c>
    </row>
    <row r="156" spans="13:28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22"/>
      <c r="R156" s="106">
        <f>_xll.qlInterestRateIndexFixingDate(AA156,S156)</f>
        <v>44314</v>
      </c>
      <c r="S156" s="106">
        <f>_xll.qlCalendarAdvance(Calendar,SettlementDate,N156,"mf",TRUE,Trigger)</f>
        <v>44316</v>
      </c>
      <c r="T156" s="106">
        <f>_xll.qlInterestRateIndexMaturity(AA156,S156)</f>
        <v>46871</v>
      </c>
      <c r="U156" s="97">
        <f>_xll.qlIndexFixing(AA156,R156,TRUE,_xll.ohTrigger(Trigger,Trigger6M,InterestRatesTrigger))</f>
        <v>1.4344013309478853E-2</v>
      </c>
      <c r="V156" s="97">
        <f>_xll.qlQuoteValue(P156,_xll.ohTrigger(Trigger,Trigger6M,InterestRatesTrigger))</f>
        <v>1.4339999999999999E-2</v>
      </c>
      <c r="W156" s="94" t="b">
        <f t="shared" si="19"/>
        <v>1</v>
      </c>
      <c r="X156" s="153">
        <f t="shared" si="20"/>
        <v>4.0133094788546292E-2</v>
      </c>
      <c r="Y156" s="50" t="b">
        <f>ABS(X156/10000)&lt;=ABS('General Settings'!$D$32)</f>
        <v>0</v>
      </c>
      <c r="AA156" s="50" t="str">
        <f>_xll.qlSwapIndex(,,O156,SettlementDays,Currency,Calendar,FixedLegTenor,FixedLegBDC,FixedLegDayCounter,Index6M,DiscountingCurve,Permanent,Trigger,ObjectOverwrite)</f>
        <v>obj_00828#0000</v>
      </c>
      <c r="AB156" s="50" t="str">
        <f>_xll.qlVanillaSwapFromSwapIndex(,AA156,R156)</f>
        <v>obj_00988#0000</v>
      </c>
    </row>
    <row r="157" spans="13:28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22"/>
      <c r="R157" s="106">
        <f>_xll.qlInterestRateIndexFixingDate(AA157,S157)</f>
        <v>44314</v>
      </c>
      <c r="S157" s="106">
        <f>_xll.qlCalendarAdvance(Calendar,SettlementDate,N157,"mf",TRUE,Trigger)</f>
        <v>44316</v>
      </c>
      <c r="T157" s="106">
        <f>_xll.qlInterestRateIndexMaturity(AA157,S157)</f>
        <v>47238</v>
      </c>
      <c r="U157" s="97">
        <f>_xll.qlIndexFixing(AA157,R157,TRUE,_xll.ohTrigger(Trigger,Trigger6M,InterestRatesTrigger))</f>
        <v>1.491002144958181E-2</v>
      </c>
      <c r="V157" s="97">
        <f>_xll.qlQuoteValue(P157,_xll.ohTrigger(Trigger,Trigger6M,InterestRatesTrigger))</f>
        <v>1.489E-2</v>
      </c>
      <c r="W157" s="94" t="b">
        <f t="shared" si="19"/>
        <v>1</v>
      </c>
      <c r="X157" s="153">
        <f t="shared" si="20"/>
        <v>0.20021449581809556</v>
      </c>
      <c r="Y157" s="50" t="b">
        <f>ABS(X157/10000)&lt;=ABS('General Settings'!$D$32)</f>
        <v>0</v>
      </c>
      <c r="AA157" s="50" t="str">
        <f>_xll.qlSwapIndex(,,O157,SettlementDays,Currency,Calendar,FixedLegTenor,FixedLegBDC,FixedLegDayCounter,Index6M,DiscountingCurve,Permanent,Trigger,ObjectOverwrite)</f>
        <v>obj_006a4#0000</v>
      </c>
      <c r="AB157" s="50" t="str">
        <f>_xll.qlVanillaSwapFromSwapIndex(,AA157,R157)</f>
        <v>obj_008dc#0000</v>
      </c>
    </row>
    <row r="158" spans="13:28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22"/>
      <c r="R158" s="106">
        <f>_xll.qlInterestRateIndexFixingDate(AA158,S158)</f>
        <v>44314</v>
      </c>
      <c r="S158" s="106">
        <f>_xll.qlCalendarAdvance(Calendar,SettlementDate,N158,"mf",TRUE,Trigger)</f>
        <v>44316</v>
      </c>
      <c r="T158" s="106">
        <f>_xll.qlInterestRateIndexMaturity(AA158,S158)</f>
        <v>47603</v>
      </c>
      <c r="U158" s="97">
        <f>_xll.qlIndexFixing(AA158,R158,TRUE,_xll.ohTrigger(Trigger,Trigger6M,InterestRatesTrigger))</f>
        <v>1.5343096585111378E-2</v>
      </c>
      <c r="V158" s="97">
        <f>_xll.qlQuoteValue(P158,_xll.ohTrigger(Trigger,Trigger6M,InterestRatesTrigger))</f>
        <v>1.532E-2</v>
      </c>
      <c r="W158" s="94" t="b">
        <f t="shared" si="19"/>
        <v>1</v>
      </c>
      <c r="X158" s="153">
        <f t="shared" si="20"/>
        <v>0.23096585111377979</v>
      </c>
      <c r="Y158" s="50" t="b">
        <f>ABS(X158/10000)&lt;=ABS('General Settings'!$D$32)</f>
        <v>0</v>
      </c>
      <c r="AA158" s="50" t="str">
        <f>_xll.qlSwapIndex(,,O158,SettlementDays,Currency,Calendar,FixedLegTenor,FixedLegBDC,FixedLegDayCounter,Index6M,DiscountingCurve,Permanent,Trigger,ObjectOverwrite)</f>
        <v>obj_00746#0000</v>
      </c>
      <c r="AB158" s="50" t="str">
        <f>_xll.qlVanillaSwapFromSwapIndex(,AA158,R158)</f>
        <v>obj_00922#0000</v>
      </c>
    </row>
    <row r="159" spans="13:28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22"/>
      <c r="R159" s="106">
        <f>_xll.qlInterestRateIndexFixingDate(AA159,S159)</f>
        <v>44314</v>
      </c>
      <c r="S159" s="106">
        <f>_xll.qlCalendarAdvance(Calendar,SettlementDate,N159,"mf",TRUE,Trigger)</f>
        <v>44316</v>
      </c>
      <c r="T159" s="106">
        <f>_xll.qlInterestRateIndexMaturity(AA159,S159)</f>
        <v>47968</v>
      </c>
      <c r="U159" s="97">
        <f>_xll.qlIndexFixing(AA159,R159,TRUE,_xll.ohTrigger(Trigger,Trigger6M,InterestRatesTrigger))</f>
        <v>1.5666808141239833E-2</v>
      </c>
      <c r="V159" s="97">
        <f>_xll.qlQuoteValue(P159,_xll.ohTrigger(Trigger,Trigger6M,InterestRatesTrigger))</f>
        <v>1.566E-2</v>
      </c>
      <c r="W159" s="94" t="b">
        <f t="shared" si="19"/>
        <v>1</v>
      </c>
      <c r="X159" s="153">
        <f t="shared" si="20"/>
        <v>6.8081412398328378E-2</v>
      </c>
      <c r="Y159" s="50" t="b">
        <f>ABS(X159/10000)&lt;=ABS('General Settings'!$D$32)</f>
        <v>0</v>
      </c>
      <c r="AA159" s="50" t="str">
        <f>_xll.qlSwapIndex(,,O159,SettlementDays,Currency,Calendar,FixedLegTenor,FixedLegBDC,FixedLegDayCounter,Index6M,DiscountingCurve,Permanent,Trigger,ObjectOverwrite)</f>
        <v>obj_00719#0000</v>
      </c>
      <c r="AB159" s="50" t="str">
        <f>_xll.qlVanillaSwapFromSwapIndex(,AA159,R159)</f>
        <v>obj_008eb#0000</v>
      </c>
    </row>
    <row r="160" spans="13:28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22"/>
      <c r="R160" s="106">
        <f>_xll.qlInterestRateIndexFixingDate(AA160,S160)</f>
        <v>44314</v>
      </c>
      <c r="S160" s="106">
        <f>_xll.qlCalendarAdvance(Calendar,SettlementDate,N160,"mf",TRUE,Trigger)</f>
        <v>44316</v>
      </c>
      <c r="T160" s="106">
        <f>_xll.qlInterestRateIndexMaturity(AA160,S160)</f>
        <v>48334</v>
      </c>
      <c r="U160" s="97">
        <f>_xll.qlIndexFixing(AA160,R160,TRUE,_xll.ohTrigger(Trigger,Trigger6M,InterestRatesTrigger))</f>
        <v>1.5901820195052704E-2</v>
      </c>
      <c r="V160" s="97">
        <f>_xll.qlQuoteValue(P160,_xll.ohTrigger(Trigger,Trigger6M,InterestRatesTrigger))</f>
        <v>1.5900000000000001E-2</v>
      </c>
      <c r="W160" s="94" t="b">
        <f t="shared" si="19"/>
        <v>1</v>
      </c>
      <c r="X160" s="153">
        <f t="shared" si="20"/>
        <v>1.8201950527027555E-2</v>
      </c>
      <c r="Y160" s="50" t="b">
        <f>ABS(X160/10000)&lt;=ABS('General Settings'!$D$32)</f>
        <v>0</v>
      </c>
      <c r="AA160" s="50" t="str">
        <f>_xll.qlSwapIndex(,,O160,SettlementDays,Currency,Calendar,FixedLegTenor,FixedLegBDC,FixedLegDayCounter,Index6M,DiscountingCurve,Permanent,Trigger,ObjectOverwrite)</f>
        <v>obj_007f8#0000</v>
      </c>
      <c r="AB160" s="50" t="str">
        <f>_xll.qlVanillaSwapFromSwapIndex(,AA160,R160)</f>
        <v>obj_00908#0000</v>
      </c>
    </row>
    <row r="161" spans="13:28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22"/>
      <c r="R161" s="106">
        <f>_xll.qlInterestRateIndexFixingDate(AA161,S161)</f>
        <v>44314</v>
      </c>
      <c r="S161" s="106">
        <f>_xll.qlCalendarAdvance(Calendar,SettlementDate,N161,"mf",TRUE,Trigger)</f>
        <v>44316</v>
      </c>
      <c r="T161" s="106">
        <f>_xll.qlInterestRateIndexMaturity(AA161,S161)</f>
        <v>48698</v>
      </c>
      <c r="U161" s="97">
        <f>_xll.qlIndexFixing(AA161,R161,TRUE,_xll.ohTrigger(Trigger,Trigger6M,InterestRatesTrigger))</f>
        <v>1.6053522569808531E-2</v>
      </c>
      <c r="V161" s="97">
        <f>_xll.qlQuoteValue(P161,_xll.ohTrigger(Trigger,Trigger6M,InterestRatesTrigger))</f>
        <v>1.6060000000000001E-2</v>
      </c>
      <c r="W161" s="94" t="b">
        <f t="shared" si="19"/>
        <v>1</v>
      </c>
      <c r="X161" s="153">
        <f t="shared" si="20"/>
        <v>-6.4774301914705124E-2</v>
      </c>
      <c r="Y161" s="50" t="b">
        <f>ABS(X161/10000)&lt;=ABS('General Settings'!$D$32)</f>
        <v>0</v>
      </c>
      <c r="AA161" s="50" t="str">
        <f>_xll.qlSwapIndex(,,O161,SettlementDays,Currency,Calendar,FixedLegTenor,FixedLegBDC,FixedLegDayCounter,Index6M,DiscountingCurve,Permanent,Trigger,ObjectOverwrite)</f>
        <v>obj_006ce#0000</v>
      </c>
      <c r="AB161" s="50" t="str">
        <f>_xll.qlVanillaSwapFromSwapIndex(,AA161,R161)</f>
        <v>obj_008c2#0000</v>
      </c>
    </row>
    <row r="162" spans="13:28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22"/>
      <c r="R162" s="106">
        <f>_xll.qlInterestRateIndexFixingDate(AA162,S162)</f>
        <v>44314</v>
      </c>
      <c r="S162" s="106">
        <f>_xll.qlCalendarAdvance(Calendar,SettlementDate,N162,"mf",TRUE,Trigger)</f>
        <v>44316</v>
      </c>
      <c r="T162" s="106">
        <f>_xll.qlInterestRateIndexMaturity(AA162,S162)</f>
        <v>49062</v>
      </c>
      <c r="U162" s="97">
        <f>_xll.qlIndexFixing(AA162,R162,TRUE,_xll.ohTrigger(Trigger,Trigger6M,InterestRatesTrigger))</f>
        <v>1.6140291007599637E-2</v>
      </c>
      <c r="V162" s="97">
        <f>_xll.qlQuoteValue(P162,_xll.ohTrigger(Trigger,Trigger6M,InterestRatesTrigger))</f>
        <v>1.6140000000000002E-2</v>
      </c>
      <c r="W162" s="94" t="b">
        <f t="shared" si="19"/>
        <v>1</v>
      </c>
      <c r="X162" s="153">
        <f t="shared" si="20"/>
        <v>2.9100759963568423E-3</v>
      </c>
      <c r="Y162" s="50" t="b">
        <f>ABS(X162/10000)&lt;=ABS('General Settings'!$D$32)</f>
        <v>0</v>
      </c>
      <c r="AA162" s="50" t="str">
        <f>_xll.qlSwapIndex(,,O162,SettlementDays,Currency,Calendar,FixedLegTenor,FixedLegBDC,FixedLegDayCounter,Index6M,DiscountingCurve,Permanent,Trigger,ObjectOverwrite)</f>
        <v>obj_006c5#0000</v>
      </c>
      <c r="AB162" s="50" t="str">
        <f>_xll.qlVanillaSwapFromSwapIndex(,AA162,R162)</f>
        <v>obj_008ab#0000</v>
      </c>
    </row>
    <row r="163" spans="13:28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22"/>
      <c r="R163" s="106">
        <f>_xll.qlInterestRateIndexFixingDate(AA163,S163)</f>
        <v>44314</v>
      </c>
      <c r="S163" s="106">
        <f>_xll.qlCalendarAdvance(Calendar,SettlementDate,N163,"mf",TRUE,Trigger)</f>
        <v>44316</v>
      </c>
      <c r="T163" s="106">
        <f>_xll.qlInterestRateIndexMaturity(AA163,S163)</f>
        <v>49429</v>
      </c>
      <c r="U163" s="97">
        <f>_xll.qlIndexFixing(AA163,R163,TRUE,_xll.ohTrigger(Trigger,Trigger6M,InterestRatesTrigger))</f>
        <v>1.6174034499601975E-2</v>
      </c>
      <c r="V163" s="97">
        <f>_xll.qlQuoteValue(P163,_xll.ohTrigger(Trigger,Trigger6M,InterestRatesTrigger))</f>
        <v>1.618E-2</v>
      </c>
      <c r="W163" s="94" t="b">
        <f t="shared" si="19"/>
        <v>1</v>
      </c>
      <c r="X163" s="153">
        <f t="shared" si="20"/>
        <v>-5.9655003980252364E-2</v>
      </c>
      <c r="Y163" s="50" t="b">
        <f>ABS(X163/10000)&lt;=ABS('General Settings'!$D$32)</f>
        <v>0</v>
      </c>
      <c r="AA163" s="50" t="str">
        <f>_xll.qlSwapIndex(,,O163,SettlementDays,Currency,Calendar,FixedLegTenor,FixedLegBDC,FixedLegDayCounter,Index6M,DiscountingCurve,Permanent,Trigger,ObjectOverwrite)</f>
        <v>obj_0075f#0000</v>
      </c>
      <c r="AB163" s="50" t="str">
        <f>_xll.qlVanillaSwapFromSwapIndex(,AA163,R163)</f>
        <v>obj_008aa#0000</v>
      </c>
    </row>
    <row r="164" spans="13:28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22"/>
      <c r="R164" s="106">
        <f>_xll.qlInterestRateIndexFixingDate(AA164,S164)</f>
        <v>44314</v>
      </c>
      <c r="S164" s="106">
        <f>_xll.qlCalendarAdvance(Calendar,SettlementDate,N164,"mf",TRUE,Trigger)</f>
        <v>44316</v>
      </c>
      <c r="T164" s="106">
        <f>_xll.qlInterestRateIndexMaturity(AA164,S164)</f>
        <v>49795</v>
      </c>
      <c r="U164" s="97">
        <f>_xll.qlIndexFixing(AA164,R164,TRUE,_xll.ohTrigger(Trigger,Trigger6M,InterestRatesTrigger))</f>
        <v>1.6167949662281331E-2</v>
      </c>
      <c r="V164" s="97">
        <f>_xll.qlQuoteValue(P164,_xll.ohTrigger(Trigger,Trigger6M,InterestRatesTrigger))</f>
        <v>1.617E-2</v>
      </c>
      <c r="W164" s="94" t="b">
        <f t="shared" si="19"/>
        <v>1</v>
      </c>
      <c r="X164" s="153">
        <f t="shared" si="20"/>
        <v>-2.0503377186689709E-2</v>
      </c>
      <c r="Y164" s="50" t="b">
        <f>ABS(X164/10000)&lt;=ABS('General Settings'!$D$32)</f>
        <v>0</v>
      </c>
      <c r="AA164" s="50" t="str">
        <f>_xll.qlSwapIndex(,,O164,SettlementDays,Currency,Calendar,FixedLegTenor,FixedLegBDC,FixedLegDayCounter,Index6M,DiscountingCurve,Permanent,Trigger,ObjectOverwrite)</f>
        <v>obj_0072d#0000</v>
      </c>
      <c r="AB164" s="50" t="str">
        <f>_xll.qlVanillaSwapFromSwapIndex(,AA164,R164)</f>
        <v>obj_0096f#0000</v>
      </c>
    </row>
    <row r="165" spans="13:28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22"/>
      <c r="R165" s="106">
        <f>_xll.qlInterestRateIndexFixingDate(AA165,S165)</f>
        <v>44314</v>
      </c>
      <c r="S165" s="106">
        <f>_xll.qlCalendarAdvance(Calendar,SettlementDate,N165,"mf",TRUE,Trigger)</f>
        <v>44316</v>
      </c>
      <c r="T165" s="106">
        <f>_xll.qlInterestRateIndexMaturity(AA165,S165)</f>
        <v>51621</v>
      </c>
      <c r="U165" s="97">
        <f>_xll.qlIndexFixing(AA165,R165,TRUE,_xll.ohTrigger(Trigger,Trigger6M,InterestRatesTrigger))</f>
        <v>1.5784679426093323E-2</v>
      </c>
      <c r="V165" s="97">
        <f>_xll.qlQuoteValue(P165,_xll.ohTrigger(Trigger,Trigger6M,InterestRatesTrigger))</f>
        <v>1.5780000000000002E-2</v>
      </c>
      <c r="W165" s="94" t="b">
        <f t="shared" si="19"/>
        <v>1</v>
      </c>
      <c r="X165" s="153">
        <f t="shared" si="20"/>
        <v>4.6794260933208376E-2</v>
      </c>
      <c r="Y165" s="50" t="b">
        <f>ABS(X165/10000)&lt;=ABS('General Settings'!$D$32)</f>
        <v>0</v>
      </c>
      <c r="AA165" s="50" t="str">
        <f>_xll.qlSwapIndex(,,O165,SettlementDays,Currency,Calendar,FixedLegTenor,FixedLegBDC,FixedLegDayCounter,Index6M,DiscountingCurve,Permanent,Trigger,ObjectOverwrite)</f>
        <v>obj_00756#0000</v>
      </c>
      <c r="AB165" s="50" t="str">
        <f>_xll.qlVanillaSwapFromSwapIndex(,AA165,R165)</f>
        <v>obj_0089a#0000</v>
      </c>
    </row>
    <row r="166" spans="13:28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22"/>
      <c r="R166" s="106">
        <f>_xll.qlInterestRateIndexFixingDate(AA166,S166)</f>
        <v>44314</v>
      </c>
      <c r="S166" s="106">
        <f>_xll.qlCalendarAdvance(Calendar,SettlementDate,N166,"mf",TRUE,Trigger)</f>
        <v>44316</v>
      </c>
      <c r="T166" s="106">
        <f>_xll.qlInterestRateIndexMaturity(AA166,S166)</f>
        <v>53447</v>
      </c>
      <c r="U166" s="97">
        <f>_xll.qlIndexFixing(AA166,R166,TRUE,_xll.ohTrigger(Trigger,Trigger6M,InterestRatesTrigger))</f>
        <v>1.5292260778810379E-2</v>
      </c>
      <c r="V166" s="97">
        <f>_xll.qlQuoteValue(P166,_xll.ohTrigger(Trigger,Trigger6M,InterestRatesTrigger))</f>
        <v>1.5290000000000002E-2</v>
      </c>
      <c r="W166" s="94" t="b">
        <f t="shared" si="19"/>
        <v>1</v>
      </c>
      <c r="X166" s="153">
        <f t="shared" si="20"/>
        <v>2.260778810377756E-2</v>
      </c>
      <c r="Y166" s="50" t="b">
        <f>ABS(X166/10000)&lt;=ABS('General Settings'!$D$32)</f>
        <v>0</v>
      </c>
      <c r="AA166" s="50" t="str">
        <f>_xll.qlSwapIndex(,,O166,SettlementDays,Currency,Calendar,FixedLegTenor,FixedLegBDC,FixedLegDayCounter,Index6M,DiscountingCurve,Permanent,Trigger,ObjectOverwrite)</f>
        <v>obj_0084c#0000</v>
      </c>
      <c r="AB166" s="50" t="str">
        <f>_xll.qlVanillaSwapFromSwapIndex(,AA166,R166)</f>
        <v>obj_0092b#0000</v>
      </c>
    </row>
    <row r="167" spans="13:28" x14ac:dyDescent="0.2">
      <c r="M167" s="197" t="s">
        <v>155</v>
      </c>
      <c r="N167" s="197" t="s">
        <v>81</v>
      </c>
      <c r="O167" s="197" t="s">
        <v>92</v>
      </c>
      <c r="P167" s="197" t="str">
        <f t="shared" si="18"/>
        <v>EUR5F30Y_Quote</v>
      </c>
      <c r="Q167" s="162"/>
      <c r="R167" s="198">
        <f>_xll.qlInterestRateIndexFixingDate(AA167,S167)</f>
        <v>44314</v>
      </c>
      <c r="S167" s="198">
        <f>_xll.qlCalendarAdvance(Calendar,SettlementDate,N167,"mf",TRUE,Trigger)</f>
        <v>44316</v>
      </c>
      <c r="T167" s="198">
        <f>_xll.qlInterestRateIndexMaturity(AA167,S167)</f>
        <v>55271</v>
      </c>
      <c r="U167" s="199">
        <f>_xll.qlIndexFixing(AA167,R167,TRUE,_xll.ohTrigger(Trigger,Trigger6M,InterestRatesTrigger))</f>
        <v>1.4805105834674204E-2</v>
      </c>
      <c r="V167" s="199">
        <f>_xll.qlQuoteValue(P167,_xll.ohTrigger(Trigger,Trigger6M,InterestRatesTrigger))</f>
        <v>1.4800000000000001E-2</v>
      </c>
      <c r="W167" s="197" t="b">
        <f t="shared" si="19"/>
        <v>1</v>
      </c>
      <c r="X167" s="200">
        <f t="shared" si="20"/>
        <v>5.105834674203058E-2</v>
      </c>
      <c r="Y167" s="161" t="b">
        <f>ABS(X167/10000)&lt;=ABS('General Settings'!$D$32)</f>
        <v>0</v>
      </c>
      <c r="AA167" s="50" t="str">
        <f>_xll.qlSwapIndex(,,O167,SettlementDays,Currency,Calendar,FixedLegTenor,FixedLegBDC,FixedLegDayCounter,Index6M,DiscountingCurve,Permanent,Trigger,ObjectOverwrite)</f>
        <v>obj_0074c#0000</v>
      </c>
      <c r="AB167" s="50" t="str">
        <f>_xll.qlVanillaSwapFromSwapIndex(,AA167,R167)</f>
        <v>obj_00911#0000</v>
      </c>
    </row>
    <row r="168" spans="13:28" x14ac:dyDescent="0.2">
      <c r="M168" s="201" t="s">
        <v>155</v>
      </c>
      <c r="N168" s="201" t="s">
        <v>82</v>
      </c>
      <c r="O168" s="201" t="s">
        <v>33</v>
      </c>
      <c r="P168" s="201" t="str">
        <f t="shared" si="18"/>
        <v>EUR6F1Y_Quote</v>
      </c>
      <c r="Q168" s="166"/>
      <c r="R168" s="202">
        <f>_xll.qlInterestRateIndexFixingDate(AA168,S168)</f>
        <v>44678</v>
      </c>
      <c r="S168" s="202">
        <f>_xll.qlCalendarAdvance(Calendar,SettlementDate,N168,"mf",TRUE,Trigger)</f>
        <v>44680</v>
      </c>
      <c r="T168" s="202">
        <f>_xll.qlInterestRateIndexMaturity(AA168,S168)</f>
        <v>45044</v>
      </c>
      <c r="U168" s="203">
        <f>_xll.qlIndexFixing(AA168,R168,TRUE,_xll.ohTrigger(Trigger,Trigger6M,InterestRatesTrigger))</f>
        <v>1.071589952461618E-2</v>
      </c>
      <c r="V168" s="203">
        <f>_xll.qlQuoteValue(P168,_xll.ohTrigger(Trigger,Trigger6M,InterestRatesTrigger))</f>
        <v>1.072E-2</v>
      </c>
      <c r="W168" s="201" t="b">
        <f t="shared" si="19"/>
        <v>1</v>
      </c>
      <c r="X168" s="204">
        <f t="shared" si="20"/>
        <v>-4.1004753838207869E-2</v>
      </c>
      <c r="Y168" s="149" t="b">
        <f>ABS(X168/10000)&lt;=ABS('General Settings'!$D$32)</f>
        <v>0</v>
      </c>
      <c r="AA168" s="50" t="str">
        <f>_xll.qlSwapIndex(,,O168,SettlementDays,Currency,Calendar,FixedLegTenor,FixedLegBDC,FixedLegDayCounter,Index6M,DiscountingCurve,Permanent,Trigger,ObjectOverwrite)</f>
        <v>obj_007fe#0000</v>
      </c>
      <c r="AB168" s="50" t="str">
        <f>_xll.qlVanillaSwapFromSwapIndex(,AA168,R168)</f>
        <v>obj_00968#0000</v>
      </c>
    </row>
    <row r="169" spans="13:28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22"/>
      <c r="R169" s="106">
        <f>_xll.qlInterestRateIndexFixingDate(AA169,S169)</f>
        <v>44678</v>
      </c>
      <c r="S169" s="106">
        <f>_xll.qlCalendarAdvance(Calendar,SettlementDate,N169,"mf",TRUE,Trigger)</f>
        <v>44680</v>
      </c>
      <c r="T169" s="106">
        <f>_xll.qlInterestRateIndexMaturity(AA169,S169)</f>
        <v>45411</v>
      </c>
      <c r="U169" s="97">
        <f>_xll.qlIndexFixing(AA169,R169,TRUE,_xll.ohTrigger(Trigger,Trigger6M,InterestRatesTrigger))</f>
        <v>1.2068646583903485E-2</v>
      </c>
      <c r="V169" s="97">
        <f>_xll.qlQuoteValue(P169,_xll.ohTrigger(Trigger,Trigger6M,InterestRatesTrigger))</f>
        <v>1.2070000000000001E-2</v>
      </c>
      <c r="W169" s="94" t="b">
        <f t="shared" si="19"/>
        <v>1</v>
      </c>
      <c r="X169" s="153">
        <f t="shared" si="20"/>
        <v>-1.3534160965156944E-2</v>
      </c>
      <c r="Y169" s="50" t="b">
        <f>ABS(X169/10000)&lt;=ABS('General Settings'!$D$32)</f>
        <v>0</v>
      </c>
      <c r="AA169" s="50" t="str">
        <f>_xll.qlSwapIndex(,,O169,SettlementDays,Currency,Calendar,FixedLegTenor,FixedLegBDC,FixedLegDayCounter,Index6M,DiscountingCurve,Permanent,Trigger,ObjectOverwrite)</f>
        <v>obj_0071d#0000</v>
      </c>
      <c r="AB169" s="50" t="str">
        <f>_xll.qlVanillaSwapFromSwapIndex(,AA169,R169)</f>
        <v>obj_009b8#0000</v>
      </c>
    </row>
    <row r="170" spans="13:28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22"/>
      <c r="R170" s="106">
        <f>_xll.qlInterestRateIndexFixingDate(AA170,S170)</f>
        <v>44678</v>
      </c>
      <c r="S170" s="106">
        <f>_xll.qlCalendarAdvance(Calendar,SettlementDate,N170,"mf",TRUE,Trigger)</f>
        <v>44680</v>
      </c>
      <c r="T170" s="106">
        <f>_xll.qlInterestRateIndexMaturity(AA170,S170)</f>
        <v>45776</v>
      </c>
      <c r="U170" s="97">
        <f>_xll.qlIndexFixing(AA170,R170,TRUE,_xll.ohTrigger(Trigger,Trigger6M,InterestRatesTrigger))</f>
        <v>1.3194599494740328E-2</v>
      </c>
      <c r="V170" s="97">
        <f>_xll.qlQuoteValue(P170,_xll.ohTrigger(Trigger,Trigger6M,InterestRatesTrigger))</f>
        <v>1.319E-2</v>
      </c>
      <c r="W170" s="94" t="b">
        <f t="shared" si="19"/>
        <v>1</v>
      </c>
      <c r="X170" s="153">
        <f t="shared" si="20"/>
        <v>4.5994947403277947E-2</v>
      </c>
      <c r="Y170" s="50" t="b">
        <f>ABS(X170/10000)&lt;=ABS('General Settings'!$D$32)</f>
        <v>0</v>
      </c>
      <c r="AA170" s="50" t="str">
        <f>_xll.qlSwapIndex(,,O170,SettlementDays,Currency,Calendar,FixedLegTenor,FixedLegBDC,FixedLegDayCounter,Index6M,DiscountingCurve,Permanent,Trigger,ObjectOverwrite)</f>
        <v>obj_00776#0000</v>
      </c>
      <c r="AB170" s="50" t="str">
        <f>_xll.qlVanillaSwapFromSwapIndex(,AA170,R170)</f>
        <v>obj_008f1#0000</v>
      </c>
    </row>
    <row r="171" spans="13:28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22"/>
      <c r="R171" s="106">
        <f>_xll.qlInterestRateIndexFixingDate(AA171,S171)</f>
        <v>44678</v>
      </c>
      <c r="S171" s="106">
        <f>_xll.qlCalendarAdvance(Calendar,SettlementDate,N171,"mf",TRUE,Trigger)</f>
        <v>44680</v>
      </c>
      <c r="T171" s="106">
        <f>_xll.qlInterestRateIndexMaturity(AA171,S171)</f>
        <v>46141</v>
      </c>
      <c r="U171" s="97">
        <f>_xll.qlIndexFixing(AA171,R171,TRUE,_xll.ohTrigger(Trigger,Trigger6M,InterestRatesTrigger))</f>
        <v>1.4079971886160964E-2</v>
      </c>
      <c r="V171" s="97">
        <f>_xll.qlQuoteValue(P171,_xll.ohTrigger(Trigger,Trigger6M,InterestRatesTrigger))</f>
        <v>1.4079999999999999E-2</v>
      </c>
      <c r="W171" s="94" t="b">
        <f t="shared" si="19"/>
        <v>1</v>
      </c>
      <c r="X171" s="153">
        <f t="shared" si="20"/>
        <v>-2.8113839034560328E-4</v>
      </c>
      <c r="Y171" s="50" t="b">
        <f>ABS(X171/10000)&lt;=ABS('General Settings'!$D$32)</f>
        <v>0</v>
      </c>
      <c r="AA171" s="50" t="str">
        <f>_xll.qlSwapIndex(,,O171,SettlementDays,Currency,Calendar,FixedLegTenor,FixedLegBDC,FixedLegDayCounter,Index6M,DiscountingCurve,Permanent,Trigger,ObjectOverwrite)</f>
        <v>obj_006b6#0000</v>
      </c>
      <c r="AB171" s="50" t="str">
        <f>_xll.qlVanillaSwapFromSwapIndex(,AA171,R171)</f>
        <v>obj_00878#0000</v>
      </c>
    </row>
    <row r="172" spans="13:28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22"/>
      <c r="R172" s="106">
        <f>_xll.qlInterestRateIndexFixingDate(AA172,S172)</f>
        <v>44678</v>
      </c>
      <c r="S172" s="106">
        <f>_xll.qlCalendarAdvance(Calendar,SettlementDate,N172,"mf",TRUE,Trigger)</f>
        <v>44680</v>
      </c>
      <c r="T172" s="106">
        <f>_xll.qlInterestRateIndexMaturity(AA172,S172)</f>
        <v>46506</v>
      </c>
      <c r="U172" s="97">
        <f>_xll.qlIndexFixing(AA172,R172,TRUE,_xll.ohTrigger(Trigger,Trigger6M,InterestRatesTrigger))</f>
        <v>1.484438581297731E-2</v>
      </c>
      <c r="V172" s="97">
        <f>_xll.qlQuoteValue(P172,_xll.ohTrigger(Trigger,Trigger6M,InterestRatesTrigger))</f>
        <v>1.4839999999999999E-2</v>
      </c>
      <c r="W172" s="94" t="b">
        <f t="shared" si="19"/>
        <v>1</v>
      </c>
      <c r="X172" s="153">
        <f t="shared" si="20"/>
        <v>4.385812977311318E-2</v>
      </c>
      <c r="Y172" s="50" t="b">
        <f>ABS(X172/10000)&lt;=ABS('General Settings'!$D$32)</f>
        <v>0</v>
      </c>
      <c r="AA172" s="50" t="str">
        <f>_xll.qlSwapIndex(,,O172,SettlementDays,Currency,Calendar,FixedLegTenor,FixedLegBDC,FixedLegDayCounter,Index6M,DiscountingCurve,Permanent,Trigger,ObjectOverwrite)</f>
        <v>obj_00815#0000</v>
      </c>
      <c r="AB172" s="50" t="str">
        <f>_xll.qlVanillaSwapFromSwapIndex(,AA172,R172)</f>
        <v>obj_00896#0000</v>
      </c>
    </row>
    <row r="173" spans="13:28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22"/>
      <c r="R173" s="106">
        <f>_xll.qlInterestRateIndexFixingDate(AA173,S173)</f>
        <v>44678</v>
      </c>
      <c r="S173" s="106">
        <f>_xll.qlCalendarAdvance(Calendar,SettlementDate,N173,"mf",TRUE,Trigger)</f>
        <v>44680</v>
      </c>
      <c r="T173" s="106">
        <f>_xll.qlInterestRateIndexMaturity(AA173,S173)</f>
        <v>46871</v>
      </c>
      <c r="U173" s="97">
        <f>_xll.qlIndexFixing(AA173,R173,TRUE,_xll.ohTrigger(Trigger,Trigger6M,InterestRatesTrigger))</f>
        <v>1.5490331932331246E-2</v>
      </c>
      <c r="V173" s="97">
        <f>_xll.qlQuoteValue(P173,_xll.ohTrigger(Trigger,Trigger6M,InterestRatesTrigger))</f>
        <v>1.5489999999999999E-2</v>
      </c>
      <c r="W173" s="94" t="b">
        <f t="shared" si="19"/>
        <v>1</v>
      </c>
      <c r="X173" s="153">
        <f t="shared" si="20"/>
        <v>3.3193233124791111E-3</v>
      </c>
      <c r="Y173" s="50" t="b">
        <f>ABS(X173/10000)&lt;=ABS('General Settings'!$D$32)</f>
        <v>0</v>
      </c>
      <c r="AA173" s="50" t="str">
        <f>_xll.qlSwapIndex(,,O173,SettlementDays,Currency,Calendar,FixedLegTenor,FixedLegBDC,FixedLegDayCounter,Index6M,DiscountingCurve,Permanent,Trigger,ObjectOverwrite)</f>
        <v>obj_0084f#0000</v>
      </c>
      <c r="AB173" s="50" t="str">
        <f>_xll.qlVanillaSwapFromSwapIndex(,AA173,R173)</f>
        <v>obj_00999#0000</v>
      </c>
    </row>
    <row r="174" spans="13:28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22"/>
      <c r="R174" s="106">
        <f>_xll.qlInterestRateIndexFixingDate(AA174,S174)</f>
        <v>44678</v>
      </c>
      <c r="S174" s="106">
        <f>_xll.qlCalendarAdvance(Calendar,SettlementDate,N174,"mf",TRUE,Trigger)</f>
        <v>44680</v>
      </c>
      <c r="T174" s="106">
        <f>_xll.qlInterestRateIndexMaturity(AA174,S174)</f>
        <v>47238</v>
      </c>
      <c r="U174" s="97">
        <f>_xll.qlIndexFixing(AA174,R174,TRUE,_xll.ohTrigger(Trigger,Trigger6M,InterestRatesTrigger))</f>
        <v>1.5984383958522898E-2</v>
      </c>
      <c r="V174" s="97">
        <f>_xll.qlQuoteValue(P174,_xll.ohTrigger(Trigger,Trigger6M,InterestRatesTrigger))</f>
        <v>1.5969999999999998E-2</v>
      </c>
      <c r="W174" s="94" t="b">
        <f t="shared" si="19"/>
        <v>1</v>
      </c>
      <c r="X174" s="153">
        <f t="shared" si="20"/>
        <v>0.14383958522899698</v>
      </c>
      <c r="Y174" s="50" t="b">
        <f>ABS(X174/10000)&lt;=ABS('General Settings'!$D$32)</f>
        <v>0</v>
      </c>
      <c r="AA174" s="50" t="str">
        <f>_xll.qlSwapIndex(,,O174,SettlementDays,Currency,Calendar,FixedLegTenor,FixedLegBDC,FixedLegDayCounter,Index6M,DiscountingCurve,Permanent,Trigger,ObjectOverwrite)</f>
        <v>obj_006b8#0000</v>
      </c>
      <c r="AB174" s="50" t="str">
        <f>_xll.qlVanillaSwapFromSwapIndex(,AA174,R174)</f>
        <v>obj_009a5#0000</v>
      </c>
    </row>
    <row r="175" spans="13:28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22"/>
      <c r="R175" s="106">
        <f>_xll.qlInterestRateIndexFixingDate(AA175,S175)</f>
        <v>44678</v>
      </c>
      <c r="S175" s="106">
        <f>_xll.qlCalendarAdvance(Calendar,SettlementDate,N175,"mf",TRUE,Trigger)</f>
        <v>44680</v>
      </c>
      <c r="T175" s="106">
        <f>_xll.qlInterestRateIndexMaturity(AA175,S175)</f>
        <v>47602</v>
      </c>
      <c r="U175" s="97">
        <f>_xll.qlIndexFixing(AA175,R175,TRUE,_xll.ohTrigger(Trigger,Trigger6M,InterestRatesTrigger))</f>
        <v>1.6347260825363336E-2</v>
      </c>
      <c r="V175" s="97">
        <f>_xll.qlQuoteValue(P175,_xll.ohTrigger(Trigger,Trigger6M,InterestRatesTrigger))</f>
        <v>1.6330000000000001E-2</v>
      </c>
      <c r="W175" s="94" t="b">
        <f t="shared" si="19"/>
        <v>1</v>
      </c>
      <c r="X175" s="153">
        <f t="shared" si="20"/>
        <v>0.17260825363334814</v>
      </c>
      <c r="Y175" s="50" t="b">
        <f>ABS(X175/10000)&lt;=ABS('General Settings'!$D$32)</f>
        <v>0</v>
      </c>
      <c r="AA175" s="50" t="str">
        <f>_xll.qlSwapIndex(,,O175,SettlementDays,Currency,Calendar,FixedLegTenor,FixedLegBDC,FixedLegDayCounter,Index6M,DiscountingCurve,Permanent,Trigger,ObjectOverwrite)</f>
        <v>obj_006d5#0000</v>
      </c>
      <c r="AB175" s="50" t="str">
        <f>_xll.qlVanillaSwapFromSwapIndex(,AA175,R175)</f>
        <v>obj_008b6#0000</v>
      </c>
    </row>
    <row r="176" spans="13:28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22"/>
      <c r="R176" s="106">
        <f>_xll.qlInterestRateIndexFixingDate(AA176,S176)</f>
        <v>44678</v>
      </c>
      <c r="S176" s="106">
        <f>_xll.qlCalendarAdvance(Calendar,SettlementDate,N176,"mf",TRUE,Trigger)</f>
        <v>44680</v>
      </c>
      <c r="T176" s="106">
        <f>_xll.qlInterestRateIndexMaturity(AA176,S176)</f>
        <v>47967</v>
      </c>
      <c r="U176" s="97">
        <f>_xll.qlIndexFixing(AA176,R176,TRUE,_xll.ohTrigger(Trigger,Trigger6M,InterestRatesTrigger))</f>
        <v>1.6605286279763275E-2</v>
      </c>
      <c r="V176" s="97">
        <f>_xll.qlQuoteValue(P176,_xll.ohTrigger(Trigger,Trigger6M,InterestRatesTrigger))</f>
        <v>1.661E-2</v>
      </c>
      <c r="W176" s="94" t="b">
        <f t="shared" si="19"/>
        <v>1</v>
      </c>
      <c r="X176" s="153">
        <f t="shared" si="20"/>
        <v>-4.7137202367243669E-2</v>
      </c>
      <c r="Y176" s="50" t="b">
        <f>ABS(X176/10000)&lt;=ABS('General Settings'!$D$32)</f>
        <v>0</v>
      </c>
      <c r="AA176" s="50" t="str">
        <f>_xll.qlSwapIndex(,,O176,SettlementDays,Currency,Calendar,FixedLegTenor,FixedLegBDC,FixedLegDayCounter,Index6M,DiscountingCurve,Permanent,Trigger,ObjectOverwrite)</f>
        <v>obj_0074d#0000</v>
      </c>
      <c r="AB176" s="50" t="str">
        <f>_xll.qlVanillaSwapFromSwapIndex(,AA176,R176)</f>
        <v>obj_00892#0000</v>
      </c>
    </row>
    <row r="177" spans="13:28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22"/>
      <c r="R177" s="106">
        <f>_xll.qlInterestRateIndexFixingDate(AA177,S177)</f>
        <v>44678</v>
      </c>
      <c r="S177" s="106">
        <f>_xll.qlCalendarAdvance(Calendar,SettlementDate,N177,"mf",TRUE,Trigger)</f>
        <v>44680</v>
      </c>
      <c r="T177" s="106">
        <f>_xll.qlInterestRateIndexMaturity(AA177,S177)</f>
        <v>48333</v>
      </c>
      <c r="U177" s="97">
        <f>_xll.qlIndexFixing(AA177,R177,TRUE,_xll.ohTrigger(Trigger,Trigger6M,InterestRatesTrigger))</f>
        <v>1.6778881638805955E-2</v>
      </c>
      <c r="V177" s="97">
        <f>_xll.qlQuoteValue(P177,_xll.ohTrigger(Trigger,Trigger6M,InterestRatesTrigger))</f>
        <v>1.678E-2</v>
      </c>
      <c r="W177" s="94" t="b">
        <f t="shared" si="19"/>
        <v>1</v>
      </c>
      <c r="X177" s="153">
        <f t="shared" si="20"/>
        <v>-1.1183611940447646E-2</v>
      </c>
      <c r="Y177" s="50" t="b">
        <f>ABS(X177/10000)&lt;=ABS('General Settings'!$D$32)</f>
        <v>0</v>
      </c>
      <c r="AA177" s="50" t="str">
        <f>_xll.qlSwapIndex(,,O177,SettlementDays,Currency,Calendar,FixedLegTenor,FixedLegBDC,FixedLegDayCounter,Index6M,DiscountingCurve,Permanent,Trigger,ObjectOverwrite)</f>
        <v>obj_006ab#0000</v>
      </c>
      <c r="AB177" s="50" t="str">
        <f>_xll.qlVanillaSwapFromSwapIndex(,AA177,R177)</f>
        <v>obj_00913#0000</v>
      </c>
    </row>
    <row r="178" spans="13:28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22"/>
      <c r="R178" s="106">
        <f>_xll.qlInterestRateIndexFixingDate(AA178,S178)</f>
        <v>44678</v>
      </c>
      <c r="S178" s="106">
        <f>_xll.qlCalendarAdvance(Calendar,SettlementDate,N178,"mf",TRUE,Trigger)</f>
        <v>44680</v>
      </c>
      <c r="T178" s="106">
        <f>_xll.qlInterestRateIndexMaturity(AA178,S178)</f>
        <v>48698</v>
      </c>
      <c r="U178" s="97">
        <f>_xll.qlIndexFixing(AA178,R178,TRUE,_xll.ohTrigger(Trigger,Trigger6M,InterestRatesTrigger))</f>
        <v>1.6872881988324057E-2</v>
      </c>
      <c r="V178" s="97">
        <f>_xll.qlQuoteValue(P178,_xll.ohTrigger(Trigger,Trigger6M,InterestRatesTrigger))</f>
        <v>1.6879999999999999E-2</v>
      </c>
      <c r="W178" s="94" t="b">
        <f t="shared" si="19"/>
        <v>1</v>
      </c>
      <c r="X178" s="153">
        <f t="shared" si="20"/>
        <v>-7.1180116759418655E-2</v>
      </c>
      <c r="Y178" s="50" t="b">
        <f>ABS(X178/10000)&lt;=ABS('General Settings'!$D$32)</f>
        <v>0</v>
      </c>
      <c r="AA178" s="50" t="str">
        <f>_xll.qlSwapIndex(,,O178,SettlementDays,Currency,Calendar,FixedLegTenor,FixedLegBDC,FixedLegDayCounter,Index6M,DiscountingCurve,Permanent,Trigger,ObjectOverwrite)</f>
        <v>obj_00852#0000</v>
      </c>
      <c r="AB178" s="50" t="str">
        <f>_xll.qlVanillaSwapFromSwapIndex(,AA178,R178)</f>
        <v>obj_0099e#0000</v>
      </c>
    </row>
    <row r="179" spans="13:28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22"/>
      <c r="R179" s="106">
        <f>_xll.qlInterestRateIndexFixingDate(AA179,S179)</f>
        <v>44678</v>
      </c>
      <c r="S179" s="106">
        <f>_xll.qlCalendarAdvance(Calendar,SettlementDate,N179,"mf",TRUE,Trigger)</f>
        <v>44680</v>
      </c>
      <c r="T179" s="106">
        <f>_xll.qlInterestRateIndexMaturity(AA179,S179)</f>
        <v>49062</v>
      </c>
      <c r="U179" s="97">
        <f>_xll.qlIndexFixing(AA179,R179,TRUE,_xll.ohTrigger(Trigger,Trigger6M,InterestRatesTrigger))</f>
        <v>1.6905588863571706E-2</v>
      </c>
      <c r="V179" s="97">
        <f>_xll.qlQuoteValue(P179,_xll.ohTrigger(Trigger,Trigger6M,InterestRatesTrigger))</f>
        <v>1.6899999999999998E-2</v>
      </c>
      <c r="W179" s="94" t="b">
        <f t="shared" si="19"/>
        <v>1</v>
      </c>
      <c r="X179" s="153">
        <f t="shared" si="20"/>
        <v>5.5888635717080137E-2</v>
      </c>
      <c r="Y179" s="50" t="b">
        <f>ABS(X179/10000)&lt;=ABS('General Settings'!$D$32)</f>
        <v>0</v>
      </c>
      <c r="AA179" s="50" t="str">
        <f>_xll.qlSwapIndex(,,O179,SettlementDays,Currency,Calendar,FixedLegTenor,FixedLegBDC,FixedLegDayCounter,Index6M,DiscountingCurve,Permanent,Trigger,ObjectOverwrite)</f>
        <v>obj_007a7#0000</v>
      </c>
      <c r="AB179" s="50" t="str">
        <f>_xll.qlVanillaSwapFromSwapIndex(,AA179,R179)</f>
        <v>obj_0094e#0000</v>
      </c>
    </row>
    <row r="180" spans="13:28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22"/>
      <c r="R180" s="106">
        <f>_xll.qlInterestRateIndexFixingDate(AA180,S180)</f>
        <v>44678</v>
      </c>
      <c r="S180" s="106">
        <f>_xll.qlCalendarAdvance(Calendar,SettlementDate,N180,"mf",TRUE,Trigger)</f>
        <v>44680</v>
      </c>
      <c r="T180" s="106">
        <f>_xll.qlInterestRateIndexMaturity(AA180,S180)</f>
        <v>49429</v>
      </c>
      <c r="U180" s="97">
        <f>_xll.qlIndexFixing(AA180,R180,TRUE,_xll.ohTrigger(Trigger,Trigger6M,InterestRatesTrigger))</f>
        <v>1.688877621911436E-2</v>
      </c>
      <c r="V180" s="97">
        <f>_xll.qlQuoteValue(P180,_xll.ohTrigger(Trigger,Trigger6M,InterestRatesTrigger))</f>
        <v>1.6899999999999998E-2</v>
      </c>
      <c r="W180" s="94" t="b">
        <f t="shared" si="19"/>
        <v>1</v>
      </c>
      <c r="X180" s="153">
        <f t="shared" si="20"/>
        <v>-0.11223780885638579</v>
      </c>
      <c r="Y180" s="50" t="b">
        <f>ABS(X180/10000)&lt;=ABS('General Settings'!$D$32)</f>
        <v>0</v>
      </c>
      <c r="AA180" s="50" t="str">
        <f>_xll.qlSwapIndex(,,O180,SettlementDays,Currency,Calendar,FixedLegTenor,FixedLegBDC,FixedLegDayCounter,Index6M,DiscountingCurve,Permanent,Trigger,ObjectOverwrite)</f>
        <v>obj_006d1#0000</v>
      </c>
      <c r="AB180" s="50" t="str">
        <f>_xll.qlVanillaSwapFromSwapIndex(,AA180,R180)</f>
        <v>obj_00919#0000</v>
      </c>
    </row>
    <row r="181" spans="13:28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22"/>
      <c r="R181" s="106">
        <f>_xll.qlInterestRateIndexFixingDate(AA181,S181)</f>
        <v>44678</v>
      </c>
      <c r="S181" s="106">
        <f>_xll.qlCalendarAdvance(Calendar,SettlementDate,N181,"mf",TRUE,Trigger)</f>
        <v>44680</v>
      </c>
      <c r="T181" s="106">
        <f>_xll.qlInterestRateIndexMaturity(AA181,S181)</f>
        <v>49794</v>
      </c>
      <c r="U181" s="97">
        <f>_xll.qlIndexFixing(AA181,R181,TRUE,_xll.ohTrigger(Trigger,Trigger6M,InterestRatesTrigger))</f>
        <v>1.6836702136535975E-2</v>
      </c>
      <c r="V181" s="97">
        <f>_xll.qlQuoteValue(P181,_xll.ohTrigger(Trigger,Trigger6M,InterestRatesTrigger))</f>
        <v>1.6840000000000001E-2</v>
      </c>
      <c r="W181" s="94" t="b">
        <f t="shared" si="19"/>
        <v>1</v>
      </c>
      <c r="X181" s="153">
        <f t="shared" si="20"/>
        <v>-3.2978634640253024E-2</v>
      </c>
      <c r="Y181" s="50" t="b">
        <f>ABS(X181/10000)&lt;=ABS('General Settings'!$D$32)</f>
        <v>0</v>
      </c>
      <c r="AA181" s="50" t="str">
        <f>_xll.qlSwapIndex(,,O181,SettlementDays,Currency,Calendar,FixedLegTenor,FixedLegBDC,FixedLegDayCounter,Index6M,DiscountingCurve,Permanent,Trigger,ObjectOverwrite)</f>
        <v>obj_006b4#0000</v>
      </c>
      <c r="AB181" s="50" t="str">
        <f>_xll.qlVanillaSwapFromSwapIndex(,AA181,R181)</f>
        <v>obj_00975#0000</v>
      </c>
    </row>
    <row r="182" spans="13:28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22"/>
      <c r="R182" s="106">
        <f>_xll.qlInterestRateIndexFixingDate(AA182,S182)</f>
        <v>44678</v>
      </c>
      <c r="S182" s="106">
        <f>_xll.qlCalendarAdvance(Calendar,SettlementDate,N182,"mf",TRUE,Trigger)</f>
        <v>44680</v>
      </c>
      <c r="T182" s="106">
        <f>_xll.qlInterestRateIndexMaturity(AA182,S182)</f>
        <v>50159</v>
      </c>
      <c r="U182" s="97">
        <f>_xll.qlIndexFixing(AA182,R182,TRUE,_xll.ohTrigger(Trigger,Trigger6M,InterestRatesTrigger))</f>
        <v>1.6753100937009199E-2</v>
      </c>
      <c r="V182" s="97">
        <f>_xll.qlQuoteValue(P182,_xll.ohTrigger(Trigger,Trigger6M,InterestRatesTrigger))</f>
        <v>1.6750000000000001E-2</v>
      </c>
      <c r="W182" s="94" t="b">
        <f t="shared" si="19"/>
        <v>1</v>
      </c>
      <c r="X182" s="153">
        <f t="shared" si="20"/>
        <v>3.1009370091983346E-2</v>
      </c>
      <c r="Y182" s="50" t="b">
        <f>ABS(X182/10000)&lt;=ABS('General Settings'!$D$32)</f>
        <v>0</v>
      </c>
      <c r="AA182" s="50" t="str">
        <f>_xll.qlSwapIndex(,,O182,SettlementDays,Currency,Calendar,FixedLegTenor,FixedLegBDC,FixedLegDayCounter,Index6M,DiscountingCurve,Permanent,Trigger,ObjectOverwrite)</f>
        <v>obj_00798#0000</v>
      </c>
      <c r="AB182" s="50" t="str">
        <f>_xll.qlVanillaSwapFromSwapIndex(,AA182,R182)</f>
        <v>obj_00903#0000</v>
      </c>
    </row>
    <row r="183" spans="13:28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22"/>
      <c r="R183" s="106">
        <f>_xll.qlInterestRateIndexFixingDate(AA183,S183)</f>
        <v>44678</v>
      </c>
      <c r="S183" s="106">
        <f>_xll.qlCalendarAdvance(Calendar,SettlementDate,N183,"mf",TRUE,Trigger)</f>
        <v>44680</v>
      </c>
      <c r="T183" s="106">
        <f>_xll.qlInterestRateIndexMaturity(AA183,S183)</f>
        <v>51985</v>
      </c>
      <c r="U183" s="97">
        <f>_xll.qlIndexFixing(AA183,R183,TRUE,_xll.ohTrigger(Trigger,Trigger6M,InterestRatesTrigger))</f>
        <v>1.6147073629285507E-2</v>
      </c>
      <c r="V183" s="97">
        <f>_xll.qlQuoteValue(P183,_xll.ohTrigger(Trigger,Trigger6M,InterestRatesTrigger))</f>
        <v>1.6150000000000001E-2</v>
      </c>
      <c r="W183" s="94" t="b">
        <f t="shared" si="19"/>
        <v>1</v>
      </c>
      <c r="X183" s="153">
        <f t="shared" si="20"/>
        <v>-2.926370714494142E-2</v>
      </c>
      <c r="Y183" s="50" t="b">
        <f>ABS(X183/10000)&lt;=ABS('General Settings'!$D$32)</f>
        <v>0</v>
      </c>
      <c r="AA183" s="50" t="str">
        <f>_xll.qlSwapIndex(,,O183,SettlementDays,Currency,Calendar,FixedLegTenor,FixedLegBDC,FixedLegDayCounter,Index6M,DiscountingCurve,Permanent,Trigger,ObjectOverwrite)</f>
        <v>obj_006fa#0000</v>
      </c>
      <c r="AB183" s="50" t="str">
        <f>_xll.qlVanillaSwapFromSwapIndex(,AA183,R183)</f>
        <v>obj_00950#0000</v>
      </c>
    </row>
    <row r="184" spans="13:28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22"/>
      <c r="R184" s="106">
        <f>_xll.qlInterestRateIndexFixingDate(AA184,S184)</f>
        <v>44678</v>
      </c>
      <c r="S184" s="106">
        <f>_xll.qlCalendarAdvance(Calendar,SettlementDate,N184,"mf",TRUE,Trigger)</f>
        <v>44680</v>
      </c>
      <c r="T184" s="106">
        <f>_xll.qlInterestRateIndexMaturity(AA184,S184)</f>
        <v>53811</v>
      </c>
      <c r="U184" s="97">
        <f>_xll.qlIndexFixing(AA184,R184,TRUE,_xll.ohTrigger(Trigger,Trigger6M,InterestRatesTrigger))</f>
        <v>1.5552544727893431E-2</v>
      </c>
      <c r="V184" s="97">
        <f>_xll.qlQuoteValue(P184,_xll.ohTrigger(Trigger,Trigger6M,InterestRatesTrigger))</f>
        <v>1.555E-2</v>
      </c>
      <c r="W184" s="94" t="b">
        <f t="shared" si="19"/>
        <v>1</v>
      </c>
      <c r="X184" s="153">
        <f t="shared" si="20"/>
        <v>2.5447278934314504E-2</v>
      </c>
      <c r="Y184" s="50" t="b">
        <f>ABS(X184/10000)&lt;=ABS('General Settings'!$D$32)</f>
        <v>0</v>
      </c>
      <c r="AA184" s="50" t="str">
        <f>_xll.qlSwapIndex(,,O184,SettlementDays,Currency,Calendar,FixedLegTenor,FixedLegBDC,FixedLegDayCounter,Index6M,DiscountingCurve,Permanent,Trigger,ObjectOverwrite)</f>
        <v>obj_007c9#0000</v>
      </c>
      <c r="AB184" s="50" t="str">
        <f>_xll.qlVanillaSwapFromSwapIndex(,AA184,R184)</f>
        <v>obj_00937#0000</v>
      </c>
    </row>
    <row r="185" spans="13:28" x14ac:dyDescent="0.2">
      <c r="M185" s="197" t="s">
        <v>155</v>
      </c>
      <c r="N185" s="197" t="s">
        <v>82</v>
      </c>
      <c r="O185" s="197" t="s">
        <v>92</v>
      </c>
      <c r="P185" s="197" t="str">
        <f t="shared" si="18"/>
        <v>EUR6F30Y_Quote</v>
      </c>
      <c r="Q185" s="162"/>
      <c r="R185" s="198">
        <f>_xll.qlInterestRateIndexFixingDate(AA185,S185)</f>
        <v>44678</v>
      </c>
      <c r="S185" s="198">
        <f>_xll.qlCalendarAdvance(Calendar,SettlementDate,N185,"mf",TRUE,Trigger)</f>
        <v>44680</v>
      </c>
      <c r="T185" s="198">
        <f>_xll.qlInterestRateIndexMaturity(AA185,S185)</f>
        <v>55638</v>
      </c>
      <c r="U185" s="199">
        <f>_xll.qlIndexFixing(AA185,R185,TRUE,_xll.ohTrigger(Trigger,Trigger6M,InterestRatesTrigger))</f>
        <v>1.4999657629734105E-2</v>
      </c>
      <c r="V185" s="199">
        <f>_xll.qlQuoteValue(P185,_xll.ohTrigger(Trigger,Trigger6M,InterestRatesTrigger))</f>
        <v>1.4999999999999999E-2</v>
      </c>
      <c r="W185" s="197" t="b">
        <f t="shared" si="19"/>
        <v>1</v>
      </c>
      <c r="X185" s="200">
        <f t="shared" si="20"/>
        <v>-3.4237026589473141E-3</v>
      </c>
      <c r="Y185" s="161" t="b">
        <f>ABS(X185/10000)&lt;=ABS('General Settings'!$D$32)</f>
        <v>0</v>
      </c>
      <c r="AA185" s="50" t="str">
        <f>_xll.qlSwapIndex(,,O185,SettlementDays,Currency,Calendar,FixedLegTenor,FixedLegBDC,FixedLegDayCounter,Index6M,DiscountingCurve,Permanent,Trigger,ObjectOverwrite)</f>
        <v>obj_006d7#0000</v>
      </c>
      <c r="AB185" s="50" t="str">
        <f>_xll.qlVanillaSwapFromSwapIndex(,AA185,R185)</f>
        <v>obj_00921#0000</v>
      </c>
    </row>
    <row r="186" spans="13:28" x14ac:dyDescent="0.2">
      <c r="M186" s="201" t="s">
        <v>155</v>
      </c>
      <c r="N186" s="201" t="s">
        <v>83</v>
      </c>
      <c r="O186" s="201" t="s">
        <v>33</v>
      </c>
      <c r="P186" s="201" t="str">
        <f t="shared" si="18"/>
        <v>EUR7F1Y_Quote</v>
      </c>
      <c r="Q186" s="166"/>
      <c r="R186" s="202">
        <f>_xll.qlInterestRateIndexFixingDate(AA186,S186)</f>
        <v>45042</v>
      </c>
      <c r="S186" s="202">
        <f>_xll.qlCalendarAdvance(Calendar,SettlementDate,N186,"mf",TRUE,Trigger)</f>
        <v>45044</v>
      </c>
      <c r="T186" s="202">
        <f>_xll.qlInterestRateIndexMaturity(AA186,S186)</f>
        <v>45411</v>
      </c>
      <c r="U186" s="203">
        <f>_xll.qlIndexFixing(AA186,R186,TRUE,_xll.ohTrigger(Trigger,Trigger6M,InterestRatesTrigger))</f>
        <v>1.3429143955467092E-2</v>
      </c>
      <c r="V186" s="203">
        <f>_xll.qlQuoteValue(P186,_xll.ohTrigger(Trigger,Trigger6M,InterestRatesTrigger))</f>
        <v>1.3429999999999999E-2</v>
      </c>
      <c r="W186" s="201" t="b">
        <f t="shared" si="19"/>
        <v>1</v>
      </c>
      <c r="X186" s="204">
        <f t="shared" si="20"/>
        <v>-8.560445329073435E-3</v>
      </c>
      <c r="Y186" s="149" t="b">
        <f>ABS(X186/10000)&lt;=ABS('General Settings'!$D$32)</f>
        <v>0</v>
      </c>
      <c r="AA186" s="50" t="str">
        <f>_xll.qlSwapIndex(,,O186,SettlementDays,Currency,Calendar,FixedLegTenor,FixedLegBDC,FixedLegDayCounter,Index6M,DiscountingCurve,Permanent,Trigger,ObjectOverwrite)</f>
        <v>obj_00744#0000</v>
      </c>
      <c r="AB186" s="50" t="str">
        <f>_xll.qlVanillaSwapFromSwapIndex(,AA186,R186)</f>
        <v>obj_0095b#0000</v>
      </c>
    </row>
    <row r="187" spans="13:28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22"/>
      <c r="R187" s="106">
        <f>_xll.qlInterestRateIndexFixingDate(AA187,S187)</f>
        <v>45042</v>
      </c>
      <c r="S187" s="106">
        <f>_xll.qlCalendarAdvance(Calendar,SettlementDate,N187,"mf",TRUE,Trigger)</f>
        <v>45044</v>
      </c>
      <c r="T187" s="106">
        <f>_xll.qlInterestRateIndexMaturity(AA187,S187)</f>
        <v>45775</v>
      </c>
      <c r="U187" s="97">
        <f>_xll.qlIndexFixing(AA187,R187,TRUE,_xll.ohTrigger(Trigger,Trigger6M,InterestRatesTrigger))</f>
        <v>1.4448885151840576E-2</v>
      </c>
      <c r="V187" s="97">
        <f>_xll.qlQuoteValue(P187,_xll.ohTrigger(Trigger,Trigger6M,InterestRatesTrigger))</f>
        <v>1.4450000000000001E-2</v>
      </c>
      <c r="W187" s="94" t="b">
        <f t="shared" si="19"/>
        <v>1</v>
      </c>
      <c r="X187" s="153">
        <f t="shared" si="20"/>
        <v>-1.114848159424614E-2</v>
      </c>
      <c r="Y187" s="50" t="b">
        <f>ABS(X187/10000)&lt;=ABS('General Settings'!$D$32)</f>
        <v>0</v>
      </c>
      <c r="AA187" s="50" t="str">
        <f>_xll.qlSwapIndex(,,O187,SettlementDays,Currency,Calendar,FixedLegTenor,FixedLegBDC,FixedLegDayCounter,Index6M,DiscountingCurve,Permanent,Trigger,ObjectOverwrite)</f>
        <v>obj_0085c#0000</v>
      </c>
      <c r="AB187" s="50" t="str">
        <f>_xll.qlVanillaSwapFromSwapIndex(,AA187,R187)</f>
        <v>obj_0089f#0000</v>
      </c>
    </row>
    <row r="188" spans="13:28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22"/>
      <c r="R188" s="106">
        <f>_xll.qlInterestRateIndexFixingDate(AA188,S188)</f>
        <v>45042</v>
      </c>
      <c r="S188" s="106">
        <f>_xll.qlCalendarAdvance(Calendar,SettlementDate,N188,"mf",TRUE,Trigger)</f>
        <v>45044</v>
      </c>
      <c r="T188" s="106">
        <f>_xll.qlInterestRateIndexMaturity(AA188,S188)</f>
        <v>46140</v>
      </c>
      <c r="U188" s="97">
        <f>_xll.qlIndexFixing(AA188,R188,TRUE,_xll.ohTrigger(Trigger,Trigger6M,InterestRatesTrigger))</f>
        <v>1.5223806665214263E-2</v>
      </c>
      <c r="V188" s="97">
        <f>_xll.qlQuoteValue(P188,_xll.ohTrigger(Trigger,Trigger6M,InterestRatesTrigger))</f>
        <v>1.523E-2</v>
      </c>
      <c r="W188" s="94" t="b">
        <f t="shared" si="19"/>
        <v>1</v>
      </c>
      <c r="X188" s="153">
        <f t="shared" si="20"/>
        <v>-6.1933347857371507E-2</v>
      </c>
      <c r="Y188" s="50" t="b">
        <f>ABS(X188/10000)&lt;=ABS('General Settings'!$D$32)</f>
        <v>0</v>
      </c>
      <c r="AA188" s="50" t="str">
        <f>_xll.qlSwapIndex(,,O188,SettlementDays,Currency,Calendar,FixedLegTenor,FixedLegBDC,FixedLegDayCounter,Index6M,DiscountingCurve,Permanent,Trigger,ObjectOverwrite)</f>
        <v>obj_006c7#0000</v>
      </c>
      <c r="AB188" s="50" t="str">
        <f>_xll.qlVanillaSwapFromSwapIndex(,AA188,R188)</f>
        <v>obj_0087d#0000</v>
      </c>
    </row>
    <row r="189" spans="13:28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22"/>
      <c r="R189" s="106">
        <f>_xll.qlInterestRateIndexFixingDate(AA189,S189)</f>
        <v>45042</v>
      </c>
      <c r="S189" s="106">
        <f>_xll.qlCalendarAdvance(Calendar,SettlementDate,N189,"mf",TRUE,Trigger)</f>
        <v>45044</v>
      </c>
      <c r="T189" s="106">
        <f>_xll.qlInterestRateIndexMaturity(AA189,S189)</f>
        <v>46505</v>
      </c>
      <c r="U189" s="97">
        <f>_xll.qlIndexFixing(AA189,R189,TRUE,_xll.ohTrigger(Trigger,Trigger6M,InterestRatesTrigger))</f>
        <v>1.5905551289379299E-2</v>
      </c>
      <c r="V189" s="97">
        <f>_xll.qlQuoteValue(P189,_xll.ohTrigger(Trigger,Trigger6M,InterestRatesTrigger))</f>
        <v>1.5900000000000001E-2</v>
      </c>
      <c r="W189" s="94" t="b">
        <f t="shared" si="19"/>
        <v>1</v>
      </c>
      <c r="X189" s="153">
        <f t="shared" si="20"/>
        <v>5.5512893792977747E-2</v>
      </c>
      <c r="Y189" s="50" t="b">
        <f>ABS(X189/10000)&lt;=ABS('General Settings'!$D$32)</f>
        <v>0</v>
      </c>
      <c r="AA189" s="50" t="str">
        <f>_xll.qlSwapIndex(,,O189,SettlementDays,Currency,Calendar,FixedLegTenor,FixedLegBDC,FixedLegDayCounter,Index6M,DiscountingCurve,Permanent,Trigger,ObjectOverwrite)</f>
        <v>obj_007ec#0000</v>
      </c>
      <c r="AB189" s="50" t="str">
        <f>_xll.qlVanillaSwapFromSwapIndex(,AA189,R189)</f>
        <v>obj_00875#0000</v>
      </c>
    </row>
    <row r="190" spans="13:28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22"/>
      <c r="R190" s="106">
        <f>_xll.qlInterestRateIndexFixingDate(AA190,S190)</f>
        <v>45042</v>
      </c>
      <c r="S190" s="106">
        <f>_xll.qlCalendarAdvance(Calendar,SettlementDate,N190,"mf",TRUE,Trigger)</f>
        <v>45044</v>
      </c>
      <c r="T190" s="106">
        <f>_xll.qlInterestRateIndexMaturity(AA190,S190)</f>
        <v>46871</v>
      </c>
      <c r="U190" s="97">
        <f>_xll.qlIndexFixing(AA190,R190,TRUE,_xll.ohTrigger(Trigger,Trigger6M,InterestRatesTrigger))</f>
        <v>1.648216803980428E-2</v>
      </c>
      <c r="V190" s="97">
        <f>_xll.qlQuoteValue(P190,_xll.ohTrigger(Trigger,Trigger6M,InterestRatesTrigger))</f>
        <v>1.6480000000000002E-2</v>
      </c>
      <c r="W190" s="94" t="b">
        <f t="shared" si="19"/>
        <v>1</v>
      </c>
      <c r="X190" s="153">
        <f t="shared" si="20"/>
        <v>2.1680398042782378E-2</v>
      </c>
      <c r="Y190" s="50" t="b">
        <f>ABS(X190/10000)&lt;=ABS('General Settings'!$D$32)</f>
        <v>0</v>
      </c>
      <c r="AA190" s="50" t="str">
        <f>_xll.qlSwapIndex(,,O190,SettlementDays,Currency,Calendar,FixedLegTenor,FixedLegBDC,FixedLegDayCounter,Index6M,DiscountingCurve,Permanent,Trigger,ObjectOverwrite)</f>
        <v>obj_006ac#0000</v>
      </c>
      <c r="AB190" s="50" t="str">
        <f>_xll.qlVanillaSwapFromSwapIndex(,AA190,R190)</f>
        <v>obj_00879#0000</v>
      </c>
    </row>
    <row r="191" spans="13:28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22"/>
      <c r="R191" s="106">
        <f>_xll.qlInterestRateIndexFixingDate(AA191,S191)</f>
        <v>45042</v>
      </c>
      <c r="S191" s="106">
        <f>_xll.qlCalendarAdvance(Calendar,SettlementDate,N191,"mf",TRUE,Trigger)</f>
        <v>45044</v>
      </c>
      <c r="T191" s="106">
        <f>_xll.qlInterestRateIndexMaturity(AA191,S191)</f>
        <v>47238</v>
      </c>
      <c r="U191" s="97">
        <f>_xll.qlIndexFixing(AA191,R191,TRUE,_xll.ohTrigger(Trigger,Trigger6M,InterestRatesTrigger))</f>
        <v>1.6903142895045326E-2</v>
      </c>
      <c r="V191" s="97">
        <f>_xll.qlQuoteValue(P191,_xll.ohTrigger(Trigger,Trigger6M,InterestRatesTrigger))</f>
        <v>1.6879999999999999E-2</v>
      </c>
      <c r="W191" s="94" t="b">
        <f t="shared" si="19"/>
        <v>1</v>
      </c>
      <c r="X191" s="153">
        <f t="shared" si="20"/>
        <v>0.2314289504532635</v>
      </c>
      <c r="Y191" s="50" t="b">
        <f>ABS(X191/10000)&lt;=ABS('General Settings'!$D$32)</f>
        <v>0</v>
      </c>
      <c r="AA191" s="50" t="str">
        <f>_xll.qlSwapIndex(,,O191,SettlementDays,Currency,Calendar,FixedLegTenor,FixedLegBDC,FixedLegDayCounter,Index6M,DiscountingCurve,Permanent,Trigger,ObjectOverwrite)</f>
        <v>obj_006be#0000</v>
      </c>
      <c r="AB191" s="50" t="str">
        <f>_xll.qlVanillaSwapFromSwapIndex(,AA191,R191)</f>
        <v>obj_0097d#0000</v>
      </c>
    </row>
    <row r="192" spans="13:28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22"/>
      <c r="R192" s="106">
        <f>_xll.qlInterestRateIndexFixingDate(AA192,S192)</f>
        <v>45042</v>
      </c>
      <c r="S192" s="106">
        <f>_xll.qlCalendarAdvance(Calendar,SettlementDate,N192,"mf",TRUE,Trigger)</f>
        <v>45044</v>
      </c>
      <c r="T192" s="106">
        <f>_xll.qlInterestRateIndexMaturity(AA192,S192)</f>
        <v>47602</v>
      </c>
      <c r="U192" s="97">
        <f>_xll.qlIndexFixing(AA192,R192,TRUE,_xll.ohTrigger(Trigger,Trigger6M,InterestRatesTrigger))</f>
        <v>1.7196465169429645E-2</v>
      </c>
      <c r="V192" s="97">
        <f>_xll.qlQuoteValue(P192,_xll.ohTrigger(Trigger,Trigger6M,InterestRatesTrigger))</f>
        <v>1.7170000000000001E-2</v>
      </c>
      <c r="W192" s="94" t="b">
        <f t="shared" si="19"/>
        <v>1</v>
      </c>
      <c r="X192" s="153">
        <f t="shared" si="20"/>
        <v>0.26465169429643748</v>
      </c>
      <c r="Y192" s="50" t="b">
        <f>ABS(X192/10000)&lt;=ABS('General Settings'!$D$32)</f>
        <v>0</v>
      </c>
      <c r="AA192" s="50" t="str">
        <f>_xll.qlSwapIndex(,,O192,SettlementDays,Currency,Calendar,FixedLegTenor,FixedLegBDC,FixedLegDayCounter,Index6M,DiscountingCurve,Permanent,Trigger,ObjectOverwrite)</f>
        <v>obj_00726#0000</v>
      </c>
      <c r="AB192" s="50" t="str">
        <f>_xll.qlVanillaSwapFromSwapIndex(,AA192,R192)</f>
        <v>obj_00929#0000</v>
      </c>
    </row>
    <row r="193" spans="13:28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22"/>
      <c r="R193" s="106">
        <f>_xll.qlInterestRateIndexFixingDate(AA193,S193)</f>
        <v>45042</v>
      </c>
      <c r="S193" s="106">
        <f>_xll.qlCalendarAdvance(Calendar,SettlementDate,N193,"mf",TRUE,Trigger)</f>
        <v>45044</v>
      </c>
      <c r="T193" s="106">
        <f>_xll.qlInterestRateIndexMaturity(AA193,S193)</f>
        <v>47966</v>
      </c>
      <c r="U193" s="97">
        <f>_xll.qlIndexFixing(AA193,R193,TRUE,_xll.ohTrigger(Trigger,Trigger6M,InterestRatesTrigger))</f>
        <v>1.7388579669780746E-2</v>
      </c>
      <c r="V193" s="97">
        <f>_xll.qlQuoteValue(P193,_xll.ohTrigger(Trigger,Trigger6M,InterestRatesTrigger))</f>
        <v>1.7390000000000003E-2</v>
      </c>
      <c r="W193" s="94" t="b">
        <f t="shared" si="19"/>
        <v>1</v>
      </c>
      <c r="X193" s="153">
        <f t="shared" si="20"/>
        <v>-1.4203302192566936E-2</v>
      </c>
      <c r="Y193" s="50" t="b">
        <f>ABS(X193/10000)&lt;=ABS('General Settings'!$D$32)</f>
        <v>0</v>
      </c>
      <c r="AA193" s="50" t="str">
        <f>_xll.qlSwapIndex(,,O193,SettlementDays,Currency,Calendar,FixedLegTenor,FixedLegBDC,FixedLegDayCounter,Index6M,DiscountingCurve,Permanent,Trigger,ObjectOverwrite)</f>
        <v>obj_007e9#0000</v>
      </c>
      <c r="AB193" s="50" t="str">
        <f>_xll.qlVanillaSwapFromSwapIndex(,AA193,R193)</f>
        <v>obj_0090b#0000</v>
      </c>
    </row>
    <row r="194" spans="13:28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22"/>
      <c r="R194" s="106">
        <f>_xll.qlInterestRateIndexFixingDate(AA194,S194)</f>
        <v>45042</v>
      </c>
      <c r="S194" s="106">
        <f>_xll.qlCalendarAdvance(Calendar,SettlementDate,N194,"mf",TRUE,Trigger)</f>
        <v>45044</v>
      </c>
      <c r="T194" s="106">
        <f>_xll.qlInterestRateIndexMaturity(AA194,S194)</f>
        <v>48332</v>
      </c>
      <c r="U194" s="97">
        <f>_xll.qlIndexFixing(AA194,R194,TRUE,_xll.ohTrigger(Trigger,Trigger6M,InterestRatesTrigger))</f>
        <v>1.7501906024665923E-2</v>
      </c>
      <c r="V194" s="97">
        <f>_xll.qlQuoteValue(P194,_xll.ohTrigger(Trigger,Trigger6M,InterestRatesTrigger))</f>
        <v>1.7500000000000002E-2</v>
      </c>
      <c r="W194" s="94" t="b">
        <f t="shared" si="19"/>
        <v>1</v>
      </c>
      <c r="X194" s="153">
        <f t="shared" si="20"/>
        <v>1.9060246659215185E-2</v>
      </c>
      <c r="Y194" s="50" t="b">
        <f>ABS(X194/10000)&lt;=ABS('General Settings'!$D$32)</f>
        <v>0</v>
      </c>
      <c r="AA194" s="50" t="str">
        <f>_xll.qlSwapIndex(,,O194,SettlementDays,Currency,Calendar,FixedLegTenor,FixedLegBDC,FixedLegDayCounter,Index6M,DiscountingCurve,Permanent,Trigger,ObjectOverwrite)</f>
        <v>obj_0084d#0000</v>
      </c>
      <c r="AB194" s="50" t="str">
        <f>_xll.qlVanillaSwapFromSwapIndex(,AA194,R194)</f>
        <v>obj_0098d#0000</v>
      </c>
    </row>
    <row r="195" spans="13:28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22"/>
      <c r="R195" s="106">
        <f>_xll.qlInterestRateIndexFixingDate(AA195,S195)</f>
        <v>45042</v>
      </c>
      <c r="S195" s="106">
        <f>_xll.qlCalendarAdvance(Calendar,SettlementDate,N195,"mf",TRUE,Trigger)</f>
        <v>45044</v>
      </c>
      <c r="T195" s="106">
        <f>_xll.qlInterestRateIndexMaturity(AA195,S195)</f>
        <v>48697</v>
      </c>
      <c r="U195" s="97">
        <f>_xll.qlIndexFixing(AA195,R195,TRUE,_xll.ohTrigger(Trigger,Trigger6M,InterestRatesTrigger))</f>
        <v>1.7539406126190635E-2</v>
      </c>
      <c r="V195" s="97">
        <f>_xll.qlQuoteValue(P195,_xll.ohTrigger(Trigger,Trigger6M,InterestRatesTrigger))</f>
        <v>1.755E-2</v>
      </c>
      <c r="W195" s="94" t="b">
        <f t="shared" si="19"/>
        <v>1</v>
      </c>
      <c r="X195" s="153">
        <f t="shared" si="20"/>
        <v>-0.10593873809364857</v>
      </c>
      <c r="Y195" s="50" t="b">
        <f>ABS(X195/10000)&lt;=ABS('General Settings'!$D$32)</f>
        <v>0</v>
      </c>
      <c r="AA195" s="50" t="str">
        <f>_xll.qlSwapIndex(,,O195,SettlementDays,Currency,Calendar,FixedLegTenor,FixedLegBDC,FixedLegDayCounter,Index6M,DiscountingCurve,Permanent,Trigger,ObjectOverwrite)</f>
        <v>obj_00736#0000</v>
      </c>
      <c r="AB195" s="50" t="str">
        <f>_xll.qlVanillaSwapFromSwapIndex(,AA195,R195)</f>
        <v>obj_008a4#0000</v>
      </c>
    </row>
    <row r="196" spans="13:28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22"/>
      <c r="R196" s="106">
        <f>_xll.qlInterestRateIndexFixingDate(AA196,S196)</f>
        <v>45042</v>
      </c>
      <c r="S196" s="106">
        <f>_xll.qlCalendarAdvance(Calendar,SettlementDate,N196,"mf",TRUE,Trigger)</f>
        <v>45044</v>
      </c>
      <c r="T196" s="106">
        <f>_xll.qlInterestRateIndexMaturity(AA196,S196)</f>
        <v>49062</v>
      </c>
      <c r="U196" s="97">
        <f>_xll.qlIndexFixing(AA196,R196,TRUE,_xll.ohTrigger(Trigger,Trigger6M,InterestRatesTrigger))</f>
        <v>1.7519947436727877E-2</v>
      </c>
      <c r="V196" s="97">
        <f>_xll.qlQuoteValue(P196,_xll.ohTrigger(Trigger,Trigger6M,InterestRatesTrigger))</f>
        <v>1.7520000000000001E-2</v>
      </c>
      <c r="W196" s="94" t="b">
        <f t="shared" si="19"/>
        <v>1</v>
      </c>
      <c r="X196" s="153">
        <f t="shared" si="20"/>
        <v>-5.256327212377343E-4</v>
      </c>
      <c r="Y196" s="50" t="b">
        <f>ABS(X196/10000)&lt;=ABS('General Settings'!$D$32)</f>
        <v>0</v>
      </c>
      <c r="AA196" s="50" t="str">
        <f>_xll.qlSwapIndex(,,O196,SettlementDays,Currency,Calendar,FixedLegTenor,FixedLegBDC,FixedLegDayCounter,Index6M,DiscountingCurve,Permanent,Trigger,ObjectOverwrite)</f>
        <v>obj_00774#0000</v>
      </c>
      <c r="AB196" s="50" t="str">
        <f>_xll.qlVanillaSwapFromSwapIndex(,AA196,R196)</f>
        <v>obj_009b0#0000</v>
      </c>
    </row>
    <row r="197" spans="13:28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22"/>
      <c r="R197" s="106">
        <f>_xll.qlInterestRateIndexFixingDate(AA197,S197)</f>
        <v>45042</v>
      </c>
      <c r="S197" s="106">
        <f>_xll.qlCalendarAdvance(Calendar,SettlementDate,N197,"mf",TRUE,Trigger)</f>
        <v>45044</v>
      </c>
      <c r="T197" s="106">
        <f>_xll.qlInterestRateIndexMaturity(AA197,S197)</f>
        <v>49429</v>
      </c>
      <c r="U197" s="97">
        <f>_xll.qlIndexFixing(AA197,R197,TRUE,_xll.ohTrigger(Trigger,Trigger6M,InterestRatesTrigger))</f>
        <v>1.7454782359191658E-2</v>
      </c>
      <c r="V197" s="97">
        <f>_xll.qlQuoteValue(P197,_xll.ohTrigger(Trigger,Trigger6M,InterestRatesTrigger))</f>
        <v>1.746E-2</v>
      </c>
      <c r="W197" s="94" t="b">
        <f t="shared" si="19"/>
        <v>1</v>
      </c>
      <c r="X197" s="153">
        <f t="shared" si="20"/>
        <v>-5.2176408083422221E-2</v>
      </c>
      <c r="Y197" s="50" t="b">
        <f>ABS(X197/10000)&lt;=ABS('General Settings'!$D$32)</f>
        <v>0</v>
      </c>
      <c r="AA197" s="50" t="str">
        <f>_xll.qlSwapIndex(,,O197,SettlementDays,Currency,Calendar,FixedLegTenor,FixedLegBDC,FixedLegDayCounter,Index6M,DiscountingCurve,Permanent,Trigger,ObjectOverwrite)</f>
        <v>obj_0073d#0000</v>
      </c>
      <c r="AB197" s="50" t="str">
        <f>_xll.qlVanillaSwapFromSwapIndex(,AA197,R197)</f>
        <v>obj_009ab#0000</v>
      </c>
    </row>
    <row r="198" spans="13:28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22"/>
      <c r="R198" s="106">
        <f>_xll.qlInterestRateIndexFixingDate(AA198,S198)</f>
        <v>45042</v>
      </c>
      <c r="S198" s="106">
        <f>_xll.qlCalendarAdvance(Calendar,SettlementDate,N198,"mf",TRUE,Trigger)</f>
        <v>45044</v>
      </c>
      <c r="T198" s="106">
        <f>_xll.qlInterestRateIndexMaturity(AA198,S198)</f>
        <v>49793</v>
      </c>
      <c r="U198" s="97">
        <f>_xll.qlIndexFixing(AA198,R198,TRUE,_xll.ohTrigger(Trigger,Trigger6M,InterestRatesTrigger))</f>
        <v>1.73593994575275E-2</v>
      </c>
      <c r="V198" s="97">
        <f>_xll.qlQuoteValue(P198,_xll.ohTrigger(Trigger,Trigger6M,InterestRatesTrigger))</f>
        <v>1.736E-2</v>
      </c>
      <c r="W198" s="94" t="b">
        <f t="shared" si="19"/>
        <v>1</v>
      </c>
      <c r="X198" s="153">
        <f t="shared" si="20"/>
        <v>-6.0054247250085346E-3</v>
      </c>
      <c r="Y198" s="50" t="b">
        <f>ABS(X198/10000)&lt;=ABS('General Settings'!$D$32)</f>
        <v>0</v>
      </c>
      <c r="AA198" s="50" t="str">
        <f>_xll.qlSwapIndex(,,O198,SettlementDays,Currency,Calendar,FixedLegTenor,FixedLegBDC,FixedLegDayCounter,Index6M,DiscountingCurve,Permanent,Trigger,ObjectOverwrite)</f>
        <v>obj_006a7#0000</v>
      </c>
      <c r="AB198" s="50" t="str">
        <f>_xll.qlVanillaSwapFromSwapIndex(,AA198,R198)</f>
        <v>obj_009ae#0000</v>
      </c>
    </row>
    <row r="199" spans="13:28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22"/>
      <c r="R199" s="106">
        <f>_xll.qlInterestRateIndexFixingDate(AA199,S199)</f>
        <v>45042</v>
      </c>
      <c r="S199" s="106">
        <f>_xll.qlCalendarAdvance(Calendar,SettlementDate,N199,"mf",TRUE,Trigger)</f>
        <v>45044</v>
      </c>
      <c r="T199" s="106">
        <f>_xll.qlInterestRateIndexMaturity(AA199,S199)</f>
        <v>50158</v>
      </c>
      <c r="U199" s="97">
        <f>_xll.qlIndexFixing(AA199,R199,TRUE,_xll.ohTrigger(Trigger,Trigger6M,InterestRatesTrigger))</f>
        <v>1.7235729605222214E-2</v>
      </c>
      <c r="V199" s="97">
        <f>_xll.qlQuoteValue(P199,_xll.ohTrigger(Trigger,Trigger6M,InterestRatesTrigger))</f>
        <v>1.7230000000000002E-2</v>
      </c>
      <c r="W199" s="94" t="b">
        <f t="shared" si="19"/>
        <v>1</v>
      </c>
      <c r="X199" s="153">
        <f t="shared" si="20"/>
        <v>5.7296052222120808E-2</v>
      </c>
      <c r="Y199" s="50" t="b">
        <f>ABS(X199/10000)&lt;=ABS('General Settings'!$D$32)</f>
        <v>0</v>
      </c>
      <c r="AA199" s="50" t="str">
        <f>_xll.qlSwapIndex(,,O199,SettlementDays,Currency,Calendar,FixedLegTenor,FixedLegBDC,FixedLegDayCounter,Index6M,DiscountingCurve,Permanent,Trigger,ObjectOverwrite)</f>
        <v>obj_006df#0000</v>
      </c>
      <c r="AB199" s="50" t="str">
        <f>_xll.qlVanillaSwapFromSwapIndex(,AA199,R199)</f>
        <v>obj_00996#0000</v>
      </c>
    </row>
    <row r="200" spans="13:28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22"/>
      <c r="R200" s="106">
        <f>_xll.qlInterestRateIndexFixingDate(AA200,S200)</f>
        <v>45042</v>
      </c>
      <c r="S200" s="106">
        <f>_xll.qlCalendarAdvance(Calendar,SettlementDate,N200,"mf",TRUE,Trigger)</f>
        <v>45044</v>
      </c>
      <c r="T200" s="106">
        <f>_xll.qlInterestRateIndexMaturity(AA200,S200)</f>
        <v>50523</v>
      </c>
      <c r="U200" s="97">
        <f>_xll.qlIndexFixing(AA200,R200,TRUE,_xll.ohTrigger(Trigger,Trigger6M,InterestRatesTrigger))</f>
        <v>1.7094529233827031E-2</v>
      </c>
      <c r="V200" s="97">
        <f>_xll.qlQuoteValue(P200,_xll.ohTrigger(Trigger,Trigger6M,InterestRatesTrigger))</f>
        <v>1.7100000000000001E-2</v>
      </c>
      <c r="W200" s="94" t="b">
        <f t="shared" si="19"/>
        <v>1</v>
      </c>
      <c r="X200" s="153">
        <f t="shared" si="20"/>
        <v>-5.4707661729692936E-2</v>
      </c>
      <c r="Y200" s="50" t="b">
        <f>ABS(X200/10000)&lt;=ABS('General Settings'!$D$32)</f>
        <v>0</v>
      </c>
      <c r="AA200" s="50" t="str">
        <f>_xll.qlSwapIndex(,,O200,SettlementDays,Currency,Calendar,FixedLegTenor,FixedLegBDC,FixedLegDayCounter,Index6M,DiscountingCurve,Permanent,Trigger,ObjectOverwrite)</f>
        <v>obj_006d0#0000</v>
      </c>
      <c r="AB200" s="50" t="str">
        <f>_xll.qlVanillaSwapFromSwapIndex(,AA200,R200)</f>
        <v>obj_008d7#0000</v>
      </c>
    </row>
    <row r="201" spans="13:28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22"/>
      <c r="R201" s="106">
        <f>_xll.qlInterestRateIndexFixingDate(AA201,S201)</f>
        <v>45042</v>
      </c>
      <c r="S201" s="106">
        <f>_xll.qlCalendarAdvance(Calendar,SettlementDate,N201,"mf",TRUE,Trigger)</f>
        <v>45044</v>
      </c>
      <c r="T201" s="106">
        <f>_xll.qlInterestRateIndexMaturity(AA201,S201)</f>
        <v>52349</v>
      </c>
      <c r="U201" s="97">
        <f>_xll.qlIndexFixing(AA201,R201,TRUE,_xll.ohTrigger(Trigger,Trigger6M,InterestRatesTrigger))</f>
        <v>1.6334716842643822E-2</v>
      </c>
      <c r="V201" s="97">
        <f>_xll.qlQuoteValue(P201,_xll.ohTrigger(Trigger,Trigger6M,InterestRatesTrigger))</f>
        <v>1.6330000000000001E-2</v>
      </c>
      <c r="W201" s="94" t="b">
        <f t="shared" si="19"/>
        <v>1</v>
      </c>
      <c r="X201" s="153">
        <f t="shared" si="20"/>
        <v>4.7168426438211342E-2</v>
      </c>
      <c r="Y201" s="50" t="b">
        <f>ABS(X201/10000)&lt;=ABS('General Settings'!$D$32)</f>
        <v>0</v>
      </c>
      <c r="AA201" s="50" t="str">
        <f>_xll.qlSwapIndex(,,O201,SettlementDays,Currency,Calendar,FixedLegTenor,FixedLegBDC,FixedLegDayCounter,Index6M,DiscountingCurve,Permanent,Trigger,ObjectOverwrite)</f>
        <v>obj_0076d#0000</v>
      </c>
      <c r="AB201" s="50" t="str">
        <f>_xll.qlVanillaSwapFromSwapIndex(,AA201,R201)</f>
        <v>obj_00876#0000</v>
      </c>
    </row>
    <row r="202" spans="13:28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22"/>
      <c r="R202" s="106">
        <f>_xll.qlInterestRateIndexFixingDate(AA202,S202)</f>
        <v>45042</v>
      </c>
      <c r="S202" s="106">
        <f>_xll.qlCalendarAdvance(Calendar,SettlementDate,N202,"mf",TRUE,Trigger)</f>
        <v>45044</v>
      </c>
      <c r="T202" s="106">
        <f>_xll.qlInterestRateIndexMaturity(AA202,S202)</f>
        <v>54176</v>
      </c>
      <c r="U202" s="97">
        <f>_xll.qlIndexFixing(AA202,R202,TRUE,_xll.ohTrigger(Trigger,Trigger6M,InterestRatesTrigger))</f>
        <v>1.5667843714616263E-2</v>
      </c>
      <c r="V202" s="97">
        <f>_xll.qlQuoteValue(P202,_xll.ohTrigger(Trigger,Trigger6M,InterestRatesTrigger))</f>
        <v>1.567E-2</v>
      </c>
      <c r="W202" s="94" t="b">
        <f t="shared" si="19"/>
        <v>1</v>
      </c>
      <c r="X202" s="153">
        <f t="shared" si="20"/>
        <v>-2.1562853837371609E-2</v>
      </c>
      <c r="Y202" s="50" t="b">
        <f>ABS(X202/10000)&lt;=ABS('General Settings'!$D$32)</f>
        <v>0</v>
      </c>
      <c r="AA202" s="50" t="str">
        <f>_xll.qlSwapIndex(,,O202,SettlementDays,Currency,Calendar,FixedLegTenor,FixedLegBDC,FixedLegDayCounter,Index6M,DiscountingCurve,Permanent,Trigger,ObjectOverwrite)</f>
        <v>obj_007b6#0000</v>
      </c>
      <c r="AB202" s="50" t="str">
        <f>_xll.qlVanillaSwapFromSwapIndex(,AA202,R202)</f>
        <v>obj_00900#0000</v>
      </c>
    </row>
    <row r="203" spans="13:28" x14ac:dyDescent="0.2">
      <c r="M203" s="197" t="s">
        <v>155</v>
      </c>
      <c r="N203" s="197" t="s">
        <v>83</v>
      </c>
      <c r="O203" s="197" t="s">
        <v>92</v>
      </c>
      <c r="P203" s="197" t="str">
        <f t="shared" si="18"/>
        <v>EUR7F30Y_Quote</v>
      </c>
      <c r="Q203" s="162"/>
      <c r="R203" s="198">
        <f>_xll.qlInterestRateIndexFixingDate(AA203,S203)</f>
        <v>45042</v>
      </c>
      <c r="S203" s="198">
        <f>_xll.qlCalendarAdvance(Calendar,SettlementDate,N203,"mf",TRUE,Trigger)</f>
        <v>45044</v>
      </c>
      <c r="T203" s="198">
        <f>_xll.qlInterestRateIndexMaturity(AA203,S203)</f>
        <v>56002</v>
      </c>
      <c r="U203" s="199">
        <f>_xll.qlIndexFixing(AA203,R203,TRUE,_xll.ohTrigger(Trigger,Trigger6M,InterestRatesTrigger))</f>
        <v>1.5067545809221664E-2</v>
      </c>
      <c r="V203" s="199">
        <f>_xll.qlQuoteValue(P203,_xll.ohTrigger(Trigger,Trigger6M,InterestRatesTrigger))</f>
        <v>1.5070000000000002E-2</v>
      </c>
      <c r="W203" s="197" t="b">
        <f t="shared" si="19"/>
        <v>1</v>
      </c>
      <c r="X203" s="200">
        <f t="shared" si="20"/>
        <v>-2.4541907783382638E-2</v>
      </c>
      <c r="Y203" s="161" t="b">
        <f>ABS(X203/10000)&lt;=ABS('General Settings'!$D$32)</f>
        <v>0</v>
      </c>
      <c r="AA203" s="50" t="str">
        <f>_xll.qlSwapIndex(,,O203,SettlementDays,Currency,Calendar,FixedLegTenor,FixedLegBDC,FixedLegDayCounter,Index6M,DiscountingCurve,Permanent,Trigger,ObjectOverwrite)</f>
        <v>obj_006cf#0000</v>
      </c>
      <c r="AB203" s="50" t="str">
        <f>_xll.qlVanillaSwapFromSwapIndex(,AA203,R203)</f>
        <v>obj_009a2#0000</v>
      </c>
    </row>
    <row r="204" spans="13:28" x14ac:dyDescent="0.2">
      <c r="M204" s="201" t="s">
        <v>155</v>
      </c>
      <c r="N204" s="201" t="s">
        <v>84</v>
      </c>
      <c r="O204" s="201" t="s">
        <v>33</v>
      </c>
      <c r="P204" s="201" t="str">
        <f t="shared" si="18"/>
        <v>EUR8F1Y_Quote</v>
      </c>
      <c r="Q204" s="166"/>
      <c r="R204" s="202">
        <f>_xll.qlInterestRateIndexFixingDate(AA204,S204)</f>
        <v>45408</v>
      </c>
      <c r="S204" s="202">
        <f>_xll.qlCalendarAdvance(Calendar,SettlementDate,N204,"mf",TRUE,Trigger)</f>
        <v>45412</v>
      </c>
      <c r="T204" s="202">
        <f>_xll.qlInterestRateIndexMaturity(AA204,S204)</f>
        <v>45777</v>
      </c>
      <c r="U204" s="203">
        <f>_xll.qlIndexFixing(AA204,R204,TRUE,_xll.ohTrigger(Trigger,Trigger6M,InterestRatesTrigger))</f>
        <v>1.5494441111164501E-2</v>
      </c>
      <c r="V204" s="203">
        <f>_xll.qlQuoteValue(P204,_xll.ohTrigger(Trigger,Trigger6M,InterestRatesTrigger))</f>
        <v>1.5489999999999999E-2</v>
      </c>
      <c r="W204" s="201" t="b">
        <f t="shared" si="19"/>
        <v>1</v>
      </c>
      <c r="X204" s="204">
        <f t="shared" si="20"/>
        <v>4.4411111645020762E-2</v>
      </c>
      <c r="Y204" s="149" t="b">
        <f>ABS(X204/10000)&lt;=ABS('General Settings'!$D$32)</f>
        <v>0</v>
      </c>
      <c r="AA204" s="50" t="str">
        <f>_xll.qlSwapIndex(,,O204,SettlementDays,Currency,Calendar,FixedLegTenor,FixedLegBDC,FixedLegDayCounter,Index6M,DiscountingCurve,Permanent,Trigger,ObjectOverwrite)</f>
        <v>obj_00692#0000</v>
      </c>
      <c r="AB204" s="50" t="str">
        <f>_xll.qlVanillaSwapFromSwapIndex(,AA204,R204)</f>
        <v>obj_008af#0000</v>
      </c>
    </row>
    <row r="205" spans="13:28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22"/>
      <c r="R205" s="106">
        <f>_xll.qlInterestRateIndexFixingDate(AA205,S205)</f>
        <v>45408</v>
      </c>
      <c r="S205" s="106">
        <f>_xll.qlCalendarAdvance(Calendar,SettlementDate,N205,"mf",TRUE,Trigger)</f>
        <v>45412</v>
      </c>
      <c r="T205" s="106">
        <f>_xll.qlInterestRateIndexMaturity(AA205,S205)</f>
        <v>46142</v>
      </c>
      <c r="U205" s="97">
        <f>_xll.qlIndexFixing(AA205,R205,TRUE,_xll.ohTrigger(Trigger,Trigger6M,InterestRatesTrigger))</f>
        <v>1.6149468058944284E-2</v>
      </c>
      <c r="V205" s="97">
        <f>_xll.qlQuoteValue(P205,_xll.ohTrigger(Trigger,Trigger6M,InterestRatesTrigger))</f>
        <v>1.6150000000000001E-2</v>
      </c>
      <c r="W205" s="94" t="b">
        <f t="shared" si="19"/>
        <v>1</v>
      </c>
      <c r="X205" s="153">
        <f t="shared" si="20"/>
        <v>-5.3194105571752193E-3</v>
      </c>
      <c r="Y205" s="50" t="b">
        <f>ABS(X205/10000)&lt;=ABS('General Settings'!$D$32)</f>
        <v>0</v>
      </c>
      <c r="AA205" s="50" t="str">
        <f>_xll.qlSwapIndex(,,O205,SettlementDays,Currency,Calendar,FixedLegTenor,FixedLegBDC,FixedLegDayCounter,Index6M,DiscountingCurve,Permanent,Trigger,ObjectOverwrite)</f>
        <v>obj_006cb#0000</v>
      </c>
      <c r="AB205" s="50" t="str">
        <f>_xll.qlVanillaSwapFromSwapIndex(,AA205,R205)</f>
        <v>obj_0095e#0000</v>
      </c>
    </row>
    <row r="206" spans="13:28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22"/>
      <c r="R206" s="106">
        <f>_xll.qlInterestRateIndexFixingDate(AA206,S206)</f>
        <v>45408</v>
      </c>
      <c r="S206" s="106">
        <f>_xll.qlCalendarAdvance(Calendar,SettlementDate,N206,"mf",TRUE,Trigger)</f>
        <v>45412</v>
      </c>
      <c r="T206" s="106">
        <f>_xll.qlInterestRateIndexMaturity(AA206,S206)</f>
        <v>46507</v>
      </c>
      <c r="U206" s="97">
        <f>_xll.qlIndexFixing(AA206,R206,TRUE,_xll.ohTrigger(Trigger,Trigger6M,InterestRatesTrigger))</f>
        <v>1.6763362913979386E-2</v>
      </c>
      <c r="V206" s="97">
        <f>_xll.qlQuoteValue(P206,_xll.ohTrigger(Trigger,Trigger6M,InterestRatesTrigger))</f>
        <v>1.6750000000000001E-2</v>
      </c>
      <c r="W206" s="94" t="b">
        <f t="shared" si="19"/>
        <v>1</v>
      </c>
      <c r="X206" s="153">
        <f t="shared" si="20"/>
        <v>0.13362913979384633</v>
      </c>
      <c r="Y206" s="50" t="b">
        <f>ABS(X206/10000)&lt;=ABS('General Settings'!$D$32)</f>
        <v>0</v>
      </c>
      <c r="AA206" s="50" t="str">
        <f>_xll.qlSwapIndex(,,O206,SettlementDays,Currency,Calendar,FixedLegTenor,FixedLegBDC,FixedLegDayCounter,Index6M,DiscountingCurve,Permanent,Trigger,ObjectOverwrite)</f>
        <v>obj_007ad#0000</v>
      </c>
      <c r="AB206" s="50" t="str">
        <f>_xll.qlVanillaSwapFromSwapIndex(,AA206,R206)</f>
        <v>obj_00925#0000</v>
      </c>
    </row>
    <row r="207" spans="13:28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22"/>
      <c r="R207" s="106">
        <f>_xll.qlInterestRateIndexFixingDate(AA207,S207)</f>
        <v>45408</v>
      </c>
      <c r="S207" s="106">
        <f>_xll.qlCalendarAdvance(Calendar,SettlementDate,N207,"mf",TRUE,Trigger)</f>
        <v>45412</v>
      </c>
      <c r="T207" s="106">
        <f>_xll.qlInterestRateIndexMaturity(AA207,S207)</f>
        <v>46871</v>
      </c>
      <c r="U207" s="97">
        <f>_xll.qlIndexFixing(AA207,R207,TRUE,_xll.ohTrigger(Trigger,Trigger6M,InterestRatesTrigger))</f>
        <v>1.7278876798983118E-2</v>
      </c>
      <c r="V207" s="97">
        <f>_xll.qlQuoteValue(P207,_xll.ohTrigger(Trigger,Trigger6M,InterestRatesTrigger))</f>
        <v>1.728E-2</v>
      </c>
      <c r="W207" s="94" t="b">
        <f t="shared" ref="W207:W270" si="22">NOT(ISERROR(V207))</f>
        <v>1</v>
      </c>
      <c r="X207" s="153">
        <f t="shared" ref="X207:X270" si="23">(U207-V207)*10000</f>
        <v>-1.1232010168824025E-2</v>
      </c>
      <c r="Y207" s="50" t="b">
        <f>ABS(X207/10000)&lt;=ABS('General Settings'!$D$32)</f>
        <v>0</v>
      </c>
      <c r="AA207" s="50" t="str">
        <f>_xll.qlSwapIndex(,,O207,SettlementDays,Currency,Calendar,FixedLegTenor,FixedLegBDC,FixedLegDayCounter,Index6M,DiscountingCurve,Permanent,Trigger,ObjectOverwrite)</f>
        <v>obj_006f8#0000</v>
      </c>
      <c r="AB207" s="50" t="str">
        <f>_xll.qlVanillaSwapFromSwapIndex(,AA207,R207)</f>
        <v>obj_0092a#0000</v>
      </c>
    </row>
    <row r="208" spans="13:28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22"/>
      <c r="R208" s="106">
        <f>_xll.qlInterestRateIndexFixingDate(AA208,S208)</f>
        <v>45408</v>
      </c>
      <c r="S208" s="106">
        <f>_xll.qlCalendarAdvance(Calendar,SettlementDate,N208,"mf",TRUE,Trigger)</f>
        <v>45412</v>
      </c>
      <c r="T208" s="106">
        <f>_xll.qlInterestRateIndexMaturity(AA208,S208)</f>
        <v>47238</v>
      </c>
      <c r="U208" s="97">
        <f>_xll.qlIndexFixing(AA208,R208,TRUE,_xll.ohTrigger(Trigger,Trigger6M,InterestRatesTrigger))</f>
        <v>1.7633622573522266E-2</v>
      </c>
      <c r="V208" s="97">
        <f>_xll.qlQuoteValue(P208,_xll.ohTrigger(Trigger,Trigger6M,InterestRatesTrigger))</f>
        <v>1.7600000000000001E-2</v>
      </c>
      <c r="W208" s="94" t="b">
        <f t="shared" si="22"/>
        <v>1</v>
      </c>
      <c r="X208" s="153">
        <f t="shared" si="23"/>
        <v>0.33622573522264915</v>
      </c>
      <c r="Y208" s="50" t="b">
        <f>ABS(X208/10000)&lt;=ABS('General Settings'!$D$32)</f>
        <v>0</v>
      </c>
      <c r="AA208" s="50" t="str">
        <f>_xll.qlSwapIndex(,,O208,SettlementDays,Currency,Calendar,FixedLegTenor,FixedLegBDC,FixedLegDayCounter,Index6M,DiscountingCurve,Permanent,Trigger,ObjectOverwrite)</f>
        <v>obj_007e7#0000</v>
      </c>
      <c r="AB208" s="50" t="str">
        <f>_xll.qlVanillaSwapFromSwapIndex(,AA208,R208)</f>
        <v>obj_008a1#0000</v>
      </c>
    </row>
    <row r="209" spans="13:28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22"/>
      <c r="R209" s="106">
        <f>_xll.qlInterestRateIndexFixingDate(AA209,S209)</f>
        <v>45408</v>
      </c>
      <c r="S209" s="106">
        <f>_xll.qlCalendarAdvance(Calendar,SettlementDate,N209,"mf",TRUE,Trigger)</f>
        <v>45412</v>
      </c>
      <c r="T209" s="106">
        <f>_xll.qlInterestRateIndexMaturity(AA209,S209)</f>
        <v>47603</v>
      </c>
      <c r="U209" s="97">
        <f>_xll.qlIndexFixing(AA209,R209,TRUE,_xll.ohTrigger(Trigger,Trigger6M,InterestRatesTrigger))</f>
        <v>1.7863004538619782E-2</v>
      </c>
      <c r="V209" s="97">
        <f>_xll.qlQuoteValue(P209,_xll.ohTrigger(Trigger,Trigger6M,InterestRatesTrigger))</f>
        <v>1.7840000000000002E-2</v>
      </c>
      <c r="W209" s="94" t="b">
        <f t="shared" si="22"/>
        <v>1</v>
      </c>
      <c r="X209" s="153">
        <f t="shared" si="23"/>
        <v>0.23004538619780801</v>
      </c>
      <c r="Y209" s="50" t="b">
        <f>ABS(X209/10000)&lt;=ABS('General Settings'!$D$32)</f>
        <v>0</v>
      </c>
      <c r="AA209" s="50" t="str">
        <f>_xll.qlSwapIndex(,,O209,SettlementDays,Currency,Calendar,FixedLegTenor,FixedLegBDC,FixedLegDayCounter,Index6M,DiscountingCurve,Permanent,Trigger,ObjectOverwrite)</f>
        <v>obj_00861#0000</v>
      </c>
      <c r="AB209" s="50" t="str">
        <f>_xll.qlVanillaSwapFromSwapIndex(,AA209,R209)</f>
        <v>obj_0093c#0000</v>
      </c>
    </row>
    <row r="210" spans="13:28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22"/>
      <c r="R210" s="106">
        <f>_xll.qlInterestRateIndexFixingDate(AA210,S210)</f>
        <v>45408</v>
      </c>
      <c r="S210" s="106">
        <f>_xll.qlCalendarAdvance(Calendar,SettlementDate,N210,"mf",TRUE,Trigger)</f>
        <v>45412</v>
      </c>
      <c r="T210" s="106">
        <f>_xll.qlInterestRateIndexMaturity(AA210,S210)</f>
        <v>47968</v>
      </c>
      <c r="U210" s="97">
        <f>_xll.qlIndexFixing(AA210,R210,TRUE,_xll.ohTrigger(Trigger,Trigger6M,InterestRatesTrigger))</f>
        <v>1.7994387959109244E-2</v>
      </c>
      <c r="V210" s="97">
        <f>_xll.qlQuoteValue(P210,_xll.ohTrigger(Trigger,Trigger6M,InterestRatesTrigger))</f>
        <v>1.7989999999999999E-2</v>
      </c>
      <c r="W210" s="94" t="b">
        <f t="shared" si="22"/>
        <v>1</v>
      </c>
      <c r="X210" s="153">
        <f t="shared" si="23"/>
        <v>4.3879591092449433E-2</v>
      </c>
      <c r="Y210" s="50" t="b">
        <f>ABS(X210/10000)&lt;=ABS('General Settings'!$D$32)</f>
        <v>0</v>
      </c>
      <c r="AA210" s="50" t="str">
        <f>_xll.qlSwapIndex(,,O210,SettlementDays,Currency,Calendar,FixedLegTenor,FixedLegBDC,FixedLegDayCounter,Index6M,DiscountingCurve,Permanent,Trigger,ObjectOverwrite)</f>
        <v>obj_0076a#0000</v>
      </c>
      <c r="AB210" s="50" t="str">
        <f>_xll.qlVanillaSwapFromSwapIndex(,AA210,R210)</f>
        <v>obj_0094d#0000</v>
      </c>
    </row>
    <row r="211" spans="13:28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22"/>
      <c r="R211" s="106">
        <f>_xll.qlInterestRateIndexFixingDate(AA211,S211)</f>
        <v>45408</v>
      </c>
      <c r="S211" s="106">
        <f>_xll.qlCalendarAdvance(Calendar,SettlementDate,N211,"mf",TRUE,Trigger)</f>
        <v>45412</v>
      </c>
      <c r="T211" s="106">
        <f>_xll.qlInterestRateIndexMaturity(AA211,S211)</f>
        <v>48334</v>
      </c>
      <c r="U211" s="97">
        <f>_xll.qlIndexFixing(AA211,R211,TRUE,_xll.ohTrigger(Trigger,Trigger6M,InterestRatesTrigger))</f>
        <v>1.8051412450474823E-2</v>
      </c>
      <c r="V211" s="97">
        <f>_xll.qlQuoteValue(P211,_xll.ohTrigger(Trigger,Trigger6M,InterestRatesTrigger))</f>
        <v>1.805E-2</v>
      </c>
      <c r="W211" s="94" t="b">
        <f t="shared" si="22"/>
        <v>1</v>
      </c>
      <c r="X211" s="153">
        <f t="shared" si="23"/>
        <v>1.4124504748233568E-2</v>
      </c>
      <c r="Y211" s="50" t="b">
        <f>ABS(X211/10000)&lt;=ABS('General Settings'!$D$32)</f>
        <v>0</v>
      </c>
      <c r="AA211" s="50" t="str">
        <f>_xll.qlSwapIndex(,,O211,SettlementDays,Currency,Calendar,FixedLegTenor,FixedLegBDC,FixedLegDayCounter,Index6M,DiscountingCurve,Permanent,Trigger,ObjectOverwrite)</f>
        <v>obj_00858#0000</v>
      </c>
      <c r="AB211" s="50" t="str">
        <f>_xll.qlVanillaSwapFromSwapIndex(,AA211,R211)</f>
        <v>obj_00976#0000</v>
      </c>
    </row>
    <row r="212" spans="13:28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22"/>
      <c r="R212" s="106">
        <f>_xll.qlInterestRateIndexFixingDate(AA212,S212)</f>
        <v>45408</v>
      </c>
      <c r="S212" s="106">
        <f>_xll.qlCalendarAdvance(Calendar,SettlementDate,N212,"mf",TRUE,Trigger)</f>
        <v>45412</v>
      </c>
      <c r="T212" s="106">
        <f>_xll.qlInterestRateIndexMaturity(AA212,S212)</f>
        <v>48698</v>
      </c>
      <c r="U212" s="97">
        <f>_xll.qlIndexFixing(AA212,R212,TRUE,_xll.ohTrigger(Trigger,Trigger6M,InterestRatesTrigger))</f>
        <v>1.8036326915571204E-2</v>
      </c>
      <c r="V212" s="97">
        <f>_xll.qlQuoteValue(P212,_xll.ohTrigger(Trigger,Trigger6M,InterestRatesTrigger))</f>
        <v>1.804E-2</v>
      </c>
      <c r="W212" s="94" t="b">
        <f t="shared" si="22"/>
        <v>1</v>
      </c>
      <c r="X212" s="153">
        <f t="shared" si="23"/>
        <v>-3.6730844287964637E-2</v>
      </c>
      <c r="Y212" s="50" t="b">
        <f>ABS(X212/10000)&lt;=ABS('General Settings'!$D$32)</f>
        <v>0</v>
      </c>
      <c r="AA212" s="50" t="str">
        <f>_xll.qlSwapIndex(,,O212,SettlementDays,Currency,Calendar,FixedLegTenor,FixedLegBDC,FixedLegDayCounter,Index6M,DiscountingCurve,Permanent,Trigger,ObjectOverwrite)</f>
        <v>obj_00711#0000</v>
      </c>
      <c r="AB212" s="50" t="str">
        <f>_xll.qlVanillaSwapFromSwapIndex(,AA212,R212)</f>
        <v>obj_00916#0000</v>
      </c>
    </row>
    <row r="213" spans="13:28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22"/>
      <c r="R213" s="106">
        <f>_xll.qlInterestRateIndexFixingDate(AA213,S213)</f>
        <v>45408</v>
      </c>
      <c r="S213" s="106">
        <f>_xll.qlCalendarAdvance(Calendar,SettlementDate,N213,"mf",TRUE,Trigger)</f>
        <v>45412</v>
      </c>
      <c r="T213" s="106">
        <f>_xll.qlInterestRateIndexMaturity(AA213,S213)</f>
        <v>49062</v>
      </c>
      <c r="U213" s="97">
        <f>_xll.qlIndexFixing(AA213,R213,TRUE,_xll.ohTrigger(Trigger,Trigger6M,InterestRatesTrigger))</f>
        <v>1.7968892165437751E-2</v>
      </c>
      <c r="V213" s="97">
        <f>_xll.qlQuoteValue(P213,_xll.ohTrigger(Trigger,Trigger6M,InterestRatesTrigger))</f>
        <v>1.797E-2</v>
      </c>
      <c r="W213" s="94" t="b">
        <f t="shared" si="22"/>
        <v>1</v>
      </c>
      <c r="X213" s="153">
        <f t="shared" si="23"/>
        <v>-1.1078345622493602E-2</v>
      </c>
      <c r="Y213" s="50" t="b">
        <f>ABS(X213/10000)&lt;=ABS('General Settings'!$D$32)</f>
        <v>0</v>
      </c>
      <c r="AA213" s="50" t="str">
        <f>_xll.qlSwapIndex(,,O213,SettlementDays,Currency,Calendar,FixedLegTenor,FixedLegBDC,FixedLegDayCounter,Index6M,DiscountingCurve,Permanent,Trigger,ObjectOverwrite)</f>
        <v>obj_0073b#0000</v>
      </c>
      <c r="AB213" s="50" t="str">
        <f>_xll.qlVanillaSwapFromSwapIndex(,AA213,R213)</f>
        <v>obj_0090d#0000</v>
      </c>
    </row>
    <row r="214" spans="13:28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22"/>
      <c r="R214" s="106">
        <f>_xll.qlInterestRateIndexFixingDate(AA214,S214)</f>
        <v>45408</v>
      </c>
      <c r="S214" s="106">
        <f>_xll.qlCalendarAdvance(Calendar,SettlementDate,N214,"mf",TRUE,Trigger)</f>
        <v>45412</v>
      </c>
      <c r="T214" s="106">
        <f>_xll.qlInterestRateIndexMaturity(AA214,S214)</f>
        <v>49429</v>
      </c>
      <c r="U214" s="97">
        <f>_xll.qlIndexFixing(AA214,R214,TRUE,_xll.ohTrigger(Trigger,Trigger6M,InterestRatesTrigger))</f>
        <v>1.7859521515944433E-2</v>
      </c>
      <c r="V214" s="97">
        <f>_xll.qlQuoteValue(P214,_xll.ohTrigger(Trigger,Trigger6M,InterestRatesTrigger))</f>
        <v>1.787E-2</v>
      </c>
      <c r="W214" s="94" t="b">
        <f t="shared" si="22"/>
        <v>1</v>
      </c>
      <c r="X214" s="153">
        <f t="shared" si="23"/>
        <v>-0.10478484055567727</v>
      </c>
      <c r="Y214" s="50" t="b">
        <f>ABS(X214/10000)&lt;=ABS('General Settings'!$D$32)</f>
        <v>0</v>
      </c>
      <c r="AA214" s="50" t="str">
        <f>_xll.qlSwapIndex(,,O214,SettlementDays,Currency,Calendar,FixedLegTenor,FixedLegBDC,FixedLegDayCounter,Index6M,DiscountingCurve,Permanent,Trigger,ObjectOverwrite)</f>
        <v>obj_007b1#0000</v>
      </c>
      <c r="AB214" s="50" t="str">
        <f>_xll.qlVanillaSwapFromSwapIndex(,AA214,R214)</f>
        <v>obj_0097e#0000</v>
      </c>
    </row>
    <row r="215" spans="13:28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22"/>
      <c r="R215" s="106">
        <f>_xll.qlInterestRateIndexFixingDate(AA215,S215)</f>
        <v>45408</v>
      </c>
      <c r="S215" s="106">
        <f>_xll.qlCalendarAdvance(Calendar,SettlementDate,N215,"mf",TRUE,Trigger)</f>
        <v>45412</v>
      </c>
      <c r="T215" s="106">
        <f>_xll.qlInterestRateIndexMaturity(AA215,S215)</f>
        <v>49795</v>
      </c>
      <c r="U215" s="97">
        <f>_xll.qlIndexFixing(AA215,R215,TRUE,_xll.ohTrigger(Trigger,Trigger6M,InterestRatesTrigger))</f>
        <v>1.7723838043014577E-2</v>
      </c>
      <c r="V215" s="97">
        <f>_xll.qlQuoteValue(P215,_xll.ohTrigger(Trigger,Trigger6M,InterestRatesTrigger))</f>
        <v>1.772E-2</v>
      </c>
      <c r="W215" s="94" t="b">
        <f t="shared" si="22"/>
        <v>1</v>
      </c>
      <c r="X215" s="153">
        <f t="shared" si="23"/>
        <v>3.838043014577075E-2</v>
      </c>
      <c r="Y215" s="50" t="b">
        <f>ABS(X215/10000)&lt;=ABS('General Settings'!$D$32)</f>
        <v>0</v>
      </c>
      <c r="AA215" s="50" t="str">
        <f>_xll.qlSwapIndex(,,O215,SettlementDays,Currency,Calendar,FixedLegTenor,FixedLegBDC,FixedLegDayCounter,Index6M,DiscountingCurve,Permanent,Trigger,ObjectOverwrite)</f>
        <v>obj_00843#0000</v>
      </c>
      <c r="AB215" s="50" t="str">
        <f>_xll.qlVanillaSwapFromSwapIndex(,AA215,R215)</f>
        <v>obj_008e7#0000</v>
      </c>
    </row>
    <row r="216" spans="13:28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22"/>
      <c r="R216" s="106">
        <f>_xll.qlInterestRateIndexFixingDate(AA216,S216)</f>
        <v>45408</v>
      </c>
      <c r="S216" s="106">
        <f>_xll.qlCalendarAdvance(Calendar,SettlementDate,N216,"mf",TRUE,Trigger)</f>
        <v>45412</v>
      </c>
      <c r="T216" s="106">
        <f>_xll.qlInterestRateIndexMaturity(AA216,S216)</f>
        <v>50160</v>
      </c>
      <c r="U216" s="97">
        <f>_xll.qlIndexFixing(AA216,R216,TRUE,_xll.ohTrigger(Trigger,Trigger6M,InterestRatesTrigger))</f>
        <v>1.7563956271982994E-2</v>
      </c>
      <c r="V216" s="97">
        <f>_xll.qlQuoteValue(P216,_xll.ohTrigger(Trigger,Trigger6M,InterestRatesTrigger))</f>
        <v>1.7559999999999999E-2</v>
      </c>
      <c r="W216" s="94" t="b">
        <f t="shared" si="22"/>
        <v>1</v>
      </c>
      <c r="X216" s="153">
        <f t="shared" si="23"/>
        <v>3.9562719829945581E-2</v>
      </c>
      <c r="Y216" s="50" t="b">
        <f>ABS(X216/10000)&lt;=ABS('General Settings'!$D$32)</f>
        <v>0</v>
      </c>
      <c r="AA216" s="50" t="str">
        <f>_xll.qlSwapIndex(,,O216,SettlementDays,Currency,Calendar,FixedLegTenor,FixedLegBDC,FixedLegDayCounter,Index6M,DiscountingCurve,Permanent,Trigger,ObjectOverwrite)</f>
        <v>obj_00816#0000</v>
      </c>
      <c r="AB216" s="50" t="str">
        <f>_xll.qlVanillaSwapFromSwapIndex(,AA216,R216)</f>
        <v>obj_009aa#0000</v>
      </c>
    </row>
    <row r="217" spans="13:28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22"/>
      <c r="R217" s="106">
        <f>_xll.qlInterestRateIndexFixingDate(AA217,S217)</f>
        <v>45408</v>
      </c>
      <c r="S217" s="106">
        <f>_xll.qlCalendarAdvance(Calendar,SettlementDate,N217,"mf",TRUE,Trigger)</f>
        <v>45412</v>
      </c>
      <c r="T217" s="106">
        <f>_xll.qlInterestRateIndexMaturity(AA217,S217)</f>
        <v>50525</v>
      </c>
      <c r="U217" s="97">
        <f>_xll.qlIndexFixing(AA217,R217,TRUE,_xll.ohTrigger(Trigger,Trigger6M,InterestRatesTrigger))</f>
        <v>1.7390134426034015E-2</v>
      </c>
      <c r="V217" s="97">
        <f>_xll.qlQuoteValue(P217,_xll.ohTrigger(Trigger,Trigger6M,InterestRatesTrigger))</f>
        <v>1.7399999999999999E-2</v>
      </c>
      <c r="W217" s="94" t="b">
        <f t="shared" si="22"/>
        <v>1</v>
      </c>
      <c r="X217" s="153">
        <f t="shared" si="23"/>
        <v>-9.8655739659836428E-2</v>
      </c>
      <c r="Y217" s="50" t="b">
        <f>ABS(X217/10000)&lt;=ABS('General Settings'!$D$32)</f>
        <v>0</v>
      </c>
      <c r="AA217" s="50" t="str">
        <f>_xll.qlSwapIndex(,,O217,SettlementDays,Currency,Calendar,FixedLegTenor,FixedLegBDC,FixedLegDayCounter,Index6M,DiscountingCurve,Permanent,Trigger,ObjectOverwrite)</f>
        <v>obj_007de#0000</v>
      </c>
      <c r="AB217" s="50" t="str">
        <f>_xll.qlVanillaSwapFromSwapIndex(,AA217,R217)</f>
        <v>obj_00985#0000</v>
      </c>
    </row>
    <row r="218" spans="13:28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22"/>
      <c r="R218" s="106">
        <f>_xll.qlInterestRateIndexFixingDate(AA218,S218)</f>
        <v>45408</v>
      </c>
      <c r="S218" s="106">
        <f>_xll.qlCalendarAdvance(Calendar,SettlementDate,N218,"mf",TRUE,Trigger)</f>
        <v>45412</v>
      </c>
      <c r="T218" s="106">
        <f>_xll.qlInterestRateIndexMaturity(AA218,S218)</f>
        <v>50889</v>
      </c>
      <c r="U218" s="97">
        <f>_xll.qlIndexFixing(AA218,R218,TRUE,_xll.ohTrigger(Trigger,Trigger6M,InterestRatesTrigger))</f>
        <v>1.7208856839690652E-2</v>
      </c>
      <c r="V218" s="97">
        <f>_xll.qlQuoteValue(P218,_xll.ohTrigger(Trigger,Trigger6M,InterestRatesTrigger))</f>
        <v>1.72E-2</v>
      </c>
      <c r="W218" s="94" t="b">
        <f t="shared" si="22"/>
        <v>1</v>
      </c>
      <c r="X218" s="153">
        <f t="shared" si="23"/>
        <v>8.8568396906518743E-2</v>
      </c>
      <c r="Y218" s="50" t="b">
        <f>ABS(X218/10000)&lt;=ABS('General Settings'!$D$32)</f>
        <v>0</v>
      </c>
      <c r="AA218" s="50" t="str">
        <f>_xll.qlSwapIndex(,,O218,SettlementDays,Currency,Calendar,FixedLegTenor,FixedLegBDC,FixedLegDayCounter,Index6M,DiscountingCurve,Permanent,Trigger,ObjectOverwrite)</f>
        <v>obj_0069b#0000</v>
      </c>
      <c r="AB218" s="50" t="str">
        <f>_xll.qlVanillaSwapFromSwapIndex(,AA218,R218)</f>
        <v>obj_00956#0000</v>
      </c>
    </row>
    <row r="219" spans="13:28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22"/>
      <c r="R219" s="106">
        <f>_xll.qlInterestRateIndexFixingDate(AA219,S219)</f>
        <v>45408</v>
      </c>
      <c r="S219" s="106">
        <f>_xll.qlCalendarAdvance(Calendar,SettlementDate,N219,"mf",TRUE,Trigger)</f>
        <v>45412</v>
      </c>
      <c r="T219" s="106">
        <f>_xll.qlInterestRateIndexMaturity(AA219,S219)</f>
        <v>52716</v>
      </c>
      <c r="U219" s="97">
        <f>_xll.qlIndexFixing(AA219,R219,TRUE,_xll.ohTrigger(Trigger,Trigger6M,InterestRatesTrigger))</f>
        <v>1.6359323159178873E-2</v>
      </c>
      <c r="V219" s="97">
        <f>_xll.qlQuoteValue(P219,_xll.ohTrigger(Trigger,Trigger6M,InterestRatesTrigger))</f>
        <v>1.6369999999999999E-2</v>
      </c>
      <c r="W219" s="94" t="b">
        <f t="shared" si="22"/>
        <v>1</v>
      </c>
      <c r="X219" s="153">
        <f t="shared" si="23"/>
        <v>-0.1067684082112566</v>
      </c>
      <c r="Y219" s="50" t="b">
        <f>ABS(X219/10000)&lt;=ABS('General Settings'!$D$32)</f>
        <v>0</v>
      </c>
      <c r="AA219" s="50" t="str">
        <f>_xll.qlSwapIndex(,,O219,SettlementDays,Currency,Calendar,FixedLegTenor,FixedLegBDC,FixedLegDayCounter,Index6M,DiscountingCurve,Permanent,Trigger,ObjectOverwrite)</f>
        <v>obj_00838#0000</v>
      </c>
      <c r="AB219" s="50" t="str">
        <f>_xll.qlVanillaSwapFromSwapIndex(,AA219,R219)</f>
        <v>obj_008cc#0000</v>
      </c>
    </row>
    <row r="220" spans="13:28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22"/>
      <c r="R220" s="106">
        <f>_xll.qlInterestRateIndexFixingDate(AA220,S220)</f>
        <v>45408</v>
      </c>
      <c r="S220" s="106">
        <f>_xll.qlCalendarAdvance(Calendar,SettlementDate,N220,"mf",TRUE,Trigger)</f>
        <v>45412</v>
      </c>
      <c r="T220" s="106">
        <f>_xll.qlInterestRateIndexMaturity(AA220,S220)</f>
        <v>54543</v>
      </c>
      <c r="U220" s="97">
        <f>_xll.qlIndexFixing(AA220,R220,TRUE,_xll.ohTrigger(Trigger,Trigger6M,InterestRatesTrigger))</f>
        <v>1.5644665612308213E-2</v>
      </c>
      <c r="V220" s="97">
        <f>_xll.qlQuoteValue(P220,_xll.ohTrigger(Trigger,Trigger6M,InterestRatesTrigger))</f>
        <v>1.5640000000000001E-2</v>
      </c>
      <c r="W220" s="94" t="b">
        <f t="shared" si="22"/>
        <v>1</v>
      </c>
      <c r="X220" s="153">
        <f t="shared" si="23"/>
        <v>4.6656123082119971E-2</v>
      </c>
      <c r="Y220" s="50" t="b">
        <f>ABS(X220/10000)&lt;=ABS('General Settings'!$D$32)</f>
        <v>0</v>
      </c>
      <c r="AA220" s="50" t="str">
        <f>_xll.qlSwapIndex(,,O220,SettlementDays,Currency,Calendar,FixedLegTenor,FixedLegBDC,FixedLegDayCounter,Index6M,DiscountingCurve,Permanent,Trigger,ObjectOverwrite)</f>
        <v>obj_00845#0000</v>
      </c>
      <c r="AB220" s="50" t="str">
        <f>_xll.qlVanillaSwapFromSwapIndex(,AA220,R220)</f>
        <v>obj_008c4#0000</v>
      </c>
    </row>
    <row r="221" spans="13:28" x14ac:dyDescent="0.2">
      <c r="M221" s="197" t="s">
        <v>155</v>
      </c>
      <c r="N221" s="197" t="s">
        <v>84</v>
      </c>
      <c r="O221" s="197" t="s">
        <v>92</v>
      </c>
      <c r="P221" s="197" t="str">
        <f t="shared" si="21"/>
        <v>EUR8F30Y_Quote</v>
      </c>
      <c r="Q221" s="162"/>
      <c r="R221" s="198">
        <f>_xll.qlInterestRateIndexFixingDate(AA221,S221)</f>
        <v>45408</v>
      </c>
      <c r="S221" s="198">
        <f>_xll.qlCalendarAdvance(Calendar,SettlementDate,N221,"mf",TRUE,Trigger)</f>
        <v>45412</v>
      </c>
      <c r="T221" s="198">
        <f>_xll.qlInterestRateIndexMaturity(AA221,S221)</f>
        <v>56369</v>
      </c>
      <c r="U221" s="199">
        <f>_xll.qlIndexFixing(AA221,R221,TRUE,_xll.ohTrigger(Trigger,Trigger6M,InterestRatesTrigger))</f>
        <v>1.5013990800530435E-2</v>
      </c>
      <c r="V221" s="199">
        <f>_xll.qlQuoteValue(P221,_xll.ohTrigger(Trigger,Trigger6M,InterestRatesTrigger))</f>
        <v>1.5010000000000001E-2</v>
      </c>
      <c r="W221" s="197" t="b">
        <f t="shared" si="22"/>
        <v>1</v>
      </c>
      <c r="X221" s="200">
        <f t="shared" si="23"/>
        <v>3.9908005304341992E-2</v>
      </c>
      <c r="Y221" s="161" t="b">
        <f>ABS(X221/10000)&lt;=ABS('General Settings'!$D$32)</f>
        <v>0</v>
      </c>
      <c r="AA221" s="50" t="str">
        <f>_xll.qlSwapIndex(,,O221,SettlementDays,Currency,Calendar,FixedLegTenor,FixedLegBDC,FixedLegDayCounter,Index6M,DiscountingCurve,Permanent,Trigger,ObjectOverwrite)</f>
        <v>obj_007c3#0000</v>
      </c>
      <c r="AB221" s="50" t="str">
        <f>_xll.qlVanillaSwapFromSwapIndex(,AA221,R221)</f>
        <v>obj_009a3#0000</v>
      </c>
    </row>
    <row r="222" spans="13:28" x14ac:dyDescent="0.2">
      <c r="M222" s="201" t="s">
        <v>155</v>
      </c>
      <c r="N222" s="201" t="s">
        <v>85</v>
      </c>
      <c r="O222" s="201" t="s">
        <v>33</v>
      </c>
      <c r="P222" s="201" t="str">
        <f t="shared" si="21"/>
        <v>EUR9F1Y_Quote</v>
      </c>
      <c r="Q222" s="166"/>
      <c r="R222" s="202">
        <f>_xll.qlInterestRateIndexFixingDate(AA222,S222)</f>
        <v>45775</v>
      </c>
      <c r="S222" s="202">
        <f>_xll.qlCalendarAdvance(Calendar,SettlementDate,N222,"mf",TRUE,Trigger)</f>
        <v>45777</v>
      </c>
      <c r="T222" s="202">
        <f>_xll.qlInterestRateIndexMaturity(AA222,S222)</f>
        <v>46142</v>
      </c>
      <c r="U222" s="203">
        <f>_xll.qlIndexFixing(AA222,R222,TRUE,_xll.ohTrigger(Trigger,Trigger6M,InterestRatesTrigger))</f>
        <v>1.6814472428131565E-2</v>
      </c>
      <c r="V222" s="203">
        <f>_xll.qlQuoteValue(P222,_xll.ohTrigger(Trigger,Trigger6M,InterestRatesTrigger))</f>
        <v>1.6810000000000002E-2</v>
      </c>
      <c r="W222" s="201" t="b">
        <f t="shared" si="22"/>
        <v>1</v>
      </c>
      <c r="X222" s="204">
        <f t="shared" si="23"/>
        <v>4.4724281315633441E-2</v>
      </c>
      <c r="Y222" s="149" t="b">
        <f>ABS(X222/10000)&lt;=ABS('General Settings'!$D$32)</f>
        <v>0</v>
      </c>
      <c r="AA222" s="50" t="str">
        <f>_xll.qlSwapIndex(,,O222,SettlementDays,Currency,Calendar,FixedLegTenor,FixedLegBDC,FixedLegDayCounter,Index6M,DiscountingCurve,Permanent,Trigger,ObjectOverwrite)</f>
        <v>obj_0074e#0000</v>
      </c>
      <c r="AB222" s="50" t="str">
        <f>_xll.qlVanillaSwapFromSwapIndex(,AA222,R222)</f>
        <v>obj_00955#0000</v>
      </c>
    </row>
    <row r="223" spans="13:28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22"/>
      <c r="R223" s="106">
        <f>_xll.qlInterestRateIndexFixingDate(AA223,S223)</f>
        <v>45775</v>
      </c>
      <c r="S223" s="106">
        <f>_xll.qlCalendarAdvance(Calendar,SettlementDate,N223,"mf",TRUE,Trigger)</f>
        <v>45777</v>
      </c>
      <c r="T223" s="106">
        <f>_xll.qlInterestRateIndexMaturity(AA223,S223)</f>
        <v>46507</v>
      </c>
      <c r="U223" s="97">
        <f>_xll.qlIndexFixing(AA223,R223,TRUE,_xll.ohTrigger(Trigger,Trigger6M,InterestRatesTrigger))</f>
        <v>1.7412681639373567E-2</v>
      </c>
      <c r="V223" s="97">
        <f>_xll.qlQuoteValue(P223,_xll.ohTrigger(Trigger,Trigger6M,InterestRatesTrigger))</f>
        <v>1.7399999999999999E-2</v>
      </c>
      <c r="W223" s="94" t="b">
        <f t="shared" si="22"/>
        <v>1</v>
      </c>
      <c r="X223" s="153">
        <f t="shared" si="23"/>
        <v>0.12681639373568476</v>
      </c>
      <c r="Y223" s="50" t="b">
        <f>ABS(X223/10000)&lt;=ABS('General Settings'!$D$32)</f>
        <v>0</v>
      </c>
      <c r="AA223" s="50" t="str">
        <f>_xll.qlSwapIndex(,,O223,SettlementDays,Currency,Calendar,FixedLegTenor,FixedLegBDC,FixedLegDayCounter,Index6M,DiscountingCurve,Permanent,Trigger,ObjectOverwrite)</f>
        <v>obj_00824#0000</v>
      </c>
      <c r="AB223" s="50" t="str">
        <f>_xll.qlVanillaSwapFromSwapIndex(,AA223,R223)</f>
        <v>obj_00890#0000</v>
      </c>
    </row>
    <row r="224" spans="13:28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22"/>
      <c r="R224" s="106">
        <f>_xll.qlInterestRateIndexFixingDate(AA224,S224)</f>
        <v>45775</v>
      </c>
      <c r="S224" s="106">
        <f>_xll.qlCalendarAdvance(Calendar,SettlementDate,N224,"mf",TRUE,Trigger)</f>
        <v>45777</v>
      </c>
      <c r="T224" s="106">
        <f>_xll.qlInterestRateIndexMaturity(AA224,S224)</f>
        <v>46871</v>
      </c>
      <c r="U224" s="97">
        <f>_xll.qlIndexFixing(AA224,R224,TRUE,_xll.ohTrigger(Trigger,Trigger6M,InterestRatesTrigger))</f>
        <v>1.7893853577404455E-2</v>
      </c>
      <c r="V224" s="97">
        <f>_xll.qlQuoteValue(P224,_xll.ohTrigger(Trigger,Trigger6M,InterestRatesTrigger))</f>
        <v>1.7890000000000003E-2</v>
      </c>
      <c r="W224" s="94" t="b">
        <f t="shared" si="22"/>
        <v>1</v>
      </c>
      <c r="X224" s="153">
        <f t="shared" si="23"/>
        <v>3.8535774044522186E-2</v>
      </c>
      <c r="Y224" s="50" t="b">
        <f>ABS(X224/10000)&lt;=ABS('General Settings'!$D$32)</f>
        <v>0</v>
      </c>
      <c r="AA224" s="50" t="str">
        <f>_xll.qlSwapIndex(,,O224,SettlementDays,Currency,Calendar,FixedLegTenor,FixedLegBDC,FixedLegDayCounter,Index6M,DiscountingCurve,Permanent,Trigger,ObjectOverwrite)</f>
        <v>obj_0074a#0000</v>
      </c>
      <c r="AB224" s="50" t="str">
        <f>_xll.qlVanillaSwapFromSwapIndex(,AA224,R224)</f>
        <v>obj_009a1#0000</v>
      </c>
    </row>
    <row r="225" spans="13:28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22"/>
      <c r="R225" s="106">
        <f>_xll.qlInterestRateIndexFixingDate(AA225,S225)</f>
        <v>45775</v>
      </c>
      <c r="S225" s="106">
        <f>_xll.qlCalendarAdvance(Calendar,SettlementDate,N225,"mf",TRUE,Trigger)</f>
        <v>45777</v>
      </c>
      <c r="T225" s="106">
        <f>_xll.qlInterestRateIndexMaturity(AA225,S225)</f>
        <v>47238</v>
      </c>
      <c r="U225" s="97">
        <f>_xll.qlIndexFixing(AA225,R225,TRUE,_xll.ohTrigger(Trigger,Trigger6M,InterestRatesTrigger))</f>
        <v>1.8190306845746802E-2</v>
      </c>
      <c r="V225" s="97">
        <f>_xll.qlQuoteValue(P225,_xll.ohTrigger(Trigger,Trigger6M,InterestRatesTrigger))</f>
        <v>1.8149999999999999E-2</v>
      </c>
      <c r="W225" s="94" t="b">
        <f t="shared" si="22"/>
        <v>1</v>
      </c>
      <c r="X225" s="153">
        <f t="shared" si="23"/>
        <v>0.40306845746802822</v>
      </c>
      <c r="Y225" s="50" t="b">
        <f>ABS(X225/10000)&lt;=ABS('General Settings'!$D$32)</f>
        <v>0</v>
      </c>
      <c r="AA225" s="50" t="str">
        <f>_xll.qlSwapIndex(,,O225,SettlementDays,Currency,Calendar,FixedLegTenor,FixedLegBDC,FixedLegDayCounter,Index6M,DiscountingCurve,Permanent,Trigger,ObjectOverwrite)</f>
        <v>obj_007d1#0000</v>
      </c>
      <c r="AB225" s="50" t="str">
        <f>_xll.qlVanillaSwapFromSwapIndex(,AA225,R225)</f>
        <v>obj_00942#0000</v>
      </c>
    </row>
    <row r="226" spans="13:28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22"/>
      <c r="R226" s="106">
        <f>_xll.qlInterestRateIndexFixingDate(AA226,S226)</f>
        <v>45775</v>
      </c>
      <c r="S226" s="106">
        <f>_xll.qlCalendarAdvance(Calendar,SettlementDate,N226,"mf",TRUE,Trigger)</f>
        <v>45777</v>
      </c>
      <c r="T226" s="106">
        <f>_xll.qlInterestRateIndexMaturity(AA226,S226)</f>
        <v>47603</v>
      </c>
      <c r="U226" s="97">
        <f>_xll.qlIndexFixing(AA226,R226,TRUE,_xll.ohTrigger(Trigger,Trigger6M,InterestRatesTrigger))</f>
        <v>1.8360375779506378E-2</v>
      </c>
      <c r="V226" s="97">
        <f>_xll.qlQuoteValue(P226,_xll.ohTrigger(Trigger,Trigger6M,InterestRatesTrigger))</f>
        <v>1.8329999999999999E-2</v>
      </c>
      <c r="W226" s="94" t="b">
        <f t="shared" si="22"/>
        <v>1</v>
      </c>
      <c r="X226" s="153">
        <f t="shared" si="23"/>
        <v>0.30375779506378736</v>
      </c>
      <c r="Y226" s="50" t="b">
        <f>ABS(X226/10000)&lt;=ABS('General Settings'!$D$32)</f>
        <v>0</v>
      </c>
      <c r="AA226" s="50" t="str">
        <f>_xll.qlSwapIndex(,,O226,SettlementDays,Currency,Calendar,FixedLegTenor,FixedLegBDC,FixedLegDayCounter,Index6M,DiscountingCurve,Permanent,Trigger,ObjectOverwrite)</f>
        <v>obj_00778#0000</v>
      </c>
      <c r="AB226" s="50" t="str">
        <f>_xll.qlVanillaSwapFromSwapIndex(,AA226,R226)</f>
        <v>obj_00904#0000</v>
      </c>
    </row>
    <row r="227" spans="13:28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22"/>
      <c r="R227" s="106">
        <f>_xll.qlInterestRateIndexFixingDate(AA227,S227)</f>
        <v>45775</v>
      </c>
      <c r="S227" s="106">
        <f>_xll.qlCalendarAdvance(Calendar,SettlementDate,N227,"mf",TRUE,Trigger)</f>
        <v>45777</v>
      </c>
      <c r="T227" s="106">
        <f>_xll.qlInterestRateIndexMaturity(AA227,S227)</f>
        <v>47968</v>
      </c>
      <c r="U227" s="97">
        <f>_xll.qlIndexFixing(AA227,R227,TRUE,_xll.ohTrigger(Trigger,Trigger6M,InterestRatesTrigger))</f>
        <v>1.8435641165026852E-2</v>
      </c>
      <c r="V227" s="97">
        <f>_xll.qlQuoteValue(P227,_xll.ohTrigger(Trigger,Trigger6M,InterestRatesTrigger))</f>
        <v>1.8429999999999998E-2</v>
      </c>
      <c r="W227" s="94" t="b">
        <f t="shared" si="22"/>
        <v>1</v>
      </c>
      <c r="X227" s="153">
        <f t="shared" si="23"/>
        <v>5.641165026853967E-2</v>
      </c>
      <c r="Y227" s="50" t="b">
        <f>ABS(X227/10000)&lt;=ABS('General Settings'!$D$32)</f>
        <v>0</v>
      </c>
      <c r="AA227" s="50" t="str">
        <f>_xll.qlSwapIndex(,,O227,SettlementDays,Currency,Calendar,FixedLegTenor,FixedLegBDC,FixedLegDayCounter,Index6M,DiscountingCurve,Permanent,Trigger,ObjectOverwrite)</f>
        <v>obj_00827#0000</v>
      </c>
      <c r="AB227" s="50" t="str">
        <f>_xll.qlVanillaSwapFromSwapIndex(,AA227,R227)</f>
        <v>obj_008d1#0000</v>
      </c>
    </row>
    <row r="228" spans="13:28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22"/>
      <c r="R228" s="106">
        <f>_xll.qlInterestRateIndexFixingDate(AA228,S228)</f>
        <v>45775</v>
      </c>
      <c r="S228" s="106">
        <f>_xll.qlCalendarAdvance(Calendar,SettlementDate,N228,"mf",TRUE,Trigger)</f>
        <v>45777</v>
      </c>
      <c r="T228" s="106">
        <f>_xll.qlInterestRateIndexMaturity(AA228,S228)</f>
        <v>48334</v>
      </c>
      <c r="U228" s="97">
        <f>_xll.qlIndexFixing(AA228,R228,TRUE,_xll.ohTrigger(Trigger,Trigger6M,InterestRatesTrigger))</f>
        <v>1.8441590127923381E-2</v>
      </c>
      <c r="V228" s="97">
        <f>_xll.qlQuoteValue(P228,_xll.ohTrigger(Trigger,Trigger6M,InterestRatesTrigger))</f>
        <v>1.8440000000000002E-2</v>
      </c>
      <c r="W228" s="94" t="b">
        <f t="shared" si="22"/>
        <v>1</v>
      </c>
      <c r="X228" s="153">
        <f t="shared" si="23"/>
        <v>1.590127923379453E-2</v>
      </c>
      <c r="Y228" s="50" t="b">
        <f>ABS(X228/10000)&lt;=ABS('General Settings'!$D$32)</f>
        <v>0</v>
      </c>
      <c r="AA228" s="50" t="str">
        <f>_xll.qlSwapIndex(,,O228,SettlementDays,Currency,Calendar,FixedLegTenor,FixedLegBDC,FixedLegDayCounter,Index6M,DiscountingCurve,Permanent,Trigger,ObjectOverwrite)</f>
        <v>obj_007f7#0000</v>
      </c>
      <c r="AB228" s="50" t="str">
        <f>_xll.qlVanillaSwapFromSwapIndex(,AA228,R228)</f>
        <v>obj_00990#0000</v>
      </c>
    </row>
    <row r="229" spans="13:28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22"/>
      <c r="R229" s="106">
        <f>_xll.qlInterestRateIndexFixingDate(AA229,S229)</f>
        <v>45775</v>
      </c>
      <c r="S229" s="106">
        <f>_xll.qlCalendarAdvance(Calendar,SettlementDate,N229,"mf",TRUE,Trigger)</f>
        <v>45777</v>
      </c>
      <c r="T229" s="106">
        <f>_xll.qlInterestRateIndexMaturity(AA229,S229)</f>
        <v>48698</v>
      </c>
      <c r="U229" s="97">
        <f>_xll.qlIndexFixing(AA229,R229,TRUE,_xll.ohTrigger(Trigger,Trigger6M,InterestRatesTrigger))</f>
        <v>1.8378725271137056E-2</v>
      </c>
      <c r="V229" s="97">
        <f>_xll.qlQuoteValue(P229,_xll.ohTrigger(Trigger,Trigger6M,InterestRatesTrigger))</f>
        <v>1.839E-2</v>
      </c>
      <c r="W229" s="94" t="b">
        <f t="shared" si="22"/>
        <v>1</v>
      </c>
      <c r="X229" s="153">
        <f t="shared" si="23"/>
        <v>-0.11274728862944311</v>
      </c>
      <c r="Y229" s="50" t="b">
        <f>ABS(X229/10000)&lt;=ABS('General Settings'!$D$32)</f>
        <v>0</v>
      </c>
      <c r="AA229" s="50" t="str">
        <f>_xll.qlSwapIndex(,,O229,SettlementDays,Currency,Calendar,FixedLegTenor,FixedLegBDC,FixedLegDayCounter,Index6M,DiscountingCurve,Permanent,Trigger,ObjectOverwrite)</f>
        <v>obj_0073c#0000</v>
      </c>
      <c r="AB229" s="50" t="str">
        <f>_xll.qlVanillaSwapFromSwapIndex(,AA229,R229)</f>
        <v>obj_00962#0000</v>
      </c>
    </row>
    <row r="230" spans="13:28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22"/>
      <c r="R230" s="106">
        <f>_xll.qlInterestRateIndexFixingDate(AA230,S230)</f>
        <v>45775</v>
      </c>
      <c r="S230" s="106">
        <f>_xll.qlCalendarAdvance(Calendar,SettlementDate,N230,"mf",TRUE,Trigger)</f>
        <v>45777</v>
      </c>
      <c r="T230" s="106">
        <f>_xll.qlInterestRateIndexMaturity(AA230,S230)</f>
        <v>49062</v>
      </c>
      <c r="U230" s="97">
        <f>_xll.qlIndexFixing(AA230,R230,TRUE,_xll.ohTrigger(Trigger,Trigger6M,InterestRatesTrigger))</f>
        <v>1.8267742210060278E-2</v>
      </c>
      <c r="V230" s="97">
        <f>_xll.qlQuoteValue(P230,_xll.ohTrigger(Trigger,Trigger6M,InterestRatesTrigger))</f>
        <v>1.8269999999999998E-2</v>
      </c>
      <c r="W230" s="94" t="b">
        <f t="shared" si="22"/>
        <v>1</v>
      </c>
      <c r="X230" s="153">
        <f t="shared" si="23"/>
        <v>-2.2577899397198398E-2</v>
      </c>
      <c r="Y230" s="50" t="b">
        <f>ABS(X230/10000)&lt;=ABS('General Settings'!$D$32)</f>
        <v>0</v>
      </c>
      <c r="AA230" s="50" t="str">
        <f>_xll.qlSwapIndex(,,O230,SettlementDays,Currency,Calendar,FixedLegTenor,FixedLegBDC,FixedLegDayCounter,Index6M,DiscountingCurve,Permanent,Trigger,ObjectOverwrite)</f>
        <v>obj_006a2#0000</v>
      </c>
      <c r="AB230" s="50" t="str">
        <f>_xll.qlVanillaSwapFromSwapIndex(,AA230,R230)</f>
        <v>obj_00944#0000</v>
      </c>
    </row>
    <row r="231" spans="13:28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22"/>
      <c r="R231" s="106">
        <f>_xll.qlInterestRateIndexFixingDate(AA231,S231)</f>
        <v>45775</v>
      </c>
      <c r="S231" s="106">
        <f>_xll.qlCalendarAdvance(Calendar,SettlementDate,N231,"mf",TRUE,Trigger)</f>
        <v>45777</v>
      </c>
      <c r="T231" s="106">
        <f>_xll.qlInterestRateIndexMaturity(AA231,S231)</f>
        <v>49429</v>
      </c>
      <c r="U231" s="97">
        <f>_xll.qlIndexFixing(AA231,R231,TRUE,_xll.ohTrigger(Trigger,Trigger6M,InterestRatesTrigger))</f>
        <v>1.8118584406726687E-2</v>
      </c>
      <c r="V231" s="97">
        <f>_xll.qlQuoteValue(P231,_xll.ohTrigger(Trigger,Trigger6M,InterestRatesTrigger))</f>
        <v>1.813E-2</v>
      </c>
      <c r="W231" s="94" t="b">
        <f t="shared" si="22"/>
        <v>1</v>
      </c>
      <c r="X231" s="153">
        <f t="shared" si="23"/>
        <v>-0.11415593273313152</v>
      </c>
      <c r="Y231" s="50" t="b">
        <f>ABS(X231/10000)&lt;=ABS('General Settings'!$D$32)</f>
        <v>0</v>
      </c>
      <c r="AA231" s="50" t="str">
        <f>_xll.qlSwapIndex(,,O231,SettlementDays,Currency,Calendar,FixedLegTenor,FixedLegBDC,FixedLegDayCounter,Index6M,DiscountingCurve,Permanent,Trigger,ObjectOverwrite)</f>
        <v>obj_00707#0000</v>
      </c>
      <c r="AB231" s="50" t="str">
        <f>_xll.qlVanillaSwapFromSwapIndex(,AA231,R231)</f>
        <v>obj_008fa#0000</v>
      </c>
    </row>
    <row r="232" spans="13:28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22"/>
      <c r="R232" s="106">
        <f>_xll.qlInterestRateIndexFixingDate(AA232,S232)</f>
        <v>45775</v>
      </c>
      <c r="S232" s="106">
        <f>_xll.qlCalendarAdvance(Calendar,SettlementDate,N232,"mf",TRUE,Trigger)</f>
        <v>45777</v>
      </c>
      <c r="T232" s="106">
        <f>_xll.qlInterestRateIndexMaturity(AA232,S232)</f>
        <v>49795</v>
      </c>
      <c r="U232" s="97">
        <f>_xll.qlIndexFixing(AA232,R232,TRUE,_xll.ohTrigger(Trigger,Trigger6M,InterestRatesTrigger))</f>
        <v>1.7947648705197983E-2</v>
      </c>
      <c r="V232" s="97">
        <f>_xll.qlQuoteValue(P232,_xll.ohTrigger(Trigger,Trigger6M,InterestRatesTrigger))</f>
        <v>1.7950000000000001E-2</v>
      </c>
      <c r="W232" s="94" t="b">
        <f t="shared" si="22"/>
        <v>1</v>
      </c>
      <c r="X232" s="153">
        <f t="shared" si="23"/>
        <v>-2.3512948020172619E-2</v>
      </c>
      <c r="Y232" s="50" t="b">
        <f>ABS(X232/10000)&lt;=ABS('General Settings'!$D$32)</f>
        <v>0</v>
      </c>
      <c r="AA232" s="50" t="str">
        <f>_xll.qlSwapIndex(,,O232,SettlementDays,Currency,Calendar,FixedLegTenor,FixedLegBDC,FixedLegDayCounter,Index6M,DiscountingCurve,Permanent,Trigger,ObjectOverwrite)</f>
        <v>obj_007b2#0000</v>
      </c>
      <c r="AB232" s="50" t="str">
        <f>_xll.qlVanillaSwapFromSwapIndex(,AA232,R232)</f>
        <v>obj_009b3#0000</v>
      </c>
    </row>
    <row r="233" spans="13:28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22"/>
      <c r="R233" s="106">
        <f>_xll.qlInterestRateIndexFixingDate(AA233,S233)</f>
        <v>45775</v>
      </c>
      <c r="S233" s="106">
        <f>_xll.qlCalendarAdvance(Calendar,SettlementDate,N233,"mf",TRUE,Trigger)</f>
        <v>45777</v>
      </c>
      <c r="T233" s="106">
        <f>_xll.qlInterestRateIndexMaturity(AA233,S233)</f>
        <v>50160</v>
      </c>
      <c r="U233" s="97">
        <f>_xll.qlIndexFixing(AA233,R233,TRUE,_xll.ohTrigger(Trigger,Trigger6M,InterestRatesTrigger))</f>
        <v>1.7755925860858005E-2</v>
      </c>
      <c r="V233" s="97">
        <f>_xll.qlQuoteValue(P233,_xll.ohTrigger(Trigger,Trigger6M,InterestRatesTrigger))</f>
        <v>1.7750000000000002E-2</v>
      </c>
      <c r="W233" s="94" t="b">
        <f t="shared" si="22"/>
        <v>1</v>
      </c>
      <c r="X233" s="153">
        <f t="shared" si="23"/>
        <v>5.9258608580033123E-2</v>
      </c>
      <c r="Y233" s="50" t="b">
        <f>ABS(X233/10000)&lt;=ABS('General Settings'!$D$32)</f>
        <v>0</v>
      </c>
      <c r="AA233" s="50" t="str">
        <f>_xll.qlSwapIndex(,,O233,SettlementDays,Currency,Calendar,FixedLegTenor,FixedLegBDC,FixedLegDayCounter,Index6M,DiscountingCurve,Permanent,Trigger,ObjectOverwrite)</f>
        <v>obj_007a6#0000</v>
      </c>
      <c r="AB233" s="50" t="str">
        <f>_xll.qlVanillaSwapFromSwapIndex(,AA233,R233)</f>
        <v>obj_008f3#0000</v>
      </c>
    </row>
    <row r="234" spans="13:28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22"/>
      <c r="R234" s="106">
        <f>_xll.qlInterestRateIndexFixingDate(AA234,S234)</f>
        <v>45775</v>
      </c>
      <c r="S234" s="106">
        <f>_xll.qlCalendarAdvance(Calendar,SettlementDate,N234,"mf",TRUE,Trigger)</f>
        <v>45777</v>
      </c>
      <c r="T234" s="106">
        <f>_xll.qlInterestRateIndexMaturity(AA234,S234)</f>
        <v>50525</v>
      </c>
      <c r="U234" s="97">
        <f>_xll.qlIndexFixing(AA234,R234,TRUE,_xll.ohTrigger(Trigger,Trigger6M,InterestRatesTrigger))</f>
        <v>1.755372520523844E-2</v>
      </c>
      <c r="V234" s="97">
        <f>_xll.qlQuoteValue(P234,_xll.ohTrigger(Trigger,Trigger6M,InterestRatesTrigger))</f>
        <v>1.7559999999999999E-2</v>
      </c>
      <c r="W234" s="94" t="b">
        <f t="shared" si="22"/>
        <v>1</v>
      </c>
      <c r="X234" s="153">
        <f t="shared" si="23"/>
        <v>-6.2747947615592048E-2</v>
      </c>
      <c r="Y234" s="50" t="b">
        <f>ABS(X234/10000)&lt;=ABS('General Settings'!$D$32)</f>
        <v>0</v>
      </c>
      <c r="AA234" s="50" t="str">
        <f>_xll.qlSwapIndex(,,O234,SettlementDays,Currency,Calendar,FixedLegTenor,FixedLegBDC,FixedLegDayCounter,Index6M,DiscountingCurve,Permanent,Trigger,ObjectOverwrite)</f>
        <v>obj_007da#0000</v>
      </c>
      <c r="AB234" s="50" t="str">
        <f>_xll.qlVanillaSwapFromSwapIndex(,AA234,R234)</f>
        <v>obj_008e2#0000</v>
      </c>
    </row>
    <row r="235" spans="13:28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22"/>
      <c r="R235" s="106">
        <f>_xll.qlInterestRateIndexFixingDate(AA235,S235)</f>
        <v>45775</v>
      </c>
      <c r="S235" s="106">
        <f>_xll.qlCalendarAdvance(Calendar,SettlementDate,N235,"mf",TRUE,Trigger)</f>
        <v>45777</v>
      </c>
      <c r="T235" s="106">
        <f>_xll.qlInterestRateIndexMaturity(AA235,S235)</f>
        <v>50889</v>
      </c>
      <c r="U235" s="97">
        <f>_xll.qlIndexFixing(AA235,R235,TRUE,_xll.ohTrigger(Trigger,Trigger6M,InterestRatesTrigger))</f>
        <v>1.7347314650412095E-2</v>
      </c>
      <c r="V235" s="97">
        <f>_xll.qlQuoteValue(P235,_xll.ohTrigger(Trigger,Trigger6M,InterestRatesTrigger))</f>
        <v>1.7340000000000001E-2</v>
      </c>
      <c r="W235" s="94" t="b">
        <f t="shared" si="22"/>
        <v>1</v>
      </c>
      <c r="X235" s="153">
        <f t="shared" si="23"/>
        <v>7.3146504120935596E-2</v>
      </c>
      <c r="Y235" s="50" t="b">
        <f>ABS(X235/10000)&lt;=ABS('General Settings'!$D$32)</f>
        <v>0</v>
      </c>
      <c r="AA235" s="50" t="str">
        <f>_xll.qlSwapIndex(,,O235,SettlementDays,Currency,Calendar,FixedLegTenor,FixedLegBDC,FixedLegDayCounter,Index6M,DiscountingCurve,Permanent,Trigger,ObjectOverwrite)</f>
        <v>obj_00731#0000</v>
      </c>
      <c r="AB235" s="50" t="str">
        <f>_xll.qlVanillaSwapFromSwapIndex(,AA235,R235)</f>
        <v>obj_00936#0000</v>
      </c>
    </row>
    <row r="236" spans="13:28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22"/>
      <c r="R236" s="106">
        <f>_xll.qlInterestRateIndexFixingDate(AA236,S236)</f>
        <v>45775</v>
      </c>
      <c r="S236" s="106">
        <f>_xll.qlCalendarAdvance(Calendar,SettlementDate,N236,"mf",TRUE,Trigger)</f>
        <v>45777</v>
      </c>
      <c r="T236" s="106">
        <f>_xll.qlInterestRateIndexMaturity(AA236,S236)</f>
        <v>51256</v>
      </c>
      <c r="U236" s="97">
        <f>_xll.qlIndexFixing(AA236,R236,TRUE,_xll.ohTrigger(Trigger,Trigger6M,InterestRatesTrigger))</f>
        <v>1.7143050575539734E-2</v>
      </c>
      <c r="V236" s="97">
        <f>_xll.qlQuoteValue(P236,_xll.ohTrigger(Trigger,Trigger6M,InterestRatesTrigger))</f>
        <v>1.7139999999999999E-2</v>
      </c>
      <c r="W236" s="94" t="b">
        <f t="shared" si="22"/>
        <v>1</v>
      </c>
      <c r="X236" s="153">
        <f t="shared" si="23"/>
        <v>3.0505755397348955E-2</v>
      </c>
      <c r="Y236" s="50" t="b">
        <f>ABS(X236/10000)&lt;=ABS('General Settings'!$D$32)</f>
        <v>0</v>
      </c>
      <c r="AA236" s="50" t="str">
        <f>_xll.qlSwapIndex(,,O236,SettlementDays,Currency,Calendar,FixedLegTenor,FixedLegBDC,FixedLegDayCounter,Index6M,DiscountingCurve,Permanent,Trigger,ObjectOverwrite)</f>
        <v>obj_006ef#0000</v>
      </c>
      <c r="AB236" s="50" t="str">
        <f>_xll.qlVanillaSwapFromSwapIndex(,AA236,R236)</f>
        <v>obj_008bb#0000</v>
      </c>
    </row>
    <row r="237" spans="13:28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22"/>
      <c r="R237" s="106">
        <f>_xll.qlInterestRateIndexFixingDate(AA237,S237)</f>
        <v>45775</v>
      </c>
      <c r="S237" s="106">
        <f>_xll.qlCalendarAdvance(Calendar,SettlementDate,N237,"mf",TRUE,Trigger)</f>
        <v>45777</v>
      </c>
      <c r="T237" s="106">
        <f>_xll.qlInterestRateIndexMaturity(AA237,S237)</f>
        <v>53080</v>
      </c>
      <c r="U237" s="97">
        <f>_xll.qlIndexFixing(AA237,R237,TRUE,_xll.ohTrigger(Trigger,Trigger6M,InterestRatesTrigger))</f>
        <v>1.6250917119260772E-2</v>
      </c>
      <c r="V237" s="97">
        <f>_xll.qlQuoteValue(P237,_xll.ohTrigger(Trigger,Trigger6M,InterestRatesTrigger))</f>
        <v>1.6250000000000001E-2</v>
      </c>
      <c r="W237" s="94" t="b">
        <f t="shared" si="22"/>
        <v>1</v>
      </c>
      <c r="X237" s="153">
        <f t="shared" si="23"/>
        <v>9.1711926077098216E-3</v>
      </c>
      <c r="Y237" s="50" t="b">
        <f>ABS(X237/10000)&lt;=ABS('General Settings'!$D$32)</f>
        <v>0</v>
      </c>
      <c r="AA237" s="50" t="str">
        <f>_xll.qlSwapIndex(,,O237,SettlementDays,Currency,Calendar,FixedLegTenor,FixedLegBDC,FixedLegDayCounter,Index6M,DiscountingCurve,Permanent,Trigger,ObjectOverwrite)</f>
        <v>obj_0073f#0000</v>
      </c>
      <c r="AB237" s="50" t="str">
        <f>_xll.qlVanillaSwapFromSwapIndex(,AA237,R237)</f>
        <v>obj_008c8#0000</v>
      </c>
    </row>
    <row r="238" spans="13:28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22"/>
      <c r="R238" s="106">
        <f>_xll.qlInterestRateIndexFixingDate(AA238,S238)</f>
        <v>45775</v>
      </c>
      <c r="S238" s="106">
        <f>_xll.qlCalendarAdvance(Calendar,SettlementDate,N238,"mf",TRUE,Trigger)</f>
        <v>45777</v>
      </c>
      <c r="T238" s="106">
        <f>_xll.qlInterestRateIndexMaturity(AA238,S238)</f>
        <v>54907</v>
      </c>
      <c r="U238" s="97">
        <f>_xll.qlIndexFixing(AA238,R238,TRUE,_xll.ohTrigger(Trigger,Trigger6M,InterestRatesTrigger))</f>
        <v>1.5513856737844046E-2</v>
      </c>
      <c r="V238" s="97">
        <f>_xll.qlQuoteValue(P238,_xll.ohTrigger(Trigger,Trigger6M,InterestRatesTrigger))</f>
        <v>1.5509999999999999E-2</v>
      </c>
      <c r="W238" s="94" t="b">
        <f t="shared" si="22"/>
        <v>1</v>
      </c>
      <c r="X238" s="153">
        <f t="shared" si="23"/>
        <v>3.8567378440462763E-2</v>
      </c>
      <c r="Y238" s="50" t="b">
        <f>ABS(X238/10000)&lt;=ABS('General Settings'!$D$32)</f>
        <v>0</v>
      </c>
      <c r="AA238" s="50" t="str">
        <f>_xll.qlSwapIndex(,,O238,SettlementDays,Currency,Calendar,FixedLegTenor,FixedLegBDC,FixedLegDayCounter,Index6M,DiscountingCurve,Permanent,Trigger,ObjectOverwrite)</f>
        <v>obj_007f4#0000</v>
      </c>
      <c r="AB238" s="50" t="str">
        <f>_xll.qlVanillaSwapFromSwapIndex(,AA238,R238)</f>
        <v>obj_00977#0000</v>
      </c>
    </row>
    <row r="239" spans="13:28" x14ac:dyDescent="0.2">
      <c r="M239" s="197" t="s">
        <v>155</v>
      </c>
      <c r="N239" s="197" t="s">
        <v>85</v>
      </c>
      <c r="O239" s="197" t="s">
        <v>92</v>
      </c>
      <c r="P239" s="197" t="str">
        <f t="shared" si="21"/>
        <v>EUR9F30Y_Quote</v>
      </c>
      <c r="Q239" s="162"/>
      <c r="R239" s="198">
        <f>_xll.qlInterestRateIndexFixingDate(AA239,S239)</f>
        <v>45775</v>
      </c>
      <c r="S239" s="198">
        <f>_xll.qlCalendarAdvance(Calendar,SettlementDate,N239,"mf",TRUE,Trigger)</f>
        <v>45777</v>
      </c>
      <c r="T239" s="198">
        <f>_xll.qlInterestRateIndexMaturity(AA239,S239)</f>
        <v>56734</v>
      </c>
      <c r="U239" s="199">
        <f>_xll.qlIndexFixing(AA239,R239,TRUE,_xll.ohTrigger(Trigger,Trigger6M,InterestRatesTrigger))</f>
        <v>1.4862020975443938E-2</v>
      </c>
      <c r="V239" s="199">
        <f>_xll.qlQuoteValue(P239,_xll.ohTrigger(Trigger,Trigger6M,InterestRatesTrigger))</f>
        <v>1.486E-2</v>
      </c>
      <c r="W239" s="197" t="b">
        <f t="shared" si="22"/>
        <v>1</v>
      </c>
      <c r="X239" s="200">
        <f t="shared" si="23"/>
        <v>2.0209754439375754E-2</v>
      </c>
      <c r="Y239" s="161" t="b">
        <f>ABS(X239/10000)&lt;=ABS('General Settings'!$D$32)</f>
        <v>0</v>
      </c>
      <c r="AA239" s="50" t="str">
        <f>_xll.qlSwapIndex(,,O239,SettlementDays,Currency,Calendar,FixedLegTenor,FixedLegBDC,FixedLegDayCounter,Index6M,DiscountingCurve,Permanent,Trigger,ObjectOverwrite)</f>
        <v>obj_00779#0000</v>
      </c>
      <c r="AB239" s="50" t="str">
        <f>_xll.qlVanillaSwapFromSwapIndex(,AA239,R239)</f>
        <v>obj_00961#0000</v>
      </c>
    </row>
    <row r="240" spans="13:28" x14ac:dyDescent="0.2">
      <c r="M240" s="201" t="s">
        <v>155</v>
      </c>
      <c r="N240" s="201" t="s">
        <v>86</v>
      </c>
      <c r="O240" s="201" t="s">
        <v>33</v>
      </c>
      <c r="P240" s="201" t="str">
        <f t="shared" si="21"/>
        <v>EUR10F1Y_Quote</v>
      </c>
      <c r="Q240" s="166"/>
      <c r="R240" s="202">
        <f>_xll.qlInterestRateIndexFixingDate(AA240,S240)</f>
        <v>46140</v>
      </c>
      <c r="S240" s="202">
        <f>_xll.qlCalendarAdvance(Calendar,SettlementDate,N240,"mf",TRUE,Trigger)</f>
        <v>46142</v>
      </c>
      <c r="T240" s="202">
        <f>_xll.qlInterestRateIndexMaturity(AA240,S240)</f>
        <v>46507</v>
      </c>
      <c r="U240" s="203">
        <f>_xll.qlIndexFixing(AA240,R240,TRUE,_xll.ohTrigger(Trigger,Trigger6M,InterestRatesTrigger))</f>
        <v>1.8020616148176946E-2</v>
      </c>
      <c r="V240" s="203">
        <f>_xll.qlQuoteValue(P240,_xll.ohTrigger(Trigger,Trigger6M,InterestRatesTrigger))</f>
        <v>1.8000000000000002E-2</v>
      </c>
      <c r="W240" s="201" t="b">
        <f t="shared" si="22"/>
        <v>1</v>
      </c>
      <c r="X240" s="204">
        <f t="shared" si="23"/>
        <v>0.20616148176944016</v>
      </c>
      <c r="Y240" s="149" t="b">
        <f>ABS(X240/10000)&lt;=ABS('General Settings'!$D$32)</f>
        <v>0</v>
      </c>
      <c r="AA240" s="50" t="str">
        <f>_xll.qlSwapIndex(,,O240,SettlementDays,Currency,Calendar,FixedLegTenor,FixedLegBDC,FixedLegDayCounter,Index6M,DiscountingCurve,Permanent,Trigger,ObjectOverwrite)</f>
        <v>obj_00864#0000</v>
      </c>
      <c r="AB240" s="50" t="str">
        <f>_xll.qlVanillaSwapFromSwapIndex(,AA240,R240)</f>
        <v>obj_008bc#0000</v>
      </c>
    </row>
    <row r="241" spans="13:28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22"/>
      <c r="R241" s="106">
        <f>_xll.qlInterestRateIndexFixingDate(AA241,S241)</f>
        <v>46140</v>
      </c>
      <c r="S241" s="106">
        <f>_xll.qlCalendarAdvance(Calendar,SettlementDate,N241,"mf",TRUE,Trigger)</f>
        <v>46142</v>
      </c>
      <c r="T241" s="106">
        <f>_xll.qlInterestRateIndexMaturity(AA241,S241)</f>
        <v>46871</v>
      </c>
      <c r="U241" s="97">
        <f>_xll.qlIndexFixing(AA241,R241,TRUE,_xll.ohTrigger(Trigger,Trigger6M,InterestRatesTrigger))</f>
        <v>1.8448568929535874E-2</v>
      </c>
      <c r="V241" s="97">
        <f>_xll.qlQuoteValue(P241,_xll.ohTrigger(Trigger,Trigger6M,InterestRatesTrigger))</f>
        <v>1.8450000000000001E-2</v>
      </c>
      <c r="W241" s="94" t="b">
        <f t="shared" si="22"/>
        <v>1</v>
      </c>
      <c r="X241" s="153">
        <f t="shared" si="23"/>
        <v>-1.4310704641272431E-2</v>
      </c>
      <c r="Y241" s="50" t="b">
        <f>ABS(X241/10000)&lt;=ABS('General Settings'!$D$32)</f>
        <v>0</v>
      </c>
      <c r="AA241" s="50" t="str">
        <f>_xll.qlSwapIndex(,,O241,SettlementDays,Currency,Calendar,FixedLegTenor,FixedLegBDC,FixedLegDayCounter,Index6M,DiscountingCurve,Permanent,Trigger,ObjectOverwrite)</f>
        <v>obj_0072b#0000</v>
      </c>
      <c r="AB241" s="50" t="str">
        <f>_xll.qlVanillaSwapFromSwapIndex(,AA241,R241)</f>
        <v>obj_0093f#0000</v>
      </c>
    </row>
    <row r="242" spans="13:28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22"/>
      <c r="R242" s="106">
        <f>_xll.qlInterestRateIndexFixingDate(AA242,S242)</f>
        <v>46140</v>
      </c>
      <c r="S242" s="106">
        <f>_xll.qlCalendarAdvance(Calendar,SettlementDate,N242,"mf",TRUE,Trigger)</f>
        <v>46142</v>
      </c>
      <c r="T242" s="106">
        <f>_xll.qlInterestRateIndexMaturity(AA242,S242)</f>
        <v>47238</v>
      </c>
      <c r="U242" s="97">
        <f>_xll.qlIndexFixing(AA242,R242,TRUE,_xll.ohTrigger(Trigger,Trigger6M,InterestRatesTrigger))</f>
        <v>1.8664527771328817E-2</v>
      </c>
      <c r="V242" s="97">
        <f>_xll.qlQuoteValue(P242,_xll.ohTrigger(Trigger,Trigger6M,InterestRatesTrigger))</f>
        <v>1.8620000000000001E-2</v>
      </c>
      <c r="W242" s="94" t="b">
        <f t="shared" si="22"/>
        <v>1</v>
      </c>
      <c r="X242" s="153">
        <f t="shared" si="23"/>
        <v>0.44527771328815857</v>
      </c>
      <c r="Y242" s="50" t="b">
        <f>ABS(X242/10000)&lt;=ABS('General Settings'!$D$32)</f>
        <v>0</v>
      </c>
      <c r="AA242" s="50" t="str">
        <f>_xll.qlSwapIndex(,,O242,SettlementDays,Currency,Calendar,FixedLegTenor,FixedLegBDC,FixedLegDayCounter,Index6M,DiscountingCurve,Permanent,Trigger,ObjectOverwrite)</f>
        <v>obj_006aa#0000</v>
      </c>
      <c r="AB242" s="50" t="str">
        <f>_xll.qlVanillaSwapFromSwapIndex(,AA242,R242)</f>
        <v>obj_008b9#0000</v>
      </c>
    </row>
    <row r="243" spans="13:28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22"/>
      <c r="R243" s="106">
        <f>_xll.qlInterestRateIndexFixingDate(AA243,S243)</f>
        <v>46140</v>
      </c>
      <c r="S243" s="106">
        <f>_xll.qlCalendarAdvance(Calendar,SettlementDate,N243,"mf",TRUE,Trigger)</f>
        <v>46142</v>
      </c>
      <c r="T243" s="106">
        <f>_xll.qlInterestRateIndexMaturity(AA243,S243)</f>
        <v>47603</v>
      </c>
      <c r="U243" s="97">
        <f>_xll.qlIndexFixing(AA243,R243,TRUE,_xll.ohTrigger(Trigger,Trigger6M,InterestRatesTrigger))</f>
        <v>1.8763511012366438E-2</v>
      </c>
      <c r="V243" s="97">
        <f>_xll.qlQuoteValue(P243,_xll.ohTrigger(Trigger,Trigger6M,InterestRatesTrigger))</f>
        <v>1.8720000000000001E-2</v>
      </c>
      <c r="W243" s="94" t="b">
        <f t="shared" si="22"/>
        <v>1</v>
      </c>
      <c r="X243" s="153">
        <f t="shared" si="23"/>
        <v>0.43511012366437285</v>
      </c>
      <c r="Y243" s="50" t="b">
        <f>ABS(X243/10000)&lt;=ABS('General Settings'!$D$32)</f>
        <v>0</v>
      </c>
      <c r="AA243" s="50" t="str">
        <f>_xll.qlSwapIndex(,,O243,SettlementDays,Currency,Calendar,FixedLegTenor,FixedLegBDC,FixedLegDayCounter,Index6M,DiscountingCurve,Permanent,Trigger,ObjectOverwrite)</f>
        <v>obj_00703#0000</v>
      </c>
      <c r="AB243" s="50" t="str">
        <f>_xll.qlVanillaSwapFromSwapIndex(,AA243,R243)</f>
        <v>obj_00934#0000</v>
      </c>
    </row>
    <row r="244" spans="13:28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22"/>
      <c r="R244" s="106">
        <f>_xll.qlInterestRateIndexFixingDate(AA244,S244)</f>
        <v>46140</v>
      </c>
      <c r="S244" s="106">
        <f>_xll.qlCalendarAdvance(Calendar,SettlementDate,N244,"mf",TRUE,Trigger)</f>
        <v>46142</v>
      </c>
      <c r="T244" s="106">
        <f>_xll.qlInterestRateIndexMaturity(AA244,S244)</f>
        <v>47968</v>
      </c>
      <c r="U244" s="97">
        <f>_xll.qlIndexFixing(AA244,R244,TRUE,_xll.ohTrigger(Trigger,Trigger6M,InterestRatesTrigger))</f>
        <v>1.8776806323742769E-2</v>
      </c>
      <c r="V244" s="97">
        <f>_xll.qlQuoteValue(P244,_xll.ohTrigger(Trigger,Trigger6M,InterestRatesTrigger))</f>
        <v>1.8780000000000002E-2</v>
      </c>
      <c r="W244" s="94" t="b">
        <f t="shared" si="22"/>
        <v>1</v>
      </c>
      <c r="X244" s="153">
        <f t="shared" si="23"/>
        <v>-3.193676257232797E-2</v>
      </c>
      <c r="Y244" s="50" t="b">
        <f>ABS(X244/10000)&lt;=ABS('General Settings'!$D$32)</f>
        <v>0</v>
      </c>
      <c r="AA244" s="50" t="str">
        <f>_xll.qlSwapIndex(,,O244,SettlementDays,Currency,Calendar,FixedLegTenor,FixedLegBDC,FixedLegDayCounter,Index6M,DiscountingCurve,Permanent,Trigger,ObjectOverwrite)</f>
        <v>obj_00765#0000</v>
      </c>
      <c r="AB244" s="50" t="str">
        <f>_xll.qlVanillaSwapFromSwapIndex(,AA244,R244)</f>
        <v>obj_009b6#0000</v>
      </c>
    </row>
    <row r="245" spans="13:28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22"/>
      <c r="R245" s="106">
        <f>_xll.qlInterestRateIndexFixingDate(AA245,S245)</f>
        <v>46140</v>
      </c>
      <c r="S245" s="106">
        <f>_xll.qlCalendarAdvance(Calendar,SettlementDate,N245,"mf",TRUE,Trigger)</f>
        <v>46142</v>
      </c>
      <c r="T245" s="106">
        <f>_xll.qlInterestRateIndexMaturity(AA245,S245)</f>
        <v>48334</v>
      </c>
      <c r="U245" s="97">
        <f>_xll.qlIndexFixing(AA245,R245,TRUE,_xll.ohTrigger(Trigger,Trigger6M,InterestRatesTrigger))</f>
        <v>1.8729413956055412E-2</v>
      </c>
      <c r="V245" s="97">
        <f>_xll.qlQuoteValue(P245,_xll.ohTrigger(Trigger,Trigger6M,InterestRatesTrigger))</f>
        <v>1.873E-2</v>
      </c>
      <c r="W245" s="94" t="b">
        <f t="shared" si="22"/>
        <v>1</v>
      </c>
      <c r="X245" s="153">
        <f t="shared" si="23"/>
        <v>-5.8604394458788844E-3</v>
      </c>
      <c r="Y245" s="50" t="b">
        <f>ABS(X245/10000)&lt;=ABS('General Settings'!$D$32)</f>
        <v>0</v>
      </c>
      <c r="AA245" s="50" t="str">
        <f>_xll.qlSwapIndex(,,O245,SettlementDays,Currency,Calendar,FixedLegTenor,FixedLegBDC,FixedLegDayCounter,Index6M,DiscountingCurve,Permanent,Trigger,ObjectOverwrite)</f>
        <v>obj_00775#0000</v>
      </c>
      <c r="AB245" s="50" t="str">
        <f>_xll.qlVanillaSwapFromSwapIndex(,AA245,R245)</f>
        <v>obj_0095a#0000</v>
      </c>
    </row>
    <row r="246" spans="13:28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22"/>
      <c r="R246" s="106">
        <f>_xll.qlInterestRateIndexFixingDate(AA246,S246)</f>
        <v>46140</v>
      </c>
      <c r="S246" s="106">
        <f>_xll.qlCalendarAdvance(Calendar,SettlementDate,N246,"mf",TRUE,Trigger)</f>
        <v>46142</v>
      </c>
      <c r="T246" s="106">
        <f>_xll.qlInterestRateIndexMaturity(AA246,S246)</f>
        <v>48698</v>
      </c>
      <c r="U246" s="97">
        <f>_xll.qlIndexFixing(AA246,R246,TRUE,_xll.ohTrigger(Trigger,Trigger6M,InterestRatesTrigger))</f>
        <v>1.8618023032213819E-2</v>
      </c>
      <c r="V246" s="97">
        <f>_xll.qlQuoteValue(P246,_xll.ohTrigger(Trigger,Trigger6M,InterestRatesTrigger))</f>
        <v>1.8630000000000001E-2</v>
      </c>
      <c r="W246" s="94" t="b">
        <f t="shared" si="22"/>
        <v>1</v>
      </c>
      <c r="X246" s="153">
        <f t="shared" si="23"/>
        <v>-0.11976967786181403</v>
      </c>
      <c r="Y246" s="50" t="b">
        <f>ABS(X246/10000)&lt;=ABS('General Settings'!$D$32)</f>
        <v>0</v>
      </c>
      <c r="AA246" s="50" t="str">
        <f>_xll.qlSwapIndex(,,O246,SettlementDays,Currency,Calendar,FixedLegTenor,FixedLegBDC,FixedLegDayCounter,Index6M,DiscountingCurve,Permanent,Trigger,ObjectOverwrite)</f>
        <v>obj_007db#0000</v>
      </c>
      <c r="AB246" s="50" t="str">
        <f>_xll.qlVanillaSwapFromSwapIndex(,AA246,R246)</f>
        <v>obj_009af#0000</v>
      </c>
    </row>
    <row r="247" spans="13:28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22"/>
      <c r="R247" s="106">
        <f>_xll.qlInterestRateIndexFixingDate(AA247,S247)</f>
        <v>46140</v>
      </c>
      <c r="S247" s="106">
        <f>_xll.qlCalendarAdvance(Calendar,SettlementDate,N247,"mf",TRUE,Trigger)</f>
        <v>46142</v>
      </c>
      <c r="T247" s="106">
        <f>_xll.qlInterestRateIndexMaturity(AA247,S247)</f>
        <v>49062</v>
      </c>
      <c r="U247" s="97">
        <f>_xll.qlIndexFixing(AA247,R247,TRUE,_xll.ohTrigger(Trigger,Trigger6M,InterestRatesTrigger))</f>
        <v>1.8463970150713063E-2</v>
      </c>
      <c r="V247" s="97">
        <f>_xll.qlQuoteValue(P247,_xll.ohTrigger(Trigger,Trigger6M,InterestRatesTrigger))</f>
        <v>1.8460000000000001E-2</v>
      </c>
      <c r="W247" s="94" t="b">
        <f t="shared" si="22"/>
        <v>1</v>
      </c>
      <c r="X247" s="153">
        <f t="shared" si="23"/>
        <v>3.9701507130625313E-2</v>
      </c>
      <c r="Y247" s="50" t="b">
        <f>ABS(X247/10000)&lt;=ABS('General Settings'!$D$32)</f>
        <v>0</v>
      </c>
      <c r="AA247" s="50" t="str">
        <f>_xll.qlSwapIndex(,,O247,SettlementDays,Currency,Calendar,FixedLegTenor,FixedLegBDC,FixedLegDayCounter,Index6M,DiscountingCurve,Permanent,Trigger,ObjectOverwrite)</f>
        <v>obj_0078d#0000</v>
      </c>
      <c r="AB247" s="50" t="str">
        <f>_xll.qlVanillaSwapFromSwapIndex(,AA247,R247)</f>
        <v>obj_009bd#0000</v>
      </c>
    </row>
    <row r="248" spans="13:28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22"/>
      <c r="R248" s="106">
        <f>_xll.qlInterestRateIndexFixingDate(AA248,S248)</f>
        <v>46140</v>
      </c>
      <c r="S248" s="106">
        <f>_xll.qlCalendarAdvance(Calendar,SettlementDate,N248,"mf",TRUE,Trigger)</f>
        <v>46142</v>
      </c>
      <c r="T248" s="106">
        <f>_xll.qlInterestRateIndexMaturity(AA248,S248)</f>
        <v>49429</v>
      </c>
      <c r="U248" s="97">
        <f>_xll.qlIndexFixing(AA248,R248,TRUE,_xll.ohTrigger(Trigger,Trigger6M,InterestRatesTrigger))</f>
        <v>1.8276306302015415E-2</v>
      </c>
      <c r="V248" s="97">
        <f>_xll.qlQuoteValue(P248,_xll.ohTrigger(Trigger,Trigger6M,InterestRatesTrigger))</f>
        <v>1.8290000000000001E-2</v>
      </c>
      <c r="W248" s="94" t="b">
        <f t="shared" si="22"/>
        <v>1</v>
      </c>
      <c r="X248" s="153">
        <f t="shared" si="23"/>
        <v>-0.13693697984585446</v>
      </c>
      <c r="Y248" s="50" t="b">
        <f>ABS(X248/10000)&lt;=ABS('General Settings'!$D$32)</f>
        <v>0</v>
      </c>
      <c r="AA248" s="50" t="str">
        <f>_xll.qlSwapIndex(,,O248,SettlementDays,Currency,Calendar,FixedLegTenor,FixedLegBDC,FixedLegDayCounter,Index6M,DiscountingCurve,Permanent,Trigger,ObjectOverwrite)</f>
        <v>obj_00847#0000</v>
      </c>
      <c r="AB248" s="50" t="str">
        <f>_xll.qlVanillaSwapFromSwapIndex(,AA248,R248)</f>
        <v>obj_008a3#0000</v>
      </c>
    </row>
    <row r="249" spans="13:28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22"/>
      <c r="R249" s="106">
        <f>_xll.qlInterestRateIndexFixingDate(AA249,S249)</f>
        <v>46140</v>
      </c>
      <c r="S249" s="106">
        <f>_xll.qlCalendarAdvance(Calendar,SettlementDate,N249,"mf",TRUE,Trigger)</f>
        <v>46142</v>
      </c>
      <c r="T249" s="106">
        <f>_xll.qlInterestRateIndexMaturity(AA249,S249)</f>
        <v>49795</v>
      </c>
      <c r="U249" s="97">
        <f>_xll.qlIndexFixing(AA249,R249,TRUE,_xll.ohTrigger(Trigger,Trigger6M,InterestRatesTrigger))</f>
        <v>1.8071998489367375E-2</v>
      </c>
      <c r="V249" s="97">
        <f>_xll.qlQuoteValue(P249,_xll.ohTrigger(Trigger,Trigger6M,InterestRatesTrigger))</f>
        <v>1.8069999999999999E-2</v>
      </c>
      <c r="W249" s="94" t="b">
        <f t="shared" si="22"/>
        <v>1</v>
      </c>
      <c r="X249" s="153">
        <f t="shared" si="23"/>
        <v>1.9984893673760662E-2</v>
      </c>
      <c r="Y249" s="50" t="b">
        <f>ABS(X249/10000)&lt;=ABS('General Settings'!$D$32)</f>
        <v>0</v>
      </c>
      <c r="AA249" s="50" t="str">
        <f>_xll.qlSwapIndex(,,O249,SettlementDays,Currency,Calendar,FixedLegTenor,FixedLegBDC,FixedLegDayCounter,Index6M,DiscountingCurve,Permanent,Trigger,ObjectOverwrite)</f>
        <v>obj_006d6#0000</v>
      </c>
      <c r="AB249" s="50" t="str">
        <f>_xll.qlVanillaSwapFromSwapIndex(,AA249,R249)</f>
        <v>obj_0088b#0000</v>
      </c>
    </row>
    <row r="250" spans="13:28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22"/>
      <c r="R250" s="106">
        <f>_xll.qlInterestRateIndexFixingDate(AA250,S250)</f>
        <v>46140</v>
      </c>
      <c r="S250" s="106">
        <f>_xll.qlCalendarAdvance(Calendar,SettlementDate,N250,"mf",TRUE,Trigger)</f>
        <v>46142</v>
      </c>
      <c r="T250" s="106">
        <f>_xll.qlInterestRateIndexMaturity(AA250,S250)</f>
        <v>50160</v>
      </c>
      <c r="U250" s="97">
        <f>_xll.qlIndexFixing(AA250,R250,TRUE,_xll.ohTrigger(Trigger,Trigger6M,InterestRatesTrigger))</f>
        <v>1.7850595287393724E-2</v>
      </c>
      <c r="V250" s="97">
        <f>_xll.qlQuoteValue(P250,_xll.ohTrigger(Trigger,Trigger6M,InterestRatesTrigger))</f>
        <v>1.7850000000000001E-2</v>
      </c>
      <c r="W250" s="94" t="b">
        <f t="shared" si="22"/>
        <v>1</v>
      </c>
      <c r="X250" s="153">
        <f t="shared" si="23"/>
        <v>5.9528739372247119E-3</v>
      </c>
      <c r="Y250" s="50" t="b">
        <f>ABS(X250/10000)&lt;=ABS('General Settings'!$D$32)</f>
        <v>0</v>
      </c>
      <c r="AA250" s="50" t="str">
        <f>_xll.qlSwapIndex(,,O250,SettlementDays,Currency,Calendar,FixedLegTenor,FixedLegBDC,FixedLegDayCounter,Index6M,DiscountingCurve,Permanent,Trigger,ObjectOverwrite)</f>
        <v>obj_00783#0000</v>
      </c>
      <c r="AB250" s="50" t="str">
        <f>_xll.qlVanillaSwapFromSwapIndex(,AA250,R250)</f>
        <v>obj_00981#0000</v>
      </c>
    </row>
    <row r="251" spans="13:28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22"/>
      <c r="R251" s="106">
        <f>_xll.qlInterestRateIndexFixingDate(AA251,S251)</f>
        <v>46140</v>
      </c>
      <c r="S251" s="106">
        <f>_xll.qlCalendarAdvance(Calendar,SettlementDate,N251,"mf",TRUE,Trigger)</f>
        <v>46142</v>
      </c>
      <c r="T251" s="106">
        <f>_xll.qlInterestRateIndexMaturity(AA251,S251)</f>
        <v>50525</v>
      </c>
      <c r="U251" s="97">
        <f>_xll.qlIndexFixing(AA251,R251,TRUE,_xll.ohTrigger(Trigger,Trigger6M,InterestRatesTrigger))</f>
        <v>1.762240008125944E-2</v>
      </c>
      <c r="V251" s="97">
        <f>_xll.qlQuoteValue(P251,_xll.ohTrigger(Trigger,Trigger6M,InterestRatesTrigger))</f>
        <v>1.763E-2</v>
      </c>
      <c r="W251" s="94" t="b">
        <f t="shared" si="22"/>
        <v>1</v>
      </c>
      <c r="X251" s="153">
        <f t="shared" si="23"/>
        <v>-7.599918740559819E-2</v>
      </c>
      <c r="Y251" s="50" t="b">
        <f>ABS(X251/10000)&lt;=ABS('General Settings'!$D$32)</f>
        <v>0</v>
      </c>
      <c r="AA251" s="50" t="str">
        <f>_xll.qlSwapIndex(,,O251,SettlementDays,Currency,Calendar,FixedLegTenor,FixedLegBDC,FixedLegDayCounter,Index6M,DiscountingCurve,Permanent,Trigger,ObjectOverwrite)</f>
        <v>obj_00714#0000</v>
      </c>
      <c r="AB251" s="50" t="str">
        <f>_xll.qlVanillaSwapFromSwapIndex(,AA251,R251)</f>
        <v>obj_00984#0000</v>
      </c>
    </row>
    <row r="252" spans="13:28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22"/>
      <c r="R252" s="106">
        <f>_xll.qlInterestRateIndexFixingDate(AA252,S252)</f>
        <v>46140</v>
      </c>
      <c r="S252" s="106">
        <f>_xll.qlCalendarAdvance(Calendar,SettlementDate,N252,"mf",TRUE,Trigger)</f>
        <v>46142</v>
      </c>
      <c r="T252" s="106">
        <f>_xll.qlInterestRateIndexMaturity(AA252,S252)</f>
        <v>50889</v>
      </c>
      <c r="U252" s="97">
        <f>_xll.qlIndexFixing(AA252,R252,TRUE,_xll.ohTrigger(Trigger,Trigger6M,InterestRatesTrigger))</f>
        <v>1.7393365118871729E-2</v>
      </c>
      <c r="V252" s="97">
        <f>_xll.qlQuoteValue(P252,_xll.ohTrigger(Trigger,Trigger6M,InterestRatesTrigger))</f>
        <v>1.7390000000000003E-2</v>
      </c>
      <c r="W252" s="94" t="b">
        <f t="shared" si="22"/>
        <v>1</v>
      </c>
      <c r="X252" s="153">
        <f t="shared" si="23"/>
        <v>3.3651188717266634E-2</v>
      </c>
      <c r="Y252" s="50" t="b">
        <f>ABS(X252/10000)&lt;=ABS('General Settings'!$D$32)</f>
        <v>0</v>
      </c>
      <c r="AA252" s="50" t="str">
        <f>_xll.qlSwapIndex(,,O252,SettlementDays,Currency,Calendar,FixedLegTenor,FixedLegBDC,FixedLegDayCounter,Index6M,DiscountingCurve,Permanent,Trigger,ObjectOverwrite)</f>
        <v>obj_00725#0000</v>
      </c>
      <c r="AB252" s="50" t="str">
        <f>_xll.qlVanillaSwapFromSwapIndex(,AA252,R252)</f>
        <v>obj_00963#0000</v>
      </c>
    </row>
    <row r="253" spans="13:28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22"/>
      <c r="R253" s="106">
        <f>_xll.qlInterestRateIndexFixingDate(AA253,S253)</f>
        <v>46140</v>
      </c>
      <c r="S253" s="106">
        <f>_xll.qlCalendarAdvance(Calendar,SettlementDate,N253,"mf",TRUE,Trigger)</f>
        <v>46142</v>
      </c>
      <c r="T253" s="106">
        <f>_xll.qlInterestRateIndexMaturity(AA253,S253)</f>
        <v>51256</v>
      </c>
      <c r="U253" s="97">
        <f>_xll.qlIndexFixing(AA253,R253,TRUE,_xll.ohTrigger(Trigger,Trigger6M,InterestRatesTrigger))</f>
        <v>1.716961166878455E-2</v>
      </c>
      <c r="V253" s="97">
        <f>_xll.qlQuoteValue(P253,_xll.ohTrigger(Trigger,Trigger6M,InterestRatesTrigger))</f>
        <v>1.7170000000000001E-2</v>
      </c>
      <c r="W253" s="94" t="b">
        <f t="shared" si="22"/>
        <v>1</v>
      </c>
      <c r="X253" s="153">
        <f t="shared" si="23"/>
        <v>-3.8833121545137073E-3</v>
      </c>
      <c r="Y253" s="50" t="b">
        <f>ABS(X253/10000)&lt;=ABS('General Settings'!$D$32)</f>
        <v>0</v>
      </c>
      <c r="AA253" s="50" t="str">
        <f>_xll.qlSwapIndex(,,O253,SettlementDays,Currency,Calendar,FixedLegTenor,FixedLegBDC,FixedLegDayCounter,Index6M,DiscountingCurve,Permanent,Trigger,ObjectOverwrite)</f>
        <v>obj_0084a#0000</v>
      </c>
      <c r="AB253" s="50" t="str">
        <f>_xll.qlVanillaSwapFromSwapIndex(,AA253,R253)</f>
        <v>obj_00920#0000</v>
      </c>
    </row>
    <row r="254" spans="13:28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22"/>
      <c r="R254" s="106">
        <f>_xll.qlInterestRateIndexFixingDate(AA254,S254)</f>
        <v>46140</v>
      </c>
      <c r="S254" s="106">
        <f>_xll.qlCalendarAdvance(Calendar,SettlementDate,N254,"mf",TRUE,Trigger)</f>
        <v>46142</v>
      </c>
      <c r="T254" s="106">
        <f>_xll.qlInterestRateIndexMaturity(AA254,S254)</f>
        <v>51621</v>
      </c>
      <c r="U254" s="97">
        <f>_xll.qlIndexFixing(AA254,R254,TRUE,_xll.ohTrigger(Trigger,Trigger6M,InterestRatesTrigger))</f>
        <v>1.6953831074123512E-2</v>
      </c>
      <c r="V254" s="97">
        <f>_xll.qlQuoteValue(P254,_xll.ohTrigger(Trigger,Trigger6M,InterestRatesTrigger))</f>
        <v>1.695E-2</v>
      </c>
      <c r="W254" s="94" t="b">
        <f t="shared" si="22"/>
        <v>1</v>
      </c>
      <c r="X254" s="153">
        <f t="shared" si="23"/>
        <v>3.8310741235121626E-2</v>
      </c>
      <c r="Y254" s="50" t="b">
        <f>ABS(X254/10000)&lt;=ABS('General Settings'!$D$32)</f>
        <v>0</v>
      </c>
      <c r="AA254" s="50" t="str">
        <f>_xll.qlSwapIndex(,,O254,SettlementDays,Currency,Calendar,FixedLegTenor,FixedLegBDC,FixedLegDayCounter,Index6M,DiscountingCurve,Permanent,Trigger,ObjectOverwrite)</f>
        <v>obj_006e0#0000</v>
      </c>
      <c r="AB254" s="50" t="str">
        <f>_xll.qlVanillaSwapFromSwapIndex(,AA254,R254)</f>
        <v>obj_008ef#0000</v>
      </c>
    </row>
    <row r="255" spans="13:28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22"/>
      <c r="R255" s="106">
        <f>_xll.qlInterestRateIndexFixingDate(AA255,S255)</f>
        <v>46140</v>
      </c>
      <c r="S255" s="106">
        <f>_xll.qlCalendarAdvance(Calendar,SettlementDate,N255,"mf",TRUE,Trigger)</f>
        <v>46142</v>
      </c>
      <c r="T255" s="106">
        <f>_xll.qlInterestRateIndexMaturity(AA255,S255)</f>
        <v>53447</v>
      </c>
      <c r="U255" s="97">
        <f>_xll.qlIndexFixing(AA255,R255,TRUE,_xll.ohTrigger(Trigger,Trigger6M,InterestRatesTrigger))</f>
        <v>1.6050845415840686E-2</v>
      </c>
      <c r="V255" s="97">
        <f>_xll.qlQuoteValue(P255,_xll.ohTrigger(Trigger,Trigger6M,InterestRatesTrigger))</f>
        <v>1.6049999999999998E-2</v>
      </c>
      <c r="W255" s="94" t="b">
        <f t="shared" si="22"/>
        <v>1</v>
      </c>
      <c r="X255" s="153">
        <f t="shared" si="23"/>
        <v>8.4541584068759112E-3</v>
      </c>
      <c r="Y255" s="50" t="b">
        <f>ABS(X255/10000)&lt;=ABS('General Settings'!$D$32)</f>
        <v>0</v>
      </c>
      <c r="AA255" s="50" t="str">
        <f>_xll.qlSwapIndex(,,O255,SettlementDays,Currency,Calendar,FixedLegTenor,FixedLegBDC,FixedLegDayCounter,Index6M,DiscountingCurve,Permanent,Trigger,ObjectOverwrite)</f>
        <v>obj_0086a#0000</v>
      </c>
      <c r="AB255" s="50" t="str">
        <f>_xll.qlVanillaSwapFromSwapIndex(,AA255,R255)</f>
        <v>obj_008cf#0000</v>
      </c>
    </row>
    <row r="256" spans="13:28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22"/>
      <c r="R256" s="106">
        <f>_xll.qlInterestRateIndexFixingDate(AA256,S256)</f>
        <v>46140</v>
      </c>
      <c r="S256" s="106">
        <f>_xll.qlCalendarAdvance(Calendar,SettlementDate,N256,"mf",TRUE,Trigger)</f>
        <v>46142</v>
      </c>
      <c r="T256" s="106">
        <f>_xll.qlInterestRateIndexMaturity(AA256,S256)</f>
        <v>55271</v>
      </c>
      <c r="U256" s="97">
        <f>_xll.qlIndexFixing(AA256,R256,TRUE,_xll.ohTrigger(Trigger,Trigger6M,InterestRatesTrigger))</f>
        <v>1.5309959643005397E-2</v>
      </c>
      <c r="V256" s="97">
        <f>_xll.qlQuoteValue(P256,_xll.ohTrigger(Trigger,Trigger6M,InterestRatesTrigger))</f>
        <v>1.5310000000000001E-2</v>
      </c>
      <c r="W256" s="94" t="b">
        <f t="shared" si="22"/>
        <v>1</v>
      </c>
      <c r="X256" s="153">
        <f t="shared" si="23"/>
        <v>-4.0356994603779617E-4</v>
      </c>
      <c r="Y256" s="50" t="b">
        <f>ABS(X256/10000)&lt;=ABS('General Settings'!$D$32)</f>
        <v>0</v>
      </c>
      <c r="AA256" s="50" t="str">
        <f>_xll.qlSwapIndex(,,O256,SettlementDays,Currency,Calendar,FixedLegTenor,FixedLegBDC,FixedLegDayCounter,Index6M,DiscountingCurve,Permanent,Trigger,ObjectOverwrite)</f>
        <v>obj_00792#0000</v>
      </c>
      <c r="AB256" s="50" t="str">
        <f>_xll.qlVanillaSwapFromSwapIndex(,AA256,R256)</f>
        <v>obj_00888#0000</v>
      </c>
    </row>
    <row r="257" spans="13:28" x14ac:dyDescent="0.2">
      <c r="M257" s="197" t="s">
        <v>155</v>
      </c>
      <c r="N257" s="197" t="s">
        <v>86</v>
      </c>
      <c r="O257" s="197" t="s">
        <v>92</v>
      </c>
      <c r="P257" s="197" t="str">
        <f t="shared" si="21"/>
        <v>EUR10F30Y_Quote</v>
      </c>
      <c r="Q257" s="162"/>
      <c r="R257" s="198">
        <f>_xll.qlInterestRateIndexFixingDate(AA257,S257)</f>
        <v>46140</v>
      </c>
      <c r="S257" s="198">
        <f>_xll.qlCalendarAdvance(Calendar,SettlementDate,N257,"mf",TRUE,Trigger)</f>
        <v>46142</v>
      </c>
      <c r="T257" s="198">
        <f>_xll.qlInterestRateIndexMaturity(AA257,S257)</f>
        <v>57098</v>
      </c>
      <c r="U257" s="199">
        <f>_xll.qlIndexFixing(AA257,R257,TRUE,_xll.ohTrigger(Trigger,Trigger6M,InterestRatesTrigger))</f>
        <v>1.4639957325975542E-2</v>
      </c>
      <c r="V257" s="199">
        <f>_xll.qlQuoteValue(P257,_xll.ohTrigger(Trigger,Trigger6M,InterestRatesTrigger))</f>
        <v>1.464E-2</v>
      </c>
      <c r="W257" s="197" t="b">
        <f t="shared" si="22"/>
        <v>1</v>
      </c>
      <c r="X257" s="200">
        <f t="shared" si="23"/>
        <v>-4.2674024458219662E-4</v>
      </c>
      <c r="Y257" s="161" t="b">
        <f>ABS(X257/10000)&lt;=ABS('General Settings'!$D$32)</f>
        <v>0</v>
      </c>
      <c r="AA257" s="50" t="str">
        <f>_xll.qlSwapIndex(,,O257,SettlementDays,Currency,Calendar,FixedLegTenor,FixedLegBDC,FixedLegDayCounter,Index6M,DiscountingCurve,Permanent,Trigger,ObjectOverwrite)</f>
        <v>obj_00740#0000</v>
      </c>
      <c r="AB257" s="50" t="str">
        <f>_xll.qlVanillaSwapFromSwapIndex(,AA257,R257)</f>
        <v>obj_00941#0000</v>
      </c>
    </row>
    <row r="258" spans="13:28" x14ac:dyDescent="0.2">
      <c r="M258" s="201" t="s">
        <v>155</v>
      </c>
      <c r="N258" s="201" t="s">
        <v>112</v>
      </c>
      <c r="O258" s="201" t="s">
        <v>33</v>
      </c>
      <c r="P258" s="201" t="str">
        <f t="shared" si="21"/>
        <v>EUR11F1Y_Quote</v>
      </c>
      <c r="Q258" s="166"/>
      <c r="R258" s="202">
        <f>_xll.qlInterestRateIndexFixingDate(AA258,S258)</f>
        <v>46505</v>
      </c>
      <c r="S258" s="202">
        <f>_xll.qlCalendarAdvance(Calendar,SettlementDate,N258,"mf",TRUE,Trigger)</f>
        <v>46507</v>
      </c>
      <c r="T258" s="202">
        <f>_xll.qlInterestRateIndexMaturity(AA258,S258)</f>
        <v>46871</v>
      </c>
      <c r="U258" s="203">
        <f>_xll.qlIndexFixing(AA258,R258,TRUE,_xll.ohTrigger(Trigger,Trigger6M,InterestRatesTrigger))</f>
        <v>1.8886388903930643E-2</v>
      </c>
      <c r="V258" s="203">
        <f>_xll.qlQuoteValue(P258,_xll.ohTrigger(Trigger,Trigger6M,InterestRatesTrigger))</f>
        <v>1.891E-2</v>
      </c>
      <c r="W258" s="201" t="b">
        <f t="shared" si="22"/>
        <v>1</v>
      </c>
      <c r="X258" s="204">
        <f t="shared" si="23"/>
        <v>-0.23611096069357101</v>
      </c>
      <c r="Y258" s="149" t="b">
        <f>ABS(X258/10000)&lt;=ABS('General Settings'!$D$32)</f>
        <v>0</v>
      </c>
      <c r="AA258" s="50" t="str">
        <f>_xll.qlSwapIndex(,,O258,SettlementDays,Currency,Calendar,FixedLegTenor,FixedLegBDC,FixedLegDayCounter,Index6M,DiscountingCurve,Permanent,Trigger,ObjectOverwrite)</f>
        <v>obj_006b0#0000</v>
      </c>
      <c r="AB258" s="50" t="str">
        <f>_xll.qlVanillaSwapFromSwapIndex(,AA258,R258)</f>
        <v>obj_009bc#0000</v>
      </c>
    </row>
    <row r="259" spans="13:28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22"/>
      <c r="R259" s="106">
        <f>_xll.qlInterestRateIndexFixingDate(AA259,S259)</f>
        <v>46505</v>
      </c>
      <c r="S259" s="106">
        <f>_xll.qlCalendarAdvance(Calendar,SettlementDate,N259,"mf",TRUE,Trigger)</f>
        <v>46507</v>
      </c>
      <c r="T259" s="106">
        <f>_xll.qlInterestRateIndexMaturity(AA259,S259)</f>
        <v>47238</v>
      </c>
      <c r="U259" s="97">
        <f>_xll.qlIndexFixing(AA259,R259,TRUE,_xll.ohTrigger(Trigger,Trigger6M,InterestRatesTrigger))</f>
        <v>1.8995006854396979E-2</v>
      </c>
      <c r="V259" s="97">
        <f>_xll.qlQuoteValue(P259,_xll.ohTrigger(Trigger,Trigger6M,InterestRatesTrigger))</f>
        <v>1.8929999999999999E-2</v>
      </c>
      <c r="W259" s="94" t="b">
        <f t="shared" si="22"/>
        <v>1</v>
      </c>
      <c r="X259" s="153">
        <f t="shared" si="23"/>
        <v>0.65006854396979641</v>
      </c>
      <c r="Y259" s="50" t="b">
        <f>ABS(X259/10000)&lt;=ABS('General Settings'!$D$32)</f>
        <v>0</v>
      </c>
      <c r="AA259" s="50" t="str">
        <f>_xll.qlSwapIndex(,,O259,SettlementDays,Currency,Calendar,FixedLegTenor,FixedLegBDC,FixedLegDayCounter,Index6M,DiscountingCurve,Permanent,Trigger,ObjectOverwrite)</f>
        <v>obj_00752#0000</v>
      </c>
      <c r="AB259" s="50" t="str">
        <f>_xll.qlVanillaSwapFromSwapIndex(,AA259,R259)</f>
        <v>obj_0090c#0000</v>
      </c>
    </row>
    <row r="260" spans="13:28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22"/>
      <c r="R260" s="106">
        <f>_xll.qlInterestRateIndexFixingDate(AA260,S260)</f>
        <v>46505</v>
      </c>
      <c r="S260" s="106">
        <f>_xll.qlCalendarAdvance(Calendar,SettlementDate,N260,"mf",TRUE,Trigger)</f>
        <v>46507</v>
      </c>
      <c r="T260" s="106">
        <f>_xll.qlInterestRateIndexMaturity(AA260,S260)</f>
        <v>47603</v>
      </c>
      <c r="U260" s="97">
        <f>_xll.qlIndexFixing(AA260,R260,TRUE,_xll.ohTrigger(Trigger,Trigger6M,InterestRatesTrigger))</f>
        <v>1.901994305975508E-2</v>
      </c>
      <c r="V260" s="97">
        <f>_xll.qlQuoteValue(P260,_xll.ohTrigger(Trigger,Trigger6M,InterestRatesTrigger))</f>
        <v>1.8970000000000001E-2</v>
      </c>
      <c r="W260" s="94" t="b">
        <f t="shared" si="22"/>
        <v>1</v>
      </c>
      <c r="X260" s="153">
        <f t="shared" si="23"/>
        <v>0.49943059755079566</v>
      </c>
      <c r="Y260" s="50" t="b">
        <f>ABS(X260/10000)&lt;=ABS('General Settings'!$D$32)</f>
        <v>0</v>
      </c>
      <c r="AA260" s="50" t="str">
        <f>_xll.qlSwapIndex(,,O260,SettlementDays,Currency,Calendar,FixedLegTenor,FixedLegBDC,FixedLegDayCounter,Index6M,DiscountingCurve,Permanent,Trigger,ObjectOverwrite)</f>
        <v>obj_00801#0000</v>
      </c>
      <c r="AB260" s="50" t="str">
        <f>_xll.qlVanillaSwapFromSwapIndex(,AA260,R260)</f>
        <v>obj_00952#0000</v>
      </c>
    </row>
    <row r="261" spans="13:28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22"/>
      <c r="R261" s="106">
        <f>_xll.qlInterestRateIndexFixingDate(AA261,S261)</f>
        <v>46505</v>
      </c>
      <c r="S261" s="106">
        <f>_xll.qlCalendarAdvance(Calendar,SettlementDate,N261,"mf",TRUE,Trigger)</f>
        <v>46507</v>
      </c>
      <c r="T261" s="106">
        <f>_xll.qlInterestRateIndexMaturity(AA261,S261)</f>
        <v>47968</v>
      </c>
      <c r="U261" s="97">
        <f>_xll.qlIndexFixing(AA261,R261,TRUE,_xll.ohTrigger(Trigger,Trigger6M,InterestRatesTrigger))</f>
        <v>1.8974290816736104E-2</v>
      </c>
      <c r="V261" s="97">
        <f>_xll.qlQuoteValue(P261,_xll.ohTrigger(Trigger,Trigger6M,InterestRatesTrigger))</f>
        <v>1.898E-2</v>
      </c>
      <c r="W261" s="94" t="b">
        <f t="shared" si="22"/>
        <v>1</v>
      </c>
      <c r="X261" s="153">
        <f t="shared" si="23"/>
        <v>-5.7091832638966888E-2</v>
      </c>
      <c r="Y261" s="50" t="b">
        <f>ABS(X261/10000)&lt;=ABS('General Settings'!$D$32)</f>
        <v>0</v>
      </c>
      <c r="AA261" s="50" t="str">
        <f>_xll.qlSwapIndex(,,O261,SettlementDays,Currency,Calendar,FixedLegTenor,FixedLegBDC,FixedLegDayCounter,Index6M,DiscountingCurve,Permanent,Trigger,ObjectOverwrite)</f>
        <v>obj_0071c#0000</v>
      </c>
      <c r="AB261" s="50" t="str">
        <f>_xll.qlVanillaSwapFromSwapIndex(,AA261,R261)</f>
        <v>obj_00923#0000</v>
      </c>
    </row>
    <row r="262" spans="13:28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22"/>
      <c r="R262" s="106">
        <f>_xll.qlInterestRateIndexFixingDate(AA262,S262)</f>
        <v>46505</v>
      </c>
      <c r="S262" s="106">
        <f>_xll.qlCalendarAdvance(Calendar,SettlementDate,N262,"mf",TRUE,Trigger)</f>
        <v>46507</v>
      </c>
      <c r="T262" s="106">
        <f>_xll.qlInterestRateIndexMaturity(AA262,S262)</f>
        <v>48334</v>
      </c>
      <c r="U262" s="97">
        <f>_xll.qlIndexFixing(AA262,R262,TRUE,_xll.ohTrigger(Trigger,Trigger6M,InterestRatesTrigger))</f>
        <v>1.8878789333527553E-2</v>
      </c>
      <c r="V262" s="97">
        <f>_xll.qlQuoteValue(P262,_xll.ohTrigger(Trigger,Trigger6M,InterestRatesTrigger))</f>
        <v>1.8880000000000001E-2</v>
      </c>
      <c r="W262" s="94" t="b">
        <f t="shared" si="22"/>
        <v>1</v>
      </c>
      <c r="X262" s="153">
        <f t="shared" si="23"/>
        <v>-1.2106664724481631E-2</v>
      </c>
      <c r="Y262" s="50" t="b">
        <f>ABS(X262/10000)&lt;=ABS('General Settings'!$D$32)</f>
        <v>0</v>
      </c>
      <c r="AA262" s="50" t="str">
        <f>_xll.qlSwapIndex(,,O262,SettlementDays,Currency,Calendar,FixedLegTenor,FixedLegBDC,FixedLegDayCounter,Index6M,DiscountingCurve,Permanent,Trigger,ObjectOverwrite)</f>
        <v>obj_006de#0000</v>
      </c>
      <c r="AB262" s="50" t="str">
        <f>_xll.qlVanillaSwapFromSwapIndex(,AA262,R262)</f>
        <v>obj_0099f#0000</v>
      </c>
    </row>
    <row r="263" spans="13:28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22"/>
      <c r="R263" s="106">
        <f>_xll.qlInterestRateIndexFixingDate(AA263,S263)</f>
        <v>46505</v>
      </c>
      <c r="S263" s="106">
        <f>_xll.qlCalendarAdvance(Calendar,SettlementDate,N263,"mf",TRUE,Trigger)</f>
        <v>46507</v>
      </c>
      <c r="T263" s="106">
        <f>_xll.qlInterestRateIndexMaturity(AA263,S263)</f>
        <v>48698</v>
      </c>
      <c r="U263" s="97">
        <f>_xll.qlIndexFixing(AA263,R263,TRUE,_xll.ohTrigger(Trigger,Trigger6M,InterestRatesTrigger))</f>
        <v>1.8723887697987569E-2</v>
      </c>
      <c r="V263" s="97">
        <f>_xll.qlQuoteValue(P263,_xll.ohTrigger(Trigger,Trigger6M,InterestRatesTrigger))</f>
        <v>1.874E-2</v>
      </c>
      <c r="W263" s="94" t="b">
        <f t="shared" si="22"/>
        <v>1</v>
      </c>
      <c r="X263" s="153">
        <f t="shared" si="23"/>
        <v>-0.16112302012431107</v>
      </c>
      <c r="Y263" s="50" t="b">
        <f>ABS(X263/10000)&lt;=ABS('General Settings'!$D$32)</f>
        <v>0</v>
      </c>
      <c r="AA263" s="50" t="str">
        <f>_xll.qlSwapIndex(,,O263,SettlementDays,Currency,Calendar,FixedLegTenor,FixedLegBDC,FixedLegDayCounter,Index6M,DiscountingCurve,Permanent,Trigger,ObjectOverwrite)</f>
        <v>obj_006ad#0000</v>
      </c>
      <c r="AB263" s="50" t="str">
        <f>_xll.qlVanillaSwapFromSwapIndex(,AA263,R263)</f>
        <v>obj_008c5#0000</v>
      </c>
    </row>
    <row r="264" spans="13:28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22"/>
      <c r="R264" s="106">
        <f>_xll.qlInterestRateIndexFixingDate(AA264,S264)</f>
        <v>46505</v>
      </c>
      <c r="S264" s="106">
        <f>_xll.qlCalendarAdvance(Calendar,SettlementDate,N264,"mf",TRUE,Trigger)</f>
        <v>46507</v>
      </c>
      <c r="T264" s="106">
        <f>_xll.qlInterestRateIndexMaturity(AA264,S264)</f>
        <v>49062</v>
      </c>
      <c r="U264" s="97">
        <f>_xll.qlIndexFixing(AA264,R264,TRUE,_xll.ohTrigger(Trigger,Trigger6M,InterestRatesTrigger))</f>
        <v>1.8531902223722356E-2</v>
      </c>
      <c r="V264" s="97">
        <f>_xll.qlQuoteValue(P264,_xll.ohTrigger(Trigger,Trigger6M,InterestRatesTrigger))</f>
        <v>1.8530000000000001E-2</v>
      </c>
      <c r="W264" s="94" t="b">
        <f t="shared" si="22"/>
        <v>1</v>
      </c>
      <c r="X264" s="153">
        <f t="shared" si="23"/>
        <v>1.9022237223546845E-2</v>
      </c>
      <c r="Y264" s="50" t="b">
        <f>ABS(X264/10000)&lt;=ABS('General Settings'!$D$32)</f>
        <v>0</v>
      </c>
      <c r="AA264" s="50" t="str">
        <f>_xll.qlSwapIndex(,,O264,SettlementDays,Currency,Calendar,FixedLegTenor,FixedLegBDC,FixedLegDayCounter,Index6M,DiscountingCurve,Permanent,Trigger,ObjectOverwrite)</f>
        <v>obj_00790#0000</v>
      </c>
      <c r="AB264" s="50" t="str">
        <f>_xll.qlVanillaSwapFromSwapIndex(,AA264,R264)</f>
        <v>obj_00965#0000</v>
      </c>
    </row>
    <row r="265" spans="13:28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22"/>
      <c r="R265" s="106">
        <f>_xll.qlInterestRateIndexFixingDate(AA265,S265)</f>
        <v>46505</v>
      </c>
      <c r="S265" s="106">
        <f>_xll.qlCalendarAdvance(Calendar,SettlementDate,N265,"mf",TRUE,Trigger)</f>
        <v>46507</v>
      </c>
      <c r="T265" s="106">
        <f>_xll.qlInterestRateIndexMaturity(AA265,S265)</f>
        <v>49429</v>
      </c>
      <c r="U265" s="97">
        <f>_xll.qlIndexFixing(AA265,R265,TRUE,_xll.ohTrigger(Trigger,Trigger6M,InterestRatesTrigger))</f>
        <v>1.8310845724407488E-2</v>
      </c>
      <c r="V265" s="97">
        <f>_xll.qlQuoteValue(P265,_xll.ohTrigger(Trigger,Trigger6M,InterestRatesTrigger))</f>
        <v>1.8319999999999999E-2</v>
      </c>
      <c r="W265" s="94" t="b">
        <f t="shared" si="22"/>
        <v>1</v>
      </c>
      <c r="X265" s="153">
        <f t="shared" si="23"/>
        <v>-9.1542755925114183E-2</v>
      </c>
      <c r="Y265" s="50" t="b">
        <f>ABS(X265/10000)&lt;=ABS('General Settings'!$D$32)</f>
        <v>0</v>
      </c>
      <c r="AA265" s="50" t="str">
        <f>_xll.qlSwapIndex(,,O265,SettlementDays,Currency,Calendar,FixedLegTenor,FixedLegBDC,FixedLegDayCounter,Index6M,DiscountingCurve,Permanent,Trigger,ObjectOverwrite)</f>
        <v>obj_0068c#0000</v>
      </c>
      <c r="AB265" s="50" t="str">
        <f>_xll.qlVanillaSwapFromSwapIndex(,AA265,R265)</f>
        <v>obj_008f8#0000</v>
      </c>
    </row>
    <row r="266" spans="13:28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22"/>
      <c r="R266" s="106">
        <f>_xll.qlInterestRateIndexFixingDate(AA266,S266)</f>
        <v>46505</v>
      </c>
      <c r="S266" s="106">
        <f>_xll.qlCalendarAdvance(Calendar,SettlementDate,N266,"mf",TRUE,Trigger)</f>
        <v>46507</v>
      </c>
      <c r="T266" s="106">
        <f>_xll.qlInterestRateIndexMaturity(AA266,S266)</f>
        <v>49795</v>
      </c>
      <c r="U266" s="97">
        <f>_xll.qlIndexFixing(AA266,R266,TRUE,_xll.ohTrigger(Trigger,Trigger6M,InterestRatesTrigger))</f>
        <v>1.8078218386803579E-2</v>
      </c>
      <c r="V266" s="97">
        <f>_xll.qlQuoteValue(P266,_xll.ohTrigger(Trigger,Trigger6M,InterestRatesTrigger))</f>
        <v>1.8079999999999999E-2</v>
      </c>
      <c r="W266" s="94" t="b">
        <f t="shared" si="22"/>
        <v>1</v>
      </c>
      <c r="X266" s="153">
        <f t="shared" si="23"/>
        <v>-1.7816131964200344E-2</v>
      </c>
      <c r="Y266" s="50" t="b">
        <f>ABS(X266/10000)&lt;=ABS('General Settings'!$D$32)</f>
        <v>0</v>
      </c>
      <c r="AA266" s="50" t="str">
        <f>_xll.qlSwapIndex(,,O266,SettlementDays,Currency,Calendar,FixedLegTenor,FixedLegBDC,FixedLegDayCounter,Index6M,DiscountingCurve,Permanent,Trigger,ObjectOverwrite)</f>
        <v>obj_00763#0000</v>
      </c>
      <c r="AB266" s="50" t="str">
        <f>_xll.qlVanillaSwapFromSwapIndex(,AA266,R266)</f>
        <v>obj_008e6#0000</v>
      </c>
    </row>
    <row r="267" spans="13:28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22"/>
      <c r="R267" s="106">
        <f>_xll.qlInterestRateIndexFixingDate(AA267,S267)</f>
        <v>46505</v>
      </c>
      <c r="S267" s="106">
        <f>_xll.qlCalendarAdvance(Calendar,SettlementDate,N267,"mf",TRUE,Trigger)</f>
        <v>46507</v>
      </c>
      <c r="T267" s="106">
        <f>_xll.qlInterestRateIndexMaturity(AA267,S267)</f>
        <v>50160</v>
      </c>
      <c r="U267" s="97">
        <f>_xll.qlIndexFixing(AA267,R267,TRUE,_xll.ohTrigger(Trigger,Trigger6M,InterestRatesTrigger))</f>
        <v>1.7831924631348781E-2</v>
      </c>
      <c r="V267" s="97">
        <f>_xll.qlQuoteValue(P267,_xll.ohTrigger(Trigger,Trigger6M,InterestRatesTrigger))</f>
        <v>1.7830000000000002E-2</v>
      </c>
      <c r="W267" s="94" t="b">
        <f t="shared" si="22"/>
        <v>1</v>
      </c>
      <c r="X267" s="153">
        <f t="shared" si="23"/>
        <v>1.9246313487791822E-2</v>
      </c>
      <c r="Y267" s="50" t="b">
        <f>ABS(X267/10000)&lt;=ABS('General Settings'!$D$32)</f>
        <v>0</v>
      </c>
      <c r="AA267" s="50" t="str">
        <f>_xll.qlSwapIndex(,,O267,SettlementDays,Currency,Calendar,FixedLegTenor,FixedLegBDC,FixedLegDayCounter,Index6M,DiscountingCurve,Permanent,Trigger,ObjectOverwrite)</f>
        <v>obj_007ce#0000</v>
      </c>
      <c r="AB267" s="50" t="str">
        <f>_xll.qlVanillaSwapFromSwapIndex(,AA267,R267)</f>
        <v>obj_008b2#0000</v>
      </c>
    </row>
    <row r="268" spans="13:28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22"/>
      <c r="R268" s="106">
        <f>_xll.qlInterestRateIndexFixingDate(AA268,S268)</f>
        <v>46505</v>
      </c>
      <c r="S268" s="106">
        <f>_xll.qlCalendarAdvance(Calendar,SettlementDate,N268,"mf",TRUE,Trigger)</f>
        <v>46507</v>
      </c>
      <c r="T268" s="106">
        <f>_xll.qlInterestRateIndexMaturity(AA268,S268)</f>
        <v>50525</v>
      </c>
      <c r="U268" s="97">
        <f>_xll.qlIndexFixing(AA268,R268,TRUE,_xll.ohTrigger(Trigger,Trigger6M,InterestRatesTrigger))</f>
        <v>1.7582336220245836E-2</v>
      </c>
      <c r="V268" s="97">
        <f>_xll.qlQuoteValue(P268,_xll.ohTrigger(Trigger,Trigger6M,InterestRatesTrigger))</f>
        <v>1.7590000000000001E-2</v>
      </c>
      <c r="W268" s="94" t="b">
        <f t="shared" si="22"/>
        <v>1</v>
      </c>
      <c r="X268" s="153">
        <f t="shared" si="23"/>
        <v>-7.6637797541655173E-2</v>
      </c>
      <c r="Y268" s="50" t="b">
        <f>ABS(X268/10000)&lt;=ABS('General Settings'!$D$32)</f>
        <v>0</v>
      </c>
      <c r="AA268" s="50" t="str">
        <f>_xll.qlSwapIndex(,,O268,SettlementDays,Currency,Calendar,FixedLegTenor,FixedLegBDC,FixedLegDayCounter,Index6M,DiscountingCurve,Permanent,Trigger,ObjectOverwrite)</f>
        <v>obj_006fe#0000</v>
      </c>
      <c r="AB268" s="50" t="str">
        <f>_xll.qlVanillaSwapFromSwapIndex(,AA268,R268)</f>
        <v>obj_00947#0000</v>
      </c>
    </row>
    <row r="269" spans="13:28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22"/>
      <c r="R269" s="106">
        <f>_xll.qlInterestRateIndexFixingDate(AA269,S269)</f>
        <v>46505</v>
      </c>
      <c r="S269" s="106">
        <f>_xll.qlCalendarAdvance(Calendar,SettlementDate,N269,"mf",TRUE,Trigger)</f>
        <v>46507</v>
      </c>
      <c r="T269" s="106">
        <f>_xll.qlInterestRateIndexMaturity(AA269,S269)</f>
        <v>50889</v>
      </c>
      <c r="U269" s="97">
        <f>_xll.qlIndexFixing(AA269,R269,TRUE,_xll.ohTrigger(Trigger,Trigger6M,InterestRatesTrigger))</f>
        <v>1.7335064685504682E-2</v>
      </c>
      <c r="V269" s="97">
        <f>_xll.qlQuoteValue(P269,_xll.ohTrigger(Trigger,Trigger6M,InterestRatesTrigger))</f>
        <v>1.7330000000000002E-2</v>
      </c>
      <c r="W269" s="94" t="b">
        <f t="shared" si="22"/>
        <v>1</v>
      </c>
      <c r="X269" s="153">
        <f t="shared" si="23"/>
        <v>5.0646855046798667E-2</v>
      </c>
      <c r="Y269" s="50" t="b">
        <f>ABS(X269/10000)&lt;=ABS('General Settings'!$D$32)</f>
        <v>0</v>
      </c>
      <c r="AA269" s="50" t="str">
        <f>_xll.qlSwapIndex(,,O269,SettlementDays,Currency,Calendar,FixedLegTenor,FixedLegBDC,FixedLegDayCounter,Index6M,DiscountingCurve,Permanent,Trigger,ObjectOverwrite)</f>
        <v>obj_00737#0000</v>
      </c>
      <c r="AB269" s="50" t="str">
        <f>_xll.qlVanillaSwapFromSwapIndex(,AA269,R269)</f>
        <v>obj_0098e#0000</v>
      </c>
    </row>
    <row r="270" spans="13:28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22"/>
      <c r="R270" s="106">
        <f>_xll.qlInterestRateIndexFixingDate(AA270,S270)</f>
        <v>46505</v>
      </c>
      <c r="S270" s="106">
        <f>_xll.qlCalendarAdvance(Calendar,SettlementDate,N270,"mf",TRUE,Trigger)</f>
        <v>46507</v>
      </c>
      <c r="T270" s="106">
        <f>_xll.qlInterestRateIndexMaturity(AA270,S270)</f>
        <v>51256</v>
      </c>
      <c r="U270" s="97">
        <f>_xll.qlIndexFixing(AA270,R270,TRUE,_xll.ohTrigger(Trigger,Trigger6M,InterestRatesTrigger))</f>
        <v>1.7096070242372658E-2</v>
      </c>
      <c r="V270" s="97">
        <f>_xll.qlQuoteValue(P270,_xll.ohTrigger(Trigger,Trigger6M,InterestRatesTrigger))</f>
        <v>1.7100000000000001E-2</v>
      </c>
      <c r="W270" s="94" t="b">
        <f t="shared" si="22"/>
        <v>1</v>
      </c>
      <c r="X270" s="153">
        <f t="shared" si="23"/>
        <v>-3.929757627342545E-2</v>
      </c>
      <c r="Y270" s="50" t="b">
        <f>ABS(X270/10000)&lt;=ABS('General Settings'!$D$32)</f>
        <v>0</v>
      </c>
      <c r="AA270" s="50" t="str">
        <f>_xll.qlSwapIndex(,,O270,SettlementDays,Currency,Calendar,FixedLegTenor,FixedLegBDC,FixedLegDayCounter,Index6M,DiscountingCurve,Permanent,Trigger,ObjectOverwrite)</f>
        <v>obj_0069c#0000</v>
      </c>
      <c r="AB270" s="50" t="str">
        <f>_xll.qlVanillaSwapFromSwapIndex(,AA270,R270)</f>
        <v>obj_00918#0000</v>
      </c>
    </row>
    <row r="271" spans="13:28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22"/>
      <c r="R271" s="106">
        <f>_xll.qlInterestRateIndexFixingDate(AA271,S271)</f>
        <v>46505</v>
      </c>
      <c r="S271" s="106">
        <f>_xll.qlCalendarAdvance(Calendar,SettlementDate,N271,"mf",TRUE,Trigger)</f>
        <v>46507</v>
      </c>
      <c r="T271" s="106">
        <f>_xll.qlInterestRateIndexMaturity(AA271,S271)</f>
        <v>51621</v>
      </c>
      <c r="U271" s="97">
        <f>_xll.qlIndexFixing(AA271,R271,TRUE,_xll.ohTrigger(Trigger,Trigger6M,InterestRatesTrigger))</f>
        <v>1.6867603214957901E-2</v>
      </c>
      <c r="V271" s="97">
        <f>_xll.qlQuoteValue(P271,_xll.ohTrigger(Trigger,Trigger6M,InterestRatesTrigger))</f>
        <v>1.687E-2</v>
      </c>
      <c r="W271" s="94" t="b">
        <f t="shared" ref="W271:W334" si="25">NOT(ISERROR(V271))</f>
        <v>1</v>
      </c>
      <c r="X271" s="153">
        <f t="shared" ref="X271:X334" si="26">(U271-V271)*10000</f>
        <v>-2.3967850420990311E-2</v>
      </c>
      <c r="Y271" s="50" t="b">
        <f>ABS(X271/10000)&lt;=ABS('General Settings'!$D$32)</f>
        <v>0</v>
      </c>
      <c r="AA271" s="50" t="str">
        <f>_xll.qlSwapIndex(,,O271,SettlementDays,Currency,Calendar,FixedLegTenor,FixedLegBDC,FixedLegDayCounter,Index6M,DiscountingCurve,Permanent,Trigger,ObjectOverwrite)</f>
        <v>obj_007ae#0000</v>
      </c>
      <c r="AB271" s="50" t="str">
        <f>_xll.qlVanillaSwapFromSwapIndex(,AA271,R271)</f>
        <v>obj_0096e#0000</v>
      </c>
    </row>
    <row r="272" spans="13:28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22"/>
      <c r="R272" s="106">
        <f>_xll.qlInterestRateIndexFixingDate(AA272,S272)</f>
        <v>46505</v>
      </c>
      <c r="S272" s="106">
        <f>_xll.qlCalendarAdvance(Calendar,SettlementDate,N272,"mf",TRUE,Trigger)</f>
        <v>46507</v>
      </c>
      <c r="T272" s="106">
        <f>_xll.qlInterestRateIndexMaturity(AA272,S272)</f>
        <v>51986</v>
      </c>
      <c r="U272" s="97">
        <f>_xll.qlIndexFixing(AA272,R272,TRUE,_xll.ohTrigger(Trigger,Trigger6M,InterestRatesTrigger))</f>
        <v>1.6655990496598411E-2</v>
      </c>
      <c r="V272" s="97">
        <f>_xll.qlQuoteValue(P272,_xll.ohTrigger(Trigger,Trigger6M,InterestRatesTrigger))</f>
        <v>1.6659999999999998E-2</v>
      </c>
      <c r="W272" s="94" t="b">
        <f t="shared" si="25"/>
        <v>1</v>
      </c>
      <c r="X272" s="153">
        <f t="shared" si="26"/>
        <v>-4.009503401587039E-2</v>
      </c>
      <c r="Y272" s="50" t="b">
        <f>ABS(X272/10000)&lt;=ABS('General Settings'!$D$32)</f>
        <v>0</v>
      </c>
      <c r="AA272" s="50" t="str">
        <f>_xll.qlSwapIndex(,,O272,SettlementDays,Currency,Calendar,FixedLegTenor,FixedLegBDC,FixedLegDayCounter,Index6M,DiscountingCurve,Permanent,Trigger,ObjectOverwrite)</f>
        <v>obj_007d9#0000</v>
      </c>
      <c r="AB272" s="50" t="str">
        <f>_xll.qlVanillaSwapFromSwapIndex(,AA272,R272)</f>
        <v>obj_00894#0000</v>
      </c>
    </row>
    <row r="273" spans="13:28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22"/>
      <c r="R273" s="106">
        <f>_xll.qlInterestRateIndexFixingDate(AA273,S273)</f>
        <v>46505</v>
      </c>
      <c r="S273" s="106">
        <f>_xll.qlCalendarAdvance(Calendar,SettlementDate,N273,"mf",TRUE,Trigger)</f>
        <v>46507</v>
      </c>
      <c r="T273" s="106">
        <f>_xll.qlInterestRateIndexMaturity(AA273,S273)</f>
        <v>53812</v>
      </c>
      <c r="U273" s="97">
        <f>_xll.qlIndexFixing(AA273,R273,TRUE,_xll.ohTrigger(Trigger,Trigger6M,InterestRatesTrigger))</f>
        <v>1.5766703623815291E-2</v>
      </c>
      <c r="V273" s="97">
        <f>_xll.qlQuoteValue(P273,_xll.ohTrigger(Trigger,Trigger6M,InterestRatesTrigger))</f>
        <v>1.5769999999999999E-2</v>
      </c>
      <c r="W273" s="94" t="b">
        <f t="shared" si="25"/>
        <v>1</v>
      </c>
      <c r="X273" s="153">
        <f t="shared" si="26"/>
        <v>-3.2963761847082385E-2</v>
      </c>
      <c r="Y273" s="50" t="b">
        <f>ABS(X273/10000)&lt;=ABS('General Settings'!$D$32)</f>
        <v>0</v>
      </c>
      <c r="AA273" s="50" t="str">
        <f>_xll.qlSwapIndex(,,O273,SettlementDays,Currency,Calendar,FixedLegTenor,FixedLegBDC,FixedLegDayCounter,Index6M,DiscountingCurve,Permanent,Trigger,ObjectOverwrite)</f>
        <v>obj_00696#0000</v>
      </c>
      <c r="AB273" s="50" t="str">
        <f>_xll.qlVanillaSwapFromSwapIndex(,AA273,R273)</f>
        <v>obj_009a9#0000</v>
      </c>
    </row>
    <row r="274" spans="13:28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22"/>
      <c r="R274" s="106">
        <f>_xll.qlInterestRateIndexFixingDate(AA274,S274)</f>
        <v>46505</v>
      </c>
      <c r="S274" s="106">
        <f>_xll.qlCalendarAdvance(Calendar,SettlementDate,N274,"mf",TRUE,Trigger)</f>
        <v>46507</v>
      </c>
      <c r="T274" s="106">
        <f>_xll.qlInterestRateIndexMaturity(AA274,S274)</f>
        <v>55639</v>
      </c>
      <c r="U274" s="97">
        <f>_xll.qlIndexFixing(AA274,R274,TRUE,_xll.ohTrigger(Trigger,Trigger6M,InterestRatesTrigger))</f>
        <v>1.5037755424793332E-2</v>
      </c>
      <c r="V274" s="97">
        <f>_xll.qlQuoteValue(P274,_xll.ohTrigger(Trigger,Trigger6M,InterestRatesTrigger))</f>
        <v>1.504E-2</v>
      </c>
      <c r="W274" s="94" t="b">
        <f t="shared" si="25"/>
        <v>1</v>
      </c>
      <c r="X274" s="153">
        <f t="shared" si="26"/>
        <v>-2.2445752066672237E-2</v>
      </c>
      <c r="Y274" s="50" t="b">
        <f>ABS(X274/10000)&lt;=ABS('General Settings'!$D$32)</f>
        <v>0</v>
      </c>
      <c r="AA274" s="50" t="str">
        <f>_xll.qlSwapIndex(,,O274,SettlementDays,Currency,Calendar,FixedLegTenor,FixedLegBDC,FixedLegDayCounter,Index6M,DiscountingCurve,Permanent,Trigger,ObjectOverwrite)</f>
        <v>obj_00785#0000</v>
      </c>
      <c r="AB274" s="50" t="str">
        <f>_xll.qlVanillaSwapFromSwapIndex(,AA274,R274)</f>
        <v>obj_008ff#0000</v>
      </c>
    </row>
    <row r="275" spans="13:28" x14ac:dyDescent="0.2">
      <c r="M275" s="197" t="s">
        <v>155</v>
      </c>
      <c r="N275" s="197" t="s">
        <v>112</v>
      </c>
      <c r="O275" s="197" t="s">
        <v>92</v>
      </c>
      <c r="P275" s="197" t="str">
        <f t="shared" si="24"/>
        <v>EUR11F30Y_Quote</v>
      </c>
      <c r="Q275" s="162"/>
      <c r="R275" s="198">
        <f>_xll.qlInterestRateIndexFixingDate(AA275,S275)</f>
        <v>46505</v>
      </c>
      <c r="S275" s="198">
        <f>_xll.qlCalendarAdvance(Calendar,SettlementDate,N275,"mf",TRUE,Trigger)</f>
        <v>46507</v>
      </c>
      <c r="T275" s="198">
        <f>_xll.qlInterestRateIndexMaturity(AA275,S275)</f>
        <v>57465</v>
      </c>
      <c r="U275" s="199">
        <f>_xll.qlIndexFixing(AA275,R275,TRUE,_xll.ohTrigger(Trigger,Trigger6M,InterestRatesTrigger))</f>
        <v>1.4345837179026353E-2</v>
      </c>
      <c r="V275" s="199">
        <f>_xll.qlQuoteValue(P275,_xll.ohTrigger(Trigger,Trigger6M,InterestRatesTrigger))</f>
        <v>1.435E-2</v>
      </c>
      <c r="W275" s="197" t="b">
        <f t="shared" si="25"/>
        <v>1</v>
      </c>
      <c r="X275" s="200">
        <f t="shared" si="26"/>
        <v>-4.1628209736469662E-2</v>
      </c>
      <c r="Y275" s="161" t="b">
        <f>ABS(X275/10000)&lt;=ABS('General Settings'!$D$32)</f>
        <v>0</v>
      </c>
      <c r="AA275" s="50" t="str">
        <f>_xll.qlSwapIndex(,,O275,SettlementDays,Currency,Calendar,FixedLegTenor,FixedLegBDC,FixedLegDayCounter,Index6M,DiscountingCurve,Permanent,Trigger,ObjectOverwrite)</f>
        <v>obj_007ff#0000</v>
      </c>
      <c r="AB275" s="50" t="str">
        <f>_xll.qlVanillaSwapFromSwapIndex(,AA275,R275)</f>
        <v>obj_008ec#0000</v>
      </c>
    </row>
    <row r="276" spans="13:28" x14ac:dyDescent="0.2">
      <c r="M276" s="201" t="s">
        <v>155</v>
      </c>
      <c r="N276" s="201" t="s">
        <v>87</v>
      </c>
      <c r="O276" s="201" t="s">
        <v>33</v>
      </c>
      <c r="P276" s="201" t="str">
        <f t="shared" si="24"/>
        <v>EUR12F1Y_Quote</v>
      </c>
      <c r="Q276" s="166"/>
      <c r="R276" s="202">
        <f>_xll.qlInterestRateIndexFixingDate(AA276,S276)</f>
        <v>46869</v>
      </c>
      <c r="S276" s="202">
        <f>_xll.qlCalendarAdvance(Calendar,SettlementDate,N276,"mf",TRUE,Trigger)</f>
        <v>46871</v>
      </c>
      <c r="T276" s="202">
        <f>_xll.qlInterestRateIndexMaturity(AA276,S276)</f>
        <v>47238</v>
      </c>
      <c r="U276" s="203">
        <f>_xll.qlIndexFixing(AA276,R276,TRUE,_xll.ohTrigger(Trigger,Trigger6M,InterestRatesTrigger))</f>
        <v>1.9104352735391007E-2</v>
      </c>
      <c r="V276" s="203">
        <f>_xll.qlQuoteValue(P276,_xll.ohTrigger(Trigger,Trigger6M,InterestRatesTrigger))</f>
        <v>1.8960000000000001E-2</v>
      </c>
      <c r="W276" s="201" t="b">
        <f t="shared" si="25"/>
        <v>1</v>
      </c>
      <c r="X276" s="204">
        <f t="shared" si="26"/>
        <v>1.4435273539100542</v>
      </c>
      <c r="Y276" s="149" t="b">
        <f>ABS(X276/10000)&lt;=ABS('General Settings'!$D$32)</f>
        <v>0</v>
      </c>
      <c r="AA276" s="50" t="str">
        <f>_xll.qlSwapIndex(,,O276,SettlementDays,Currency,Calendar,FixedLegTenor,FixedLegBDC,FixedLegDayCounter,Index6M,DiscountingCurve,Permanent,Trigger,ObjectOverwrite)</f>
        <v>obj_007b4#0000</v>
      </c>
      <c r="AB276" s="50" t="str">
        <f>_xll.qlVanillaSwapFromSwapIndex(,AA276,R276)</f>
        <v>obj_008d2#0000</v>
      </c>
    </row>
    <row r="277" spans="13:28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22"/>
      <c r="R277" s="106">
        <f>_xll.qlInterestRateIndexFixingDate(AA277,S277)</f>
        <v>46869</v>
      </c>
      <c r="S277" s="106">
        <f>_xll.qlCalendarAdvance(Calendar,SettlementDate,N277,"mf",TRUE,Trigger)</f>
        <v>46871</v>
      </c>
      <c r="T277" s="106">
        <f>_xll.qlInterestRateIndexMaturity(AA277,S277)</f>
        <v>47602</v>
      </c>
      <c r="U277" s="97">
        <f>_xll.qlIndexFixing(AA277,R277,TRUE,_xll.ohTrigger(Trigger,Trigger6M,InterestRatesTrigger))</f>
        <v>1.9088213819416788E-2</v>
      </c>
      <c r="V277" s="97">
        <f>_xll.qlQuoteValue(P277,_xll.ohTrigger(Trigger,Trigger6M,InterestRatesTrigger))</f>
        <v>1.9009999999999999E-2</v>
      </c>
      <c r="W277" s="94" t="b">
        <f t="shared" si="25"/>
        <v>1</v>
      </c>
      <c r="X277" s="153">
        <f t="shared" si="26"/>
        <v>0.78213819416788488</v>
      </c>
      <c r="Y277" s="50" t="b">
        <f>ABS(X277/10000)&lt;=ABS('General Settings'!$D$32)</f>
        <v>0</v>
      </c>
      <c r="AA277" s="50" t="str">
        <f>_xll.qlSwapIndex(,,O277,SettlementDays,Currency,Calendar,FixedLegTenor,FixedLegBDC,FixedLegDayCounter,Index6M,DiscountingCurve,Permanent,Trigger,ObjectOverwrite)</f>
        <v>obj_0086c#0000</v>
      </c>
      <c r="AB277" s="50" t="str">
        <f>_xll.qlVanillaSwapFromSwapIndex(,AA277,R277)</f>
        <v>obj_0089c#0000</v>
      </c>
    </row>
    <row r="278" spans="13:28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22"/>
      <c r="R278" s="106">
        <f>_xll.qlInterestRateIndexFixingDate(AA278,S278)</f>
        <v>46869</v>
      </c>
      <c r="S278" s="106">
        <f>_xll.qlCalendarAdvance(Calendar,SettlementDate,N278,"mf",TRUE,Trigger)</f>
        <v>46871</v>
      </c>
      <c r="T278" s="106">
        <f>_xll.qlInterestRateIndexMaturity(AA278,S278)</f>
        <v>47966</v>
      </c>
      <c r="U278" s="97">
        <f>_xll.qlIndexFixing(AA278,R278,TRUE,_xll.ohTrigger(Trigger,Trigger6M,InterestRatesTrigger))</f>
        <v>1.9005207035077961E-2</v>
      </c>
      <c r="V278" s="97">
        <f>_xll.qlQuoteValue(P278,_xll.ohTrigger(Trigger,Trigger6M,InterestRatesTrigger))</f>
        <v>1.9000000000000003E-2</v>
      </c>
      <c r="W278" s="94" t="b">
        <f t="shared" si="25"/>
        <v>1</v>
      </c>
      <c r="X278" s="153">
        <f t="shared" si="26"/>
        <v>5.2070350779580277E-2</v>
      </c>
      <c r="Y278" s="50" t="b">
        <f>ABS(X278/10000)&lt;=ABS('General Settings'!$D$32)</f>
        <v>0</v>
      </c>
      <c r="AA278" s="50" t="str">
        <f>_xll.qlSwapIndex(,,O278,SettlementDays,Currency,Calendar,FixedLegTenor,FixedLegBDC,FixedLegDayCounter,Index6M,DiscountingCurve,Permanent,Trigger,ObjectOverwrite)</f>
        <v>obj_00826#0000</v>
      </c>
      <c r="AB278" s="50" t="str">
        <f>_xll.qlVanillaSwapFromSwapIndex(,AA278,R278)</f>
        <v>obj_008ce#0000</v>
      </c>
    </row>
    <row r="279" spans="13:28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22"/>
      <c r="R279" s="106">
        <f>_xll.qlInterestRateIndexFixingDate(AA279,S279)</f>
        <v>46869</v>
      </c>
      <c r="S279" s="106">
        <f>_xll.qlCalendarAdvance(Calendar,SettlementDate,N279,"mf",TRUE,Trigger)</f>
        <v>46871</v>
      </c>
      <c r="T279" s="106">
        <f>_xll.qlInterestRateIndexMaturity(AA279,S279)</f>
        <v>48332</v>
      </c>
      <c r="U279" s="97">
        <f>_xll.qlIndexFixing(AA279,R279,TRUE,_xll.ohTrigger(Trigger,Trigger6M,InterestRatesTrigger))</f>
        <v>1.8877859862250154E-2</v>
      </c>
      <c r="V279" s="97">
        <f>_xll.qlQuoteValue(P279,_xll.ohTrigger(Trigger,Trigger6M,InterestRatesTrigger))</f>
        <v>1.8880000000000001E-2</v>
      </c>
      <c r="W279" s="94" t="b">
        <f t="shared" si="25"/>
        <v>1</v>
      </c>
      <c r="X279" s="153">
        <f t="shared" si="26"/>
        <v>-2.1401377498474206E-2</v>
      </c>
      <c r="Y279" s="50" t="b">
        <f>ABS(X279/10000)&lt;=ABS('General Settings'!$D$32)</f>
        <v>0</v>
      </c>
      <c r="AA279" s="50" t="str">
        <f>_xll.qlSwapIndex(,,O279,SettlementDays,Currency,Calendar,FixedLegTenor,FixedLegBDC,FixedLegDayCounter,Index6M,DiscountingCurve,Permanent,Trigger,ObjectOverwrite)</f>
        <v>obj_0085b#0000</v>
      </c>
      <c r="AB279" s="50" t="str">
        <f>_xll.qlVanillaSwapFromSwapIndex(,AA279,R279)</f>
        <v>obj_00994#0000</v>
      </c>
    </row>
    <row r="280" spans="13:28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22"/>
      <c r="R280" s="106">
        <f>_xll.qlInterestRateIndexFixingDate(AA280,S280)</f>
        <v>46869</v>
      </c>
      <c r="S280" s="106">
        <f>_xll.qlCalendarAdvance(Calendar,SettlementDate,N280,"mf",TRUE,Trigger)</f>
        <v>46871</v>
      </c>
      <c r="T280" s="106">
        <f>_xll.qlInterestRateIndexMaturity(AA280,S280)</f>
        <v>48697</v>
      </c>
      <c r="U280" s="97">
        <f>_xll.qlIndexFixing(AA280,R280,TRUE,_xll.ohTrigger(Trigger,Trigger6M,InterestRatesTrigger))</f>
        <v>1.8690455241672524E-2</v>
      </c>
      <c r="V280" s="97">
        <f>_xll.qlQuoteValue(P280,_xll.ohTrigger(Trigger,Trigger6M,InterestRatesTrigger))</f>
        <v>1.8700000000000001E-2</v>
      </c>
      <c r="W280" s="94" t="b">
        <f t="shared" si="25"/>
        <v>1</v>
      </c>
      <c r="X280" s="153">
        <f t="shared" si="26"/>
        <v>-9.5447583274774206E-2</v>
      </c>
      <c r="Y280" s="50" t="b">
        <f>ABS(X280/10000)&lt;=ABS('General Settings'!$D$32)</f>
        <v>0</v>
      </c>
      <c r="AA280" s="50" t="str">
        <f>_xll.qlSwapIndex(,,O280,SettlementDays,Currency,Calendar,FixedLegTenor,FixedLegBDC,FixedLegDayCounter,Index6M,DiscountingCurve,Permanent,Trigger,ObjectOverwrite)</f>
        <v>obj_00734#0000</v>
      </c>
      <c r="AB280" s="50" t="str">
        <f>_xll.qlVanillaSwapFromSwapIndex(,AA280,R280)</f>
        <v>obj_0092f#0000</v>
      </c>
    </row>
    <row r="281" spans="13:28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22"/>
      <c r="R281" s="106">
        <f>_xll.qlInterestRateIndexFixingDate(AA281,S281)</f>
        <v>46869</v>
      </c>
      <c r="S281" s="106">
        <f>_xll.qlCalendarAdvance(Calendar,SettlementDate,N281,"mf",TRUE,Trigger)</f>
        <v>46871</v>
      </c>
      <c r="T281" s="106">
        <f>_xll.qlInterestRateIndexMaturity(AA281,S281)</f>
        <v>49062</v>
      </c>
      <c r="U281" s="97">
        <f>_xll.qlIndexFixing(AA281,R281,TRUE,_xll.ohTrigger(Trigger,Trigger6M,InterestRatesTrigger))</f>
        <v>1.8469452927889572E-2</v>
      </c>
      <c r="V281" s="97">
        <f>_xll.qlQuoteValue(P281,_xll.ohTrigger(Trigger,Trigger6M,InterestRatesTrigger))</f>
        <v>1.847E-2</v>
      </c>
      <c r="W281" s="94" t="b">
        <f t="shared" si="25"/>
        <v>1</v>
      </c>
      <c r="X281" s="153">
        <f t="shared" si="26"/>
        <v>-5.4707211042878678E-3</v>
      </c>
      <c r="Y281" s="50" t="b">
        <f>ABS(X281/10000)&lt;=ABS('General Settings'!$D$32)</f>
        <v>0</v>
      </c>
      <c r="AA281" s="50" t="str">
        <f>_xll.qlSwapIndex(,,O281,SettlementDays,Currency,Calendar,FixedLegTenor,FixedLegBDC,FixedLegDayCounter,Index6M,DiscountingCurve,Permanent,Trigger,ObjectOverwrite)</f>
        <v>obj_007ba#0000</v>
      </c>
      <c r="AB281" s="50" t="str">
        <f>_xll.qlVanillaSwapFromSwapIndex(,AA281,R281)</f>
        <v>obj_00982#0000</v>
      </c>
    </row>
    <row r="282" spans="13:28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22"/>
      <c r="R282" s="106">
        <f>_xll.qlInterestRateIndexFixingDate(AA282,S282)</f>
        <v>46869</v>
      </c>
      <c r="S282" s="106">
        <f>_xll.qlCalendarAdvance(Calendar,SettlementDate,N282,"mf",TRUE,Trigger)</f>
        <v>46871</v>
      </c>
      <c r="T282" s="106">
        <f>_xll.qlInterestRateIndexMaturity(AA282,S282)</f>
        <v>49429</v>
      </c>
      <c r="U282" s="97">
        <f>_xll.qlIndexFixing(AA282,R282,TRUE,_xll.ohTrigger(Trigger,Trigger6M,InterestRatesTrigger))</f>
        <v>1.8223286251085581E-2</v>
      </c>
      <c r="V282" s="97">
        <f>_xll.qlQuoteValue(P282,_xll.ohTrigger(Trigger,Trigger6M,InterestRatesTrigger))</f>
        <v>1.8239999999999999E-2</v>
      </c>
      <c r="W282" s="94" t="b">
        <f t="shared" si="25"/>
        <v>1</v>
      </c>
      <c r="X282" s="153">
        <f t="shared" si="26"/>
        <v>-0.16713748914418125</v>
      </c>
      <c r="Y282" s="50" t="b">
        <f>ABS(X282/10000)&lt;=ABS('General Settings'!$D$32)</f>
        <v>0</v>
      </c>
      <c r="AA282" s="50" t="str">
        <f>_xll.qlSwapIndex(,,O282,SettlementDays,Currency,Calendar,FixedLegTenor,FixedLegBDC,FixedLegDayCounter,Index6M,DiscountingCurve,Permanent,Trigger,ObjectOverwrite)</f>
        <v>obj_0078f#0000</v>
      </c>
      <c r="AB282" s="50" t="str">
        <f>_xll.qlVanillaSwapFromSwapIndex(,AA282,R282)</f>
        <v>obj_00931#0000</v>
      </c>
    </row>
    <row r="283" spans="13:28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22"/>
      <c r="R283" s="106">
        <f>_xll.qlInterestRateIndexFixingDate(AA283,S283)</f>
        <v>46869</v>
      </c>
      <c r="S283" s="106">
        <f>_xll.qlCalendarAdvance(Calendar,SettlementDate,N283,"mf",TRUE,Trigger)</f>
        <v>46871</v>
      </c>
      <c r="T283" s="106">
        <f>_xll.qlInterestRateIndexMaturity(AA283,S283)</f>
        <v>49793</v>
      </c>
      <c r="U283" s="97">
        <f>_xll.qlIndexFixing(AA283,R283,TRUE,_xll.ohTrigger(Trigger,Trigger6M,InterestRatesTrigger))</f>
        <v>1.7971269027844329E-2</v>
      </c>
      <c r="V283" s="97">
        <f>_xll.qlQuoteValue(P283,_xll.ohTrigger(Trigger,Trigger6M,InterestRatesTrigger))</f>
        <v>1.797E-2</v>
      </c>
      <c r="W283" s="94" t="b">
        <f t="shared" si="25"/>
        <v>1</v>
      </c>
      <c r="X283" s="153">
        <f t="shared" si="26"/>
        <v>1.2690278443291958E-2</v>
      </c>
      <c r="Y283" s="50" t="b">
        <f>ABS(X283/10000)&lt;=ABS('General Settings'!$D$32)</f>
        <v>0</v>
      </c>
      <c r="AA283" s="50" t="str">
        <f>_xll.qlSwapIndex(,,O283,SettlementDays,Currency,Calendar,FixedLegTenor,FixedLegBDC,FixedLegDayCounter,Index6M,DiscountingCurve,Permanent,Trigger,ObjectOverwrite)</f>
        <v>obj_0082a#0000</v>
      </c>
      <c r="AB283" s="50" t="str">
        <f>_xll.qlVanillaSwapFromSwapIndex(,AA283,R283)</f>
        <v>obj_0098a#0000</v>
      </c>
    </row>
    <row r="284" spans="13:28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22"/>
      <c r="R284" s="106">
        <f>_xll.qlInterestRateIndexFixingDate(AA284,S284)</f>
        <v>46869</v>
      </c>
      <c r="S284" s="106">
        <f>_xll.qlCalendarAdvance(Calendar,SettlementDate,N284,"mf",TRUE,Trigger)</f>
        <v>46871</v>
      </c>
      <c r="T284" s="106">
        <f>_xll.qlInterestRateIndexMaturity(AA284,S284)</f>
        <v>50158</v>
      </c>
      <c r="U284" s="97">
        <f>_xll.qlIndexFixing(AA284,R284,TRUE,_xll.ohTrigger(Trigger,Trigger6M,InterestRatesTrigger))</f>
        <v>1.770664357922801E-2</v>
      </c>
      <c r="V284" s="97">
        <f>_xll.qlQuoteValue(P284,_xll.ohTrigger(Trigger,Trigger6M,InterestRatesTrigger))</f>
        <v>1.77E-2</v>
      </c>
      <c r="W284" s="94" t="b">
        <f t="shared" si="25"/>
        <v>1</v>
      </c>
      <c r="X284" s="153">
        <f t="shared" si="26"/>
        <v>6.6435792280099271E-2</v>
      </c>
      <c r="Y284" s="50" t="b">
        <f>ABS(X284/10000)&lt;=ABS('General Settings'!$D$32)</f>
        <v>0</v>
      </c>
      <c r="AA284" s="50" t="str">
        <f>_xll.qlSwapIndex(,,O284,SettlementDays,Currency,Calendar,FixedLegTenor,FixedLegBDC,FixedLegDayCounter,Index6M,DiscountingCurve,Permanent,Trigger,ObjectOverwrite)</f>
        <v>obj_007e8#0000</v>
      </c>
      <c r="AB284" s="50" t="str">
        <f>_xll.qlVanillaSwapFromSwapIndex(,AA284,R284)</f>
        <v>obj_0090a#0000</v>
      </c>
    </row>
    <row r="285" spans="13:28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22"/>
      <c r="R285" s="106">
        <f>_xll.qlInterestRateIndexFixingDate(AA285,S285)</f>
        <v>46869</v>
      </c>
      <c r="S285" s="106">
        <f>_xll.qlCalendarAdvance(Calendar,SettlementDate,N285,"mf",TRUE,Trigger)</f>
        <v>46871</v>
      </c>
      <c r="T285" s="106">
        <f>_xll.qlInterestRateIndexMaturity(AA285,S285)</f>
        <v>50523</v>
      </c>
      <c r="U285" s="97">
        <f>_xll.qlIndexFixing(AA285,R285,TRUE,_xll.ohTrigger(Trigger,Trigger6M,InterestRatesTrigger))</f>
        <v>1.7441605731261835E-2</v>
      </c>
      <c r="V285" s="97">
        <f>_xll.qlQuoteValue(P285,_xll.ohTrigger(Trigger,Trigger6M,InterestRatesTrigger))</f>
        <v>1.745E-2</v>
      </c>
      <c r="W285" s="94" t="b">
        <f t="shared" si="25"/>
        <v>1</v>
      </c>
      <c r="X285" s="153">
        <f t="shared" si="26"/>
        <v>-8.3942687381655112E-2</v>
      </c>
      <c r="Y285" s="50" t="b">
        <f>ABS(X285/10000)&lt;=ABS('General Settings'!$D$32)</f>
        <v>0</v>
      </c>
      <c r="AA285" s="50" t="str">
        <f>_xll.qlSwapIndex(,,O285,SettlementDays,Currency,Calendar,FixedLegTenor,FixedLegBDC,FixedLegDayCounter,Index6M,DiscountingCurve,Permanent,Trigger,ObjectOverwrite)</f>
        <v>obj_00769#0000</v>
      </c>
      <c r="AB285" s="50" t="str">
        <f>_xll.qlVanillaSwapFromSwapIndex(,AA285,R285)</f>
        <v>obj_008a2#0000</v>
      </c>
    </row>
    <row r="286" spans="13:28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22"/>
      <c r="R286" s="106">
        <f>_xll.qlInterestRateIndexFixingDate(AA286,S286)</f>
        <v>46869</v>
      </c>
      <c r="S286" s="106">
        <f>_xll.qlCalendarAdvance(Calendar,SettlementDate,N286,"mf",TRUE,Trigger)</f>
        <v>46871</v>
      </c>
      <c r="T286" s="106">
        <f>_xll.qlInterestRateIndexMaturity(AA286,S286)</f>
        <v>50888</v>
      </c>
      <c r="U286" s="97">
        <f>_xll.qlIndexFixing(AA286,R286,TRUE,_xll.ohTrigger(Trigger,Trigger6M,InterestRatesTrigger))</f>
        <v>1.7180765383269247E-2</v>
      </c>
      <c r="V286" s="97">
        <f>_xll.qlQuoteValue(P286,_xll.ohTrigger(Trigger,Trigger6M,InterestRatesTrigger))</f>
        <v>1.7170000000000001E-2</v>
      </c>
      <c r="W286" s="94" t="b">
        <f t="shared" si="25"/>
        <v>1</v>
      </c>
      <c r="X286" s="153">
        <f t="shared" si="26"/>
        <v>0.10765383269245588</v>
      </c>
      <c r="Y286" s="50" t="b">
        <f>ABS(X286/10000)&lt;=ABS('General Settings'!$D$32)</f>
        <v>0</v>
      </c>
      <c r="AA286" s="50" t="str">
        <f>_xll.qlSwapIndex(,,O286,SettlementDays,Currency,Calendar,FixedLegTenor,FixedLegBDC,FixedLegDayCounter,Index6M,DiscountingCurve,Permanent,Trigger,ObjectOverwrite)</f>
        <v>obj_00834#0000</v>
      </c>
      <c r="AB286" s="50" t="str">
        <f>_xll.qlVanillaSwapFromSwapIndex(,AA286,R286)</f>
        <v>obj_008b7#0000</v>
      </c>
    </row>
    <row r="287" spans="13:28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22"/>
      <c r="R287" s="106">
        <f>_xll.qlInterestRateIndexFixingDate(AA287,S287)</f>
        <v>46869</v>
      </c>
      <c r="S287" s="106">
        <f>_xll.qlCalendarAdvance(Calendar,SettlementDate,N287,"mf",TRUE,Trigger)</f>
        <v>46871</v>
      </c>
      <c r="T287" s="106">
        <f>_xll.qlInterestRateIndexMaturity(AA287,S287)</f>
        <v>51256</v>
      </c>
      <c r="U287" s="97">
        <f>_xll.qlIndexFixing(AA287,R287,TRUE,_xll.ohTrigger(Trigger,Trigger6M,InterestRatesTrigger))</f>
        <v>1.693088354277909E-2</v>
      </c>
      <c r="V287" s="97">
        <f>_xll.qlQuoteValue(P287,_xll.ohTrigger(Trigger,Trigger6M,InterestRatesTrigger))</f>
        <v>1.6930000000000001E-2</v>
      </c>
      <c r="W287" s="94" t="b">
        <f t="shared" si="25"/>
        <v>1</v>
      </c>
      <c r="X287" s="153">
        <f t="shared" si="26"/>
        <v>8.8354277908916923E-3</v>
      </c>
      <c r="Y287" s="50" t="b">
        <f>ABS(X287/10000)&lt;=ABS('General Settings'!$D$32)</f>
        <v>0</v>
      </c>
      <c r="AA287" s="50" t="str">
        <f>_xll.qlSwapIndex(,,O287,SettlementDays,Currency,Calendar,FixedLegTenor,FixedLegBDC,FixedLegDayCounter,Index6M,DiscountingCurve,Permanent,Trigger,ObjectOverwrite)</f>
        <v>obj_006f6#0000</v>
      </c>
      <c r="AB287" s="50" t="str">
        <f>_xll.qlVanillaSwapFromSwapIndex(,AA287,R287)</f>
        <v>obj_0089e#0000</v>
      </c>
    </row>
    <row r="288" spans="13:28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22"/>
      <c r="R288" s="106">
        <f>_xll.qlInterestRateIndexFixingDate(AA288,S288)</f>
        <v>46869</v>
      </c>
      <c r="S288" s="106">
        <f>_xll.qlCalendarAdvance(Calendar,SettlementDate,N288,"mf",TRUE,Trigger)</f>
        <v>46871</v>
      </c>
      <c r="T288" s="106">
        <f>_xll.qlInterestRateIndexMaturity(AA288,S288)</f>
        <v>51620</v>
      </c>
      <c r="U288" s="97">
        <f>_xll.qlIndexFixing(AA288,R288,TRUE,_xll.ohTrigger(Trigger,Trigger6M,InterestRatesTrigger))</f>
        <v>1.6695059472895041E-2</v>
      </c>
      <c r="V288" s="97">
        <f>_xll.qlQuoteValue(P288,_xll.ohTrigger(Trigger,Trigger6M,InterestRatesTrigger))</f>
        <v>1.669E-2</v>
      </c>
      <c r="W288" s="94" t="b">
        <f t="shared" si="25"/>
        <v>1</v>
      </c>
      <c r="X288" s="153">
        <f t="shared" si="26"/>
        <v>5.0594728950408008E-2</v>
      </c>
      <c r="Y288" s="50" t="b">
        <f>ABS(X288/10000)&lt;=ABS('General Settings'!$D$32)</f>
        <v>0</v>
      </c>
      <c r="AA288" s="50" t="str">
        <f>_xll.qlSwapIndex(,,O288,SettlementDays,Currency,Calendar,FixedLegTenor,FixedLegBDC,FixedLegDayCounter,Index6M,DiscountingCurve,Permanent,Trigger,ObjectOverwrite)</f>
        <v>obj_0083f#0000</v>
      </c>
      <c r="AB288" s="50" t="str">
        <f>_xll.qlVanillaSwapFromSwapIndex(,AA288,R288)</f>
        <v>obj_00966#0000</v>
      </c>
    </row>
    <row r="289" spans="13:28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22"/>
      <c r="R289" s="106">
        <f>_xll.qlInterestRateIndexFixingDate(AA289,S289)</f>
        <v>46869</v>
      </c>
      <c r="S289" s="106">
        <f>_xll.qlCalendarAdvance(Calendar,SettlementDate,N289,"mf",TRUE,Trigger)</f>
        <v>46871</v>
      </c>
      <c r="T289" s="106">
        <f>_xll.qlInterestRateIndexMaturity(AA289,S289)</f>
        <v>51984</v>
      </c>
      <c r="U289" s="97">
        <f>_xll.qlIndexFixing(AA289,R289,TRUE,_xll.ohTrigger(Trigger,Trigger6M,InterestRatesTrigger))</f>
        <v>1.647823488655871E-2</v>
      </c>
      <c r="V289" s="97">
        <f>_xll.qlQuoteValue(P289,_xll.ohTrigger(Trigger,Trigger6M,InterestRatesTrigger))</f>
        <v>1.6480000000000002E-2</v>
      </c>
      <c r="W289" s="94" t="b">
        <f t="shared" si="25"/>
        <v>1</v>
      </c>
      <c r="X289" s="153">
        <f t="shared" si="26"/>
        <v>-1.7651134412918768E-2</v>
      </c>
      <c r="Y289" s="50" t="b">
        <f>ABS(X289/10000)&lt;=ABS('General Settings'!$D$32)</f>
        <v>0</v>
      </c>
      <c r="AA289" s="50" t="str">
        <f>_xll.qlSwapIndex(,,O289,SettlementDays,Currency,Calendar,FixedLegTenor,FixedLegBDC,FixedLegDayCounter,Index6M,DiscountingCurve,Permanent,Trigger,ObjectOverwrite)</f>
        <v>obj_00833#0000</v>
      </c>
      <c r="AB289" s="50" t="str">
        <f>_xll.qlVanillaSwapFromSwapIndex(,AA289,R289)</f>
        <v>obj_008fd#0000</v>
      </c>
    </row>
    <row r="290" spans="13:28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22"/>
      <c r="R290" s="106">
        <f>_xll.qlInterestRateIndexFixingDate(AA290,S290)</f>
        <v>46869</v>
      </c>
      <c r="S290" s="106">
        <f>_xll.qlCalendarAdvance(Calendar,SettlementDate,N290,"mf",TRUE,Trigger)</f>
        <v>46871</v>
      </c>
      <c r="T290" s="106">
        <f>_xll.qlInterestRateIndexMaturity(AA290,S290)</f>
        <v>52349</v>
      </c>
      <c r="U290" s="97">
        <f>_xll.qlIndexFixing(AA290,R290,TRUE,_xll.ohTrigger(Trigger,Trigger6M,InterestRatesTrigger))</f>
        <v>1.6276950113988348E-2</v>
      </c>
      <c r="V290" s="97">
        <f>_xll.qlQuoteValue(P290,_xll.ohTrigger(Trigger,Trigger6M,InterestRatesTrigger))</f>
        <v>1.627E-2</v>
      </c>
      <c r="W290" s="94" t="b">
        <f t="shared" si="25"/>
        <v>1</v>
      </c>
      <c r="X290" s="153">
        <f t="shared" si="26"/>
        <v>6.9501139883486329E-2</v>
      </c>
      <c r="Y290" s="50" t="b">
        <f>ABS(X290/10000)&lt;=ABS('General Settings'!$D$32)</f>
        <v>0</v>
      </c>
      <c r="AA290" s="50" t="str">
        <f>_xll.qlSwapIndex(,,O290,SettlementDays,Currency,Calendar,FixedLegTenor,FixedLegBDC,FixedLegDayCounter,Index6M,DiscountingCurve,Permanent,Trigger,ObjectOverwrite)</f>
        <v>obj_00788#0000</v>
      </c>
      <c r="AB290" s="50" t="str">
        <f>_xll.qlVanillaSwapFromSwapIndex(,AA290,R290)</f>
        <v>obj_0095f#0000</v>
      </c>
    </row>
    <row r="291" spans="13:28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22"/>
      <c r="R291" s="106">
        <f>_xll.qlInterestRateIndexFixingDate(AA291,S291)</f>
        <v>46869</v>
      </c>
      <c r="S291" s="106">
        <f>_xll.qlCalendarAdvance(Calendar,SettlementDate,N291,"mf",TRUE,Trigger)</f>
        <v>46871</v>
      </c>
      <c r="T291" s="106">
        <f>_xll.qlInterestRateIndexMaturity(AA291,S291)</f>
        <v>54176</v>
      </c>
      <c r="U291" s="97">
        <f>_xll.qlIndexFixing(AA291,R291,TRUE,_xll.ohTrigger(Trigger,Trigger6M,InterestRatesTrigger))</f>
        <v>1.5420511035281092E-2</v>
      </c>
      <c r="V291" s="97">
        <f>_xll.qlQuoteValue(P291,_xll.ohTrigger(Trigger,Trigger6M,InterestRatesTrigger))</f>
        <v>1.542E-2</v>
      </c>
      <c r="W291" s="94" t="b">
        <f t="shared" si="25"/>
        <v>1</v>
      </c>
      <c r="X291" s="153">
        <f t="shared" si="26"/>
        <v>5.1103528109219809E-3</v>
      </c>
      <c r="Y291" s="50" t="b">
        <f>ABS(X291/10000)&lt;=ABS('General Settings'!$D$32)</f>
        <v>0</v>
      </c>
      <c r="AA291" s="50" t="str">
        <f>_xll.qlSwapIndex(,,O291,SettlementDays,Currency,Calendar,FixedLegTenor,FixedLegBDC,FixedLegDayCounter,Index6M,DiscountingCurve,Permanent,Trigger,ObjectOverwrite)</f>
        <v>obj_007dc#0000</v>
      </c>
      <c r="AB291" s="50" t="str">
        <f>_xll.qlVanillaSwapFromSwapIndex(,AA291,R291)</f>
        <v>obj_00872#0000</v>
      </c>
    </row>
    <row r="292" spans="13:28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22"/>
      <c r="R292" s="106">
        <f>_xll.qlInterestRateIndexFixingDate(AA292,S292)</f>
        <v>46869</v>
      </c>
      <c r="S292" s="106">
        <f>_xll.qlCalendarAdvance(Calendar,SettlementDate,N292,"mf",TRUE,Trigger)</f>
        <v>46871</v>
      </c>
      <c r="T292" s="106">
        <f>_xll.qlInterestRateIndexMaturity(AA292,S292)</f>
        <v>56002</v>
      </c>
      <c r="U292" s="97">
        <f>_xll.qlIndexFixing(AA292,R292,TRUE,_xll.ohTrigger(Trigger,Trigger6M,InterestRatesTrigger))</f>
        <v>1.4713041626897228E-2</v>
      </c>
      <c r="V292" s="97">
        <f>_xll.qlQuoteValue(P292,_xll.ohTrigger(Trigger,Trigger6M,InterestRatesTrigger))</f>
        <v>1.4710000000000001E-2</v>
      </c>
      <c r="W292" s="94" t="b">
        <f t="shared" si="25"/>
        <v>1</v>
      </c>
      <c r="X292" s="153">
        <f t="shared" si="26"/>
        <v>3.0416268972273397E-2</v>
      </c>
      <c r="Y292" s="50" t="b">
        <f>ABS(X292/10000)&lt;=ABS('General Settings'!$D$32)</f>
        <v>0</v>
      </c>
      <c r="AA292" s="50" t="str">
        <f>_xll.qlSwapIndex(,,O292,SettlementDays,Currency,Calendar,FixedLegTenor,FixedLegBDC,FixedLegDayCounter,Index6M,DiscountingCurve,Permanent,Trigger,ObjectOverwrite)</f>
        <v>obj_00860#0000</v>
      </c>
      <c r="AB292" s="50" t="str">
        <f>_xll.qlVanillaSwapFromSwapIndex(,AA292,R292)</f>
        <v>obj_00967#0000</v>
      </c>
    </row>
    <row r="293" spans="13:28" x14ac:dyDescent="0.2">
      <c r="M293" s="197" t="s">
        <v>155</v>
      </c>
      <c r="N293" s="197" t="s">
        <v>87</v>
      </c>
      <c r="O293" s="197" t="s">
        <v>92</v>
      </c>
      <c r="P293" s="197" t="str">
        <f t="shared" si="24"/>
        <v>EUR12F30Y_Quote</v>
      </c>
      <c r="Q293" s="162"/>
      <c r="R293" s="198">
        <f>_xll.qlInterestRateIndexFixingDate(AA293,S293)</f>
        <v>46869</v>
      </c>
      <c r="S293" s="198">
        <f>_xll.qlCalendarAdvance(Calendar,SettlementDate,N293,"mf",TRUE,Trigger)</f>
        <v>46871</v>
      </c>
      <c r="T293" s="198">
        <f>_xll.qlInterestRateIndexMaturity(AA293,S293)</f>
        <v>57829</v>
      </c>
      <c r="U293" s="199">
        <f>_xll.qlIndexFixing(AA293,R293,TRUE,_xll.ohTrigger(Trigger,Trigger6M,InterestRatesTrigger))</f>
        <v>1.3998891933646783E-2</v>
      </c>
      <c r="V293" s="199">
        <f>_xll.qlQuoteValue(P293,_xll.ohTrigger(Trigger,Trigger6M,InterestRatesTrigger))</f>
        <v>1.4000000000000002E-2</v>
      </c>
      <c r="W293" s="197" t="b">
        <f t="shared" si="25"/>
        <v>1</v>
      </c>
      <c r="X293" s="200">
        <f t="shared" si="26"/>
        <v>-1.1080663532194585E-2</v>
      </c>
      <c r="Y293" s="161" t="b">
        <f>ABS(X293/10000)&lt;=ABS('General Settings'!$D$32)</f>
        <v>0</v>
      </c>
      <c r="AA293" s="50" t="str">
        <f>_xll.qlSwapIndex(,,O293,SettlementDays,Currency,Calendar,FixedLegTenor,FixedLegBDC,FixedLegDayCounter,Index6M,DiscountingCurve,Permanent,Trigger,ObjectOverwrite)</f>
        <v>obj_006ed#0000</v>
      </c>
      <c r="AB293" s="50" t="str">
        <f>_xll.qlVanillaSwapFromSwapIndex(,AA293,R293)</f>
        <v>obj_00972#0000</v>
      </c>
    </row>
    <row r="294" spans="13:28" x14ac:dyDescent="0.2">
      <c r="M294" s="201" t="s">
        <v>155</v>
      </c>
      <c r="N294" s="201" t="s">
        <v>113</v>
      </c>
      <c r="O294" s="201" t="s">
        <v>33</v>
      </c>
      <c r="P294" s="201" t="str">
        <f t="shared" si="24"/>
        <v>EUR13F1Y_Quote</v>
      </c>
      <c r="Q294" s="166"/>
      <c r="R294" s="202">
        <f>_xll.qlInterestRateIndexFixingDate(AA294,S294)</f>
        <v>47234</v>
      </c>
      <c r="S294" s="202">
        <f>_xll.qlCalendarAdvance(Calendar,SettlementDate,N294,"mf",TRUE,Trigger)</f>
        <v>47238</v>
      </c>
      <c r="T294" s="202">
        <f>_xll.qlInterestRateIndexMaturity(AA294,S294)</f>
        <v>47603</v>
      </c>
      <c r="U294" s="203">
        <f>_xll.qlIndexFixing(AA294,R294,TRUE,_xll.ohTrigger(Trigger,Trigger6M,InterestRatesTrigger))</f>
        <v>1.9071160521814772E-2</v>
      </c>
      <c r="V294" s="203">
        <f>_xll.qlQuoteValue(P294,_xll.ohTrigger(Trigger,Trigger6M,InterestRatesTrigger))</f>
        <v>1.9060000000000001E-2</v>
      </c>
      <c r="W294" s="201" t="b">
        <f t="shared" si="25"/>
        <v>1</v>
      </c>
      <c r="X294" s="204">
        <f t="shared" si="26"/>
        <v>0.1116052181477159</v>
      </c>
      <c r="Y294" s="149" t="b">
        <f>ABS(X294/10000)&lt;=ABS('General Settings'!$D$32)</f>
        <v>0</v>
      </c>
      <c r="AA294" s="50" t="str">
        <f>_xll.qlSwapIndex(,,O294,SettlementDays,Currency,Calendar,FixedLegTenor,FixedLegBDC,FixedLegDayCounter,Index6M,DiscountingCurve,Permanent,Trigger,ObjectOverwrite)</f>
        <v>obj_0077f#0000</v>
      </c>
      <c r="AB294" s="50" t="str">
        <f>_xll.qlVanillaSwapFromSwapIndex(,AA294,R294)</f>
        <v>obj_008c6#0000</v>
      </c>
    </row>
    <row r="295" spans="13:28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22"/>
      <c r="R295" s="106">
        <f>_xll.qlInterestRateIndexFixingDate(AA295,S295)</f>
        <v>47234</v>
      </c>
      <c r="S295" s="106">
        <f>_xll.qlCalendarAdvance(Calendar,SettlementDate,N295,"mf",TRUE,Trigger)</f>
        <v>47238</v>
      </c>
      <c r="T295" s="106">
        <f>_xll.qlInterestRateIndexMaturity(AA295,S295)</f>
        <v>47968</v>
      </c>
      <c r="U295" s="97">
        <f>_xll.qlIndexFixing(AA295,R295,TRUE,_xll.ohTrigger(Trigger,Trigger6M,InterestRatesTrigger))</f>
        <v>1.8952828772875428E-2</v>
      </c>
      <c r="V295" s="97">
        <f>_xll.qlQuoteValue(P295,_xll.ohTrigger(Trigger,Trigger6M,InterestRatesTrigger))</f>
        <v>1.9030000000000002E-2</v>
      </c>
      <c r="W295" s="94" t="b">
        <f t="shared" si="25"/>
        <v>1</v>
      </c>
      <c r="X295" s="153">
        <f t="shared" si="26"/>
        <v>-0.77171227124573494</v>
      </c>
      <c r="Y295" s="50" t="b">
        <f>ABS(X295/10000)&lt;=ABS('General Settings'!$D$32)</f>
        <v>0</v>
      </c>
      <c r="AA295" s="50" t="str">
        <f>_xll.qlSwapIndex(,,O295,SettlementDays,Currency,Calendar,FixedLegTenor,FixedLegBDC,FixedLegDayCounter,Index6M,DiscountingCurve,Permanent,Trigger,ObjectOverwrite)</f>
        <v>obj_006fb#0000</v>
      </c>
      <c r="AB295" s="50" t="str">
        <f>_xll.qlVanillaSwapFromSwapIndex(,AA295,R295)</f>
        <v>obj_0087e#0000</v>
      </c>
    </row>
    <row r="296" spans="13:28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22"/>
      <c r="R296" s="106">
        <f>_xll.qlInterestRateIndexFixingDate(AA296,S296)</f>
        <v>47234</v>
      </c>
      <c r="S296" s="106">
        <f>_xll.qlCalendarAdvance(Calendar,SettlementDate,N296,"mf",TRUE,Trigger)</f>
        <v>47238</v>
      </c>
      <c r="T296" s="106">
        <f>_xll.qlInterestRateIndexMaturity(AA296,S296)</f>
        <v>48334</v>
      </c>
      <c r="U296" s="97">
        <f>_xll.qlIndexFixing(AA296,R296,TRUE,_xll.ohTrigger(Trigger,Trigger6M,InterestRatesTrigger))</f>
        <v>1.87978211602732E-2</v>
      </c>
      <c r="V296" s="97">
        <f>_xll.qlQuoteValue(P296,_xll.ohTrigger(Trigger,Trigger6M,InterestRatesTrigger))</f>
        <v>1.8849999999999999E-2</v>
      </c>
      <c r="W296" s="94" t="b">
        <f t="shared" si="25"/>
        <v>1</v>
      </c>
      <c r="X296" s="153">
        <f t="shared" si="26"/>
        <v>-0.52178839726798465</v>
      </c>
      <c r="Y296" s="50" t="b">
        <f>ABS(X296/10000)&lt;=ABS('General Settings'!$D$32)</f>
        <v>0</v>
      </c>
      <c r="AA296" s="50" t="str">
        <f>_xll.qlSwapIndex(,,O296,SettlementDays,Currency,Calendar,FixedLegTenor,FixedLegBDC,FixedLegDayCounter,Index6M,DiscountingCurve,Permanent,Trigger,ObjectOverwrite)</f>
        <v>obj_006c9#0000</v>
      </c>
      <c r="AB296" s="50" t="str">
        <f>_xll.qlVanillaSwapFromSwapIndex(,AA296,R296)</f>
        <v>obj_0091a#0000</v>
      </c>
    </row>
    <row r="297" spans="13:28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22"/>
      <c r="R297" s="106">
        <f>_xll.qlInterestRateIndexFixingDate(AA297,S297)</f>
        <v>47234</v>
      </c>
      <c r="S297" s="106">
        <f>_xll.qlCalendarAdvance(Calendar,SettlementDate,N297,"mf",TRUE,Trigger)</f>
        <v>47238</v>
      </c>
      <c r="T297" s="106">
        <f>_xll.qlInterestRateIndexMaturity(AA297,S297)</f>
        <v>48698</v>
      </c>
      <c r="U297" s="97">
        <f>_xll.qlIndexFixing(AA297,R297,TRUE,_xll.ohTrigger(Trigger,Trigger6M,InterestRatesTrigger))</f>
        <v>1.8580911645973978E-2</v>
      </c>
      <c r="V297" s="97">
        <f>_xll.qlQuoteValue(P297,_xll.ohTrigger(Trigger,Trigger6M,InterestRatesTrigger))</f>
        <v>1.864E-2</v>
      </c>
      <c r="W297" s="94" t="b">
        <f t="shared" si="25"/>
        <v>1</v>
      </c>
      <c r="X297" s="153">
        <f t="shared" si="26"/>
        <v>-0.59088354026022583</v>
      </c>
      <c r="Y297" s="50" t="b">
        <f>ABS(X297/10000)&lt;=ABS('General Settings'!$D$32)</f>
        <v>0</v>
      </c>
      <c r="AA297" s="50" t="str">
        <f>_xll.qlSwapIndex(,,O297,SettlementDays,Currency,Calendar,FixedLegTenor,FixedLegBDC,FixedLegDayCounter,Index6M,DiscountingCurve,Permanent,Trigger,ObjectOverwrite)</f>
        <v>obj_00702#0000</v>
      </c>
      <c r="AB297" s="50" t="str">
        <f>_xll.qlVanillaSwapFromSwapIndex(,AA297,R297)</f>
        <v>obj_00971#0000</v>
      </c>
    </row>
    <row r="298" spans="13:28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22"/>
      <c r="R298" s="106">
        <f>_xll.qlInterestRateIndexFixingDate(AA298,S298)</f>
        <v>47234</v>
      </c>
      <c r="S298" s="106">
        <f>_xll.qlCalendarAdvance(Calendar,SettlementDate,N298,"mf",TRUE,Trigger)</f>
        <v>47238</v>
      </c>
      <c r="T298" s="106">
        <f>_xll.qlInterestRateIndexMaturity(AA298,S298)</f>
        <v>49062</v>
      </c>
      <c r="U298" s="97">
        <f>_xll.qlIndexFixing(AA298,R298,TRUE,_xll.ohTrigger(Trigger,Trigger6M,InterestRatesTrigger))</f>
        <v>1.8334803217805361E-2</v>
      </c>
      <c r="V298" s="97">
        <f>_xll.qlQuoteValue(P298,_xll.ohTrigger(Trigger,Trigger6M,InterestRatesTrigger))</f>
        <v>1.8360000000000001E-2</v>
      </c>
      <c r="W298" s="94" t="b">
        <f t="shared" si="25"/>
        <v>1</v>
      </c>
      <c r="X298" s="153">
        <f t="shared" si="26"/>
        <v>-0.25196782194640555</v>
      </c>
      <c r="Y298" s="50" t="b">
        <f>ABS(X298/10000)&lt;=ABS('General Settings'!$D$32)</f>
        <v>0</v>
      </c>
      <c r="AA298" s="50" t="str">
        <f>_xll.qlSwapIndex(,,O298,SettlementDays,Currency,Calendar,FixedLegTenor,FixedLegBDC,FixedLegDayCounter,Index6M,DiscountingCurve,Permanent,Trigger,ObjectOverwrite)</f>
        <v>obj_006bf#0000</v>
      </c>
      <c r="AB298" s="50" t="str">
        <f>_xll.qlVanillaSwapFromSwapIndex(,AA298,R298)</f>
        <v>obj_008c7#0000</v>
      </c>
    </row>
    <row r="299" spans="13:28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22"/>
      <c r="R299" s="106">
        <f>_xll.qlInterestRateIndexFixingDate(AA299,S299)</f>
        <v>47234</v>
      </c>
      <c r="S299" s="106">
        <f>_xll.qlCalendarAdvance(Calendar,SettlementDate,N299,"mf",TRUE,Trigger)</f>
        <v>47238</v>
      </c>
      <c r="T299" s="106">
        <f>_xll.qlInterestRateIndexMaturity(AA299,S299)</f>
        <v>49429</v>
      </c>
      <c r="U299" s="97">
        <f>_xll.qlIndexFixing(AA299,R299,TRUE,_xll.ohTrigger(Trigger,Trigger6M,InterestRatesTrigger))</f>
        <v>1.8066451336607892E-2</v>
      </c>
      <c r="V299" s="97">
        <f>_xll.qlQuoteValue(P299,_xll.ohTrigger(Trigger,Trigger6M,InterestRatesTrigger))</f>
        <v>1.8110000000000001E-2</v>
      </c>
      <c r="W299" s="94" t="b">
        <f t="shared" si="25"/>
        <v>1</v>
      </c>
      <c r="X299" s="153">
        <f t="shared" si="26"/>
        <v>-0.43548663392109499</v>
      </c>
      <c r="Y299" s="50" t="b">
        <f>ABS(X299/10000)&lt;=ABS('General Settings'!$D$32)</f>
        <v>0</v>
      </c>
      <c r="AA299" s="50" t="str">
        <f>_xll.qlSwapIndex(,,O299,SettlementDays,Currency,Calendar,FixedLegTenor,FixedLegBDC,FixedLegDayCounter,Index6M,DiscountingCurve,Permanent,Trigger,ObjectOverwrite)</f>
        <v>obj_00772#0000</v>
      </c>
      <c r="AB299" s="50" t="str">
        <f>_xll.qlVanillaSwapFromSwapIndex(,AA299,R299)</f>
        <v>obj_009b2#0000</v>
      </c>
    </row>
    <row r="300" spans="13:28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22"/>
      <c r="R300" s="106">
        <f>_xll.qlInterestRateIndexFixingDate(AA300,S300)</f>
        <v>47234</v>
      </c>
      <c r="S300" s="106">
        <f>_xll.qlCalendarAdvance(Calendar,SettlementDate,N300,"mf",TRUE,Trigger)</f>
        <v>47238</v>
      </c>
      <c r="T300" s="106">
        <f>_xll.qlInterestRateIndexMaturity(AA300,S300)</f>
        <v>49795</v>
      </c>
      <c r="U300" s="97">
        <f>_xll.qlIndexFixing(AA300,R300,TRUE,_xll.ohTrigger(Trigger,Trigger6M,InterestRatesTrigger))</f>
        <v>1.779524407968958E-2</v>
      </c>
      <c r="V300" s="97">
        <f>_xll.qlQuoteValue(P300,_xll.ohTrigger(Trigger,Trigger6M,InterestRatesTrigger))</f>
        <v>1.7819999999999999E-2</v>
      </c>
      <c r="W300" s="94" t="b">
        <f t="shared" si="25"/>
        <v>1</v>
      </c>
      <c r="X300" s="153">
        <f t="shared" si="26"/>
        <v>-0.24755920310419455</v>
      </c>
      <c r="Y300" s="50" t="b">
        <f>ABS(X300/10000)&lt;=ABS('General Settings'!$D$32)</f>
        <v>0</v>
      </c>
      <c r="AA300" s="50" t="str">
        <f>_xll.qlSwapIndex(,,O300,SettlementDays,Currency,Calendar,FixedLegTenor,FixedLegBDC,FixedLegDayCounter,Index6M,DiscountingCurve,Permanent,Trigger,ObjectOverwrite)</f>
        <v>obj_00700#0000</v>
      </c>
      <c r="AB300" s="50" t="str">
        <f>_xll.qlVanillaSwapFromSwapIndex(,AA300,R300)</f>
        <v>obj_00927#0000</v>
      </c>
    </row>
    <row r="301" spans="13:28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22"/>
      <c r="R301" s="106">
        <f>_xll.qlInterestRateIndexFixingDate(AA301,S301)</f>
        <v>47234</v>
      </c>
      <c r="S301" s="106">
        <f>_xll.qlCalendarAdvance(Calendar,SettlementDate,N301,"mf",TRUE,Trigger)</f>
        <v>47238</v>
      </c>
      <c r="T301" s="106">
        <f>_xll.qlInterestRateIndexMaturity(AA301,S301)</f>
        <v>50160</v>
      </c>
      <c r="U301" s="97">
        <f>_xll.qlIndexFixing(AA301,R301,TRUE,_xll.ohTrigger(Trigger,Trigger6M,InterestRatesTrigger))</f>
        <v>1.7515327227245952E-2</v>
      </c>
      <c r="V301" s="97">
        <f>_xll.qlQuoteValue(P301,_xll.ohTrigger(Trigger,Trigger6M,InterestRatesTrigger))</f>
        <v>1.753E-2</v>
      </c>
      <c r="W301" s="94" t="b">
        <f t="shared" si="25"/>
        <v>1</v>
      </c>
      <c r="X301" s="153">
        <f t="shared" si="26"/>
        <v>-0.14672772754048546</v>
      </c>
      <c r="Y301" s="50" t="b">
        <f>ABS(X301/10000)&lt;=ABS('General Settings'!$D$32)</f>
        <v>0</v>
      </c>
      <c r="AA301" s="50" t="str">
        <f>_xll.qlSwapIndex(,,O301,SettlementDays,Currency,Calendar,FixedLegTenor,FixedLegBDC,FixedLegDayCounter,Index6M,DiscountingCurve,Permanent,Trigger,ObjectOverwrite)</f>
        <v>obj_0072a#0000</v>
      </c>
      <c r="AB301" s="50" t="str">
        <f>_xll.qlVanillaSwapFromSwapIndex(,AA301,R301)</f>
        <v>obj_0095c#0000</v>
      </c>
    </row>
    <row r="302" spans="13:28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22"/>
      <c r="R302" s="106">
        <f>_xll.qlInterestRateIndexFixingDate(AA302,S302)</f>
        <v>47234</v>
      </c>
      <c r="S302" s="106">
        <f>_xll.qlCalendarAdvance(Calendar,SettlementDate,N302,"mf",TRUE,Trigger)</f>
        <v>47238</v>
      </c>
      <c r="T302" s="106">
        <f>_xll.qlInterestRateIndexMaturity(AA302,S302)</f>
        <v>50525</v>
      </c>
      <c r="U302" s="97">
        <f>_xll.qlIndexFixing(AA302,R302,TRUE,_xll.ohTrigger(Trigger,Trigger6M,InterestRatesTrigger))</f>
        <v>1.7237894408991213E-2</v>
      </c>
      <c r="V302" s="97">
        <f>_xll.qlQuoteValue(P302,_xll.ohTrigger(Trigger,Trigger6M,InterestRatesTrigger))</f>
        <v>1.7270000000000001E-2</v>
      </c>
      <c r="W302" s="94" t="b">
        <f t="shared" si="25"/>
        <v>1</v>
      </c>
      <c r="X302" s="153">
        <f t="shared" si="26"/>
        <v>-0.3210559100878807</v>
      </c>
      <c r="Y302" s="50" t="b">
        <f>ABS(X302/10000)&lt;=ABS('General Settings'!$D$32)</f>
        <v>0</v>
      </c>
      <c r="AA302" s="50" t="str">
        <f>_xll.qlSwapIndex(,,O302,SettlementDays,Currency,Calendar,FixedLegTenor,FixedLegBDC,FixedLegDayCounter,Index6M,DiscountingCurve,Permanent,Trigger,ObjectOverwrite)</f>
        <v>obj_0080e#0000</v>
      </c>
      <c r="AB302" s="50" t="str">
        <f>_xll.qlVanillaSwapFromSwapIndex(,AA302,R302)</f>
        <v>obj_008d0#0000</v>
      </c>
    </row>
    <row r="303" spans="13:28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22"/>
      <c r="R303" s="106">
        <f>_xll.qlInterestRateIndexFixingDate(AA303,S303)</f>
        <v>47234</v>
      </c>
      <c r="S303" s="106">
        <f>_xll.qlCalendarAdvance(Calendar,SettlementDate,N303,"mf",TRUE,Trigger)</f>
        <v>47238</v>
      </c>
      <c r="T303" s="106">
        <f>_xll.qlInterestRateIndexMaturity(AA303,S303)</f>
        <v>50889</v>
      </c>
      <c r="U303" s="97">
        <f>_xll.qlIndexFixing(AA303,R303,TRUE,_xll.ohTrigger(Trigger,Trigger6M,InterestRatesTrigger))</f>
        <v>1.6967973885589776E-2</v>
      </c>
      <c r="V303" s="97">
        <f>_xll.qlQuoteValue(P303,_xll.ohTrigger(Trigger,Trigger6M,InterestRatesTrigger))</f>
        <v>1.6969999999999999E-2</v>
      </c>
      <c r="W303" s="94" t="b">
        <f t="shared" si="25"/>
        <v>1</v>
      </c>
      <c r="X303" s="153">
        <f t="shared" si="26"/>
        <v>-2.0261144102230733E-2</v>
      </c>
      <c r="Y303" s="50" t="b">
        <f>ABS(X303/10000)&lt;=ABS('General Settings'!$D$32)</f>
        <v>0</v>
      </c>
      <c r="AA303" s="50" t="str">
        <f>_xll.qlSwapIndex(,,O303,SettlementDays,Currency,Calendar,FixedLegTenor,FixedLegBDC,FixedLegDayCounter,Index6M,DiscountingCurve,Permanent,Trigger,ObjectOverwrite)</f>
        <v>obj_00794#0000</v>
      </c>
      <c r="AB303" s="50" t="str">
        <f>_xll.qlVanillaSwapFromSwapIndex(,AA303,R303)</f>
        <v>obj_00978#0000</v>
      </c>
    </row>
    <row r="304" spans="13:28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22"/>
      <c r="R304" s="106">
        <f>_xll.qlInterestRateIndexFixingDate(AA304,S304)</f>
        <v>47234</v>
      </c>
      <c r="S304" s="106">
        <f>_xll.qlCalendarAdvance(Calendar,SettlementDate,N304,"mf",TRUE,Trigger)</f>
        <v>47238</v>
      </c>
      <c r="T304" s="106">
        <f>_xll.qlInterestRateIndexMaturity(AA304,S304)</f>
        <v>51256</v>
      </c>
      <c r="U304" s="97">
        <f>_xll.qlIndexFixing(AA304,R304,TRUE,_xll.ohTrigger(Trigger,Trigger6M,InterestRatesTrigger))</f>
        <v>1.6711596742972012E-2</v>
      </c>
      <c r="V304" s="97">
        <f>_xll.qlQuoteValue(P304,_xll.ohTrigger(Trigger,Trigger6M,InterestRatesTrigger))</f>
        <v>1.6719999999999999E-2</v>
      </c>
      <c r="W304" s="94" t="b">
        <f t="shared" si="25"/>
        <v>1</v>
      </c>
      <c r="X304" s="153">
        <f t="shared" si="26"/>
        <v>-8.4032570279862773E-2</v>
      </c>
      <c r="Y304" s="50" t="b">
        <f>ABS(X304/10000)&lt;=ABS('General Settings'!$D$32)</f>
        <v>0</v>
      </c>
      <c r="AA304" s="50" t="str">
        <f>_xll.qlSwapIndex(,,O304,SettlementDays,Currency,Calendar,FixedLegTenor,FixedLegBDC,FixedLegDayCounter,Index6M,DiscountingCurve,Permanent,Trigger,ObjectOverwrite)</f>
        <v>obj_00851#0000</v>
      </c>
      <c r="AB304" s="50" t="str">
        <f>_xll.qlVanillaSwapFromSwapIndex(,AA304,R304)</f>
        <v>obj_008f5#0000</v>
      </c>
    </row>
    <row r="305" spans="13:28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22"/>
      <c r="R305" s="106">
        <f>_xll.qlInterestRateIndexFixingDate(AA305,S305)</f>
        <v>47234</v>
      </c>
      <c r="S305" s="106">
        <f>_xll.qlCalendarAdvance(Calendar,SettlementDate,N305,"mf",TRUE,Trigger)</f>
        <v>47238</v>
      </c>
      <c r="T305" s="106">
        <f>_xll.qlInterestRateIndexMaturity(AA305,S305)</f>
        <v>51621</v>
      </c>
      <c r="U305" s="97">
        <f>_xll.qlIndexFixing(AA305,R305,TRUE,_xll.ohTrigger(Trigger,Trigger6M,InterestRatesTrigger))</f>
        <v>1.646992867255612E-2</v>
      </c>
      <c r="V305" s="97">
        <f>_xll.qlQuoteValue(P305,_xll.ohTrigger(Trigger,Trigger6M,InterestRatesTrigger))</f>
        <v>1.6480000000000002E-2</v>
      </c>
      <c r="W305" s="94" t="b">
        <f t="shared" si="25"/>
        <v>1</v>
      </c>
      <c r="X305" s="153">
        <f t="shared" si="26"/>
        <v>-0.10071327443881423</v>
      </c>
      <c r="Y305" s="50" t="b">
        <f>ABS(X305/10000)&lt;=ABS('General Settings'!$D$32)</f>
        <v>0</v>
      </c>
      <c r="AA305" s="50" t="str">
        <f>_xll.qlSwapIndex(,,O305,SettlementDays,Currency,Calendar,FixedLegTenor,FixedLegBDC,FixedLegDayCounter,Index6M,DiscountingCurve,Permanent,Trigger,ObjectOverwrite)</f>
        <v>obj_00695#0000</v>
      </c>
      <c r="AB305" s="50" t="str">
        <f>_xll.qlVanillaSwapFromSwapIndex(,AA305,R305)</f>
        <v>obj_008ac#0000</v>
      </c>
    </row>
    <row r="306" spans="13:28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22"/>
      <c r="R306" s="106">
        <f>_xll.qlInterestRateIndexFixingDate(AA306,S306)</f>
        <v>47234</v>
      </c>
      <c r="S306" s="106">
        <f>_xll.qlCalendarAdvance(Calendar,SettlementDate,N306,"mf",TRUE,Trigger)</f>
        <v>47238</v>
      </c>
      <c r="T306" s="106">
        <f>_xll.qlInterestRateIndexMaturity(AA306,S306)</f>
        <v>51986</v>
      </c>
      <c r="U306" s="97">
        <f>_xll.qlIndexFixing(AA306,R306,TRUE,_xll.ohTrigger(Trigger,Trigger6M,InterestRatesTrigger))</f>
        <v>1.624954856069951E-2</v>
      </c>
      <c r="V306" s="97">
        <f>_xll.qlQuoteValue(P306,_xll.ohTrigger(Trigger,Trigger6M,InterestRatesTrigger))</f>
        <v>1.626E-2</v>
      </c>
      <c r="W306" s="94" t="b">
        <f t="shared" si="25"/>
        <v>1</v>
      </c>
      <c r="X306" s="153">
        <f t="shared" si="26"/>
        <v>-0.10451439300489945</v>
      </c>
      <c r="Y306" s="50" t="b">
        <f>ABS(X306/10000)&lt;=ABS('General Settings'!$D$32)</f>
        <v>0</v>
      </c>
      <c r="AA306" s="50" t="str">
        <f>_xll.qlSwapIndex(,,O306,SettlementDays,Currency,Calendar,FixedLegTenor,FixedLegBDC,FixedLegDayCounter,Index6M,DiscountingCurve,Permanent,Trigger,ObjectOverwrite)</f>
        <v>obj_0068e#0000</v>
      </c>
      <c r="AB306" s="50" t="str">
        <f>_xll.qlVanillaSwapFromSwapIndex(,AA306,R306)</f>
        <v>obj_00983#0000</v>
      </c>
    </row>
    <row r="307" spans="13:28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22"/>
      <c r="R307" s="106">
        <f>_xll.qlInterestRateIndexFixingDate(AA307,S307)</f>
        <v>47234</v>
      </c>
      <c r="S307" s="106">
        <f>_xll.qlCalendarAdvance(Calendar,SettlementDate,N307,"mf",TRUE,Trigger)</f>
        <v>47238</v>
      </c>
      <c r="T307" s="106">
        <f>_xll.qlInterestRateIndexMaturity(AA307,S307)</f>
        <v>52351</v>
      </c>
      <c r="U307" s="97">
        <f>_xll.qlIndexFixing(AA307,R307,TRUE,_xll.ohTrigger(Trigger,Trigger6M,InterestRatesTrigger))</f>
        <v>1.6046842724804174E-2</v>
      </c>
      <c r="V307" s="97">
        <f>_xll.qlQuoteValue(P307,_xll.ohTrigger(Trigger,Trigger6M,InterestRatesTrigger))</f>
        <v>1.6060000000000001E-2</v>
      </c>
      <c r="W307" s="94" t="b">
        <f t="shared" si="25"/>
        <v>1</v>
      </c>
      <c r="X307" s="153">
        <f t="shared" si="26"/>
        <v>-0.13157275195827683</v>
      </c>
      <c r="Y307" s="50" t="b">
        <f>ABS(X307/10000)&lt;=ABS('General Settings'!$D$32)</f>
        <v>0</v>
      </c>
      <c r="AA307" s="50" t="str">
        <f>_xll.qlSwapIndex(,,O307,SettlementDays,Currency,Calendar,FixedLegTenor,FixedLegBDC,FixedLegDayCounter,Index6M,DiscountingCurve,Permanent,Trigger,ObjectOverwrite)</f>
        <v>obj_006bc#0000</v>
      </c>
      <c r="AB307" s="50" t="str">
        <f>_xll.qlVanillaSwapFromSwapIndex(,AA307,R307)</f>
        <v>obj_0098b#0000</v>
      </c>
    </row>
    <row r="308" spans="13:28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22"/>
      <c r="R308" s="106">
        <f>_xll.qlInterestRateIndexFixingDate(AA308,S308)</f>
        <v>47234</v>
      </c>
      <c r="S308" s="106">
        <f>_xll.qlCalendarAdvance(Calendar,SettlementDate,N308,"mf",TRUE,Trigger)</f>
        <v>47238</v>
      </c>
      <c r="T308" s="106">
        <f>_xll.qlInterestRateIndexMaturity(AA308,S308)</f>
        <v>52716</v>
      </c>
      <c r="U308" s="97">
        <f>_xll.qlIndexFixing(AA308,R308,TRUE,_xll.ohTrigger(Trigger,Trigger6M,InterestRatesTrigger))</f>
        <v>1.5860351025221667E-2</v>
      </c>
      <c r="V308" s="97">
        <f>_xll.qlQuoteValue(P308,_xll.ohTrigger(Trigger,Trigger6M,InterestRatesTrigger))</f>
        <v>1.5880000000000002E-2</v>
      </c>
      <c r="W308" s="94" t="b">
        <f t="shared" si="25"/>
        <v>1</v>
      </c>
      <c r="X308" s="153">
        <f t="shared" si="26"/>
        <v>-0.19648974778335021</v>
      </c>
      <c r="Y308" s="50" t="b">
        <f>ABS(X308/10000)&lt;=ABS('General Settings'!$D$32)</f>
        <v>0</v>
      </c>
      <c r="AA308" s="50" t="str">
        <f>_xll.qlSwapIndex(,,O308,SettlementDays,Currency,Calendar,FixedLegTenor,FixedLegBDC,FixedLegDayCounter,Index6M,DiscountingCurve,Permanent,Trigger,ObjectOverwrite)</f>
        <v>obj_0083b#0000</v>
      </c>
      <c r="AB308" s="50" t="str">
        <f>_xll.qlVanillaSwapFromSwapIndex(,AA308,R308)</f>
        <v>obj_008d5#0000</v>
      </c>
    </row>
    <row r="309" spans="13:28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22"/>
      <c r="R309" s="106">
        <f>_xll.qlInterestRateIndexFixingDate(AA309,S309)</f>
        <v>47234</v>
      </c>
      <c r="S309" s="106">
        <f>_xll.qlCalendarAdvance(Calendar,SettlementDate,N309,"mf",TRUE,Trigger)</f>
        <v>47238</v>
      </c>
      <c r="T309" s="106">
        <f>_xll.qlInterestRateIndexMaturity(AA309,S309)</f>
        <v>54543</v>
      </c>
      <c r="U309" s="97">
        <f>_xll.qlIndexFixing(AA309,R309,TRUE,_xll.ohTrigger(Trigger,Trigger6M,InterestRatesTrigger))</f>
        <v>1.5041405728267586E-2</v>
      </c>
      <c r="V309" s="97">
        <f>_xll.qlQuoteValue(P309,_xll.ohTrigger(Trigger,Trigger6M,InterestRatesTrigger))</f>
        <v>1.5050000000000001E-2</v>
      </c>
      <c r="W309" s="94" t="b">
        <f t="shared" si="25"/>
        <v>1</v>
      </c>
      <c r="X309" s="153">
        <f t="shared" si="26"/>
        <v>-8.5942717324150042E-2</v>
      </c>
      <c r="Y309" s="50" t="b">
        <f>ABS(X309/10000)&lt;=ABS('General Settings'!$D$32)</f>
        <v>0</v>
      </c>
      <c r="AA309" s="50" t="str">
        <f>_xll.qlSwapIndex(,,O309,SettlementDays,Currency,Calendar,FixedLegTenor,FixedLegBDC,FixedLegDayCounter,Index6M,DiscountingCurve,Permanent,Trigger,ObjectOverwrite)</f>
        <v>obj_0081c#0000</v>
      </c>
      <c r="AB309" s="50" t="str">
        <f>_xll.qlVanillaSwapFromSwapIndex(,AA309,R309)</f>
        <v>obj_009b4#0000</v>
      </c>
    </row>
    <row r="310" spans="13:28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22"/>
      <c r="R310" s="106">
        <f>_xll.qlInterestRateIndexFixingDate(AA310,S310)</f>
        <v>47234</v>
      </c>
      <c r="S310" s="106">
        <f>_xll.qlCalendarAdvance(Calendar,SettlementDate,N310,"mf",TRUE,Trigger)</f>
        <v>47238</v>
      </c>
      <c r="T310" s="106">
        <f>_xll.qlInterestRateIndexMaturity(AA310,S310)</f>
        <v>56369</v>
      </c>
      <c r="U310" s="97">
        <f>_xll.qlIndexFixing(AA310,R310,TRUE,_xll.ohTrigger(Trigger,Trigger6M,InterestRatesTrigger))</f>
        <v>1.4358849111843413E-2</v>
      </c>
      <c r="V310" s="97">
        <f>_xll.qlQuoteValue(P310,_xll.ohTrigger(Trigger,Trigger6M,InterestRatesTrigger))</f>
        <v>1.4370000000000001E-2</v>
      </c>
      <c r="W310" s="94" t="b">
        <f t="shared" si="25"/>
        <v>1</v>
      </c>
      <c r="X310" s="153">
        <f t="shared" si="26"/>
        <v>-0.11150888156587907</v>
      </c>
      <c r="Y310" s="50" t="b">
        <f>ABS(X310/10000)&lt;=ABS('General Settings'!$D$32)</f>
        <v>0</v>
      </c>
      <c r="AA310" s="50" t="str">
        <f>_xll.qlSwapIndex(,,O310,SettlementDays,Currency,Calendar,FixedLegTenor,FixedLegBDC,FixedLegDayCounter,Index6M,DiscountingCurve,Permanent,Trigger,ObjectOverwrite)</f>
        <v>obj_0076e#0000</v>
      </c>
      <c r="AB310" s="50" t="str">
        <f>_xll.qlVanillaSwapFromSwapIndex(,AA310,R310)</f>
        <v>obj_00951#0000</v>
      </c>
    </row>
    <row r="311" spans="13:28" x14ac:dyDescent="0.2">
      <c r="M311" s="197" t="s">
        <v>155</v>
      </c>
      <c r="N311" s="197" t="s">
        <v>113</v>
      </c>
      <c r="O311" s="197" t="s">
        <v>92</v>
      </c>
      <c r="P311" s="197" t="str">
        <f t="shared" si="24"/>
        <v>EUR13F30Y_Quote</v>
      </c>
      <c r="Q311" s="162"/>
      <c r="R311" s="198">
        <f>_xll.qlInterestRateIndexFixingDate(AA311,S311)</f>
        <v>47234</v>
      </c>
      <c r="S311" s="198">
        <f>_xll.qlCalendarAdvance(Calendar,SettlementDate,N311,"mf",TRUE,Trigger)</f>
        <v>47238</v>
      </c>
      <c r="T311" s="198">
        <f>_xll.qlInterestRateIndexMaturity(AA311,S311)</f>
        <v>58195</v>
      </c>
      <c r="U311" s="199">
        <f>_xll.qlIndexFixing(AA311,R311,TRUE,_xll.ohTrigger(Trigger,Trigger6M,InterestRatesTrigger))</f>
        <v>1.3621961643104235E-2</v>
      </c>
      <c r="V311" s="199">
        <f>_xll.qlQuoteValue(P311,_xll.ohTrigger(Trigger,Trigger6M,InterestRatesTrigger))</f>
        <v>1.363E-2</v>
      </c>
      <c r="W311" s="197" t="b">
        <f t="shared" si="25"/>
        <v>1</v>
      </c>
      <c r="X311" s="200">
        <f t="shared" si="26"/>
        <v>-8.0383568957648199E-2</v>
      </c>
      <c r="Y311" s="161" t="b">
        <f>ABS(X311/10000)&lt;=ABS('General Settings'!$D$32)</f>
        <v>0</v>
      </c>
      <c r="AA311" s="50" t="str">
        <f>_xll.qlSwapIndex(,,O311,SettlementDays,Currency,Calendar,FixedLegTenor,FixedLegBDC,FixedLegDayCounter,Index6M,DiscountingCurve,Permanent,Trigger,ObjectOverwrite)</f>
        <v>obj_00821#0000</v>
      </c>
      <c r="AB311" s="50" t="str">
        <f>_xll.qlVanillaSwapFromSwapIndex(,AA311,R311)</f>
        <v>obj_00930#0000</v>
      </c>
    </row>
    <row r="312" spans="13:28" x14ac:dyDescent="0.2">
      <c r="M312" s="201" t="s">
        <v>155</v>
      </c>
      <c r="N312" s="201" t="s">
        <v>114</v>
      </c>
      <c r="O312" s="201" t="s">
        <v>33</v>
      </c>
      <c r="P312" s="201" t="str">
        <f t="shared" si="24"/>
        <v>EUR14F1Y_Quote</v>
      </c>
      <c r="Q312" s="166"/>
      <c r="R312" s="202">
        <f>_xll.qlInterestRateIndexFixingDate(AA312,S312)</f>
        <v>47599</v>
      </c>
      <c r="S312" s="202">
        <f>_xll.qlCalendarAdvance(Calendar,SettlementDate,N312,"mf",TRUE,Trigger)</f>
        <v>47603</v>
      </c>
      <c r="T312" s="202">
        <f>_xll.qlInterestRateIndexMaturity(AA312,S312)</f>
        <v>47968</v>
      </c>
      <c r="U312" s="203">
        <f>_xll.qlIndexFixing(AA312,R312,TRUE,_xll.ohTrigger(Trigger,Trigger6M,InterestRatesTrigger))</f>
        <v>1.8832394988907982E-2</v>
      </c>
      <c r="V312" s="203">
        <f>_xll.qlQuoteValue(P312,_xll.ohTrigger(Trigger,Trigger6M,InterestRatesTrigger))</f>
        <v>1.9000000000000003E-2</v>
      </c>
      <c r="W312" s="201" t="b">
        <f t="shared" si="25"/>
        <v>1</v>
      </c>
      <c r="X312" s="204">
        <f t="shared" si="26"/>
        <v>-1.6760501109202088</v>
      </c>
      <c r="Y312" s="149" t="b">
        <f>ABS(X312/10000)&lt;=ABS('General Settings'!$D$32)</f>
        <v>0</v>
      </c>
      <c r="AA312" s="50" t="str">
        <f>_xll.qlSwapIndex(,,O312,SettlementDays,Currency,Calendar,FixedLegTenor,FixedLegBDC,FixedLegDayCounter,Index6M,DiscountingCurve,Permanent,Trigger,ObjectOverwrite)</f>
        <v>obj_00727#0000</v>
      </c>
      <c r="AB312" s="50" t="str">
        <f>_xll.qlVanillaSwapFromSwapIndex(,AA312,R312)</f>
        <v>obj_00949#0000</v>
      </c>
    </row>
    <row r="313" spans="13:28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22"/>
      <c r="R313" s="106">
        <f>_xll.qlInterestRateIndexFixingDate(AA313,S313)</f>
        <v>47599</v>
      </c>
      <c r="S313" s="106">
        <f>_xll.qlCalendarAdvance(Calendar,SettlementDate,N313,"mf",TRUE,Trigger)</f>
        <v>47603</v>
      </c>
      <c r="T313" s="106">
        <f>_xll.qlInterestRateIndexMaturity(AA313,S313)</f>
        <v>48334</v>
      </c>
      <c r="U313" s="97">
        <f>_xll.qlIndexFixing(AA313,R313,TRUE,_xll.ohTrigger(Trigger,Trigger6M,InterestRatesTrigger))</f>
        <v>1.8657511757045504E-2</v>
      </c>
      <c r="V313" s="97">
        <f>_xll.qlQuoteValue(P313,_xll.ohTrigger(Trigger,Trigger6M,InterestRatesTrigger))</f>
        <v>1.874E-2</v>
      </c>
      <c r="W313" s="94" t="b">
        <f t="shared" si="25"/>
        <v>1</v>
      </c>
      <c r="X313" s="153">
        <f t="shared" si="26"/>
        <v>-0.82488242954495417</v>
      </c>
      <c r="Y313" s="50" t="b">
        <f>ABS(X313/10000)&lt;=ABS('General Settings'!$D$32)</f>
        <v>0</v>
      </c>
      <c r="AA313" s="50" t="str">
        <f>_xll.qlSwapIndex(,,O313,SettlementDays,Currency,Calendar,FixedLegTenor,FixedLegBDC,FixedLegDayCounter,Index6M,DiscountingCurve,Permanent,Trigger,ObjectOverwrite)</f>
        <v>obj_0083e#0000</v>
      </c>
      <c r="AB313" s="50" t="str">
        <f>_xll.qlVanillaSwapFromSwapIndex(,AA313,R313)</f>
        <v>obj_00943#0000</v>
      </c>
    </row>
    <row r="314" spans="13:28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22"/>
      <c r="R314" s="106">
        <f>_xll.qlInterestRateIndexFixingDate(AA314,S314)</f>
        <v>47599</v>
      </c>
      <c r="S314" s="106">
        <f>_xll.qlCalendarAdvance(Calendar,SettlementDate,N314,"mf",TRUE,Trigger)</f>
        <v>47603</v>
      </c>
      <c r="T314" s="106">
        <f>_xll.qlInterestRateIndexMaturity(AA314,S314)</f>
        <v>48698</v>
      </c>
      <c r="U314" s="97">
        <f>_xll.qlIndexFixing(AA314,R314,TRUE,_xll.ohTrigger(Trigger,Trigger6M,InterestRatesTrigger))</f>
        <v>1.8411556339885487E-2</v>
      </c>
      <c r="V314" s="97">
        <f>_xll.qlQuoteValue(P314,_xll.ohTrigger(Trigger,Trigger6M,InterestRatesTrigger))</f>
        <v>1.8489999999999999E-2</v>
      </c>
      <c r="W314" s="94" t="b">
        <f t="shared" si="25"/>
        <v>1</v>
      </c>
      <c r="X314" s="153">
        <f t="shared" si="26"/>
        <v>-0.78443660114512626</v>
      </c>
      <c r="Y314" s="50" t="b">
        <f>ABS(X314/10000)&lt;=ABS('General Settings'!$D$32)</f>
        <v>0</v>
      </c>
      <c r="AA314" s="50" t="str">
        <f>_xll.qlSwapIndex(,,O314,SettlementDays,Currency,Calendar,FixedLegTenor,FixedLegBDC,FixedLegDayCounter,Index6M,DiscountingCurve,Permanent,Trigger,ObjectOverwrite)</f>
        <v>obj_007fa#0000</v>
      </c>
      <c r="AB314" s="50" t="str">
        <f>_xll.qlVanillaSwapFromSwapIndex(,AA314,R314)</f>
        <v>obj_00914#0000</v>
      </c>
    </row>
    <row r="315" spans="13:28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22"/>
      <c r="R315" s="106">
        <f>_xll.qlInterestRateIndexFixingDate(AA315,S315)</f>
        <v>47599</v>
      </c>
      <c r="S315" s="106">
        <f>_xll.qlCalendarAdvance(Calendar,SettlementDate,N315,"mf",TRUE,Trigger)</f>
        <v>47603</v>
      </c>
      <c r="T315" s="106">
        <f>_xll.qlInterestRateIndexMaturity(AA315,S315)</f>
        <v>49062</v>
      </c>
      <c r="U315" s="97">
        <f>_xll.qlIndexFixing(AA315,R315,TRUE,_xll.ohTrigger(Trigger,Trigger6M,InterestRatesTrigger))</f>
        <v>1.8142339060016919E-2</v>
      </c>
      <c r="V315" s="97">
        <f>_xll.qlQuoteValue(P315,_xll.ohTrigger(Trigger,Trigger6M,InterestRatesTrigger))</f>
        <v>1.8180000000000002E-2</v>
      </c>
      <c r="W315" s="94" t="b">
        <f t="shared" si="25"/>
        <v>1</v>
      </c>
      <c r="X315" s="153">
        <f t="shared" si="26"/>
        <v>-0.37660939983082814</v>
      </c>
      <c r="Y315" s="50" t="b">
        <f>ABS(X315/10000)&lt;=ABS('General Settings'!$D$32)</f>
        <v>0</v>
      </c>
      <c r="AA315" s="50" t="str">
        <f>_xll.qlSwapIndex(,,O315,SettlementDays,Currency,Calendar,FixedLegTenor,FixedLegBDC,FixedLegDayCounter,Index6M,DiscountingCurve,Permanent,Trigger,ObjectOverwrite)</f>
        <v>obj_00716#0000</v>
      </c>
      <c r="AB315" s="50" t="str">
        <f>_xll.qlVanillaSwapFromSwapIndex(,AA315,R315)</f>
        <v>obj_008df#0000</v>
      </c>
    </row>
    <row r="316" spans="13:28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22"/>
      <c r="R316" s="106">
        <f>_xll.qlInterestRateIndexFixingDate(AA316,S316)</f>
        <v>47599</v>
      </c>
      <c r="S316" s="106">
        <f>_xll.qlCalendarAdvance(Calendar,SettlementDate,N316,"mf",TRUE,Trigger)</f>
        <v>47603</v>
      </c>
      <c r="T316" s="106">
        <f>_xll.qlInterestRateIndexMaturity(AA316,S316)</f>
        <v>49429</v>
      </c>
      <c r="U316" s="97">
        <f>_xll.qlIndexFixing(AA316,R316,TRUE,_xll.ohTrigger(Trigger,Trigger6M,InterestRatesTrigger))</f>
        <v>1.7854925955696991E-2</v>
      </c>
      <c r="V316" s="97">
        <f>_xll.qlQuoteValue(P316,_xll.ohTrigger(Trigger,Trigger6M,InterestRatesTrigger))</f>
        <v>1.7910000000000002E-2</v>
      </c>
      <c r="W316" s="94" t="b">
        <f t="shared" si="25"/>
        <v>1</v>
      </c>
      <c r="X316" s="153">
        <f t="shared" si="26"/>
        <v>-0.55074044303011349</v>
      </c>
      <c r="Y316" s="50" t="b">
        <f>ABS(X316/10000)&lt;=ABS('General Settings'!$D$32)</f>
        <v>0</v>
      </c>
      <c r="AA316" s="50" t="str">
        <f>_xll.qlSwapIndex(,,O316,SettlementDays,Currency,Calendar,FixedLegTenor,FixedLegBDC,FixedLegDayCounter,Index6M,DiscountingCurve,Permanent,Trigger,ObjectOverwrite)</f>
        <v>obj_007d8#0000</v>
      </c>
      <c r="AB316" s="50" t="str">
        <f>_xll.qlVanillaSwapFromSwapIndex(,AA316,R316)</f>
        <v>obj_00948#0000</v>
      </c>
    </row>
    <row r="317" spans="13:28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22"/>
      <c r="R317" s="106">
        <f>_xll.qlInterestRateIndexFixingDate(AA317,S317)</f>
        <v>47599</v>
      </c>
      <c r="S317" s="106">
        <f>_xll.qlCalendarAdvance(Calendar,SettlementDate,N317,"mf",TRUE,Trigger)</f>
        <v>47603</v>
      </c>
      <c r="T317" s="106">
        <f>_xll.qlInterestRateIndexMaturity(AA317,S317)</f>
        <v>49795</v>
      </c>
      <c r="U317" s="97">
        <f>_xll.qlIndexFixing(AA317,R317,TRUE,_xll.ohTrigger(Trigger,Trigger6M,InterestRatesTrigger))</f>
        <v>1.7569594452055505E-2</v>
      </c>
      <c r="V317" s="97">
        <f>_xll.qlQuoteValue(P317,_xll.ohTrigger(Trigger,Trigger6M,InterestRatesTrigger))</f>
        <v>1.7600000000000001E-2</v>
      </c>
      <c r="W317" s="94" t="b">
        <f t="shared" si="25"/>
        <v>1</v>
      </c>
      <c r="X317" s="153">
        <f t="shared" si="26"/>
        <v>-0.30405547944496042</v>
      </c>
      <c r="Y317" s="50" t="b">
        <f>ABS(X317/10000)&lt;=ABS('General Settings'!$D$32)</f>
        <v>0</v>
      </c>
      <c r="AA317" s="50" t="str">
        <f>_xll.qlSwapIndex(,,O317,SettlementDays,Currency,Calendar,FixedLegTenor,FixedLegBDC,FixedLegDayCounter,Index6M,DiscountingCurve,Permanent,Trigger,ObjectOverwrite)</f>
        <v>obj_007a0#0000</v>
      </c>
      <c r="AB317" s="50" t="str">
        <f>_xll.qlVanillaSwapFromSwapIndex(,AA317,R317)</f>
        <v>obj_0096d#0000</v>
      </c>
    </row>
    <row r="318" spans="13:28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22"/>
      <c r="R318" s="106">
        <f>_xll.qlInterestRateIndexFixingDate(AA318,S318)</f>
        <v>47599</v>
      </c>
      <c r="S318" s="106">
        <f>_xll.qlCalendarAdvance(Calendar,SettlementDate,N318,"mf",TRUE,Trigger)</f>
        <v>47603</v>
      </c>
      <c r="T318" s="106">
        <f>_xll.qlInterestRateIndexMaturity(AA318,S318)</f>
        <v>50160</v>
      </c>
      <c r="U318" s="97">
        <f>_xll.qlIndexFixing(AA318,R318,TRUE,_xll.ohTrigger(Trigger,Trigger6M,InterestRatesTrigger))</f>
        <v>1.7277633849132577E-2</v>
      </c>
      <c r="V318" s="97">
        <f>_xll.qlQuoteValue(P318,_xll.ohTrigger(Trigger,Trigger6M,InterestRatesTrigger))</f>
        <v>1.7299999999999999E-2</v>
      </c>
      <c r="W318" s="94" t="b">
        <f t="shared" si="25"/>
        <v>1</v>
      </c>
      <c r="X318" s="153">
        <f t="shared" si="26"/>
        <v>-0.2236615086742208</v>
      </c>
      <c r="Y318" s="50" t="b">
        <f>ABS(X318/10000)&lt;=ABS('General Settings'!$D$32)</f>
        <v>0</v>
      </c>
      <c r="AA318" s="50" t="str">
        <f>_xll.qlSwapIndex(,,O318,SettlementDays,Currency,Calendar,FixedLegTenor,FixedLegBDC,FixedLegDayCounter,Index6M,DiscountingCurve,Permanent,Trigger,ObjectOverwrite)</f>
        <v>obj_00797#0000</v>
      </c>
      <c r="AB318" s="50" t="str">
        <f>_xll.qlVanillaSwapFromSwapIndex(,AA318,R318)</f>
        <v>obj_008b8#0000</v>
      </c>
    </row>
    <row r="319" spans="13:28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22"/>
      <c r="R319" s="106">
        <f>_xll.qlInterestRateIndexFixingDate(AA319,S319)</f>
        <v>47599</v>
      </c>
      <c r="S319" s="106">
        <f>_xll.qlCalendarAdvance(Calendar,SettlementDate,N319,"mf",TRUE,Trigger)</f>
        <v>47603</v>
      </c>
      <c r="T319" s="106">
        <f>_xll.qlInterestRateIndexMaturity(AA319,S319)</f>
        <v>50525</v>
      </c>
      <c r="U319" s="97">
        <f>_xll.qlIndexFixing(AA319,R319,TRUE,_xll.ohTrigger(Trigger,Trigger6M,InterestRatesTrigger))</f>
        <v>1.6990953000650125E-2</v>
      </c>
      <c r="V319" s="97">
        <f>_xll.qlQuoteValue(P319,_xll.ohTrigger(Trigger,Trigger6M,InterestRatesTrigger))</f>
        <v>1.703E-2</v>
      </c>
      <c r="W319" s="94" t="b">
        <f t="shared" si="25"/>
        <v>1</v>
      </c>
      <c r="X319" s="153">
        <f t="shared" si="26"/>
        <v>-0.390469993498746</v>
      </c>
      <c r="Y319" s="50" t="b">
        <f>ABS(X319/10000)&lt;=ABS('General Settings'!$D$32)</f>
        <v>0</v>
      </c>
      <c r="AA319" s="50" t="str">
        <f>_xll.qlSwapIndex(,,O319,SettlementDays,Currency,Calendar,FixedLegTenor,FixedLegBDC,FixedLegDayCounter,Index6M,DiscountingCurve,Permanent,Trigger,ObjectOverwrite)</f>
        <v>obj_00787#0000</v>
      </c>
      <c r="AB319" s="50" t="str">
        <f>_xll.qlVanillaSwapFromSwapIndex(,AA319,R319)</f>
        <v>obj_00979#0000</v>
      </c>
    </row>
    <row r="320" spans="13:28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22"/>
      <c r="R320" s="106">
        <f>_xll.qlInterestRateIndexFixingDate(AA320,S320)</f>
        <v>47599</v>
      </c>
      <c r="S320" s="106">
        <f>_xll.qlCalendarAdvance(Calendar,SettlementDate,N320,"mf",TRUE,Trigger)</f>
        <v>47603</v>
      </c>
      <c r="T320" s="106">
        <f>_xll.qlInterestRateIndexMaturity(AA320,S320)</f>
        <v>50889</v>
      </c>
      <c r="U320" s="97">
        <f>_xll.qlIndexFixing(AA320,R320,TRUE,_xll.ohTrigger(Trigger,Trigger6M,InterestRatesTrigger))</f>
        <v>1.6714201157154916E-2</v>
      </c>
      <c r="V320" s="97">
        <f>_xll.qlQuoteValue(P320,_xll.ohTrigger(Trigger,Trigger6M,InterestRatesTrigger))</f>
        <v>1.6719999999999999E-2</v>
      </c>
      <c r="W320" s="94" t="b">
        <f t="shared" si="25"/>
        <v>1</v>
      </c>
      <c r="X320" s="153">
        <f t="shared" si="26"/>
        <v>-5.7988428450832241E-2</v>
      </c>
      <c r="Y320" s="50" t="b">
        <f>ABS(X320/10000)&lt;=ABS('General Settings'!$D$32)</f>
        <v>0</v>
      </c>
      <c r="AA320" s="50" t="str">
        <f>_xll.qlSwapIndex(,,O320,SettlementDays,Currency,Calendar,FixedLegTenor,FixedLegBDC,FixedLegDayCounter,Index6M,DiscountingCurve,Permanent,Trigger,ObjectOverwrite)</f>
        <v>obj_0077d#0000</v>
      </c>
      <c r="AB320" s="50" t="str">
        <f>_xll.qlVanillaSwapFromSwapIndex(,AA320,R320)</f>
        <v>obj_0088e#0000</v>
      </c>
    </row>
    <row r="321" spans="13:28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22"/>
      <c r="R321" s="106">
        <f>_xll.qlInterestRateIndexFixingDate(AA321,S321)</f>
        <v>47599</v>
      </c>
      <c r="S321" s="106">
        <f>_xll.qlCalendarAdvance(Calendar,SettlementDate,N321,"mf",TRUE,Trigger)</f>
        <v>47603</v>
      </c>
      <c r="T321" s="106">
        <f>_xll.qlInterestRateIndexMaturity(AA321,S321)</f>
        <v>51256</v>
      </c>
      <c r="U321" s="97">
        <f>_xll.qlIndexFixing(AA321,R321,TRUE,_xll.ohTrigger(Trigger,Trigger6M,InterestRatesTrigger))</f>
        <v>1.6453566544220481E-2</v>
      </c>
      <c r="V321" s="97">
        <f>_xll.qlQuoteValue(P321,_xll.ohTrigger(Trigger,Trigger6M,InterestRatesTrigger))</f>
        <v>1.6469999999999999E-2</v>
      </c>
      <c r="W321" s="94" t="b">
        <f t="shared" si="25"/>
        <v>1</v>
      </c>
      <c r="X321" s="153">
        <f t="shared" si="26"/>
        <v>-0.16433455779518019</v>
      </c>
      <c r="Y321" s="50" t="b">
        <f>ABS(X321/10000)&lt;=ABS('General Settings'!$D$32)</f>
        <v>0</v>
      </c>
      <c r="AA321" s="50" t="str">
        <f>_xll.qlSwapIndex(,,O321,SettlementDays,Currency,Calendar,FixedLegTenor,FixedLegBDC,FixedLegDayCounter,Index6M,DiscountingCurve,Permanent,Trigger,ObjectOverwrite)</f>
        <v>obj_007c0#0000</v>
      </c>
      <c r="AB321" s="50" t="str">
        <f>_xll.qlVanillaSwapFromSwapIndex(,AA321,R321)</f>
        <v>obj_008a5#0000</v>
      </c>
    </row>
    <row r="322" spans="13:28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22"/>
      <c r="R322" s="106">
        <f>_xll.qlInterestRateIndexFixingDate(AA322,S322)</f>
        <v>47599</v>
      </c>
      <c r="S322" s="106">
        <f>_xll.qlCalendarAdvance(Calendar,SettlementDate,N322,"mf",TRUE,Trigger)</f>
        <v>47603</v>
      </c>
      <c r="T322" s="106">
        <f>_xll.qlInterestRateIndexMaturity(AA322,S322)</f>
        <v>51621</v>
      </c>
      <c r="U322" s="97">
        <f>_xll.qlIndexFixing(AA322,R322,TRUE,_xll.ohTrigger(Trigger,Trigger6M,InterestRatesTrigger))</f>
        <v>1.6209487123372945E-2</v>
      </c>
      <c r="V322" s="97">
        <f>_xll.qlQuoteValue(P322,_xll.ohTrigger(Trigger,Trigger6M,InterestRatesTrigger))</f>
        <v>1.6230000000000001E-2</v>
      </c>
      <c r="W322" s="94" t="b">
        <f t="shared" si="25"/>
        <v>1</v>
      </c>
      <c r="X322" s="153">
        <f t="shared" si="26"/>
        <v>-0.20512876627055976</v>
      </c>
      <c r="Y322" s="50" t="b">
        <f>ABS(X322/10000)&lt;=ABS('General Settings'!$D$32)</f>
        <v>0</v>
      </c>
      <c r="AA322" s="50" t="str">
        <f>_xll.qlSwapIndex(,,O322,SettlementDays,Currency,Calendar,FixedLegTenor,FixedLegBDC,FixedLegDayCounter,Index6M,DiscountingCurve,Permanent,Trigger,ObjectOverwrite)</f>
        <v>obj_00825#0000</v>
      </c>
      <c r="AB322" s="50" t="str">
        <f>_xll.qlVanillaSwapFromSwapIndex(,AA322,R322)</f>
        <v>obj_00897#0000</v>
      </c>
    </row>
    <row r="323" spans="13:28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22"/>
      <c r="R323" s="106">
        <f>_xll.qlInterestRateIndexFixingDate(AA323,S323)</f>
        <v>47599</v>
      </c>
      <c r="S323" s="106">
        <f>_xll.qlCalendarAdvance(Calendar,SettlementDate,N323,"mf",TRUE,Trigger)</f>
        <v>47603</v>
      </c>
      <c r="T323" s="106">
        <f>_xll.qlInterestRateIndexMaturity(AA323,S323)</f>
        <v>51986</v>
      </c>
      <c r="U323" s="97">
        <f>_xll.qlIndexFixing(AA323,R323,TRUE,_xll.ohTrigger(Trigger,Trigger6M,InterestRatesTrigger))</f>
        <v>1.5988774368513543E-2</v>
      </c>
      <c r="V323" s="97">
        <f>_xll.qlQuoteValue(P323,_xll.ohTrigger(Trigger,Trigger6M,InterestRatesTrigger))</f>
        <v>1.601E-2</v>
      </c>
      <c r="W323" s="94" t="b">
        <f t="shared" si="25"/>
        <v>1</v>
      </c>
      <c r="X323" s="153">
        <f t="shared" si="26"/>
        <v>-0.21225631486456592</v>
      </c>
      <c r="Y323" s="50" t="b">
        <f>ABS(X323/10000)&lt;=ABS('General Settings'!$D$32)</f>
        <v>0</v>
      </c>
      <c r="AA323" s="50" t="str">
        <f>_xll.qlSwapIndex(,,O323,SettlementDays,Currency,Calendar,FixedLegTenor,FixedLegBDC,FixedLegDayCounter,Index6M,DiscountingCurve,Permanent,Trigger,ObjectOverwrite)</f>
        <v>obj_0086b#0000</v>
      </c>
      <c r="AB323" s="50" t="str">
        <f>_xll.qlVanillaSwapFromSwapIndex(,AA323,R323)</f>
        <v>obj_0094a#0000</v>
      </c>
    </row>
    <row r="324" spans="13:28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22"/>
      <c r="R324" s="106">
        <f>_xll.qlInterestRateIndexFixingDate(AA324,S324)</f>
        <v>47599</v>
      </c>
      <c r="S324" s="106">
        <f>_xll.qlCalendarAdvance(Calendar,SettlementDate,N324,"mf",TRUE,Trigger)</f>
        <v>47603</v>
      </c>
      <c r="T324" s="106">
        <f>_xll.qlInterestRateIndexMaturity(AA324,S324)</f>
        <v>52351</v>
      </c>
      <c r="U324" s="97">
        <f>_xll.qlIndexFixing(AA324,R324,TRUE,_xll.ohTrigger(Trigger,Trigger6M,InterestRatesTrigger))</f>
        <v>1.578706419469332E-2</v>
      </c>
      <c r="V324" s="97">
        <f>_xll.qlQuoteValue(P324,_xll.ohTrigger(Trigger,Trigger6M,InterestRatesTrigger))</f>
        <v>1.5800000000000002E-2</v>
      </c>
      <c r="W324" s="94" t="b">
        <f t="shared" si="25"/>
        <v>1</v>
      </c>
      <c r="X324" s="153">
        <f t="shared" si="26"/>
        <v>-0.12935805306681092</v>
      </c>
      <c r="Y324" s="50" t="b">
        <f>ABS(X324/10000)&lt;=ABS('General Settings'!$D$32)</f>
        <v>0</v>
      </c>
      <c r="AA324" s="50" t="str">
        <f>_xll.qlSwapIndex(,,O324,SettlementDays,Currency,Calendar,FixedLegTenor,FixedLegBDC,FixedLegDayCounter,Index6M,DiscountingCurve,Permanent,Trigger,ObjectOverwrite)</f>
        <v>obj_00782#0000</v>
      </c>
      <c r="AB324" s="50" t="str">
        <f>_xll.qlVanillaSwapFromSwapIndex(,AA324,R324)</f>
        <v>obj_008f6#0000</v>
      </c>
    </row>
    <row r="325" spans="13:28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22"/>
      <c r="R325" s="106">
        <f>_xll.qlInterestRateIndexFixingDate(AA325,S325)</f>
        <v>47599</v>
      </c>
      <c r="S325" s="106">
        <f>_xll.qlCalendarAdvance(Calendar,SettlementDate,N325,"mf",TRUE,Trigger)</f>
        <v>47603</v>
      </c>
      <c r="T325" s="106">
        <f>_xll.qlInterestRateIndexMaturity(AA325,S325)</f>
        <v>52716</v>
      </c>
      <c r="U325" s="97">
        <f>_xll.qlIndexFixing(AA325,R325,TRUE,_xll.ohTrigger(Trigger,Trigger6M,InterestRatesTrigger))</f>
        <v>1.5602478188871463E-2</v>
      </c>
      <c r="V325" s="97">
        <f>_xll.qlQuoteValue(P325,_xll.ohTrigger(Trigger,Trigger6M,InterestRatesTrigger))</f>
        <v>1.5629999999999998E-2</v>
      </c>
      <c r="W325" s="94" t="b">
        <f t="shared" si="25"/>
        <v>1</v>
      </c>
      <c r="X325" s="153">
        <f t="shared" si="26"/>
        <v>-0.27521811128534968</v>
      </c>
      <c r="Y325" s="50" t="b">
        <f>ABS(X325/10000)&lt;=ABS('General Settings'!$D$32)</f>
        <v>0</v>
      </c>
      <c r="AA325" s="50" t="str">
        <f>_xll.qlSwapIndex(,,O325,SettlementDays,Currency,Calendar,FixedLegTenor,FixedLegBDC,FixedLegDayCounter,Index6M,DiscountingCurve,Permanent,Trigger,ObjectOverwrite)</f>
        <v>obj_00723#0000</v>
      </c>
      <c r="AB325" s="50" t="str">
        <f>_xll.qlVanillaSwapFromSwapIndex(,AA325,R325)</f>
        <v>obj_0091c#0000</v>
      </c>
    </row>
    <row r="326" spans="13:28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22"/>
      <c r="R326" s="106">
        <f>_xll.qlInterestRateIndexFixingDate(AA326,S326)</f>
        <v>47599</v>
      </c>
      <c r="S326" s="106">
        <f>_xll.qlCalendarAdvance(Calendar,SettlementDate,N326,"mf",TRUE,Trigger)</f>
        <v>47603</v>
      </c>
      <c r="T326" s="106">
        <f>_xll.qlInterestRateIndexMaturity(AA326,S326)</f>
        <v>53080</v>
      </c>
      <c r="U326" s="97">
        <f>_xll.qlIndexFixing(AA326,R326,TRUE,_xll.ohTrigger(Trigger,Trigger6M,InterestRatesTrigger))</f>
        <v>1.5426359973069976E-2</v>
      </c>
      <c r="V326" s="97">
        <f>_xll.qlQuoteValue(P326,_xll.ohTrigger(Trigger,Trigger6M,InterestRatesTrigger))</f>
        <v>1.5440000000000001E-2</v>
      </c>
      <c r="W326" s="94" t="b">
        <f t="shared" si="25"/>
        <v>1</v>
      </c>
      <c r="X326" s="153">
        <f t="shared" si="26"/>
        <v>-0.1364002693002471</v>
      </c>
      <c r="Y326" s="50" t="b">
        <f>ABS(X326/10000)&lt;=ABS('General Settings'!$D$32)</f>
        <v>0</v>
      </c>
      <c r="AA326" s="50" t="str">
        <f>_xll.qlSwapIndex(,,O326,SettlementDays,Currency,Calendar,FixedLegTenor,FixedLegBDC,FixedLegDayCounter,Index6M,DiscountingCurve,Permanent,Trigger,ObjectOverwrite)</f>
        <v>obj_00832#0000</v>
      </c>
      <c r="AB326" s="50" t="str">
        <f>_xll.qlVanillaSwapFromSwapIndex(,AA326,R326)</f>
        <v>obj_00969#0000</v>
      </c>
    </row>
    <row r="327" spans="13:28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22"/>
      <c r="R327" s="106">
        <f>_xll.qlInterestRateIndexFixingDate(AA327,S327)</f>
        <v>47599</v>
      </c>
      <c r="S327" s="106">
        <f>_xll.qlCalendarAdvance(Calendar,SettlementDate,N327,"mf",TRUE,Trigger)</f>
        <v>47603</v>
      </c>
      <c r="T327" s="106">
        <f>_xll.qlInterestRateIndexMaturity(AA327,S327)</f>
        <v>54907</v>
      </c>
      <c r="U327" s="97">
        <f>_xll.qlIndexFixing(AA327,R327,TRUE,_xll.ohTrigger(Trigger,Trigger6M,InterestRatesTrigger))</f>
        <v>1.4652610332750018E-2</v>
      </c>
      <c r="V327" s="97">
        <f>_xll.qlQuoteValue(P327,_xll.ohTrigger(Trigger,Trigger6M,InterestRatesTrigger))</f>
        <v>1.4659999999999999E-2</v>
      </c>
      <c r="W327" s="94" t="b">
        <f t="shared" si="25"/>
        <v>1</v>
      </c>
      <c r="X327" s="153">
        <f t="shared" si="26"/>
        <v>-7.389667249980969E-2</v>
      </c>
      <c r="Y327" s="50" t="b">
        <f>ABS(X327/10000)&lt;=ABS('General Settings'!$D$32)</f>
        <v>0</v>
      </c>
      <c r="AA327" s="50" t="str">
        <f>_xll.qlSwapIndex(,,O327,SettlementDays,Currency,Calendar,FixedLegTenor,FixedLegBDC,FixedLegDayCounter,Index6M,DiscountingCurve,Permanent,Trigger,ObjectOverwrite)</f>
        <v>obj_006e1#0000</v>
      </c>
      <c r="AB327" s="50" t="str">
        <f>_xll.qlVanillaSwapFromSwapIndex(,AA327,R327)</f>
        <v>obj_008f2#0000</v>
      </c>
    </row>
    <row r="328" spans="13:28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22"/>
      <c r="R328" s="106">
        <f>_xll.qlInterestRateIndexFixingDate(AA328,S328)</f>
        <v>47599</v>
      </c>
      <c r="S328" s="106">
        <f>_xll.qlCalendarAdvance(Calendar,SettlementDate,N328,"mf",TRUE,Trigger)</f>
        <v>47603</v>
      </c>
      <c r="T328" s="106">
        <f>_xll.qlInterestRateIndexMaturity(AA328,S328)</f>
        <v>56734</v>
      </c>
      <c r="U328" s="97">
        <f>_xll.qlIndexFixing(AA328,R328,TRUE,_xll.ohTrigger(Trigger,Trigger6M,InterestRatesTrigger))</f>
        <v>1.3989937625758564E-2</v>
      </c>
      <c r="V328" s="97">
        <f>_xll.qlQuoteValue(P328,_xll.ohTrigger(Trigger,Trigger6M,InterestRatesTrigger))</f>
        <v>1.4000000000000002E-2</v>
      </c>
      <c r="W328" s="94" t="b">
        <f t="shared" si="25"/>
        <v>1</v>
      </c>
      <c r="X328" s="153">
        <f t="shared" si="26"/>
        <v>-0.10062374241438105</v>
      </c>
      <c r="Y328" s="50" t="b">
        <f>ABS(X328/10000)&lt;=ABS('General Settings'!$D$32)</f>
        <v>0</v>
      </c>
      <c r="AA328" s="50" t="str">
        <f>_xll.qlSwapIndex(,,O328,SettlementDays,Currency,Calendar,FixedLegTenor,FixedLegBDC,FixedLegDayCounter,Index6M,DiscountingCurve,Permanent,Trigger,ObjectOverwrite)</f>
        <v>obj_0080c#0000</v>
      </c>
      <c r="AB328" s="50" t="str">
        <f>_xll.qlVanillaSwapFromSwapIndex(,AA328,R328)</f>
        <v>obj_008e4#0000</v>
      </c>
    </row>
    <row r="329" spans="13:28" x14ac:dyDescent="0.2">
      <c r="M329" s="197" t="s">
        <v>155</v>
      </c>
      <c r="N329" s="197" t="s">
        <v>114</v>
      </c>
      <c r="O329" s="197" t="s">
        <v>92</v>
      </c>
      <c r="P329" s="197" t="str">
        <f t="shared" si="24"/>
        <v>EUR14F30Y_Quote</v>
      </c>
      <c r="Q329" s="162"/>
      <c r="R329" s="198">
        <f>_xll.qlInterestRateIndexFixingDate(AA329,S329)</f>
        <v>47599</v>
      </c>
      <c r="S329" s="198">
        <f>_xll.qlCalendarAdvance(Calendar,SettlementDate,N329,"mf",TRUE,Trigger)</f>
        <v>47603</v>
      </c>
      <c r="T329" s="198">
        <f>_xll.qlInterestRateIndexMaturity(AA329,S329)</f>
        <v>58561</v>
      </c>
      <c r="U329" s="199">
        <f>_xll.qlIndexFixing(AA329,R329,TRUE,_xll.ohTrigger(Trigger,Trigger6M,InterestRatesTrigger))</f>
        <v>1.323266642114234E-2</v>
      </c>
      <c r="V329" s="199">
        <f>_xll.qlQuoteValue(P329,_xll.ohTrigger(Trigger,Trigger6M,InterestRatesTrigger))</f>
        <v>1.324E-2</v>
      </c>
      <c r="W329" s="197" t="b">
        <f t="shared" si="25"/>
        <v>1</v>
      </c>
      <c r="X329" s="200">
        <f t="shared" si="26"/>
        <v>-7.3335788576597144E-2</v>
      </c>
      <c r="Y329" s="161" t="b">
        <f>ABS(X329/10000)&lt;=ABS('General Settings'!$D$32)</f>
        <v>0</v>
      </c>
      <c r="AA329" s="50" t="str">
        <f>_xll.qlSwapIndex(,,O329,SettlementDays,Currency,Calendar,FixedLegTenor,FixedLegBDC,FixedLegDayCounter,Index6M,DiscountingCurve,Permanent,Trigger,ObjectOverwrite)</f>
        <v>obj_00748#0000</v>
      </c>
      <c r="AB329" s="50" t="str">
        <f>_xll.qlVanillaSwapFromSwapIndex(,AA329,R329)</f>
        <v>obj_00964#0000</v>
      </c>
    </row>
    <row r="330" spans="13:28" x14ac:dyDescent="0.2">
      <c r="M330" s="201" t="s">
        <v>155</v>
      </c>
      <c r="N330" s="201" t="s">
        <v>88</v>
      </c>
      <c r="O330" s="201" t="s">
        <v>33</v>
      </c>
      <c r="P330" s="201" t="str">
        <f t="shared" si="24"/>
        <v>EUR15F1Y_Quote</v>
      </c>
      <c r="Q330" s="166"/>
      <c r="R330" s="202">
        <f>_xll.qlInterestRateIndexFixingDate(AA330,S330)</f>
        <v>47966</v>
      </c>
      <c r="S330" s="202">
        <f>_xll.qlCalendarAdvance(Calendar,SettlementDate,N330,"mf",TRUE,Trigger)</f>
        <v>47968</v>
      </c>
      <c r="T330" s="202">
        <f>_xll.qlInterestRateIndexMaturity(AA330,S330)</f>
        <v>48334</v>
      </c>
      <c r="U330" s="203">
        <f>_xll.qlIndexFixing(AA330,R330,TRUE,_xll.ohTrigger(Trigger,Trigger6M,InterestRatesTrigger))</f>
        <v>1.8479554280575454E-2</v>
      </c>
      <c r="V330" s="203">
        <f>_xll.qlQuoteValue(P330,_xll.ohTrigger(Trigger,Trigger6M,InterestRatesTrigger))</f>
        <v>1.847E-2</v>
      </c>
      <c r="W330" s="201" t="b">
        <f t="shared" si="25"/>
        <v>1</v>
      </c>
      <c r="X330" s="204">
        <f t="shared" si="26"/>
        <v>9.5542805754536553E-2</v>
      </c>
      <c r="Y330" s="149" t="b">
        <f>ABS(X330/10000)&lt;=ABS('General Settings'!$D$32)</f>
        <v>0</v>
      </c>
      <c r="AA330" s="50" t="str">
        <f>_xll.qlSwapIndex(,,O330,SettlementDays,Currency,Calendar,FixedLegTenor,FixedLegBDC,FixedLegDayCounter,Index6M,DiscountingCurve,Permanent,Trigger,ObjectOverwrite)</f>
        <v>obj_0083a#0000</v>
      </c>
      <c r="AB330" s="50" t="str">
        <f>_xll.qlVanillaSwapFromSwapIndex(,AA330,R330)</f>
        <v>obj_008ba#0000</v>
      </c>
    </row>
    <row r="331" spans="13:28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22"/>
      <c r="R331" s="106">
        <f>_xll.qlInterestRateIndexFixingDate(AA331,S331)</f>
        <v>47966</v>
      </c>
      <c r="S331" s="106">
        <f>_xll.qlCalendarAdvance(Calendar,SettlementDate,N331,"mf",TRUE,Trigger)</f>
        <v>47968</v>
      </c>
      <c r="T331" s="106">
        <f>_xll.qlInterestRateIndexMaturity(AA331,S331)</f>
        <v>48698</v>
      </c>
      <c r="U331" s="97">
        <f>_xll.qlIndexFixing(AA331,R331,TRUE,_xll.ohTrigger(Trigger,Trigger6M,InterestRatesTrigger))</f>
        <v>1.8195322240972679E-2</v>
      </c>
      <c r="V331" s="97">
        <f>_xll.qlQuoteValue(P331,_xll.ohTrigger(Trigger,Trigger6M,InterestRatesTrigger))</f>
        <v>1.823E-2</v>
      </c>
      <c r="W331" s="94" t="b">
        <f t="shared" si="25"/>
        <v>1</v>
      </c>
      <c r="X331" s="153">
        <f t="shared" si="26"/>
        <v>-0.34677759027320482</v>
      </c>
      <c r="Y331" s="50" t="b">
        <f>ABS(X331/10000)&lt;=ABS('General Settings'!$D$32)</f>
        <v>0</v>
      </c>
      <c r="AA331" s="50" t="str">
        <f>_xll.qlSwapIndex(,,O331,SettlementDays,Currency,Calendar,FixedLegTenor,FixedLegBDC,FixedLegDayCounter,Index6M,DiscountingCurve,Permanent,Trigger,ObjectOverwrite)</f>
        <v>obj_00830#0000</v>
      </c>
      <c r="AB331" s="50" t="str">
        <f>_xll.qlVanillaSwapFromSwapIndex(,AA331,R331)</f>
        <v>obj_0095d#0000</v>
      </c>
    </row>
    <row r="332" spans="13:28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22"/>
      <c r="R332" s="106">
        <f>_xll.qlInterestRateIndexFixingDate(AA332,S332)</f>
        <v>47966</v>
      </c>
      <c r="S332" s="106">
        <f>_xll.qlCalendarAdvance(Calendar,SettlementDate,N332,"mf",TRUE,Trigger)</f>
        <v>47968</v>
      </c>
      <c r="T332" s="106">
        <f>_xll.qlInterestRateIndexMaturity(AA332,S332)</f>
        <v>49062</v>
      </c>
      <c r="U332" s="97">
        <f>_xll.qlIndexFixing(AA332,R332,TRUE,_xll.ohTrigger(Trigger,Trigger6M,InterestRatesTrigger))</f>
        <v>1.7903887899685677E-2</v>
      </c>
      <c r="V332" s="97">
        <f>_xll.qlQuoteValue(P332,_xll.ohTrigger(Trigger,Trigger6M,InterestRatesTrigger))</f>
        <v>1.7899999999999999E-2</v>
      </c>
      <c r="W332" s="94" t="b">
        <f t="shared" si="25"/>
        <v>1</v>
      </c>
      <c r="X332" s="153">
        <f t="shared" si="26"/>
        <v>3.8878996856776815E-2</v>
      </c>
      <c r="Y332" s="50" t="b">
        <f>ABS(X332/10000)&lt;=ABS('General Settings'!$D$32)</f>
        <v>0</v>
      </c>
      <c r="AA332" s="50" t="str">
        <f>_xll.qlSwapIndex(,,O332,SettlementDays,Currency,Calendar,FixedLegTenor,FixedLegBDC,FixedLegDayCounter,Index6M,DiscountingCurve,Permanent,Trigger,ObjectOverwrite)</f>
        <v>obj_007ca#0000</v>
      </c>
      <c r="AB332" s="50" t="str">
        <f>_xll.qlVanillaSwapFromSwapIndex(,AA332,R332)</f>
        <v>obj_00970#0000</v>
      </c>
    </row>
    <row r="333" spans="13:28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22"/>
      <c r="R333" s="106">
        <f>_xll.qlInterestRateIndexFixingDate(AA333,S333)</f>
        <v>47966</v>
      </c>
      <c r="S333" s="106">
        <f>_xll.qlCalendarAdvance(Calendar,SettlementDate,N333,"mf",TRUE,Trigger)</f>
        <v>47968</v>
      </c>
      <c r="T333" s="106">
        <f>_xll.qlInterestRateIndexMaturity(AA333,S333)</f>
        <v>49429</v>
      </c>
      <c r="U333" s="97">
        <f>_xll.qlIndexFixing(AA333,R333,TRUE,_xll.ohTrigger(Trigger,Trigger6M,InterestRatesTrigger))</f>
        <v>1.7599991909102108E-2</v>
      </c>
      <c r="V333" s="97">
        <f>_xll.qlQuoteValue(P333,_xll.ohTrigger(Trigger,Trigger6M,InterestRatesTrigger))</f>
        <v>1.762E-2</v>
      </c>
      <c r="W333" s="94" t="b">
        <f t="shared" si="25"/>
        <v>1</v>
      </c>
      <c r="X333" s="153">
        <f t="shared" si="26"/>
        <v>-0.20008090897891823</v>
      </c>
      <c r="Y333" s="50" t="b">
        <f>ABS(X333/10000)&lt;=ABS('General Settings'!$D$32)</f>
        <v>0</v>
      </c>
      <c r="AA333" s="50" t="str">
        <f>_xll.qlSwapIndex(,,O333,SettlementDays,Currency,Calendar,FixedLegTenor,FixedLegBDC,FixedLegDayCounter,Index6M,DiscountingCurve,Permanent,Trigger,ObjectOverwrite)</f>
        <v>obj_0077b#0000</v>
      </c>
      <c r="AB333" s="50" t="str">
        <f>_xll.qlVanillaSwapFromSwapIndex(,AA333,R333)</f>
        <v>obj_009b1#0000</v>
      </c>
    </row>
    <row r="334" spans="13:28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22"/>
      <c r="R334" s="106">
        <f>_xll.qlInterestRateIndexFixingDate(AA334,S334)</f>
        <v>47966</v>
      </c>
      <c r="S334" s="106">
        <f>_xll.qlCalendarAdvance(Calendar,SettlementDate,N334,"mf",TRUE,Trigger)</f>
        <v>47968</v>
      </c>
      <c r="T334" s="106">
        <f>_xll.qlInterestRateIndexMaturity(AA334,S334)</f>
        <v>49795</v>
      </c>
      <c r="U334" s="97">
        <f>_xll.qlIndexFixing(AA334,R334,TRUE,_xll.ohTrigger(Trigger,Trigger6M,InterestRatesTrigger))</f>
        <v>1.7304013363557851E-2</v>
      </c>
      <c r="V334" s="97">
        <f>_xll.qlQuoteValue(P334,_xll.ohTrigger(Trigger,Trigger6M,InterestRatesTrigger))</f>
        <v>1.7310000000000002E-2</v>
      </c>
      <c r="W334" s="94" t="b">
        <f t="shared" si="25"/>
        <v>1</v>
      </c>
      <c r="X334" s="153">
        <f t="shared" si="26"/>
        <v>-5.9866364421519436E-2</v>
      </c>
      <c r="Y334" s="50" t="b">
        <f>ABS(X334/10000)&lt;=ABS('General Settings'!$D$32)</f>
        <v>0</v>
      </c>
      <c r="AA334" s="50" t="str">
        <f>_xll.qlSwapIndex(,,O334,SettlementDays,Currency,Calendar,FixedLegTenor,FixedLegBDC,FixedLegDayCounter,Index6M,DiscountingCurve,Permanent,Trigger,ObjectOverwrite)</f>
        <v>obj_00730#0000</v>
      </c>
      <c r="AB334" s="50" t="str">
        <f>_xll.qlVanillaSwapFromSwapIndex(,AA334,R334)</f>
        <v>obj_009a6#0000</v>
      </c>
    </row>
    <row r="335" spans="13:28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22"/>
      <c r="R335" s="106">
        <f>_xll.qlInterestRateIndexFixingDate(AA335,S335)</f>
        <v>47966</v>
      </c>
      <c r="S335" s="106">
        <f>_xll.qlCalendarAdvance(Calendar,SettlementDate,N335,"mf",TRUE,Trigger)</f>
        <v>47968</v>
      </c>
      <c r="T335" s="106">
        <f>_xll.qlInterestRateIndexMaturity(AA335,S335)</f>
        <v>50160</v>
      </c>
      <c r="U335" s="97">
        <f>_xll.qlIndexFixing(AA335,R335,TRUE,_xll.ohTrigger(Trigger,Trigger6M,InterestRatesTrigger))</f>
        <v>1.7003029467280686E-2</v>
      </c>
      <c r="V335" s="97">
        <f>_xll.qlQuoteValue(P335,_xll.ohTrigger(Trigger,Trigger6M,InterestRatesTrigger))</f>
        <v>1.7000000000000001E-2</v>
      </c>
      <c r="W335" s="94" t="b">
        <f t="shared" ref="W335:W398" si="28">NOT(ISERROR(V335))</f>
        <v>1</v>
      </c>
      <c r="X335" s="153">
        <f t="shared" ref="X335:X398" si="29">(U335-V335)*10000</f>
        <v>3.0294672806845113E-2</v>
      </c>
      <c r="Y335" s="50" t="b">
        <f>ABS(X335/10000)&lt;=ABS('General Settings'!$D$32)</f>
        <v>0</v>
      </c>
      <c r="AA335" s="50" t="str">
        <f>_xll.qlSwapIndex(,,O335,SettlementDays,Currency,Calendar,FixedLegTenor,FixedLegBDC,FixedLegDayCounter,Index6M,DiscountingCurve,Permanent,Trigger,ObjectOverwrite)</f>
        <v>obj_006c4#0000</v>
      </c>
      <c r="AB335" s="50" t="str">
        <f>_xll.qlVanillaSwapFromSwapIndex(,AA335,R335)</f>
        <v>obj_00928#0000</v>
      </c>
    </row>
    <row r="336" spans="13:28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22"/>
      <c r="R336" s="106">
        <f>_xll.qlInterestRateIndexFixingDate(AA336,S336)</f>
        <v>47966</v>
      </c>
      <c r="S336" s="106">
        <f>_xll.qlCalendarAdvance(Calendar,SettlementDate,N336,"mf",TRUE,Trigger)</f>
        <v>47968</v>
      </c>
      <c r="T336" s="106">
        <f>_xll.qlInterestRateIndexMaturity(AA336,S336)</f>
        <v>50525</v>
      </c>
      <c r="U336" s="97">
        <f>_xll.qlIndexFixing(AA336,R336,TRUE,_xll.ohTrigger(Trigger,Trigger6M,InterestRatesTrigger))</f>
        <v>1.6710064190920373E-2</v>
      </c>
      <c r="V336" s="97">
        <f>_xll.qlQuoteValue(P336,_xll.ohTrigger(Trigger,Trigger6M,InterestRatesTrigger))</f>
        <v>1.6730000000000002E-2</v>
      </c>
      <c r="W336" s="94" t="b">
        <f t="shared" si="28"/>
        <v>1</v>
      </c>
      <c r="X336" s="153">
        <f t="shared" si="29"/>
        <v>-0.19935809079628386</v>
      </c>
      <c r="Y336" s="50" t="b">
        <f>ABS(X336/10000)&lt;=ABS('General Settings'!$D$32)</f>
        <v>0</v>
      </c>
      <c r="AA336" s="50" t="str">
        <f>_xll.qlSwapIndex(,,O336,SettlementDays,Currency,Calendar,FixedLegTenor,FixedLegBDC,FixedLegDayCounter,Index6M,DiscountingCurve,Permanent,Trigger,ObjectOverwrite)</f>
        <v>obj_00777#0000</v>
      </c>
      <c r="AB336" s="50" t="str">
        <f>_xll.qlVanillaSwapFromSwapIndex(,AA336,R336)</f>
        <v>obj_0088f#0000</v>
      </c>
    </row>
    <row r="337" spans="13:28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22"/>
      <c r="R337" s="106">
        <f>_xll.qlInterestRateIndexFixingDate(AA337,S337)</f>
        <v>47966</v>
      </c>
      <c r="S337" s="106">
        <f>_xll.qlCalendarAdvance(Calendar,SettlementDate,N337,"mf",TRUE,Trigger)</f>
        <v>47968</v>
      </c>
      <c r="T337" s="106">
        <f>_xll.qlInterestRateIndexMaturity(AA337,S337)</f>
        <v>50889</v>
      </c>
      <c r="U337" s="97">
        <f>_xll.qlIndexFixing(AA337,R337,TRUE,_xll.ohTrigger(Trigger,Trigger6M,InterestRatesTrigger))</f>
        <v>1.6429302372908898E-2</v>
      </c>
      <c r="V337" s="97">
        <f>_xll.qlQuoteValue(P337,_xll.ohTrigger(Trigger,Trigger6M,InterestRatesTrigger))</f>
        <v>1.6420000000000001E-2</v>
      </c>
      <c r="W337" s="94" t="b">
        <f t="shared" si="28"/>
        <v>1</v>
      </c>
      <c r="X337" s="153">
        <f t="shared" si="29"/>
        <v>9.3023729088974327E-2</v>
      </c>
      <c r="Y337" s="50" t="b">
        <f>ABS(X337/10000)&lt;=ABS('General Settings'!$D$32)</f>
        <v>0</v>
      </c>
      <c r="AA337" s="50" t="str">
        <f>_xll.qlSwapIndex(,,O337,SettlementDays,Currency,Calendar,FixedLegTenor,FixedLegBDC,FixedLegDayCounter,Index6M,DiscountingCurve,Permanent,Trigger,ObjectOverwrite)</f>
        <v>obj_00818#0000</v>
      </c>
      <c r="AB337" s="50" t="str">
        <f>_xll.qlVanillaSwapFromSwapIndex(,AA337,R337)</f>
        <v>obj_0099b#0000</v>
      </c>
    </row>
    <row r="338" spans="13:28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22"/>
      <c r="R338" s="106">
        <f>_xll.qlInterestRateIndexFixingDate(AA338,S338)</f>
        <v>47966</v>
      </c>
      <c r="S338" s="106">
        <f>_xll.qlCalendarAdvance(Calendar,SettlementDate,N338,"mf",TRUE,Trigger)</f>
        <v>47968</v>
      </c>
      <c r="T338" s="106">
        <f>_xll.qlInterestRateIndexMaturity(AA338,S338)</f>
        <v>51256</v>
      </c>
      <c r="U338" s="97">
        <f>_xll.qlIndexFixing(AA338,R338,TRUE,_xll.ohTrigger(Trigger,Trigger6M,InterestRatesTrigger))</f>
        <v>1.616720112506715E-2</v>
      </c>
      <c r="V338" s="97">
        <f>_xll.qlQuoteValue(P338,_xll.ohTrigger(Trigger,Trigger6M,InterestRatesTrigger))</f>
        <v>1.617E-2</v>
      </c>
      <c r="W338" s="94" t="b">
        <f t="shared" si="28"/>
        <v>1</v>
      </c>
      <c r="X338" s="153">
        <f t="shared" si="29"/>
        <v>-2.798874932850165E-2</v>
      </c>
      <c r="Y338" s="50" t="b">
        <f>ABS(X338/10000)&lt;=ABS('General Settings'!$D$32)</f>
        <v>0</v>
      </c>
      <c r="AA338" s="50" t="str">
        <f>_xll.qlSwapIndex(,,O338,SettlementDays,Currency,Calendar,FixedLegTenor,FixedLegBDC,FixedLegDayCounter,Index6M,DiscountingCurve,Permanent,Trigger,ObjectOverwrite)</f>
        <v>obj_00773#0000</v>
      </c>
      <c r="AB338" s="50" t="str">
        <f>_xll.qlVanillaSwapFromSwapIndex(,AA338,R338)</f>
        <v>obj_008ed#0000</v>
      </c>
    </row>
    <row r="339" spans="13:28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22"/>
      <c r="R339" s="106">
        <f>_xll.qlInterestRateIndexFixingDate(AA339,S339)</f>
        <v>47966</v>
      </c>
      <c r="S339" s="106">
        <f>_xll.qlCalendarAdvance(Calendar,SettlementDate,N339,"mf",TRUE,Trigger)</f>
        <v>47968</v>
      </c>
      <c r="T339" s="106">
        <f>_xll.qlInterestRateIndexMaturity(AA339,S339)</f>
        <v>51621</v>
      </c>
      <c r="U339" s="97">
        <f>_xll.qlIndexFixing(AA339,R339,TRUE,_xll.ohTrigger(Trigger,Trigger6M,InterestRatesTrigger))</f>
        <v>1.5923305867653753E-2</v>
      </c>
      <c r="V339" s="97">
        <f>_xll.qlQuoteValue(P339,_xll.ohTrigger(Trigger,Trigger6M,InterestRatesTrigger))</f>
        <v>1.592E-2</v>
      </c>
      <c r="W339" s="94" t="b">
        <f t="shared" si="28"/>
        <v>1</v>
      </c>
      <c r="X339" s="153">
        <f t="shared" si="29"/>
        <v>3.3058676537529863E-2</v>
      </c>
      <c r="Y339" s="50" t="b">
        <f>ABS(X339/10000)&lt;=ABS('General Settings'!$D$32)</f>
        <v>0</v>
      </c>
      <c r="AA339" s="50" t="str">
        <f>_xll.qlSwapIndex(,,O339,SettlementDays,Currency,Calendar,FixedLegTenor,FixedLegBDC,FixedLegDayCounter,Index6M,DiscountingCurve,Permanent,Trigger,ObjectOverwrite)</f>
        <v>obj_007f5#0000</v>
      </c>
      <c r="AB339" s="50" t="str">
        <f>_xll.qlVanillaSwapFromSwapIndex(,AA339,R339)</f>
        <v>obj_008ca#0000</v>
      </c>
    </row>
    <row r="340" spans="13:28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22"/>
      <c r="R340" s="106">
        <f>_xll.qlInterestRateIndexFixingDate(AA340,S340)</f>
        <v>47966</v>
      </c>
      <c r="S340" s="106">
        <f>_xll.qlCalendarAdvance(Calendar,SettlementDate,N340,"mf",TRUE,Trigger)</f>
        <v>47968</v>
      </c>
      <c r="T340" s="106">
        <f>_xll.qlInterestRateIndexMaturity(AA340,S340)</f>
        <v>51986</v>
      </c>
      <c r="U340" s="97">
        <f>_xll.qlIndexFixing(AA340,R340,TRUE,_xll.ohTrigger(Trigger,Trigger6M,InterestRatesTrigger))</f>
        <v>1.5704762860117488E-2</v>
      </c>
      <c r="V340" s="97">
        <f>_xll.qlQuoteValue(P340,_xll.ohTrigger(Trigger,Trigger6M,InterestRatesTrigger))</f>
        <v>1.5709999999999998E-2</v>
      </c>
      <c r="W340" s="94" t="b">
        <f t="shared" si="28"/>
        <v>1</v>
      </c>
      <c r="X340" s="153">
        <f t="shared" si="29"/>
        <v>-5.237139882510039E-2</v>
      </c>
      <c r="Y340" s="50" t="b">
        <f>ABS(X340/10000)&lt;=ABS('General Settings'!$D$32)</f>
        <v>0</v>
      </c>
      <c r="AA340" s="50" t="str">
        <f>_xll.qlSwapIndex(,,O340,SettlementDays,Currency,Calendar,FixedLegTenor,FixedLegBDC,FixedLegDayCounter,Index6M,DiscountingCurve,Permanent,Trigger,ObjectOverwrite)</f>
        <v>obj_00796#0000</v>
      </c>
      <c r="AB340" s="50" t="str">
        <f>_xll.qlVanillaSwapFromSwapIndex(,AA340,R340)</f>
        <v>obj_0088c#0000</v>
      </c>
    </row>
    <row r="341" spans="13:28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22"/>
      <c r="R341" s="106">
        <f>_xll.qlInterestRateIndexFixingDate(AA341,S341)</f>
        <v>47966</v>
      </c>
      <c r="S341" s="106">
        <f>_xll.qlCalendarAdvance(Calendar,SettlementDate,N341,"mf",TRUE,Trigger)</f>
        <v>47968</v>
      </c>
      <c r="T341" s="106">
        <f>_xll.qlInterestRateIndexMaturity(AA341,S341)</f>
        <v>52351</v>
      </c>
      <c r="U341" s="97">
        <f>_xll.qlIndexFixing(AA341,R341,TRUE,_xll.ohTrigger(Trigger,Trigger6M,InterestRatesTrigger))</f>
        <v>1.5506355275536619E-2</v>
      </c>
      <c r="V341" s="97">
        <f>_xll.qlQuoteValue(P341,_xll.ohTrigger(Trigger,Trigger6M,InterestRatesTrigger))</f>
        <v>1.5509999999999999E-2</v>
      </c>
      <c r="W341" s="94" t="b">
        <f t="shared" si="28"/>
        <v>1</v>
      </c>
      <c r="X341" s="153">
        <f t="shared" si="29"/>
        <v>-3.6447244633804748E-2</v>
      </c>
      <c r="Y341" s="50" t="b">
        <f>ABS(X341/10000)&lt;=ABS('General Settings'!$D$32)</f>
        <v>0</v>
      </c>
      <c r="AA341" s="50" t="str">
        <f>_xll.qlSwapIndex(,,O341,SettlementDays,Currency,Calendar,FixedLegTenor,FixedLegBDC,FixedLegDayCounter,Index6M,DiscountingCurve,Permanent,Trigger,ObjectOverwrite)</f>
        <v>obj_007ab#0000</v>
      </c>
      <c r="AB341" s="50" t="str">
        <f>_xll.qlVanillaSwapFromSwapIndex(,AA341,R341)</f>
        <v>obj_0098f#0000</v>
      </c>
    </row>
    <row r="342" spans="13:28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22"/>
      <c r="R342" s="106">
        <f>_xll.qlInterestRateIndexFixingDate(AA342,S342)</f>
        <v>47966</v>
      </c>
      <c r="S342" s="106">
        <f>_xll.qlCalendarAdvance(Calendar,SettlementDate,N342,"mf",TRUE,Trigger)</f>
        <v>47968</v>
      </c>
      <c r="T342" s="106">
        <f>_xll.qlInterestRateIndexMaturity(AA342,S342)</f>
        <v>52716</v>
      </c>
      <c r="U342" s="97">
        <f>_xll.qlIndexFixing(AA342,R342,TRUE,_xll.ohTrigger(Trigger,Trigger6M,InterestRatesTrigger))</f>
        <v>1.5325762168553733E-2</v>
      </c>
      <c r="V342" s="97">
        <f>_xll.qlQuoteValue(P342,_xll.ohTrigger(Trigger,Trigger6M,InterestRatesTrigger))</f>
        <v>1.5339999999999999E-2</v>
      </c>
      <c r="W342" s="94" t="b">
        <f t="shared" si="28"/>
        <v>1</v>
      </c>
      <c r="X342" s="153">
        <f t="shared" si="29"/>
        <v>-0.1423783144626628</v>
      </c>
      <c r="Y342" s="50" t="b">
        <f>ABS(X342/10000)&lt;=ABS('General Settings'!$D$32)</f>
        <v>0</v>
      </c>
      <c r="AA342" s="50" t="str">
        <f>_xll.qlSwapIndex(,,O342,SettlementDays,Currency,Calendar,FixedLegTenor,FixedLegBDC,FixedLegDayCounter,Index6M,DiscountingCurve,Permanent,Trigger,ObjectOverwrite)</f>
        <v>obj_00735#0000</v>
      </c>
      <c r="AB342" s="50" t="str">
        <f>_xll.qlVanillaSwapFromSwapIndex(,AA342,R342)</f>
        <v>obj_0099c#0000</v>
      </c>
    </row>
    <row r="343" spans="13:28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22"/>
      <c r="R343" s="106">
        <f>_xll.qlInterestRateIndexFixingDate(AA343,S343)</f>
        <v>47966</v>
      </c>
      <c r="S343" s="106">
        <f>_xll.qlCalendarAdvance(Calendar,SettlementDate,N343,"mf",TRUE,Trigger)</f>
        <v>47968</v>
      </c>
      <c r="T343" s="106">
        <f>_xll.qlInterestRateIndexMaturity(AA343,S343)</f>
        <v>53080</v>
      </c>
      <c r="U343" s="97">
        <f>_xll.qlIndexFixing(AA343,R343,TRUE,_xll.ohTrigger(Trigger,Trigger6M,InterestRatesTrigger))</f>
        <v>1.5153566855197347E-2</v>
      </c>
      <c r="V343" s="97">
        <f>_xll.qlQuoteValue(P343,_xll.ohTrigger(Trigger,Trigger6M,InterestRatesTrigger))</f>
        <v>1.5150000000000002E-2</v>
      </c>
      <c r="W343" s="94" t="b">
        <f t="shared" si="28"/>
        <v>1</v>
      </c>
      <c r="X343" s="153">
        <f t="shared" si="29"/>
        <v>3.5668551973452173E-2</v>
      </c>
      <c r="Y343" s="50" t="b">
        <f>ABS(X343/10000)&lt;=ABS('General Settings'!$D$32)</f>
        <v>0</v>
      </c>
      <c r="AA343" s="50" t="str">
        <f>_xll.qlSwapIndex(,,O343,SettlementDays,Currency,Calendar,FixedLegTenor,FixedLegBDC,FixedLegDayCounter,Index6M,DiscountingCurve,Permanent,Trigger,ObjectOverwrite)</f>
        <v>obj_00846#0000</v>
      </c>
      <c r="AB343" s="50" t="str">
        <f>_xll.qlVanillaSwapFromSwapIndex(,AA343,R343)</f>
        <v>obj_00887#0000</v>
      </c>
    </row>
    <row r="344" spans="13:28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22"/>
      <c r="R344" s="106">
        <f>_xll.qlInterestRateIndexFixingDate(AA344,S344)</f>
        <v>47966</v>
      </c>
      <c r="S344" s="106">
        <f>_xll.qlCalendarAdvance(Calendar,SettlementDate,N344,"mf",TRUE,Trigger)</f>
        <v>47968</v>
      </c>
      <c r="T344" s="106">
        <f>_xll.qlInterestRateIndexMaturity(AA344,S344)</f>
        <v>53447</v>
      </c>
      <c r="U344" s="97">
        <f>_xll.qlIndexFixing(AA344,R344,TRUE,_xll.ohTrigger(Trigger,Trigger6M,InterestRatesTrigger))</f>
        <v>1.4988616159690384E-2</v>
      </c>
      <c r="V344" s="97">
        <f>_xll.qlQuoteValue(P344,_xll.ohTrigger(Trigger,Trigger6M,InterestRatesTrigger))</f>
        <v>1.4990000000000002E-2</v>
      </c>
      <c r="W344" s="94" t="b">
        <f t="shared" si="28"/>
        <v>1</v>
      </c>
      <c r="X344" s="153">
        <f t="shared" si="29"/>
        <v>-1.3838403096176621E-2</v>
      </c>
      <c r="Y344" s="50" t="b">
        <f>ABS(X344/10000)&lt;=ABS('General Settings'!$D$32)</f>
        <v>0</v>
      </c>
      <c r="AA344" s="50" t="str">
        <f>_xll.qlSwapIndex(,,O344,SettlementDays,Currency,Calendar,FixedLegTenor,FixedLegBDC,FixedLegDayCounter,Index6M,DiscountingCurve,Permanent,Trigger,ObjectOverwrite)</f>
        <v>obj_00699#0000</v>
      </c>
      <c r="AB344" s="50" t="str">
        <f>_xll.qlVanillaSwapFromSwapIndex(,AA344,R344)</f>
        <v>obj_0090f#0000</v>
      </c>
    </row>
    <row r="345" spans="13:28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22"/>
      <c r="R345" s="106">
        <f>_xll.qlInterestRateIndexFixingDate(AA345,S345)</f>
        <v>47966</v>
      </c>
      <c r="S345" s="106">
        <f>_xll.qlCalendarAdvance(Calendar,SettlementDate,N345,"mf",TRUE,Trigger)</f>
        <v>47968</v>
      </c>
      <c r="T345" s="106">
        <f>_xll.qlInterestRateIndexMaturity(AA345,S345)</f>
        <v>55271</v>
      </c>
      <c r="U345" s="97">
        <f>_xll.qlIndexFixing(AA345,R345,TRUE,_xll.ohTrigger(Trigger,Trigger6M,InterestRatesTrigger))</f>
        <v>1.4264475832966131E-2</v>
      </c>
      <c r="V345" s="97">
        <f>_xll.qlQuoteValue(P345,_xll.ohTrigger(Trigger,Trigger6M,InterestRatesTrigger))</f>
        <v>1.426E-2</v>
      </c>
      <c r="W345" s="94" t="b">
        <f t="shared" si="28"/>
        <v>1</v>
      </c>
      <c r="X345" s="153">
        <f t="shared" si="29"/>
        <v>4.4758329661304108E-2</v>
      </c>
      <c r="Y345" s="50" t="b">
        <f>ABS(X345/10000)&lt;=ABS('General Settings'!$D$32)</f>
        <v>0</v>
      </c>
      <c r="AA345" s="50" t="str">
        <f>_xll.qlSwapIndex(,,O345,SettlementDays,Currency,Calendar,FixedLegTenor,FixedLegBDC,FixedLegDayCounter,Index6M,DiscountingCurve,Permanent,Trigger,ObjectOverwrite)</f>
        <v>obj_00841#0000</v>
      </c>
      <c r="AB345" s="50" t="str">
        <f>_xll.qlVanillaSwapFromSwapIndex(,AA345,R345)</f>
        <v>obj_0093a#0000</v>
      </c>
    </row>
    <row r="346" spans="13:28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22"/>
      <c r="R346" s="106">
        <f>_xll.qlInterestRateIndexFixingDate(AA346,S346)</f>
        <v>47966</v>
      </c>
      <c r="S346" s="106">
        <f>_xll.qlCalendarAdvance(Calendar,SettlementDate,N346,"mf",TRUE,Trigger)</f>
        <v>47968</v>
      </c>
      <c r="T346" s="106">
        <f>_xll.qlInterestRateIndexMaturity(AA346,S346)</f>
        <v>57098</v>
      </c>
      <c r="U346" s="97">
        <f>_xll.qlIndexFixing(AA346,R346,TRUE,_xll.ohTrigger(Trigger,Trigger6M,InterestRatesTrigger))</f>
        <v>1.3612708948084981E-2</v>
      </c>
      <c r="V346" s="97">
        <f>_xll.qlQuoteValue(P346,_xll.ohTrigger(Trigger,Trigger6M,InterestRatesTrigger))</f>
        <v>1.3610000000000001E-2</v>
      </c>
      <c r="W346" s="94" t="b">
        <f t="shared" si="28"/>
        <v>1</v>
      </c>
      <c r="X346" s="153">
        <f t="shared" si="29"/>
        <v>2.7089480849808861E-2</v>
      </c>
      <c r="Y346" s="50" t="b">
        <f>ABS(X346/10000)&lt;=ABS('General Settings'!$D$32)</f>
        <v>0</v>
      </c>
      <c r="AA346" s="50" t="str">
        <f>_xll.qlSwapIndex(,,O346,SettlementDays,Currency,Calendar,FixedLegTenor,FixedLegBDC,FixedLegDayCounter,Index6M,DiscountingCurve,Permanent,Trigger,ObjectOverwrite)</f>
        <v>obj_006c2#0000</v>
      </c>
      <c r="AB346" s="50" t="str">
        <f>_xll.qlVanillaSwapFromSwapIndex(,AA346,R346)</f>
        <v>obj_008a6#0000</v>
      </c>
    </row>
    <row r="347" spans="13:28" x14ac:dyDescent="0.2">
      <c r="M347" s="206" t="s">
        <v>155</v>
      </c>
      <c r="N347" s="206" t="s">
        <v>88</v>
      </c>
      <c r="O347" s="206" t="s">
        <v>92</v>
      </c>
      <c r="P347" s="206" t="str">
        <f t="shared" si="27"/>
        <v>EUR15F30Y_Quote</v>
      </c>
      <c r="Q347" s="205"/>
      <c r="R347" s="207">
        <f>_xll.qlInterestRateIndexFixingDate(AA347,S347)</f>
        <v>47966</v>
      </c>
      <c r="S347" s="207">
        <f>_xll.qlCalendarAdvance(Calendar,SettlementDate,N347,"mf",TRUE,Trigger)</f>
        <v>47968</v>
      </c>
      <c r="T347" s="207">
        <f>_xll.qlInterestRateIndexMaturity(AA347,S347)</f>
        <v>58925</v>
      </c>
      <c r="U347" s="208">
        <f>_xll.qlIndexFixing(AA347,R347,TRUE,_xll.ohTrigger(Trigger,Trigger6M,InterestRatesTrigger))</f>
        <v>1.283936124420452E-2</v>
      </c>
      <c r="V347" s="208">
        <f>_xll.qlQuoteValue(P347,_xll.ohTrigger(Trigger,Trigger6M,InterestRatesTrigger))</f>
        <v>1.2840000000000001E-2</v>
      </c>
      <c r="W347" s="206" t="b">
        <f t="shared" si="28"/>
        <v>1</v>
      </c>
      <c r="X347" s="209">
        <f t="shared" si="29"/>
        <v>-6.3875579548074157E-3</v>
      </c>
      <c r="Y347" s="161" t="b">
        <f>ABS(X347/10000)&lt;=ABS('General Settings'!$D$32)</f>
        <v>0</v>
      </c>
      <c r="AA347" s="50" t="str">
        <f>_xll.qlSwapIndex(,,O347,SettlementDays,Currency,Calendar,FixedLegTenor,FixedLegBDC,FixedLegDayCounter,Index6M,DiscountingCurve,Permanent,Trigger,ObjectOverwrite)</f>
        <v>obj_0081f#0000</v>
      </c>
      <c r="AB347" s="50" t="str">
        <f>_xll.qlVanillaSwapFromSwapIndex(,AA347,R347)</f>
        <v>obj_008b0#0000</v>
      </c>
    </row>
    <row r="348" spans="13:28" x14ac:dyDescent="0.2">
      <c r="M348" s="201" t="s">
        <v>155</v>
      </c>
      <c r="N348" s="201" t="s">
        <v>89</v>
      </c>
      <c r="O348" s="201" t="s">
        <v>33</v>
      </c>
      <c r="P348" s="201" t="str">
        <f t="shared" si="27"/>
        <v>EUR20F1Y_Quote</v>
      </c>
      <c r="Q348" s="166"/>
      <c r="R348" s="202">
        <f>_xll.qlInterestRateIndexFixingDate(AA348,S348)</f>
        <v>49793</v>
      </c>
      <c r="S348" s="202">
        <f>_xll.qlCalendarAdvance(Calendar,SettlementDate,N348,"mf",TRUE,Trigger)</f>
        <v>49795</v>
      </c>
      <c r="T348" s="202">
        <f>_xll.qlInterestRateIndexMaturity(AA348,S348)</f>
        <v>50160</v>
      </c>
      <c r="U348" s="203">
        <f>_xll.qlIndexFixing(AA348,R348,TRUE,_xll.ohTrigger(Trigger,Trigger6M,InterestRatesTrigger))</f>
        <v>1.5425087165832999E-2</v>
      </c>
      <c r="V348" s="203">
        <f>_xll.qlQuoteValue(P348,_xll.ohTrigger(Trigger,Trigger6M,InterestRatesTrigger))</f>
        <v>1.541E-2</v>
      </c>
      <c r="W348" s="201" t="b">
        <f t="shared" si="28"/>
        <v>1</v>
      </c>
      <c r="X348" s="204">
        <f t="shared" si="29"/>
        <v>0.15087165832998808</v>
      </c>
      <c r="Y348" s="149" t="b">
        <f>ABS(X348/10000)&lt;=ABS('General Settings'!$D$32)</f>
        <v>0</v>
      </c>
      <c r="AA348" s="50" t="str">
        <f>_xll.qlSwapIndex(,,O348,SettlementDays,Currency,Calendar,FixedLegTenor,FixedLegBDC,FixedLegDayCounter,Index6M,DiscountingCurve,Permanent,Trigger,ObjectOverwrite)</f>
        <v>obj_00817#0000</v>
      </c>
      <c r="AB348" s="50" t="str">
        <f>_xll.qlVanillaSwapFromSwapIndex(,AA348,R348)</f>
        <v>obj_008de#0000</v>
      </c>
    </row>
    <row r="349" spans="13:28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22"/>
      <c r="R349" s="106">
        <f>_xll.qlInterestRateIndexFixingDate(AA349,S349)</f>
        <v>49793</v>
      </c>
      <c r="S349" s="106">
        <f>_xll.qlCalendarAdvance(Calendar,SettlementDate,N349,"mf",TRUE,Trigger)</f>
        <v>49795</v>
      </c>
      <c r="T349" s="106">
        <f>_xll.qlInterestRateIndexMaturity(AA349,S349)</f>
        <v>50525</v>
      </c>
      <c r="U349" s="97">
        <f>_xll.qlIndexFixing(AA349,R349,TRUE,_xll.ohTrigger(Trigger,Trigger6M,InterestRatesTrigger))</f>
        <v>1.5141887696809599E-2</v>
      </c>
      <c r="V349" s="97">
        <f>_xll.qlQuoteValue(P349,_xll.ohTrigger(Trigger,Trigger6M,InterestRatesTrigger))</f>
        <v>1.5190000000000002E-2</v>
      </c>
      <c r="W349" s="94" t="b">
        <f t="shared" si="28"/>
        <v>1</v>
      </c>
      <c r="X349" s="153">
        <f t="shared" si="29"/>
        <v>-0.481123031904028</v>
      </c>
      <c r="Y349" s="50" t="b">
        <f>ABS(X349/10000)&lt;=ABS('General Settings'!$D$32)</f>
        <v>0</v>
      </c>
      <c r="AA349" s="50" t="str">
        <f>_xll.qlSwapIndex(,,O349,SettlementDays,Currency,Calendar,FixedLegTenor,FixedLegBDC,FixedLegDayCounter,Index6M,DiscountingCurve,Permanent,Trigger,ObjectOverwrite)</f>
        <v>obj_006a8#0000</v>
      </c>
      <c r="AB349" s="50" t="str">
        <f>_xll.qlVanillaSwapFromSwapIndex(,AA349,R349)</f>
        <v>obj_008d3#0000</v>
      </c>
    </row>
    <row r="350" spans="13:28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22"/>
      <c r="R350" s="106">
        <f>_xll.qlInterestRateIndexFixingDate(AA350,S350)</f>
        <v>49793</v>
      </c>
      <c r="S350" s="106">
        <f>_xll.qlCalendarAdvance(Calendar,SettlementDate,N350,"mf",TRUE,Trigger)</f>
        <v>49795</v>
      </c>
      <c r="T350" s="106">
        <f>_xll.qlInterestRateIndexMaturity(AA350,S350)</f>
        <v>50889</v>
      </c>
      <c r="U350" s="97">
        <f>_xll.qlIndexFixing(AA350,R350,TRUE,_xll.ohTrigger(Trigger,Trigger6M,InterestRatesTrigger))</f>
        <v>1.4877412926460009E-2</v>
      </c>
      <c r="V350" s="97">
        <f>_xll.qlQuoteValue(P350,_xll.ohTrigger(Trigger,Trigger6M,InterestRatesTrigger))</f>
        <v>1.485E-2</v>
      </c>
      <c r="W350" s="94" t="b">
        <f t="shared" si="28"/>
        <v>1</v>
      </c>
      <c r="X350" s="153">
        <f t="shared" si="29"/>
        <v>0.27412926460008635</v>
      </c>
      <c r="Y350" s="50" t="b">
        <f>ABS(X350/10000)&lt;=ABS('General Settings'!$D$32)</f>
        <v>0</v>
      </c>
      <c r="AA350" s="50" t="str">
        <f>_xll.qlSwapIndex(,,O350,SettlementDays,Currency,Calendar,FixedLegTenor,FixedLegBDC,FixedLegDayCounter,Index6M,DiscountingCurve,Permanent,Trigger,ObjectOverwrite)</f>
        <v>obj_007af#0000</v>
      </c>
      <c r="AB350" s="50" t="str">
        <f>_xll.qlVanillaSwapFromSwapIndex(,AA350,R350)</f>
        <v>obj_008a9#0000</v>
      </c>
    </row>
    <row r="351" spans="13:28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22"/>
      <c r="R351" s="106">
        <f>_xll.qlInterestRateIndexFixingDate(AA351,S351)</f>
        <v>49793</v>
      </c>
      <c r="S351" s="106">
        <f>_xll.qlCalendarAdvance(Calendar,SettlementDate,N351,"mf",TRUE,Trigger)</f>
        <v>49795</v>
      </c>
      <c r="T351" s="106">
        <f>_xll.qlInterestRateIndexMaturity(AA351,S351)</f>
        <v>51256</v>
      </c>
      <c r="U351" s="97">
        <f>_xll.qlIndexFixing(AA351,R351,TRUE,_xll.ohTrigger(Trigger,Trigger6M,InterestRatesTrigger))</f>
        <v>1.4645462743015215E-2</v>
      </c>
      <c r="V351" s="97">
        <f>_xll.qlQuoteValue(P351,_xll.ohTrigger(Trigger,Trigger6M,InterestRatesTrigger))</f>
        <v>1.464E-2</v>
      </c>
      <c r="W351" s="94" t="b">
        <f t="shared" si="28"/>
        <v>1</v>
      </c>
      <c r="X351" s="153">
        <f t="shared" si="29"/>
        <v>5.4627430152148077E-2</v>
      </c>
      <c r="Y351" s="50" t="b">
        <f>ABS(X351/10000)&lt;=ABS('General Settings'!$D$32)</f>
        <v>0</v>
      </c>
      <c r="AA351" s="50" t="str">
        <f>_xll.qlSwapIndex(,,O351,SettlementDays,Currency,Calendar,FixedLegTenor,FixedLegBDC,FixedLegDayCounter,Index6M,DiscountingCurve,Permanent,Trigger,ObjectOverwrite)</f>
        <v>obj_0084b#0000</v>
      </c>
      <c r="AB351" s="50" t="str">
        <f>_xll.qlVanillaSwapFromSwapIndex(,AA351,R351)</f>
        <v>obj_00989#0000</v>
      </c>
    </row>
    <row r="352" spans="13:28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22"/>
      <c r="R352" s="106">
        <f>_xll.qlInterestRateIndexFixingDate(AA352,S352)</f>
        <v>49793</v>
      </c>
      <c r="S352" s="106">
        <f>_xll.qlCalendarAdvance(Calendar,SettlementDate,N352,"mf",TRUE,Trigger)</f>
        <v>49795</v>
      </c>
      <c r="T352" s="106">
        <f>_xll.qlInterestRateIndexMaturity(AA352,S352)</f>
        <v>51621</v>
      </c>
      <c r="U352" s="97">
        <f>_xll.qlIndexFixing(AA352,R352,TRUE,_xll.ohTrigger(Trigger,Trigger6M,InterestRatesTrigger))</f>
        <v>1.4434742628951211E-2</v>
      </c>
      <c r="V352" s="97">
        <f>_xll.qlQuoteValue(P352,_xll.ohTrigger(Trigger,Trigger6M,InterestRatesTrigger))</f>
        <v>1.444E-2</v>
      </c>
      <c r="W352" s="94" t="b">
        <f t="shared" si="28"/>
        <v>1</v>
      </c>
      <c r="X352" s="153">
        <f t="shared" si="29"/>
        <v>-5.2573710487887476E-2</v>
      </c>
      <c r="Y352" s="50" t="b">
        <f>ABS(X352/10000)&lt;=ABS('General Settings'!$D$32)</f>
        <v>0</v>
      </c>
      <c r="AA352" s="50" t="str">
        <f>_xll.qlSwapIndex(,,O352,SettlementDays,Currency,Calendar,FixedLegTenor,FixedLegBDC,FixedLegDayCounter,Index6M,DiscountingCurve,Permanent,Trigger,ObjectOverwrite)</f>
        <v>obj_006c1#0000</v>
      </c>
      <c r="AB352" s="50" t="str">
        <f>_xll.qlVanillaSwapFromSwapIndex(,AA352,R352)</f>
        <v>obj_00926#0000</v>
      </c>
    </row>
    <row r="353" spans="13:28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22"/>
      <c r="R353" s="106">
        <f>_xll.qlInterestRateIndexFixingDate(AA353,S353)</f>
        <v>49793</v>
      </c>
      <c r="S353" s="106">
        <f>_xll.qlCalendarAdvance(Calendar,SettlementDate,N353,"mf",TRUE,Trigger)</f>
        <v>49795</v>
      </c>
      <c r="T353" s="106">
        <f>_xll.qlInterestRateIndexMaturity(AA353,S353)</f>
        <v>51986</v>
      </c>
      <c r="U353" s="97">
        <f>_xll.qlIndexFixing(AA353,R353,TRUE,_xll.ohTrigger(Trigger,Trigger6M,InterestRatesTrigger))</f>
        <v>1.4258403787227106E-2</v>
      </c>
      <c r="V353" s="97">
        <f>_xll.qlQuoteValue(P353,_xll.ohTrigger(Trigger,Trigger6M,InterestRatesTrigger))</f>
        <v>1.426E-2</v>
      </c>
      <c r="W353" s="94" t="b">
        <f t="shared" si="28"/>
        <v>1</v>
      </c>
      <c r="X353" s="153">
        <f t="shared" si="29"/>
        <v>-1.5962127728943315E-2</v>
      </c>
      <c r="Y353" s="50" t="b">
        <f>ABS(X353/10000)&lt;=ABS('General Settings'!$D$32)</f>
        <v>0</v>
      </c>
      <c r="AA353" s="50" t="str">
        <f>_xll.qlSwapIndex(,,O353,SettlementDays,Currency,Calendar,FixedLegTenor,FixedLegBDC,FixedLegDayCounter,Index6M,DiscountingCurve,Permanent,Trigger,ObjectOverwrite)</f>
        <v>obj_007cd#0000</v>
      </c>
      <c r="AB353" s="50" t="str">
        <f>_xll.qlVanillaSwapFromSwapIndex(,AA353,R353)</f>
        <v>obj_00940#0000</v>
      </c>
    </row>
    <row r="354" spans="13:28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22"/>
      <c r="R354" s="106">
        <f>_xll.qlInterestRateIndexFixingDate(AA354,S354)</f>
        <v>49793</v>
      </c>
      <c r="S354" s="106">
        <f>_xll.qlCalendarAdvance(Calendar,SettlementDate,N354,"mf",TRUE,Trigger)</f>
        <v>49795</v>
      </c>
      <c r="T354" s="106">
        <f>_xll.qlInterestRateIndexMaturity(AA354,S354)</f>
        <v>52351</v>
      </c>
      <c r="U354" s="97">
        <f>_xll.qlIndexFixing(AA354,R354,TRUE,_xll.ohTrigger(Trigger,Trigger6M,InterestRatesTrigger))</f>
        <v>1.4103694797932479E-2</v>
      </c>
      <c r="V354" s="97">
        <f>_xll.qlQuoteValue(P354,_xll.ohTrigger(Trigger,Trigger6M,InterestRatesTrigger))</f>
        <v>1.41E-2</v>
      </c>
      <c r="W354" s="94" t="b">
        <f t="shared" si="28"/>
        <v>1</v>
      </c>
      <c r="X354" s="153">
        <f t="shared" si="29"/>
        <v>3.6947979324790381E-2</v>
      </c>
      <c r="Y354" s="50" t="b">
        <f>ABS(X354/10000)&lt;=ABS('General Settings'!$D$32)</f>
        <v>0</v>
      </c>
      <c r="AA354" s="50" t="str">
        <f>_xll.qlSwapIndex(,,O354,SettlementDays,Currency,Calendar,FixedLegTenor,FixedLegBDC,FixedLegDayCounter,Index6M,DiscountingCurve,Permanent,Trigger,ObjectOverwrite)</f>
        <v>obj_00840#0000</v>
      </c>
      <c r="AB354" s="50" t="str">
        <f>_xll.qlVanillaSwapFromSwapIndex(,AA354,R354)</f>
        <v>obj_0087a#0000</v>
      </c>
    </row>
    <row r="355" spans="13:28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22"/>
      <c r="R355" s="106">
        <f>_xll.qlInterestRateIndexFixingDate(AA355,S355)</f>
        <v>49793</v>
      </c>
      <c r="S355" s="106">
        <f>_xll.qlCalendarAdvance(Calendar,SettlementDate,N355,"mf",TRUE,Trigger)</f>
        <v>49795</v>
      </c>
      <c r="T355" s="106">
        <f>_xll.qlInterestRateIndexMaturity(AA355,S355)</f>
        <v>52716</v>
      </c>
      <c r="U355" s="97">
        <f>_xll.qlIndexFixing(AA355,R355,TRUE,_xll.ohTrigger(Trigger,Trigger6M,InterestRatesTrigger))</f>
        <v>1.3965969907262839E-2</v>
      </c>
      <c r="V355" s="97">
        <f>_xll.qlQuoteValue(P355,_xll.ohTrigger(Trigger,Trigger6M,InterestRatesTrigger))</f>
        <v>1.3990000000000001E-2</v>
      </c>
      <c r="W355" s="94" t="b">
        <f t="shared" si="28"/>
        <v>1</v>
      </c>
      <c r="X355" s="153">
        <f t="shared" si="29"/>
        <v>-0.24030092737161238</v>
      </c>
      <c r="Y355" s="50" t="b">
        <f>ABS(X355/10000)&lt;=ABS('General Settings'!$D$32)</f>
        <v>0</v>
      </c>
      <c r="AA355" s="50" t="str">
        <f>_xll.qlSwapIndex(,,O355,SettlementDays,Currency,Calendar,FixedLegTenor,FixedLegBDC,FixedLegDayCounter,Index6M,DiscountingCurve,Permanent,Trigger,ObjectOverwrite)</f>
        <v>obj_0082c#0000</v>
      </c>
      <c r="AB355" s="50" t="str">
        <f>_xll.qlVanillaSwapFromSwapIndex(,AA355,R355)</f>
        <v>obj_0099a#0000</v>
      </c>
    </row>
    <row r="356" spans="13:28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22"/>
      <c r="R356" s="106">
        <f>_xll.qlInterestRateIndexFixingDate(AA356,S356)</f>
        <v>49793</v>
      </c>
      <c r="S356" s="106">
        <f>_xll.qlCalendarAdvance(Calendar,SettlementDate,N356,"mf",TRUE,Trigger)</f>
        <v>49795</v>
      </c>
      <c r="T356" s="106">
        <f>_xll.qlInterestRateIndexMaturity(AA356,S356)</f>
        <v>53080</v>
      </c>
      <c r="U356" s="97">
        <f>_xll.qlIndexFixing(AA356,R356,TRUE,_xll.ohTrigger(Trigger,Trigger6M,InterestRatesTrigger))</f>
        <v>1.3830947214868709E-2</v>
      </c>
      <c r="V356" s="97">
        <f>_xll.qlQuoteValue(P356,_xll.ohTrigger(Trigger,Trigger6M,InterestRatesTrigger))</f>
        <v>1.383E-2</v>
      </c>
      <c r="W356" s="94" t="b">
        <f t="shared" si="28"/>
        <v>1</v>
      </c>
      <c r="X356" s="153">
        <f t="shared" si="29"/>
        <v>9.4721486870903704E-3</v>
      </c>
      <c r="Y356" s="50" t="b">
        <f>ABS(X356/10000)&lt;=ABS('General Settings'!$D$32)</f>
        <v>0</v>
      </c>
      <c r="AA356" s="50" t="str">
        <f>_xll.qlSwapIndex(,,O356,SettlementDays,Currency,Calendar,FixedLegTenor,FixedLegBDC,FixedLegDayCounter,Index6M,DiscountingCurve,Permanent,Trigger,ObjectOverwrite)</f>
        <v>obj_0068d#0000</v>
      </c>
      <c r="AB356" s="50" t="str">
        <f>_xll.qlVanillaSwapFromSwapIndex(,AA356,R356)</f>
        <v>obj_009a0#0000</v>
      </c>
    </row>
    <row r="357" spans="13:28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22"/>
      <c r="R357" s="106">
        <f>_xll.qlInterestRateIndexFixingDate(AA357,S357)</f>
        <v>49793</v>
      </c>
      <c r="S357" s="106">
        <f>_xll.qlCalendarAdvance(Calendar,SettlementDate,N357,"mf",TRUE,Trigger)</f>
        <v>49795</v>
      </c>
      <c r="T357" s="106">
        <f>_xll.qlInterestRateIndexMaturity(AA357,S357)</f>
        <v>53447</v>
      </c>
      <c r="U357" s="97">
        <f>_xll.qlIndexFixing(AA357,R357,TRUE,_xll.ohTrigger(Trigger,Trigger6M,InterestRatesTrigger))</f>
        <v>1.3699633365421154E-2</v>
      </c>
      <c r="V357" s="97">
        <f>_xll.qlQuoteValue(P357,_xll.ohTrigger(Trigger,Trigger6M,InterestRatesTrigger))</f>
        <v>1.37E-2</v>
      </c>
      <c r="W357" s="94" t="b">
        <f t="shared" si="28"/>
        <v>1</v>
      </c>
      <c r="X357" s="153">
        <f t="shared" si="29"/>
        <v>-3.6663457884597572E-3</v>
      </c>
      <c r="Y357" s="50" t="b">
        <f>ABS(X357/10000)&lt;=ABS('General Settings'!$D$32)</f>
        <v>0</v>
      </c>
      <c r="AA357" s="50" t="str">
        <f>_xll.qlSwapIndex(,,O357,SettlementDays,Currency,Calendar,FixedLegTenor,FixedLegBDC,FixedLegDayCounter,Index6M,DiscountingCurve,Permanent,Trigger,ObjectOverwrite)</f>
        <v>obj_00820#0000</v>
      </c>
      <c r="AB357" s="50" t="str">
        <f>_xll.qlVanillaSwapFromSwapIndex(,AA357,R357)</f>
        <v>obj_009b5#0000</v>
      </c>
    </row>
    <row r="358" spans="13:28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22"/>
      <c r="R358" s="106">
        <f>_xll.qlInterestRateIndexFixingDate(AA358,S358)</f>
        <v>49793</v>
      </c>
      <c r="S358" s="106">
        <f>_xll.qlCalendarAdvance(Calendar,SettlementDate,N358,"mf",TRUE,Trigger)</f>
        <v>49795</v>
      </c>
      <c r="T358" s="106">
        <f>_xll.qlInterestRateIndexMaturity(AA358,S358)</f>
        <v>53812</v>
      </c>
      <c r="U358" s="97">
        <f>_xll.qlIndexFixing(AA358,R358,TRUE,_xll.ohTrigger(Trigger,Trigger6M,InterestRatesTrigger))</f>
        <v>1.3572570096682023E-2</v>
      </c>
      <c r="V358" s="97">
        <f>_xll.qlQuoteValue(P358,_xll.ohTrigger(Trigger,Trigger6M,InterestRatesTrigger))</f>
        <v>1.357E-2</v>
      </c>
      <c r="W358" s="94" t="b">
        <f t="shared" si="28"/>
        <v>1</v>
      </c>
      <c r="X358" s="153">
        <f t="shared" si="29"/>
        <v>2.5700966820221133E-2</v>
      </c>
      <c r="Y358" s="50" t="b">
        <f>ABS(X358/10000)&lt;=ABS('General Settings'!$D$32)</f>
        <v>0</v>
      </c>
      <c r="AA358" s="50" t="str">
        <f>_xll.qlSwapIndex(,,O358,SettlementDays,Currency,Calendar,FixedLegTenor,FixedLegBDC,FixedLegDayCounter,Index6M,DiscountingCurve,Permanent,Trigger,ObjectOverwrite)</f>
        <v>obj_007b5#0000</v>
      </c>
      <c r="AB358" s="50" t="str">
        <f>_xll.qlVanillaSwapFromSwapIndex(,AA358,R358)</f>
        <v>obj_00910#0000</v>
      </c>
    </row>
    <row r="359" spans="13:28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22"/>
      <c r="R359" s="106">
        <f>_xll.qlInterestRateIndexFixingDate(AA359,S359)</f>
        <v>49793</v>
      </c>
      <c r="S359" s="106">
        <f>_xll.qlCalendarAdvance(Calendar,SettlementDate,N359,"mf",TRUE,Trigger)</f>
        <v>49795</v>
      </c>
      <c r="T359" s="106">
        <f>_xll.qlInterestRateIndexMaturity(AA359,S359)</f>
        <v>54178</v>
      </c>
      <c r="U359" s="97">
        <f>_xll.qlIndexFixing(AA359,R359,TRUE,_xll.ohTrigger(Trigger,Trigger6M,InterestRatesTrigger))</f>
        <v>1.345125109913663E-2</v>
      </c>
      <c r="V359" s="97">
        <f>_xll.qlQuoteValue(P359,_xll.ohTrigger(Trigger,Trigger6M,InterestRatesTrigger))</f>
        <v>1.345E-2</v>
      </c>
      <c r="W359" s="94" t="b">
        <f t="shared" si="28"/>
        <v>1</v>
      </c>
      <c r="X359" s="153">
        <f t="shared" si="29"/>
        <v>1.2510991366301849E-2</v>
      </c>
      <c r="Y359" s="50" t="b">
        <f>ABS(X359/10000)&lt;=ABS('General Settings'!$D$32)</f>
        <v>0</v>
      </c>
      <c r="AA359" s="50" t="str">
        <f>_xll.qlSwapIndex(,,O359,SettlementDays,Currency,Calendar,FixedLegTenor,FixedLegBDC,FixedLegDayCounter,Index6M,DiscountingCurve,Permanent,Trigger,ObjectOverwrite)</f>
        <v>obj_007b7#0000</v>
      </c>
      <c r="AB359" s="50" t="str">
        <f>_xll.qlVanillaSwapFromSwapIndex(,AA359,R359)</f>
        <v>obj_008f9#0000</v>
      </c>
    </row>
    <row r="360" spans="13:28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22"/>
      <c r="R360" s="106">
        <f>_xll.qlInterestRateIndexFixingDate(AA360,S360)</f>
        <v>49793</v>
      </c>
      <c r="S360" s="106">
        <f>_xll.qlCalendarAdvance(Calendar,SettlementDate,N360,"mf",TRUE,Trigger)</f>
        <v>49795</v>
      </c>
      <c r="T360" s="106">
        <f>_xll.qlInterestRateIndexMaturity(AA360,S360)</f>
        <v>54543</v>
      </c>
      <c r="U360" s="97">
        <f>_xll.qlIndexFixing(AA360,R360,TRUE,_xll.ohTrigger(Trigger,Trigger6M,InterestRatesTrigger))</f>
        <v>1.3330527876892772E-2</v>
      </c>
      <c r="V360" s="97">
        <f>_xll.qlQuoteValue(P360,_xll.ohTrigger(Trigger,Trigger6M,InterestRatesTrigger))</f>
        <v>1.333E-2</v>
      </c>
      <c r="W360" s="94" t="b">
        <f t="shared" si="28"/>
        <v>1</v>
      </c>
      <c r="X360" s="153">
        <f t="shared" si="29"/>
        <v>5.2787689277210281E-3</v>
      </c>
      <c r="Y360" s="50" t="b">
        <f>ABS(X360/10000)&lt;=ABS('General Settings'!$D$32)</f>
        <v>0</v>
      </c>
      <c r="AA360" s="50" t="str">
        <f>_xll.qlSwapIndex(,,O360,SettlementDays,Currency,Calendar,FixedLegTenor,FixedLegBDC,FixedLegDayCounter,Index6M,DiscountingCurve,Permanent,Trigger,ObjectOverwrite)</f>
        <v>obj_007b9#0000</v>
      </c>
      <c r="AB360" s="50" t="str">
        <f>_xll.qlVanillaSwapFromSwapIndex(,AA360,R360)</f>
        <v>obj_0094f#0000</v>
      </c>
    </row>
    <row r="361" spans="13:28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22"/>
      <c r="R361" s="106">
        <f>_xll.qlInterestRateIndexFixingDate(AA361,S361)</f>
        <v>49793</v>
      </c>
      <c r="S361" s="106">
        <f>_xll.qlCalendarAdvance(Calendar,SettlementDate,N361,"mf",TRUE,Trigger)</f>
        <v>49795</v>
      </c>
      <c r="T361" s="106">
        <f>_xll.qlInterestRateIndexMaturity(AA361,S361)</f>
        <v>54907</v>
      </c>
      <c r="U361" s="97">
        <f>_xll.qlIndexFixing(AA361,R361,TRUE,_xll.ohTrigger(Trigger,Trigger6M,InterestRatesTrigger))</f>
        <v>1.3213869312816191E-2</v>
      </c>
      <c r="V361" s="97">
        <f>_xll.qlQuoteValue(P361,_xll.ohTrigger(Trigger,Trigger6M,InterestRatesTrigger))</f>
        <v>1.321E-2</v>
      </c>
      <c r="W361" s="94" t="b">
        <f t="shared" si="28"/>
        <v>1</v>
      </c>
      <c r="X361" s="153">
        <f t="shared" si="29"/>
        <v>3.8693128161914475E-2</v>
      </c>
      <c r="Y361" s="50" t="b">
        <f>ABS(X361/10000)&lt;=ABS('General Settings'!$D$32)</f>
        <v>0</v>
      </c>
      <c r="AA361" s="50" t="str">
        <f>_xll.qlSwapIndex(,,O361,SettlementDays,Currency,Calendar,FixedLegTenor,FixedLegBDC,FixedLegDayCounter,Index6M,DiscountingCurve,Permanent,Trigger,ObjectOverwrite)</f>
        <v>obj_00823#0000</v>
      </c>
      <c r="AB361" s="50" t="str">
        <f>_xll.qlVanillaSwapFromSwapIndex(,AA361,R361)</f>
        <v>obj_00899#0000</v>
      </c>
    </row>
    <row r="362" spans="13:28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22"/>
      <c r="R362" s="106">
        <f>_xll.qlInterestRateIndexFixingDate(AA362,S362)</f>
        <v>49793</v>
      </c>
      <c r="S362" s="106">
        <f>_xll.qlCalendarAdvance(Calendar,SettlementDate,N362,"mf",TRUE,Trigger)</f>
        <v>49795</v>
      </c>
      <c r="T362" s="106">
        <f>_xll.qlInterestRateIndexMaturity(AA362,S362)</f>
        <v>55271</v>
      </c>
      <c r="U362" s="97">
        <f>_xll.qlIndexFixing(AA362,R362,TRUE,_xll.ohTrigger(Trigger,Trigger6M,InterestRatesTrigger))</f>
        <v>1.3101355580751185E-2</v>
      </c>
      <c r="V362" s="97">
        <f>_xll.qlQuoteValue(P362,_xll.ohTrigger(Trigger,Trigger6M,InterestRatesTrigger))</f>
        <v>1.3100000000000001E-2</v>
      </c>
      <c r="W362" s="94" t="b">
        <f t="shared" si="28"/>
        <v>1</v>
      </c>
      <c r="X362" s="153">
        <f t="shared" si="29"/>
        <v>1.3555807511847484E-2</v>
      </c>
      <c r="Y362" s="50" t="b">
        <f>ABS(X362/10000)&lt;=ABS('General Settings'!$D$32)</f>
        <v>0</v>
      </c>
      <c r="AA362" s="50" t="str">
        <f>_xll.qlSwapIndex(,,O362,SettlementDays,Currency,Calendar,FixedLegTenor,FixedLegBDC,FixedLegDayCounter,Index6M,DiscountingCurve,Permanent,Trigger,ObjectOverwrite)</f>
        <v>obj_00758#0000</v>
      </c>
      <c r="AB362" s="50" t="str">
        <f>_xll.qlVanillaSwapFromSwapIndex(,AA362,R362)</f>
        <v>obj_00958#0000</v>
      </c>
    </row>
    <row r="363" spans="13:28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22"/>
      <c r="R363" s="106">
        <f>_xll.qlInterestRateIndexFixingDate(AA363,S363)</f>
        <v>49793</v>
      </c>
      <c r="S363" s="106">
        <f>_xll.qlCalendarAdvance(Calendar,SettlementDate,N363,"mf",TRUE,Trigger)</f>
        <v>49795</v>
      </c>
      <c r="T363" s="106">
        <f>_xll.qlInterestRateIndexMaturity(AA363,S363)</f>
        <v>57098</v>
      </c>
      <c r="U363" s="97">
        <f>_xll.qlIndexFixing(AA363,R363,TRUE,_xll.ohTrigger(Trigger,Trigger6M,InterestRatesTrigger))</f>
        <v>1.252321722709711E-2</v>
      </c>
      <c r="V363" s="97">
        <f>_xll.qlQuoteValue(P363,_xll.ohTrigger(Trigger,Trigger6M,InterestRatesTrigger))</f>
        <v>1.252E-2</v>
      </c>
      <c r="W363" s="94" t="b">
        <f t="shared" si="28"/>
        <v>1</v>
      </c>
      <c r="X363" s="153">
        <f t="shared" si="29"/>
        <v>3.2172270971100175E-2</v>
      </c>
      <c r="Y363" s="50" t="b">
        <f>ABS(X363/10000)&lt;=ABS('General Settings'!$D$32)</f>
        <v>0</v>
      </c>
      <c r="AA363" s="50" t="str">
        <f>_xll.qlSwapIndex(,,O363,SettlementDays,Currency,Calendar,FixedLegTenor,FixedLegBDC,FixedLegDayCounter,Index6M,DiscountingCurve,Permanent,Trigger,ObjectOverwrite)</f>
        <v>obj_0073e#0000</v>
      </c>
      <c r="AB363" s="50" t="str">
        <f>_xll.qlVanillaSwapFromSwapIndex(,AA363,R363)</f>
        <v>obj_0097c#0000</v>
      </c>
    </row>
    <row r="364" spans="13:28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22"/>
      <c r="R364" s="106">
        <f>_xll.qlInterestRateIndexFixingDate(AA364,S364)</f>
        <v>49793</v>
      </c>
      <c r="S364" s="106">
        <f>_xll.qlCalendarAdvance(Calendar,SettlementDate,N364,"mf",TRUE,Trigger)</f>
        <v>49795</v>
      </c>
      <c r="T364" s="106">
        <f>_xll.qlInterestRateIndexMaturity(AA364,S364)</f>
        <v>58925</v>
      </c>
      <c r="U364" s="97">
        <f>_xll.qlIndexFixing(AA364,R364,TRUE,_xll.ohTrigger(Trigger,Trigger6M,InterestRatesTrigger))</f>
        <v>1.1758329436783295E-2</v>
      </c>
      <c r="V364" s="97">
        <f>_xll.qlQuoteValue(P364,_xll.ohTrigger(Trigger,Trigger6M,InterestRatesTrigger))</f>
        <v>1.176E-2</v>
      </c>
      <c r="W364" s="94" t="b">
        <f t="shared" si="28"/>
        <v>1</v>
      </c>
      <c r="X364" s="153">
        <f t="shared" si="29"/>
        <v>-1.670563216704668E-2</v>
      </c>
      <c r="Y364" s="50" t="b">
        <f>ABS(X364/10000)&lt;=ABS('General Settings'!$D$32)</f>
        <v>0</v>
      </c>
      <c r="AA364" s="50" t="str">
        <f>_xll.qlSwapIndex(,,O364,SettlementDays,Currency,Calendar,FixedLegTenor,FixedLegBDC,FixedLegDayCounter,Index6M,DiscountingCurve,Permanent,Trigger,ObjectOverwrite)</f>
        <v>obj_006fd#0000</v>
      </c>
      <c r="AB364" s="50" t="str">
        <f>_xll.qlVanillaSwapFromSwapIndex(,AA364,R364)</f>
        <v>obj_009b9#0000</v>
      </c>
    </row>
    <row r="365" spans="13:28" x14ac:dyDescent="0.2">
      <c r="M365" s="197" t="s">
        <v>155</v>
      </c>
      <c r="N365" s="197" t="s">
        <v>89</v>
      </c>
      <c r="O365" s="197" t="s">
        <v>92</v>
      </c>
      <c r="P365" s="197" t="str">
        <f t="shared" si="27"/>
        <v>EUR20F30Y_Quote</v>
      </c>
      <c r="Q365" s="162"/>
      <c r="R365" s="198">
        <f>_xll.qlInterestRateIndexFixingDate(AA365,S365)</f>
        <v>49793</v>
      </c>
      <c r="S365" s="198">
        <f>_xll.qlCalendarAdvance(Calendar,SettlementDate,N365,"mf",TRUE,Trigger)</f>
        <v>49795</v>
      </c>
      <c r="T365" s="198">
        <f>_xll.qlInterestRateIndexMaturity(AA365,S365)</f>
        <v>60752</v>
      </c>
      <c r="U365" s="199">
        <f>_xll.qlIndexFixing(AA365,R365,TRUE,_xll.ohTrigger(Trigger,Trigger6M,InterestRatesTrigger))</f>
        <v>1.1123710337564352E-2</v>
      </c>
      <c r="V365" s="199">
        <f>_xll.qlQuoteValue(P365,_xll.ohTrigger(Trigger,Trigger6M,InterestRatesTrigger))</f>
        <v>1.1120000000000001E-2</v>
      </c>
      <c r="W365" s="197" t="b">
        <f t="shared" si="28"/>
        <v>1</v>
      </c>
      <c r="X365" s="200">
        <f t="shared" si="29"/>
        <v>3.7103375643502551E-2</v>
      </c>
      <c r="Y365" s="161" t="b">
        <f>ABS(X365/10000)&lt;=ABS('General Settings'!$D$32)</f>
        <v>0</v>
      </c>
      <c r="AA365" s="50" t="str">
        <f>_xll.qlSwapIndex(,,O365,SettlementDays,Currency,Calendar,FixedLegTenor,FixedLegBDC,FixedLegDayCounter,Index6M,DiscountingCurve,Permanent,Trigger,ObjectOverwrite)</f>
        <v>obj_007f3#0000</v>
      </c>
      <c r="AB365" s="50" t="str">
        <f>_xll.qlVanillaSwapFromSwapIndex(,AA365,R365)</f>
        <v>obj_00893#0000</v>
      </c>
    </row>
    <row r="366" spans="13:28" x14ac:dyDescent="0.2">
      <c r="M366" s="201" t="s">
        <v>155</v>
      </c>
      <c r="N366" s="201" t="s">
        <v>90</v>
      </c>
      <c r="O366" s="201" t="s">
        <v>33</v>
      </c>
      <c r="P366" s="201" t="str">
        <f t="shared" si="27"/>
        <v>EUR25F1Y_Quote</v>
      </c>
      <c r="Q366" s="166"/>
      <c r="R366" s="202">
        <f>_xll.qlInterestRateIndexFixingDate(AA366,S366)</f>
        <v>51617</v>
      </c>
      <c r="S366" s="202">
        <f>_xll.qlCalendarAdvance(Calendar,SettlementDate,N366,"mf",TRUE,Trigger)</f>
        <v>51621</v>
      </c>
      <c r="T366" s="202">
        <f>_xll.qlInterestRateIndexMaturity(AA366,S366)</f>
        <v>51986</v>
      </c>
      <c r="U366" s="203">
        <f>_xll.qlIndexFixing(AA366,R366,TRUE,_xll.ohTrigger(Trigger,Trigger6M,InterestRatesTrigger))</f>
        <v>1.3340362410531006E-2</v>
      </c>
      <c r="V366" s="203">
        <f>_xll.qlQuoteValue(P366,_xll.ohTrigger(Trigger,Trigger6M,InterestRatesTrigger))</f>
        <v>1.3349999999999999E-2</v>
      </c>
      <c r="W366" s="201" t="b">
        <f t="shared" si="28"/>
        <v>1</v>
      </c>
      <c r="X366" s="204">
        <f t="shared" si="29"/>
        <v>-9.6375894689925551E-2</v>
      </c>
      <c r="Y366" s="149" t="b">
        <f>ABS(X366/10000)&lt;=ABS('General Settings'!$D$32)</f>
        <v>0</v>
      </c>
      <c r="AA366" s="50" t="str">
        <f>_xll.qlSwapIndex(,,O366,SettlementDays,Currency,Calendar,FixedLegTenor,FixedLegBDC,FixedLegDayCounter,Index6M,DiscountingCurve,Permanent,Trigger,ObjectOverwrite)</f>
        <v>obj_00819#0000</v>
      </c>
      <c r="AB366" s="50" t="str">
        <f>_xll.qlVanillaSwapFromSwapIndex(,AA366,R366)</f>
        <v>obj_00946#0000</v>
      </c>
    </row>
    <row r="367" spans="13:28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22"/>
      <c r="R367" s="106">
        <f>_xll.qlInterestRateIndexFixingDate(AA367,S367)</f>
        <v>51617</v>
      </c>
      <c r="S367" s="106">
        <f>_xll.qlCalendarAdvance(Calendar,SettlementDate,N367,"mf",TRUE,Trigger)</f>
        <v>51621</v>
      </c>
      <c r="T367" s="106">
        <f>_xll.qlInterestRateIndexMaturity(AA367,S367)</f>
        <v>52351</v>
      </c>
      <c r="U367" s="97">
        <f>_xll.qlIndexFixing(AA367,R367,TRUE,_xll.ohTrigger(Trigger,Trigger6M,InterestRatesTrigger))</f>
        <v>1.323644244924857E-2</v>
      </c>
      <c r="V367" s="97">
        <f>_xll.qlQuoteValue(P367,_xll.ohTrigger(Trigger,Trigger6M,InterestRatesTrigger))</f>
        <v>1.3220000000000001E-2</v>
      </c>
      <c r="W367" s="94" t="b">
        <f t="shared" si="28"/>
        <v>1</v>
      </c>
      <c r="X367" s="153">
        <f t="shared" si="29"/>
        <v>0.16442449248569094</v>
      </c>
      <c r="Y367" s="50" t="b">
        <f>ABS(X367/10000)&lt;=ABS('General Settings'!$D$32)</f>
        <v>0</v>
      </c>
      <c r="AA367" s="50" t="str">
        <f>_xll.qlSwapIndex(,,O367,SettlementDays,Currency,Calendar,FixedLegTenor,FixedLegBDC,FixedLegDayCounter,Index6M,DiscountingCurve,Permanent,Trigger,ObjectOverwrite)</f>
        <v>obj_006f3#0000</v>
      </c>
      <c r="AB367" s="50" t="str">
        <f>_xll.qlVanillaSwapFromSwapIndex(,AA367,R367)</f>
        <v>obj_009ac#0000</v>
      </c>
    </row>
    <row r="368" spans="13:28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22"/>
      <c r="R368" s="106">
        <f>_xll.qlInterestRateIndexFixingDate(AA368,S368)</f>
        <v>51617</v>
      </c>
      <c r="S368" s="106">
        <f>_xll.qlCalendarAdvance(Calendar,SettlementDate,N368,"mf",TRUE,Trigger)</f>
        <v>51621</v>
      </c>
      <c r="T368" s="106">
        <f>_xll.qlInterestRateIndexMaturity(AA368,S368)</f>
        <v>52716</v>
      </c>
      <c r="U368" s="97">
        <f>_xll.qlIndexFixing(AA368,R368,TRUE,_xll.ohTrigger(Trigger,Trigger6M,InterestRatesTrigger))</f>
        <v>1.3141339059894288E-2</v>
      </c>
      <c r="V368" s="97">
        <f>_xll.qlQuoteValue(P368,_xll.ohTrigger(Trigger,Trigger6M,InterestRatesTrigger))</f>
        <v>1.32E-2</v>
      </c>
      <c r="W368" s="94" t="b">
        <f t="shared" si="28"/>
        <v>1</v>
      </c>
      <c r="X368" s="153">
        <f t="shared" si="29"/>
        <v>-0.58660940105712334</v>
      </c>
      <c r="Y368" s="50" t="b">
        <f>ABS(X368/10000)&lt;=ABS('General Settings'!$D$32)</f>
        <v>0</v>
      </c>
      <c r="AA368" s="50" t="str">
        <f>_xll.qlSwapIndex(,,O368,SettlementDays,Currency,Calendar,FixedLegTenor,FixedLegBDC,FixedLegDayCounter,Index6M,DiscountingCurve,Permanent,Trigger,ObjectOverwrite)</f>
        <v>obj_00751#0000</v>
      </c>
      <c r="AB368" s="50" t="str">
        <f>_xll.qlVanillaSwapFromSwapIndex(,AA368,R368)</f>
        <v>obj_008e9#0000</v>
      </c>
    </row>
    <row r="369" spans="13:28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22"/>
      <c r="R369" s="106">
        <f>_xll.qlInterestRateIndexFixingDate(AA369,S369)</f>
        <v>51617</v>
      </c>
      <c r="S369" s="106">
        <f>_xll.qlCalendarAdvance(Calendar,SettlementDate,N369,"mf",TRUE,Trigger)</f>
        <v>51621</v>
      </c>
      <c r="T369" s="106">
        <f>_xll.qlInterestRateIndexMaturity(AA369,S369)</f>
        <v>53080</v>
      </c>
      <c r="U369" s="97">
        <f>_xll.qlIndexFixing(AA369,R369,TRUE,_xll.ohTrigger(Trigger,Trigger6M,InterestRatesTrigger))</f>
        <v>1.3028996784057154E-2</v>
      </c>
      <c r="V369" s="97">
        <f>_xll.qlQuoteValue(P369,_xll.ohTrigger(Trigger,Trigger6M,InterestRatesTrigger))</f>
        <v>1.302E-2</v>
      </c>
      <c r="W369" s="94" t="b">
        <f t="shared" si="28"/>
        <v>1</v>
      </c>
      <c r="X369" s="153">
        <f t="shared" si="29"/>
        <v>8.9967840571532343E-2</v>
      </c>
      <c r="Y369" s="50" t="b">
        <f>ABS(X369/10000)&lt;=ABS('General Settings'!$D$32)</f>
        <v>0</v>
      </c>
      <c r="AA369" s="50" t="str">
        <f>_xll.qlSwapIndex(,,O369,SettlementDays,Currency,Calendar,FixedLegTenor,FixedLegBDC,FixedLegDayCounter,Index6M,DiscountingCurve,Permanent,Trigger,ObjectOverwrite)</f>
        <v>obj_00835#0000</v>
      </c>
      <c r="AB369" s="50" t="str">
        <f>_xll.qlVanillaSwapFromSwapIndex(,AA369,R369)</f>
        <v>obj_00973#0000</v>
      </c>
    </row>
    <row r="370" spans="13:28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22"/>
      <c r="R370" s="106">
        <f>_xll.qlInterestRateIndexFixingDate(AA370,S370)</f>
        <v>51617</v>
      </c>
      <c r="S370" s="106">
        <f>_xll.qlCalendarAdvance(Calendar,SettlementDate,N370,"mf",TRUE,Trigger)</f>
        <v>51621</v>
      </c>
      <c r="T370" s="106">
        <f>_xll.qlInterestRateIndexMaturity(AA370,S370)</f>
        <v>53447</v>
      </c>
      <c r="U370" s="97">
        <f>_xll.qlIndexFixing(AA370,R370,TRUE,_xll.ohTrigger(Trigger,Trigger6M,InterestRatesTrigger))</f>
        <v>1.2914778526849887E-2</v>
      </c>
      <c r="V370" s="97">
        <f>_xll.qlQuoteValue(P370,_xll.ohTrigger(Trigger,Trigger6M,InterestRatesTrigger))</f>
        <v>1.2920000000000001E-2</v>
      </c>
      <c r="W370" s="94" t="b">
        <f t="shared" si="28"/>
        <v>1</v>
      </c>
      <c r="X370" s="153">
        <f t="shared" si="29"/>
        <v>-5.2214731501142725E-2</v>
      </c>
      <c r="Y370" s="50" t="b">
        <f>ABS(X370/10000)&lt;=ABS('General Settings'!$D$32)</f>
        <v>0</v>
      </c>
      <c r="AA370" s="50" t="str">
        <f>_xll.qlSwapIndex(,,O370,SettlementDays,Currency,Calendar,FixedLegTenor,FixedLegBDC,FixedLegDayCounter,Index6M,DiscountingCurve,Permanent,Trigger,ObjectOverwrite)</f>
        <v>obj_00738#0000</v>
      </c>
      <c r="AB370" s="50" t="str">
        <f>_xll.qlVanillaSwapFromSwapIndex(,AA370,R370)</f>
        <v>obj_0089b#0000</v>
      </c>
    </row>
    <row r="371" spans="13:28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22"/>
      <c r="R371" s="106">
        <f>_xll.qlInterestRateIndexFixingDate(AA371,S371)</f>
        <v>51617</v>
      </c>
      <c r="S371" s="106">
        <f>_xll.qlCalendarAdvance(Calendar,SettlementDate,N371,"mf",TRUE,Trigger)</f>
        <v>51621</v>
      </c>
      <c r="T371" s="106">
        <f>_xll.qlInterestRateIndexMaturity(AA371,S371)</f>
        <v>53812</v>
      </c>
      <c r="U371" s="97">
        <f>_xll.qlIndexFixing(AA371,R371,TRUE,_xll.ohTrigger(Trigger,Trigger6M,InterestRatesTrigger))</f>
        <v>1.280078609688641E-2</v>
      </c>
      <c r="V371" s="97">
        <f>_xll.qlQuoteValue(P371,_xll.ohTrigger(Trigger,Trigger6M,InterestRatesTrigger))</f>
        <v>1.2800000000000001E-2</v>
      </c>
      <c r="W371" s="94" t="b">
        <f t="shared" si="28"/>
        <v>1</v>
      </c>
      <c r="X371" s="153">
        <f t="shared" si="29"/>
        <v>7.8609688640950137E-3</v>
      </c>
      <c r="Y371" s="50" t="b">
        <f>ABS(X371/10000)&lt;=ABS('General Settings'!$D$32)</f>
        <v>0</v>
      </c>
      <c r="AA371" s="50" t="str">
        <f>_xll.qlSwapIndex(,,O371,SettlementDays,Currency,Calendar,FixedLegTenor,FixedLegBDC,FixedLegDayCounter,Index6M,DiscountingCurve,Permanent,Trigger,ObjectOverwrite)</f>
        <v>obj_006b7#0000</v>
      </c>
      <c r="AB371" s="50" t="str">
        <f>_xll.qlVanillaSwapFromSwapIndex(,AA371,R371)</f>
        <v>obj_00901#0000</v>
      </c>
    </row>
    <row r="372" spans="13:28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22"/>
      <c r="R372" s="106">
        <f>_xll.qlInterestRateIndexFixingDate(AA372,S372)</f>
        <v>51617</v>
      </c>
      <c r="S372" s="106">
        <f>_xll.qlCalendarAdvance(Calendar,SettlementDate,N372,"mf",TRUE,Trigger)</f>
        <v>51621</v>
      </c>
      <c r="T372" s="106">
        <f>_xll.qlInterestRateIndexMaturity(AA372,S372)</f>
        <v>54178</v>
      </c>
      <c r="U372" s="97">
        <f>_xll.qlIndexFixing(AA372,R372,TRUE,_xll.ohTrigger(Trigger,Trigger6M,InterestRatesTrigger))</f>
        <v>1.2692074009733732E-2</v>
      </c>
      <c r="V372" s="97">
        <f>_xll.qlQuoteValue(P372,_xll.ohTrigger(Trigger,Trigger6M,InterestRatesTrigger))</f>
        <v>1.2690000000000002E-2</v>
      </c>
      <c r="W372" s="94" t="b">
        <f t="shared" si="28"/>
        <v>1</v>
      </c>
      <c r="X372" s="153">
        <f t="shared" si="29"/>
        <v>2.0740097337306612E-2</v>
      </c>
      <c r="Y372" s="50" t="b">
        <f>ABS(X372/10000)&lt;=ABS('General Settings'!$D$32)</f>
        <v>0</v>
      </c>
      <c r="AA372" s="50" t="str">
        <f>_xll.qlSwapIndex(,,O372,SettlementDays,Currency,Calendar,FixedLegTenor,FixedLegBDC,FixedLegDayCounter,Index6M,DiscountingCurve,Permanent,Trigger,ObjectOverwrite)</f>
        <v>obj_00813#0000</v>
      </c>
      <c r="AB372" s="50" t="str">
        <f>_xll.qlVanillaSwapFromSwapIndex(,AA372,R372)</f>
        <v>obj_00909#0000</v>
      </c>
    </row>
    <row r="373" spans="13:28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22"/>
      <c r="R373" s="106">
        <f>_xll.qlInterestRateIndexFixingDate(AA373,S373)</f>
        <v>51617</v>
      </c>
      <c r="S373" s="106">
        <f>_xll.qlCalendarAdvance(Calendar,SettlementDate,N373,"mf",TRUE,Trigger)</f>
        <v>51621</v>
      </c>
      <c r="T373" s="106">
        <f>_xll.qlInterestRateIndexMaturity(AA373,S373)</f>
        <v>54543</v>
      </c>
      <c r="U373" s="97">
        <f>_xll.qlIndexFixing(AA373,R373,TRUE,_xll.ohTrigger(Trigger,Trigger6M,InterestRatesTrigger))</f>
        <v>1.2580253882370463E-2</v>
      </c>
      <c r="V373" s="97">
        <f>_xll.qlQuoteValue(P373,_xll.ohTrigger(Trigger,Trigger6M,InterestRatesTrigger))</f>
        <v>1.2580000000000001E-2</v>
      </c>
      <c r="W373" s="94" t="b">
        <f t="shared" si="28"/>
        <v>1</v>
      </c>
      <c r="X373" s="153">
        <f t="shared" si="29"/>
        <v>2.5388237046182482E-3</v>
      </c>
      <c r="Y373" s="50" t="b">
        <f>ABS(X373/10000)&lt;=ABS('General Settings'!$D$32)</f>
        <v>0</v>
      </c>
      <c r="AA373" s="50" t="str">
        <f>_xll.qlSwapIndex(,,O373,SettlementDays,Currency,Calendar,FixedLegTenor,FixedLegBDC,FixedLegDayCounter,Index6M,DiscountingCurve,Permanent,Trigger,ObjectOverwrite)</f>
        <v>obj_007a8#0000</v>
      </c>
      <c r="AB373" s="50" t="str">
        <f>_xll.qlVanillaSwapFromSwapIndex(,AA373,R373)</f>
        <v>obj_0092e#0000</v>
      </c>
    </row>
    <row r="374" spans="13:28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22"/>
      <c r="R374" s="106">
        <f>_xll.qlInterestRateIndexFixingDate(AA374,S374)</f>
        <v>51617</v>
      </c>
      <c r="S374" s="106">
        <f>_xll.qlCalendarAdvance(Calendar,SettlementDate,N374,"mf",TRUE,Trigger)</f>
        <v>51621</v>
      </c>
      <c r="T374" s="106">
        <f>_xll.qlInterestRateIndexMaturity(AA374,S374)</f>
        <v>54907</v>
      </c>
      <c r="U374" s="97">
        <f>_xll.qlIndexFixing(AA374,R374,TRUE,_xll.ohTrigger(Trigger,Trigger6M,InterestRatesTrigger))</f>
        <v>1.2471939985068792E-2</v>
      </c>
      <c r="V374" s="97">
        <f>_xll.qlQuoteValue(P374,_xll.ohTrigger(Trigger,Trigger6M,InterestRatesTrigger))</f>
        <v>1.2470000000000002E-2</v>
      </c>
      <c r="W374" s="94" t="b">
        <f t="shared" si="28"/>
        <v>1</v>
      </c>
      <c r="X374" s="153">
        <f t="shared" si="29"/>
        <v>1.9399850687898401E-2</v>
      </c>
      <c r="Y374" s="50" t="b">
        <f>ABS(X374/10000)&lt;=ABS('General Settings'!$D$32)</f>
        <v>0</v>
      </c>
      <c r="AA374" s="50" t="str">
        <f>_xll.qlSwapIndex(,,O374,SettlementDays,Currency,Calendar,FixedLegTenor,FixedLegBDC,FixedLegDayCounter,Index6M,DiscountingCurve,Permanent,Trigger,ObjectOverwrite)</f>
        <v>obj_007b0#0000</v>
      </c>
      <c r="AB374" s="50" t="str">
        <f>_xll.qlVanillaSwapFromSwapIndex(,AA374,R374)</f>
        <v>obj_00957#0000</v>
      </c>
    </row>
    <row r="375" spans="13:28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22"/>
      <c r="R375" s="106">
        <f>_xll.qlInterestRateIndexFixingDate(AA375,S375)</f>
        <v>51617</v>
      </c>
      <c r="S375" s="106">
        <f>_xll.qlCalendarAdvance(Calendar,SettlementDate,N375,"mf",TRUE,Trigger)</f>
        <v>51621</v>
      </c>
      <c r="T375" s="106">
        <f>_xll.qlInterestRateIndexMaturity(AA375,S375)</f>
        <v>55271</v>
      </c>
      <c r="U375" s="97">
        <f>_xll.qlIndexFixing(AA375,R375,TRUE,_xll.ohTrigger(Trigger,Trigger6M,InterestRatesTrigger))</f>
        <v>1.236767719395316E-2</v>
      </c>
      <c r="V375" s="97">
        <f>_xll.qlQuoteValue(P375,_xll.ohTrigger(Trigger,Trigger6M,InterestRatesTrigger))</f>
        <v>1.2370000000000001E-2</v>
      </c>
      <c r="W375" s="94" t="b">
        <f t="shared" si="28"/>
        <v>1</v>
      </c>
      <c r="X375" s="153">
        <f t="shared" si="29"/>
        <v>-2.3228060468411665E-2</v>
      </c>
      <c r="Y375" s="50" t="b">
        <f>ABS(X375/10000)&lt;=ABS('General Settings'!$D$32)</f>
        <v>0</v>
      </c>
      <c r="AA375" s="50" t="str">
        <f>_xll.qlSwapIndex(,,O375,SettlementDays,Currency,Calendar,FixedLegTenor,FixedLegBDC,FixedLegDayCounter,Index6M,DiscountingCurve,Permanent,Trigger,ObjectOverwrite)</f>
        <v>obj_0080b#0000</v>
      </c>
      <c r="AB375" s="50" t="str">
        <f>_xll.qlVanillaSwapFromSwapIndex(,AA375,R375)</f>
        <v>obj_00995#0000</v>
      </c>
    </row>
    <row r="376" spans="13:28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22"/>
      <c r="R376" s="106">
        <f>_xll.qlInterestRateIndexFixingDate(AA376,S376)</f>
        <v>51617</v>
      </c>
      <c r="S376" s="106">
        <f>_xll.qlCalendarAdvance(Calendar,SettlementDate,N376,"mf",TRUE,Trigger)</f>
        <v>51621</v>
      </c>
      <c r="T376" s="106">
        <f>_xll.qlInterestRateIndexMaturity(AA376,S376)</f>
        <v>55639</v>
      </c>
      <c r="U376" s="97">
        <f>_xll.qlIndexFixing(AA376,R376,TRUE,_xll.ohTrigger(Trigger,Trigger6M,InterestRatesTrigger))</f>
        <v>1.2268698126627772E-2</v>
      </c>
      <c r="V376" s="97">
        <f>_xll.qlQuoteValue(P376,_xll.ohTrigger(Trigger,Trigger6M,InterestRatesTrigger))</f>
        <v>1.2270000000000001E-2</v>
      </c>
      <c r="W376" s="94" t="b">
        <f t="shared" si="28"/>
        <v>1</v>
      </c>
      <c r="X376" s="153">
        <f t="shared" si="29"/>
        <v>-1.3018733722291315E-2</v>
      </c>
      <c r="Y376" s="50" t="b">
        <f>ABS(X376/10000)&lt;=ABS('General Settings'!$D$32)</f>
        <v>0</v>
      </c>
      <c r="AA376" s="50" t="str">
        <f>_xll.qlSwapIndex(,,O376,SettlementDays,Currency,Calendar,FixedLegTenor,FixedLegBDC,FixedLegDayCounter,Index6M,DiscountingCurve,Permanent,Trigger,ObjectOverwrite)</f>
        <v>obj_007d7#0000</v>
      </c>
      <c r="AB376" s="50" t="str">
        <f>_xll.qlVanillaSwapFromSwapIndex(,AA376,R376)</f>
        <v>obj_00935#0000</v>
      </c>
    </row>
    <row r="377" spans="13:28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22"/>
      <c r="R377" s="106">
        <f>_xll.qlInterestRateIndexFixingDate(AA377,S377)</f>
        <v>51617</v>
      </c>
      <c r="S377" s="106">
        <f>_xll.qlCalendarAdvance(Calendar,SettlementDate,N377,"mf",TRUE,Trigger)</f>
        <v>51621</v>
      </c>
      <c r="T377" s="106">
        <f>_xll.qlInterestRateIndexMaturity(AA377,S377)</f>
        <v>56004</v>
      </c>
      <c r="U377" s="97">
        <f>_xll.qlIndexFixing(AA377,R377,TRUE,_xll.ohTrigger(Trigger,Trigger6M,InterestRatesTrigger))</f>
        <v>1.2165758484625153E-2</v>
      </c>
      <c r="V377" s="97">
        <f>_xll.qlQuoteValue(P377,_xll.ohTrigger(Trigger,Trigger6M,InterestRatesTrigger))</f>
        <v>1.217E-2</v>
      </c>
      <c r="W377" s="94" t="b">
        <f t="shared" si="28"/>
        <v>1</v>
      </c>
      <c r="X377" s="153">
        <f t="shared" si="29"/>
        <v>-4.2415153748472795E-2</v>
      </c>
      <c r="Y377" s="50" t="b">
        <f>ABS(X377/10000)&lt;=ABS('General Settings'!$D$32)</f>
        <v>0</v>
      </c>
      <c r="AA377" s="50" t="str">
        <f>_xll.qlSwapIndex(,,O377,SettlementDays,Currency,Calendar,FixedLegTenor,FixedLegBDC,FixedLegDayCounter,Index6M,DiscountingCurve,Permanent,Trigger,ObjectOverwrite)</f>
        <v>obj_00721#0000</v>
      </c>
      <c r="AB377" s="50" t="str">
        <f>_xll.qlVanillaSwapFromSwapIndex(,AA377,R377)</f>
        <v>obj_008e5#0000</v>
      </c>
    </row>
    <row r="378" spans="13:28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22"/>
      <c r="R378" s="106">
        <f>_xll.qlInterestRateIndexFixingDate(AA378,S378)</f>
        <v>51617</v>
      </c>
      <c r="S378" s="106">
        <f>_xll.qlCalendarAdvance(Calendar,SettlementDate,N378,"mf",TRUE,Trigger)</f>
        <v>51621</v>
      </c>
      <c r="T378" s="106">
        <f>_xll.qlInterestRateIndexMaturity(AA378,S378)</f>
        <v>56369</v>
      </c>
      <c r="U378" s="97">
        <f>_xll.qlIndexFixing(AA378,R378,TRUE,_xll.ohTrigger(Trigger,Trigger6M,InterestRatesTrigger))</f>
        <v>1.2055990344605534E-2</v>
      </c>
      <c r="V378" s="97">
        <f>_xll.qlQuoteValue(P378,_xll.ohTrigger(Trigger,Trigger6M,InterestRatesTrigger))</f>
        <v>1.206E-2</v>
      </c>
      <c r="W378" s="94" t="b">
        <f t="shared" si="28"/>
        <v>1</v>
      </c>
      <c r="X378" s="153">
        <f t="shared" si="29"/>
        <v>-4.0096553944653918E-2</v>
      </c>
      <c r="Y378" s="50" t="b">
        <f>ABS(X378/10000)&lt;=ABS('General Settings'!$D$32)</f>
        <v>0</v>
      </c>
      <c r="AA378" s="50" t="str">
        <f>_xll.qlSwapIndex(,,O378,SettlementDays,Currency,Calendar,FixedLegTenor,FixedLegBDC,FixedLegDayCounter,Index6M,DiscountingCurve,Permanent,Trigger,ObjectOverwrite)</f>
        <v>obj_007d4#0000</v>
      </c>
      <c r="AB378" s="50" t="str">
        <f>_xll.qlVanillaSwapFromSwapIndex(,AA378,R378)</f>
        <v>obj_0094c#0000</v>
      </c>
    </row>
    <row r="379" spans="13:28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22"/>
      <c r="R379" s="106">
        <f>_xll.qlInterestRateIndexFixingDate(AA379,S379)</f>
        <v>51617</v>
      </c>
      <c r="S379" s="106">
        <f>_xll.qlCalendarAdvance(Calendar,SettlementDate,N379,"mf",TRUE,Trigger)</f>
        <v>51621</v>
      </c>
      <c r="T379" s="106">
        <f>_xll.qlInterestRateIndexMaturity(AA379,S379)</f>
        <v>56734</v>
      </c>
      <c r="U379" s="97">
        <f>_xll.qlIndexFixing(AA379,R379,TRUE,_xll.ohTrigger(Trigger,Trigger6M,InterestRatesTrigger))</f>
        <v>1.1935277711403491E-2</v>
      </c>
      <c r="V379" s="97">
        <f>_xll.qlQuoteValue(P379,_xll.ohTrigger(Trigger,Trigger6M,InterestRatesTrigger))</f>
        <v>1.1939999999999999E-2</v>
      </c>
      <c r="W379" s="94" t="b">
        <f t="shared" si="28"/>
        <v>1</v>
      </c>
      <c r="X379" s="153">
        <f t="shared" si="29"/>
        <v>-4.722288596508209E-2</v>
      </c>
      <c r="Y379" s="50" t="b">
        <f>ABS(X379/10000)&lt;=ABS('General Settings'!$D$32)</f>
        <v>0</v>
      </c>
      <c r="AA379" s="50" t="str">
        <f>_xll.qlSwapIndex(,,O379,SettlementDays,Currency,Calendar,FixedLegTenor,FixedLegBDC,FixedLegDayCounter,Index6M,DiscountingCurve,Permanent,Trigger,ObjectOverwrite)</f>
        <v>obj_0079c#0000</v>
      </c>
      <c r="AB379" s="50" t="str">
        <f>_xll.qlVanillaSwapFromSwapIndex(,AA379,R379)</f>
        <v>obj_008e8#0000</v>
      </c>
    </row>
    <row r="380" spans="13:28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22"/>
      <c r="R380" s="106">
        <f>_xll.qlInterestRateIndexFixingDate(AA380,S380)</f>
        <v>51617</v>
      </c>
      <c r="S380" s="106">
        <f>_xll.qlCalendarAdvance(Calendar,SettlementDate,N380,"mf",TRUE,Trigger)</f>
        <v>51621</v>
      </c>
      <c r="T380" s="106">
        <f>_xll.qlInterestRateIndexMaturity(AA380,S380)</f>
        <v>57098</v>
      </c>
      <c r="U380" s="97">
        <f>_xll.qlIndexFixing(AA380,R380,TRUE,_xll.ohTrigger(Trigger,Trigger6M,InterestRatesTrigger))</f>
        <v>1.1802638282838873E-2</v>
      </c>
      <c r="V380" s="97">
        <f>_xll.qlQuoteValue(P380,_xll.ohTrigger(Trigger,Trigger6M,InterestRatesTrigger))</f>
        <v>1.18E-2</v>
      </c>
      <c r="W380" s="94" t="b">
        <f t="shared" si="28"/>
        <v>1</v>
      </c>
      <c r="X380" s="153">
        <f t="shared" si="29"/>
        <v>2.6382828388731017E-2</v>
      </c>
      <c r="Y380" s="50" t="b">
        <f>ABS(X380/10000)&lt;=ABS('General Settings'!$D$32)</f>
        <v>0</v>
      </c>
      <c r="AA380" s="50" t="str">
        <f>_xll.qlSwapIndex(,,O380,SettlementDays,Currency,Calendar,FixedLegTenor,FixedLegBDC,FixedLegDayCounter,Index6M,DiscountingCurve,Permanent,Trigger,ObjectOverwrite)</f>
        <v>obj_0076b#0000</v>
      </c>
      <c r="AB380" s="50" t="str">
        <f>_xll.qlVanillaSwapFromSwapIndex(,AA380,R380)</f>
        <v>obj_00912#0000</v>
      </c>
    </row>
    <row r="381" spans="13:28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22"/>
      <c r="R381" s="106">
        <f>_xll.qlInterestRateIndexFixingDate(AA381,S381)</f>
        <v>51617</v>
      </c>
      <c r="S381" s="106">
        <f>_xll.qlCalendarAdvance(Calendar,SettlementDate,N381,"mf",TRUE,Trigger)</f>
        <v>51621</v>
      </c>
      <c r="T381" s="106">
        <f>_xll.qlInterestRateIndexMaturity(AA381,S381)</f>
        <v>58925</v>
      </c>
      <c r="U381" s="97">
        <f>_xll.qlIndexFixing(AA381,R381,TRUE,_xll.ohTrigger(Trigger,Trigger6M,InterestRatesTrigger))</f>
        <v>1.0983144176172539E-2</v>
      </c>
      <c r="V381" s="97">
        <f>_xll.qlQuoteValue(P381,_xll.ohTrigger(Trigger,Trigger6M,InterestRatesTrigger))</f>
        <v>1.099E-2</v>
      </c>
      <c r="W381" s="94" t="b">
        <f t="shared" si="28"/>
        <v>1</v>
      </c>
      <c r="X381" s="153">
        <f t="shared" si="29"/>
        <v>-6.855823827461166E-2</v>
      </c>
      <c r="Y381" s="50" t="b">
        <f>ABS(X381/10000)&lt;=ABS('General Settings'!$D$32)</f>
        <v>0</v>
      </c>
      <c r="AA381" s="50" t="str">
        <f>_xll.qlSwapIndex(,,O381,SettlementDays,Currency,Calendar,FixedLegTenor,FixedLegBDC,FixedLegDayCounter,Index6M,DiscountingCurve,Permanent,Trigger,ObjectOverwrite)</f>
        <v>obj_006e7#0000</v>
      </c>
      <c r="AB381" s="50" t="str">
        <f>_xll.qlVanillaSwapFromSwapIndex(,AA381,R381)</f>
        <v>obj_00933#0000</v>
      </c>
    </row>
    <row r="382" spans="13:28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22"/>
      <c r="R382" s="106">
        <f>_xll.qlInterestRateIndexFixingDate(AA382,S382)</f>
        <v>51617</v>
      </c>
      <c r="S382" s="106">
        <f>_xll.qlCalendarAdvance(Calendar,SettlementDate,N382,"mf",TRUE,Trigger)</f>
        <v>51621</v>
      </c>
      <c r="T382" s="106">
        <f>_xll.qlInterestRateIndexMaturity(AA382,S382)</f>
        <v>60752</v>
      </c>
      <c r="U382" s="97">
        <f>_xll.qlIndexFixing(AA382,R382,TRUE,_xll.ohTrigger(Trigger,Trigger6M,InterestRatesTrigger))</f>
        <v>1.0339757833159097E-2</v>
      </c>
      <c r="V382" s="97">
        <f>_xll.qlQuoteValue(P382,_xll.ohTrigger(Trigger,Trigger6M,InterestRatesTrigger))</f>
        <v>1.034E-2</v>
      </c>
      <c r="W382" s="94" t="b">
        <f t="shared" si="28"/>
        <v>1</v>
      </c>
      <c r="X382" s="153">
        <f t="shared" si="29"/>
        <v>-2.4216684090319629E-3</v>
      </c>
      <c r="Y382" s="50" t="b">
        <f>ABS(X382/10000)&lt;=ABS('General Settings'!$D$32)</f>
        <v>0</v>
      </c>
      <c r="AA382" s="50" t="str">
        <f>_xll.qlSwapIndex(,,O382,SettlementDays,Currency,Calendar,FixedLegTenor,FixedLegBDC,FixedLegDayCounter,Index6M,DiscountingCurve,Permanent,Trigger,ObjectOverwrite)</f>
        <v>obj_0081b#0000</v>
      </c>
      <c r="AB382" s="50" t="str">
        <f>_xll.qlVanillaSwapFromSwapIndex(,AA382,R382)</f>
        <v>obj_009a4#0000</v>
      </c>
    </row>
    <row r="383" spans="13:28" x14ac:dyDescent="0.2">
      <c r="M383" s="206" t="s">
        <v>155</v>
      </c>
      <c r="N383" s="206" t="s">
        <v>90</v>
      </c>
      <c r="O383" s="206" t="s">
        <v>92</v>
      </c>
      <c r="P383" s="206" t="str">
        <f t="shared" si="27"/>
        <v>EUR25F30Y_Quote</v>
      </c>
      <c r="Q383" s="205"/>
      <c r="R383" s="207">
        <f>_xll.qlInterestRateIndexFixingDate(AA383,S383)</f>
        <v>51617</v>
      </c>
      <c r="S383" s="207">
        <f>_xll.qlCalendarAdvance(Calendar,SettlementDate,N383,"mf",TRUE,Trigger)</f>
        <v>51621</v>
      </c>
      <c r="T383" s="207">
        <f>_xll.qlInterestRateIndexMaturity(AA383,S383)</f>
        <v>62578</v>
      </c>
      <c r="U383" s="208">
        <f>_xll.qlIndexFixing(AA383,R383,TRUE,_xll.ohTrigger(Trigger,Trigger6M,InterestRatesTrigger))</f>
        <v>1.0209630813251491E-2</v>
      </c>
      <c r="V383" s="208">
        <f>_xll.qlQuoteValue(P383,_xll.ohTrigger(Trigger,Trigger6M,InterestRatesTrigger))</f>
        <v>1.0210000000000002E-2</v>
      </c>
      <c r="W383" s="206" t="b">
        <f t="shared" si="28"/>
        <v>1</v>
      </c>
      <c r="X383" s="209">
        <f t="shared" si="29"/>
        <v>-3.6918674851081634E-3</v>
      </c>
      <c r="Y383" s="161" t="b">
        <f>ABS(X383/10000)&lt;=ABS('General Settings'!$D$32)</f>
        <v>0</v>
      </c>
      <c r="AA383" s="50" t="str">
        <f>_xll.qlSwapIndex(,,O383,SettlementDays,Currency,Calendar,FixedLegTenor,FixedLegBDC,FixedLegDayCounter,Index6M,DiscountingCurve,Permanent,Trigger,ObjectOverwrite)</f>
        <v>obj_00862#0000</v>
      </c>
      <c r="AB383" s="50" t="str">
        <f>_xll.qlVanillaSwapFromSwapIndex(,AA383,R383)</f>
        <v>obj_0088d#0000</v>
      </c>
    </row>
    <row r="384" spans="13:28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22"/>
      <c r="R384" s="106">
        <f>_xll.qlInterestRateIndexFixingDate(AA384,S384)</f>
        <v>53443</v>
      </c>
      <c r="S384" s="106">
        <f>_xll.qlCalendarAdvance(Calendar,SettlementDate,N384,"mf",TRUE,Trigger)</f>
        <v>53447</v>
      </c>
      <c r="T384" s="106">
        <f>_xll.qlInterestRateIndexMaturity(AA384,S384)</f>
        <v>53812</v>
      </c>
      <c r="U384" s="97">
        <f>_xll.qlIndexFixing(AA384,R384,TRUE,_xll.ohTrigger(Trigger,Trigger6M,InterestRatesTrigger))</f>
        <v>1.2209271321967708E-2</v>
      </c>
      <c r="V384" s="97">
        <f>_xll.qlQuoteValue(P384,_xll.ohTrigger(Trigger,Trigger6M,InterestRatesTrigger))</f>
        <v>1.221E-2</v>
      </c>
      <c r="W384" s="94" t="b">
        <f t="shared" si="28"/>
        <v>1</v>
      </c>
      <c r="X384" s="153">
        <f t="shared" si="29"/>
        <v>-7.2867803229195727E-3</v>
      </c>
      <c r="Y384" s="50" t="b">
        <f>ABS(X384/10000)&lt;=ABS('General Settings'!$D$32)</f>
        <v>0</v>
      </c>
      <c r="AA384" s="50" t="str">
        <f>_xll.qlSwapIndex(,,O384,SettlementDays,Currency,Calendar,FixedLegTenor,FixedLegBDC,FixedLegDayCounter,Index6M,DiscountingCurve,Permanent,Trigger,ObjectOverwrite)</f>
        <v>obj_0082e#0000</v>
      </c>
      <c r="AB384" s="50" t="str">
        <f>_xll.qlVanillaSwapFromSwapIndex(,AA384,R384)</f>
        <v>obj_009a7#0000</v>
      </c>
    </row>
    <row r="385" spans="13:28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22"/>
      <c r="R385" s="106">
        <f>_xll.qlInterestRateIndexFixingDate(AA385,S385)</f>
        <v>53443</v>
      </c>
      <c r="S385" s="106">
        <f>_xll.qlCalendarAdvance(Calendar,SettlementDate,N385,"mf",TRUE,Trigger)</f>
        <v>53447</v>
      </c>
      <c r="T385" s="106">
        <f>_xll.qlInterestRateIndexMaturity(AA385,S385)</f>
        <v>54178</v>
      </c>
      <c r="U385" s="97">
        <f>_xll.qlIndexFixing(AA385,R385,TRUE,_xll.ohTrigger(Trigger,Trigger6M,InterestRatesTrigger))</f>
        <v>1.2110806911728512E-2</v>
      </c>
      <c r="V385" s="97">
        <f>_xll.qlQuoteValue(P385,_xll.ohTrigger(Trigger,Trigger6M,InterestRatesTrigger))</f>
        <v>1.2110000000000001E-2</v>
      </c>
      <c r="W385" s="94" t="b">
        <f t="shared" si="28"/>
        <v>1</v>
      </c>
      <c r="X385" s="153">
        <f t="shared" si="29"/>
        <v>8.0691172851116155E-3</v>
      </c>
      <c r="Y385" s="50" t="b">
        <f>ABS(X385/10000)&lt;=ABS('General Settings'!$D$32)</f>
        <v>0</v>
      </c>
      <c r="AA385" s="50" t="str">
        <f>_xll.qlSwapIndex(,,O385,SettlementDays,Currency,Calendar,FixedLegTenor,FixedLegBDC,FixedLegDayCounter,Index6M,DiscountingCurve,Permanent,Trigger,ObjectOverwrite)</f>
        <v>obj_007d0#0000</v>
      </c>
      <c r="AB385" s="50" t="str">
        <f>_xll.qlVanillaSwapFromSwapIndex(,AA385,R385)</f>
        <v>obj_008a0#0000</v>
      </c>
    </row>
    <row r="386" spans="13:28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22"/>
      <c r="R386" s="106">
        <f>_xll.qlInterestRateIndexFixingDate(AA386,S386)</f>
        <v>53443</v>
      </c>
      <c r="S386" s="106">
        <f>_xll.qlCalendarAdvance(Calendar,SettlementDate,N386,"mf",TRUE,Trigger)</f>
        <v>53447</v>
      </c>
      <c r="T386" s="106">
        <f>_xll.qlInterestRateIndexMaturity(AA386,S386)</f>
        <v>54543</v>
      </c>
      <c r="U386" s="97">
        <f>_xll.qlIndexFixing(AA386,R386,TRUE,_xll.ohTrigger(Trigger,Trigger6M,InterestRatesTrigger))</f>
        <v>1.1994748448285814E-2</v>
      </c>
      <c r="V386" s="97">
        <f>_xll.qlQuoteValue(P386,_xll.ohTrigger(Trigger,Trigger6M,InterestRatesTrigger))</f>
        <v>1.2E-2</v>
      </c>
      <c r="W386" s="94" t="b">
        <f t="shared" si="28"/>
        <v>1</v>
      </c>
      <c r="X386" s="153">
        <f t="shared" si="29"/>
        <v>-5.2515517141860091E-2</v>
      </c>
      <c r="Y386" s="50" t="b">
        <f>ABS(X386/10000)&lt;=ABS('General Settings'!$D$32)</f>
        <v>0</v>
      </c>
      <c r="AA386" s="50" t="str">
        <f>_xll.qlSwapIndex(,,O386,SettlementDays,Currency,Calendar,FixedLegTenor,FixedLegBDC,FixedLegDayCounter,Index6M,DiscountingCurve,Permanent,Trigger,ObjectOverwrite)</f>
        <v>obj_007fb#0000</v>
      </c>
      <c r="AB386" s="50" t="str">
        <f>_xll.qlVanillaSwapFromSwapIndex(,AA386,R386)</f>
        <v>obj_0091f#0000</v>
      </c>
    </row>
    <row r="387" spans="13:28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22"/>
      <c r="R387" s="106">
        <f>_xll.qlInterestRateIndexFixingDate(AA387,S387)</f>
        <v>53443</v>
      </c>
      <c r="S387" s="106">
        <f>_xll.qlCalendarAdvance(Calendar,SettlementDate,N387,"mf",TRUE,Trigger)</f>
        <v>53447</v>
      </c>
      <c r="T387" s="106">
        <f>_xll.qlInterestRateIndexMaturity(AA387,S387)</f>
        <v>54907</v>
      </c>
      <c r="U387" s="97">
        <f>_xll.qlIndexFixing(AA387,R387,TRUE,_xll.ohTrigger(Trigger,Trigger6M,InterestRatesTrigger))</f>
        <v>1.188686642755259E-2</v>
      </c>
      <c r="V387" s="97">
        <f>_xll.qlQuoteValue(P387,_xll.ohTrigger(Trigger,Trigger6M,InterestRatesTrigger))</f>
        <v>1.1890000000000001E-2</v>
      </c>
      <c r="W387" s="94" t="b">
        <f t="shared" si="28"/>
        <v>1</v>
      </c>
      <c r="X387" s="153">
        <f t="shared" si="29"/>
        <v>-3.1335724474113036E-2</v>
      </c>
      <c r="Y387" s="50" t="b">
        <f>ABS(X387/10000)&lt;=ABS('General Settings'!$D$32)</f>
        <v>0</v>
      </c>
      <c r="AA387" s="50" t="str">
        <f>_xll.qlSwapIndex(,,O387,SettlementDays,Currency,Calendar,FixedLegTenor,FixedLegBDC,FixedLegDayCounter,Index6M,DiscountingCurve,Permanent,Trigger,ObjectOverwrite)</f>
        <v>obj_007bf#0000</v>
      </c>
      <c r="AB387" s="50" t="str">
        <f>_xll.qlVanillaSwapFromSwapIndex(,AA387,R387)</f>
        <v>obj_008db#0000</v>
      </c>
    </row>
    <row r="388" spans="13:28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22"/>
      <c r="R388" s="106">
        <f>_xll.qlInterestRateIndexFixingDate(AA388,S388)</f>
        <v>53443</v>
      </c>
      <c r="S388" s="106">
        <f>_xll.qlCalendarAdvance(Calendar,SettlementDate,N388,"mf",TRUE,Trigger)</f>
        <v>53447</v>
      </c>
      <c r="T388" s="106">
        <f>_xll.qlInterestRateIndexMaturity(AA388,S388)</f>
        <v>55271</v>
      </c>
      <c r="U388" s="97">
        <f>_xll.qlIndexFixing(AA388,R388,TRUE,_xll.ohTrigger(Trigger,Trigger6M,InterestRatesTrigger))</f>
        <v>1.1785892901004831E-2</v>
      </c>
      <c r="V388" s="97">
        <f>_xll.qlQuoteValue(P388,_xll.ohTrigger(Trigger,Trigger6M,InterestRatesTrigger))</f>
        <v>1.179E-2</v>
      </c>
      <c r="W388" s="94" t="b">
        <f t="shared" si="28"/>
        <v>1</v>
      </c>
      <c r="X388" s="153">
        <f t="shared" si="29"/>
        <v>-4.1070989951694226E-2</v>
      </c>
      <c r="Y388" s="50" t="b">
        <f>ABS(X388/10000)&lt;=ABS('General Settings'!$D$32)</f>
        <v>0</v>
      </c>
      <c r="AA388" s="50" t="str">
        <f>_xll.qlSwapIndex(,,O388,SettlementDays,Currency,Calendar,FixedLegTenor,FixedLegBDC,FixedLegDayCounter,Index6M,DiscountingCurve,Permanent,Trigger,ObjectOverwrite)</f>
        <v>obj_006ca#0000</v>
      </c>
      <c r="AB388" s="50" t="str">
        <f>_xll.qlVanillaSwapFromSwapIndex(,AA388,R388)</f>
        <v>obj_0094b#0000</v>
      </c>
    </row>
    <row r="389" spans="13:28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22"/>
      <c r="R389" s="106">
        <f>_xll.qlInterestRateIndexFixingDate(AA389,S389)</f>
        <v>53443</v>
      </c>
      <c r="S389" s="106">
        <f>_xll.qlCalendarAdvance(Calendar,SettlementDate,N389,"mf",TRUE,Trigger)</f>
        <v>53447</v>
      </c>
      <c r="T389" s="106">
        <f>_xll.qlInterestRateIndexMaturity(AA389,S389)</f>
        <v>55639</v>
      </c>
      <c r="U389" s="97">
        <f>_xll.qlIndexFixing(AA389,R389,TRUE,_xll.ohTrigger(Trigger,Trigger6M,InterestRatesTrigger))</f>
        <v>1.1693582563292079E-2</v>
      </c>
      <c r="V389" s="97">
        <f>_xll.qlQuoteValue(P389,_xll.ohTrigger(Trigger,Trigger6M,InterestRatesTrigger))</f>
        <v>1.1690000000000001E-2</v>
      </c>
      <c r="W389" s="94" t="b">
        <f t="shared" si="28"/>
        <v>1</v>
      </c>
      <c r="X389" s="153">
        <f t="shared" si="29"/>
        <v>3.5825632920781503E-2</v>
      </c>
      <c r="Y389" s="50" t="b">
        <f>ABS(X389/10000)&lt;=ABS('General Settings'!$D$32)</f>
        <v>0</v>
      </c>
      <c r="AA389" s="50" t="str">
        <f>_xll.qlSwapIndex(,,O389,SettlementDays,Currency,Calendar,FixedLegTenor,FixedLegBDC,FixedLegDayCounter,Index6M,DiscountingCurve,Permanent,Trigger,ObjectOverwrite)</f>
        <v>obj_00803#0000</v>
      </c>
      <c r="AB389" s="50" t="str">
        <f>_xll.qlVanillaSwapFromSwapIndex(,AA389,R389)</f>
        <v>obj_00907#0000</v>
      </c>
    </row>
    <row r="390" spans="13:28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22"/>
      <c r="R390" s="106">
        <f>_xll.qlInterestRateIndexFixingDate(AA390,S390)</f>
        <v>53443</v>
      </c>
      <c r="S390" s="106">
        <f>_xll.qlCalendarAdvance(Calendar,SettlementDate,N390,"mf",TRUE,Trigger)</f>
        <v>53447</v>
      </c>
      <c r="T390" s="106">
        <f>_xll.qlInterestRateIndexMaturity(AA390,S390)</f>
        <v>56004</v>
      </c>
      <c r="U390" s="97">
        <f>_xll.qlIndexFixing(AA390,R390,TRUE,_xll.ohTrigger(Trigger,Trigger6M,InterestRatesTrigger))</f>
        <v>1.1591128929649993E-2</v>
      </c>
      <c r="V390" s="97">
        <f>_xll.qlQuoteValue(P390,_xll.ohTrigger(Trigger,Trigger6M,InterestRatesTrigger))</f>
        <v>1.159E-2</v>
      </c>
      <c r="W390" s="94" t="b">
        <f t="shared" si="28"/>
        <v>1</v>
      </c>
      <c r="X390" s="153">
        <f t="shared" si="29"/>
        <v>1.1289296499936846E-2</v>
      </c>
      <c r="Y390" s="50" t="b">
        <f>ABS(X390/10000)&lt;=ABS('General Settings'!$D$32)</f>
        <v>0</v>
      </c>
      <c r="AA390" s="50" t="str">
        <f>_xll.qlSwapIndex(,,O390,SettlementDays,Currency,Calendar,FixedLegTenor,FixedLegBDC,FixedLegDayCounter,Index6M,DiscountingCurve,Permanent,Trigger,ObjectOverwrite)</f>
        <v>obj_007f6#0000</v>
      </c>
      <c r="AB390" s="50" t="str">
        <f>_xll.qlVanillaSwapFromSwapIndex(,AA390,R390)</f>
        <v>obj_008e3#0000</v>
      </c>
    </row>
    <row r="391" spans="13:28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22"/>
      <c r="R391" s="106">
        <f>_xll.qlInterestRateIndexFixingDate(AA391,S391)</f>
        <v>53443</v>
      </c>
      <c r="S391" s="106">
        <f>_xll.qlCalendarAdvance(Calendar,SettlementDate,N391,"mf",TRUE,Trigger)</f>
        <v>53447</v>
      </c>
      <c r="T391" s="106">
        <f>_xll.qlInterestRateIndexMaturity(AA391,S391)</f>
        <v>56369</v>
      </c>
      <c r="U391" s="97">
        <f>_xll.qlIndexFixing(AA391,R391,TRUE,_xll.ohTrigger(Trigger,Trigger6M,InterestRatesTrigger))</f>
        <v>1.1476416837747394E-2</v>
      </c>
      <c r="V391" s="97">
        <f>_xll.qlQuoteValue(P391,_xll.ohTrigger(Trigger,Trigger6M,InterestRatesTrigger))</f>
        <v>1.1480000000000001E-2</v>
      </c>
      <c r="W391" s="94" t="b">
        <f t="shared" si="28"/>
        <v>1</v>
      </c>
      <c r="X391" s="153">
        <f t="shared" si="29"/>
        <v>-3.5831622526068946E-2</v>
      </c>
      <c r="Y391" s="50" t="b">
        <f>ABS(X391/10000)&lt;=ABS('General Settings'!$D$32)</f>
        <v>0</v>
      </c>
      <c r="AA391" s="50" t="str">
        <f>_xll.qlSwapIndex(,,O391,SettlementDays,Currency,Calendar,FixedLegTenor,FixedLegBDC,FixedLegDayCounter,Index6M,DiscountingCurve,Permanent,Trigger,ObjectOverwrite)</f>
        <v>obj_0070c#0000</v>
      </c>
      <c r="AB391" s="50" t="str">
        <f>_xll.qlVanillaSwapFromSwapIndex(,AA391,R391)</f>
        <v>obj_008e1#0000</v>
      </c>
    </row>
    <row r="392" spans="13:28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22"/>
      <c r="R392" s="106">
        <f>_xll.qlInterestRateIndexFixingDate(AA392,S392)</f>
        <v>53443</v>
      </c>
      <c r="S392" s="106">
        <f>_xll.qlCalendarAdvance(Calendar,SettlementDate,N392,"mf",TRUE,Trigger)</f>
        <v>53447</v>
      </c>
      <c r="T392" s="106">
        <f>_xll.qlInterestRateIndexMaturity(AA392,S392)</f>
        <v>56734</v>
      </c>
      <c r="U392" s="97">
        <f>_xll.qlIndexFixing(AA392,R392,TRUE,_xll.ohTrigger(Trigger,Trigger6M,InterestRatesTrigger))</f>
        <v>1.1344616825853047E-2</v>
      </c>
      <c r="V392" s="97">
        <f>_xll.qlQuoteValue(P392,_xll.ohTrigger(Trigger,Trigger6M,InterestRatesTrigger))</f>
        <v>1.1350000000000001E-2</v>
      </c>
      <c r="W392" s="94" t="b">
        <f t="shared" si="28"/>
        <v>1</v>
      </c>
      <c r="X392" s="153">
        <f t="shared" si="29"/>
        <v>-5.3831741469532318E-2</v>
      </c>
      <c r="Y392" s="50" t="b">
        <f>ABS(X392/10000)&lt;=ABS('General Settings'!$D$32)</f>
        <v>0</v>
      </c>
      <c r="AA392" s="50" t="str">
        <f>_xll.qlSwapIndex(,,O392,SettlementDays,Currency,Calendar,FixedLegTenor,FixedLegBDC,FixedLegDayCounter,Index6M,DiscountingCurve,Permanent,Trigger,ObjectOverwrite)</f>
        <v>obj_0077c#0000</v>
      </c>
      <c r="AB392" s="50" t="str">
        <f>_xll.qlVanillaSwapFromSwapIndex(,AA392,R392)</f>
        <v>obj_008a7#0000</v>
      </c>
    </row>
    <row r="393" spans="13:28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22"/>
      <c r="R393" s="106">
        <f>_xll.qlInterestRateIndexFixingDate(AA393,S393)</f>
        <v>53443</v>
      </c>
      <c r="S393" s="106">
        <f>_xll.qlCalendarAdvance(Calendar,SettlementDate,N393,"mf",TRUE,Trigger)</f>
        <v>53447</v>
      </c>
      <c r="T393" s="106">
        <f>_xll.qlInterestRateIndexMaturity(AA393,S393)</f>
        <v>57098</v>
      </c>
      <c r="U393" s="97">
        <f>_xll.qlIndexFixing(AA393,R393,TRUE,_xll.ohTrigger(Trigger,Trigger6M,InterestRatesTrigger))</f>
        <v>1.1195667091255041E-2</v>
      </c>
      <c r="V393" s="97">
        <f>_xll.qlQuoteValue(P393,_xll.ohTrigger(Trigger,Trigger6M,InterestRatesTrigger))</f>
        <v>1.1200000000000002E-2</v>
      </c>
      <c r="W393" s="94" t="b">
        <f t="shared" si="28"/>
        <v>1</v>
      </c>
      <c r="X393" s="153">
        <f t="shared" si="29"/>
        <v>-4.3329087449604786E-2</v>
      </c>
      <c r="Y393" s="50" t="b">
        <f>ABS(X393/10000)&lt;=ABS('General Settings'!$D$32)</f>
        <v>0</v>
      </c>
      <c r="AA393" s="50" t="str">
        <f>_xll.qlSwapIndex(,,O393,SettlementDays,Currency,Calendar,FixedLegTenor,FixedLegBDC,FixedLegDayCounter,Index6M,DiscountingCurve,Permanent,Trigger,ObjectOverwrite)</f>
        <v>obj_007a5#0000</v>
      </c>
      <c r="AB393" s="50" t="str">
        <f>_xll.qlVanillaSwapFromSwapIndex(,AA393,R393)</f>
        <v>obj_008b5#0000</v>
      </c>
    </row>
    <row r="394" spans="13:28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22"/>
      <c r="R394" s="106">
        <f>_xll.qlInterestRateIndexFixingDate(AA394,S394)</f>
        <v>53443</v>
      </c>
      <c r="S394" s="106">
        <f>_xll.qlCalendarAdvance(Calendar,SettlementDate,N394,"mf",TRUE,Trigger)</f>
        <v>53447</v>
      </c>
      <c r="T394" s="106">
        <f>_xll.qlInterestRateIndexMaturity(AA394,S394)</f>
        <v>57465</v>
      </c>
      <c r="U394" s="97">
        <f>_xll.qlIndexFixing(AA394,R394,TRUE,_xll.ohTrigger(Trigger,Trigger6M,InterestRatesTrigger))</f>
        <v>1.1020865035167778E-2</v>
      </c>
      <c r="V394" s="97">
        <f>_xll.qlQuoteValue(P394,_xll.ohTrigger(Trigger,Trigger6M,InterestRatesTrigger))</f>
        <v>1.102E-2</v>
      </c>
      <c r="W394" s="94" t="b">
        <f t="shared" si="28"/>
        <v>1</v>
      </c>
      <c r="X394" s="153">
        <f t="shared" si="29"/>
        <v>8.6503516777761136E-3</v>
      </c>
      <c r="Y394" s="50" t="b">
        <f>ABS(X394/10000)&lt;=ABS('General Settings'!$D$32)</f>
        <v>0</v>
      </c>
      <c r="AA394" s="50" t="str">
        <f>_xll.qlSwapIndex(,,O394,SettlementDays,Currency,Calendar,FixedLegTenor,FixedLegBDC,FixedLegDayCounter,Index6M,DiscountingCurve,Permanent,Trigger,ObjectOverwrite)</f>
        <v>obj_00857#0000</v>
      </c>
      <c r="AB394" s="50" t="str">
        <f>_xll.qlVanillaSwapFromSwapIndex(,AA394,R394)</f>
        <v>obj_00939#0000</v>
      </c>
    </row>
    <row r="395" spans="13:28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22"/>
      <c r="R395" s="106">
        <f>_xll.qlInterestRateIndexFixingDate(AA395,S395)</f>
        <v>53443</v>
      </c>
      <c r="S395" s="106">
        <f>_xll.qlCalendarAdvance(Calendar,SettlementDate,N395,"mf",TRUE,Trigger)</f>
        <v>53447</v>
      </c>
      <c r="T395" s="106">
        <f>_xll.qlInterestRateIndexMaturity(AA395,S395)</f>
        <v>57830</v>
      </c>
      <c r="U395" s="97">
        <f>_xll.qlIndexFixing(AA395,R395,TRUE,_xll.ohTrigger(Trigger,Trigger6M,InterestRatesTrigger))</f>
        <v>1.0833743781634665E-2</v>
      </c>
      <c r="V395" s="97">
        <f>_xll.qlQuoteValue(P395,_xll.ohTrigger(Trigger,Trigger6M,InterestRatesTrigger))</f>
        <v>1.0840000000000001E-2</v>
      </c>
      <c r="W395" s="94" t="b">
        <f t="shared" si="28"/>
        <v>1</v>
      </c>
      <c r="X395" s="153">
        <f t="shared" si="29"/>
        <v>-6.2562183653358527E-2</v>
      </c>
      <c r="Y395" s="50" t="b">
        <f>ABS(X395/10000)&lt;=ABS('General Settings'!$D$32)</f>
        <v>0</v>
      </c>
      <c r="AA395" s="50" t="str">
        <f>_xll.qlSwapIndex(,,O395,SettlementDays,Currency,Calendar,FixedLegTenor,FixedLegBDC,FixedLegDayCounter,Index6M,DiscountingCurve,Permanent,Trigger,ObjectOverwrite)</f>
        <v>obj_006f1#0000</v>
      </c>
      <c r="AB395" s="50" t="str">
        <f>_xll.qlVanillaSwapFromSwapIndex(,AA395,R395)</f>
        <v>obj_00986#0000</v>
      </c>
    </row>
    <row r="396" spans="13:28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22"/>
      <c r="R396" s="106">
        <f>_xll.qlInterestRateIndexFixingDate(AA396,S396)</f>
        <v>53443</v>
      </c>
      <c r="S396" s="106">
        <f>_xll.qlCalendarAdvance(Calendar,SettlementDate,N396,"mf",TRUE,Trigger)</f>
        <v>53447</v>
      </c>
      <c r="T396" s="106">
        <f>_xll.qlInterestRateIndexMaturity(AA396,S396)</f>
        <v>58195</v>
      </c>
      <c r="U396" s="97">
        <f>_xll.qlIndexFixing(AA396,R396,TRUE,_xll.ohTrigger(Trigger,Trigger6M,InterestRatesTrigger))</f>
        <v>1.0641082472055776E-2</v>
      </c>
      <c r="V396" s="97">
        <f>_xll.qlQuoteValue(P396,_xll.ohTrigger(Trigger,Trigger6M,InterestRatesTrigger))</f>
        <v>1.065E-2</v>
      </c>
      <c r="W396" s="94" t="b">
        <f t="shared" si="28"/>
        <v>1</v>
      </c>
      <c r="X396" s="153">
        <f t="shared" si="29"/>
        <v>-8.9175279442237076E-2</v>
      </c>
      <c r="Y396" s="50" t="b">
        <f>ABS(X396/10000)&lt;=ABS('General Settings'!$D$32)</f>
        <v>0</v>
      </c>
      <c r="AA396" s="50" t="str">
        <f>_xll.qlSwapIndex(,,O396,SettlementDays,Currency,Calendar,FixedLegTenor,FixedLegBDC,FixedLegDayCounter,Index6M,DiscountingCurve,Permanent,Trigger,ObjectOverwrite)</f>
        <v>obj_007a2#0000</v>
      </c>
      <c r="AB396" s="50" t="str">
        <f>_xll.qlVanillaSwapFromSwapIndex(,AA396,R396)</f>
        <v>obj_008be#0000</v>
      </c>
    </row>
    <row r="397" spans="13:28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22"/>
      <c r="R397" s="106">
        <f>_xll.qlInterestRateIndexFixingDate(AA397,S397)</f>
        <v>53443</v>
      </c>
      <c r="S397" s="106">
        <f>_xll.qlCalendarAdvance(Calendar,SettlementDate,N397,"mf",TRUE,Trigger)</f>
        <v>53447</v>
      </c>
      <c r="T397" s="106">
        <f>_xll.qlInterestRateIndexMaturity(AA397,S397)</f>
        <v>58561</v>
      </c>
      <c r="U397" s="97">
        <f>_xll.qlIndexFixing(AA397,R397,TRUE,_xll.ohTrigger(Trigger,Trigger6M,InterestRatesTrigger))</f>
        <v>1.0450351625998746E-2</v>
      </c>
      <c r="V397" s="97">
        <f>_xll.qlQuoteValue(P397,_xll.ohTrigger(Trigger,Trigger6M,InterestRatesTrigger))</f>
        <v>1.0460000000000001E-2</v>
      </c>
      <c r="W397" s="94" t="b">
        <f t="shared" si="28"/>
        <v>1</v>
      </c>
      <c r="X397" s="153">
        <f t="shared" si="29"/>
        <v>-9.6483740012545671E-2</v>
      </c>
      <c r="Y397" s="50" t="b">
        <f>ABS(X397/10000)&lt;=ABS('General Settings'!$D$32)</f>
        <v>0</v>
      </c>
      <c r="AA397" s="50" t="str">
        <f>_xll.qlSwapIndex(,,O397,SettlementDays,Currency,Calendar,FixedLegTenor,FixedLegBDC,FixedLegDayCounter,Index6M,DiscountingCurve,Permanent,Trigger,ObjectOverwrite)</f>
        <v>obj_00859#0000</v>
      </c>
      <c r="AB397" s="50" t="str">
        <f>_xll.qlVanillaSwapFromSwapIndex(,AA397,R397)</f>
        <v>obj_008d9#0000</v>
      </c>
    </row>
    <row r="398" spans="13:28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22"/>
      <c r="R398" s="106">
        <f>_xll.qlInterestRateIndexFixingDate(AA398,S398)</f>
        <v>53443</v>
      </c>
      <c r="S398" s="106">
        <f>_xll.qlCalendarAdvance(Calendar,SettlementDate,N398,"mf",TRUE,Trigger)</f>
        <v>53447</v>
      </c>
      <c r="T398" s="106">
        <f>_xll.qlInterestRateIndexMaturity(AA398,S398)</f>
        <v>58925</v>
      </c>
      <c r="U398" s="97">
        <f>_xll.qlIndexFixing(AA398,R398,TRUE,_xll.ohTrigger(Trigger,Trigger6M,InterestRatesTrigger))</f>
        <v>1.0264062768151555E-2</v>
      </c>
      <c r="V398" s="97">
        <f>_xll.qlQuoteValue(P398,_xll.ohTrigger(Trigger,Trigger6M,InterestRatesTrigger))</f>
        <v>1.027E-2</v>
      </c>
      <c r="W398" s="94" t="b">
        <f t="shared" si="28"/>
        <v>1</v>
      </c>
      <c r="X398" s="153">
        <f t="shared" si="29"/>
        <v>-5.9372318484442188E-2</v>
      </c>
      <c r="Y398" s="50" t="b">
        <f>ABS(X398/10000)&lt;=ABS('General Settings'!$D$32)</f>
        <v>0</v>
      </c>
      <c r="AA398" s="50" t="str">
        <f>_xll.qlSwapIndex(,,O398,SettlementDays,Currency,Calendar,FixedLegTenor,FixedLegBDC,FixedLegDayCounter,Index6M,DiscountingCurve,Permanent,Trigger,ObjectOverwrite)</f>
        <v>obj_007b3#0000</v>
      </c>
      <c r="AB398" s="50" t="str">
        <f>_xll.qlVanillaSwapFromSwapIndex(,AA398,R398)</f>
        <v>obj_008ae#0000</v>
      </c>
    </row>
    <row r="399" spans="13:28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22"/>
      <c r="R399" s="106">
        <f>_xll.qlInterestRateIndexFixingDate(AA399,S399)</f>
        <v>53443</v>
      </c>
      <c r="S399" s="106">
        <f>_xll.qlCalendarAdvance(Calendar,SettlementDate,N399,"mf",TRUE,Trigger)</f>
        <v>53447</v>
      </c>
      <c r="T399" s="106">
        <f>_xll.qlInterestRateIndexMaturity(AA399,S399)</f>
        <v>60752</v>
      </c>
      <c r="U399" s="97">
        <f>_xll.qlIndexFixing(AA399,R399,TRUE,_xll.ohTrigger(Trigger,Trigger6M,InterestRatesTrigger))</f>
        <v>9.6059916651592674E-3</v>
      </c>
      <c r="V399" s="97">
        <f>_xll.qlQuoteValue(P399,_xll.ohTrigger(Trigger,Trigger6M,InterestRatesTrigger))</f>
        <v>9.6100000000000005E-3</v>
      </c>
      <c r="W399" s="94" t="b">
        <f t="shared" ref="W399:W401" si="31">NOT(ISERROR(V399))</f>
        <v>1</v>
      </c>
      <c r="X399" s="153">
        <f t="shared" ref="X399:X401" si="32">(U399-V399)*10000</f>
        <v>-4.0083348407330549E-2</v>
      </c>
      <c r="Y399" s="50" t="b">
        <f>ABS(X399/10000)&lt;=ABS('General Settings'!$D$32)</f>
        <v>0</v>
      </c>
      <c r="AA399" s="50" t="str">
        <f>_xll.qlSwapIndex(,,O399,SettlementDays,Currency,Calendar,FixedLegTenor,FixedLegBDC,FixedLegDayCounter,Index6M,DiscountingCurve,Permanent,Trigger,ObjectOverwrite)</f>
        <v>obj_00712#0000</v>
      </c>
      <c r="AB399" s="50" t="str">
        <f>_xll.qlVanillaSwapFromSwapIndex(,AA399,R399)</f>
        <v>obj_00873#0000</v>
      </c>
    </row>
    <row r="400" spans="13:28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22"/>
      <c r="R400" s="106">
        <f>_xll.qlInterestRateIndexFixingDate(AA400,S400)</f>
        <v>53443</v>
      </c>
      <c r="S400" s="106">
        <f>_xll.qlCalendarAdvance(Calendar,SettlementDate,N400,"mf",TRUE,Trigger)</f>
        <v>53447</v>
      </c>
      <c r="T400" s="106">
        <f>_xll.qlInterestRateIndexMaturity(AA400,S400)</f>
        <v>62578</v>
      </c>
      <c r="U400" s="97">
        <f>_xll.qlIndexFixing(AA400,R400,TRUE,_xll.ohTrigger(Trigger,Trigger6M,InterestRatesTrigger))</f>
        <v>9.5804329988997995E-3</v>
      </c>
      <c r="V400" s="97">
        <f>_xll.qlQuoteValue(P400,_xll.ohTrigger(Trigger,Trigger6M,InterestRatesTrigger))</f>
        <v>9.5900000000000013E-3</v>
      </c>
      <c r="W400" s="94" t="b">
        <f t="shared" si="31"/>
        <v>1</v>
      </c>
      <c r="X400" s="153">
        <f t="shared" si="32"/>
        <v>-9.567001100201783E-2</v>
      </c>
      <c r="Y400" s="50" t="b">
        <f>ABS(X400/10000)&lt;=ABS('General Settings'!$D$32)</f>
        <v>0</v>
      </c>
      <c r="AA400" s="50" t="str">
        <f>_xll.qlSwapIndex(,,O400,SettlementDays,Currency,Calendar,FixedLegTenor,FixedLegBDC,FixedLegDayCounter,Index6M,DiscountingCurve,Permanent,Trigger,ObjectOverwrite)</f>
        <v>obj_007eb#0000</v>
      </c>
      <c r="AB400" s="50" t="str">
        <f>_xll.qlVanillaSwapFromSwapIndex(,AA400,R400)</f>
        <v>obj_00889#0000</v>
      </c>
    </row>
    <row r="401" spans="13:28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24"/>
      <c r="R401" s="107">
        <f>_xll.qlInterestRateIndexFixingDate(AA401,S401)</f>
        <v>53443</v>
      </c>
      <c r="S401" s="107">
        <f>_xll.qlCalendarAdvance(Calendar,SettlementDate,N401,"mf",TRUE,Trigger)</f>
        <v>53447</v>
      </c>
      <c r="T401" s="107">
        <f>_xll.qlInterestRateIndexMaturity(AA401,S401)</f>
        <v>64405</v>
      </c>
      <c r="U401" s="98" t="e">
        <f>_xll.qlIndexFixing(AA401,R401,TRUE,_xll.ohTrigger(Trigger,Trigger6M,InterestRatesTrigger))</f>
        <v>#NUM!</v>
      </c>
      <c r="V401" s="98">
        <f>_xll.qlQuoteValue(P401,_xll.ohTrigger(Trigger,Trigger6M,InterestRatesTrigger))</f>
        <v>9.5900000000000013E-3</v>
      </c>
      <c r="W401" s="95" t="b">
        <f t="shared" si="31"/>
        <v>1</v>
      </c>
      <c r="X401" s="196" t="e">
        <f t="shared" si="32"/>
        <v>#NUM!</v>
      </c>
      <c r="Y401" s="51" t="e">
        <f>ABS(X401/10000)&lt;=ABS('General Settings'!$D$32)</f>
        <v>#NUM!</v>
      </c>
      <c r="AA401" s="51" t="str">
        <f>_xll.qlSwapIndex(,,O401,SettlementDays,Currency,Calendar,FixedLegTenor,FixedLegBDC,FixedLegDayCounter,Index6M,DiscountingCurve,Permanent,Trigger,ObjectOverwrite)</f>
        <v>obj_00767#0000</v>
      </c>
      <c r="AB401" s="51" t="str">
        <f>_xll.qlVanillaSwapFromSwapIndex(,AA401,R401)</f>
        <v>obj_008da#0000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conditionalFormatting sqref="Y79:Y401">
    <cfRule type="cellIs" dxfId="1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42460</v>
      </c>
      <c r="E3" s="73">
        <f t="shared" ref="E3:E16" si="0">EDATE(SettlementDate,$B3)</f>
        <v>42854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-1.0999999999993006E-4</v>
      </c>
      <c r="H3" s="53">
        <f>IF(G3&gt;=0,ROUNDDOWN(G3*10,2)/10,ROUNDUP(G3*10,2)/10)</f>
        <v>-1E-3</v>
      </c>
      <c r="I3" s="82">
        <f>MAX(_xll.ohPack(Data!$M$4:INDEX(Fwd1Y,MATCH(E3+1,SettlementDates,1),1)))</f>
        <v>1.499999999998392E-4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42460</v>
      </c>
      <c r="E4" s="76">
        <f t="shared" si="0"/>
        <v>43219</v>
      </c>
      <c r="F4" s="77">
        <f t="shared" si="1"/>
        <v>3</v>
      </c>
      <c r="G4" s="83">
        <f>MIN(_xll.ohPack(Data!$M$4:INDEX(Fwd1Y,MATCH(E4+1,SettlementDates,1),1)))</f>
        <v>-1.0999999999993006E-4</v>
      </c>
      <c r="H4" s="54">
        <f t="shared" ref="H4:H16" si="4">IF(G4&gt;=0,ROUNDDOWN(G4*10,2)/10,ROUNDUP(G4*10,2)/10)</f>
        <v>-1E-3</v>
      </c>
      <c r="I4" s="83">
        <f>MAX(_xll.ohPack(Data!$M$4:INDEX(Fwd1Y,MATCH(E4+1,SettlementDates,1),1)))</f>
        <v>1.3506974071703991E-3</v>
      </c>
      <c r="J4" s="54">
        <f t="shared" si="2"/>
        <v>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12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43584</v>
      </c>
      <c r="F5" s="77">
        <f t="shared" si="1"/>
        <v>6</v>
      </c>
      <c r="G5" s="83">
        <f>MIN(_xll.ohPack(Data!$M$4:INDEX(Fwd1Y,MATCH(E5+1,SettlementDates,1),1)))</f>
        <v>-1.0999999999993006E-4</v>
      </c>
      <c r="H5" s="54">
        <f t="shared" si="4"/>
        <v>-1E-3</v>
      </c>
      <c r="I5" s="83">
        <f>MAX(_xll.ohPack(Data!$M$4:INDEX(Fwd1Y,MATCH(E5+1,SettlementDates,1),1)))</f>
        <v>3.5777784963874943E-3</v>
      </c>
      <c r="J5" s="54">
        <f t="shared" si="2"/>
        <v>4.0000000000000001E-3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46141</v>
      </c>
      <c r="F6" s="77">
        <f t="shared" si="1"/>
        <v>6</v>
      </c>
      <c r="G6" s="83">
        <f>MIN(_xll.ohPack(Data!$M$4:INDEX(Fwd1Y,MATCH(E6+1,SettlementDates,1),1)))</f>
        <v>-1.0999999999993006E-4</v>
      </c>
      <c r="H6" s="54">
        <f t="shared" si="4"/>
        <v>-1E-3</v>
      </c>
      <c r="I6" s="83">
        <f>MAX(_xll.ohPack(Data!$M$4:INDEX(Fwd1Y,MATCH(E6+1,SettlementDates,1),1)))</f>
        <v>1.8412042667816257E-2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49794</v>
      </c>
      <c r="F7" s="77">
        <f t="shared" si="1"/>
        <v>12</v>
      </c>
      <c r="G7" s="83">
        <f>MIN(_xll.ohPack(Data!$M$4:INDEX(Fwd1Y,MATCH(E7+1,SettlementDates,1),1)))</f>
        <v>-1.0999999999993006E-4</v>
      </c>
      <c r="H7" s="54">
        <f t="shared" si="4"/>
        <v>-1E-3</v>
      </c>
      <c r="I7" s="83">
        <f>MAX(_xll.ohPack(Data!$M$4:INDEX(Fwd1Y,MATCH(E7+1,SettlementDates,1),1)))</f>
        <v>1.9272019277701523E-2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53446</v>
      </c>
      <c r="F8" s="77">
        <f t="shared" si="1"/>
        <v>36</v>
      </c>
      <c r="G8" s="83">
        <f>MIN(_xll.ohPack(Data!$M$4:INDEX(Fwd1Y,MATCH(E8+1,SettlementDates,1),1)))</f>
        <v>-1.0999999999993006E-4</v>
      </c>
      <c r="H8" s="54">
        <f t="shared" si="4"/>
        <v>-1E-3</v>
      </c>
      <c r="I8" s="83">
        <f>MAX(_xll.ohPack(Data!$M$4:INDEX(Fwd1Y,MATCH(E8+1,SettlementDates,1),1)))</f>
        <v>1.9272019277701523E-2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64404</v>
      </c>
      <c r="F9" s="77">
        <f t="shared" si="1"/>
        <v>60</v>
      </c>
      <c r="G9" s="84">
        <f>MIN(_xll.ohPack(Data!$M$4:INDEX(Fwd1Y,MATCH(E9+1,SettlementDates,1),1)))</f>
        <v>-1.0999999999993006E-4</v>
      </c>
      <c r="H9" s="55">
        <f t="shared" si="4"/>
        <v>-1E-3</v>
      </c>
      <c r="I9" s="84">
        <f>MAX(_xll.ohPack(Data!$M$4:INDEX(Fwd1Y,MATCH(E9+1,SettlementDates,1),1)))</f>
        <v>1.9272019277701523E-2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42460</v>
      </c>
      <c r="E10" s="73">
        <f t="shared" si="0"/>
        <v>42854</v>
      </c>
      <c r="F10" s="78">
        <f t="shared" si="1"/>
        <v>1</v>
      </c>
      <c r="G10" s="83">
        <f>MIN(_xll.ohPack(Data!$Q$4:INDEX(ONFwd1Y,MATCH(E10+1,SettlementDates,1),1)))</f>
        <v>-1.3200217810815928E-4</v>
      </c>
      <c r="H10" s="53">
        <f t="shared" si="4"/>
        <v>-1E-3</v>
      </c>
      <c r="I10" s="82">
        <f>MAX(_xll.ohPack(Data!$Q$4:INDEX(ONFwd1Y,MATCH(E10+1,SettlementDates,1),1)))</f>
        <v>6.6711213992931562E-5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42460</v>
      </c>
      <c r="E11" s="76">
        <f t="shared" si="0"/>
        <v>43219</v>
      </c>
      <c r="F11" s="77">
        <f t="shared" si="1"/>
        <v>3</v>
      </c>
      <c r="G11" s="83">
        <f>MIN(_xll.ohPack(Data!$Q$4:INDEX(ONFwd1Y,MATCH(E11+1,SettlementDates,1),1)))</f>
        <v>-1.3200217810815928E-4</v>
      </c>
      <c r="H11" s="54">
        <f t="shared" si="4"/>
        <v>-1E-3</v>
      </c>
      <c r="I11" s="83">
        <f>MAX(_xll.ohPack(Data!$Q$4:INDEX(ONFwd1Y,MATCH(E11+1,SettlementDates,1),1)))</f>
        <v>6.3498746197154787E-4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44315</v>
      </c>
      <c r="F12" s="77">
        <f t="shared" si="1"/>
        <v>6</v>
      </c>
      <c r="G12" s="83">
        <f>MIN(_xll.ohPack(Data!$Q$4:INDEX(ONFwd1Y,MATCH(E12+1,SettlementDates,1),1)))</f>
        <v>-1.3200217810815928E-4</v>
      </c>
      <c r="H12" s="54">
        <f t="shared" si="4"/>
        <v>-1E-3</v>
      </c>
      <c r="I12" s="83">
        <f>MAX(_xll.ohPack(Data!$Q$4:INDEX(ONFwd1Y,MATCH(E12+1,SettlementDates,1),1)))</f>
        <v>7.6246935315094078E-3</v>
      </c>
      <c r="J12" s="54">
        <f t="shared" si="2"/>
        <v>8.0000000000000002E-3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46141</v>
      </c>
      <c r="F13" s="77">
        <f t="shared" si="1"/>
        <v>6</v>
      </c>
      <c r="G13" s="83">
        <f>MIN(_xll.ohPack(Data!$Q$4:INDEX(ONFwd1Y,MATCH(E13+1,SettlementDates,1),1)))</f>
        <v>-1.3200217810815928E-4</v>
      </c>
      <c r="H13" s="54">
        <f t="shared" si="4"/>
        <v>-1E-3</v>
      </c>
      <c r="I13" s="83">
        <f>MAX(_xll.ohPack(Data!$Q$4:INDEX(ONFwd1Y,MATCH(E13+1,SettlementDates,1),1)))</f>
        <v>1.7708048398343834E-2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49794</v>
      </c>
      <c r="F14" s="77">
        <f t="shared" si="1"/>
        <v>12</v>
      </c>
      <c r="G14" s="83">
        <f>MIN(_xll.ohPack(Data!$Q$4:INDEX(ONFwd1Y,MATCH(E14+1,SettlementDates,1),1)))</f>
        <v>-1.3200217810815928E-4</v>
      </c>
      <c r="H14" s="54">
        <f t="shared" si="4"/>
        <v>-1E-3</v>
      </c>
      <c r="I14" s="83">
        <f>MAX(_xll.ohPack(Data!$Q$4:INDEX(ONFwd1Y,MATCH(E14+1,SettlementDates,1),1)))</f>
        <v>1.9095560899557995E-2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53446</v>
      </c>
      <c r="F15" s="77">
        <f t="shared" si="1"/>
        <v>36</v>
      </c>
      <c r="G15" s="83">
        <f>MIN(_xll.ohPack(Data!$Q$4:INDEX(ONFwd1Y,MATCH(E15+1,SettlementDates,1),1)))</f>
        <v>-1.3200217810815928E-4</v>
      </c>
      <c r="H15" s="54">
        <f t="shared" si="4"/>
        <v>-1E-3</v>
      </c>
      <c r="I15" s="83">
        <f>MAX(_xll.ohPack(Data!$Q$4:INDEX(ONFwd1Y,MATCH(E15+1,SettlementDates,1),1)))</f>
        <v>1.9095560899557995E-2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64404</v>
      </c>
      <c r="F16" s="81">
        <f t="shared" si="1"/>
        <v>60</v>
      </c>
      <c r="G16" s="84">
        <f>MIN(_xll.ohPack(Data!$Q$4:INDEX(ONFwd1Y,MATCH(E16+1,SettlementDates,1),1)))</f>
        <v>-1.3200217810815928E-4</v>
      </c>
      <c r="H16" s="55">
        <f t="shared" si="4"/>
        <v>-1E-3</v>
      </c>
      <c r="I16" s="84">
        <f>MAX(_xll.ohPack(Data!$Q$4:INDEX(ONFwd1Y,MATCH(E16+1,SettlementDates,1),1)))</f>
        <v>1.9095560899557995E-2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27" x14ac:dyDescent="0.2">
      <c r="J23" s="62"/>
      <c r="K23" s="62"/>
      <c r="L23" s="62"/>
      <c r="M23" s="117" t="s">
        <v>146</v>
      </c>
      <c r="N23" s="117" t="s">
        <v>30</v>
      </c>
      <c r="O23" s="117" t="str">
        <f t="shared" ref="O23:O35" si="6">LEFT(N23,LEN(N23)-1)+12&amp;"M"</f>
        <v>13M</v>
      </c>
      <c r="P23" s="117" t="str">
        <f t="shared" ref="P23:P35" si="7">Currency&amp;LEFT(N23,LEN(N23)-1)&amp;"x"&amp;LEFT(O23,LEN(O23)-1)&amp;"F"&amp;QuoteSuffix</f>
        <v>EUR1x13F_Quote</v>
      </c>
      <c r="Q23" s="142"/>
      <c r="R23" s="118">
        <f>_xll.qlInterestRateIndexFixingDate(Index1Y,S23)</f>
        <v>42517</v>
      </c>
      <c r="S23" s="118">
        <f>_xll.qlCalendarAdvance(Calendar,SettlementDate,N23,"mf",TRUE)</f>
        <v>42521</v>
      </c>
      <c r="T23" s="118">
        <f>_xll.qlCalendarAdvance(Calendar,SettlementDate,O23,"mf",TRUE)</f>
        <v>42886</v>
      </c>
      <c r="U23" s="119">
        <f>_xll.qlIndexFixing(Index1Y,R23,TRUE,_xll.ohTrigger(Trigger,Trigger1Y,InterestRatesTrigger))</f>
        <v>-9.0000000000206356E-5</v>
      </c>
      <c r="V23" s="119">
        <f>IFERROR(_xll.qlQuoteValue(P23,_xll.ohTrigger(Trigger,Trigger1Y,InterestRatesTrigger)),NA())</f>
        <v>-9.0000000000000006E-5</v>
      </c>
      <c r="W23" s="117" t="b">
        <f>NOT(ISERROR(V23))</f>
        <v>1</v>
      </c>
      <c r="X23" s="145">
        <f>(U23-V23)*10000</f>
        <v>-2.0635077847830363E-12</v>
      </c>
      <c r="Y23" s="171" t="b">
        <f>ABS(X23/10000)&lt;=ABS('General Settings'!$D$33)</f>
        <v>1</v>
      </c>
      <c r="AA23" s="62" t="e">
        <f t="array" ref="AA23:AA35">NA()</f>
        <v>#N/A</v>
      </c>
    </row>
    <row r="24" spans="3:27" x14ac:dyDescent="0.2">
      <c r="M24" s="110" t="s">
        <v>146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42549</v>
      </c>
      <c r="S24" s="111">
        <f>_xll.qlCalendarAdvance(Calendar,SettlementDate,N24,"mf",TRUE)</f>
        <v>42551</v>
      </c>
      <c r="T24" s="111">
        <f>_xll.qlCalendarAdvance(Calendar,SettlementDate,O24,"mf",TRUE)</f>
        <v>42916</v>
      </c>
      <c r="U24" s="112">
        <f>_xll.qlIndexFixing(Index1Y,R24,TRUE,_xll.ohTrigger(Trigger,Trigger1Y,InterestRatesTrigger))</f>
        <v>-7.9999999999976588E-5</v>
      </c>
      <c r="V24" s="112">
        <f>IFERROR(_xll.qlQuoteValue(P24,_xll.ohTrigger(Trigger,Trigger1Y,InterestRatesTrigger)),NA())</f>
        <v>-8.0000000000000007E-5</v>
      </c>
      <c r="W24" s="110" t="b">
        <f t="shared" ref="W24:W35" si="8">NOT(ISERROR(V24))</f>
        <v>1</v>
      </c>
      <c r="X24" s="146">
        <f t="shared" ref="X24:X35" si="9">(U24-V24)*10000</f>
        <v>2.3418766925686896E-13</v>
      </c>
      <c r="Y24" s="171" t="b">
        <f>ABS(X24/10000)&lt;=ABS('General Settings'!$D$33)</f>
        <v>1</v>
      </c>
      <c r="AA24" s="62" t="e">
        <v>#N/A</v>
      </c>
    </row>
    <row r="25" spans="3:27" x14ac:dyDescent="0.2">
      <c r="M25" s="110" t="s">
        <v>146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42578</v>
      </c>
      <c r="S25" s="111">
        <f>_xll.qlCalendarAdvance(Calendar,SettlementDate,N25,"mf",TRUE)</f>
        <v>42580</v>
      </c>
      <c r="T25" s="111">
        <f>_xll.qlCalendarAdvance(Calendar,SettlementDate,O25,"mf",TRUE)</f>
        <v>42947</v>
      </c>
      <c r="U25" s="112">
        <f>_xll.qlIndexFixing(Index1Y,R25,TRUE,_xll.ohTrigger(Trigger,Trigger1Y,InterestRatesTrigger))</f>
        <v>-6.9999999999946732E-5</v>
      </c>
      <c r="V25" s="112">
        <f>IFERROR(_xll.qlQuoteValue(P25,_xll.ohTrigger(Trigger,Trigger1Y,InterestRatesTrigger)),NA())</f>
        <v>-6.9999999999999994E-5</v>
      </c>
      <c r="W25" s="110" t="b">
        <f t="shared" si="8"/>
        <v>1</v>
      </c>
      <c r="X25" s="146">
        <f t="shared" si="9"/>
        <v>5.3261431723350405E-13</v>
      </c>
      <c r="Y25" s="171" t="b">
        <f>ABS(X25/10000)&lt;=ABS('General Settings'!$D$33)</f>
        <v>1</v>
      </c>
      <c r="AA25" s="62" t="e">
        <v>#N/A</v>
      </c>
    </row>
    <row r="26" spans="3:27" x14ac:dyDescent="0.2">
      <c r="M26" s="110" t="s">
        <v>146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42611</v>
      </c>
      <c r="S26" s="111">
        <f>_xll.qlCalendarAdvance(Calendar,SettlementDate,N26,"mf",TRUE)</f>
        <v>42613</v>
      </c>
      <c r="T26" s="111">
        <f>_xll.qlCalendarAdvance(Calendar,SettlementDate,O26,"mf",TRUE)</f>
        <v>42978</v>
      </c>
      <c r="U26" s="112">
        <f>_xll.qlIndexFixing(Index1Y,R26,TRUE,_xll.ohTrigger(Trigger,Trigger1Y,InterestRatesTrigger))</f>
        <v>-6.000000000017407E-5</v>
      </c>
      <c r="V26" s="112">
        <f>IFERROR(_xll.qlQuoteValue(P26,_xll.ohTrigger(Trigger,Trigger1Y,InterestRatesTrigger)),NA())</f>
        <v>-6.0000000000000002E-5</v>
      </c>
      <c r="W26" s="110" t="b">
        <f t="shared" si="8"/>
        <v>1</v>
      </c>
      <c r="X26" s="146">
        <f t="shared" si="9"/>
        <v>-1.7406865879254774E-12</v>
      </c>
      <c r="Y26" s="171" t="b">
        <f>ABS(X26/10000)&lt;=ABS('General Settings'!$D$33)</f>
        <v>1</v>
      </c>
      <c r="AA26" s="62" t="e">
        <v>#N/A</v>
      </c>
    </row>
    <row r="27" spans="3:27" x14ac:dyDescent="0.2">
      <c r="M27" s="110" t="s">
        <v>146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42641</v>
      </c>
      <c r="S27" s="111">
        <f>_xll.qlCalendarAdvance(Calendar,SettlementDate,N27,"mf",TRUE)</f>
        <v>42643</v>
      </c>
      <c r="T27" s="111">
        <f>_xll.qlCalendarAdvance(Calendar,SettlementDate,O27,"mf",TRUE)</f>
        <v>43007</v>
      </c>
      <c r="U27" s="112">
        <f>_xll.qlIndexFixing(Index1Y,R27,TRUE,_xll.ohTrigger(Trigger,Trigger1Y,InterestRatesTrigger))</f>
        <v>-4.9999999999998152E-5</v>
      </c>
      <c r="V27" s="112">
        <f>IFERROR(_xll.qlQuoteValue(P27,_xll.ohTrigger(Trigger,Trigger1Y,InterestRatesTrigger)),NA())</f>
        <v>-4.9999999999999996E-5</v>
      </c>
      <c r="W27" s="110" t="b">
        <f t="shared" si="8"/>
        <v>1</v>
      </c>
      <c r="X27" s="146">
        <f t="shared" si="9"/>
        <v>1.8431436932253575E-14</v>
      </c>
      <c r="Y27" s="171" t="b">
        <f>ABS(X27/10000)&lt;=ABS('General Settings'!$D$33)</f>
        <v>1</v>
      </c>
      <c r="AA27" s="62" t="e">
        <v>#N/A</v>
      </c>
    </row>
    <row r="28" spans="3:27" x14ac:dyDescent="0.2">
      <c r="M28" s="110" t="s">
        <v>146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42670</v>
      </c>
      <c r="S28" s="111">
        <f>_xll.qlCalendarAdvance(Calendar,SettlementDate,N28,"mf",TRUE)</f>
        <v>42674</v>
      </c>
      <c r="T28" s="111">
        <f>_xll.qlCalendarAdvance(Calendar,SettlementDate,O28,"mf",TRUE)</f>
        <v>43039</v>
      </c>
      <c r="U28" s="112">
        <f>_xll.qlIndexFixing(Index1Y,R28,TRUE,_xll.ohTrigger(Trigger,Trigger1Y,InterestRatesTrigger))</f>
        <v>-2.0000000008234131E-5</v>
      </c>
      <c r="V28" s="112">
        <f>IFERROR(_xll.qlQuoteValue(P28,_xll.ohTrigger(Trigger,Trigger1Y,InterestRatesTrigger)),NA())</f>
        <v>-2.0000000000000002E-5</v>
      </c>
      <c r="W28" s="110" t="b">
        <f t="shared" si="8"/>
        <v>1</v>
      </c>
      <c r="X28" s="146">
        <f t="shared" si="9"/>
        <v>-8.2341292530034582E-11</v>
      </c>
      <c r="Y28" s="171" t="b">
        <f>ABS(X28/10000)&lt;=ABS('General Settings'!$D$33)</f>
        <v>1</v>
      </c>
      <c r="AA28" s="62" t="e">
        <v>#N/A</v>
      </c>
    </row>
    <row r="29" spans="3:27" x14ac:dyDescent="0.2">
      <c r="M29" s="110" t="s">
        <v>146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42702</v>
      </c>
      <c r="S29" s="111">
        <f>_xll.qlCalendarAdvance(Calendar,SettlementDate,N29,"mf",TRUE)</f>
        <v>42704</v>
      </c>
      <c r="T29" s="111">
        <f>_xll.qlCalendarAdvance(Calendar,SettlementDate,O29,"mf",TRUE)</f>
        <v>43069</v>
      </c>
      <c r="U29" s="112">
        <f>_xll.qlIndexFixing(Index1Y,R29,TRUE,_xll.ohTrigger(Trigger,Trigger1Y,InterestRatesTrigger))</f>
        <v>-2.0000000000131024E-5</v>
      </c>
      <c r="V29" s="112">
        <f>IFERROR(_xll.qlQuoteValue(P29,_xll.ohTrigger(Trigger,Trigger1Y,InterestRatesTrigger)),NA())</f>
        <v>-2.0000000000000002E-5</v>
      </c>
      <c r="W29" s="110" t="b">
        <f t="shared" si="8"/>
        <v>1</v>
      </c>
      <c r="X29" s="146">
        <f t="shared" si="9"/>
        <v>-1.3102244441308419E-12</v>
      </c>
      <c r="Y29" s="171" t="b">
        <f>ABS(X29/10000)&lt;=ABS('General Settings'!$D$33)</f>
        <v>1</v>
      </c>
      <c r="AA29" s="62" t="e">
        <v>#N/A</v>
      </c>
    </row>
    <row r="30" spans="3:27" x14ac:dyDescent="0.2">
      <c r="M30" s="110" t="s">
        <v>146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42732</v>
      </c>
      <c r="S30" s="111">
        <f>_xll.qlCalendarAdvance(Calendar,SettlementDate,N30,"mf",TRUE)</f>
        <v>42734</v>
      </c>
      <c r="T30" s="111">
        <f>_xll.qlCalendarAdvance(Calendar,SettlementDate,O30,"mf",TRUE)</f>
        <v>43098</v>
      </c>
      <c r="U30" s="112">
        <f>_xll.qlIndexFixing(Index1Y,R30,TRUE,_xll.ohTrigger(Trigger,Trigger1Y,InterestRatesTrigger))</f>
        <v>0</v>
      </c>
      <c r="V30" s="112">
        <f>IFERROR(_xll.qlQuoteValue(P30,_xll.ohTrigger(Trigger,Trigger1Y,InterestRatesTrigger)),NA())</f>
        <v>0</v>
      </c>
      <c r="W30" s="110" t="b">
        <f t="shared" si="8"/>
        <v>1</v>
      </c>
      <c r="X30" s="146">
        <f t="shared" si="9"/>
        <v>0</v>
      </c>
      <c r="Y30" s="171" t="b">
        <f>ABS(X30/10000)&lt;=ABS('General Settings'!$D$33)</f>
        <v>1</v>
      </c>
      <c r="AA30" s="62" t="e">
        <v>#N/A</v>
      </c>
    </row>
    <row r="31" spans="3:27" x14ac:dyDescent="0.2">
      <c r="M31" s="110" t="s">
        <v>146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42762</v>
      </c>
      <c r="S31" s="111">
        <f>_xll.qlCalendarAdvance(Calendar,SettlementDate,N31,"mf",TRUE)</f>
        <v>42766</v>
      </c>
      <c r="T31" s="111">
        <f>_xll.qlCalendarAdvance(Calendar,SettlementDate,O31,"mf",TRUE)</f>
        <v>43131</v>
      </c>
      <c r="U31" s="112">
        <f>_xll.qlIndexFixing(Index1Y,R31,TRUE,_xll.ohTrigger(Trigger,Trigger1Y,InterestRatesTrigger))</f>
        <v>3.9999999989311904E-5</v>
      </c>
      <c r="V31" s="112">
        <f>IFERROR(_xll.qlQuoteValue(P31,_xll.ohTrigger(Trigger,Trigger1Y,InterestRatesTrigger)),NA())</f>
        <v>4.0000000000000003E-5</v>
      </c>
      <c r="W31" s="110" t="b">
        <f t="shared" si="8"/>
        <v>1</v>
      </c>
      <c r="X31" s="146">
        <f t="shared" si="9"/>
        <v>-1.0688098897679993E-10</v>
      </c>
      <c r="Y31" s="171" t="b">
        <f>ABS(X31/10000)&lt;=ABS('General Settings'!$D$33)</f>
        <v>1</v>
      </c>
      <c r="AA31" s="62" t="e">
        <v>#N/A</v>
      </c>
    </row>
    <row r="32" spans="3:27" x14ac:dyDescent="0.2">
      <c r="M32" s="110" t="s">
        <v>146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42790</v>
      </c>
      <c r="S32" s="111">
        <f>_xll.qlCalendarAdvance(Calendar,SettlementDate,N32,"mf",TRUE)</f>
        <v>42794</v>
      </c>
      <c r="T32" s="111">
        <f>_xll.qlCalendarAdvance(Calendar,SettlementDate,O32,"mf",TRUE)</f>
        <v>43159</v>
      </c>
      <c r="U32" s="112">
        <f>_xll.qlIndexFixing(Index1Y,R32,TRUE,_xll.ohTrigger(Trigger,Trigger1Y,InterestRatesTrigger))</f>
        <v>5.999999999984557E-5</v>
      </c>
      <c r="V32" s="112">
        <f>IFERROR(_xll.qlQuoteValue(P32,_xll.ohTrigger(Trigger,Trigger1Y,InterestRatesTrigger)),NA())</f>
        <v>6.0000000000000002E-5</v>
      </c>
      <c r="W32" s="110" t="b">
        <f t="shared" si="8"/>
        <v>1</v>
      </c>
      <c r="X32" s="146">
        <f t="shared" si="9"/>
        <v>-1.5443104694340404E-12</v>
      </c>
      <c r="Y32" s="171" t="b">
        <f>ABS(X32/10000)&lt;=ABS('General Settings'!$D$33)</f>
        <v>1</v>
      </c>
      <c r="AA32" s="62" t="e">
        <v>#N/A</v>
      </c>
    </row>
    <row r="33" spans="13:27" x14ac:dyDescent="0.2">
      <c r="M33" s="110" t="s">
        <v>146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42823</v>
      </c>
      <c r="S33" s="111">
        <f>_xll.qlCalendarAdvance(Calendar,SettlementDate,N33,"mf",TRUE)</f>
        <v>42825</v>
      </c>
      <c r="T33" s="111">
        <f>_xll.qlCalendarAdvance(Calendar,SettlementDate,O33,"mf",TRUE)</f>
        <v>43188</v>
      </c>
      <c r="U33" s="112">
        <f>_xll.qlIndexFixing(Index1Y,R33,TRUE,_xll.ohTrigger(Trigger,Trigger1Y,InterestRatesTrigger))</f>
        <v>1.0999999998718876E-4</v>
      </c>
      <c r="V33" s="112">
        <f>IFERROR(_xll.qlQuoteValue(P33,_xll.ohTrigger(Trigger,Trigger1Y,InterestRatesTrigger)),NA())</f>
        <v>1.1000000000000003E-4</v>
      </c>
      <c r="W33" s="110" t="b">
        <f t="shared" si="8"/>
        <v>1</v>
      </c>
      <c r="X33" s="146">
        <f t="shared" si="9"/>
        <v>-1.2811271683267622E-10</v>
      </c>
      <c r="Y33" s="171" t="b">
        <f>ABS(X33/10000)&lt;=ABS('General Settings'!$D$33)</f>
        <v>1</v>
      </c>
      <c r="AA33" s="62" t="e">
        <v>#N/A</v>
      </c>
    </row>
    <row r="34" spans="13:27" x14ac:dyDescent="0.2">
      <c r="M34" s="110" t="s">
        <v>146</v>
      </c>
      <c r="N34" s="110" t="s">
        <v>102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42851</v>
      </c>
      <c r="S34" s="111">
        <f>_xll.qlCalendarAdvance(Calendar,SettlementDate,N34,"mf",TRUE)</f>
        <v>42853</v>
      </c>
      <c r="T34" s="111">
        <f>_xll.qlCalendarAdvance(Calendar,SettlementDate,O34,"mf",TRUE)</f>
        <v>43220</v>
      </c>
      <c r="U34" s="112">
        <f>_xll.qlIndexFixing(Index1Y,R34,TRUE,_xll.ohTrigger(Trigger,Trigger1Y,InterestRatesTrigger))</f>
        <v>1.5999999998519168E-4</v>
      </c>
      <c r="V34" s="112">
        <f>IFERROR(_xll.qlQuoteValue(P34,_xll.ohTrigger(Trigger,Trigger1Y,InterestRatesTrigger)),NA())</f>
        <v>1.6000000000000001E-4</v>
      </c>
      <c r="W34" s="110" t="b">
        <f t="shared" si="8"/>
        <v>1</v>
      </c>
      <c r="X34" s="146">
        <f t="shared" si="9"/>
        <v>-1.4808331427404453E-10</v>
      </c>
      <c r="Y34" s="171" t="b">
        <f>ABS(X34/10000)&lt;=ABS('General Settings'!$D$33)</f>
        <v>1</v>
      </c>
      <c r="AA34" s="62" t="e">
        <v>#N/A</v>
      </c>
    </row>
    <row r="35" spans="13:27" x14ac:dyDescent="0.2">
      <c r="M35" s="114" t="s">
        <v>146</v>
      </c>
      <c r="N35" s="114" t="s">
        <v>103</v>
      </c>
      <c r="O35" s="114" t="str">
        <f t="shared" si="6"/>
        <v>36M</v>
      </c>
      <c r="P35" s="114" t="str">
        <f t="shared" si="7"/>
        <v>EUR24x36F_Quote</v>
      </c>
      <c r="Q35" s="143"/>
      <c r="R35" s="115">
        <f>_xll.qlInterestRateIndexFixingDate(Index1Y,S35)</f>
        <v>43216</v>
      </c>
      <c r="S35" s="115">
        <f>_xll.qlCalendarAdvance(Calendar,SettlementDate,N35,"mf",TRUE)</f>
        <v>43220</v>
      </c>
      <c r="T35" s="115">
        <f>_xll.qlCalendarAdvance(Calendar,SettlementDate,O35,"mf",TRUE)</f>
        <v>43585</v>
      </c>
      <c r="U35" s="116">
        <f>_xll.qlIndexFixing(Index1Y,R35,TRUE,_xll.ohTrigger(Trigger,Trigger1Y,InterestRatesTrigger))</f>
        <v>1.3407119509942869E-3</v>
      </c>
      <c r="V35" s="116">
        <f>IFERROR(_xll.qlQuoteValue(P35,_xll.ohTrigger(Trigger,Trigger1Y,InterestRatesTrigger)),NA())</f>
        <v>1.3600000000000001E-3</v>
      </c>
      <c r="W35" s="114" t="b">
        <f t="shared" si="8"/>
        <v>1</v>
      </c>
      <c r="X35" s="158">
        <f t="shared" si="9"/>
        <v>-0.19288049005713234</v>
      </c>
      <c r="Y35" s="172" t="b">
        <f>ABS(X35/10000)&lt;=ABS('General Settings'!$D$33)</f>
        <v>1</v>
      </c>
      <c r="AA35" s="62" t="e">
        <v>#N/A</v>
      </c>
    </row>
    <row r="36" spans="13:27" x14ac:dyDescent="0.2">
      <c r="W36" s="62"/>
      <c r="X36" s="63"/>
    </row>
    <row r="37" spans="13:27" x14ac:dyDescent="0.2">
      <c r="W37" s="62"/>
      <c r="X37" s="63"/>
    </row>
    <row r="38" spans="13:27" x14ac:dyDescent="0.2">
      <c r="W38" s="62"/>
      <c r="X38" s="63"/>
    </row>
    <row r="39" spans="13:27" x14ac:dyDescent="0.2">
      <c r="W39" s="62"/>
      <c r="X39" s="63"/>
    </row>
    <row r="40" spans="13:27" x14ac:dyDescent="0.2">
      <c r="W40" s="62"/>
      <c r="X40" s="63"/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EURON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42487</v>
      </c>
      <c r="E4" s="176">
        <f>_xll.qlInterestRateIndexValueDate(IndexON,D4)</f>
        <v>42487</v>
      </c>
      <c r="F4" s="193">
        <f>IFERROR(_xll.qlIndexFixing(IndexON,D4,TRUE,_xll.ohTrigger(RecalcTrigger,TriggerON)),NA())</f>
        <v>-3.399999999942338E-3</v>
      </c>
      <c r="H4" s="41">
        <f>EvaluationDate</f>
        <v>42487</v>
      </c>
      <c r="I4" s="176">
        <f>_xll.qlInterestRateIndexValueDate(Index1M,$H4)</f>
        <v>42489</v>
      </c>
      <c r="J4" s="182">
        <f>IFERROR(_xll.qlIndexFixing(Index1M,$H4,TRUE,_xll.ohTrigger(_xll.ohTrigger(RecalcTrigger,Trigger1M),Trigger1M)),NA())</f>
        <v>-3.4299999998790853E-3</v>
      </c>
      <c r="K4" s="44">
        <f>IFERROR(_xll.qlIndexFixing(Index3M,H4,TRUE,_xll.ohTrigger(RecalcTrigger,Trigger3M)),NA())</f>
        <v>-2.5280000000004691E-3</v>
      </c>
      <c r="L4" s="44">
        <f>IFERROR(_xll.qlIndexFixing(Index6M,$H4,TRUE,_xll.ohTrigger(RecalcTrigger,Trigger6M)),NA())</f>
        <v>-1.4130000000106288E-3</v>
      </c>
      <c r="M4" s="183">
        <f>IFERROR(_xll.qlIndexFixing(Index1Y,$H4,TRUE,_xll.ohTrigger(RecalcTrigger,Trigger1Y)),NA())</f>
        <v>-1.0999999999993006E-4</v>
      </c>
      <c r="N4" s="182">
        <f>IFERROR(_xll.qlIndexFixing(ONIndex1M,I4,TRUE,_xll.ohTrigger(RecalcTrigger,Trigger1M)),NA())</f>
        <v>-3.331092466742902E-3</v>
      </c>
      <c r="O4" s="44">
        <f>IFERROR(_xll.qlIndexFixing(ONIndex3M,I4,TRUE,_xll.ohTrigger(RecalcTrigger,Trigger3M)),NA())</f>
        <v>-2.5262747640208971E-3</v>
      </c>
      <c r="P4" s="44">
        <f>IFERROR(_xll.qlIndexFixing(ONIndex6M,I4,TRUE,_xll.ohTrigger(RecalcTrigger,Trigger6M)),NA())</f>
        <v>-1.3990842751931964E-3</v>
      </c>
      <c r="Q4" s="183">
        <f>IFERROR(_xll.qlIndexFixing(ONIndex1Y,I4,TRUE,_xll.ohTrigger(RecalcTrigger,Trigger1Y)),NA())</f>
        <v>-1.3200217802822323E-4</v>
      </c>
    </row>
    <row r="5" spans="2:17" x14ac:dyDescent="0.2">
      <c r="B5" s="39" t="s">
        <v>17</v>
      </c>
      <c r="D5" s="42">
        <f>_xll.qlCalendarAdvance(Calendar,$D4,B5,"f",FALSE)</f>
        <v>42488</v>
      </c>
      <c r="E5" s="177">
        <f>_xll.qlInterestRateIndexValueDate(IndexON,D5)</f>
        <v>42488</v>
      </c>
      <c r="F5" s="193">
        <f>IFERROR(_xll.qlIndexFixing(IndexON,D5,TRUE,_xll.ohTrigger(RecalcTrigger,TriggerON)),NA())</f>
        <v>-3.4000000003020503E-3</v>
      </c>
      <c r="H5" s="42">
        <f>_xll.qlCalendarAdvance(Calendar,$H4,B5,"f",FALSE)</f>
        <v>42488</v>
      </c>
      <c r="I5" s="177">
        <f>_xll.qlInterestRateIndexValueDate(Index1M,$H5)</f>
        <v>42492</v>
      </c>
      <c r="J5" s="182">
        <f>IFERROR(_xll.qlIndexFixing(Index1M,$H5,TRUE,_xll.ohTrigger(RecalcTrigger,Trigger1M)),NA())</f>
        <v>-3.4428547154347245E-3</v>
      </c>
      <c r="K5" s="44">
        <f>IFERROR(_xll.qlIndexFixing(Index3M,H5,TRUE,_xll.ohTrigger(RecalcTrigger,Trigger3M)),NA())</f>
        <v>-2.5306616028057372E-3</v>
      </c>
      <c r="L5" s="44">
        <f>IFERROR(_xll.qlIndexFixing(Index6M,$H5,TRUE,_xll.ohTrigger(RecalcTrigger,Trigger6M)),NA())</f>
        <v>-1.4145916782420461E-3</v>
      </c>
      <c r="M5" s="183">
        <f>IFERROR(_xll.qlIndexFixing(Index1Y,$H5,TRUE,_xll.ohTrigger(RecalcTrigger,Trigger1Y)),NA())</f>
        <v>-1.0822327901444031E-4</v>
      </c>
      <c r="N5" s="182">
        <f>IFERROR(_xll.qlIndexFixing(ONIndex1M,I5,TRUE,_xll.ohTrigger(RecalcTrigger,Trigger1M)),NA())</f>
        <v>-3.331092466702934E-3</v>
      </c>
      <c r="O5" s="44">
        <f>IFERROR(_xll.qlIndexFixing(ONIndex3M,I5,TRUE,_xll.ohTrigger(RecalcTrigger,Trigger3M)),NA())</f>
        <v>-2.5262747640208971E-3</v>
      </c>
      <c r="P5" s="44">
        <f>IFERROR(_xll.qlIndexFixing(ONIndex6M,I5,TRUE,_xll.ohTrigger(RecalcTrigger,Trigger6M)),NA())</f>
        <v>-1.3990842753131005E-3</v>
      </c>
      <c r="Q5" s="183">
        <f>IFERROR(_xll.qlIndexFixing(ONIndex1Y,I5,TRUE,_xll.ohTrigger(RecalcTrigger,Trigger1Y)),NA())</f>
        <v>-1.3200217806819126E-4</v>
      </c>
    </row>
    <row r="6" spans="2:17" x14ac:dyDescent="0.2">
      <c r="B6" s="39" t="s">
        <v>17</v>
      </c>
      <c r="D6" s="42">
        <f>_xll.qlCalendarAdvance(Calendar,$D5,B6,"f",FALSE)</f>
        <v>42489</v>
      </c>
      <c r="E6" s="177">
        <f>_xll.qlInterestRateIndexValueDate(IndexON,D6)</f>
        <v>42489</v>
      </c>
      <c r="F6" s="193">
        <f>IFERROR(_xll.qlIndexFixing(IndexON,D6,TRUE,_xll.ohTrigger(RecalcTrigger,TriggerON)),NA())</f>
        <v>-3.3827409530973185E-3</v>
      </c>
      <c r="H6" s="42">
        <f>_xll.qlCalendarAdvance(Calendar,$H5,B6,"f",FALSE)</f>
        <v>42489</v>
      </c>
      <c r="I6" s="177">
        <f>_xll.qlInterestRateIndexValueDate(Index1M,$H6)</f>
        <v>42493</v>
      </c>
      <c r="J6" s="182">
        <f>IFERROR(_xll.qlIndexFixing(Index1M,$H6,TRUE,_xll.ohTrigger(RecalcTrigger,Trigger1M)),NA())</f>
        <v>-3.4476475853227918E-3</v>
      </c>
      <c r="K6" s="44">
        <f>IFERROR(_xll.qlIndexFixing(Index3M,H6,TRUE,_xll.ohTrigger(RecalcTrigger,Trigger3M)),NA())</f>
        <v>-2.5312365343876449E-3</v>
      </c>
      <c r="L6" s="44">
        <f>IFERROR(_xll.qlIndexFixing(Index6M,$H6,TRUE,_xll.ohTrigger(RecalcTrigger,Trigger6M)),NA())</f>
        <v>-1.4153082416951848E-3</v>
      </c>
      <c r="M6" s="183">
        <f>IFERROR(_xll.qlIndexFixing(Index1Y,$H6,TRUE,_xll.ohTrigger(RecalcTrigger,Trigger1Y)),NA())</f>
        <v>-1.0770112916187945E-4</v>
      </c>
      <c r="N6" s="182">
        <f>IFERROR(_xll.qlIndexFixing(ONIndex1M,I6,TRUE,_xll.ohTrigger(RecalcTrigger,Trigger1M)),NA())</f>
        <v>-3.3310924667828701E-3</v>
      </c>
      <c r="O6" s="44">
        <f>IFERROR(_xll.qlIndexFixing(ONIndex3M,I6,TRUE,_xll.ohTrigger(RecalcTrigger,Trigger3M)),NA())</f>
        <v>-2.5262747640608652E-3</v>
      </c>
      <c r="P6" s="44">
        <f>IFERROR(_xll.qlIndexFixing(ONIndex6M,I6,TRUE,_xll.ohTrigger(RecalcTrigger,Trigger6M)),NA())</f>
        <v>-1.3990842752331645E-3</v>
      </c>
      <c r="Q6" s="183">
        <f>IFERROR(_xll.qlIndexFixing(ONIndex1Y,I6,TRUE,_xll.ohTrigger(RecalcTrigger,Trigger1Y)),NA())</f>
        <v>-1.3200217802822323E-4</v>
      </c>
    </row>
    <row r="7" spans="2:17" x14ac:dyDescent="0.2">
      <c r="B7" s="39" t="s">
        <v>17</v>
      </c>
      <c r="D7" s="42">
        <f>_xll.qlCalendarAdvance(Calendar,$D6,B7,"f",FALSE)</f>
        <v>42492</v>
      </c>
      <c r="E7" s="177">
        <f>_xll.qlInterestRateIndexValueDate(IndexON,D7)</f>
        <v>42492</v>
      </c>
      <c r="F7" s="193">
        <f>IFERROR(_xll.qlIndexFixing(IndexON,D7,TRUE,_xll.ohTrigger(RecalcTrigger,TriggerON)),NA())</f>
        <v>-3.3537886774537284E-3</v>
      </c>
      <c r="H7" s="42">
        <f>_xll.qlCalendarAdvance(Calendar,$H6,B7,"f",FALSE)</f>
        <v>42492</v>
      </c>
      <c r="I7" s="177">
        <f>_xll.qlInterestRateIndexValueDate(Index1M,$H7)</f>
        <v>42494</v>
      </c>
      <c r="J7" s="182">
        <f>IFERROR(_xll.qlIndexFixing(Index1M,$H7,TRUE,_xll.ohTrigger(RecalcTrigger,Trigger1M)),NA())</f>
        <v>-3.4538978873488451E-3</v>
      </c>
      <c r="K7" s="44">
        <f>IFERROR(_xll.qlIndexFixing(Index3M,H7,TRUE,_xll.ohTrigger(RecalcTrigger,Trigger3M)),NA())</f>
        <v>-2.5317740148803666E-3</v>
      </c>
      <c r="L7" s="44">
        <f>IFERROR(_xll.qlIndexFixing(Index6M,$H7,TRUE,_xll.ohTrigger(RecalcTrigger,Trigger6M)),NA())</f>
        <v>-1.4160004377443596E-3</v>
      </c>
      <c r="M7" s="183">
        <f>IFERROR(_xll.qlIndexFixing(Index1Y,$H7,TRUE,_xll.ohTrigger(RecalcTrigger,Trigger1Y)),NA())</f>
        <v>-1.0715676815913923E-4</v>
      </c>
      <c r="N7" s="182">
        <f>IFERROR(_xll.qlIndexFixing(ONIndex1M,I7,TRUE,_xll.ohTrigger(RecalcTrigger,Trigger1M)),NA())</f>
        <v>-3.3638420231163479E-3</v>
      </c>
      <c r="O7" s="44">
        <f>IFERROR(_xll.qlIndexFixing(ONIndex3M,I7,TRUE,_xll.ohTrigger(RecalcTrigger,Trigger3M)),NA())</f>
        <v>-2.5262570361350711E-3</v>
      </c>
      <c r="P7" s="44">
        <f>IFERROR(_xll.qlIndexFixing(ONIndex6M,I7,TRUE,_xll.ohTrigger(RecalcTrigger,Trigger6M)),NA())</f>
        <v>-1.3990788379425467E-3</v>
      </c>
      <c r="Q7" s="183">
        <f>IFERROR(_xll.qlIndexFixing(ONIndex1Y,I7,TRUE,_xll.ohTrigger(RecalcTrigger,Trigger1Y)),NA())</f>
        <v>-1.320021296535856E-4</v>
      </c>
    </row>
    <row r="8" spans="2:17" x14ac:dyDescent="0.2">
      <c r="B8" s="39" t="s">
        <v>17</v>
      </c>
      <c r="D8" s="42">
        <f>_xll.qlCalendarAdvance(Calendar,$D7,B8,"f",FALSE)</f>
        <v>42493</v>
      </c>
      <c r="E8" s="177">
        <f>_xll.qlInterestRateIndexValueDate(IndexON,D8)</f>
        <v>42493</v>
      </c>
      <c r="F8" s="193">
        <f>IFERROR(_xll.qlIndexFixing(IndexON,D8,TRUE,_xll.ohTrigger(RecalcTrigger,TriggerON)),NA())</f>
        <v>-3.3419758671238142E-3</v>
      </c>
      <c r="H8" s="42">
        <f>_xll.qlCalendarAdvance(Calendar,$H7,B8,"f",FALSE)</f>
        <v>42493</v>
      </c>
      <c r="I8" s="177">
        <f>_xll.qlInterestRateIndexValueDate(Index1M,$H8)</f>
        <v>42495</v>
      </c>
      <c r="J8" s="182">
        <f>IFERROR(_xll.qlIndexFixing(Index1M,$H8,TRUE,_xll.ohTrigger(RecalcTrigger,Trigger1M)),NA())</f>
        <v>-3.4577675515870543E-3</v>
      </c>
      <c r="K8" s="44">
        <f>IFERROR(_xll.qlIndexFixing(Index3M,H8,TRUE,_xll.ohTrigger(RecalcTrigger,Trigger3M)),NA())</f>
        <v>-2.5322754334539846E-3</v>
      </c>
      <c r="L8" s="44">
        <f>IFERROR(_xll.qlIndexFixing(Index6M,$H8,TRUE,_xll.ohTrigger(RecalcTrigger,Trigger6M)),NA())</f>
        <v>-1.4177285329259306E-3</v>
      </c>
      <c r="M8" s="183">
        <f>IFERROR(_xll.qlIndexFixing(Index1Y,$H8,TRUE,_xll.ohTrigger(RecalcTrigger,Trigger1Y)),NA())</f>
        <v>-1.0659170383712088E-4</v>
      </c>
      <c r="N8" s="182">
        <f>IFERROR(_xll.qlIndexFixing(ONIndex1M,I8,TRUE,_xll.ohTrigger(RecalcTrigger,Trigger1M)),NA())</f>
        <v>-3.4094131642703474E-3</v>
      </c>
      <c r="O8" s="44">
        <f>IFERROR(_xll.qlIndexFixing(ONIndex3M,I8,TRUE,_xll.ohTrigger(RecalcTrigger,Trigger3M)),NA())</f>
        <v>-2.5262747639809291E-3</v>
      </c>
      <c r="P8" s="44">
        <f>IFERROR(_xll.qlIndexFixing(ONIndex6M,I8,TRUE,_xll.ohTrigger(RecalcTrigger,Trigger6M)),NA())</f>
        <v>-1.3990842751931964E-3</v>
      </c>
      <c r="Q8" s="183">
        <f>IFERROR(_xll.qlIndexFixing(ONIndex1Y,I8,TRUE,_xll.ohTrigger(RecalcTrigger,Trigger1Y)),NA())</f>
        <v>-1.3200217810815928E-4</v>
      </c>
    </row>
    <row r="9" spans="2:17" x14ac:dyDescent="0.2">
      <c r="B9" s="39" t="s">
        <v>17</v>
      </c>
      <c r="D9" s="42">
        <f>_xll.qlCalendarAdvance(Calendar,$D8,B9,"f",FALSE)</f>
        <v>42494</v>
      </c>
      <c r="E9" s="177">
        <f>_xll.qlInterestRateIndexValueDate(IndexON,D9)</f>
        <v>42494</v>
      </c>
      <c r="F9" s="193">
        <f>IFERROR(_xll.qlIndexFixing(IndexON,D9,TRUE,_xll.ohTrigger(RecalcTrigger,TriggerON)),NA())</f>
        <v>-3.3364061005558554E-3</v>
      </c>
      <c r="H9" s="42">
        <f>_xll.qlCalendarAdvance(Calendar,$H8,B9,"f",FALSE)</f>
        <v>42494</v>
      </c>
      <c r="I9" s="177">
        <f>_xll.qlInterestRateIndexValueDate(Index1M,$H9)</f>
        <v>42496</v>
      </c>
      <c r="J9" s="182">
        <f>IFERROR(_xll.qlIndexFixing(Index1M,$H9,TRUE,_xll.ohTrigger(RecalcTrigger,Trigger1M)),NA())</f>
        <v>-3.4618858775957396E-3</v>
      </c>
      <c r="K9" s="44">
        <f>IFERROR(_xll.qlIndexFixing(Index3M,H9,TRUE,_xll.ohTrigger(RecalcTrigger,Trigger3M)),NA())</f>
        <v>-2.533388575165732E-3</v>
      </c>
      <c r="L9" s="44">
        <f>IFERROR(_xll.qlIndexFixing(Index6M,$H9,TRUE,_xll.ohTrigger(RecalcTrigger,Trigger6M)),NA())</f>
        <v>-1.4178348228927862E-3</v>
      </c>
      <c r="M9" s="183">
        <f>IFERROR(_xll.qlIndexFixing(Index1Y,$H9,TRUE,_xll.ohTrigger(RecalcTrigger,Trigger1Y)),NA())</f>
        <v>-1.0493587059606201E-4</v>
      </c>
      <c r="N9" s="182">
        <f>IFERROR(_xll.qlIndexFixing(ONIndex1M,I9,TRUE,_xll.ohTrigger(RecalcTrigger,Trigger1M)),NA())</f>
        <v>-3.4288814089666886E-3</v>
      </c>
      <c r="O9" s="44">
        <f>IFERROR(_xll.qlIndexFixing(ONIndex3M,I9,TRUE,_xll.ohTrigger(RecalcTrigger,Trigger3M)),NA())</f>
        <v>-2.5262747641008332E-3</v>
      </c>
      <c r="P9" s="44">
        <f>IFERROR(_xll.qlIndexFixing(ONIndex6M,I9,TRUE,_xll.ohTrigger(RecalcTrigger,Trigger6M)),NA())</f>
        <v>-1.3990842752731325E-3</v>
      </c>
      <c r="Q9" s="183">
        <f>IFERROR(_xll.qlIndexFixing(ONIndex1Y,I9,TRUE,_xll.ohTrigger(RecalcTrigger,Trigger1Y)),NA())</f>
        <v>-1.320021779882552E-4</v>
      </c>
    </row>
    <row r="10" spans="2:17" x14ac:dyDescent="0.2">
      <c r="B10" s="39" t="s">
        <v>17</v>
      </c>
      <c r="D10" s="42">
        <f>_xll.qlCalendarAdvance(Calendar,$D9,B10,"f",FALSE)</f>
        <v>42495</v>
      </c>
      <c r="E10" s="177">
        <f>_xll.qlInterestRateIndexValueDate(IndexON,D10)</f>
        <v>42495</v>
      </c>
      <c r="F10" s="193">
        <f>IFERROR(_xll.qlIndexFixing(IndexON,D10,TRUE,_xll.ohTrigger(RecalcTrigger,TriggerON)),NA())</f>
        <v>-3.3401697189328061E-3</v>
      </c>
      <c r="H10" s="42">
        <f>_xll.qlCalendarAdvance(Calendar,$H9,B10,"f",FALSE)</f>
        <v>42495</v>
      </c>
      <c r="I10" s="177">
        <f>_xll.qlInterestRateIndexValueDate(Index1M,$H10)</f>
        <v>42499</v>
      </c>
      <c r="J10" s="182">
        <f>IFERROR(_xll.qlIndexFixing(Index1M,$H10,TRUE,_xll.ohTrigger(RecalcTrigger,Trigger1M)),NA())</f>
        <v>-3.4726874661367684E-3</v>
      </c>
      <c r="K10" s="44">
        <f>IFERROR(_xll.qlIndexFixing(Index3M,H10,TRUE,_xll.ohTrigger(RecalcTrigger,Trigger3M)),NA())</f>
        <v>-2.5339523899841451E-3</v>
      </c>
      <c r="L10" s="44">
        <f>IFERROR(_xll.qlIndexFixing(Index6M,$H10,TRUE,_xll.ohTrigger(RecalcTrigger,Trigger6M)),NA())</f>
        <v>-1.4191364631534983E-3</v>
      </c>
      <c r="M10" s="183">
        <f>IFERROR(_xll.qlIndexFixing(Index1Y,$H10,TRUE,_xll.ohTrigger(RecalcTrigger,Trigger1Y)),NA())</f>
        <v>-1.0415519944939307E-4</v>
      </c>
      <c r="N10" s="182">
        <f>IFERROR(_xll.qlIndexFixing(ONIndex1M,I10,TRUE,_xll.ohTrigger(RecalcTrigger,Trigger1M)),NA())</f>
        <v>-3.4431672529544599E-3</v>
      </c>
      <c r="O10" s="44">
        <f>IFERROR(_xll.qlIndexFixing(ONIndex3M,I10,TRUE,_xll.ohTrigger(RecalcTrigger,Trigger3M)),NA())</f>
        <v>-2.5262747640208971E-3</v>
      </c>
      <c r="P10" s="44">
        <f>IFERROR(_xll.qlIndexFixing(ONIndex6M,I10,TRUE,_xll.ohTrigger(RecalcTrigger,Trigger6M)),NA())</f>
        <v>-1.3990842753131005E-3</v>
      </c>
      <c r="Q10" s="183">
        <f>IFERROR(_xll.qlIndexFixing(ONIndex1Y,I10,TRUE,_xll.ohTrigger(RecalcTrigger,Trigger1Y)),NA())</f>
        <v>-1.3200217810815928E-4</v>
      </c>
    </row>
    <row r="11" spans="2:17" x14ac:dyDescent="0.2">
      <c r="B11" s="39" t="s">
        <v>17</v>
      </c>
      <c r="D11" s="42">
        <f>_xll.qlCalendarAdvance(Calendar,$D10,B11,"f",FALSE)</f>
        <v>42496</v>
      </c>
      <c r="E11" s="177">
        <f>_xll.qlInterestRateIndexValueDate(IndexON,D11)</f>
        <v>42496</v>
      </c>
      <c r="F11" s="193">
        <f>IFERROR(_xll.qlIndexFixing(IndexON,D11,TRUE,_xll.ohTrigger(RecalcTrigger,TriggerON)),NA())</f>
        <v>-3.3699852222524029E-3</v>
      </c>
      <c r="H11" s="42">
        <f>_xll.qlCalendarAdvance(Calendar,$H10,B11,"f",FALSE)</f>
        <v>42496</v>
      </c>
      <c r="I11" s="177">
        <f>_xll.qlInterestRateIndexValueDate(Index1M,$H11)</f>
        <v>42500</v>
      </c>
      <c r="J11" s="182">
        <f>IFERROR(_xll.qlIndexFixing(Index1M,$H11,TRUE,_xll.ohTrigger(RecalcTrigger,Trigger1M)),NA())</f>
        <v>-3.4747537096665912E-3</v>
      </c>
      <c r="K11" s="44">
        <f>IFERROR(_xll.qlIndexFixing(Index3M,H11,TRUE,_xll.ohTrigger(RecalcTrigger,Trigger3M)),NA())</f>
        <v>-2.5342984545385495E-3</v>
      </c>
      <c r="L11" s="44">
        <f>IFERROR(_xll.qlIndexFixing(Index6M,$H11,TRUE,_xll.ohTrigger(RecalcTrigger,Trigger6M)),NA())</f>
        <v>-1.4197072653639961E-3</v>
      </c>
      <c r="M11" s="183">
        <f>IFERROR(_xll.qlIndexFixing(Index1Y,$H11,TRUE,_xll.ohTrigger(RecalcTrigger,Trigger1Y)),NA())</f>
        <v>-1.0350986546872876E-4</v>
      </c>
      <c r="N11" s="182">
        <f>IFERROR(_xll.qlIndexFixing(ONIndex1M,I11,TRUE,_xll.ohTrigger(RecalcTrigger,Trigger1M)),NA())</f>
        <v>-3.4501364069683405E-3</v>
      </c>
      <c r="O11" s="44">
        <f>IFERROR(_xll.qlIndexFixing(ONIndex3M,I11,TRUE,_xll.ohTrigger(RecalcTrigger,Trigger3M)),NA())</f>
        <v>-2.5262747639809291E-3</v>
      </c>
      <c r="P11" s="44">
        <f>IFERROR(_xll.qlIndexFixing(ONIndex6M,I11,TRUE,_xll.ohTrigger(RecalcTrigger,Trigger6M)),NA())</f>
        <v>-1.3990842752731325E-3</v>
      </c>
      <c r="Q11" s="183">
        <f>IFERROR(_xll.qlIndexFixing(ONIndex1Y,I11,TRUE,_xll.ohTrigger(RecalcTrigger,Trigger1Y)),NA())</f>
        <v>-1.3200217806819126E-4</v>
      </c>
    </row>
    <row r="12" spans="2:17" x14ac:dyDescent="0.2">
      <c r="B12" s="39" t="s">
        <v>17</v>
      </c>
      <c r="D12" s="42">
        <f>_xll.qlCalendarAdvance(Calendar,$D11,B12,"f",FALSE)</f>
        <v>42499</v>
      </c>
      <c r="E12" s="177">
        <f>_xll.qlInterestRateIndexValueDate(IndexON,D12)</f>
        <v>42499</v>
      </c>
      <c r="F12" s="193">
        <f>IFERROR(_xll.qlIndexFixing(IndexON,D12,TRUE,_xll.ohTrigger(RecalcTrigger,TriggerON)),NA())</f>
        <v>-3.4039329465906931E-3</v>
      </c>
      <c r="H12" s="42">
        <f>_xll.qlCalendarAdvance(Calendar,$H11,B12,"f",FALSE)</f>
        <v>42499</v>
      </c>
      <c r="I12" s="177">
        <f>_xll.qlInterestRateIndexValueDate(Index1M,$H12)</f>
        <v>42501</v>
      </c>
      <c r="J12" s="182">
        <f>IFERROR(_xll.qlIndexFixing(Index1M,$H12,TRUE,_xll.ohTrigger(RecalcTrigger,Trigger1M)),NA())</f>
        <v>-3.4757790762338851E-3</v>
      </c>
      <c r="K12" s="44">
        <f>IFERROR(_xll.qlIndexFixing(Index3M,H12,TRUE,_xll.ohTrigger(RecalcTrigger,Trigger3M)),NA())</f>
        <v>-2.5346192630074701E-3</v>
      </c>
      <c r="L12" s="44">
        <f>IFERROR(_xll.qlIndexFixing(Index6M,$H12,TRUE,_xll.ohTrigger(RecalcTrigger,Trigger6M)),NA())</f>
        <v>-1.4202622882657646E-3</v>
      </c>
      <c r="M12" s="183">
        <f>IFERROR(_xll.qlIndexFixing(Index1Y,$H12,TRUE,_xll.ohTrigger(RecalcTrigger,Trigger1Y)),NA())</f>
        <v>-1.0285325284111655E-4</v>
      </c>
      <c r="N12" s="182">
        <f>IFERROR(_xll.qlIndexFixing(ONIndex1M,I12,TRUE,_xll.ohTrigger(RecalcTrigger,Trigger1M)),NA())</f>
        <v>-3.4620644384508736E-3</v>
      </c>
      <c r="O12" s="44">
        <f>IFERROR(_xll.qlIndexFixing(ONIndex3M,I12,TRUE,_xll.ohTrigger(RecalcTrigger,Trigger3M)),NA())</f>
        <v>-2.5262570361350711E-3</v>
      </c>
      <c r="P12" s="44">
        <f>IFERROR(_xll.qlIndexFixing(ONIndex6M,I12,TRUE,_xll.ohTrigger(RecalcTrigger,Trigger6M)),NA())</f>
        <v>-1.3990788379292241E-3</v>
      </c>
      <c r="Q12" s="183">
        <f>IFERROR(_xll.qlIndexFixing(ONIndex1Y,I12,TRUE,_xll.ohTrigger(RecalcTrigger,Trigger1Y)),NA())</f>
        <v>-1.3200212962694025E-4</v>
      </c>
    </row>
    <row r="13" spans="2:17" x14ac:dyDescent="0.2">
      <c r="B13" s="39" t="s">
        <v>17</v>
      </c>
      <c r="D13" s="42">
        <f>_xll.qlCalendarAdvance(Calendar,$D12,B13,"f",FALSE)</f>
        <v>42500</v>
      </c>
      <c r="E13" s="177">
        <f>_xll.qlInterestRateIndexValueDate(IndexON,D13)</f>
        <v>42500</v>
      </c>
      <c r="F13" s="193">
        <f>IFERROR(_xll.qlIndexFixing(IndexON,D13,TRUE,_xll.ohTrigger(RecalcTrigger,TriggerON)),NA())</f>
        <v>-3.4190623399688036E-3</v>
      </c>
      <c r="H13" s="42">
        <f>_xll.qlCalendarAdvance(Calendar,$H12,B13,"f",FALSE)</f>
        <v>42500</v>
      </c>
      <c r="I13" s="177">
        <f>_xll.qlInterestRateIndexValueDate(Index1M,$H13)</f>
        <v>42502</v>
      </c>
      <c r="J13" s="182">
        <f>IFERROR(_xll.qlIndexFixing(Index1M,$H13,TRUE,_xll.ohTrigger(RecalcTrigger,Trigger1M)),NA())</f>
        <v>-3.4768314493574537E-3</v>
      </c>
      <c r="K13" s="44">
        <f>IFERROR(_xll.qlIndexFixing(Index3M,H13,TRUE,_xll.ohTrigger(RecalcTrigger,Trigger3M)),NA())</f>
        <v>-2.5349170281678247E-3</v>
      </c>
      <c r="L13" s="44">
        <f>IFERROR(_xll.qlIndexFixing(Index6M,$H13,TRUE,_xll.ohTrigger(RecalcTrigger,Trigger6M)),NA())</f>
        <v>-1.42159076569953E-3</v>
      </c>
      <c r="M13" s="183">
        <f>IFERROR(_xll.qlIndexFixing(Index1Y,$H13,TRUE,_xll.ohTrigger(RecalcTrigger,Trigger1Y)),NA())</f>
        <v>-1.0218699529412064E-4</v>
      </c>
      <c r="N13" s="182">
        <f>IFERROR(_xll.qlIndexFixing(ONIndex1M,I13,TRUE,_xll.ohTrigger(RecalcTrigger,Trigger1M)),NA())</f>
        <v>-3.4747200741502837E-3</v>
      </c>
      <c r="O13" s="44">
        <f>IFERROR(_xll.qlIndexFixing(ONIndex3M,I13,TRUE,_xll.ohTrigger(RecalcTrigger,Trigger3M)),NA())</f>
        <v>-2.5262747640208971E-3</v>
      </c>
      <c r="P13" s="44">
        <f>IFERROR(_xll.qlIndexFixing(ONIndex6M,I13,TRUE,_xll.ohTrigger(RecalcTrigger,Trigger6M)),NA())</f>
        <v>-1.3990842752331645E-3</v>
      </c>
      <c r="Q13" s="183">
        <f>IFERROR(_xll.qlIndexFixing(ONIndex1Y,I13,TRUE,_xll.ohTrigger(RecalcTrigger,Trigger1Y)),NA())</f>
        <v>-1.3200217806819126E-4</v>
      </c>
    </row>
    <row r="14" spans="2:17" x14ac:dyDescent="0.2">
      <c r="B14" s="39" t="s">
        <v>17</v>
      </c>
      <c r="D14" s="42">
        <f>_xll.qlCalendarAdvance(Calendar,$D13,B14,"f",FALSE)</f>
        <v>42501</v>
      </c>
      <c r="E14" s="177">
        <f>_xll.qlInterestRateIndexValueDate(IndexON,D14)</f>
        <v>42501</v>
      </c>
      <c r="F14" s="193">
        <f>IFERROR(_xll.qlIndexFixing(IndexON,D14,TRUE,_xll.ohTrigger(RecalcTrigger,TriggerON)),NA())</f>
        <v>-3.4309644925523131E-3</v>
      </c>
      <c r="H14" s="42">
        <f>_xll.qlCalendarAdvance(Calendar,$H13,B14,"f",FALSE)</f>
        <v>42501</v>
      </c>
      <c r="I14" s="177">
        <f>_xll.qlInterestRateIndexValueDate(Index1M,$H14)</f>
        <v>42503</v>
      </c>
      <c r="J14" s="182">
        <f>IFERROR(_xll.qlIndexFixing(Index1M,$H14,TRUE,_xll.ohTrigger(RecalcTrigger,Trigger1M)),NA())</f>
        <v>-3.4777259092807597E-3</v>
      </c>
      <c r="K14" s="44">
        <f>IFERROR(_xll.qlIndexFixing(Index3M,H14,TRUE,_xll.ohTrigger(RecalcTrigger,Trigger3M)),NA())</f>
        <v>-2.5354604861059947E-3</v>
      </c>
      <c r="L14" s="44">
        <f>IFERROR(_xll.qlIndexFixing(Index6M,$H14,TRUE,_xll.ohTrigger(RecalcTrigger,Trigger6M)),NA())</f>
        <v>-1.4217179476913606E-3</v>
      </c>
      <c r="M14" s="183">
        <f>IFERROR(_xll.qlIndexFixing(Index1Y,$H14,TRUE,_xll.ohTrigger(RecalcTrigger,Trigger1Y)),NA())</f>
        <v>-1.0032048496586971E-4</v>
      </c>
      <c r="N14" s="182">
        <f>IFERROR(_xll.qlIndexFixing(ONIndex1M,I14,TRUE,_xll.ohTrigger(RecalcTrigger,Trigger1M)),NA())</f>
        <v>-3.479270594151096E-3</v>
      </c>
      <c r="O14" s="44">
        <f>IFERROR(_xll.qlIndexFixing(ONIndex3M,I14,TRUE,_xll.ohTrigger(RecalcTrigger,Trigger3M)),NA())</f>
        <v>-2.5262747640208971E-3</v>
      </c>
      <c r="P14" s="44">
        <f>IFERROR(_xll.qlIndexFixing(ONIndex6M,I14,TRUE,_xll.ohTrigger(RecalcTrigger,Trigger6M)),NA())</f>
        <v>-1.3990842752331645E-3</v>
      </c>
      <c r="Q14" s="183">
        <f>IFERROR(_xll.qlIndexFixing(ONIndex1Y,I14,TRUE,_xll.ohTrigger(RecalcTrigger,Trigger1Y)),NA())</f>
        <v>-1.3200217802822323E-4</v>
      </c>
    </row>
    <row r="15" spans="2:17" x14ac:dyDescent="0.2">
      <c r="B15" s="39" t="s">
        <v>17</v>
      </c>
      <c r="D15" s="42">
        <f>_xll.qlCalendarAdvance(Calendar,$D14,B15,"f",FALSE)</f>
        <v>42502</v>
      </c>
      <c r="E15" s="177">
        <f>_xll.qlInterestRateIndexValueDate(IndexON,D15)</f>
        <v>42502</v>
      </c>
      <c r="F15" s="193">
        <f>IFERROR(_xll.qlIndexFixing(IndexON,D15,TRUE,_xll.ohTrigger(RecalcTrigger,TriggerON)),NA())</f>
        <v>-3.4382193889559431E-3</v>
      </c>
      <c r="H15" s="42">
        <f>_xll.qlCalendarAdvance(Calendar,$H14,B15,"f",FALSE)</f>
        <v>42502</v>
      </c>
      <c r="I15" s="177">
        <f>_xll.qlInterestRateIndexValueDate(Index1M,$H15)</f>
        <v>42506</v>
      </c>
      <c r="J15" s="182">
        <f>IFERROR(_xll.qlIndexFixing(Index1M,$H15,TRUE,_xll.ohTrigger(RecalcTrigger,Trigger1M)),NA())</f>
        <v>-3.478366147504487E-3</v>
      </c>
      <c r="K15" s="44">
        <f>IFERROR(_xll.qlIndexFixing(Index3M,H15,TRUE,_xll.ohTrigger(RecalcTrigger,Trigger3M)),NA())</f>
        <v>-2.5359260292674535E-3</v>
      </c>
      <c r="L15" s="44">
        <f>IFERROR(_xll.qlIndexFixing(Index6M,$H15,TRUE,_xll.ohTrigger(RecalcTrigger,Trigger6M)),NA())</f>
        <v>-1.4228496142807219E-3</v>
      </c>
      <c r="M15" s="183">
        <f>IFERROR(_xll.qlIndexFixing(Index1Y,$H15,TRUE,_xll.ohTrigger(RecalcTrigger,Trigger1Y)),NA())</f>
        <v>-9.9458820015884482E-5</v>
      </c>
      <c r="N15" s="182">
        <f>IFERROR(_xll.qlIndexFixing(ONIndex1M,I15,TRUE,_xll.ohTrigger(RecalcTrigger,Trigger1M)),NA())</f>
        <v>-3.4826865330028767E-3</v>
      </c>
      <c r="O15" s="44">
        <f>IFERROR(_xll.qlIndexFixing(ONIndex3M,I15,TRUE,_xll.ohTrigger(RecalcTrigger,Trigger3M)),NA())</f>
        <v>-2.5262747640208971E-3</v>
      </c>
      <c r="P15" s="44">
        <f>IFERROR(_xll.qlIndexFixing(ONIndex6M,I15,TRUE,_xll.ohTrigger(RecalcTrigger,Trigger6M)),NA())</f>
        <v>-1.3990842752331645E-3</v>
      </c>
      <c r="Q15" s="183">
        <f>IFERROR(_xll.qlIndexFixing(ONIndex1Y,I15,TRUE,_xll.ohTrigger(RecalcTrigger,Trigger1Y)),NA())</f>
        <v>-1.3200217806819126E-4</v>
      </c>
    </row>
    <row r="16" spans="2:17" x14ac:dyDescent="0.2">
      <c r="B16" s="39" t="s">
        <v>17</v>
      </c>
      <c r="D16" s="42">
        <f>_xll.qlCalendarAdvance(Calendar,$D15,B16,"f",FALSE)</f>
        <v>42503</v>
      </c>
      <c r="E16" s="177">
        <f>_xll.qlInterestRateIndexValueDate(IndexON,D16)</f>
        <v>42503</v>
      </c>
      <c r="F16" s="193">
        <f>IFERROR(_xll.qlIndexFixing(IndexON,D16,TRUE,_xll.ohTrigger(RecalcTrigger,TriggerON)),NA())</f>
        <v>-3.4409812993896338E-3</v>
      </c>
      <c r="H16" s="42">
        <f>_xll.qlCalendarAdvance(Calendar,$H15,B16,"f",FALSE)</f>
        <v>42503</v>
      </c>
      <c r="I16" s="177">
        <f>_xll.qlInterestRateIndexValueDate(Index1M,$H16)</f>
        <v>42507</v>
      </c>
      <c r="J16" s="182">
        <f>IFERROR(_xll.qlIndexFixing(Index1M,$H16,TRUE,_xll.ohTrigger(RecalcTrigger,Trigger1M)),NA())</f>
        <v>-3.478125995245118E-3</v>
      </c>
      <c r="K16" s="44">
        <f>IFERROR(_xll.qlIndexFixing(Index3M,H16,TRUE,_xll.ohTrigger(RecalcTrigger,Trigger3M)),NA())</f>
        <v>-2.5361458875551158E-3</v>
      </c>
      <c r="L16" s="44">
        <f>IFERROR(_xll.qlIndexFixing(Index6M,$H16,TRUE,_xll.ohTrigger(RecalcTrigger,Trigger6M)),NA())</f>
        <v>-1.4233397788672502E-3</v>
      </c>
      <c r="M16" s="183">
        <f>IFERROR(_xll.qlIndexFixing(Index1Y,$H16,TRUE,_xll.ohTrigger(RecalcTrigger,Trigger1Y)),NA())</f>
        <v>-9.8769473332149045E-5</v>
      </c>
      <c r="N16" s="182">
        <f>IFERROR(_xll.qlIndexFixing(ONIndex1M,I16,TRUE,_xll.ohTrigger(RecalcTrigger,Trigger1M)),NA())</f>
        <v>-3.4849157632033112E-3</v>
      </c>
      <c r="O16" s="44">
        <f>IFERROR(_xll.qlIndexFixing(ONIndex3M,I16,TRUE,_xll.ohTrigger(RecalcTrigger,Trigger3M)),NA())</f>
        <v>-2.5262747640608652E-3</v>
      </c>
      <c r="P16" s="44">
        <f>IFERROR(_xll.qlIndexFixing(ONIndex6M,I16,TRUE,_xll.ohTrigger(RecalcTrigger,Trigger6M)),NA())</f>
        <v>-1.3990842752731325E-3</v>
      </c>
      <c r="Q16" s="183">
        <f>IFERROR(_xll.qlIndexFixing(ONIndex1Y,I16,TRUE,_xll.ohTrigger(RecalcTrigger,Trigger1Y)),NA())</f>
        <v>-1.3200217810815928E-4</v>
      </c>
    </row>
    <row r="17" spans="2:17" x14ac:dyDescent="0.2">
      <c r="B17" s="39" t="s">
        <v>17</v>
      </c>
      <c r="D17" s="42">
        <f>_xll.qlCalendarAdvance(Calendar,$D16,B17,"f",FALSE)</f>
        <v>42506</v>
      </c>
      <c r="E17" s="177">
        <f>_xll.qlInterestRateIndexValueDate(IndexON,D17)</f>
        <v>42506</v>
      </c>
      <c r="F17" s="193">
        <f>IFERROR(_xll.qlIndexFixing(IndexON,D17,TRUE,_xll.ohTrigger(RecalcTrigger,TriggerON)),NA())</f>
        <v>-3.4411488252095168E-3</v>
      </c>
      <c r="H17" s="42">
        <f>_xll.qlCalendarAdvance(Calendar,$H16,B17,"f",FALSE)</f>
        <v>42506</v>
      </c>
      <c r="I17" s="177">
        <f>_xll.qlInterestRateIndexValueDate(Index1M,$H17)</f>
        <v>42508</v>
      </c>
      <c r="J17" s="182">
        <f>IFERROR(_xll.qlIndexFixing(Index1M,$H17,TRUE,_xll.ohTrigger(RecalcTrigger,Trigger1M)),NA())</f>
        <v>-3.4769635322459439E-3</v>
      </c>
      <c r="K17" s="44">
        <f>IFERROR(_xll.qlIndexFixing(Index3M,H17,TRUE,_xll.ohTrigger(RecalcTrigger,Trigger3M)),NA())</f>
        <v>-2.5363584500114481E-3</v>
      </c>
      <c r="L17" s="44">
        <f>IFERROR(_xll.qlIndexFixing(Index6M,$H17,TRUE,_xll.ohTrigger(RecalcTrigger,Trigger6M)),NA())</f>
        <v>-1.4238244212278412E-3</v>
      </c>
      <c r="M17" s="183">
        <f>IFERROR(_xll.qlIndexFixing(Index1Y,$H17,TRUE,_xll.ohTrigger(RecalcTrigger,Trigger1Y)),NA())</f>
        <v>-9.8080661821086916E-5</v>
      </c>
      <c r="N17" s="182">
        <f>IFERROR(_xll.qlIndexFixing(ONIndex1M,I17,TRUE,_xll.ohTrigger(RecalcTrigger,Trigger1M)),NA())</f>
        <v>-3.4863302845167254E-3</v>
      </c>
      <c r="O17" s="44">
        <f>IFERROR(_xll.qlIndexFixing(ONIndex3M,I17,TRUE,_xll.ohTrigger(RecalcTrigger,Trigger3M)),NA())</f>
        <v>-2.5262570361217485E-3</v>
      </c>
      <c r="P17" s="44">
        <f>IFERROR(_xll.qlIndexFixing(ONIndex6M,I17,TRUE,_xll.ohTrigger(RecalcTrigger,Trigger6M)),NA())</f>
        <v>-1.3990788379425467E-3</v>
      </c>
      <c r="Q17" s="183">
        <f>IFERROR(_xll.qlIndexFixing(ONIndex1Y,I17,TRUE,_xll.ohTrigger(RecalcTrigger,Trigger1Y)),NA())</f>
        <v>-1.3200212964026292E-4</v>
      </c>
    </row>
    <row r="18" spans="2:17" x14ac:dyDescent="0.2">
      <c r="B18" s="39" t="s">
        <v>17</v>
      </c>
      <c r="D18" s="42">
        <f>_xll.qlCalendarAdvance(Calendar,$D17,B18,"f",FALSE)</f>
        <v>42507</v>
      </c>
      <c r="E18" s="177">
        <f>_xll.qlInterestRateIndexValueDate(IndexON,D18)</f>
        <v>42507</v>
      </c>
      <c r="F18" s="193">
        <f>IFERROR(_xll.qlIndexFixing(IndexON,D18,TRUE,_xll.ohTrigger(RecalcTrigger,TriggerON)),NA())</f>
        <v>-3.4406291550226342E-3</v>
      </c>
      <c r="H18" s="42">
        <f>_xll.qlCalendarAdvance(Calendar,$H17,B18,"f",FALSE)</f>
        <v>42507</v>
      </c>
      <c r="I18" s="177">
        <f>_xll.qlInterestRateIndexValueDate(Index1M,$H18)</f>
        <v>42509</v>
      </c>
      <c r="J18" s="182">
        <f>IFERROR(_xll.qlIndexFixing(Index1M,$H18,TRUE,_xll.ohTrigger(RecalcTrigger,Trigger1M)),NA())</f>
        <v>-3.4768183236619232E-3</v>
      </c>
      <c r="K18" s="44">
        <f>IFERROR(_xll.qlIndexFixing(Index3M,H18,TRUE,_xll.ohTrigger(RecalcTrigger,Trigger3M)),NA())</f>
        <v>-2.5365667530206372E-3</v>
      </c>
      <c r="L18" s="44">
        <f>IFERROR(_xll.qlIndexFixing(Index6M,$H18,TRUE,_xll.ohTrigger(RecalcTrigger,Trigger6M)),NA())</f>
        <v>-1.424968938007225E-3</v>
      </c>
      <c r="M18" s="183">
        <f>IFERROR(_xll.qlIndexFixing(Index1Y,$H18,TRUE,_xll.ohTrigger(RecalcTrigger,Trigger1Y)),NA())</f>
        <v>-9.7394145119298885E-5</v>
      </c>
      <c r="N18" s="182">
        <f>IFERROR(_xll.qlIndexFixing(ONIndex1M,I18,TRUE,_xll.ohTrigger(RecalcTrigger,Trigger1M)),NA())</f>
        <v>-3.4862390705470148E-3</v>
      </c>
      <c r="O18" s="44">
        <f>IFERROR(_xll.qlIndexFixing(ONIndex3M,I18,TRUE,_xll.ohTrigger(RecalcTrigger,Trigger3M)),NA())</f>
        <v>-2.5262747640608652E-3</v>
      </c>
      <c r="P18" s="44">
        <f>IFERROR(_xll.qlIndexFixing(ONIndex6M,I18,TRUE,_xll.ohTrigger(RecalcTrigger,Trigger6M)),NA())</f>
        <v>-1.3990842752331645E-3</v>
      </c>
      <c r="Q18" s="183">
        <f>IFERROR(_xll.qlIndexFixing(ONIndex1Y,I18,TRUE,_xll.ohTrigger(RecalcTrigger,Trigger1Y)),NA())</f>
        <v>-1.3200217802822323E-4</v>
      </c>
    </row>
    <row r="19" spans="2:17" x14ac:dyDescent="0.2">
      <c r="B19" s="39" t="s">
        <v>17</v>
      </c>
      <c r="D19" s="42">
        <f>_xll.qlCalendarAdvance(Calendar,$D18,B19,"f",FALSE)</f>
        <v>42508</v>
      </c>
      <c r="E19" s="177">
        <f>_xll.qlInterestRateIndexValueDate(IndexON,D19)</f>
        <v>42508</v>
      </c>
      <c r="F19" s="193">
        <f>IFERROR(_xll.qlIndexFixing(IndexON,D19,TRUE,_xll.ohTrigger(RecalcTrigger,TriggerON)),NA())</f>
        <v>-3.4399169400156637E-3</v>
      </c>
      <c r="H19" s="42">
        <f>_xll.qlCalendarAdvance(Calendar,$H18,B19,"f",FALSE)</f>
        <v>42508</v>
      </c>
      <c r="I19" s="177">
        <f>_xll.qlInterestRateIndexValueDate(Index1M,$H19)</f>
        <v>42510</v>
      </c>
      <c r="J19" s="182">
        <f>IFERROR(_xll.qlIndexFixing(Index1M,$H19,TRUE,_xll.ohTrigger(RecalcTrigger,Trigger1M)),NA())</f>
        <v>-3.4765907704513745E-3</v>
      </c>
      <c r="K19" s="44">
        <f>IFERROR(_xll.qlIndexFixing(Index3M,H19,TRUE,_xll.ohTrigger(RecalcTrigger,Trigger3M)),NA())</f>
        <v>-2.5369307797804643E-3</v>
      </c>
      <c r="L19" s="44">
        <f>IFERROR(_xll.qlIndexFixing(Index6M,$H19,TRUE,_xll.ohTrigger(RecalcTrigger,Trigger6M)),NA())</f>
        <v>-1.4251143935895116E-3</v>
      </c>
      <c r="M19" s="183">
        <f>IFERROR(_xll.qlIndexFixing(Index1Y,$H19,TRUE,_xll.ohTrigger(RecalcTrigger,Trigger1Y)),NA())</f>
        <v>-9.5565811299313684E-5</v>
      </c>
      <c r="N19" s="182">
        <f>IFERROR(_xll.qlIndexFixing(ONIndex1M,I19,TRUE,_xll.ohTrigger(RecalcTrigger,Trigger1M)),NA())</f>
        <v>-3.4856505165814511E-3</v>
      </c>
      <c r="O19" s="44">
        <f>IFERROR(_xll.qlIndexFixing(ONIndex3M,I19,TRUE,_xll.ohTrigger(RecalcTrigger,Trigger3M)),NA())</f>
        <v>-2.5262747640208971E-3</v>
      </c>
      <c r="P19" s="44">
        <f>IFERROR(_xll.qlIndexFixing(ONIndex6M,I19,TRUE,_xll.ohTrigger(RecalcTrigger,Trigger6M)),NA())</f>
        <v>-1.3990842752331645E-3</v>
      </c>
      <c r="Q19" s="183">
        <f>IFERROR(_xll.qlIndexFixing(ONIndex1Y,I19,TRUE,_xll.ohTrigger(RecalcTrigger,Trigger1Y)),NA())</f>
        <v>-1.3200217806819126E-4</v>
      </c>
    </row>
    <row r="20" spans="2:17" x14ac:dyDescent="0.2">
      <c r="B20" s="39" t="s">
        <v>17</v>
      </c>
      <c r="D20" s="42">
        <f>_xll.qlCalendarAdvance(Calendar,$D19,B20,"f",FALSE)</f>
        <v>42509</v>
      </c>
      <c r="E20" s="177">
        <f>_xll.qlInterestRateIndexValueDate(IndexON,D20)</f>
        <v>42509</v>
      </c>
      <c r="F20" s="193">
        <f>IFERROR(_xll.qlIndexFixing(IndexON,D20,TRUE,_xll.ohTrigger(RecalcTrigger,TriggerON)),NA())</f>
        <v>-3.439118612171832E-3</v>
      </c>
      <c r="H20" s="42">
        <f>_xll.qlCalendarAdvance(Calendar,$H19,B20,"f",FALSE)</f>
        <v>42509</v>
      </c>
      <c r="I20" s="177">
        <f>_xll.qlInterestRateIndexValueDate(Index1M,$H20)</f>
        <v>42513</v>
      </c>
      <c r="J20" s="182">
        <f>IFERROR(_xll.qlIndexFixing(Index1M,$H20,TRUE,_xll.ohTrigger(RecalcTrigger,Trigger1M)),NA())</f>
        <v>-3.4746544177847779E-3</v>
      </c>
      <c r="K20" s="44">
        <f>IFERROR(_xll.qlIndexFixing(Index3M,H20,TRUE,_xll.ohTrigger(RecalcTrigger,Trigger3M)),NA())</f>
        <v>-2.5374222163256138E-3</v>
      </c>
      <c r="L20" s="44">
        <f>IFERROR(_xll.qlIndexFixing(Index6M,$H20,TRUE,_xll.ohTrigger(RecalcTrigger,Trigger6M)),NA())</f>
        <v>-1.4262220457600153E-3</v>
      </c>
      <c r="M20" s="183">
        <f>IFERROR(_xll.qlIndexFixing(Index1Y,$H20,TRUE,_xll.ohTrigger(RecalcTrigger,Trigger1Y)),NA())</f>
        <v>-9.4706848689752384E-5</v>
      </c>
      <c r="N20" s="182">
        <f>IFERROR(_xll.qlIndexFixing(ONIndex1M,I20,TRUE,_xll.ohTrigger(RecalcTrigger,Trigger1M)),NA())</f>
        <v>-3.4848691584432601E-3</v>
      </c>
      <c r="O20" s="44">
        <f>IFERROR(_xll.qlIndexFixing(ONIndex3M,I20,TRUE,_xll.ohTrigger(RecalcTrigger,Trigger3M)),NA())</f>
        <v>-2.5262747640608652E-3</v>
      </c>
      <c r="P20" s="44">
        <f>IFERROR(_xll.qlIndexFixing(ONIndex6M,I20,TRUE,_xll.ohTrigger(RecalcTrigger,Trigger6M)),NA())</f>
        <v>-1.3990842752331645E-3</v>
      </c>
      <c r="Q20" s="183">
        <f>IFERROR(_xll.qlIndexFixing(ONIndex1Y,I20,TRUE,_xll.ohTrigger(RecalcTrigger,Trigger1Y)),NA())</f>
        <v>-1.3200217810815928E-4</v>
      </c>
    </row>
    <row r="21" spans="2:17" x14ac:dyDescent="0.2">
      <c r="B21" s="39" t="s">
        <v>17</v>
      </c>
      <c r="D21" s="42">
        <f>_xll.qlCalendarAdvance(Calendar,$D20,B21,"f",FALSE)</f>
        <v>42510</v>
      </c>
      <c r="E21" s="177">
        <f>_xll.qlInterestRateIndexValueDate(IndexON,D21)</f>
        <v>42510</v>
      </c>
      <c r="F21" s="193">
        <f>IFERROR(_xll.qlIndexFixing(IndexON,D21,TRUE,_xll.ohTrigger(RecalcTrigger,TriggerON)),NA())</f>
        <v>-3.4380169773617908E-3</v>
      </c>
      <c r="H21" s="42">
        <f>_xll.qlCalendarAdvance(Calendar,$H20,B21,"f",FALSE)</f>
        <v>42510</v>
      </c>
      <c r="I21" s="177">
        <f>_xll.qlInterestRateIndexValueDate(Index1M,$H21)</f>
        <v>42514</v>
      </c>
      <c r="J21" s="182">
        <f>IFERROR(_xll.qlIndexFixing(Index1M,$H21,TRUE,_xll.ohTrigger(RecalcTrigger,Trigger1M)),NA())</f>
        <v>-3.4740427264317248E-3</v>
      </c>
      <c r="K21" s="44">
        <f>IFERROR(_xll.qlIndexFixing(Index3M,H21,TRUE,_xll.ohTrigger(RecalcTrigger,Trigger3M)),NA())</f>
        <v>-2.5376588859164955E-3</v>
      </c>
      <c r="L21" s="44">
        <f>IFERROR(_xll.qlIndexFixing(Index6M,$H21,TRUE,_xll.ohTrigger(RecalcTrigger,Trigger6M)),NA())</f>
        <v>-1.4267083792923743E-3</v>
      </c>
      <c r="M21" s="183">
        <f>IFERROR(_xll.qlIndexFixing(Index1Y,$H21,TRUE,_xll.ohTrigger(RecalcTrigger,Trigger1Y)),NA())</f>
        <v>-9.4058830136852325E-5</v>
      </c>
      <c r="N21" s="182">
        <f>IFERROR(_xll.qlIndexFixing(ONIndex1M,I21,TRUE,_xll.ohTrigger(RecalcTrigger,Trigger1M)),NA())</f>
        <v>-3.4839768857075626E-3</v>
      </c>
      <c r="O21" s="44">
        <f>IFERROR(_xll.qlIndexFixing(ONIndex3M,I21,TRUE,_xll.ohTrigger(RecalcTrigger,Trigger3M)),NA())</f>
        <v>-2.5262747640208971E-3</v>
      </c>
      <c r="P21" s="44">
        <f>IFERROR(_xll.qlIndexFixing(ONIndex6M,I21,TRUE,_xll.ohTrigger(RecalcTrigger,Trigger6M)),NA())</f>
        <v>-1.3990842753131005E-3</v>
      </c>
      <c r="Q21" s="183">
        <f>IFERROR(_xll.qlIndexFixing(ONIndex1Y,I21,TRUE,_xll.ohTrigger(RecalcTrigger,Trigger1Y)),NA())</f>
        <v>-1.320021779882552E-4</v>
      </c>
    </row>
    <row r="22" spans="2:17" x14ac:dyDescent="0.2">
      <c r="B22" s="39" t="s">
        <v>17</v>
      </c>
      <c r="D22" s="42">
        <f>_xll.qlCalendarAdvance(Calendar,$D21,B22,"f",FALSE)</f>
        <v>42513</v>
      </c>
      <c r="E22" s="177">
        <f>_xll.qlInterestRateIndexValueDate(IndexON,D22)</f>
        <v>42513</v>
      </c>
      <c r="F22" s="193">
        <f>IFERROR(_xll.qlIndexFixing(IndexON,D22,TRUE,_xll.ohTrigger(RecalcTrigger,TriggerON)),NA())</f>
        <v>-3.4360052005233399E-3</v>
      </c>
      <c r="H22" s="42">
        <f>_xll.qlCalendarAdvance(Calendar,$H21,B22,"f",FALSE)</f>
        <v>42513</v>
      </c>
      <c r="I22" s="177">
        <f>_xll.qlInterestRateIndexValueDate(Index1M,$H22)</f>
        <v>42515</v>
      </c>
      <c r="J22" s="182">
        <f>IFERROR(_xll.qlIndexFixing(Index1M,$H22,TRUE,_xll.ohTrigger(RecalcTrigger,Trigger1M)),NA())</f>
        <v>-3.4732028091929738E-3</v>
      </c>
      <c r="K22" s="44">
        <f>IFERROR(_xll.qlIndexFixing(Index3M,H22,TRUE,_xll.ohTrigger(RecalcTrigger,Trigger3M)),NA())</f>
        <v>-2.5379119851949876E-3</v>
      </c>
      <c r="L22" s="44">
        <f>IFERROR(_xll.qlIndexFixing(Index6M,$H22,TRUE,_xll.ohTrigger(RecalcTrigger,Trigger6M)),NA())</f>
        <v>-1.4272011166787018E-3</v>
      </c>
      <c r="M22" s="183">
        <f>IFERROR(_xll.qlIndexFixing(Index1Y,$H22,TRUE,_xll.ohTrigger(RecalcTrigger,Trigger1Y)),NA())</f>
        <v>-9.3424041944540172E-5</v>
      </c>
      <c r="N22" s="182">
        <f>IFERROR(_xll.qlIndexFixing(ONIndex1M,I22,TRUE,_xll.ohTrigger(RecalcTrigger,Trigger1M)),NA())</f>
        <v>-3.4821983922750377E-3</v>
      </c>
      <c r="O22" s="44">
        <f>IFERROR(_xll.qlIndexFixing(ONIndex3M,I22,TRUE,_xll.ohTrigger(RecalcTrigger,Trigger3M)),NA())</f>
        <v>-2.5262570361084258E-3</v>
      </c>
      <c r="P22" s="44">
        <f>IFERROR(_xll.qlIndexFixing(ONIndex6M,I22,TRUE,_xll.ohTrigger(RecalcTrigger,Trigger6M)),NA())</f>
        <v>-1.3990788379159014E-3</v>
      </c>
      <c r="Q22" s="183">
        <f>IFERROR(_xll.qlIndexFixing(ONIndex1Y,I22,TRUE,_xll.ohTrigger(RecalcTrigger,Trigger1Y)),NA())</f>
        <v>-1.320021296535856E-4</v>
      </c>
    </row>
    <row r="23" spans="2:17" x14ac:dyDescent="0.2">
      <c r="B23" s="39" t="s">
        <v>17</v>
      </c>
      <c r="D23" s="42">
        <f>_xll.qlCalendarAdvance(Calendar,$D22,B23,"f",FALSE)</f>
        <v>42514</v>
      </c>
      <c r="E23" s="177">
        <f>_xll.qlInterestRateIndexValueDate(IndexON,D23)</f>
        <v>42514</v>
      </c>
      <c r="F23" s="193">
        <f>IFERROR(_xll.qlIndexFixing(IndexON,D23,TRUE,_xll.ohTrigger(RecalcTrigger,TriggerON)),NA())</f>
        <v>-3.4342625065342247E-3</v>
      </c>
      <c r="H23" s="42">
        <f>_xll.qlCalendarAdvance(Calendar,$H22,B23,"f",FALSE)</f>
        <v>42514</v>
      </c>
      <c r="I23" s="177">
        <f>_xll.qlInterestRateIndexValueDate(Index1M,$H23)</f>
        <v>42516</v>
      </c>
      <c r="J23" s="182">
        <f>IFERROR(_xll.qlIndexFixing(Index1M,$H23,TRUE,_xll.ohTrigger(RecalcTrigger,Trigger1M)),NA())</f>
        <v>-3.4728718538447334E-3</v>
      </c>
      <c r="K23" s="44">
        <f>IFERROR(_xll.qlIndexFixing(Index3M,H23,TRUE,_xll.ohTrigger(RecalcTrigger,Trigger3M)),NA())</f>
        <v>-2.5381853741564568E-3</v>
      </c>
      <c r="L23" s="44">
        <f>IFERROR(_xll.qlIndexFixing(Index6M,$H23,TRUE,_xll.ohTrigger(RecalcTrigger,Trigger6M)),NA())</f>
        <v>-1.4284064678243655E-3</v>
      </c>
      <c r="M23" s="183">
        <f>IFERROR(_xll.qlIndexFixing(Index1Y,$H23,TRUE,_xll.ohTrigger(RecalcTrigger,Trigger1Y)),NA())</f>
        <v>-9.280436965867238E-5</v>
      </c>
      <c r="N23" s="182">
        <f>IFERROR(_xll.qlIndexFixing(ONIndex1M,I23,TRUE,_xll.ohTrigger(RecalcTrigger,Trigger1M)),NA())</f>
        <v>-3.4809364494448047E-3</v>
      </c>
      <c r="O23" s="44">
        <f>IFERROR(_xll.qlIndexFixing(ONIndex3M,I23,TRUE,_xll.ohTrigger(RecalcTrigger,Trigger3M)),NA())</f>
        <v>-2.5262747640608652E-3</v>
      </c>
      <c r="P23" s="44">
        <f>IFERROR(_xll.qlIndexFixing(ONIndex6M,I23,TRUE,_xll.ohTrigger(RecalcTrigger,Trigger6M)),NA())</f>
        <v>-1.3990842753131005E-3</v>
      </c>
      <c r="Q23" s="183">
        <f>IFERROR(_xll.qlIndexFixing(ONIndex1Y,I23,TRUE,_xll.ohTrigger(RecalcTrigger,Trigger1Y)),NA())</f>
        <v>-1.3200217806819126E-4</v>
      </c>
    </row>
    <row r="24" spans="2:17" x14ac:dyDescent="0.2">
      <c r="B24" s="39" t="s">
        <v>17</v>
      </c>
      <c r="D24" s="42">
        <f>_xll.qlCalendarAdvance(Calendar,$D23,B24,"f",FALSE)</f>
        <v>42515</v>
      </c>
      <c r="E24" s="177">
        <f>_xll.qlInterestRateIndexValueDate(IndexON,D24)</f>
        <v>42515</v>
      </c>
      <c r="F24" s="193">
        <f>IFERROR(_xll.qlIndexFixing(IndexON,D24,TRUE,_xll.ohTrigger(RecalcTrigger,TriggerON)),NA())</f>
        <v>-3.4320884497596182E-3</v>
      </c>
      <c r="H24" s="42">
        <f>_xll.qlCalendarAdvance(Calendar,$H23,B24,"f",FALSE)</f>
        <v>42515</v>
      </c>
      <c r="I24" s="177">
        <f>_xll.qlInterestRateIndexValueDate(Index1M,$H24)</f>
        <v>42517</v>
      </c>
      <c r="J24" s="182">
        <f>IFERROR(_xll.qlIndexFixing(Index1M,$H24,TRUE,_xll.ohTrigger(RecalcTrigger,Trigger1M)),NA())</f>
        <v>-3.4725472333281774E-3</v>
      </c>
      <c r="K24" s="44">
        <f>IFERROR(_xll.qlIndexFixing(Index3M,H24,TRUE,_xll.ohTrigger(RecalcTrigger,Trigger3M)),NA())</f>
        <v>-2.538858260236984E-3</v>
      </c>
      <c r="L24" s="44">
        <f>IFERROR(_xll.qlIndexFixing(Index6M,$H24,TRUE,_xll.ohTrigger(RecalcTrigger,Trigger6M)),NA())</f>
        <v>-1.428570518080541E-3</v>
      </c>
      <c r="M24" s="183">
        <f>IFERROR(_xll.qlIndexFixing(Index1Y,$H24,TRUE,_xll.ohTrigger(RecalcTrigger,Trigger1Y)),NA())</f>
        <v>-9.1278251399824639E-5</v>
      </c>
      <c r="N24" s="182">
        <f>IFERROR(_xll.qlIndexFixing(ONIndex1M,I24,TRUE,_xll.ohTrigger(RecalcTrigger,Trigger1M)),NA())</f>
        <v>-3.4806301819534369E-3</v>
      </c>
      <c r="O24" s="44">
        <f>IFERROR(_xll.qlIndexFixing(ONIndex3M,I24,TRUE,_xll.ohTrigger(RecalcTrigger,Trigger3M)),NA())</f>
        <v>-2.5239703338941766E-3</v>
      </c>
      <c r="P24" s="44">
        <f>IFERROR(_xll.qlIndexFixing(ONIndex6M,I24,TRUE,_xll.ohTrigger(RecalcTrigger,Trigger6M)),NA())</f>
        <v>-1.3962498783959276E-3</v>
      </c>
      <c r="Q24" s="183">
        <f>IFERROR(_xll.qlIndexFixing(ONIndex1Y,I24,TRUE,_xll.ohTrigger(RecalcTrigger,Trigger1Y)),NA())</f>
        <v>-1.3200217806819126E-4</v>
      </c>
    </row>
    <row r="25" spans="2:17" x14ac:dyDescent="0.2">
      <c r="B25" s="39" t="s">
        <v>17</v>
      </c>
      <c r="D25" s="42">
        <f>_xll.qlCalendarAdvance(Calendar,$D24,B25,"f",FALSE)</f>
        <v>42516</v>
      </c>
      <c r="E25" s="177">
        <f>_xll.qlInterestRateIndexValueDate(IndexON,D25)</f>
        <v>42516</v>
      </c>
      <c r="F25" s="193">
        <f>IFERROR(_xll.qlIndexFixing(IndexON,D25,TRUE,_xll.ohTrigger(RecalcTrigger,TriggerON)),NA())</f>
        <v>-3.429483610575268E-3</v>
      </c>
      <c r="H25" s="42">
        <f>_xll.qlCalendarAdvance(Calendar,$H24,B25,"f",FALSE)</f>
        <v>42516</v>
      </c>
      <c r="I25" s="177">
        <f>_xll.qlInterestRateIndexValueDate(Index1M,$H25)</f>
        <v>42520</v>
      </c>
      <c r="J25" s="182">
        <f>IFERROR(_xll.qlIndexFixing(Index1M,$H25,TRUE,_xll.ohTrigger(RecalcTrigger,Trigger1M)),NA())</f>
        <v>-3.4718087420342542E-3</v>
      </c>
      <c r="K25" s="44">
        <f>IFERROR(_xll.qlIndexFixing(Index3M,H25,TRUE,_xll.ohTrigger(RecalcTrigger,Trigger3M)),NA())</f>
        <v>-2.5395631447119268E-3</v>
      </c>
      <c r="L25" s="44">
        <f>IFERROR(_xll.qlIndexFixing(Index6M,$H25,TRUE,_xll.ohTrigger(RecalcTrigger,Trigger6M)),NA())</f>
        <v>-1.4298264524874498E-3</v>
      </c>
      <c r="M25" s="183">
        <f>IFERROR(_xll.qlIndexFixing(Index1Y,$H25,TRUE,_xll.ohTrigger(RecalcTrigger,Trigger1Y)),NA())</f>
        <v>-9.0515180036152947E-5</v>
      </c>
      <c r="N25" s="182">
        <f>IFERROR(_xll.qlIndexFixing(ONIndex1M,I25,TRUE,_xll.ohTrigger(RecalcTrigger,Trigger1M)),NA())</f>
        <v>-3.4802442041037551E-3</v>
      </c>
      <c r="O25" s="44">
        <f>IFERROR(_xll.qlIndexFixing(ONIndex3M,I25,TRUE,_xll.ohTrigger(RecalcTrigger,Trigger3M)),NA())</f>
        <v>-2.5193015468572E-3</v>
      </c>
      <c r="P25" s="44">
        <f>IFERROR(_xll.qlIndexFixing(ONIndex6M,I25,TRUE,_xll.ohTrigger(RecalcTrigger,Trigger6M)),NA())</f>
        <v>-1.3904895982230769E-3</v>
      </c>
      <c r="Q25" s="183">
        <f>IFERROR(_xll.qlIndexFixing(ONIndex1Y,I25,TRUE,_xll.ohTrigger(RecalcTrigger,Trigger1Y)),NA())</f>
        <v>-1.3200217802822323E-4</v>
      </c>
    </row>
    <row r="26" spans="2:17" x14ac:dyDescent="0.2">
      <c r="B26" s="39" t="s">
        <v>17</v>
      </c>
      <c r="D26" s="42">
        <f>_xll.qlCalendarAdvance(Calendar,$D25,B26,"f",FALSE)</f>
        <v>42517</v>
      </c>
      <c r="E26" s="177">
        <f>_xll.qlInterestRateIndexValueDate(IndexON,D26)</f>
        <v>42517</v>
      </c>
      <c r="F26" s="193">
        <f>IFERROR(_xll.qlIndexFixing(IndexON,D26,TRUE,_xll.ohTrigger(RecalcTrigger,TriggerON)),NA())</f>
        <v>-3.4228083481924187E-3</v>
      </c>
      <c r="H26" s="42">
        <f>_xll.qlCalendarAdvance(Calendar,$H25,B26,"f",FALSE)</f>
        <v>42517</v>
      </c>
      <c r="I26" s="177">
        <f>_xll.qlInterestRateIndexValueDate(Index1M,$H26)</f>
        <v>42521</v>
      </c>
      <c r="J26" s="182">
        <f>IFERROR(_xll.qlIndexFixing(Index1M,$H26,TRUE,_xll.ohTrigger(RecalcTrigger,Trigger1M)),NA())</f>
        <v>-3.4715380523522299E-3</v>
      </c>
      <c r="K26" s="44">
        <f>IFERROR(_xll.qlIndexFixing(Index3M,H26,TRUE,_xll.ohTrigger(RecalcTrigger,Trigger3M)),NA())</f>
        <v>-2.5399999999999581E-3</v>
      </c>
      <c r="L26" s="44">
        <f>IFERROR(_xll.qlIndexFixing(Index6M,$H26,TRUE,_xll.ohTrigger(RecalcTrigger,Trigger6M)),NA())</f>
        <v>-1.4300000000002609E-3</v>
      </c>
      <c r="M26" s="183">
        <f>IFERROR(_xll.qlIndexFixing(Index1Y,$H26,TRUE,_xll.ohTrigger(RecalcTrigger,Trigger1Y)),NA())</f>
        <v>-9.0000000000206356E-5</v>
      </c>
      <c r="N26" s="182">
        <f>IFERROR(_xll.qlIndexFixing(ONIndex1M,I26,TRUE,_xll.ohTrigger(RecalcTrigger,Trigger1M)),NA())</f>
        <v>-3.479714120047106E-3</v>
      </c>
      <c r="O26" s="44">
        <f>IFERROR(_xll.qlIndexFixing(ONIndex3M,I26,TRUE,_xll.ohTrigger(RecalcTrigger,Trigger3M)),NA())</f>
        <v>-2.5145719080565954E-3</v>
      </c>
      <c r="P26" s="44">
        <f>IFERROR(_xll.qlIndexFixing(ONIndex6M,I26,TRUE,_xll.ohTrigger(RecalcTrigger,Trigger6M)),NA())</f>
        <v>-1.3846254512950296E-3</v>
      </c>
      <c r="Q26" s="183">
        <f>IFERROR(_xll.qlIndexFixing(ONIndex1Y,I26,TRUE,_xll.ohTrigger(RecalcTrigger,Trigger1Y)),NA())</f>
        <v>-1.320021779882552E-4</v>
      </c>
    </row>
    <row r="27" spans="2:17" x14ac:dyDescent="0.2">
      <c r="B27" s="39" t="s">
        <v>17</v>
      </c>
      <c r="D27" s="42">
        <f>_xll.qlCalendarAdvance(Calendar,$D26,B27,"f",FALSE)</f>
        <v>42520</v>
      </c>
      <c r="E27" s="177">
        <f>_xll.qlInterestRateIndexValueDate(IndexON,D27)</f>
        <v>42520</v>
      </c>
      <c r="F27" s="193">
        <f>IFERROR(_xll.qlIndexFixing(IndexON,D27,TRUE,_xll.ohTrigger(RecalcTrigger,TriggerON)),NA())</f>
        <v>-3.4147680348173282E-3</v>
      </c>
      <c r="H27" s="42">
        <f>_xll.qlCalendarAdvance(Calendar,$H26,B27,"f",FALSE)</f>
        <v>42520</v>
      </c>
      <c r="I27" s="177">
        <f>_xll.qlInterestRateIndexValueDate(Index1M,$H27)</f>
        <v>42522</v>
      </c>
      <c r="J27" s="182">
        <f>IFERROR(_xll.qlIndexFixing(Index1M,$H27,TRUE,_xll.ohTrigger(RecalcTrigger,Trigger1M)),NA())</f>
        <v>-3.4714932507777796E-3</v>
      </c>
      <c r="K27" s="44">
        <f>IFERROR(_xll.qlIndexFixing(Index3M,H27,TRUE,_xll.ohTrigger(RecalcTrigger,Trigger3M)),NA())</f>
        <v>-2.5405071108510952E-3</v>
      </c>
      <c r="L27" s="44">
        <f>IFERROR(_xll.qlIndexFixing(Index6M,$H27,TRUE,_xll.ohTrigger(RecalcTrigger,Trigger6M)),NA())</f>
        <v>-1.4305890958331406E-3</v>
      </c>
      <c r="M27" s="183">
        <f>IFERROR(_xll.qlIndexFixing(Index1Y,$H27,TRUE,_xll.ohTrigger(RecalcTrigger,Trigger1Y)),NA())</f>
        <v>-8.9507010645004757E-5</v>
      </c>
      <c r="N27" s="182">
        <f>IFERROR(_xll.qlIndexFixing(ONIndex1M,I27,TRUE,_xll.ohTrigger(RecalcTrigger,Trigger1M)),NA())</f>
        <v>-3.4782302716696023E-3</v>
      </c>
      <c r="O27" s="44">
        <f>IFERROR(_xll.qlIndexFixing(ONIndex3M,I27,TRUE,_xll.ohTrigger(RecalcTrigger,Trigger3M)),NA())</f>
        <v>-2.5050859454678331E-3</v>
      </c>
      <c r="P27" s="44">
        <f>IFERROR(_xll.qlIndexFixing(ONIndex6M,I27,TRUE,_xll.ohTrigger(RecalcTrigger,Trigger6M)),NA())</f>
        <v>-1.3727681210440323E-3</v>
      </c>
      <c r="Q27" s="183">
        <f>IFERROR(_xll.qlIndexFixing(ONIndex1Y,I27,TRUE,_xll.ohTrigger(RecalcTrigger,Trigger1Y)),NA())</f>
        <v>-1.320021296535856E-4</v>
      </c>
    </row>
    <row r="28" spans="2:17" x14ac:dyDescent="0.2">
      <c r="B28" s="39" t="s">
        <v>17</v>
      </c>
      <c r="D28" s="42">
        <f>_xll.qlCalendarAdvance(Calendar,$D27,B28,"f",FALSE)</f>
        <v>42521</v>
      </c>
      <c r="E28" s="177">
        <f>_xll.qlInterestRateIndexValueDate(IndexON,D28)</f>
        <v>42521</v>
      </c>
      <c r="F28" s="193">
        <f>IFERROR(_xll.qlIndexFixing(IndexON,D28,TRUE,_xll.ohTrigger(RecalcTrigger,TriggerON)),NA())</f>
        <v>-3.4123669888153074E-3</v>
      </c>
      <c r="H28" s="42">
        <f>_xll.qlCalendarAdvance(Calendar,$H27,B28,"f",FALSE)</f>
        <v>42521</v>
      </c>
      <c r="I28" s="177">
        <f>_xll.qlInterestRateIndexValueDate(Index1M,$H28)</f>
        <v>42523</v>
      </c>
      <c r="J28" s="182">
        <f>IFERROR(_xll.qlIndexFixing(Index1M,$H28,TRUE,_xll.ohTrigger(RecalcTrigger,Trigger1M)),NA())</f>
        <v>-3.4723507551817634E-3</v>
      </c>
      <c r="K28" s="44">
        <f>IFERROR(_xll.qlIndexFixing(Index3M,H28,TRUE,_xll.ohTrigger(RecalcTrigger,Trigger3M)),NA())</f>
        <v>-2.5411113145194968E-3</v>
      </c>
      <c r="L28" s="44">
        <f>IFERROR(_xll.qlIndexFixing(Index6M,$H28,TRUE,_xll.ohTrigger(RecalcTrigger,Trigger6M)),NA())</f>
        <v>-1.4312267604761962E-3</v>
      </c>
      <c r="M28" s="183">
        <f>IFERROR(_xll.qlIndexFixing(Index1Y,$H28,TRUE,_xll.ohTrigger(RecalcTrigger,Trigger1Y)),NA())</f>
        <v>-8.9031819453951115E-5</v>
      </c>
      <c r="N28" s="182">
        <f>IFERROR(_xll.qlIndexFixing(ONIndex1M,I28,TRUE,_xll.ohTrigger(RecalcTrigger,Trigger1M)),NA())</f>
        <v>-3.4765138425640885E-3</v>
      </c>
      <c r="O28" s="44">
        <f>IFERROR(_xll.qlIndexFixing(ONIndex3M,I28,TRUE,_xll.ohTrigger(RecalcTrigger,Trigger3M)),NA())</f>
        <v>-2.4958191808455155E-3</v>
      </c>
      <c r="P28" s="44">
        <f>IFERROR(_xll.qlIndexFixing(ONIndex6M,I28,TRUE,_xll.ohTrigger(RecalcTrigger,Trigger6M)),NA())</f>
        <v>-1.361019879158043E-3</v>
      </c>
      <c r="Q28" s="183">
        <f>IFERROR(_xll.qlIndexFixing(ONIndex1Y,I28,TRUE,_xll.ohTrigger(RecalcTrigger,Trigger1Y)),NA())</f>
        <v>-1.3200217806819126E-4</v>
      </c>
    </row>
    <row r="29" spans="2:17" x14ac:dyDescent="0.2">
      <c r="B29" s="39" t="s">
        <v>17</v>
      </c>
      <c r="D29" s="42">
        <f>_xll.qlCalendarAdvance(Calendar,$D28,B29,"f",FALSE)</f>
        <v>42522</v>
      </c>
      <c r="E29" s="177">
        <f>_xll.qlInterestRateIndexValueDate(IndexON,D29)</f>
        <v>42522</v>
      </c>
      <c r="F29" s="193">
        <f>IFERROR(_xll.qlIndexFixing(IndexON,D29,TRUE,_xll.ohTrigger(RecalcTrigger,TriggerON)),NA())</f>
        <v>-3.4121688145782869E-3</v>
      </c>
      <c r="H29" s="42">
        <f>_xll.qlCalendarAdvance(Calendar,$H28,B29,"f",FALSE)</f>
        <v>42522</v>
      </c>
      <c r="I29" s="177">
        <f>_xll.qlInterestRateIndexValueDate(Index1M,$H29)</f>
        <v>42524</v>
      </c>
      <c r="J29" s="182">
        <f>IFERROR(_xll.qlIndexFixing(Index1M,$H29,TRUE,_xll.ohTrigger(RecalcTrigger,Trigger1M)),NA())</f>
        <v>-3.4721467886120812E-3</v>
      </c>
      <c r="K29" s="44">
        <f>IFERROR(_xll.qlIndexFixing(Index3M,H29,TRUE,_xll.ohTrigger(RecalcTrigger,Trigger3M)),NA())</f>
        <v>-2.5427132721109603E-3</v>
      </c>
      <c r="L29" s="44">
        <f>IFERROR(_xll.qlIndexFixing(Index6M,$H29,TRUE,_xll.ohTrigger(RecalcTrigger,Trigger6M)),NA())</f>
        <v>-1.4327913996082949E-3</v>
      </c>
      <c r="M29" s="183">
        <f>IFERROR(_xll.qlIndexFixing(Index1Y,$H29,TRUE,_xll.ohTrigger(RecalcTrigger,Trigger1Y)),NA())</f>
        <v>-8.7947605917141741E-5</v>
      </c>
      <c r="N29" s="182">
        <f>IFERROR(_xll.qlIndexFixing(ONIndex1M,I29,TRUE,_xll.ohTrigger(RecalcTrigger,Trigger1M)),NA())</f>
        <v>-3.4755340684622382E-3</v>
      </c>
      <c r="O29" s="44">
        <f>IFERROR(_xll.qlIndexFixing(ONIndex3M,I29,TRUE,_xll.ohTrigger(RecalcTrigger,Trigger3M)),NA())</f>
        <v>-2.4913660428671491E-3</v>
      </c>
      <c r="P29" s="44">
        <f>IFERROR(_xll.qlIndexFixing(ONIndex6M,I29,TRUE,_xll.ohTrigger(RecalcTrigger,Trigger6M)),NA())</f>
        <v>-1.3553036606595015E-3</v>
      </c>
      <c r="Q29" s="183">
        <f>IFERROR(_xll.qlIndexFixing(ONIndex1Y,I29,TRUE,_xll.ohTrigger(RecalcTrigger,Trigger1Y)),NA())</f>
        <v>-1.3200217802822323E-4</v>
      </c>
    </row>
    <row r="30" spans="2:17" x14ac:dyDescent="0.2">
      <c r="B30" s="39" t="s">
        <v>17</v>
      </c>
      <c r="D30" s="42">
        <f>_xll.qlCalendarAdvance(Calendar,$D29,B30,"f",FALSE)</f>
        <v>42523</v>
      </c>
      <c r="E30" s="177">
        <f>_xll.qlInterestRateIndexValueDate(IndexON,D30)</f>
        <v>42523</v>
      </c>
      <c r="F30" s="193">
        <f>IFERROR(_xll.qlIndexFixing(IndexON,D30,TRUE,_xll.ohTrigger(RecalcTrigger,TriggerON)),NA())</f>
        <v>-3.4119672662402678E-3</v>
      </c>
      <c r="H30" s="42">
        <f>_xll.qlCalendarAdvance(Calendar,$H29,B30,"f",FALSE)</f>
        <v>42523</v>
      </c>
      <c r="I30" s="177">
        <f>_xll.qlInterestRateIndexValueDate(Index1M,$H30)</f>
        <v>42527</v>
      </c>
      <c r="J30" s="182">
        <f>IFERROR(_xll.qlIndexFixing(Index1M,$H30,TRUE,_xll.ohTrigger(RecalcTrigger,Trigger1M)),NA())</f>
        <v>-3.4727946467767445E-3</v>
      </c>
      <c r="K30" s="44">
        <f>IFERROR(_xll.qlIndexFixing(Index3M,H30,TRUE,_xll.ohTrigger(RecalcTrigger,Trigger3M)),NA())</f>
        <v>-2.5445147716556165E-3</v>
      </c>
      <c r="L30" s="44">
        <f>IFERROR(_xll.qlIndexFixing(Index6M,$H30,TRUE,_xll.ohTrigger(RecalcTrigger,Trigger6M)),NA())</f>
        <v>-1.4342514062142193E-3</v>
      </c>
      <c r="M30" s="183">
        <f>IFERROR(_xll.qlIndexFixing(Index1Y,$H30,TRUE,_xll.ohTrigger(RecalcTrigger,Trigger1Y)),NA())</f>
        <v>-8.7295476478578229E-5</v>
      </c>
      <c r="N30" s="182">
        <f>IFERROR(_xll.qlIndexFixing(ONIndex1M,I30,TRUE,_xll.ohTrigger(RecalcTrigger,Trigger1M)),NA())</f>
        <v>-3.4745185245732557E-3</v>
      </c>
      <c r="O30" s="44">
        <f>IFERROR(_xll.qlIndexFixing(ONIndex3M,I30,TRUE,_xll.ohTrigger(RecalcTrigger,Trigger3M)),NA())</f>
        <v>-2.4870843571411783E-3</v>
      </c>
      <c r="P30" s="44">
        <f>IFERROR(_xll.qlIndexFixing(ONIndex6M,I30,TRUE,_xll.ohTrigger(RecalcTrigger,Trigger6M)),NA())</f>
        <v>-1.3497504802639781E-3</v>
      </c>
      <c r="Q30" s="183">
        <f>IFERROR(_xll.qlIndexFixing(ONIndex1Y,I30,TRUE,_xll.ohTrigger(RecalcTrigger,Trigger1Y)),NA())</f>
        <v>-1.320021779882552E-4</v>
      </c>
    </row>
    <row r="31" spans="2:17" x14ac:dyDescent="0.2">
      <c r="B31" s="39" t="s">
        <v>17</v>
      </c>
      <c r="D31" s="42">
        <f>_xll.qlCalendarAdvance(Calendar,$D30,B31,"f",FALSE)</f>
        <v>42524</v>
      </c>
      <c r="E31" s="177">
        <f>_xll.qlInterestRateIndexValueDate(IndexON,D31)</f>
        <v>42524</v>
      </c>
      <c r="F31" s="193">
        <f>IFERROR(_xll.qlIndexFixing(IndexON,D31,TRUE,_xll.ohTrigger(RecalcTrigger,TriggerON)),NA())</f>
        <v>-3.4115340890261692E-3</v>
      </c>
      <c r="H31" s="42">
        <f>_xll.qlCalendarAdvance(Calendar,$H30,B31,"f",FALSE)</f>
        <v>42524</v>
      </c>
      <c r="I31" s="177">
        <f>_xll.qlInterestRateIndexValueDate(Index1M,$H31)</f>
        <v>42528</v>
      </c>
      <c r="J31" s="182">
        <f>IFERROR(_xll.qlIndexFixing(Index1M,$H31,TRUE,_xll.ohTrigger(RecalcTrigger,Trigger1M)),NA())</f>
        <v>-3.4733896526306651E-3</v>
      </c>
      <c r="K31" s="44">
        <f>IFERROR(_xll.qlIndexFixing(Index3M,H31,TRUE,_xll.ohTrigger(RecalcTrigger,Trigger3M)),NA())</f>
        <v>-2.5456124037225932E-3</v>
      </c>
      <c r="L31" s="44">
        <f>IFERROR(_xll.qlIndexFixing(Index6M,$H31,TRUE,_xll.ohTrigger(RecalcTrigger,Trigger6M)),NA())</f>
        <v>-1.4351208313297275E-3</v>
      </c>
      <c r="M31" s="183">
        <f>IFERROR(_xll.qlIndexFixing(Index1Y,$H31,TRUE,_xll.ohTrigger(RecalcTrigger,Trigger1Y)),NA())</f>
        <v>-8.6899034422737362E-5</v>
      </c>
      <c r="N31" s="182">
        <f>IFERROR(_xll.qlIndexFixing(ONIndex1M,I31,TRUE,_xll.ohTrigger(RecalcTrigger,Trigger1M)),NA())</f>
        <v>-3.4734852670137428E-3</v>
      </c>
      <c r="O31" s="44">
        <f>IFERROR(_xll.qlIndexFixing(ONIndex3M,I31,TRUE,_xll.ohTrigger(RecalcTrigger,Trigger3M)),NA())</f>
        <v>-2.4830128409769614E-3</v>
      </c>
      <c r="P31" s="44">
        <f>IFERROR(_xll.qlIndexFixing(ONIndex6M,I31,TRUE,_xll.ohTrigger(RecalcTrigger,Trigger6M)),NA())</f>
        <v>-1.3444048222277516E-3</v>
      </c>
      <c r="Q31" s="183">
        <f>IFERROR(_xll.qlIndexFixing(ONIndex1Y,I31,TRUE,_xll.ohTrigger(RecalcTrigger,Trigger1Y)),NA())</f>
        <v>-1.3200217802822323E-4</v>
      </c>
    </row>
    <row r="32" spans="2:17" x14ac:dyDescent="0.2">
      <c r="B32" s="39" t="s">
        <v>17</v>
      </c>
      <c r="D32" s="42">
        <f>_xll.qlCalendarAdvance(Calendar,$D31,B32,"f",FALSE)</f>
        <v>42527</v>
      </c>
      <c r="E32" s="177">
        <f>_xll.qlInterestRateIndexValueDate(IndexON,D32)</f>
        <v>42527</v>
      </c>
      <c r="F32" s="193">
        <f>IFERROR(_xll.qlIndexFixing(IndexON,D32,TRUE,_xll.ohTrigger(RecalcTrigger,TriggerON)),NA())</f>
        <v>-3.4111813174542149E-3</v>
      </c>
      <c r="H32" s="42">
        <f>_xll.qlCalendarAdvance(Calendar,$H31,B32,"f",FALSE)</f>
        <v>42527</v>
      </c>
      <c r="I32" s="177">
        <f>_xll.qlInterestRateIndexValueDate(Index1M,$H32)</f>
        <v>42529</v>
      </c>
      <c r="J32" s="182">
        <f>IFERROR(_xll.qlIndexFixing(Index1M,$H32,TRUE,_xll.ohTrigger(RecalcTrigger,Trigger1M)),NA())</f>
        <v>-3.4741028514586603E-3</v>
      </c>
      <c r="K32" s="44">
        <f>IFERROR(_xll.qlIndexFixing(Index3M,H32,TRUE,_xll.ohTrigger(RecalcTrigger,Trigger3M)),NA())</f>
        <v>-2.5468072572052704E-3</v>
      </c>
      <c r="L32" s="44">
        <f>IFERROR(_xll.qlIndexFixing(Index6M,$H32,TRUE,_xll.ohTrigger(RecalcTrigger,Trigger6M)),NA())</f>
        <v>-1.4360325455285091E-3</v>
      </c>
      <c r="M32" s="183">
        <f>IFERROR(_xll.qlIndexFixing(Index1Y,$H32,TRUE,_xll.ohTrigger(RecalcTrigger,Trigger1Y)),NA())</f>
        <v>-8.6516236420345211E-5</v>
      </c>
      <c r="N32" s="182">
        <f>IFERROR(_xll.qlIndexFixing(ONIndex1M,I32,TRUE,_xll.ohTrigger(RecalcTrigger,Trigger1M)),NA())</f>
        <v>-3.4714165124061225E-3</v>
      </c>
      <c r="O32" s="44">
        <f>IFERROR(_xll.qlIndexFixing(ONIndex3M,I32,TRUE,_xll.ohTrigger(RecalcTrigger,Trigger3M)),NA())</f>
        <v>-2.4757469348468675E-3</v>
      </c>
      <c r="P32" s="44">
        <f>IFERROR(_xll.qlIndexFixing(ONIndex6M,I32,TRUE,_xll.ohTrigger(RecalcTrigger,Trigger6M)),NA())</f>
        <v>-1.3346227198995919E-3</v>
      </c>
      <c r="Q32" s="183">
        <f>IFERROR(_xll.qlIndexFixing(ONIndex1Y,I32,TRUE,_xll.ohTrigger(RecalcTrigger,Trigger1Y)),NA())</f>
        <v>-1.3200212966690827E-4</v>
      </c>
    </row>
    <row r="33" spans="2:17" x14ac:dyDescent="0.2">
      <c r="B33" s="39" t="s">
        <v>17</v>
      </c>
      <c r="D33" s="42">
        <f>_xll.qlCalendarAdvance(Calendar,$D32,B33,"f",FALSE)</f>
        <v>42528</v>
      </c>
      <c r="E33" s="177">
        <f>_xll.qlInterestRateIndexValueDate(IndexON,D33)</f>
        <v>42528</v>
      </c>
      <c r="F33" s="193">
        <f>IFERROR(_xll.qlIndexFixing(IndexON,D33,TRUE,_xll.ohTrigger(RecalcTrigger,TriggerON)),NA())</f>
        <v>-3.4110033881429302E-3</v>
      </c>
      <c r="H33" s="42">
        <f>_xll.qlCalendarAdvance(Calendar,$H32,B33,"f",FALSE)</f>
        <v>42528</v>
      </c>
      <c r="I33" s="177">
        <f>_xll.qlInterestRateIndexValueDate(Index1M,$H33)</f>
        <v>42530</v>
      </c>
      <c r="J33" s="182">
        <f>IFERROR(_xll.qlIndexFixing(Index1M,$H33,TRUE,_xll.ohTrigger(RecalcTrigger,Trigger1M)),NA())</f>
        <v>-3.4766489340196105E-3</v>
      </c>
      <c r="K33" s="44">
        <f>IFERROR(_xll.qlIndexFixing(Index3M,H33,TRUE,_xll.ohTrigger(RecalcTrigger,Trigger3M)),NA())</f>
        <v>-2.5480978249753134E-3</v>
      </c>
      <c r="L33" s="44">
        <f>IFERROR(_xll.qlIndexFixing(Index6M,$H33,TRUE,_xll.ohTrigger(RecalcTrigger,Trigger6M)),NA())</f>
        <v>-1.4369845790452298E-3</v>
      </c>
      <c r="M33" s="183">
        <f>IFERROR(_xll.qlIndexFixing(Index1Y,$H33,TRUE,_xll.ohTrigger(RecalcTrigger,Trigger1Y)),NA())</f>
        <v>-8.6146361402498529E-5</v>
      </c>
      <c r="N33" s="182">
        <f>IFERROR(_xll.qlIndexFixing(ONIndex1M,I33,TRUE,_xll.ohTrigger(RecalcTrigger,Trigger1M)),NA())</f>
        <v>-3.4695362228820414E-3</v>
      </c>
      <c r="O33" s="44">
        <f>IFERROR(_xll.qlIndexFixing(ONIndex3M,I33,TRUE,_xll.ohTrigger(RecalcTrigger,Trigger3M)),NA())</f>
        <v>-2.4696028199233666E-3</v>
      </c>
      <c r="P33" s="44">
        <f>IFERROR(_xll.qlIndexFixing(ONIndex6M,I33,TRUE,_xll.ohTrigger(RecalcTrigger,Trigger6M)),NA())</f>
        <v>-1.3259870956039421E-3</v>
      </c>
      <c r="Q33" s="183">
        <f>IFERROR(_xll.qlIndexFixing(ONIndex1Y,I33,TRUE,_xll.ohTrigger(RecalcTrigger,Trigger1Y)),NA())</f>
        <v>-1.3200217802822323E-4</v>
      </c>
    </row>
    <row r="34" spans="2:17" x14ac:dyDescent="0.2">
      <c r="B34" s="39" t="s">
        <v>17</v>
      </c>
      <c r="D34" s="42">
        <f>_xll.qlCalendarAdvance(Calendar,$D33,B34,"f",FALSE)</f>
        <v>42529</v>
      </c>
      <c r="E34" s="177">
        <f>_xll.qlInterestRateIndexValueDate(IndexON,D34)</f>
        <v>42529</v>
      </c>
      <c r="F34" s="193">
        <f>IFERROR(_xll.qlIndexFixing(IndexON,D34,TRUE,_xll.ohTrigger(RecalcTrigger,TriggerON)),NA())</f>
        <v>-3.4108382803754722E-3</v>
      </c>
      <c r="H34" s="42">
        <f>_xll.qlCalendarAdvance(Calendar,$H33,B34,"f",FALSE)</f>
        <v>42529</v>
      </c>
      <c r="I34" s="177">
        <f>_xll.qlInterestRateIndexValueDate(Index1M,$H34)</f>
        <v>42531</v>
      </c>
      <c r="J34" s="182">
        <f>IFERROR(_xll.qlIndexFixing(Index1M,$H34,TRUE,_xll.ohTrigger(RecalcTrigger,Trigger1M)),NA())</f>
        <v>-3.4767845337948093E-3</v>
      </c>
      <c r="K34" s="44">
        <f>IFERROR(_xll.qlIndexFixing(Index3M,H34,TRUE,_xll.ohTrigger(RecalcTrigger,Trigger3M)),NA())</f>
        <v>-2.5508897649392966E-3</v>
      </c>
      <c r="L34" s="44">
        <f>IFERROR(_xll.qlIndexFixing(Index6M,$H34,TRUE,_xll.ohTrigger(RecalcTrigger,Trigger6M)),NA())</f>
        <v>-1.4389332389444375E-3</v>
      </c>
      <c r="M34" s="183">
        <f>IFERROR(_xll.qlIndexFixing(Index1Y,$H34,TRUE,_xll.ohTrigger(RecalcTrigger,Trigger1Y)),NA())</f>
        <v>-8.5362438162072597E-5</v>
      </c>
      <c r="N34" s="182">
        <f>IFERROR(_xll.qlIndexFixing(ONIndex1M,I34,TRUE,_xll.ohTrigger(RecalcTrigger,Trigger1M)),NA())</f>
        <v>-3.4686852387189049E-3</v>
      </c>
      <c r="O34" s="44">
        <f>IFERROR(_xll.qlIndexFixing(ONIndex3M,I34,TRUE,_xll.ohTrigger(RecalcTrigger,Trigger3M)),NA())</f>
        <v>-2.4671629122074989E-3</v>
      </c>
      <c r="P34" s="44">
        <f>IFERROR(_xll.qlIndexFixing(ONIndex6M,I34,TRUE,_xll.ohTrigger(RecalcTrigger,Trigger6M)),NA())</f>
        <v>-1.3223463112099765E-3</v>
      </c>
      <c r="Q34" s="183">
        <f>IFERROR(_xll.qlIndexFixing(ONIndex1Y,I34,TRUE,_xll.ohTrigger(RecalcTrigger,Trigger1Y)),NA())</f>
        <v>-1.3200217806819126E-4</v>
      </c>
    </row>
    <row r="35" spans="2:17" x14ac:dyDescent="0.2">
      <c r="B35" s="39" t="s">
        <v>17</v>
      </c>
      <c r="D35" s="42">
        <f>_xll.qlCalendarAdvance(Calendar,$D34,B35,"f",FALSE)</f>
        <v>42530</v>
      </c>
      <c r="E35" s="177">
        <f>_xll.qlInterestRateIndexValueDate(IndexON,D35)</f>
        <v>42530</v>
      </c>
      <c r="F35" s="193">
        <f>IFERROR(_xll.qlIndexFixing(IndexON,D35,TRUE,_xll.ohTrigger(RecalcTrigger,TriggerON)),NA())</f>
        <v>-3.4106886936724479E-3</v>
      </c>
      <c r="H35" s="42">
        <f>_xll.qlCalendarAdvance(Calendar,$H34,B35,"f",FALSE)</f>
        <v>42530</v>
      </c>
      <c r="I35" s="177">
        <f>_xll.qlInterestRateIndexValueDate(Index1M,$H35)</f>
        <v>42534</v>
      </c>
      <c r="J35" s="182">
        <f>IFERROR(_xll.qlIndexFixing(Index1M,$H35,TRUE,_xll.ohTrigger(RecalcTrigger,Trigger1M)),NA())</f>
        <v>-3.4794675495044558E-3</v>
      </c>
      <c r="K35" s="44">
        <f>IFERROR(_xll.qlIndexFixing(Index3M,H35,TRUE,_xll.ohTrigger(RecalcTrigger,Trigger3M)),NA())</f>
        <v>-2.5541718108495798E-3</v>
      </c>
      <c r="L35" s="44">
        <f>IFERROR(_xll.qlIndexFixing(Index6M,$H35,TRUE,_xll.ohTrigger(RecalcTrigger,Trigger6M)),NA())</f>
        <v>-1.4411472796565436E-3</v>
      </c>
      <c r="M35" s="183">
        <f>IFERROR(_xll.qlIndexFixing(Index1Y,$H35,TRUE,_xll.ohTrigger(RecalcTrigger,Trigger1Y)),NA())</f>
        <v>-8.4781382619454675E-5</v>
      </c>
      <c r="N35" s="182">
        <f>IFERROR(_xll.qlIndexFixing(ONIndex1M,I35,TRUE,_xll.ohTrigger(RecalcTrigger,Trigger1M)),NA())</f>
        <v>-3.4679248775848492E-3</v>
      </c>
      <c r="O35" s="44">
        <f>IFERROR(_xll.qlIndexFixing(ONIndex3M,I35,TRUE,_xll.ohTrigger(RecalcTrigger,Trigger3M)),NA())</f>
        <v>-2.465165478429121E-3</v>
      </c>
      <c r="P35" s="44">
        <f>IFERROR(_xll.qlIndexFixing(ONIndex6M,I35,TRUE,_xll.ohTrigger(RecalcTrigger,Trigger6M)),NA())</f>
        <v>-1.3191799540335225E-3</v>
      </c>
      <c r="Q35" s="183">
        <f>IFERROR(_xll.qlIndexFixing(ONIndex1Y,I35,TRUE,_xll.ohTrigger(RecalcTrigger,Trigger1Y)),NA())</f>
        <v>-1.3200217802822323E-4</v>
      </c>
    </row>
    <row r="36" spans="2:17" x14ac:dyDescent="0.2">
      <c r="B36" s="39" t="s">
        <v>17</v>
      </c>
      <c r="D36" s="42">
        <f>_xll.qlCalendarAdvance(Calendar,$D35,B36,"f",FALSE)</f>
        <v>42531</v>
      </c>
      <c r="E36" s="177">
        <f>_xll.qlInterestRateIndexValueDate(IndexON,D36)</f>
        <v>42531</v>
      </c>
      <c r="F36" s="193">
        <f>IFERROR(_xll.qlIndexFixing(IndexON,D36,TRUE,_xll.ohTrigger(RecalcTrigger,TriggerON)),NA())</f>
        <v>-3.4104224448094911E-3</v>
      </c>
      <c r="H36" s="42">
        <f>_xll.qlCalendarAdvance(Calendar,$H35,B36,"f",FALSE)</f>
        <v>42531</v>
      </c>
      <c r="I36" s="177">
        <f>_xll.qlInterestRateIndexValueDate(Index1M,$H36)</f>
        <v>42535</v>
      </c>
      <c r="J36" s="182">
        <f>IFERROR(_xll.qlIndexFixing(Index1M,$H36,TRUE,_xll.ohTrigger(RecalcTrigger,Trigger1M)),NA())</f>
        <v>-3.4808955981397993E-3</v>
      </c>
      <c r="K36" s="44">
        <f>IFERROR(_xll.qlIndexFixing(Index3M,H36,TRUE,_xll.ohTrigger(RecalcTrigger,Trigger3M)),NA())</f>
        <v>-2.5559030576359442E-3</v>
      </c>
      <c r="L36" s="44">
        <f>IFERROR(_xll.qlIndexFixing(Index6M,$H36,TRUE,_xll.ohTrigger(RecalcTrigger,Trigger6M)),NA())</f>
        <v>-1.4422621319712711E-3</v>
      </c>
      <c r="M36" s="183">
        <f>IFERROR(_xll.qlIndexFixing(Index1Y,$H36,TRUE,_xll.ohTrigger(RecalcTrigger,Trigger1Y)),NA())</f>
        <v>-8.4465019317105084E-5</v>
      </c>
      <c r="N36" s="182">
        <f>IFERROR(_xll.qlIndexFixing(ONIndex1M,I36,TRUE,_xll.ohTrigger(RecalcTrigger,Trigger1M)),NA())</f>
        <v>-3.4672731954366043E-3</v>
      </c>
      <c r="O36" s="44">
        <f>IFERROR(_xll.qlIndexFixing(ONIndex3M,I36,TRUE,_xll.ohTrigger(RecalcTrigger,Trigger3M)),NA())</f>
        <v>-2.4636492356977513E-3</v>
      </c>
      <c r="P36" s="44">
        <f>IFERROR(_xll.qlIndexFixing(ONIndex6M,I36,TRUE,_xll.ohTrigger(RecalcTrigger,Trigger6M)),NA())</f>
        <v>-1.3165325081709867E-3</v>
      </c>
      <c r="Q36" s="183">
        <f>IFERROR(_xll.qlIndexFixing(ONIndex1Y,I36,TRUE,_xll.ohTrigger(RecalcTrigger,Trigger1Y)),NA())</f>
        <v>-1.3200217806819126E-4</v>
      </c>
    </row>
    <row r="37" spans="2:17" x14ac:dyDescent="0.2">
      <c r="B37" s="39" t="s">
        <v>17</v>
      </c>
      <c r="D37" s="42">
        <f>_xll.qlCalendarAdvance(Calendar,$D36,B37,"f",FALSE)</f>
        <v>42534</v>
      </c>
      <c r="E37" s="177">
        <f>_xll.qlInterestRateIndexValueDate(IndexON,D37)</f>
        <v>42534</v>
      </c>
      <c r="F37" s="193">
        <f>IFERROR(_xll.qlIndexFixing(IndexON,D37,TRUE,_xll.ohTrigger(RecalcTrigger,TriggerON)),NA())</f>
        <v>-3.4102995433604733E-3</v>
      </c>
      <c r="H37" s="42">
        <f>_xll.qlCalendarAdvance(Calendar,$H36,B37,"f",FALSE)</f>
        <v>42534</v>
      </c>
      <c r="I37" s="177">
        <f>_xll.qlInterestRateIndexValueDate(Index1M,$H37)</f>
        <v>42536</v>
      </c>
      <c r="J37" s="182">
        <f>IFERROR(_xll.qlIndexFixing(Index1M,$H37,TRUE,_xll.ohTrigger(RecalcTrigger,Trigger1M)),NA())</f>
        <v>-3.4824372080075605E-3</v>
      </c>
      <c r="K37" s="44">
        <f>IFERROR(_xll.qlIndexFixing(Index3M,H37,TRUE,_xll.ohTrigger(RecalcTrigger,Trigger3M)),NA())</f>
        <v>-2.55771180466375E-3</v>
      </c>
      <c r="L37" s="44">
        <f>IFERROR(_xll.qlIndexFixing(Index6M,$H37,TRUE,_xll.ohTrigger(RecalcTrigger,Trigger6M)),NA())</f>
        <v>-1.4433999462396486E-3</v>
      </c>
      <c r="M37" s="183">
        <f>IFERROR(_xll.qlIndexFixing(Index1Y,$H37,TRUE,_xll.ohTrigger(RecalcTrigger,Trigger1Y)),NA())</f>
        <v>-8.4157080284475642E-5</v>
      </c>
      <c r="N37" s="182">
        <f>IFERROR(_xll.qlIndexFixing(ONIndex1M,I37,TRUE,_xll.ohTrigger(RecalcTrigger,Trigger1M)),NA())</f>
        <v>-3.4663889974417827E-3</v>
      </c>
      <c r="O37" s="44">
        <f>IFERROR(_xll.qlIndexFixing(ONIndex3M,I37,TRUE,_xll.ohTrigger(RecalcTrigger,Trigger3M)),NA())</f>
        <v>-2.4623974646775793E-3</v>
      </c>
      <c r="P37" s="44">
        <f>IFERROR(_xll.qlIndexFixing(ONIndex6M,I37,TRUE,_xll.ohTrigger(RecalcTrigger,Trigger6M)),NA())</f>
        <v>-1.3131849515790606E-3</v>
      </c>
      <c r="Q37" s="183">
        <f>IFERROR(_xll.qlIndexFixing(ONIndex1Y,I37,TRUE,_xll.ohTrigger(RecalcTrigger,Trigger1Y)),NA())</f>
        <v>-1.3200212964026292E-4</v>
      </c>
    </row>
    <row r="38" spans="2:17" x14ac:dyDescent="0.2">
      <c r="B38" s="39" t="s">
        <v>17</v>
      </c>
      <c r="D38" s="42">
        <f>_xll.qlCalendarAdvance(Calendar,$D37,B38,"f",FALSE)</f>
        <v>42535</v>
      </c>
      <c r="E38" s="177">
        <f>_xll.qlInterestRateIndexValueDate(IndexON,D38)</f>
        <v>42535</v>
      </c>
      <c r="F38" s="193">
        <f>IFERROR(_xll.qlIndexFixing(IndexON,D38,TRUE,_xll.ohTrigger(RecalcTrigger,TriggerON)),NA())</f>
        <v>-3.4102680513914407E-3</v>
      </c>
      <c r="H38" s="42">
        <f>_xll.qlCalendarAdvance(Calendar,$H37,B38,"f",FALSE)</f>
        <v>42535</v>
      </c>
      <c r="I38" s="177">
        <f>_xll.qlInterestRateIndexValueDate(Index1M,$H38)</f>
        <v>42537</v>
      </c>
      <c r="J38" s="182">
        <f>IFERROR(_xll.qlIndexFixing(Index1M,$H38,TRUE,_xll.ohTrigger(RecalcTrigger,Trigger1M)),NA())</f>
        <v>-3.4863478752972243E-3</v>
      </c>
      <c r="K38" s="44">
        <f>IFERROR(_xll.qlIndexFixing(Index3M,H38,TRUE,_xll.ohTrigger(RecalcTrigger,Trigger3M)),NA())</f>
        <v>-2.5595934877244214E-3</v>
      </c>
      <c r="L38" s="44">
        <f>IFERROR(_xll.qlIndexFixing(Index6M,$H38,TRUE,_xll.ohTrigger(RecalcTrigger,Trigger6M)),NA())</f>
        <v>-1.4445569064505624E-3</v>
      </c>
      <c r="M38" s="183">
        <f>IFERROR(_xll.qlIndexFixing(Index1Y,$H38,TRUE,_xll.ohTrigger(RecalcTrigger,Trigger1Y)),NA())</f>
        <v>-8.3856787020248171E-5</v>
      </c>
      <c r="N38" s="182">
        <f>IFERROR(_xll.qlIndexFixing(ONIndex1M,I38,TRUE,_xll.ohTrigger(RecalcTrigger,Trigger1M)),NA())</f>
        <v>-3.4661143797531935E-3</v>
      </c>
      <c r="O38" s="44">
        <f>IFERROR(_xll.qlIndexFixing(ONIndex3M,I38,TRUE,_xll.ohTrigger(RecalcTrigger,Trigger3M)),NA())</f>
        <v>-2.4631705237876389E-3</v>
      </c>
      <c r="P38" s="44">
        <f>IFERROR(_xll.qlIndexFixing(ONIndex6M,I38,TRUE,_xll.ohTrigger(RecalcTrigger,Trigger6M)),NA())</f>
        <v>-1.3120215214668107E-3</v>
      </c>
      <c r="Q38" s="183">
        <f>IFERROR(_xll.qlIndexFixing(ONIndex1Y,I38,TRUE,_xll.ohTrigger(RecalcTrigger,Trigger1Y)),NA())</f>
        <v>-1.3200217806819126E-4</v>
      </c>
    </row>
    <row r="39" spans="2:17" x14ac:dyDescent="0.2">
      <c r="B39" s="39" t="s">
        <v>17</v>
      </c>
      <c r="D39" s="42">
        <f>_xll.qlCalendarAdvance(Calendar,$D38,B39,"f",FALSE)</f>
        <v>42536</v>
      </c>
      <c r="E39" s="177">
        <f>_xll.qlInterestRateIndexValueDate(IndexON,D39)</f>
        <v>42536</v>
      </c>
      <c r="F39" s="193">
        <f>IFERROR(_xll.qlIndexFixing(IndexON,D39,TRUE,_xll.ohTrigger(RecalcTrigger,TriggerON)),NA())</f>
        <v>-3.4102682763714753E-3</v>
      </c>
      <c r="H39" s="42">
        <f>_xll.qlCalendarAdvance(Calendar,$H38,B39,"f",FALSE)</f>
        <v>42536</v>
      </c>
      <c r="I39" s="177">
        <f>_xll.qlInterestRateIndexValueDate(Index1M,$H39)</f>
        <v>42538</v>
      </c>
      <c r="J39" s="182">
        <f>IFERROR(_xll.qlIndexFixing(Index1M,$H39,TRUE,_xll.ohTrigger(RecalcTrigger,Trigger1M)),NA())</f>
        <v>-3.4869967719131805E-3</v>
      </c>
      <c r="K39" s="44">
        <f>IFERROR(_xll.qlIndexFixing(Index3M,H39,TRUE,_xll.ohTrigger(RecalcTrigger,Trigger3M)),NA())</f>
        <v>-2.5633938996954268E-3</v>
      </c>
      <c r="L39" s="44">
        <f>IFERROR(_xll.qlIndexFixing(Index6M,$H39,TRUE,_xll.ohTrigger(RecalcTrigger,Trigger6M)),NA())</f>
        <v>-1.4466371992711956E-3</v>
      </c>
      <c r="M39" s="183">
        <f>IFERROR(_xll.qlIndexFixing(Index1Y,$H39,TRUE,_xll.ohTrigger(RecalcTrigger,Trigger1Y)),NA())</f>
        <v>-8.3260888321220184E-5</v>
      </c>
      <c r="N39" s="182">
        <f>IFERROR(_xll.qlIndexFixing(ONIndex1M,I39,TRUE,_xll.ohTrigger(RecalcTrigger,Trigger1M)),NA())</f>
        <v>-3.4662769344429023E-3</v>
      </c>
      <c r="O39" s="44">
        <f>IFERROR(_xll.qlIndexFixing(ONIndex3M,I39,TRUE,_xll.ohTrigger(RecalcTrigger,Trigger3M)),NA())</f>
        <v>-2.4646409972106653E-3</v>
      </c>
      <c r="P39" s="44">
        <f>IFERROR(_xll.qlIndexFixing(ONIndex6M,I39,TRUE,_xll.ohTrigger(RecalcTrigger,Trigger6M)),NA())</f>
        <v>-1.3126358947390671E-3</v>
      </c>
      <c r="Q39" s="183">
        <f>IFERROR(_xll.qlIndexFixing(ONIndex1Y,I39,TRUE,_xll.ohTrigger(RecalcTrigger,Trigger1Y)),NA())</f>
        <v>-1.3200217802822323E-4</v>
      </c>
    </row>
    <row r="40" spans="2:17" x14ac:dyDescent="0.2">
      <c r="B40" s="39" t="s">
        <v>17</v>
      </c>
      <c r="D40" s="42">
        <f>_xll.qlCalendarAdvance(Calendar,$D39,B40,"f",FALSE)</f>
        <v>42537</v>
      </c>
      <c r="E40" s="177">
        <f>_xll.qlInterestRateIndexValueDate(IndexON,D40)</f>
        <v>42537</v>
      </c>
      <c r="F40" s="193">
        <f>IFERROR(_xll.qlIndexFixing(IndexON,D40,TRUE,_xll.ohTrigger(RecalcTrigger,TriggerON)),NA())</f>
        <v>-3.4103029174614718E-3</v>
      </c>
      <c r="H40" s="42">
        <f>_xll.qlCalendarAdvance(Calendar,$H39,B40,"f",FALSE)</f>
        <v>42537</v>
      </c>
      <c r="I40" s="177">
        <f>_xll.qlInterestRateIndexValueDate(Index1M,$H40)</f>
        <v>42541</v>
      </c>
      <c r="J40" s="182">
        <f>IFERROR(_xll.qlIndexFixing(Index1M,$H40,TRUE,_xll.ohTrigger(RecalcTrigger,Trigger1M)),NA())</f>
        <v>-3.4917030971901575E-3</v>
      </c>
      <c r="K40" s="44">
        <f>IFERROR(_xll.qlIndexFixing(Index3M,H40,TRUE,_xll.ohTrigger(RecalcTrigger,Trigger3M)),NA())</f>
        <v>-2.5677430110588487E-3</v>
      </c>
      <c r="L40" s="44">
        <f>IFERROR(_xll.qlIndexFixing(Index6M,$H40,TRUE,_xll.ohTrigger(RecalcTrigger,Trigger6M)),NA())</f>
        <v>-1.449290655442917E-3</v>
      </c>
      <c r="M40" s="183">
        <f>IFERROR(_xll.qlIndexFixing(Index1Y,$H40,TRUE,_xll.ohTrigger(RecalcTrigger,Trigger1Y)),NA())</f>
        <v>-8.271621446450342E-5</v>
      </c>
      <c r="N40" s="182">
        <f>IFERROR(_xll.qlIndexFixing(ONIndex1M,I40,TRUE,_xll.ohTrigger(RecalcTrigger,Trigger1M)),NA())</f>
        <v>-3.4666565048180331E-3</v>
      </c>
      <c r="O40" s="44">
        <f>IFERROR(_xll.qlIndexFixing(ONIndex3M,I40,TRUE,_xll.ohTrigger(RecalcTrigger,Trigger3M)),NA())</f>
        <v>-2.4668249660164676E-3</v>
      </c>
      <c r="P40" s="44">
        <f>IFERROR(_xll.qlIndexFixing(ONIndex6M,I40,TRUE,_xll.ohTrigger(RecalcTrigger,Trigger6M)),NA())</f>
        <v>-1.3140360842234244E-3</v>
      </c>
      <c r="Q40" s="183">
        <f>IFERROR(_xll.qlIndexFixing(ONIndex1Y,I40,TRUE,_xll.ohTrigger(RecalcTrigger,Trigger1Y)),NA())</f>
        <v>-1.3200217806819126E-4</v>
      </c>
    </row>
    <row r="41" spans="2:17" x14ac:dyDescent="0.2">
      <c r="B41" s="39" t="s">
        <v>17</v>
      </c>
      <c r="D41" s="42">
        <f>_xll.qlCalendarAdvance(Calendar,$D40,B41,"f",FALSE)</f>
        <v>42538</v>
      </c>
      <c r="E41" s="177">
        <f>_xll.qlInterestRateIndexValueDate(IndexON,D41)</f>
        <v>42538</v>
      </c>
      <c r="F41" s="193">
        <f>IFERROR(_xll.qlIndexFixing(IndexON,D41,TRUE,_xll.ohTrigger(RecalcTrigger,TriggerON)),NA())</f>
        <v>-3.4104681072566478E-3</v>
      </c>
      <c r="H41" s="42">
        <f>_xll.qlCalendarAdvance(Calendar,$H40,B41,"f",FALSE)</f>
        <v>42538</v>
      </c>
      <c r="I41" s="177">
        <f>_xll.qlInterestRateIndexValueDate(Index1M,$H41)</f>
        <v>42542</v>
      </c>
      <c r="J41" s="182">
        <f>IFERROR(_xll.qlIndexFixing(Index1M,$H41,TRUE,_xll.ohTrigger(RecalcTrigger,Trigger1M)),NA())</f>
        <v>-3.49382893374095E-3</v>
      </c>
      <c r="K41" s="44">
        <f>IFERROR(_xll.qlIndexFixing(Index3M,H41,TRUE,_xll.ohTrigger(RecalcTrigger,Trigger3M)),NA())</f>
        <v>-2.5699056261024146E-3</v>
      </c>
      <c r="L41" s="44">
        <f>IFERROR(_xll.qlIndexFixing(Index6M,$H41,TRUE,_xll.ohTrigger(RecalcTrigger,Trigger6M)),NA())</f>
        <v>-1.4504768741613601E-3</v>
      </c>
      <c r="M41" s="183">
        <f>IFERROR(_xll.qlIndexFixing(Index1Y,$H41,TRUE,_xll.ohTrigger(RecalcTrigger,Trigger1Y)),NA())</f>
        <v>-8.2442185368212338E-5</v>
      </c>
      <c r="N41" s="182">
        <f>IFERROR(_xll.qlIndexFixing(ONIndex1M,I41,TRUE,_xll.ohTrigger(RecalcTrigger,Trigger1M)),NA())</f>
        <v>-3.4672711469152517E-3</v>
      </c>
      <c r="O41" s="44">
        <f>IFERROR(_xll.qlIndexFixing(ONIndex3M,I41,TRUE,_xll.ohTrigger(RecalcTrigger,Trigger3M)),NA())</f>
        <v>-2.4697611475144043E-3</v>
      </c>
      <c r="P41" s="44">
        <f>IFERROR(_xll.qlIndexFixing(ONIndex6M,I41,TRUE,_xll.ohTrigger(RecalcTrigger,Trigger6M)),NA())</f>
        <v>-1.3162665741761614E-3</v>
      </c>
      <c r="Q41" s="183">
        <f>IFERROR(_xll.qlIndexFixing(ONIndex1Y,I41,TRUE,_xll.ohTrigger(RecalcTrigger,Trigger1Y)),NA())</f>
        <v>-1.3200217802822323E-4</v>
      </c>
    </row>
    <row r="42" spans="2:17" x14ac:dyDescent="0.2">
      <c r="B42" s="39" t="s">
        <v>17</v>
      </c>
      <c r="D42" s="42">
        <f>_xll.qlCalendarAdvance(Calendar,$D41,B42,"f",FALSE)</f>
        <v>42541</v>
      </c>
      <c r="E42" s="177">
        <f>_xll.qlInterestRateIndexValueDate(IndexON,D42)</f>
        <v>42541</v>
      </c>
      <c r="F42" s="193">
        <f>IFERROR(_xll.qlIndexFixing(IndexON,D42,TRUE,_xll.ohTrigger(RecalcTrigger,TriggerON)),NA())</f>
        <v>-3.4108396300158716E-3</v>
      </c>
      <c r="H42" s="42">
        <f>_xll.qlCalendarAdvance(Calendar,$H41,B42,"f",FALSE)</f>
        <v>42541</v>
      </c>
      <c r="I42" s="177">
        <f>_xll.qlInterestRateIndexValueDate(Index1M,$H42)</f>
        <v>42543</v>
      </c>
      <c r="J42" s="182">
        <f>IFERROR(_xll.qlIndexFixing(Index1M,$H42,TRUE,_xll.ohTrigger(RecalcTrigger,Trigger1M)),NA())</f>
        <v>-3.4960294222750044E-3</v>
      </c>
      <c r="K42" s="44">
        <f>IFERROR(_xll.qlIndexFixing(Index3M,H42,TRUE,_xll.ohTrigger(RecalcTrigger,Trigger3M)),NA())</f>
        <v>-2.5721046209164805E-3</v>
      </c>
      <c r="L42" s="44">
        <f>IFERROR(_xll.qlIndexFixing(Index6M,$H42,TRUE,_xll.ohTrigger(RecalcTrigger,Trigger6M)),NA())</f>
        <v>-1.4516538041478338E-3</v>
      </c>
      <c r="M42" s="183">
        <f>IFERROR(_xll.qlIndexFixing(Index1Y,$H42,TRUE,_xll.ohTrigger(RecalcTrigger,Trigger1Y)),NA())</f>
        <v>-8.2170958741301092E-5</v>
      </c>
      <c r="N42" s="182">
        <f>IFERROR(_xll.qlIndexFixing(ONIndex1M,I42,TRUE,_xll.ohTrigger(RecalcTrigger,Trigger1M)),NA())</f>
        <v>-3.4693408493513544E-3</v>
      </c>
      <c r="O42" s="44">
        <f>IFERROR(_xll.qlIndexFixing(ONIndex3M,I42,TRUE,_xll.ohTrigger(RecalcTrigger,Trigger3M)),NA())</f>
        <v>-2.4783174109854755E-3</v>
      </c>
      <c r="P42" s="44">
        <f>IFERROR(_xll.qlIndexFixing(ONIndex6M,I42,TRUE,_xll.ohTrigger(RecalcTrigger,Trigger6M)),NA())</f>
        <v>-1.3237127754583966E-3</v>
      </c>
      <c r="Q42" s="183">
        <f>IFERROR(_xll.qlIndexFixing(ONIndex1Y,I42,TRUE,_xll.ohTrigger(RecalcTrigger,Trigger1Y)),NA())</f>
        <v>-1.3200212964026292E-4</v>
      </c>
    </row>
    <row r="43" spans="2:17" x14ac:dyDescent="0.2">
      <c r="B43" s="39" t="s">
        <v>17</v>
      </c>
      <c r="D43" s="42">
        <f>_xll.qlCalendarAdvance(Calendar,$D42,B43,"f",FALSE)</f>
        <v>42542</v>
      </c>
      <c r="E43" s="177">
        <f>_xll.qlInterestRateIndexValueDate(IndexON,D43)</f>
        <v>42542</v>
      </c>
      <c r="F43" s="193">
        <f>IFERROR(_xll.qlIndexFixing(IndexON,D43,TRUE,_xll.ohTrigger(RecalcTrigger,TriggerON)),NA())</f>
        <v>-3.4110868416670215E-3</v>
      </c>
      <c r="H43" s="42">
        <f>_xll.qlCalendarAdvance(Calendar,$H42,B43,"f",FALSE)</f>
        <v>42542</v>
      </c>
      <c r="I43" s="177">
        <f>_xll.qlInterestRateIndexValueDate(Index1M,$H43)</f>
        <v>42544</v>
      </c>
      <c r="J43" s="182">
        <f>IFERROR(_xll.qlIndexFixing(Index1M,$H43,TRUE,_xll.ohTrigger(RecalcTrigger,Trigger1M)),NA())</f>
        <v>-3.5007220060503941E-3</v>
      </c>
      <c r="K43" s="44">
        <f>IFERROR(_xll.qlIndexFixing(Index3M,H43,TRUE,_xll.ohTrigger(RecalcTrigger,Trigger3M)),NA())</f>
        <v>-2.5743323743047642E-3</v>
      </c>
      <c r="L43" s="44">
        <f>IFERROR(_xll.qlIndexFixing(Index6M,$H43,TRUE,_xll.ohTrigger(RecalcTrigger,Trigger6M)),NA())</f>
        <v>-1.4528157831987362E-3</v>
      </c>
      <c r="M43" s="183">
        <f>IFERROR(_xll.qlIndexFixing(Index1Y,$H43,TRUE,_xll.ohTrigger(RecalcTrigger,Trigger1Y)),NA())</f>
        <v>-8.1901698652445549E-5</v>
      </c>
      <c r="N43" s="182">
        <f>IFERROR(_xll.qlIndexFixing(ONIndex1M,I43,TRUE,_xll.ohTrigger(RecalcTrigger,Trigger1M)),NA())</f>
        <v>-3.4724415548170739E-3</v>
      </c>
      <c r="O43" s="44">
        <f>IFERROR(_xll.qlIndexFixing(ONIndex3M,I43,TRUE,_xll.ohTrigger(RecalcTrigger,Trigger3M)),NA())</f>
        <v>-2.4898023461350505E-3</v>
      </c>
      <c r="P43" s="44">
        <f>IFERROR(_xll.qlIndexFixing(ONIndex6M,I43,TRUE,_xll.ohTrigger(RecalcTrigger,Trigger6M)),NA())</f>
        <v>-1.3343812204791305E-3</v>
      </c>
      <c r="Q43" s="183">
        <f>IFERROR(_xll.qlIndexFixing(ONIndex1Y,I43,TRUE,_xll.ohTrigger(RecalcTrigger,Trigger1Y)),NA())</f>
        <v>-1.3200217802822323E-4</v>
      </c>
    </row>
    <row r="44" spans="2:17" x14ac:dyDescent="0.2">
      <c r="B44" s="39" t="s">
        <v>17</v>
      </c>
      <c r="D44" s="42">
        <f>_xll.qlCalendarAdvance(Calendar,$D43,B44,"f",FALSE)</f>
        <v>42543</v>
      </c>
      <c r="E44" s="177">
        <f>_xll.qlInterestRateIndexValueDate(IndexON,D44)</f>
        <v>42543</v>
      </c>
      <c r="F44" s="193">
        <f>IFERROR(_xll.qlIndexFixing(IndexON,D44,TRUE,_xll.ohTrigger(RecalcTrigger,TriggerON)),NA())</f>
        <v>-3.4113846654326707E-3</v>
      </c>
      <c r="H44" s="42">
        <f>_xll.qlCalendarAdvance(Calendar,$H43,B44,"f",FALSE)</f>
        <v>42543</v>
      </c>
      <c r="I44" s="177">
        <f>_xll.qlInterestRateIndexValueDate(Index1M,$H44)</f>
        <v>42545</v>
      </c>
      <c r="J44" s="182">
        <f>IFERROR(_xll.qlIndexFixing(Index1M,$H44,TRUE,_xll.ohTrigger(RecalcTrigger,Trigger1M)),NA())</f>
        <v>-3.5018347932744545E-3</v>
      </c>
      <c r="K44" s="44">
        <f>IFERROR(_xll.qlIndexFixing(Index3M,H44,TRUE,_xll.ohTrigger(RecalcTrigger,Trigger3M)),NA())</f>
        <v>-2.5788292457835128E-3</v>
      </c>
      <c r="L44" s="44">
        <f>IFERROR(_xll.qlIndexFixing(Index6M,$H44,TRUE,_xll.ohTrigger(RecalcTrigger,Trigger6M)),NA())</f>
        <v>-1.4550230140361517E-3</v>
      </c>
      <c r="M44" s="183">
        <f>IFERROR(_xll.qlIndexFixing(Index1Y,$H44,TRUE,_xll.ohTrigger(RecalcTrigger,Trigger1Y)),NA())</f>
        <v>-8.1374587091999999E-5</v>
      </c>
      <c r="N44" s="182">
        <f>IFERROR(_xll.qlIndexFixing(ONIndex1M,I44,TRUE,_xll.ohTrigger(RecalcTrigger,Trigger1M)),NA())</f>
        <v>-3.4745023970739197E-3</v>
      </c>
      <c r="O44" s="44">
        <f>IFERROR(_xll.qlIndexFixing(ONIndex3M,I44,TRUE,_xll.ohTrigger(RecalcTrigger,Trigger3M)),NA())</f>
        <v>-2.4970803507340378E-3</v>
      </c>
      <c r="P44" s="44">
        <f>IFERROR(_xll.qlIndexFixing(ONIndex6M,I44,TRUE,_xll.ohTrigger(RecalcTrigger,Trigger6M)),NA())</f>
        <v>-1.3414304741798944E-3</v>
      </c>
      <c r="Q44" s="183">
        <f>IFERROR(_xll.qlIndexFixing(ONIndex1Y,I44,TRUE,_xll.ohTrigger(RecalcTrigger,Trigger1Y)),NA())</f>
        <v>-1.3200217806819126E-4</v>
      </c>
    </row>
    <row r="45" spans="2:17" x14ac:dyDescent="0.2">
      <c r="B45" s="39" t="s">
        <v>17</v>
      </c>
      <c r="D45" s="42">
        <f>_xll.qlCalendarAdvance(Calendar,$D44,B45,"f",FALSE)</f>
        <v>42544</v>
      </c>
      <c r="E45" s="177">
        <f>_xll.qlInterestRateIndexValueDate(IndexON,D45)</f>
        <v>42544</v>
      </c>
      <c r="F45" s="193">
        <f>IFERROR(_xll.qlIndexFixing(IndexON,D45,TRUE,_xll.ohTrigger(RecalcTrigger,TriggerON)),NA())</f>
        <v>-3.4117358005136822E-3</v>
      </c>
      <c r="H45" s="42">
        <f>_xll.qlCalendarAdvance(Calendar,$H44,B45,"f",FALSE)</f>
        <v>42544</v>
      </c>
      <c r="I45" s="177">
        <f>_xll.qlInterestRateIndexValueDate(Index1M,$H45)</f>
        <v>42548</v>
      </c>
      <c r="J45" s="182">
        <f>IFERROR(_xll.qlIndexFixing(Index1M,$H45,TRUE,_xll.ohTrigger(RecalcTrigger,Trigger1M)),NA())</f>
        <v>-3.5078346796666438E-3</v>
      </c>
      <c r="K45" s="44">
        <f>IFERROR(_xll.qlIndexFixing(Index3M,H45,TRUE,_xll.ohTrigger(RecalcTrigger,Trigger3M)),NA())</f>
        <v>-2.5833632650408616E-3</v>
      </c>
      <c r="L45" s="44">
        <f>IFERROR(_xll.qlIndexFixing(Index6M,$H45,TRUE,_xll.ohTrigger(RecalcTrigger,Trigger6M)),NA())</f>
        <v>-1.4571917150922986E-3</v>
      </c>
      <c r="M45" s="183">
        <f>IFERROR(_xll.qlIndexFixing(Index1Y,$H45,TRUE,_xll.ohTrigger(RecalcTrigger,Trigger1Y)),NA())</f>
        <v>-8.0827317907746762E-5</v>
      </c>
      <c r="N45" s="182">
        <f>IFERROR(_xll.qlIndexFixing(ONIndex1M,I45,TRUE,_xll.ohTrigger(RecalcTrigger,Trigger1M)),NA())</f>
        <v>-3.4768524182915428E-3</v>
      </c>
      <c r="O45" s="44">
        <f>IFERROR(_xll.qlIndexFixing(ONIndex3M,I45,TRUE,_xll.ohTrigger(RecalcTrigger,Trigger3M)),NA())</f>
        <v>-2.5053428717614068E-3</v>
      </c>
      <c r="P45" s="44">
        <f>IFERROR(_xll.qlIndexFixing(ONIndex6M,I45,TRUE,_xll.ohTrigger(RecalcTrigger,Trigger6M)),NA())</f>
        <v>-1.3495769329274765E-3</v>
      </c>
      <c r="Q45" s="183">
        <f>IFERROR(_xll.qlIndexFixing(ONIndex1Y,I45,TRUE,_xll.ohTrigger(RecalcTrigger,Trigger1Y)),NA())</f>
        <v>-1.3200217810815928E-4</v>
      </c>
    </row>
    <row r="46" spans="2:17" x14ac:dyDescent="0.2">
      <c r="B46" s="39" t="s">
        <v>17</v>
      </c>
      <c r="D46" s="42">
        <f>_xll.qlCalendarAdvance(Calendar,$D45,B46,"f",FALSE)</f>
        <v>42545</v>
      </c>
      <c r="E46" s="177">
        <f>_xll.qlInterestRateIndexValueDate(IndexON,D46)</f>
        <v>42545</v>
      </c>
      <c r="F46" s="193">
        <f>IFERROR(_xll.qlIndexFixing(IndexON,D46,TRUE,_xll.ohTrigger(RecalcTrigger,TriggerON)),NA())</f>
        <v>-3.4125969216347585E-3</v>
      </c>
      <c r="H46" s="42">
        <f>_xll.qlCalendarAdvance(Calendar,$H45,B46,"f",FALSE)</f>
        <v>42545</v>
      </c>
      <c r="I46" s="177">
        <f>_xll.qlInterestRateIndexValueDate(Index1M,$H46)</f>
        <v>42549</v>
      </c>
      <c r="J46" s="182">
        <f>IFERROR(_xll.qlIndexFixing(Index1M,$H46,TRUE,_xll.ohTrigger(RecalcTrigger,Trigger1M)),NA())</f>
        <v>-3.510283107654999E-3</v>
      </c>
      <c r="K46" s="44">
        <f>IFERROR(_xll.qlIndexFixing(Index3M,H46,TRUE,_xll.ohTrigger(RecalcTrigger,Trigger3M)),NA())</f>
        <v>-2.5856052087441556E-3</v>
      </c>
      <c r="L46" s="44">
        <f>IFERROR(_xll.qlIndexFixing(Index6M,$H46,TRUE,_xll.ohTrigger(RecalcTrigger,Trigger6M)),NA())</f>
        <v>-1.4581847755357931E-3</v>
      </c>
      <c r="M46" s="183">
        <f>IFERROR(_xll.qlIndexFixing(Index1Y,$H46,TRUE,_xll.ohTrigger(RecalcTrigger,Trigger1Y)),NA())</f>
        <v>-8.0555064395519018E-5</v>
      </c>
      <c r="N46" s="182">
        <f>IFERROR(_xll.qlIndexFixing(ONIndex1M,I46,TRUE,_xll.ohTrigger(RecalcTrigger,Trigger1M)),NA())</f>
        <v>-3.4792857588206161E-3</v>
      </c>
      <c r="O46" s="44">
        <f>IFERROR(_xll.qlIndexFixing(ONIndex3M,I46,TRUE,_xll.ohTrigger(RecalcTrigger,Trigger3M)),NA())</f>
        <v>-2.5131458897531544E-3</v>
      </c>
      <c r="P46" s="44">
        <f>IFERROR(_xll.qlIndexFixing(ONIndex6M,I46,TRUE,_xll.ohTrigger(RecalcTrigger,Trigger6M)),NA())</f>
        <v>-1.3570629070480678E-3</v>
      </c>
      <c r="Q46" s="183">
        <f>IFERROR(_xll.qlIndexFixing(ONIndex1Y,I46,TRUE,_xll.ohTrigger(RecalcTrigger,Trigger1Y)),NA())</f>
        <v>-1.3200217806819126E-4</v>
      </c>
    </row>
    <row r="47" spans="2:17" x14ac:dyDescent="0.2">
      <c r="B47" s="39" t="s">
        <v>17</v>
      </c>
      <c r="D47" s="42">
        <f>_xll.qlCalendarAdvance(Calendar,$D46,B47,"f",FALSE)</f>
        <v>42548</v>
      </c>
      <c r="E47" s="177">
        <f>_xll.qlInterestRateIndexValueDate(IndexON,D47)</f>
        <v>42548</v>
      </c>
      <c r="F47" s="193">
        <f>IFERROR(_xll.qlIndexFixing(IndexON,D47,TRUE,_xll.ohTrigger(RecalcTrigger,TriggerON)),NA())</f>
        <v>-3.4137274403667206E-3</v>
      </c>
      <c r="H47" s="42">
        <f>_xll.qlCalendarAdvance(Calendar,$H46,B47,"f",FALSE)</f>
        <v>42548</v>
      </c>
      <c r="I47" s="177">
        <f>_xll.qlInterestRateIndexValueDate(Index1M,$H47)</f>
        <v>42550</v>
      </c>
      <c r="J47" s="182">
        <f>IFERROR(_xll.qlIndexFixing(Index1M,$H47,TRUE,_xll.ohTrigger(RecalcTrigger,Trigger1M)),NA())</f>
        <v>-3.512733001199031E-3</v>
      </c>
      <c r="K47" s="44">
        <f>IFERROR(_xll.qlIndexFixing(Index3M,H47,TRUE,_xll.ohTrigger(RecalcTrigger,Trigger3M)),NA())</f>
        <v>-2.5878210130976342E-3</v>
      </c>
      <c r="L47" s="44">
        <f>IFERROR(_xll.qlIndexFixing(Index6M,$H47,TRUE,_xll.ohTrigger(RecalcTrigger,Trigger6M)),NA())</f>
        <v>-1.4591233732988021E-3</v>
      </c>
      <c r="M47" s="183">
        <f>IFERROR(_xll.qlIndexFixing(Index1Y,$H47,TRUE,_xll.ohTrigger(RecalcTrigger,Trigger1Y)),NA())</f>
        <v>-8.0279589546340669E-5</v>
      </c>
      <c r="N47" s="182">
        <f>IFERROR(_xll.qlIndexFixing(ONIndex1M,I47,TRUE,_xll.ohTrigger(RecalcTrigger,Trigger1M)),NA())</f>
        <v>-3.4842068358331701E-3</v>
      </c>
      <c r="O47" s="44">
        <f>IFERROR(_xll.qlIndexFixing(ONIndex3M,I47,TRUE,_xll.ohTrigger(RecalcTrigger,Trigger3M)),NA())</f>
        <v>-2.526292114501949E-3</v>
      </c>
      <c r="P47" s="44">
        <f>IFERROR(_xll.qlIndexFixing(ONIndex6M,I47,TRUE,_xll.ohTrigger(RecalcTrigger,Trigger6M)),NA())</f>
        <v>-1.3689901422342388E-3</v>
      </c>
      <c r="Q47" s="183">
        <f>IFERROR(_xll.qlIndexFixing(ONIndex1Y,I47,TRUE,_xll.ohTrigger(RecalcTrigger,Trigger1Y)),NA())</f>
        <v>-1.320021296535856E-4</v>
      </c>
    </row>
    <row r="48" spans="2:17" x14ac:dyDescent="0.2">
      <c r="B48" s="39" t="s">
        <v>17</v>
      </c>
      <c r="D48" s="42">
        <f>_xll.qlCalendarAdvance(Calendar,$D47,B48,"f",FALSE)</f>
        <v>42549</v>
      </c>
      <c r="E48" s="177">
        <f>_xll.qlInterestRateIndexValueDate(IndexON,D48)</f>
        <v>42549</v>
      </c>
      <c r="F48" s="193">
        <f>IFERROR(_xll.qlIndexFixing(IndexON,D48,TRUE,_xll.ohTrigger(RecalcTrigger,TriggerON)),NA())</f>
        <v>-3.4143856217960789E-3</v>
      </c>
      <c r="H48" s="42">
        <f>_xll.qlCalendarAdvance(Calendar,$H47,B48,"f",FALSE)</f>
        <v>42549</v>
      </c>
      <c r="I48" s="177">
        <f>_xll.qlInterestRateIndexValueDate(Index1M,$H48)</f>
        <v>42551</v>
      </c>
      <c r="J48" s="182">
        <f>IFERROR(_xll.qlIndexFixing(Index1M,$H48,TRUE,_xll.ohTrigger(RecalcTrigger,Trigger1M)),NA())</f>
        <v>-3.5140042006620571E-3</v>
      </c>
      <c r="K48" s="44">
        <f>IFERROR(_xll.qlIndexFixing(Index3M,H48,TRUE,_xll.ohTrigger(RecalcTrigger,Trigger3M)),NA())</f>
        <v>-2.5899999999994166E-3</v>
      </c>
      <c r="L48" s="44">
        <f>IFERROR(_xll.qlIndexFixing(Index6M,$H48,TRUE,_xll.ohTrigger(RecalcTrigger,Trigger6M)),NA())</f>
        <v>-1.4600000000003046E-3</v>
      </c>
      <c r="M48" s="183">
        <f>IFERROR(_xll.qlIndexFixing(Index1Y,$H48,TRUE,_xll.ohTrigger(RecalcTrigger,Trigger1Y)),NA())</f>
        <v>-7.9999999999976588E-5</v>
      </c>
      <c r="N48" s="182">
        <f>IFERROR(_xll.qlIndexFixing(ONIndex1M,I48,TRUE,_xll.ohTrigger(RecalcTrigger,Trigger1M)),NA())</f>
        <v>-3.4892687946586065E-3</v>
      </c>
      <c r="O48" s="44">
        <f>IFERROR(_xll.qlIndexFixing(ONIndex3M,I48,TRUE,_xll.ohTrigger(RecalcTrigger,Trigger3M)),NA())</f>
        <v>-2.539164430954699E-3</v>
      </c>
      <c r="P48" s="44">
        <f>IFERROR(_xll.qlIndexFixing(ONIndex6M,I48,TRUE,_xll.ohTrigger(RecalcTrigger,Trigger6M)),NA())</f>
        <v>-1.3805646353715062E-3</v>
      </c>
      <c r="Q48" s="183">
        <f>IFERROR(_xll.qlIndexFixing(ONIndex1Y,I48,TRUE,_xll.ohTrigger(RecalcTrigger,Trigger1Y)),NA())</f>
        <v>-1.3200217802822323E-4</v>
      </c>
    </row>
    <row r="49" spans="2:17" x14ac:dyDescent="0.2">
      <c r="B49" s="39" t="s">
        <v>17</v>
      </c>
      <c r="D49" s="42">
        <f>_xll.qlCalendarAdvance(Calendar,$D48,B49,"f",FALSE)</f>
        <v>42550</v>
      </c>
      <c r="E49" s="177">
        <f>_xll.qlInterestRateIndexValueDate(IndexON,D49)</f>
        <v>42550</v>
      </c>
      <c r="F49" s="193">
        <f>IFERROR(_xll.qlIndexFixing(IndexON,D49,TRUE,_xll.ohTrigger(RecalcTrigger,TriggerON)),NA())</f>
        <v>-3.4151133104254328E-3</v>
      </c>
      <c r="H49" s="42">
        <f>_xll.qlCalendarAdvance(Calendar,$H48,B49,"f",FALSE)</f>
        <v>42550</v>
      </c>
      <c r="I49" s="177">
        <f>_xll.qlInterestRateIndexValueDate(Index1M,$H49)</f>
        <v>42552</v>
      </c>
      <c r="J49" s="182">
        <f>IFERROR(_xll.qlIndexFixing(Index1M,$H49,TRUE,_xll.ohTrigger(RecalcTrigger,Trigger1M)),NA())</f>
        <v>-3.5187550767739268E-3</v>
      </c>
      <c r="K49" s="44">
        <f>IFERROR(_xll.qlIndexFixing(Index3M,H49,TRUE,_xll.ohTrigger(RecalcTrigger,Trigger3M)),NA())</f>
        <v>-2.5947760232110048E-3</v>
      </c>
      <c r="L49" s="44">
        <f>IFERROR(_xll.qlIndexFixing(Index6M,$H49,TRUE,_xll.ohTrigger(RecalcTrigger,Trigger6M)),NA())</f>
        <v>-1.4612468286069056E-3</v>
      </c>
      <c r="M49" s="183">
        <f>IFERROR(_xll.qlIndexFixing(Index1Y,$H49,TRUE,_xll.ohTrigger(RecalcTrigger,Trigger1Y)),NA())</f>
        <v>-7.9420332769709054E-5</v>
      </c>
      <c r="N49" s="182">
        <f>IFERROR(_xll.qlIndexFixing(ONIndex1M,I49,TRUE,_xll.ohTrigger(RecalcTrigger,Trigger1M)),NA())</f>
        <v>-3.4918122921512307E-3</v>
      </c>
      <c r="O49" s="44">
        <f>IFERROR(_xll.qlIndexFixing(ONIndex3M,I49,TRUE,_xll.ohTrigger(RecalcTrigger,Trigger3M)),NA())</f>
        <v>-2.5453801763930528E-3</v>
      </c>
      <c r="P49" s="44">
        <f>IFERROR(_xll.qlIndexFixing(ONIndex6M,I49,TRUE,_xll.ohTrigger(RecalcTrigger,Trigger6M)),NA())</f>
        <v>-1.3861081445032397E-3</v>
      </c>
      <c r="Q49" s="183">
        <f>IFERROR(_xll.qlIndexFixing(ONIndex1Y,I49,TRUE,_xll.ohTrigger(RecalcTrigger,Trigger1Y)),NA())</f>
        <v>-1.320021779882552E-4</v>
      </c>
    </row>
    <row r="50" spans="2:17" x14ac:dyDescent="0.2">
      <c r="B50" s="39" t="s">
        <v>17</v>
      </c>
      <c r="D50" s="42">
        <f>_xll.qlCalendarAdvance(Calendar,$D49,B50,"f",FALSE)</f>
        <v>42551</v>
      </c>
      <c r="E50" s="177">
        <f>_xll.qlInterestRateIndexValueDate(IndexON,D50)</f>
        <v>42551</v>
      </c>
      <c r="F50" s="193">
        <f>IFERROR(_xll.qlIndexFixing(IndexON,D50,TRUE,_xll.ohTrigger(RecalcTrigger,TriggerON)),NA())</f>
        <v>-3.4219351599906744E-3</v>
      </c>
      <c r="H50" s="42">
        <f>_xll.qlCalendarAdvance(Calendar,$H49,B50,"f",FALSE)</f>
        <v>42551</v>
      </c>
      <c r="I50" s="177">
        <f>_xll.qlInterestRateIndexValueDate(Index1M,$H50)</f>
        <v>42555</v>
      </c>
      <c r="J50" s="182">
        <f>IFERROR(_xll.qlIndexFixing(Index1M,$H50,TRUE,_xll.ohTrigger(RecalcTrigger,Trigger1M)),NA())</f>
        <v>-3.5259756726667381E-3</v>
      </c>
      <c r="K50" s="44">
        <f>IFERROR(_xll.qlIndexFixing(Index3M,H50,TRUE,_xll.ohTrigger(RecalcTrigger,Trigger3M)),NA())</f>
        <v>-2.5984456150406491E-3</v>
      </c>
      <c r="L50" s="44">
        <f>IFERROR(_xll.qlIndexFixing(Index6M,$H50,TRUE,_xll.ohTrigger(RecalcTrigger,Trigger6M)),NA())</f>
        <v>-1.463126410920984E-3</v>
      </c>
      <c r="M50" s="183">
        <f>IFERROR(_xll.qlIndexFixing(Index1Y,$H50,TRUE,_xll.ohTrigger(RecalcTrigger,Trigger1Y)),NA())</f>
        <v>-7.8833708432215853E-5</v>
      </c>
      <c r="N50" s="182">
        <f>IFERROR(_xll.qlIndexFixing(ONIndex1M,I50,TRUE,_xll.ohTrigger(RecalcTrigger,Trigger1M)),NA())</f>
        <v>-3.4943690130262439E-3</v>
      </c>
      <c r="O50" s="44">
        <f>IFERROR(_xll.qlIndexFixing(ONIndex3M,I50,TRUE,_xll.ohTrigger(RecalcTrigger,Trigger3M)),NA())</f>
        <v>-2.551434872817282E-3</v>
      </c>
      <c r="P50" s="44">
        <f>IFERROR(_xll.qlIndexFixing(ONIndex6M,I50,TRUE,_xll.ohTrigger(RecalcTrigger,Trigger6M)),NA())</f>
        <v>-1.3914712382723238E-3</v>
      </c>
      <c r="Q50" s="183">
        <f>IFERROR(_xll.qlIndexFixing(ONIndex1Y,I50,TRUE,_xll.ohTrigger(RecalcTrigger,Trigger1Y)),NA())</f>
        <v>-1.3200217802822323E-4</v>
      </c>
    </row>
    <row r="51" spans="2:17" x14ac:dyDescent="0.2">
      <c r="B51" s="39" t="s">
        <v>17</v>
      </c>
      <c r="D51" s="42">
        <f>_xll.qlCalendarAdvance(Calendar,$D50,B51,"f",FALSE)</f>
        <v>42552</v>
      </c>
      <c r="E51" s="177">
        <f>_xll.qlInterestRateIndexValueDate(IndexON,D51)</f>
        <v>42552</v>
      </c>
      <c r="F51" s="193">
        <f>IFERROR(_xll.qlIndexFixing(IndexON,D51,TRUE,_xll.ohTrigger(RecalcTrigger,TriggerON)),NA())</f>
        <v>-3.44715053725686E-3</v>
      </c>
      <c r="H51" s="42">
        <f>_xll.qlCalendarAdvance(Calendar,$H50,B51,"f",FALSE)</f>
        <v>42552</v>
      </c>
      <c r="I51" s="177">
        <f>_xll.qlInterestRateIndexValueDate(Index1M,$H51)</f>
        <v>42556</v>
      </c>
      <c r="J51" s="182">
        <f>IFERROR(_xll.qlIndexFixing(Index1M,$H51,TRUE,_xll.ohTrigger(RecalcTrigger,Trigger1M)),NA())</f>
        <v>-3.5283727770720323E-3</v>
      </c>
      <c r="K51" s="44">
        <f>IFERROR(_xll.qlIndexFixing(Index3M,H51,TRUE,_xll.ohTrigger(RecalcTrigger,Trigger3M)),NA())</f>
        <v>-2.6004912366762098E-3</v>
      </c>
      <c r="L51" s="44">
        <f>IFERROR(_xll.qlIndexFixing(Index6M,$H51,TRUE,_xll.ohTrigger(RecalcTrigger,Trigger6M)),NA())</f>
        <v>-1.4637257485079348E-3</v>
      </c>
      <c r="M51" s="183">
        <f>IFERROR(_xll.qlIndexFixing(Index1Y,$H51,TRUE,_xll.ohTrigger(RecalcTrigger,Trigger1Y)),NA())</f>
        <v>-7.8530744440896848E-5</v>
      </c>
      <c r="N51" s="182">
        <f>IFERROR(_xll.qlIndexFixing(ONIndex1M,I51,TRUE,_xll.ohTrigger(RecalcTrigger,Trigger1M)),NA())</f>
        <v>-3.4969360215519885E-3</v>
      </c>
      <c r="O51" s="44">
        <f>IFERROR(_xll.qlIndexFixing(ONIndex3M,I51,TRUE,_xll.ohTrigger(RecalcTrigger,Trigger3M)),NA())</f>
        <v>-2.5573057741823391E-3</v>
      </c>
      <c r="P51" s="44">
        <f>IFERROR(_xll.qlIndexFixing(ONIndex6M,I51,TRUE,_xll.ohTrigger(RecalcTrigger,Trigger6M)),NA())</f>
        <v>-1.3966300936951725E-3</v>
      </c>
      <c r="Q51" s="183">
        <f>IFERROR(_xll.qlIndexFixing(ONIndex1Y,I51,TRUE,_xll.ohTrigger(RecalcTrigger,Trigger1Y)),NA())</f>
        <v>-1.3200217806819126E-4</v>
      </c>
    </row>
    <row r="52" spans="2:17" x14ac:dyDescent="0.2">
      <c r="B52" s="39" t="s">
        <v>17</v>
      </c>
      <c r="D52" s="42">
        <f>_xll.qlCalendarAdvance(Calendar,$D51,B52,"f",FALSE)</f>
        <v>42555</v>
      </c>
      <c r="E52" s="177">
        <f>_xll.qlInterestRateIndexValueDate(IndexON,D52)</f>
        <v>42555</v>
      </c>
      <c r="F52" s="193">
        <f>IFERROR(_xll.qlIndexFixing(IndexON,D52,TRUE,_xll.ohTrigger(RecalcTrigger,TriggerON)),NA())</f>
        <v>-3.4716328780515227E-3</v>
      </c>
      <c r="H52" s="42">
        <f>_xll.qlCalendarAdvance(Calendar,$H51,B52,"f",FALSE)</f>
        <v>42555</v>
      </c>
      <c r="I52" s="177">
        <f>_xll.qlInterestRateIndexValueDate(Index1M,$H52)</f>
        <v>42557</v>
      </c>
      <c r="J52" s="182">
        <f>IFERROR(_xll.qlIndexFixing(Index1M,$H52,TRUE,_xll.ohTrigger(RecalcTrigger,Trigger1M)),NA())</f>
        <v>-3.5330731050920894E-3</v>
      </c>
      <c r="K52" s="44">
        <f>IFERROR(_xll.qlIndexFixing(Index3M,H52,TRUE,_xll.ohTrigger(RecalcTrigger,Trigger3M)),NA())</f>
        <v>-2.6025067427091499E-3</v>
      </c>
      <c r="L52" s="44">
        <f>IFERROR(_xll.qlIndexFixing(Index6M,$H52,TRUE,_xll.ohTrigger(RecalcTrigger,Trigger6M)),NA())</f>
        <v>-1.4642797297353479E-3</v>
      </c>
      <c r="M52" s="183">
        <f>IFERROR(_xll.qlIndexFixing(Index1Y,$H52,TRUE,_xll.ohTrigger(RecalcTrigger,Trigger1Y)),NA())</f>
        <v>-7.8223537040665925E-5</v>
      </c>
      <c r="N52" s="182">
        <f>IFERROR(_xll.qlIndexFixing(ONIndex1M,I52,TRUE,_xll.ohTrigger(RecalcTrigger,Trigger1M)),NA())</f>
        <v>-3.502055581767749E-3</v>
      </c>
      <c r="O52" s="44">
        <f>IFERROR(_xll.qlIndexFixing(ONIndex3M,I52,TRUE,_xll.ohTrigger(RecalcTrigger,Trigger3M)),NA())</f>
        <v>-2.568302870655792E-3</v>
      </c>
      <c r="P52" s="44">
        <f>IFERROR(_xll.qlIndexFixing(ONIndex6M,I52,TRUE,_xll.ohTrigger(RecalcTrigger,Trigger6M)),NA())</f>
        <v>-1.4061424032085768E-3</v>
      </c>
      <c r="Q52" s="183">
        <f>IFERROR(_xll.qlIndexFixing(ONIndex1Y,I52,TRUE,_xll.ohTrigger(RecalcTrigger,Trigger1Y)),NA())</f>
        <v>-1.320021296535856E-4</v>
      </c>
    </row>
    <row r="53" spans="2:17" x14ac:dyDescent="0.2">
      <c r="B53" s="39" t="s">
        <v>17</v>
      </c>
      <c r="D53" s="42">
        <f>_xll.qlCalendarAdvance(Calendar,$D52,B53,"f",FALSE)</f>
        <v>42556</v>
      </c>
      <c r="E53" s="177">
        <f>_xll.qlInterestRateIndexValueDate(IndexON,D53)</f>
        <v>42556</v>
      </c>
      <c r="F53" s="193">
        <f>IFERROR(_xll.qlIndexFixing(IndexON,D53,TRUE,_xll.ohTrigger(RecalcTrigger,TriggerON)),NA())</f>
        <v>-3.4833447806192908E-3</v>
      </c>
      <c r="H53" s="42">
        <f>_xll.qlCalendarAdvance(Calendar,$H52,B53,"f",FALSE)</f>
        <v>42556</v>
      </c>
      <c r="I53" s="177">
        <f>_xll.qlInterestRateIndexValueDate(Index1M,$H53)</f>
        <v>42558</v>
      </c>
      <c r="J53" s="182">
        <f>IFERROR(_xll.qlIndexFixing(Index1M,$H53,TRUE,_xll.ohTrigger(RecalcTrigger,Trigger1M)),NA())</f>
        <v>-3.5343169141008324E-3</v>
      </c>
      <c r="K53" s="44">
        <f>IFERROR(_xll.qlIndexFixing(Index3M,H53,TRUE,_xll.ohTrigger(RecalcTrigger,Trigger3M)),NA())</f>
        <v>-2.6044905054323705E-3</v>
      </c>
      <c r="L53" s="44">
        <f>IFERROR(_xll.qlIndexFixing(Index6M,$H53,TRUE,_xll.ohTrigger(RecalcTrigger,Trigger6M)),NA())</f>
        <v>-1.4649593097294843E-3</v>
      </c>
      <c r="M53" s="183">
        <f>IFERROR(_xll.qlIndexFixing(Index1Y,$H53,TRUE,_xll.ohTrigger(RecalcTrigger,Trigger1Y)),NA())</f>
        <v>-7.791224570111128E-5</v>
      </c>
      <c r="N53" s="182">
        <f>IFERROR(_xll.qlIndexFixing(ONIndex1M,I53,TRUE,_xll.ohTrigger(RecalcTrigger,Trigger1M)),NA())</f>
        <v>-3.5072482106546232E-3</v>
      </c>
      <c r="O53" s="44">
        <f>IFERROR(_xll.qlIndexFixing(ONIndex3M,I53,TRUE,_xll.ohTrigger(RecalcTrigger,Trigger3M)),NA())</f>
        <v>-2.5784964977582092E-3</v>
      </c>
      <c r="P53" s="44">
        <f>IFERROR(_xll.qlIndexFixing(ONIndex6M,I53,TRUE,_xll.ohTrigger(RecalcTrigger,Trigger6M)),NA())</f>
        <v>-1.4147466728520186E-3</v>
      </c>
      <c r="Q53" s="183">
        <f>IFERROR(_xll.qlIndexFixing(ONIndex1Y,I53,TRUE,_xll.ohTrigger(RecalcTrigger,Trigger1Y)),NA())</f>
        <v>-1.320021779882552E-4</v>
      </c>
    </row>
    <row r="54" spans="2:17" x14ac:dyDescent="0.2">
      <c r="B54" s="39" t="s">
        <v>17</v>
      </c>
      <c r="D54" s="42">
        <f>_xll.qlCalendarAdvance(Calendar,$D53,B54,"f",FALSE)</f>
        <v>42557</v>
      </c>
      <c r="E54" s="177">
        <f>_xll.qlInterestRateIndexValueDate(IndexON,D54)</f>
        <v>42557</v>
      </c>
      <c r="F54" s="193">
        <f>IFERROR(_xll.qlIndexFixing(IndexON,D54,TRUE,_xll.ohTrigger(RecalcTrigger,TriggerON)),NA())</f>
        <v>-3.4946810831559816E-3</v>
      </c>
      <c r="H54" s="42">
        <f>_xll.qlCalendarAdvance(Calendar,$H53,B54,"f",FALSE)</f>
        <v>42557</v>
      </c>
      <c r="I54" s="177">
        <f>_xll.qlInterestRateIndexValueDate(Index1M,$H54)</f>
        <v>42559</v>
      </c>
      <c r="J54" s="182">
        <f>IFERROR(_xll.qlIndexFixing(Index1M,$H54,TRUE,_xll.ohTrigger(RecalcTrigger,Trigger1M)),NA())</f>
        <v>-3.5355570927253859E-3</v>
      </c>
      <c r="K54" s="44">
        <f>IFERROR(_xll.qlIndexFixing(Index3M,H54,TRUE,_xll.ohTrigger(RecalcTrigger,Trigger3M)),NA())</f>
        <v>-2.6092529270348133E-3</v>
      </c>
      <c r="L54" s="44">
        <f>IFERROR(_xll.qlIndexFixing(Index6M,$H54,TRUE,_xll.ohTrigger(RecalcTrigger,Trigger6M)),NA())</f>
        <v>-1.4653343416486748E-3</v>
      </c>
      <c r="M54" s="183">
        <f>IFERROR(_xll.qlIndexFixing(Index1Y,$H54,TRUE,_xll.ohTrigger(RecalcTrigger,Trigger1Y)),NA())</f>
        <v>-7.7255413756059204E-5</v>
      </c>
      <c r="N54" s="182">
        <f>IFERROR(_xll.qlIndexFixing(ONIndex1M,I54,TRUE,_xll.ohTrigger(RecalcTrigger,Trigger1M)),NA())</f>
        <v>-3.5098226167828983E-3</v>
      </c>
      <c r="O54" s="44">
        <f>IFERROR(_xll.qlIndexFixing(ONIndex3M,I54,TRUE,_xll.ohTrigger(RecalcTrigger,Trigger3M)),NA())</f>
        <v>-2.5831072261173205E-3</v>
      </c>
      <c r="P54" s="44">
        <f>IFERROR(_xll.qlIndexFixing(ONIndex6M,I54,TRUE,_xll.ohTrigger(RecalcTrigger,Trigger6M)),NA())</f>
        <v>-1.4185269918298715E-3</v>
      </c>
      <c r="Q54" s="183">
        <f>IFERROR(_xll.qlIndexFixing(ONIndex1Y,I54,TRUE,_xll.ohTrigger(RecalcTrigger,Trigger1Y)),NA())</f>
        <v>-1.3200217810815928E-4</v>
      </c>
    </row>
    <row r="55" spans="2:17" x14ac:dyDescent="0.2">
      <c r="B55" s="39" t="s">
        <v>17</v>
      </c>
      <c r="D55" s="42">
        <f>_xll.qlCalendarAdvance(Calendar,$D54,B55,"f",FALSE)</f>
        <v>42558</v>
      </c>
      <c r="E55" s="177">
        <f>_xll.qlInterestRateIndexValueDate(IndexON,D55)</f>
        <v>42558</v>
      </c>
      <c r="F55" s="193">
        <f>IFERROR(_xll.qlIndexFixing(IndexON,D55,TRUE,_xll.ohTrigger(RecalcTrigger,TriggerON)),NA())</f>
        <v>-3.5055964905739145E-3</v>
      </c>
      <c r="H55" s="42">
        <f>_xll.qlCalendarAdvance(Calendar,$H54,B55,"f",FALSE)</f>
        <v>42558</v>
      </c>
      <c r="I55" s="177">
        <f>_xll.qlInterestRateIndexValueDate(Index1M,$H55)</f>
        <v>42562</v>
      </c>
      <c r="J55" s="182">
        <f>IFERROR(_xll.qlIndexFixing(Index1M,$H55,TRUE,_xll.ohTrigger(RecalcTrigger,Trigger1M)),NA())</f>
        <v>-3.5427724648406573E-3</v>
      </c>
      <c r="K55" s="44">
        <f>IFERROR(_xll.qlIndexFixing(Index3M,H55,TRUE,_xll.ohTrigger(RecalcTrigger,Trigger3M)),NA())</f>
        <v>-2.612081042297946E-3</v>
      </c>
      <c r="L55" s="44">
        <f>IFERROR(_xll.qlIndexFixing(Index6M,$H55,TRUE,_xll.ohTrigger(RecalcTrigger,Trigger6M)),NA())</f>
        <v>-1.466431670784399E-3</v>
      </c>
      <c r="M55" s="183">
        <f>IFERROR(_xll.qlIndexFixing(Index1Y,$H55,TRUE,_xll.ohTrigger(RecalcTrigger,Trigger1Y)),NA())</f>
        <v>-7.6629489403654647E-5</v>
      </c>
      <c r="N55" s="182">
        <f>IFERROR(_xll.qlIndexFixing(ONIndex1M,I55,TRUE,_xll.ohTrigger(RecalcTrigger,Trigger1M)),NA())</f>
        <v>-3.512389694693141E-3</v>
      </c>
      <c r="O55" s="44">
        <f>IFERROR(_xll.qlIndexFixing(ONIndex3M,I55,TRUE,_xll.ohTrigger(RecalcTrigger,Trigger3M)),NA())</f>
        <v>-2.5873976806289889E-3</v>
      </c>
      <c r="P55" s="44">
        <f>IFERROR(_xll.qlIndexFixing(ONIndex6M,I55,TRUE,_xll.ohTrigger(RecalcTrigger,Trigger6M)),NA())</f>
        <v>-1.4219601344800381E-3</v>
      </c>
      <c r="Q55" s="183">
        <f>IFERROR(_xll.qlIndexFixing(ONIndex1Y,I55,TRUE,_xll.ohTrigger(RecalcTrigger,Trigger1Y)),NA())</f>
        <v>-1.320021779882552E-4</v>
      </c>
    </row>
    <row r="56" spans="2:17" x14ac:dyDescent="0.2">
      <c r="B56" s="39" t="s">
        <v>17</v>
      </c>
      <c r="D56" s="42">
        <f>_xll.qlCalendarAdvance(Calendar,$D55,B56,"f",FALSE)</f>
        <v>42559</v>
      </c>
      <c r="E56" s="177">
        <f>_xll.qlInterestRateIndexValueDate(IndexON,D56)</f>
        <v>42559</v>
      </c>
      <c r="F56" s="193">
        <f>IFERROR(_xll.qlIndexFixing(IndexON,D56,TRUE,_xll.ohTrigger(RecalcTrigger,TriggerON)),NA())</f>
        <v>-3.525763317102637E-3</v>
      </c>
      <c r="H56" s="42">
        <f>_xll.qlCalendarAdvance(Calendar,$H55,B56,"f",FALSE)</f>
        <v>42559</v>
      </c>
      <c r="I56" s="177">
        <f>_xll.qlInterestRateIndexValueDate(Index1M,$H56)</f>
        <v>42563</v>
      </c>
      <c r="J56" s="182">
        <f>IFERROR(_xll.qlIndexFixing(Index1M,$H56,TRUE,_xll.ohTrigger(RecalcTrigger,Trigger1M)),NA())</f>
        <v>-3.5451951687310644E-3</v>
      </c>
      <c r="K56" s="44">
        <f>IFERROR(_xll.qlIndexFixing(Index3M,H56,TRUE,_xll.ohTrigger(RecalcTrigger,Trigger3M)),NA())</f>
        <v>-2.6138871460892527E-3</v>
      </c>
      <c r="L56" s="44">
        <f>IFERROR(_xll.qlIndexFixing(Index6M,$H56,TRUE,_xll.ohTrigger(RecalcTrigger,Trigger6M)),NA())</f>
        <v>-1.4667529453096435E-3</v>
      </c>
      <c r="M56" s="183">
        <f>IFERROR(_xll.qlIndexFixing(Index1Y,$H56,TRUE,_xll.ohTrigger(RecalcTrigger,Trigger1Y)),NA())</f>
        <v>-7.6300229477590885E-5</v>
      </c>
      <c r="N56" s="182">
        <f>IFERROR(_xll.qlIndexFixing(ONIndex1M,I56,TRUE,_xll.ohTrigger(RecalcTrigger,Trigger1M)),NA())</f>
        <v>-3.5149465083339493E-3</v>
      </c>
      <c r="O56" s="44">
        <f>IFERROR(_xll.qlIndexFixing(ONIndex3M,I56,TRUE,_xll.ohTrigger(RecalcTrigger,Trigger3M)),NA())</f>
        <v>-2.5913451146886146E-3</v>
      </c>
      <c r="P56" s="44">
        <f>IFERROR(_xll.qlIndexFixing(ONIndex6M,I56,TRUE,_xll.ohTrigger(RecalcTrigger,Trigger6M)),NA())</f>
        <v>-1.4250222776990285E-3</v>
      </c>
      <c r="Q56" s="183">
        <f>IFERROR(_xll.qlIndexFixing(ONIndex1Y,I56,TRUE,_xll.ohTrigger(RecalcTrigger,Trigger1Y)),NA())</f>
        <v>-1.3200217802822323E-4</v>
      </c>
    </row>
    <row r="57" spans="2:17" x14ac:dyDescent="0.2">
      <c r="B57" s="39" t="s">
        <v>17</v>
      </c>
      <c r="D57" s="42">
        <f>_xll.qlCalendarAdvance(Calendar,$D56,B57,"f",FALSE)</f>
        <v>42562</v>
      </c>
      <c r="E57" s="177">
        <f>_xll.qlInterestRateIndexValueDate(IndexON,D57)</f>
        <v>42562</v>
      </c>
      <c r="F57" s="193">
        <f>IFERROR(_xll.qlIndexFixing(IndexON,D57,TRUE,_xll.ohTrigger(RecalcTrigger,TriggerON)),NA())</f>
        <v>-3.5441432747385093E-3</v>
      </c>
      <c r="H57" s="42">
        <f>_xll.qlCalendarAdvance(Calendar,$H56,B57,"f",FALSE)</f>
        <v>42562</v>
      </c>
      <c r="I57" s="177">
        <f>_xll.qlInterestRateIndexValueDate(Index1M,$H57)</f>
        <v>42564</v>
      </c>
      <c r="J57" s="182">
        <f>IFERROR(_xll.qlIndexFixing(Index1M,$H57,TRUE,_xll.ohTrigger(RecalcTrigger,Trigger1M)),NA())</f>
        <v>-3.550130599610765E-3</v>
      </c>
      <c r="K57" s="44">
        <f>IFERROR(_xll.qlIndexFixing(Index3M,H57,TRUE,_xll.ohTrigger(RecalcTrigger,Trigger3M)),NA())</f>
        <v>-2.615655024265712E-3</v>
      </c>
      <c r="L57" s="44">
        <f>IFERROR(_xll.qlIndexFixing(Index6M,$H57,TRUE,_xll.ohTrigger(RecalcTrigger,Trigger6M)),NA())</f>
        <v>-1.4670433428119927E-3</v>
      </c>
      <c r="M57" s="183">
        <f>IFERROR(_xll.qlIndexFixing(Index1Y,$H57,TRUE,_xll.ohTrigger(RecalcTrigger,Trigger1Y)),NA())</f>
        <v>-7.5967877870862226E-5</v>
      </c>
      <c r="N57" s="182">
        <f>IFERROR(_xll.qlIndexFixing(ONIndex1M,I57,TRUE,_xll.ohTrigger(RecalcTrigger,Trigger1M)),NA())</f>
        <v>-3.5199768232985207E-3</v>
      </c>
      <c r="O57" s="44">
        <f>IFERROR(_xll.qlIndexFixing(ONIndex3M,I57,TRUE,_xll.ohTrigger(RecalcTrigger,Trigger3M)),NA())</f>
        <v>-2.597964101287431E-3</v>
      </c>
      <c r="P57" s="44">
        <f>IFERROR(_xll.qlIndexFixing(ONIndex6M,I57,TRUE,_xll.ohTrigger(RecalcTrigger,Trigger6M)),NA())</f>
        <v>-1.4297851060041111E-3</v>
      </c>
      <c r="Q57" s="183">
        <f>IFERROR(_xll.qlIndexFixing(ONIndex1Y,I57,TRUE,_xll.ohTrigger(RecalcTrigger,Trigger1Y)),NA())</f>
        <v>-1.320021296535856E-4</v>
      </c>
    </row>
    <row r="58" spans="2:17" x14ac:dyDescent="0.2">
      <c r="B58" s="39" t="s">
        <v>17</v>
      </c>
      <c r="D58" s="42">
        <f>_xll.qlCalendarAdvance(Calendar,$D57,B58,"f",FALSE)</f>
        <v>42563</v>
      </c>
      <c r="E58" s="177">
        <f>_xll.qlInterestRateIndexValueDate(IndexON,D58)</f>
        <v>42563</v>
      </c>
      <c r="F58" s="193">
        <f>IFERROR(_xll.qlIndexFixing(IndexON,D58,TRUE,_xll.ohTrigger(RecalcTrigger,TriggerON)),NA())</f>
        <v>-3.5522747857230641E-3</v>
      </c>
      <c r="H58" s="42">
        <f>_xll.qlCalendarAdvance(Calendar,$H57,B58,"f",FALSE)</f>
        <v>42563</v>
      </c>
      <c r="I58" s="177">
        <f>_xll.qlInterestRateIndexValueDate(Index1M,$H58)</f>
        <v>42565</v>
      </c>
      <c r="J58" s="182">
        <f>IFERROR(_xll.qlIndexFixing(Index1M,$H58,TRUE,_xll.ohTrigger(RecalcTrigger,Trigger1M)),NA())</f>
        <v>-3.551344652074212E-3</v>
      </c>
      <c r="K58" s="44">
        <f>IFERROR(_xll.qlIndexFixing(Index3M,H58,TRUE,_xll.ohTrigger(RecalcTrigger,Trigger3M)),NA())</f>
        <v>-2.6173841437641654E-3</v>
      </c>
      <c r="L58" s="44">
        <f>IFERROR(_xll.qlIndexFixing(Index6M,$H58,TRUE,_xll.ohTrigger(RecalcTrigger,Trigger6M)),NA())</f>
        <v>-1.4672996947602051E-3</v>
      </c>
      <c r="M58" s="183">
        <f>IFERROR(_xll.qlIndexFixing(Index1Y,$H58,TRUE,_xll.ohTrigger(RecalcTrigger,Trigger1Y)),NA())</f>
        <v>-7.563260586826323E-5</v>
      </c>
      <c r="N58" s="182">
        <f>IFERROR(_xll.qlIndexFixing(ONIndex1M,I58,TRUE,_xll.ohTrigger(RecalcTrigger,Trigger1M)),NA())</f>
        <v>-3.5250123998542549E-3</v>
      </c>
      <c r="O58" s="44">
        <f>IFERROR(_xll.qlIndexFixing(ONIndex3M,I58,TRUE,_xll.ohTrigger(RecalcTrigger,Trigger3M)),NA())</f>
        <v>-2.6032497197103766E-3</v>
      </c>
      <c r="P58" s="44">
        <f>IFERROR(_xll.qlIndexFixing(ONIndex6M,I58,TRUE,_xll.ohTrigger(RecalcTrigger,Trigger6M)),NA())</f>
        <v>-1.4330843968313189E-3</v>
      </c>
      <c r="Q58" s="183">
        <f>IFERROR(_xll.qlIndexFixing(ONIndex1Y,I58,TRUE,_xll.ohTrigger(RecalcTrigger,Trigger1Y)),NA())</f>
        <v>-1.3200217810815928E-4</v>
      </c>
    </row>
    <row r="59" spans="2:17" x14ac:dyDescent="0.2">
      <c r="B59" s="39" t="s">
        <v>17</v>
      </c>
      <c r="D59" s="42">
        <f>_xll.qlCalendarAdvance(Calendar,$D58,B59,"f",FALSE)</f>
        <v>42564</v>
      </c>
      <c r="E59" s="177">
        <f>_xll.qlInterestRateIndexValueDate(IndexON,D59)</f>
        <v>42564</v>
      </c>
      <c r="F59" s="193">
        <f>IFERROR(_xll.qlIndexFixing(IndexON,D59,TRUE,_xll.ohTrigger(RecalcTrigger,TriggerON)),NA())</f>
        <v>-3.5597136330611789E-3</v>
      </c>
      <c r="H59" s="42">
        <f>_xll.qlCalendarAdvance(Calendar,$H58,B59,"f",FALSE)</f>
        <v>42564</v>
      </c>
      <c r="I59" s="177">
        <f>_xll.qlInterestRateIndexValueDate(Index1M,$H59)</f>
        <v>42566</v>
      </c>
      <c r="J59" s="182">
        <f>IFERROR(_xll.qlIndexFixing(Index1M,$H59,TRUE,_xll.ohTrigger(RecalcTrigger,Trigger1M)),NA())</f>
        <v>-3.5525534719519965E-3</v>
      </c>
      <c r="K59" s="44">
        <f>IFERROR(_xll.qlIndexFixing(Index3M,H59,TRUE,_xll.ohTrigger(RecalcTrigger,Trigger3M)),NA())</f>
        <v>-2.6217495390340579E-3</v>
      </c>
      <c r="L59" s="44">
        <f>IFERROR(_xll.qlIndexFixing(Index6M,$H59,TRUE,_xll.ohTrigger(RecalcTrigger,Trigger6M)),NA())</f>
        <v>-1.4675340304186183E-3</v>
      </c>
      <c r="M59" s="183">
        <f>IFERROR(_xll.qlIndexFixing(Index1Y,$H59,TRUE,_xll.ohTrigger(RecalcTrigger,Trigger1Y)),NA())</f>
        <v>-7.492370952451118E-5</v>
      </c>
      <c r="N59" s="182">
        <f>IFERROR(_xll.qlIndexFixing(ONIndex1M,I59,TRUE,_xll.ohTrigger(RecalcTrigger,Trigger1M)),NA())</f>
        <v>-3.5274738523360938E-3</v>
      </c>
      <c r="O59" s="44">
        <f>IFERROR(_xll.qlIndexFixing(ONIndex3M,I59,TRUE,_xll.ohTrigger(RecalcTrigger,Trigger3M)),NA())</f>
        <v>-2.6051408558380729E-3</v>
      </c>
      <c r="P59" s="44">
        <f>IFERROR(_xll.qlIndexFixing(ONIndex6M,I59,TRUE,_xll.ohTrigger(RecalcTrigger,Trigger6M)),NA())</f>
        <v>-1.4339341980607045E-3</v>
      </c>
      <c r="Q59" s="183">
        <f>IFERROR(_xll.qlIndexFixing(ONIndex1Y,I59,TRUE,_xll.ohTrigger(RecalcTrigger,Trigger1Y)),NA())</f>
        <v>-1.320021779882552E-4</v>
      </c>
    </row>
    <row r="60" spans="2:17" x14ac:dyDescent="0.2">
      <c r="B60" s="39" t="s">
        <v>17</v>
      </c>
      <c r="D60" s="42">
        <f>_xll.qlCalendarAdvance(Calendar,$D59,B60,"f",FALSE)</f>
        <v>42565</v>
      </c>
      <c r="E60" s="177">
        <f>_xll.qlInterestRateIndexValueDate(IndexON,D60)</f>
        <v>42565</v>
      </c>
      <c r="F60" s="193">
        <f>IFERROR(_xll.qlIndexFixing(IndexON,D60,TRUE,_xll.ohTrigger(RecalcTrigger,TriggerON)),NA())</f>
        <v>-3.5664145221847576E-3</v>
      </c>
      <c r="H60" s="42">
        <f>_xll.qlCalendarAdvance(Calendar,$H59,B60,"f",FALSE)</f>
        <v>42565</v>
      </c>
      <c r="I60" s="177">
        <f>_xll.qlInterestRateIndexValueDate(Index1M,$H60)</f>
        <v>42569</v>
      </c>
      <c r="J60" s="182">
        <f>IFERROR(_xll.qlIndexFixing(Index1M,$H60,TRUE,_xll.ohTrigger(RecalcTrigger,Trigger1M)),NA())</f>
        <v>-3.560111365530074E-3</v>
      </c>
      <c r="K60" s="44">
        <f>IFERROR(_xll.qlIndexFixing(Index3M,H60,TRUE,_xll.ohTrigger(RecalcTrigger,Trigger3M)),NA())</f>
        <v>-2.6239078468870899E-3</v>
      </c>
      <c r="L60" s="44">
        <f>IFERROR(_xll.qlIndexFixing(Index6M,$H60,TRUE,_xll.ohTrigger(RecalcTrigger,Trigger6M)),NA())</f>
        <v>-1.4681296127475162E-3</v>
      </c>
      <c r="M60" s="183">
        <f>IFERROR(_xll.qlIndexFixing(Index1Y,$H60,TRUE,_xll.ohTrigger(RecalcTrigger,Trigger1Y)),NA())</f>
        <v>-7.426579865115768E-5</v>
      </c>
      <c r="N60" s="182">
        <f>IFERROR(_xll.qlIndexFixing(ONIndex1M,I60,TRUE,_xll.ohTrigger(RecalcTrigger,Trigger1M)),NA())</f>
        <v>-3.5299074244399264E-3</v>
      </c>
      <c r="O60" s="44">
        <f>IFERROR(_xll.qlIndexFixing(ONIndex3M,I60,TRUE,_xll.ohTrigger(RecalcTrigger,Trigger3M)),NA())</f>
        <v>-2.606552493005232E-3</v>
      </c>
      <c r="P60" s="44">
        <f>IFERROR(_xll.qlIndexFixing(ONIndex6M,I60,TRUE,_xll.ohTrigger(RecalcTrigger,Trigger6M)),NA())</f>
        <v>-1.4342700618774629E-3</v>
      </c>
      <c r="Q60" s="183">
        <f>IFERROR(_xll.qlIndexFixing(ONIndex1Y,I60,TRUE,_xll.ohTrigger(RecalcTrigger,Trigger1Y)),NA())</f>
        <v>-1.3200217810815928E-4</v>
      </c>
    </row>
    <row r="61" spans="2:17" x14ac:dyDescent="0.2">
      <c r="B61" s="39" t="s">
        <v>17</v>
      </c>
      <c r="D61" s="42">
        <f>_xll.qlCalendarAdvance(Calendar,$D60,B61,"f",FALSE)</f>
        <v>42566</v>
      </c>
      <c r="E61" s="177">
        <f>_xll.qlInterestRateIndexValueDate(IndexON,D61)</f>
        <v>42566</v>
      </c>
      <c r="F61" s="193">
        <f>IFERROR(_xll.qlIndexFixing(IndexON,D61,TRUE,_xll.ohTrigger(RecalcTrigger,TriggerON)),NA())</f>
        <v>-3.5770944217095035E-3</v>
      </c>
      <c r="H61" s="42">
        <f>_xll.qlCalendarAdvance(Calendar,$H60,B61,"f",FALSE)</f>
        <v>42566</v>
      </c>
      <c r="I61" s="177">
        <f>_xll.qlInterestRateIndexValueDate(Index1M,$H61)</f>
        <v>42570</v>
      </c>
      <c r="J61" s="182">
        <f>IFERROR(_xll.qlIndexFixing(Index1M,$H61,TRUE,_xll.ohTrigger(RecalcTrigger,Trigger1M)),NA())</f>
        <v>-3.5626907508212375E-3</v>
      </c>
      <c r="K61" s="44">
        <f>IFERROR(_xll.qlIndexFixing(Index3M,H61,TRUE,_xll.ohTrigger(RecalcTrigger,Trigger3M)),NA())</f>
        <v>-2.6254406502122254E-3</v>
      </c>
      <c r="L61" s="44">
        <f>IFERROR(_xll.qlIndexFixing(Index6M,$H61,TRUE,_xll.ohTrigger(RecalcTrigger,Trigger6M)),NA())</f>
        <v>-1.4682952140764704E-3</v>
      </c>
      <c r="M61" s="183">
        <f>IFERROR(_xll.qlIndexFixing(Index1Y,$H61,TRUE,_xll.ohTrigger(RecalcTrigger,Trigger1Y)),NA())</f>
        <v>-7.3918553003031557E-5</v>
      </c>
      <c r="N61" s="182">
        <f>IFERROR(_xll.qlIndexFixing(ONIndex1M,I61,TRUE,_xll.ohTrigger(RecalcTrigger,Trigger1M)),NA())</f>
        <v>-3.5323101805539991E-3</v>
      </c>
      <c r="O61" s="44">
        <f>IFERROR(_xll.qlIndexFixing(ONIndex3M,I61,TRUE,_xll.ohTrigger(RecalcTrigger,Trigger3M)),NA())</f>
        <v>-2.6074618849669662E-3</v>
      </c>
      <c r="P61" s="44">
        <f>IFERROR(_xll.qlIndexFixing(ONIndex6M,I61,TRUE,_xll.ohTrigger(RecalcTrigger,Trigger6M)),NA())</f>
        <v>-1.434068165138136E-3</v>
      </c>
      <c r="Q61" s="183">
        <f>IFERROR(_xll.qlIndexFixing(ONIndex1Y,I61,TRUE,_xll.ohTrigger(RecalcTrigger,Trigger1Y)),NA())</f>
        <v>-1.3200217806819126E-4</v>
      </c>
    </row>
    <row r="62" spans="2:17" x14ac:dyDescent="0.2">
      <c r="B62" s="39" t="s">
        <v>17</v>
      </c>
      <c r="D62" s="42">
        <f>_xll.qlCalendarAdvance(Calendar,$D61,B62,"f",FALSE)</f>
        <v>42569</v>
      </c>
      <c r="E62" s="177">
        <f>_xll.qlInterestRateIndexValueDate(IndexON,D62)</f>
        <v>42569</v>
      </c>
      <c r="F62" s="193">
        <f>IFERROR(_xll.qlIndexFixing(IndexON,D62,TRUE,_xll.ohTrigger(RecalcTrigger,TriggerON)),NA())</f>
        <v>-3.5849326005354953E-3</v>
      </c>
      <c r="H62" s="42">
        <f>_xll.qlCalendarAdvance(Calendar,$H61,B62,"f",FALSE)</f>
        <v>42569</v>
      </c>
      <c r="I62" s="177">
        <f>_xll.qlInterestRateIndexValueDate(Index1M,$H62)</f>
        <v>42571</v>
      </c>
      <c r="J62" s="182">
        <f>IFERROR(_xll.qlIndexFixing(Index1M,$H62,TRUE,_xll.ohTrigger(RecalcTrigger,Trigger1M)),NA())</f>
        <v>-3.5681977864434411E-3</v>
      </c>
      <c r="K62" s="44">
        <f>IFERROR(_xll.qlIndexFixing(Index3M,H62,TRUE,_xll.ohTrigger(RecalcTrigger,Trigger3M)),NA())</f>
        <v>-2.626934780372256E-3</v>
      </c>
      <c r="L62" s="44">
        <f>IFERROR(_xll.qlIndexFixing(Index6M,$H62,TRUE,_xll.ohTrigger(RecalcTrigger,Trigger6M)),NA())</f>
        <v>-1.4684514292414045E-3</v>
      </c>
      <c r="M62" s="183">
        <f>IFERROR(_xll.qlIndexFixing(Index1Y,$H62,TRUE,_xll.ohTrigger(RecalcTrigger,Trigger1Y)),NA())</f>
        <v>-7.3569450108712983E-5</v>
      </c>
      <c r="N62" s="182">
        <f>IFERROR(_xll.qlIndexFixing(ONIndex1M,I62,TRUE,_xll.ohTrigger(RecalcTrigger,Trigger1M)),NA())</f>
        <v>-3.5369635415039014E-3</v>
      </c>
      <c r="O62" s="44">
        <f>IFERROR(_xll.qlIndexFixing(ONIndex3M,I62,TRUE,_xll.ohTrigger(RecalcTrigger,Trigger3M)),NA())</f>
        <v>-2.6074738991832547E-3</v>
      </c>
      <c r="P62" s="44">
        <f>IFERROR(_xll.qlIndexFixing(ONIndex6M,I62,TRUE,_xll.ohTrigger(RecalcTrigger,Trigger6M)),NA())</f>
        <v>-1.4317470275493349E-3</v>
      </c>
      <c r="Q62" s="183">
        <f>IFERROR(_xll.qlIndexFixing(ONIndex1Y,I62,TRUE,_xll.ohTrigger(RecalcTrigger,Trigger1Y)),NA())</f>
        <v>-1.3200212962694025E-4</v>
      </c>
    </row>
    <row r="63" spans="2:17" x14ac:dyDescent="0.2">
      <c r="B63" s="39" t="s">
        <v>17</v>
      </c>
      <c r="D63" s="42">
        <f>_xll.qlCalendarAdvance(Calendar,$D62,B63,"f",FALSE)</f>
        <v>42570</v>
      </c>
      <c r="E63" s="177">
        <f>_xll.qlInterestRateIndexValueDate(IndexON,D63)</f>
        <v>42570</v>
      </c>
      <c r="F63" s="193">
        <f>IFERROR(_xll.qlIndexFixing(IndexON,D63,TRUE,_xll.ohTrigger(RecalcTrigger,TriggerON)),NA())</f>
        <v>-3.5872642768275398E-3</v>
      </c>
      <c r="H63" s="42">
        <f>_xll.qlCalendarAdvance(Calendar,$H62,B63,"f",FALSE)</f>
        <v>42570</v>
      </c>
      <c r="I63" s="177">
        <f>_xll.qlInterestRateIndexValueDate(Index1M,$H63)</f>
        <v>42572</v>
      </c>
      <c r="J63" s="182">
        <f>IFERROR(_xll.qlIndexFixing(Index1M,$H63,TRUE,_xll.ohTrigger(RecalcTrigger,Trigger1M)),NA())</f>
        <v>-3.5694293595757431E-3</v>
      </c>
      <c r="K63" s="44">
        <f>IFERROR(_xll.qlIndexFixing(Index3M,H63,TRUE,_xll.ohTrigger(RecalcTrigger,Trigger3M)),NA())</f>
        <v>-2.6283907989331926E-3</v>
      </c>
      <c r="L63" s="44">
        <f>IFERROR(_xll.qlIndexFixing(Index6M,$H63,TRUE,_xll.ohTrigger(RecalcTrigger,Trigger6M)),NA())</f>
        <v>-1.4685106433869545E-3</v>
      </c>
      <c r="M63" s="183">
        <f>IFERROR(_xll.qlIndexFixing(Index1Y,$H63,TRUE,_xll.ohTrigger(RecalcTrigger,Trigger1Y)),NA())</f>
        <v>-7.3218673066998338E-5</v>
      </c>
      <c r="N63" s="182">
        <f>IFERROR(_xll.qlIndexFixing(ONIndex1M,I63,TRUE,_xll.ohTrigger(RecalcTrigger,Trigger1M)),NA())</f>
        <v>-3.5415543240446823E-3</v>
      </c>
      <c r="O63" s="44">
        <f>IFERROR(_xll.qlIndexFixing(ONIndex3M,I63,TRUE,_xll.ohTrigger(RecalcTrigger,Trigger3M)),NA())</f>
        <v>-2.6056220702264099E-3</v>
      </c>
      <c r="P63" s="44">
        <f>IFERROR(_xll.qlIndexFixing(ONIndex6M,I63,TRUE,_xll.ohTrigger(RecalcTrigger,Trigger6M)),NA())</f>
        <v>-1.4274065131480995E-3</v>
      </c>
      <c r="Q63" s="183">
        <f>IFERROR(_xll.qlIndexFixing(ONIndex1Y,I63,TRUE,_xll.ohTrigger(RecalcTrigger,Trigger1Y)),NA())</f>
        <v>-1.3200217806819126E-4</v>
      </c>
    </row>
    <row r="64" spans="2:17" x14ac:dyDescent="0.2">
      <c r="B64" s="39" t="s">
        <v>17</v>
      </c>
      <c r="D64" s="42">
        <f>_xll.qlCalendarAdvance(Calendar,$D63,B64,"f",FALSE)</f>
        <v>42571</v>
      </c>
      <c r="E64" s="177">
        <f>_xll.qlInterestRateIndexValueDate(IndexON,D64)</f>
        <v>42571</v>
      </c>
      <c r="F64" s="193">
        <f>IFERROR(_xll.qlIndexFixing(IndexON,D64,TRUE,_xll.ohTrigger(RecalcTrigger,TriggerON)),NA())</f>
        <v>-3.5885862262574619E-3</v>
      </c>
      <c r="H64" s="42">
        <f>_xll.qlCalendarAdvance(Calendar,$H63,B64,"f",FALSE)</f>
        <v>42571</v>
      </c>
      <c r="I64" s="177">
        <f>_xll.qlInterestRateIndexValueDate(Index1M,$H64)</f>
        <v>42573</v>
      </c>
      <c r="J64" s="182">
        <f>IFERROR(_xll.qlIndexFixing(Index1M,$H64,TRUE,_xll.ohTrigger(RecalcTrigger,Trigger1M)),NA())</f>
        <v>-3.5706617876840596E-3</v>
      </c>
      <c r="K64" s="44">
        <f>IFERROR(_xll.qlIndexFixing(Index3M,H64,TRUE,_xll.ohTrigger(RecalcTrigger,Trigger3M)),NA())</f>
        <v>-2.6319735214160415E-3</v>
      </c>
      <c r="L64" s="44">
        <f>IFERROR(_xll.qlIndexFixing(Index6M,$H64,TRUE,_xll.ohTrigger(RecalcTrigger,Trigger6M)),NA())</f>
        <v>-1.4687026695554312E-3</v>
      </c>
      <c r="M64" s="183">
        <f>IFERROR(_xll.qlIndexFixing(Index1Y,$H64,TRUE,_xll.ohTrigger(RecalcTrigger,Trigger1Y)),NA())</f>
        <v>-7.2484226084190099E-5</v>
      </c>
      <c r="N64" s="182">
        <f>IFERROR(_xll.qlIndexFixing(ONIndex1M,I64,TRUE,_xll.ohTrigger(RecalcTrigger,Trigger1M)),NA())</f>
        <v>-3.5437589598785735E-3</v>
      </c>
      <c r="O64" s="44">
        <f>IFERROR(_xll.qlIndexFixing(ONIndex3M,I64,TRUE,_xll.ohTrigger(RecalcTrigger,Trigger3M)),NA())</f>
        <v>-2.6036790387706787E-3</v>
      </c>
      <c r="P64" s="44">
        <f>IFERROR(_xll.qlIndexFixing(ONIndex6M,I64,TRUE,_xll.ohTrigger(RecalcTrigger,Trigger6M)),NA())</f>
        <v>-1.4241584687546549E-3</v>
      </c>
      <c r="Q64" s="183">
        <f>IFERROR(_xll.qlIndexFixing(ONIndex1Y,I64,TRUE,_xll.ohTrigger(RecalcTrigger,Trigger1Y)),NA())</f>
        <v>-1.3200217810815928E-4</v>
      </c>
    </row>
    <row r="65" spans="2:17" x14ac:dyDescent="0.2">
      <c r="B65" s="39" t="s">
        <v>17</v>
      </c>
      <c r="D65" s="42">
        <f>_xll.qlCalendarAdvance(Calendar,$D64,B65,"f",FALSE)</f>
        <v>42572</v>
      </c>
      <c r="E65" s="177">
        <f>_xll.qlInterestRateIndexValueDate(IndexON,D65)</f>
        <v>42572</v>
      </c>
      <c r="F65" s="193">
        <f>IFERROR(_xll.qlIndexFixing(IndexON,D65,TRUE,_xll.ohTrigger(RecalcTrigger,TriggerON)),NA())</f>
        <v>-3.5888531541372615E-3</v>
      </c>
      <c r="H65" s="42">
        <f>_xll.qlCalendarAdvance(Calendar,$H64,B65,"f",FALSE)</f>
        <v>42572</v>
      </c>
      <c r="I65" s="177">
        <f>_xll.qlInterestRateIndexValueDate(Index1M,$H65)</f>
        <v>42576</v>
      </c>
      <c r="J65" s="182">
        <f>IFERROR(_xll.qlIndexFixing(Index1M,$H65,TRUE,_xll.ohTrigger(RecalcTrigger,Trigger1M)),NA())</f>
        <v>-3.5790691991104623E-3</v>
      </c>
      <c r="K65" s="44">
        <f>IFERROR(_xll.qlIndexFixing(Index3M,H65,TRUE,_xll.ohTrigger(RecalcTrigger,Trigger3M)),NA())</f>
        <v>-2.6338504615530185E-3</v>
      </c>
      <c r="L65" s="44">
        <f>IFERROR(_xll.qlIndexFixing(Index6M,$H65,TRUE,_xll.ohTrigger(RecalcTrigger,Trigger6M)),NA())</f>
        <v>-1.4692242082899828E-3</v>
      </c>
      <c r="M65" s="183">
        <f>IFERROR(_xll.qlIndexFixing(Index1Y,$H65,TRUE,_xll.ohTrigger(RecalcTrigger,Trigger1Y)),NA())</f>
        <v>-7.1802544489855602E-5</v>
      </c>
      <c r="N65" s="182">
        <f>IFERROR(_xll.qlIndexFixing(ONIndex1M,I65,TRUE,_xll.ohTrigger(RecalcTrigger,Trigger1M)),NA())</f>
        <v>-3.5459151637340369E-3</v>
      </c>
      <c r="O65" s="44">
        <f>IFERROR(_xll.qlIndexFixing(ONIndex3M,I65,TRUE,_xll.ohTrigger(RecalcTrigger,Trigger3M)),NA())</f>
        <v>-2.601097283281284E-3</v>
      </c>
      <c r="P65" s="44">
        <f>IFERROR(_xll.qlIndexFixing(ONIndex6M,I65,TRUE,_xll.ohTrigger(RecalcTrigger,Trigger6M)),NA())</f>
        <v>-1.4202297255438978E-3</v>
      </c>
      <c r="Q65" s="183">
        <f>IFERROR(_xll.qlIndexFixing(ONIndex1Y,I65,TRUE,_xll.ohTrigger(RecalcTrigger,Trigger1Y)),NA())</f>
        <v>-1.3200217802822323E-4</v>
      </c>
    </row>
    <row r="66" spans="2:17" x14ac:dyDescent="0.2">
      <c r="B66" s="39" t="s">
        <v>17</v>
      </c>
      <c r="D66" s="42">
        <f>_xll.qlCalendarAdvance(Calendar,$D65,B66,"f",FALSE)</f>
        <v>42573</v>
      </c>
      <c r="E66" s="177">
        <f>_xll.qlInterestRateIndexValueDate(IndexON,D66)</f>
        <v>42573</v>
      </c>
      <c r="F66" s="193">
        <f>IFERROR(_xll.qlIndexFixing(IndexON,D66,TRUE,_xll.ohTrigger(RecalcTrigger,TriggerON)),NA())</f>
        <v>-3.5856080836582649E-3</v>
      </c>
      <c r="H66" s="42">
        <f>_xll.qlCalendarAdvance(Calendar,$H65,B66,"f",FALSE)</f>
        <v>42573</v>
      </c>
      <c r="I66" s="177">
        <f>_xll.qlInterestRateIndexValueDate(Index1M,$H66)</f>
        <v>42577</v>
      </c>
      <c r="J66" s="182">
        <f>IFERROR(_xll.qlIndexFixing(Index1M,$H66,TRUE,_xll.ohTrigger(RecalcTrigger,Trigger1M)),NA())</f>
        <v>-3.5819894312633283E-3</v>
      </c>
      <c r="K66" s="44">
        <f>IFERROR(_xll.qlIndexFixing(Index3M,H66,TRUE,_xll.ohTrigger(RecalcTrigger,Trigger3M)),NA())</f>
        <v>-2.6351298186650073E-3</v>
      </c>
      <c r="L66" s="44">
        <f>IFERROR(_xll.qlIndexFixing(Index6M,$H66,TRUE,_xll.ohTrigger(RecalcTrigger,Trigger6M)),NA())</f>
        <v>-1.4694056071980514E-3</v>
      </c>
      <c r="M66" s="183">
        <f>IFERROR(_xll.qlIndexFixing(Index1Y,$H66,TRUE,_xll.ohTrigger(RecalcTrigger,Trigger1Y)),NA())</f>
        <v>-7.1446202277789008E-5</v>
      </c>
      <c r="N66" s="182">
        <f>IFERROR(_xll.qlIndexFixing(ONIndex1M,I66,TRUE,_xll.ohTrigger(RecalcTrigger,Trigger1M)),NA())</f>
        <v>-3.5480199996795747E-3</v>
      </c>
      <c r="O66" s="44">
        <f>IFERROR(_xll.qlIndexFixing(ONIndex3M,I66,TRUE,_xll.ohTrigger(RecalcTrigger,Trigger3M)),NA())</f>
        <v>-2.5978540572735298E-3</v>
      </c>
      <c r="P66" s="44">
        <f>IFERROR(_xll.qlIndexFixing(ONIndex6M,I66,TRUE,_xll.ohTrigger(RecalcTrigger,Trigger6M)),NA())</f>
        <v>-1.4155964608120186E-3</v>
      </c>
      <c r="Q66" s="183">
        <f>IFERROR(_xll.qlIndexFixing(ONIndex1Y,I66,TRUE,_xll.ohTrigger(RecalcTrigger,Trigger1Y)),NA())</f>
        <v>-1.320021779882552E-4</v>
      </c>
    </row>
    <row r="67" spans="2:17" x14ac:dyDescent="0.2">
      <c r="B67" s="39" t="s">
        <v>17</v>
      </c>
      <c r="D67" s="42">
        <f>_xll.qlCalendarAdvance(Calendar,$D66,B67,"f",FALSE)</f>
        <v>42576</v>
      </c>
      <c r="E67" s="177">
        <f>_xll.qlInterestRateIndexValueDate(IndexON,D67)</f>
        <v>42576</v>
      </c>
      <c r="F67" s="193">
        <f>IFERROR(_xll.qlIndexFixing(IndexON,D67,TRUE,_xll.ohTrigger(RecalcTrigger,TriggerON)),NA())</f>
        <v>-3.5784647531178493E-3</v>
      </c>
      <c r="H67" s="42">
        <f>_xll.qlCalendarAdvance(Calendar,$H66,B67,"f",FALSE)</f>
        <v>42576</v>
      </c>
      <c r="I67" s="177">
        <f>_xll.qlInterestRateIndexValueDate(Index1M,$H67)</f>
        <v>42578</v>
      </c>
      <c r="J67" s="182">
        <f>IFERROR(_xll.qlIndexFixing(Index1M,$H67,TRUE,_xll.ohTrigger(RecalcTrigger,Trigger1M)),NA())</f>
        <v>-3.5884246557308075E-3</v>
      </c>
      <c r="K67" s="44">
        <f>IFERROR(_xll.qlIndexFixing(Index3M,H67,TRUE,_xll.ohTrigger(RecalcTrigger,Trigger3M)),NA())</f>
        <v>-2.6363777174119528E-3</v>
      </c>
      <c r="L67" s="44">
        <f>IFERROR(_xll.qlIndexFixing(Index6M,$H67,TRUE,_xll.ohTrigger(RecalcTrigger,Trigger6M)),NA())</f>
        <v>-1.4696061223933687E-3</v>
      </c>
      <c r="M67" s="183">
        <f>IFERROR(_xll.qlIndexFixing(Index1Y,$H67,TRUE,_xll.ohTrigger(RecalcTrigger,Trigger1Y)),NA())</f>
        <v>-7.1089319960665855E-5</v>
      </c>
      <c r="N67" s="182">
        <f>IFERROR(_xll.qlIndexFixing(ONIndex1M,I67,TRUE,_xll.ohTrigger(RecalcTrigger,Trigger1M)),NA())</f>
        <v>-3.5521778848890406E-3</v>
      </c>
      <c r="O67" s="44">
        <f>IFERROR(_xll.qlIndexFixing(ONIndex3M,I67,TRUE,_xll.ohTrigger(RecalcTrigger,Trigger3M)),NA())</f>
        <v>-2.5902139605848973E-3</v>
      </c>
      <c r="P67" s="44">
        <f>IFERROR(_xll.qlIndexFixing(ONIndex6M,I67,TRUE,_xll.ohTrigger(RecalcTrigger,Trigger6M)),NA())</f>
        <v>-1.4036267525741053E-3</v>
      </c>
      <c r="Q67" s="183">
        <f>IFERROR(_xll.qlIndexFixing(ONIndex1Y,I67,TRUE,_xll.ohTrigger(RecalcTrigger,Trigger1Y)),NA())</f>
        <v>-1.3087895127661398E-4</v>
      </c>
    </row>
    <row r="68" spans="2:17" x14ac:dyDescent="0.2">
      <c r="B68" s="39" t="s">
        <v>17</v>
      </c>
      <c r="D68" s="42">
        <f>_xll.qlCalendarAdvance(Calendar,$D67,B68,"f",FALSE)</f>
        <v>42577</v>
      </c>
      <c r="E68" s="177">
        <f>_xll.qlInterestRateIndexValueDate(IndexON,D68)</f>
        <v>42577</v>
      </c>
      <c r="F68" s="193">
        <f>IFERROR(_xll.qlIndexFixing(IndexON,D68,TRUE,_xll.ohTrigger(RecalcTrigger,TriggerON)),NA())</f>
        <v>-3.5727771508087258E-3</v>
      </c>
      <c r="H68" s="42">
        <f>_xll.qlCalendarAdvance(Calendar,$H67,B68,"f",FALSE)</f>
        <v>42577</v>
      </c>
      <c r="I68" s="177">
        <f>_xll.qlInterestRateIndexValueDate(Index1M,$H68)</f>
        <v>42579</v>
      </c>
      <c r="J68" s="182">
        <f>IFERROR(_xll.qlIndexFixing(Index1M,$H68,TRUE,_xll.ohTrigger(RecalcTrigger,Trigger1M)),NA())</f>
        <v>-3.5897884359255283E-3</v>
      </c>
      <c r="K68" s="44">
        <f>IFERROR(_xll.qlIndexFixing(Index3M,H68,TRUE,_xll.ohTrigger(RecalcTrigger,Trigger3M)),NA())</f>
        <v>-2.6375958139755683E-3</v>
      </c>
      <c r="L68" s="44">
        <f>IFERROR(_xll.qlIndexFixing(Index6M,$H68,TRUE,_xll.ohTrigger(RecalcTrigger,Trigger6M)),NA())</f>
        <v>-1.4697402917823194E-3</v>
      </c>
      <c r="M68" s="183">
        <f>IFERROR(_xll.qlIndexFixing(Index1Y,$H68,TRUE,_xll.ohTrigger(RecalcTrigger,Trigger1Y)),NA())</f>
        <v>-7.0732092453145887E-5</v>
      </c>
      <c r="N68" s="182">
        <f>IFERROR(_xll.qlIndexFixing(ONIndex1M,I68,TRUE,_xll.ohTrigger(RecalcTrigger,Trigger1M)),NA())</f>
        <v>-3.556575219532121E-3</v>
      </c>
      <c r="O68" s="44">
        <f>IFERROR(_xll.qlIndexFixing(ONIndex3M,I68,TRUE,_xll.ohTrigger(RecalcTrigger,Trigger3M)),NA())</f>
        <v>-2.5827670788469703E-3</v>
      </c>
      <c r="P68" s="44">
        <f>IFERROR(_xll.qlIndexFixing(ONIndex6M,I68,TRUE,_xll.ohTrigger(RecalcTrigger,Trigger6M)),NA())</f>
        <v>-1.3915424399568721E-3</v>
      </c>
      <c r="Q68" s="183">
        <f>IFERROR(_xll.qlIndexFixing(ONIndex1Y,I68,TRUE,_xll.ohTrigger(RecalcTrigger,Trigger1Y)),NA())</f>
        <v>-1.2935965566729379E-4</v>
      </c>
    </row>
    <row r="69" spans="2:17" x14ac:dyDescent="0.2">
      <c r="B69" s="39" t="s">
        <v>17</v>
      </c>
      <c r="D69" s="42">
        <f>_xll.qlCalendarAdvance(Calendar,$D68,B69,"f",FALSE)</f>
        <v>42578</v>
      </c>
      <c r="E69" s="177">
        <f>_xll.qlInterestRateIndexValueDate(IndexON,D69)</f>
        <v>42578</v>
      </c>
      <c r="F69" s="193">
        <f>IFERROR(_xll.qlIndexFixing(IndexON,D69,TRUE,_xll.ohTrigger(RecalcTrigger,TriggerON)),NA())</f>
        <v>-3.5681140296395242E-3</v>
      </c>
      <c r="H69" s="42">
        <f>_xll.qlCalendarAdvance(Calendar,$H68,B69,"f",FALSE)</f>
        <v>42578</v>
      </c>
      <c r="I69" s="177">
        <f>_xll.qlInterestRateIndexValueDate(Index1M,$H69)</f>
        <v>42580</v>
      </c>
      <c r="J69" s="182">
        <f>IFERROR(_xll.qlIndexFixing(Index1M,$H69,TRUE,_xll.ohTrigger(RecalcTrigger,Trigger1M)),NA())</f>
        <v>-3.5947940017026655E-3</v>
      </c>
      <c r="K69" s="44">
        <f>IFERROR(_xll.qlIndexFixing(Index3M,H69,TRUE,_xll.ohTrigger(RecalcTrigger,Trigger3M)),NA())</f>
        <v>-2.6400000000003725E-3</v>
      </c>
      <c r="L69" s="44">
        <f>IFERROR(_xll.qlIndexFixing(Index6M,$H69,TRUE,_xll.ohTrigger(RecalcTrigger,Trigger6M)),NA())</f>
        <v>-1.4700000000002612E-3</v>
      </c>
      <c r="M69" s="183">
        <f>IFERROR(_xll.qlIndexFixing(Index1Y,$H69,TRUE,_xll.ohTrigger(RecalcTrigger,Trigger1Y)),NA())</f>
        <v>-6.9999999999946732E-5</v>
      </c>
      <c r="N69" s="182">
        <f>IFERROR(_xll.qlIndexFixing(ONIndex1M,I69,TRUE,_xll.ohTrigger(RecalcTrigger,Trigger1M)),NA())</f>
        <v>-3.5588546922626918E-3</v>
      </c>
      <c r="O69" s="44">
        <f>IFERROR(_xll.qlIndexFixing(ONIndex3M,I69,TRUE,_xll.ohTrigger(RecalcTrigger,Trigger3M)),NA())</f>
        <v>-2.5792023279525012E-3</v>
      </c>
      <c r="P69" s="44">
        <f>IFERROR(_xll.qlIndexFixing(ONIndex6M,I69,TRUE,_xll.ohTrigger(RecalcTrigger,Trigger6M)),NA())</f>
        <v>-1.3858147161815992E-3</v>
      </c>
      <c r="Q69" s="183">
        <f>IFERROR(_xll.qlIndexFixing(ONIndex1Y,I69,TRUE,_xll.ohTrigger(RecalcTrigger,Trigger1Y)),NA())</f>
        <v>-1.2858775744195583E-4</v>
      </c>
    </row>
    <row r="70" spans="2:17" x14ac:dyDescent="0.2">
      <c r="B70" s="39" t="s">
        <v>17</v>
      </c>
      <c r="D70" s="42">
        <f>_xll.qlCalendarAdvance(Calendar,$D69,B70,"f",FALSE)</f>
        <v>42579</v>
      </c>
      <c r="E70" s="177">
        <f>_xll.qlInterestRateIndexValueDate(IndexON,D70)</f>
        <v>42579</v>
      </c>
      <c r="F70" s="193">
        <f>IFERROR(_xll.qlIndexFixing(IndexON,D70,TRUE,_xll.ohTrigger(RecalcTrigger,TriggerON)),NA())</f>
        <v>-3.5653794291334862E-3</v>
      </c>
      <c r="H70" s="42">
        <f>_xll.qlCalendarAdvance(Calendar,$H69,B70,"f",FALSE)</f>
        <v>42579</v>
      </c>
      <c r="I70" s="177">
        <f>_xll.qlInterestRateIndexValueDate(Index1M,$H70)</f>
        <v>42583</v>
      </c>
      <c r="J70" s="182">
        <f>IFERROR(_xll.qlIndexFixing(Index1M,$H70,TRUE,_xll.ohTrigger(RecalcTrigger,Trigger1M)),NA())</f>
        <v>-3.6010508722747379E-3</v>
      </c>
      <c r="K70" s="44">
        <f>IFERROR(_xll.qlIndexFixing(Index3M,H70,TRUE,_xll.ohTrigger(RecalcTrigger,Trigger3M)),NA())</f>
        <v>-2.6421717737931554E-3</v>
      </c>
      <c r="L70" s="44">
        <f>IFERROR(_xll.qlIndexFixing(Index6M,$H70,TRUE,_xll.ohTrigger(RecalcTrigger,Trigger6M)),NA())</f>
        <v>-1.4710664866339907E-3</v>
      </c>
      <c r="M70" s="183">
        <f>IFERROR(_xll.qlIndexFixing(Index1Y,$H70,TRUE,_xll.ohTrigger(RecalcTrigger,Trigger1Y)),NA())</f>
        <v>-6.9312885736506427E-5</v>
      </c>
      <c r="N70" s="182">
        <f>IFERROR(_xll.qlIndexFixing(ONIndex1M,I70,TRUE,_xll.ohTrigger(RecalcTrigger,Trigger1M)),NA())</f>
        <v>-3.5611959580039709E-3</v>
      </c>
      <c r="O70" s="44">
        <f>IFERROR(_xll.qlIndexFixing(ONIndex3M,I70,TRUE,_xll.ohTrigger(RecalcTrigger,Trigger3M)),NA())</f>
        <v>-2.5757546295057665E-3</v>
      </c>
      <c r="P70" s="44">
        <f>IFERROR(_xll.qlIndexFixing(ONIndex6M,I70,TRUE,_xll.ohTrigger(RecalcTrigger,Trigger6M)),NA())</f>
        <v>-1.3803019745983747E-3</v>
      </c>
      <c r="Q70" s="183">
        <f>IFERROR(_xll.qlIndexFixing(ONIndex1Y,I70,TRUE,_xll.ohTrigger(RecalcTrigger,Trigger1Y)),NA())</f>
        <v>-1.2780951681001795E-4</v>
      </c>
    </row>
    <row r="71" spans="2:17" x14ac:dyDescent="0.2">
      <c r="B71" s="39" t="s">
        <v>17</v>
      </c>
      <c r="D71" s="42">
        <f>_xll.qlCalendarAdvance(Calendar,$D70,B71,"f",FALSE)</f>
        <v>42580</v>
      </c>
      <c r="E71" s="177">
        <f>_xll.qlInterestRateIndexValueDate(IndexON,D71)</f>
        <v>42580</v>
      </c>
      <c r="F71" s="193">
        <f>IFERROR(_xll.qlIndexFixing(IndexON,D71,TRUE,_xll.ohTrigger(RecalcTrigger,TriggerON)),NA())</f>
        <v>-3.5600493169551939E-3</v>
      </c>
      <c r="H71" s="42">
        <f>_xll.qlCalendarAdvance(Calendar,$H70,B71,"f",FALSE)</f>
        <v>42580</v>
      </c>
      <c r="I71" s="177">
        <f>_xll.qlInterestRateIndexValueDate(Index1M,$H71)</f>
        <v>42584</v>
      </c>
      <c r="J71" s="182">
        <f>IFERROR(_xll.qlIndexFixing(Index1M,$H71,TRUE,_xll.ohTrigger(RecalcTrigger,Trigger1M)),NA())</f>
        <v>-3.6044886603779592E-3</v>
      </c>
      <c r="K71" s="44">
        <f>IFERROR(_xll.qlIndexFixing(Index3M,H71,TRUE,_xll.ohTrigger(RecalcTrigger,Trigger3M)),NA())</f>
        <v>-2.6432284003502747E-3</v>
      </c>
      <c r="L71" s="44">
        <f>IFERROR(_xll.qlIndexFixing(Index6M,$H71,TRUE,_xll.ohTrigger(RecalcTrigger,Trigger6M)),NA())</f>
        <v>-1.4714715434325282E-3</v>
      </c>
      <c r="M71" s="183">
        <f>IFERROR(_xll.qlIndexFixing(Index1Y,$H71,TRUE,_xll.ohTrigger(RecalcTrigger,Trigger1Y)),NA())</f>
        <v>-6.8963921933556404E-5</v>
      </c>
      <c r="N71" s="182">
        <f>IFERROR(_xll.qlIndexFixing(ONIndex1M,I71,TRUE,_xll.ohTrigger(RecalcTrigger,Trigger1M)),NA())</f>
        <v>-3.5636008801454011E-3</v>
      </c>
      <c r="O71" s="44">
        <f>IFERROR(_xll.qlIndexFixing(ONIndex3M,I71,TRUE,_xll.ohTrigger(RecalcTrigger,Trigger3M)),NA())</f>
        <v>-2.5724348150424348E-3</v>
      </c>
      <c r="P71" s="44">
        <f>IFERROR(_xll.qlIndexFixing(ONIndex6M,I71,TRUE,_xll.ohTrigger(RecalcTrigger,Trigger6M)),NA())</f>
        <v>-1.3750206692453304E-3</v>
      </c>
      <c r="Q71" s="183">
        <f>IFERROR(_xll.qlIndexFixing(ONIndex1Y,I71,TRUE,_xll.ohTrigger(RecalcTrigger,Trigger1Y)),NA())</f>
        <v>-1.2702559628152699E-4</v>
      </c>
    </row>
    <row r="72" spans="2:17" x14ac:dyDescent="0.2">
      <c r="B72" s="39" t="s">
        <v>17</v>
      </c>
      <c r="D72" s="42">
        <f>_xll.qlCalendarAdvance(Calendar,$D71,B72,"f",FALSE)</f>
        <v>42583</v>
      </c>
      <c r="E72" s="177">
        <f>_xll.qlInterestRateIndexValueDate(IndexON,D72)</f>
        <v>42583</v>
      </c>
      <c r="F72" s="193">
        <f>IFERROR(_xll.qlIndexFixing(IndexON,D72,TRUE,_xll.ohTrigger(RecalcTrigger,TriggerON)),NA())</f>
        <v>-3.5550106972603857E-3</v>
      </c>
      <c r="H72" s="42">
        <f>_xll.qlCalendarAdvance(Calendar,$H71,B72,"f",FALSE)</f>
        <v>42583</v>
      </c>
      <c r="I72" s="177">
        <f>_xll.qlInterestRateIndexValueDate(Index1M,$H72)</f>
        <v>42585</v>
      </c>
      <c r="J72" s="182">
        <f>IFERROR(_xll.qlIndexFixing(Index1M,$H72,TRUE,_xll.ohTrigger(RecalcTrigger,Trigger1M)),NA())</f>
        <v>-3.6119033900245353E-3</v>
      </c>
      <c r="K72" s="44">
        <f>IFERROR(_xll.qlIndexFixing(Index3M,H72,TRUE,_xll.ohTrigger(RecalcTrigger,Trigger3M)),NA())</f>
        <v>-2.6442514610594669E-3</v>
      </c>
      <c r="L72" s="44">
        <f>IFERROR(_xll.qlIndexFixing(Index6M,$H72,TRUE,_xll.ohTrigger(RecalcTrigger,Trigger6M)),NA())</f>
        <v>-1.4719129499332268E-3</v>
      </c>
      <c r="M72" s="183">
        <f>IFERROR(_xll.qlIndexFixing(Index1Y,$H72,TRUE,_xll.ohTrigger(RecalcTrigger,Trigger1Y)),NA())</f>
        <v>-6.8617532318482951E-5</v>
      </c>
      <c r="N72" s="182">
        <f>IFERROR(_xll.qlIndexFixing(ONIndex1M,I72,TRUE,_xll.ohTrigger(RecalcTrigger,Trigger1M)),NA())</f>
        <v>-3.5685968526344425E-3</v>
      </c>
      <c r="O72" s="44">
        <f>IFERROR(_xll.qlIndexFixing(ONIndex3M,I72,TRUE,_xll.ohTrigger(RecalcTrigger,Trigger3M)),NA())</f>
        <v>-2.5662573307050351E-3</v>
      </c>
      <c r="P72" s="44">
        <f>IFERROR(_xll.qlIndexFixing(ONIndex6M,I72,TRUE,_xll.ohTrigger(RecalcTrigger,Trigger6M)),NA())</f>
        <v>-1.3653066045327122E-3</v>
      </c>
      <c r="Q72" s="183">
        <f>IFERROR(_xll.qlIndexFixing(ONIndex1Y,I72,TRUE,_xll.ohTrigger(RecalcTrigger,Trigger1Y)),NA())</f>
        <v>-1.2544209096798653E-4</v>
      </c>
    </row>
    <row r="73" spans="2:17" x14ac:dyDescent="0.2">
      <c r="B73" s="39" t="s">
        <v>17</v>
      </c>
      <c r="D73" s="42">
        <f>_xll.qlCalendarAdvance(Calendar,$D72,B73,"f",FALSE)</f>
        <v>42584</v>
      </c>
      <c r="E73" s="177">
        <f>_xll.qlInterestRateIndexValueDate(IndexON,D73)</f>
        <v>42584</v>
      </c>
      <c r="F73" s="193">
        <f>IFERROR(_xll.qlIndexFixing(IndexON,D73,TRUE,_xll.ohTrigger(RecalcTrigger,TriggerON)),NA())</f>
        <v>-3.5526077175651594E-3</v>
      </c>
      <c r="H73" s="42">
        <f>_xll.qlCalendarAdvance(Calendar,$H72,B73,"f",FALSE)</f>
        <v>42584</v>
      </c>
      <c r="I73" s="177">
        <f>_xll.qlInterestRateIndexValueDate(Index1M,$H73)</f>
        <v>42586</v>
      </c>
      <c r="J73" s="182">
        <f>IFERROR(_xll.qlIndexFixing(Index1M,$H73,TRUE,_xll.ohTrigger(RecalcTrigger,Trigger1M)),NA())</f>
        <v>-3.6135237430152956E-3</v>
      </c>
      <c r="K73" s="44">
        <f>IFERROR(_xll.qlIndexFixing(Index3M,H73,TRUE,_xll.ohTrigger(RecalcTrigger,Trigger3M)),NA())</f>
        <v>-2.6452436403064891E-3</v>
      </c>
      <c r="L73" s="44">
        <f>IFERROR(_xll.qlIndexFixing(Index6M,$H73,TRUE,_xll.ohTrigger(RecalcTrigger,Trigger6M)),NA())</f>
        <v>-1.472340994706518E-3</v>
      </c>
      <c r="M73" s="183">
        <f>IFERROR(_xll.qlIndexFixing(Index1Y,$H73,TRUE,_xll.ohTrigger(RecalcTrigger,Trigger1Y)),NA())</f>
        <v>-6.8273738370214256E-5</v>
      </c>
      <c r="N73" s="182">
        <f>IFERROR(_xll.qlIndexFixing(ONIndex1M,I73,TRUE,_xll.ohTrigger(RecalcTrigger,Trigger1M)),NA())</f>
        <v>-3.5738943951457713E-3</v>
      </c>
      <c r="O73" s="44">
        <f>IFERROR(_xll.qlIndexFixing(ONIndex3M,I73,TRUE,_xll.ohTrigger(RecalcTrigger,Trigger3M)),NA())</f>
        <v>-2.5606510300146823E-3</v>
      </c>
      <c r="P73" s="44">
        <f>IFERROR(_xll.qlIndexFixing(ONIndex6M,I73,TRUE,_xll.ohTrigger(RecalcTrigger,Trigger6M)),NA())</f>
        <v>-1.3565388893788111E-3</v>
      </c>
      <c r="Q73" s="183">
        <f>IFERROR(_xll.qlIndexFixing(ONIndex1Y,I73,TRUE,_xll.ohTrigger(RecalcTrigger,Trigger1Y)),NA())</f>
        <v>-1.2384636464357612E-4</v>
      </c>
    </row>
    <row r="74" spans="2:17" x14ac:dyDescent="0.2">
      <c r="B74" s="39" t="s">
        <v>17</v>
      </c>
      <c r="D74" s="42">
        <f>_xll.qlCalendarAdvance(Calendar,$D73,B74,"f",FALSE)</f>
        <v>42585</v>
      </c>
      <c r="E74" s="177">
        <f>_xll.qlInterestRateIndexValueDate(IndexON,D74)</f>
        <v>42585</v>
      </c>
      <c r="F74" s="193">
        <f>IFERROR(_xll.qlIndexFixing(IndexON,D74,TRUE,_xll.ohTrigger(RecalcTrigger,TriggerON)),NA())</f>
        <v>-3.5502991333613565E-3</v>
      </c>
      <c r="H74" s="42">
        <f>_xll.qlCalendarAdvance(Calendar,$H73,B74,"f",FALSE)</f>
        <v>42585</v>
      </c>
      <c r="I74" s="177">
        <f>_xll.qlInterestRateIndexValueDate(Index1M,$H74)</f>
        <v>42587</v>
      </c>
      <c r="J74" s="182">
        <f>IFERROR(_xll.qlIndexFixing(Index1M,$H74,TRUE,_xll.ohTrigger(RecalcTrigger,Trigger1M)),NA())</f>
        <v>-3.6151699441206065E-3</v>
      </c>
      <c r="K74" s="44">
        <f>IFERROR(_xll.qlIndexFixing(Index3M,H74,TRUE,_xll.ohTrigger(RecalcTrigger,Trigger3M)),NA())</f>
        <v>-2.6463154642672399E-3</v>
      </c>
      <c r="L74" s="44">
        <f>IFERROR(_xll.qlIndexFixing(Index6M,$H74,TRUE,_xll.ohTrigger(RecalcTrigger,Trigger6M)),NA())</f>
        <v>-1.4728726761596678E-3</v>
      </c>
      <c r="M74" s="183">
        <f>IFERROR(_xll.qlIndexFixing(Index1Y,$H74,TRUE,_xll.ohTrigger(RecalcTrigger,Trigger1Y)),NA())</f>
        <v>-6.7577317922869095E-5</v>
      </c>
      <c r="N74" s="182">
        <f>IFERROR(_xll.qlIndexFixing(ONIndex1M,I74,TRUE,_xll.ohTrigger(RecalcTrigger,Trigger1M)),NA())</f>
        <v>-3.5766455464925073E-3</v>
      </c>
      <c r="O74" s="44">
        <f>IFERROR(_xll.qlIndexFixing(ONIndex3M,I74,TRUE,_xll.ohTrigger(RecalcTrigger,Trigger3M)),NA())</f>
        <v>-2.55813310994224E-3</v>
      </c>
      <c r="P74" s="44">
        <f>IFERROR(_xll.qlIndexFixing(ONIndex6M,I74,TRUE,_xll.ohTrigger(RecalcTrigger,Trigger6M)),NA())</f>
        <v>-1.3526615746295434E-3</v>
      </c>
      <c r="Q74" s="183">
        <f>IFERROR(_xll.qlIndexFixing(ONIndex1Y,I74,TRUE,_xll.ohTrigger(RecalcTrigger,Trigger1Y)),NA())</f>
        <v>-1.2304398160356556E-4</v>
      </c>
    </row>
    <row r="75" spans="2:17" x14ac:dyDescent="0.2">
      <c r="B75" s="39" t="s">
        <v>17</v>
      </c>
      <c r="D75" s="42">
        <f>_xll.qlCalendarAdvance(Calendar,$D74,B75,"f",FALSE)</f>
        <v>42586</v>
      </c>
      <c r="E75" s="177">
        <f>_xll.qlInterestRateIndexValueDate(IndexON,D75)</f>
        <v>42586</v>
      </c>
      <c r="F75" s="193">
        <f>IFERROR(_xll.qlIndexFixing(IndexON,D75,TRUE,_xll.ohTrigger(RecalcTrigger,TriggerON)),NA())</f>
        <v>-3.5480943019239319E-3</v>
      </c>
      <c r="H75" s="42">
        <f>_xll.qlCalendarAdvance(Calendar,$H74,B75,"f",FALSE)</f>
        <v>42586</v>
      </c>
      <c r="I75" s="177">
        <f>_xll.qlInterestRateIndexValueDate(Index1M,$H75)</f>
        <v>42590</v>
      </c>
      <c r="J75" s="182">
        <f>IFERROR(_xll.qlIndexFixing(Index1M,$H75,TRUE,_xll.ohTrigger(RecalcTrigger,Trigger1M)),NA())</f>
        <v>-3.6262943212020484E-3</v>
      </c>
      <c r="K75" s="44">
        <f>IFERROR(_xll.qlIndexFixing(Index3M,H75,TRUE,_xll.ohTrigger(RecalcTrigger,Trigger3M)),NA())</f>
        <v>-2.6489570256856784E-3</v>
      </c>
      <c r="L75" s="44">
        <f>IFERROR(_xll.qlIndexFixing(Index6M,$H75,TRUE,_xll.ohTrigger(RecalcTrigger,Trigger6M)),NA())</f>
        <v>-1.4746011264133369E-3</v>
      </c>
      <c r="M75" s="183">
        <f>IFERROR(_xll.qlIndexFixing(Index1Y,$H75,TRUE,_xll.ohTrigger(RecalcTrigger,Trigger1Y)),NA())</f>
        <v>-6.6924883749887749E-5</v>
      </c>
      <c r="N75" s="182">
        <f>IFERROR(_xll.qlIndexFixing(ONIndex1M,I75,TRUE,_xll.ohTrigger(RecalcTrigger,Trigger1M)),NA())</f>
        <v>-3.5794715331372018E-3</v>
      </c>
      <c r="O75" s="44">
        <f>IFERROR(_xll.qlIndexFixing(ONIndex3M,I75,TRUE,_xll.ohTrigger(RecalcTrigger,Trigger3M)),NA())</f>
        <v>-2.5558080634668912E-3</v>
      </c>
      <c r="P75" s="44">
        <f>IFERROR(_xll.qlIndexFixing(ONIndex6M,I75,TRUE,_xll.ohTrigger(RecalcTrigger,Trigger6M)),NA())</f>
        <v>-1.3491144196597915E-3</v>
      </c>
      <c r="Q75" s="183">
        <f>IFERROR(_xll.qlIndexFixing(ONIndex1Y,I75,TRUE,_xll.ohTrigger(RecalcTrigger,Trigger1Y)),NA())</f>
        <v>-1.2223989344750663E-4</v>
      </c>
    </row>
    <row r="76" spans="2:17" x14ac:dyDescent="0.2">
      <c r="B76" s="39" t="s">
        <v>17</v>
      </c>
      <c r="D76" s="42">
        <f>_xll.qlCalendarAdvance(Calendar,$D75,B76,"f",FALSE)</f>
        <v>42587</v>
      </c>
      <c r="E76" s="177">
        <f>_xll.qlInterestRateIndexValueDate(IndexON,D76)</f>
        <v>42587</v>
      </c>
      <c r="F76" s="193">
        <f>IFERROR(_xll.qlIndexFixing(IndexON,D76,TRUE,_xll.ohTrigger(RecalcTrigger,TriggerON)),NA())</f>
        <v>-3.5440423767951756E-3</v>
      </c>
      <c r="H76" s="42">
        <f>_xll.qlCalendarAdvance(Calendar,$H75,B76,"f",FALSE)</f>
        <v>42587</v>
      </c>
      <c r="I76" s="177">
        <f>_xll.qlInterestRateIndexValueDate(Index1M,$H76)</f>
        <v>42591</v>
      </c>
      <c r="J76" s="182">
        <f>IFERROR(_xll.qlIndexFixing(Index1M,$H76,TRUE,_xll.ohTrigger(RecalcTrigger,Trigger1M)),NA())</f>
        <v>-3.6300749366047214E-3</v>
      </c>
      <c r="K76" s="44">
        <f>IFERROR(_xll.qlIndexFixing(Index3M,H76,TRUE,_xll.ohTrigger(RecalcTrigger,Trigger3M)),NA())</f>
        <v>-2.6498348587188987E-3</v>
      </c>
      <c r="L76" s="44">
        <f>IFERROR(_xll.qlIndexFixing(Index6M,$H76,TRUE,_xll.ohTrigger(RecalcTrigger,Trigger6M)),NA())</f>
        <v>-1.4752207972468958E-3</v>
      </c>
      <c r="M76" s="183">
        <f>IFERROR(_xll.qlIndexFixing(Index1Y,$H76,TRUE,_xll.ohTrigger(RecalcTrigger,Trigger1Y)),NA())</f>
        <v>-6.6594325248439787E-5</v>
      </c>
      <c r="N76" s="182">
        <f>IFERROR(_xll.qlIndexFixing(ONIndex1M,I76,TRUE,_xll.ohTrigger(RecalcTrigger,Trigger1M)),NA())</f>
        <v>-3.5823742184293295E-3</v>
      </c>
      <c r="O76" s="44">
        <f>IFERROR(_xll.qlIndexFixing(ONIndex3M,I76,TRUE,_xll.ohTrigger(RecalcTrigger,Trigger3M)),NA())</f>
        <v>-2.5536867222841764E-3</v>
      </c>
      <c r="P76" s="44">
        <f>IFERROR(_xll.qlIndexFixing(ONIndex6M,I76,TRUE,_xll.ohTrigger(RecalcTrigger,Trigger6M)),NA())</f>
        <v>-1.3459138787874636E-3</v>
      </c>
      <c r="Q76" s="183">
        <f>IFERROR(_xll.qlIndexFixing(ONIndex1Y,I76,TRUE,_xll.ohTrigger(RecalcTrigger,Trigger1Y)),NA())</f>
        <v>-1.2143476256554209E-4</v>
      </c>
    </row>
    <row r="77" spans="2:17" x14ac:dyDescent="0.2">
      <c r="B77" s="39" t="s">
        <v>17</v>
      </c>
      <c r="D77" s="42">
        <f>_xll.qlCalendarAdvance(Calendar,$D76,B77,"f",FALSE)</f>
        <v>42590</v>
      </c>
      <c r="E77" s="177">
        <f>_xll.qlInterestRateIndexValueDate(IndexON,D77)</f>
        <v>42590</v>
      </c>
      <c r="F77" s="193">
        <f>IFERROR(_xll.qlIndexFixing(IndexON,D77,TRUE,_xll.ohTrigger(RecalcTrigger,TriggerON)),NA())</f>
        <v>-3.5404996454602156E-3</v>
      </c>
      <c r="H77" s="42">
        <f>_xll.qlCalendarAdvance(Calendar,$H76,B77,"f",FALSE)</f>
        <v>42590</v>
      </c>
      <c r="I77" s="177">
        <f>_xll.qlInterestRateIndexValueDate(Index1M,$H77)</f>
        <v>42592</v>
      </c>
      <c r="J77" s="182">
        <f>IFERROR(_xll.qlIndexFixing(Index1M,$H77,TRUE,_xll.ohTrigger(RecalcTrigger,Trigger1M)),NA())</f>
        <v>-3.637806093625962E-3</v>
      </c>
      <c r="K77" s="44">
        <f>IFERROR(_xll.qlIndexFixing(Index3M,H77,TRUE,_xll.ohTrigger(RecalcTrigger,Trigger3M)),NA())</f>
        <v>-2.6506977937992477E-3</v>
      </c>
      <c r="L77" s="44">
        <f>IFERROR(_xll.qlIndexFixing(Index6M,$H77,TRUE,_xll.ohTrigger(RecalcTrigger,Trigger6M)),NA())</f>
        <v>-1.4758626245280012E-3</v>
      </c>
      <c r="M77" s="183">
        <f>IFERROR(_xll.qlIndexFixing(Index1Y,$H77,TRUE,_xll.ohTrigger(RecalcTrigger,Trigger1Y)),NA())</f>
        <v>-6.6266452246157331E-5</v>
      </c>
      <c r="N77" s="182">
        <f>IFERROR(_xll.qlIndexFixing(ONIndex1M,I77,TRUE,_xll.ohTrigger(RecalcTrigger,Trigger1M)),NA())</f>
        <v>-3.5884087974391576E-3</v>
      </c>
      <c r="O77" s="44">
        <f>IFERROR(_xll.qlIndexFixing(ONIndex3M,I77,TRUE,_xll.ohTrigger(RecalcTrigger,Trigger3M)),NA())</f>
        <v>-2.550159150489506E-3</v>
      </c>
      <c r="P77" s="44">
        <f>IFERROR(_xll.qlIndexFixing(ONIndex6M,I77,TRUE,_xll.ohTrigger(RecalcTrigger,Trigger6M)),NA())</f>
        <v>-1.3407454531266794E-3</v>
      </c>
      <c r="Q77" s="183">
        <f>IFERROR(_xll.qlIndexFixing(ONIndex1Y,I77,TRUE,_xll.ohTrigger(RecalcTrigger,Trigger1Y)),NA())</f>
        <v>-1.1982429761747682E-4</v>
      </c>
    </row>
    <row r="78" spans="2:17" x14ac:dyDescent="0.2">
      <c r="B78" s="39" t="s">
        <v>17</v>
      </c>
      <c r="D78" s="42">
        <f>_xll.qlCalendarAdvance(Calendar,$D77,B78,"f",FALSE)</f>
        <v>42591</v>
      </c>
      <c r="E78" s="177">
        <f>_xll.qlInterestRateIndexValueDate(IndexON,D78)</f>
        <v>42591</v>
      </c>
      <c r="F78" s="193">
        <f>IFERROR(_xll.qlIndexFixing(IndexON,D78,TRUE,_xll.ohTrigger(RecalcTrigger,TriggerON)),NA())</f>
        <v>-3.538953934580924E-3</v>
      </c>
      <c r="H78" s="42">
        <f>_xll.qlCalendarAdvance(Calendar,$H77,B78,"f",FALSE)</f>
        <v>42591</v>
      </c>
      <c r="I78" s="177">
        <f>_xll.qlInterestRateIndexValueDate(Index1M,$H78)</f>
        <v>42593</v>
      </c>
      <c r="J78" s="182">
        <f>IFERROR(_xll.qlIndexFixing(Index1M,$H78,TRUE,_xll.ohTrigger(RecalcTrigger,Trigger1M)),NA())</f>
        <v>-3.6396652377479466E-3</v>
      </c>
      <c r="K78" s="44">
        <f>IFERROR(_xll.qlIndexFixing(Index3M,H78,TRUE,_xll.ohTrigger(RecalcTrigger,Trigger3M)),NA())</f>
        <v>-2.6515484743808767E-3</v>
      </c>
      <c r="L78" s="44">
        <f>IFERROR(_xll.qlIndexFixing(Index6M,$H78,TRUE,_xll.ohTrigger(RecalcTrigger,Trigger6M)),NA())</f>
        <v>-1.4764509870433054E-3</v>
      </c>
      <c r="M78" s="183">
        <f>IFERROR(_xll.qlIndexFixing(Index1Y,$H78,TRUE,_xll.ohTrigger(RecalcTrigger,Trigger1Y)),NA())</f>
        <v>-6.5941273208378404E-5</v>
      </c>
      <c r="N78" s="182">
        <f>IFERROR(_xll.qlIndexFixing(ONIndex1M,I78,TRUE,_xll.ohTrigger(RecalcTrigger,Trigger1M)),NA())</f>
        <v>-3.5947892084253752E-3</v>
      </c>
      <c r="O78" s="44">
        <f>IFERROR(_xll.qlIndexFixing(ONIndex3M,I78,TRUE,_xll.ohTrigger(RecalcTrigger,Trigger3M)),NA())</f>
        <v>-2.547455042232194E-3</v>
      </c>
      <c r="P78" s="44">
        <f>IFERROR(_xll.qlIndexFixing(ONIndex6M,I78,TRUE,_xll.ohTrigger(RecalcTrigger,Trigger6M)),NA())</f>
        <v>-1.3369069335977812E-3</v>
      </c>
      <c r="Q78" s="183">
        <f>IFERROR(_xll.qlIndexFixing(ONIndex1Y,I78,TRUE,_xll.ohTrigger(RecalcTrigger,Trigger1Y)),NA())</f>
        <v>-1.1821706142001176E-4</v>
      </c>
    </row>
    <row r="79" spans="2:17" x14ac:dyDescent="0.2">
      <c r="B79" s="39" t="s">
        <v>17</v>
      </c>
      <c r="D79" s="42">
        <f>_xll.qlCalendarAdvance(Calendar,$D78,B79,"f",FALSE)</f>
        <v>42592</v>
      </c>
      <c r="E79" s="177">
        <f>_xll.qlInterestRateIndexValueDate(IndexON,D79)</f>
        <v>42592</v>
      </c>
      <c r="F79" s="193">
        <f>IFERROR(_xll.qlIndexFixing(IndexON,D79,TRUE,_xll.ohTrigger(RecalcTrigger,TriggerON)),NA())</f>
        <v>-3.5375681189186992E-3</v>
      </c>
      <c r="H79" s="42">
        <f>_xll.qlCalendarAdvance(Calendar,$H78,B79,"f",FALSE)</f>
        <v>42592</v>
      </c>
      <c r="I79" s="177">
        <f>_xll.qlInterestRateIndexValueDate(Index1M,$H79)</f>
        <v>42594</v>
      </c>
      <c r="J79" s="182">
        <f>IFERROR(_xll.qlIndexFixing(Index1M,$H79,TRUE,_xll.ohTrigger(RecalcTrigger,Trigger1M)),NA())</f>
        <v>-3.6415495723495263E-3</v>
      </c>
      <c r="K79" s="44">
        <f>IFERROR(_xll.qlIndexFixing(Index3M,H79,TRUE,_xll.ohTrigger(RecalcTrigger,Trigger3M)),NA())</f>
        <v>-2.6518224133626985E-3</v>
      </c>
      <c r="L79" s="44">
        <f>IFERROR(_xll.qlIndexFixing(Index6M,$H79,TRUE,_xll.ohTrigger(RecalcTrigger,Trigger6M)),NA())</f>
        <v>-1.4771621156257752E-3</v>
      </c>
      <c r="M79" s="183">
        <f>IFERROR(_xll.qlIndexFixing(Index1Y,$H79,TRUE,_xll.ohTrigger(RecalcTrigger,Trigger1Y)),NA())</f>
        <v>-6.528297430358165E-5</v>
      </c>
      <c r="N79" s="182">
        <f>IFERROR(_xll.qlIndexFixing(ONIndex1M,I79,TRUE,_xll.ohTrigger(RecalcTrigger,Trigger1M)),NA())</f>
        <v>-3.5981033340393154E-3</v>
      </c>
      <c r="O79" s="44">
        <f>IFERROR(_xll.qlIndexFixing(ONIndex3M,I79,TRUE,_xll.ohTrigger(RecalcTrigger,Trigger3M)),NA())</f>
        <v>-2.5465147014269718E-3</v>
      </c>
      <c r="P79" s="44">
        <f>IFERROR(_xll.qlIndexFixing(ONIndex6M,I79,TRUE,_xll.ohTrigger(RecalcTrigger,Trigger6M)),NA())</f>
        <v>-1.3356862716262796E-3</v>
      </c>
      <c r="Q79" s="183">
        <f>IFERROR(_xll.qlIndexFixing(ONIndex1Y,I79,TRUE,_xll.ohTrigger(RecalcTrigger,Trigger1Y)),NA())</f>
        <v>-1.1741665387976497E-4</v>
      </c>
    </row>
    <row r="80" spans="2:17" x14ac:dyDescent="0.2">
      <c r="B80" s="39" t="s">
        <v>17</v>
      </c>
      <c r="D80" s="42">
        <f>_xll.qlCalendarAdvance(Calendar,$D79,B80,"f",FALSE)</f>
        <v>42593</v>
      </c>
      <c r="E80" s="177">
        <f>_xll.qlInterestRateIndexValueDate(IndexON,D80)</f>
        <v>42593</v>
      </c>
      <c r="F80" s="193">
        <f>IFERROR(_xll.qlIndexFixing(IndexON,D80,TRUE,_xll.ohTrigger(RecalcTrigger,TriggerON)),NA())</f>
        <v>-3.5363515560682401E-3</v>
      </c>
      <c r="H80" s="42">
        <f>_xll.qlCalendarAdvance(Calendar,$H79,B80,"f",FALSE)</f>
        <v>42593</v>
      </c>
      <c r="I80" s="177">
        <f>_xll.qlInterestRateIndexValueDate(Index1M,$H80)</f>
        <v>42597</v>
      </c>
      <c r="J80" s="182">
        <f>IFERROR(_xll.qlIndexFixing(Index1M,$H80,TRUE,_xll.ohTrigger(RecalcTrigger,Trigger1M)),NA())</f>
        <v>-3.6530862433448164E-3</v>
      </c>
      <c r="K80" s="44">
        <f>IFERROR(_xll.qlIndexFixing(Index3M,H80,TRUE,_xll.ohTrigger(RecalcTrigger,Trigger3M)),NA())</f>
        <v>-2.6548813161712515E-3</v>
      </c>
      <c r="L80" s="44">
        <f>IFERROR(_xll.qlIndexFixing(Index6M,$H80,TRUE,_xll.ohTrigger(RecalcTrigger,Trigger6M)),NA())</f>
        <v>-1.4793159798012648E-3</v>
      </c>
      <c r="M80" s="183">
        <f>IFERROR(_xll.qlIndexFixing(Index1Y,$H80,TRUE,_xll.ohTrigger(RecalcTrigger,Trigger1Y)),NA())</f>
        <v>-6.4667600945487433E-5</v>
      </c>
      <c r="N80" s="182">
        <f>IFERROR(_xll.qlIndexFixing(ONIndex1M,I80,TRUE,_xll.ohTrigger(RecalcTrigger,Trigger1M)),NA())</f>
        <v>-3.6015053372784323E-3</v>
      </c>
      <c r="O80" s="44">
        <f>IFERROR(_xll.qlIndexFixing(ONIndex3M,I80,TRUE,_xll.ohTrigger(RecalcTrigger,Trigger3M)),NA())</f>
        <v>-2.5458430554481382E-3</v>
      </c>
      <c r="P80" s="44">
        <f>IFERROR(_xll.qlIndexFixing(ONIndex6M,I80,TRUE,_xll.ohTrigger(RecalcTrigger,Trigger6M)),NA())</f>
        <v>-1.3349109475013776E-3</v>
      </c>
      <c r="Q80" s="183">
        <f>IFERROR(_xll.qlIndexFixing(ONIndex1Y,I80,TRUE,_xll.ohTrigger(RecalcTrigger,Trigger1Y)),NA())</f>
        <v>-1.1661917859395743E-4</v>
      </c>
    </row>
    <row r="81" spans="2:17" x14ac:dyDescent="0.2">
      <c r="B81" s="39" t="s">
        <v>17</v>
      </c>
      <c r="D81" s="42">
        <f>_xll.qlCalendarAdvance(Calendar,$D80,B81,"f",FALSE)</f>
        <v>42594</v>
      </c>
      <c r="E81" s="177">
        <f>_xll.qlInterestRateIndexValueDate(IndexON,D81)</f>
        <v>42594</v>
      </c>
      <c r="F81" s="193">
        <f>IFERROR(_xll.qlIndexFixing(IndexON,D81,TRUE,_xll.ohTrigger(RecalcTrigger,TriggerON)),NA())</f>
        <v>-3.5344946888482554E-3</v>
      </c>
      <c r="H81" s="42">
        <f>_xll.qlCalendarAdvance(Calendar,$H80,B81,"f",FALSE)</f>
        <v>42594</v>
      </c>
      <c r="I81" s="177">
        <f>_xll.qlInterestRateIndexValueDate(Index1M,$H81)</f>
        <v>42598</v>
      </c>
      <c r="J81" s="182">
        <f>IFERROR(_xll.qlIndexFixing(Index1M,$H81,TRUE,_xll.ohTrigger(RecalcTrigger,Trigger1M)),NA())</f>
        <v>-3.6569133075626064E-3</v>
      </c>
      <c r="K81" s="44">
        <f>IFERROR(_xll.qlIndexFixing(Index3M,H81,TRUE,_xll.ohTrigger(RecalcTrigger,Trigger3M)),NA())</f>
        <v>-2.6557101714408879E-3</v>
      </c>
      <c r="L81" s="44">
        <f>IFERROR(_xll.qlIndexFixing(Index6M,$H81,TRUE,_xll.ohTrigger(RecalcTrigger,Trigger6M)),NA())</f>
        <v>-1.4800364961532813E-3</v>
      </c>
      <c r="M81" s="183">
        <f>IFERROR(_xll.qlIndexFixing(Index1Y,$H81,TRUE,_xll.ohTrigger(RecalcTrigger,Trigger1Y)),NA())</f>
        <v>-6.4355953646068461E-5</v>
      </c>
      <c r="N81" s="182">
        <f>IFERROR(_xll.qlIndexFixing(ONIndex1M,I81,TRUE,_xll.ohTrigger(RecalcTrigger,Trigger1M)),NA())</f>
        <v>-3.6049970814122645E-3</v>
      </c>
      <c r="O81" s="44">
        <f>IFERROR(_xll.qlIndexFixing(ONIndex3M,I81,TRUE,_xll.ohTrigger(RecalcTrigger,Trigger3M)),NA())</f>
        <v>-2.5454509360312016E-3</v>
      </c>
      <c r="P81" s="44">
        <f>IFERROR(_xll.qlIndexFixing(ONIndex6M,I81,TRUE,_xll.ohTrigger(RecalcTrigger,Trigger6M)),NA())</f>
        <v>-1.3345974148215589E-3</v>
      </c>
      <c r="Q81" s="183">
        <f>IFERROR(_xll.qlIndexFixing(ONIndex1Y,I81,TRUE,_xll.ohTrigger(RecalcTrigger,Trigger1Y)),NA())</f>
        <v>-1.1582529771292371E-4</v>
      </c>
    </row>
    <row r="82" spans="2:17" x14ac:dyDescent="0.2">
      <c r="B82" s="39" t="s">
        <v>17</v>
      </c>
      <c r="D82" s="42">
        <f>_xll.qlCalendarAdvance(Calendar,$D81,B82,"f",FALSE)</f>
        <v>42597</v>
      </c>
      <c r="E82" s="177">
        <f>_xll.qlInterestRateIndexValueDate(IndexON,D82)</f>
        <v>42597</v>
      </c>
      <c r="F82" s="193">
        <f>IFERROR(_xll.qlIndexFixing(IndexON,D82,TRUE,_xll.ohTrigger(RecalcTrigger,TriggerON)),NA())</f>
        <v>-3.5333649732072203E-3</v>
      </c>
      <c r="H82" s="42">
        <f>_xll.qlCalendarAdvance(Calendar,$H81,B82,"f",FALSE)</f>
        <v>42597</v>
      </c>
      <c r="I82" s="177">
        <f>_xll.qlInterestRateIndexValueDate(Index1M,$H82)</f>
        <v>42599</v>
      </c>
      <c r="J82" s="182">
        <f>IFERROR(_xll.qlIndexFixing(Index1M,$H82,TRUE,_xll.ohTrigger(RecalcTrigger,Trigger1M)),NA())</f>
        <v>-3.6642269226741775E-3</v>
      </c>
      <c r="K82" s="44">
        <f>IFERROR(_xll.qlIndexFixing(Index3M,H82,TRUE,_xll.ohTrigger(RecalcTrigger,Trigger3M)),NA())</f>
        <v>-2.6565425101575334E-3</v>
      </c>
      <c r="L82" s="44">
        <f>IFERROR(_xll.qlIndexFixing(Index6M,$H82,TRUE,_xll.ohTrigger(RecalcTrigger,Trigger6M)),NA())</f>
        <v>-1.4807601704804837E-3</v>
      </c>
      <c r="M82" s="183">
        <f>IFERROR(_xll.qlIndexFixing(Index1Y,$H82,TRUE,_xll.ohTrigger(RecalcTrigger,Trigger1Y)),NA())</f>
        <v>-6.4047012064381563E-5</v>
      </c>
      <c r="N82" s="182">
        <f>IFERROR(_xll.qlIndexFixing(ONIndex1M,I82,TRUE,_xll.ohTrigger(RecalcTrigger,Trigger1M)),NA())</f>
        <v>-3.6122527752846523E-3</v>
      </c>
      <c r="O82" s="44">
        <f>IFERROR(_xll.qlIndexFixing(ONIndex3M,I82,TRUE,_xll.ohTrigger(RecalcTrigger,Trigger3M)),NA())</f>
        <v>-2.5456346090546589E-3</v>
      </c>
      <c r="P82" s="44">
        <f>IFERROR(_xll.qlIndexFixing(ONIndex6M,I82,TRUE,_xll.ohTrigger(RecalcTrigger,Trigger6M)),NA())</f>
        <v>-1.3355869698727929E-3</v>
      </c>
      <c r="Q82" s="183">
        <f>IFERROR(_xll.qlIndexFixing(ONIndex1Y,I82,TRUE,_xll.ohTrigger(RecalcTrigger,Trigger1Y)),NA())</f>
        <v>-1.14252793692593E-4</v>
      </c>
    </row>
    <row r="83" spans="2:17" x14ac:dyDescent="0.2">
      <c r="B83" s="39" t="s">
        <v>17</v>
      </c>
      <c r="D83" s="42">
        <f>_xll.qlCalendarAdvance(Calendar,$D82,B83,"f",FALSE)</f>
        <v>42598</v>
      </c>
      <c r="E83" s="177">
        <f>_xll.qlInterestRateIndexValueDate(IndexON,D83)</f>
        <v>42598</v>
      </c>
      <c r="F83" s="193">
        <f>IFERROR(_xll.qlIndexFixing(IndexON,D83,TRUE,_xll.ohTrigger(RecalcTrigger,TriggerON)),NA())</f>
        <v>-3.5331350303424713E-3</v>
      </c>
      <c r="H83" s="42">
        <f>_xll.qlCalendarAdvance(Calendar,$H82,B83,"f",FALSE)</f>
        <v>42598</v>
      </c>
      <c r="I83" s="177">
        <f>_xll.qlInterestRateIndexValueDate(Index1M,$H83)</f>
        <v>42600</v>
      </c>
      <c r="J83" s="182">
        <f>IFERROR(_xll.qlIndexFixing(Index1M,$H83,TRUE,_xll.ohTrigger(RecalcTrigger,Trigger1M)),NA())</f>
        <v>-3.6662236497837786E-3</v>
      </c>
      <c r="K83" s="44">
        <f>IFERROR(_xll.qlIndexFixing(Index3M,H83,TRUE,_xll.ohTrigger(RecalcTrigger,Trigger3M)),NA())</f>
        <v>-2.6573809348515529E-3</v>
      </c>
      <c r="L83" s="44">
        <f>IFERROR(_xll.qlIndexFixing(Index6M,$H83,TRUE,_xll.ohTrigger(RecalcTrigger,Trigger6M)),NA())</f>
        <v>-1.4813137179786426E-3</v>
      </c>
      <c r="M83" s="183">
        <f>IFERROR(_xll.qlIndexFixing(Index1Y,$H83,TRUE,_xll.ohTrigger(RecalcTrigger,Trigger1Y)),NA())</f>
        <v>-6.3740771652393536E-5</v>
      </c>
      <c r="N83" s="182">
        <f>IFERROR(_xll.qlIndexFixing(ONIndex1M,I83,TRUE,_xll.ohTrigger(RecalcTrigger,Trigger1M)),NA())</f>
        <v>-3.619898729088078E-3</v>
      </c>
      <c r="O83" s="44">
        <f>IFERROR(_xll.qlIndexFixing(ONIndex3M,I83,TRUE,_xll.ohTrigger(RecalcTrigger,Trigger3M)),NA())</f>
        <v>-2.5468943548556666E-3</v>
      </c>
      <c r="P83" s="44">
        <f>IFERROR(_xll.qlIndexFixing(ONIndex6M,I83,TRUE,_xll.ohTrigger(RecalcTrigger,Trigger6M)),NA())</f>
        <v>-1.3382902797953733E-3</v>
      </c>
      <c r="Q83" s="183">
        <f>IFERROR(_xll.qlIndexFixing(ONIndex1Y,I83,TRUE,_xll.ohTrigger(RecalcTrigger,Trigger1Y)),NA())</f>
        <v>-1.1269896855736761E-4</v>
      </c>
    </row>
    <row r="84" spans="2:17" x14ac:dyDescent="0.2">
      <c r="B84" s="39" t="s">
        <v>17</v>
      </c>
      <c r="D84" s="42">
        <f>_xll.qlCalendarAdvance(Calendar,$D83,B84,"f",FALSE)</f>
        <v>42599</v>
      </c>
      <c r="E84" s="177">
        <f>_xll.qlInterestRateIndexValueDate(IndexON,D84)</f>
        <v>42599</v>
      </c>
      <c r="F84" s="193">
        <f>IFERROR(_xll.qlIndexFixing(IndexON,D84,TRUE,_xll.ohTrigger(RecalcTrigger,TriggerON)),NA())</f>
        <v>-3.5331304829000487E-3</v>
      </c>
      <c r="H84" s="42">
        <f>_xll.qlCalendarAdvance(Calendar,$H83,B84,"f",FALSE)</f>
        <v>42599</v>
      </c>
      <c r="I84" s="177">
        <f>_xll.qlInterestRateIndexValueDate(Index1M,$H84)</f>
        <v>42601</v>
      </c>
      <c r="J84" s="182">
        <f>IFERROR(_xll.qlIndexFixing(Index1M,$H84,TRUE,_xll.ohTrigger(RecalcTrigger,Trigger1M)),NA())</f>
        <v>-3.6682354336483162E-3</v>
      </c>
      <c r="K84" s="44">
        <f>IFERROR(_xll.qlIndexFixing(Index3M,H84,TRUE,_xll.ohTrigger(RecalcTrigger,Trigger3M)),NA())</f>
        <v>-2.657485277718859E-3</v>
      </c>
      <c r="L84" s="44">
        <f>IFERROR(_xll.qlIndexFixing(Index6M,$H84,TRUE,_xll.ohTrigger(RecalcTrigger,Trigger6M)),NA())</f>
        <v>-1.4821122735856371E-3</v>
      </c>
      <c r="M84" s="183">
        <f>IFERROR(_xll.qlIndexFixing(Index1Y,$H84,TRUE,_xll.ohTrigger(RecalcTrigger,Trigger1Y)),NA())</f>
        <v>-6.3120460993578982E-5</v>
      </c>
      <c r="N84" s="182">
        <f>IFERROR(_xll.qlIndexFixing(ONIndex1M,I84,TRUE,_xll.ohTrigger(RecalcTrigger,Trigger1M)),NA())</f>
        <v>-3.6238671247801335E-3</v>
      </c>
      <c r="O84" s="44">
        <f>IFERROR(_xll.qlIndexFixing(ONIndex3M,I84,TRUE,_xll.ohTrigger(RecalcTrigger,Trigger3M)),NA())</f>
        <v>-2.5480623418427939E-3</v>
      </c>
      <c r="P84" s="44">
        <f>IFERROR(_xll.qlIndexFixing(ONIndex6M,I84,TRUE,_xll.ohTrigger(RecalcTrigger,Trigger6M)),NA())</f>
        <v>-1.3405325145932068E-3</v>
      </c>
      <c r="Q84" s="183">
        <f>IFERROR(_xll.qlIndexFixing(ONIndex1Y,I84,TRUE,_xll.ohTrigger(RecalcTrigger,Trigger1Y)),NA())</f>
        <v>-1.1193299699119308E-4</v>
      </c>
    </row>
    <row r="85" spans="2:17" x14ac:dyDescent="0.2">
      <c r="B85" s="39" t="s">
        <v>17</v>
      </c>
      <c r="D85" s="42">
        <f>_xll.qlCalendarAdvance(Calendar,$D84,B85,"f",FALSE)</f>
        <v>42600</v>
      </c>
      <c r="E85" s="177">
        <f>_xll.qlInterestRateIndexValueDate(IndexON,D85)</f>
        <v>42600</v>
      </c>
      <c r="F85" s="193">
        <f>IFERROR(_xll.qlIndexFixing(IndexON,D85,TRUE,_xll.ohTrigger(RecalcTrigger,TriggerON)),NA())</f>
        <v>-3.5333606879550672E-3</v>
      </c>
      <c r="H85" s="42">
        <f>_xll.qlCalendarAdvance(Calendar,$H84,B85,"f",FALSE)</f>
        <v>42600</v>
      </c>
      <c r="I85" s="177">
        <f>_xll.qlInterestRateIndexValueDate(Index1M,$H85)</f>
        <v>42604</v>
      </c>
      <c r="J85" s="182">
        <f>IFERROR(_xll.qlIndexFixing(Index1M,$H85,TRUE,_xll.ohTrigger(RecalcTrigger,Trigger1M)),NA())</f>
        <v>-3.6791534479615937E-3</v>
      </c>
      <c r="K85" s="44">
        <f>IFERROR(_xll.qlIndexFixing(Index3M,H85,TRUE,_xll.ohTrigger(RecalcTrigger,Trigger3M)),NA())</f>
        <v>-2.6608473393423928E-3</v>
      </c>
      <c r="L85" s="44">
        <f>IFERROR(_xll.qlIndexFixing(Index6M,$H85,TRUE,_xll.ohTrigger(RecalcTrigger,Trigger6M)),NA())</f>
        <v>-1.4843137582471395E-3</v>
      </c>
      <c r="M85" s="183">
        <f>IFERROR(_xll.qlIndexFixing(Index1Y,$H85,TRUE,_xll.ohTrigger(RecalcTrigger,Trigger1Y)),NA())</f>
        <v>-6.2542665679495073E-5</v>
      </c>
      <c r="N85" s="182">
        <f>IFERROR(_xll.qlIndexFixing(ONIndex1M,I85,TRUE,_xll.ohTrigger(RecalcTrigger,Trigger1M)),NA())</f>
        <v>-3.6279364403446479E-3</v>
      </c>
      <c r="O85" s="44">
        <f>IFERROR(_xll.qlIndexFixing(ONIndex3M,I85,TRUE,_xll.ohTrigger(RecalcTrigger,Trigger3M)),NA())</f>
        <v>-2.5495748446857647E-3</v>
      </c>
      <c r="P85" s="44">
        <f>IFERROR(_xll.qlIndexFixing(ONIndex6M,I85,TRUE,_xll.ohTrigger(RecalcTrigger,Trigger6M)),NA())</f>
        <v>-1.3433352646252672E-3</v>
      </c>
      <c r="Q85" s="183">
        <f>IFERROR(_xll.qlIndexFixing(ONIndex1Y,I85,TRUE,_xll.ohTrigger(RecalcTrigger,Trigger1Y)),NA())</f>
        <v>-1.1117459481013725E-4</v>
      </c>
    </row>
    <row r="86" spans="2:17" x14ac:dyDescent="0.2">
      <c r="B86" s="39" t="s">
        <v>17</v>
      </c>
      <c r="D86" s="42">
        <f>_xll.qlCalendarAdvance(Calendar,$D85,B86,"f",FALSE)</f>
        <v>42601</v>
      </c>
      <c r="E86" s="177">
        <f>_xll.qlInterestRateIndexValueDate(IndexON,D86)</f>
        <v>42601</v>
      </c>
      <c r="F86" s="193">
        <f>IFERROR(_xll.qlIndexFixing(IndexON,D86,TRUE,_xll.ohTrigger(RecalcTrigger,TriggerON)),NA())</f>
        <v>-3.534615687619258E-3</v>
      </c>
      <c r="H86" s="42">
        <f>_xll.qlCalendarAdvance(Calendar,$H85,B86,"f",FALSE)</f>
        <v>42601</v>
      </c>
      <c r="I86" s="177">
        <f>_xll.qlInterestRateIndexValueDate(Index1M,$H86)</f>
        <v>42605</v>
      </c>
      <c r="J86" s="182">
        <f>IFERROR(_xll.qlIndexFixing(Index1M,$H86,TRUE,_xll.ohTrigger(RecalcTrigger,Trigger1M)),NA())</f>
        <v>-3.6826644022127939E-3</v>
      </c>
      <c r="K86" s="44">
        <f>IFERROR(_xll.qlIndexFixing(Index3M,H86,TRUE,_xll.ohTrigger(RecalcTrigger,Trigger3M)),NA())</f>
        <v>-2.6617550272229028E-3</v>
      </c>
      <c r="L86" s="44">
        <f>IFERROR(_xll.qlIndexFixing(Index6M,$H86,TRUE,_xll.ohTrigger(RecalcTrigger,Trigger6M)),NA())</f>
        <v>-1.4849877154471875E-3</v>
      </c>
      <c r="M86" s="183">
        <f>IFERROR(_xll.qlIndexFixing(Index1Y,$H86,TRUE,_xll.ohTrigger(RecalcTrigger,Trigger1Y)),NA())</f>
        <v>-6.2249797831932701E-5</v>
      </c>
      <c r="N86" s="182">
        <f>IFERROR(_xll.qlIndexFixing(ONIndex1M,I86,TRUE,_xll.ohTrigger(RecalcTrigger,Trigger1M)),NA())</f>
        <v>-3.6321085388113517E-3</v>
      </c>
      <c r="O86" s="44">
        <f>IFERROR(_xll.qlIndexFixing(ONIndex3M,I86,TRUE,_xll.ohTrigger(RecalcTrigger,Trigger3M)),NA())</f>
        <v>-2.5514426953598957E-3</v>
      </c>
      <c r="P86" s="44">
        <f>IFERROR(_xll.qlIndexFixing(ONIndex6M,I86,TRUE,_xll.ohTrigger(RecalcTrigger,Trigger6M)),NA())</f>
        <v>-1.3467149839696546E-3</v>
      </c>
      <c r="Q86" s="183">
        <f>IFERROR(_xll.qlIndexFixing(ONIndex1Y,I86,TRUE,_xll.ohTrigger(RecalcTrigger,Trigger1Y)),NA())</f>
        <v>-1.1042442424447074E-4</v>
      </c>
    </row>
    <row r="87" spans="2:17" x14ac:dyDescent="0.2">
      <c r="B87" s="39" t="s">
        <v>17</v>
      </c>
      <c r="D87" s="42">
        <f>_xll.qlCalendarAdvance(Calendar,$D86,B87,"f",FALSE)</f>
        <v>42604</v>
      </c>
      <c r="E87" s="177">
        <f>_xll.qlInterestRateIndexValueDate(IndexON,D87)</f>
        <v>42604</v>
      </c>
      <c r="F87" s="193">
        <f>IFERROR(_xll.qlIndexFixing(IndexON,D87,TRUE,_xll.ohTrigger(RecalcTrigger,TriggerON)),NA())</f>
        <v>-3.5368161764903761E-3</v>
      </c>
      <c r="H87" s="42">
        <f>_xll.qlCalendarAdvance(Calendar,$H86,B87,"f",FALSE)</f>
        <v>42604</v>
      </c>
      <c r="I87" s="177">
        <f>_xll.qlInterestRateIndexValueDate(Index1M,$H87)</f>
        <v>42606</v>
      </c>
      <c r="J87" s="182">
        <f>IFERROR(_xll.qlIndexFixing(Index1M,$H87,TRUE,_xll.ohTrigger(RecalcTrigger,Trigger1M)),NA())</f>
        <v>-3.6888205437435322E-3</v>
      </c>
      <c r="K87" s="44">
        <f>IFERROR(_xll.qlIndexFixing(Index3M,H87,TRUE,_xll.ohTrigger(RecalcTrigger,Trigger3M)),NA())</f>
        <v>-2.662684293473808E-3</v>
      </c>
      <c r="L87" s="44">
        <f>IFERROR(_xll.qlIndexFixing(Index6M,$H87,TRUE,_xll.ohTrigger(RecalcTrigger,Trigger6M)),NA())</f>
        <v>-1.4856410270435306E-3</v>
      </c>
      <c r="M87" s="183">
        <f>IFERROR(_xll.qlIndexFixing(Index1Y,$H87,TRUE,_xll.ohTrigger(RecalcTrigger,Trigger1Y)),NA())</f>
        <v>-6.1959564827399025E-5</v>
      </c>
      <c r="N87" s="182">
        <f>IFERROR(_xll.qlIndexFixing(ONIndex1M,I87,TRUE,_xll.ohTrigger(RecalcTrigger,Trigger1M)),NA())</f>
        <v>-3.6407678413796773E-3</v>
      </c>
      <c r="O87" s="44">
        <f>IFERROR(_xll.qlIndexFixing(ONIndex3M,I87,TRUE,_xll.ohTrigger(RecalcTrigger,Trigger3M)),NA())</f>
        <v>-2.5563988932519877E-3</v>
      </c>
      <c r="P87" s="44">
        <f>IFERROR(_xll.qlIndexFixing(ONIndex6M,I87,TRUE,_xll.ohTrigger(RecalcTrigger,Trigger6M)),NA())</f>
        <v>-1.3554748193600474E-3</v>
      </c>
      <c r="Q87" s="183">
        <f>IFERROR(_xll.qlIndexFixing(ONIndex1Y,I87,TRUE,_xll.ohTrigger(RecalcTrigger,Trigger1Y)),NA())</f>
        <v>-1.0895480166084326E-4</v>
      </c>
    </row>
    <row r="88" spans="2:17" x14ac:dyDescent="0.2">
      <c r="B88" s="39" t="s">
        <v>17</v>
      </c>
      <c r="D88" s="42">
        <f>_xll.qlCalendarAdvance(Calendar,$D87,B88,"f",FALSE)</f>
        <v>42605</v>
      </c>
      <c r="E88" s="177">
        <f>_xll.qlInterestRateIndexValueDate(IndexON,D88)</f>
        <v>42605</v>
      </c>
      <c r="F88" s="193">
        <f>IFERROR(_xll.qlIndexFixing(IndexON,D88,TRUE,_xll.ohTrigger(RecalcTrigger,TriggerON)),NA())</f>
        <v>-3.5383605012384578E-3</v>
      </c>
      <c r="H88" s="42">
        <f>_xll.qlCalendarAdvance(Calendar,$H87,B88,"f",FALSE)</f>
        <v>42605</v>
      </c>
      <c r="I88" s="177">
        <f>_xll.qlInterestRateIndexValueDate(Index1M,$H88)</f>
        <v>42607</v>
      </c>
      <c r="J88" s="182">
        <f>IFERROR(_xll.qlIndexFixing(Index1M,$H88,TRUE,_xll.ohTrigger(RecalcTrigger,Trigger1M)),NA())</f>
        <v>-3.6907603659851185E-3</v>
      </c>
      <c r="K88" s="44">
        <f>IFERROR(_xll.qlIndexFixing(Index3M,H88,TRUE,_xll.ohTrigger(RecalcTrigger,Trigger3M)),NA())</f>
        <v>-2.6636376996999494E-3</v>
      </c>
      <c r="L88" s="44">
        <f>IFERROR(_xll.qlIndexFixing(Index6M,$H88,TRUE,_xll.ohTrigger(RecalcTrigger,Trigger6M)),NA())</f>
        <v>-1.4859358209641559E-3</v>
      </c>
      <c r="M88" s="183">
        <f>IFERROR(_xll.qlIndexFixing(Index1Y,$H88,TRUE,_xll.ohTrigger(RecalcTrigger,Trigger1Y)),NA())</f>
        <v>-6.1671949104051644E-5</v>
      </c>
      <c r="N88" s="182">
        <f>IFERROR(_xll.qlIndexFixing(ONIndex1M,I88,TRUE,_xll.ohTrigger(RecalcTrigger,Trigger1M)),NA())</f>
        <v>-3.6498313619803824E-3</v>
      </c>
      <c r="O88" s="44">
        <f>IFERROR(_xll.qlIndexFixing(ONIndex3M,I88,TRUE,_xll.ohTrigger(RecalcTrigger,Trigger3M)),NA())</f>
        <v>-2.5626842062420607E-3</v>
      </c>
      <c r="P88" s="44">
        <f>IFERROR(_xll.qlIndexFixing(ONIndex6M,I88,TRUE,_xll.ohTrigger(RecalcTrigger,Trigger6M)),NA())</f>
        <v>-1.3663326321955438E-3</v>
      </c>
      <c r="Q88" s="183">
        <f>IFERROR(_xll.qlIndexFixing(ONIndex1Y,I88,TRUE,_xll.ohTrigger(RecalcTrigger,Trigger1Y)),NA())</f>
        <v>-1.0751930849650648E-4</v>
      </c>
    </row>
    <row r="89" spans="2:17" x14ac:dyDescent="0.2">
      <c r="B89" s="39" t="s">
        <v>17</v>
      </c>
      <c r="D89" s="42">
        <f>_xll.qlCalendarAdvance(Calendar,$D88,B89,"f",FALSE)</f>
        <v>42606</v>
      </c>
      <c r="E89" s="177">
        <f>_xll.qlInterestRateIndexValueDate(IndexON,D89)</f>
        <v>42606</v>
      </c>
      <c r="F89" s="193">
        <f>IFERROR(_xll.qlIndexFixing(IndexON,D89,TRUE,_xll.ohTrigger(RecalcTrigger,TriggerON)),NA())</f>
        <v>-3.5401957213743174E-3</v>
      </c>
      <c r="H89" s="42">
        <f>_xll.qlCalendarAdvance(Calendar,$H88,B89,"f",FALSE)</f>
        <v>42606</v>
      </c>
      <c r="I89" s="177">
        <f>_xll.qlInterestRateIndexValueDate(Index1M,$H89)</f>
        <v>42608</v>
      </c>
      <c r="J89" s="182">
        <f>IFERROR(_xll.qlIndexFixing(Index1M,$H89,TRUE,_xll.ohTrigger(RecalcTrigger,Trigger1M)),NA())</f>
        <v>-3.6926896166597769E-3</v>
      </c>
      <c r="K89" s="44">
        <f>IFERROR(_xll.qlIndexFixing(Index3M,H89,TRUE,_xll.ohTrigger(RecalcTrigger,Trigger3M)),NA())</f>
        <v>-2.6642547487502502E-3</v>
      </c>
      <c r="L89" s="44">
        <f>IFERROR(_xll.qlIndexFixing(Index6M,$H89,TRUE,_xll.ohTrigger(RecalcTrigger,Trigger6M)),NA())</f>
        <v>-1.4866939275648718E-3</v>
      </c>
      <c r="M89" s="183">
        <f>IFERROR(_xll.qlIndexFixing(Index1Y,$H89,TRUE,_xll.ohTrigger(RecalcTrigger,Trigger1Y)),NA())</f>
        <v>-6.10888306139011E-5</v>
      </c>
      <c r="N89" s="182">
        <f>IFERROR(_xll.qlIndexFixing(ONIndex1M,I89,TRUE,_xll.ohTrigger(RecalcTrigger,Trigger1M)),NA())</f>
        <v>-3.6543593395332863E-3</v>
      </c>
      <c r="O89" s="44">
        <f>IFERROR(_xll.qlIndexFixing(ONIndex3M,I89,TRUE,_xll.ohTrigger(RecalcTrigger,Trigger3M)),NA())</f>
        <v>-2.5664912689871144E-3</v>
      </c>
      <c r="P89" s="44">
        <f>IFERROR(_xll.qlIndexFixing(ONIndex6M,I89,TRUE,_xll.ohTrigger(RecalcTrigger,Trigger6M)),NA())</f>
        <v>-1.3728440066351766E-3</v>
      </c>
      <c r="Q89" s="183">
        <f>IFERROR(_xll.qlIndexFixing(ONIndex1Y,I89,TRUE,_xll.ohTrigger(RecalcTrigger,Trigger1Y)),NA())</f>
        <v>-1.0682023337871271E-4</v>
      </c>
    </row>
    <row r="90" spans="2:17" x14ac:dyDescent="0.2">
      <c r="B90" s="39" t="s">
        <v>17</v>
      </c>
      <c r="D90" s="42">
        <f>_xll.qlCalendarAdvance(Calendar,$D89,B90,"f",FALSE)</f>
        <v>42607</v>
      </c>
      <c r="E90" s="177">
        <f>_xll.qlInterestRateIndexValueDate(IndexON,D90)</f>
        <v>42607</v>
      </c>
      <c r="F90" s="193">
        <f>IFERROR(_xll.qlIndexFixing(IndexON,D90,TRUE,_xll.ohTrigger(RecalcTrigger,TriggerON)),NA())</f>
        <v>-3.5423311939331015E-3</v>
      </c>
      <c r="H90" s="42">
        <f>_xll.qlCalendarAdvance(Calendar,$H89,B90,"f",FALSE)</f>
        <v>42607</v>
      </c>
      <c r="I90" s="177">
        <f>_xll.qlInterestRateIndexValueDate(Index1M,$H90)</f>
        <v>42611</v>
      </c>
      <c r="J90" s="182">
        <f>IFERROR(_xll.qlIndexFixing(Index1M,$H90,TRUE,_xll.ohTrigger(RecalcTrigger,Trigger1M)),NA())</f>
        <v>-3.7017594839067014E-3</v>
      </c>
      <c r="K90" s="44">
        <f>IFERROR(_xll.qlIndexFixing(Index3M,H90,TRUE,_xll.ohTrigger(RecalcTrigger,Trigger3M)),NA())</f>
        <v>-2.6677437517205146E-3</v>
      </c>
      <c r="L90" s="44">
        <f>IFERROR(_xll.qlIndexFixing(Index6M,$H90,TRUE,_xll.ohTrigger(RecalcTrigger,Trigger6M)),NA())</f>
        <v>-1.4886727836836086E-3</v>
      </c>
      <c r="M90" s="183">
        <f>IFERROR(_xll.qlIndexFixing(Index1Y,$H90,TRUE,_xll.ohTrigger(RecalcTrigger,Trigger1Y)),NA())</f>
        <v>-6.0547242732399469E-5</v>
      </c>
      <c r="N90" s="182">
        <f>IFERROR(_xll.qlIndexFixing(ONIndex1M,I90,TRUE,_xll.ohTrigger(RecalcTrigger,Trigger1M)),NA())</f>
        <v>-3.658809810405117E-3</v>
      </c>
      <c r="O90" s="44">
        <f>IFERROR(_xll.qlIndexFixing(ONIndex3M,I90,TRUE,_xll.ohTrigger(RecalcTrigger,Trigger3M)),NA())</f>
        <v>-2.5706545083403753E-3</v>
      </c>
      <c r="P90" s="44">
        <f>IFERROR(_xll.qlIndexFixing(ONIndex6M,I90,TRUE,_xll.ohTrigger(RecalcTrigger,Trigger6M)),NA())</f>
        <v>-1.3768973835093234E-3</v>
      </c>
      <c r="Q90" s="183">
        <f>IFERROR(_xll.qlIndexFixing(ONIndex1Y,I90,TRUE,_xll.ohTrigger(RecalcTrigger,Trigger1Y)),NA())</f>
        <v>-1.0613336473674906E-4</v>
      </c>
    </row>
    <row r="91" spans="2:17" x14ac:dyDescent="0.2">
      <c r="B91" s="39" t="s">
        <v>17</v>
      </c>
      <c r="D91" s="42">
        <f>_xll.qlCalendarAdvance(Calendar,$D90,B91,"f",FALSE)</f>
        <v>42608</v>
      </c>
      <c r="E91" s="177">
        <f>_xll.qlInterestRateIndexValueDate(IndexON,D91)</f>
        <v>42608</v>
      </c>
      <c r="F91" s="193">
        <f>IFERROR(_xll.qlIndexFixing(IndexON,D91,TRUE,_xll.ohTrigger(RecalcTrigger,TriggerON)),NA())</f>
        <v>-3.5476148055746393E-3</v>
      </c>
      <c r="H91" s="42">
        <f>_xll.qlCalendarAdvance(Calendar,$H90,B91,"f",FALSE)</f>
        <v>42608</v>
      </c>
      <c r="I91" s="177">
        <f>_xll.qlInterestRateIndexValueDate(Index1M,$H91)</f>
        <v>42612</v>
      </c>
      <c r="J91" s="182">
        <f>IFERROR(_xll.qlIndexFixing(Index1M,$H91,TRUE,_xll.ohTrigger(RecalcTrigger,Trigger1M)),NA())</f>
        <v>-3.704528550538177E-3</v>
      </c>
      <c r="K91" s="44">
        <f>IFERROR(_xll.qlIndexFixing(Index3M,H91,TRUE,_xll.ohTrigger(RecalcTrigger,Trigger3M)),NA())</f>
        <v>-2.6688560771874663E-3</v>
      </c>
      <c r="L91" s="44">
        <f>IFERROR(_xll.qlIndexFixing(Index6M,$H91,TRUE,_xll.ohTrigger(RecalcTrigger,Trigger6M)),NA())</f>
        <v>-1.4893506349525629E-3</v>
      </c>
      <c r="M91" s="183">
        <f>IFERROR(_xll.qlIndexFixing(Index1Y,$H91,TRUE,_xll.ohTrigger(RecalcTrigger,Trigger1Y)),NA())</f>
        <v>-6.0272384929580325E-5</v>
      </c>
      <c r="N91" s="182">
        <f>IFERROR(_xll.qlIndexFixing(ONIndex1M,I91,TRUE,_xll.ohTrigger(RecalcTrigger,Trigger1M)),NA())</f>
        <v>-3.6631786545715528E-3</v>
      </c>
      <c r="O91" s="44">
        <f>IFERROR(_xll.qlIndexFixing(ONIndex3M,I91,TRUE,_xll.ohTrigger(RecalcTrigger,Trigger3M)),NA())</f>
        <v>-2.5749240076544666E-3</v>
      </c>
      <c r="P91" s="44">
        <f>IFERROR(_xll.qlIndexFixing(ONIndex6M,I91,TRUE,_xll.ohTrigger(RecalcTrigger,Trigger6M)),NA())</f>
        <v>-1.378159043565752E-3</v>
      </c>
      <c r="Q91" s="183">
        <f>IFERROR(_xll.qlIndexFixing(ONIndex1Y,I91,TRUE,_xll.ohTrigger(RecalcTrigger,Trigger1Y)),NA())</f>
        <v>-1.0545936496075825E-4</v>
      </c>
    </row>
    <row r="92" spans="2:17" x14ac:dyDescent="0.2">
      <c r="B92" s="39" t="s">
        <v>17</v>
      </c>
      <c r="D92" s="42">
        <f>_xll.qlCalendarAdvance(Calendar,$D91,B92,"f",FALSE)</f>
        <v>42611</v>
      </c>
      <c r="E92" s="177">
        <f>_xll.qlInterestRateIndexValueDate(IndexON,D92)</f>
        <v>42611</v>
      </c>
      <c r="F92" s="193">
        <f>IFERROR(_xll.qlIndexFixing(IndexON,D92,TRUE,_xll.ohTrigger(RecalcTrigger,TriggerON)),NA())</f>
        <v>-3.5540627509389466E-3</v>
      </c>
      <c r="H92" s="42">
        <f>_xll.qlCalendarAdvance(Calendar,$H91,B92,"f",FALSE)</f>
        <v>42611</v>
      </c>
      <c r="I92" s="177">
        <f>_xll.qlInterestRateIndexValueDate(Index1M,$H92)</f>
        <v>42613</v>
      </c>
      <c r="J92" s="182">
        <f>IFERROR(_xll.qlIndexFixing(Index1M,$H92,TRUE,_xll.ohTrigger(RecalcTrigger,Trigger1M)),NA())</f>
        <v>-3.7062384795918391E-3</v>
      </c>
      <c r="K92" s="44">
        <f>IFERROR(_xll.qlIndexFixing(Index3M,H92,TRUE,_xll.ohTrigger(RecalcTrigger,Trigger3M)),NA())</f>
        <v>-2.6699999999998795E-3</v>
      </c>
      <c r="L92" s="44">
        <f>IFERROR(_xll.qlIndexFixing(Index6M,$H92,TRUE,_xll.ohTrigger(RecalcTrigger,Trigger6M)),NA())</f>
        <v>-1.4900000000308052E-3</v>
      </c>
      <c r="M92" s="183">
        <f>IFERROR(_xll.qlIndexFixing(Index1Y,$H92,TRUE,_xll.ohTrigger(RecalcTrigger,Trigger1Y)),NA())</f>
        <v>-6.000000000017407E-5</v>
      </c>
      <c r="N92" s="182">
        <f>IFERROR(_xll.qlIndexFixing(ONIndex1M,I92,TRUE,_xll.ohTrigger(RecalcTrigger,Trigger1M)),NA())</f>
        <v>-3.671586206239752E-3</v>
      </c>
      <c r="O92" s="44">
        <f>IFERROR(_xll.qlIndexFixing(ONIndex3M,I92,TRUE,_xll.ohTrigger(RecalcTrigger,Trigger3M)),NA())</f>
        <v>-2.5835807811525058E-3</v>
      </c>
      <c r="P92" s="44">
        <f>IFERROR(_xll.qlIndexFixing(ONIndex6M,I92,TRUE,_xll.ohTrigger(RecalcTrigger,Trigger6M)),NA())</f>
        <v>-1.3812660395062792E-3</v>
      </c>
      <c r="Q92" s="183">
        <f>IFERROR(_xll.qlIndexFixing(ONIndex1Y,I92,TRUE,_xll.ohTrigger(RecalcTrigger,Trigger1Y)),NA())</f>
        <v>-1.041575439097997E-4</v>
      </c>
    </row>
    <row r="93" spans="2:17" x14ac:dyDescent="0.2">
      <c r="B93" s="39" t="s">
        <v>17</v>
      </c>
      <c r="D93" s="42">
        <f>_xll.qlCalendarAdvance(Calendar,$D92,B93,"f",FALSE)</f>
        <v>42612</v>
      </c>
      <c r="E93" s="177">
        <f>_xll.qlInterestRateIndexValueDate(IndexON,D93)</f>
        <v>42612</v>
      </c>
      <c r="F93" s="193">
        <f>IFERROR(_xll.qlIndexFixing(IndexON,D93,TRUE,_xll.ohTrigger(RecalcTrigger,TriggerON)),NA())</f>
        <v>-3.557839842498467E-3</v>
      </c>
      <c r="H93" s="42">
        <f>_xll.qlCalendarAdvance(Calendar,$H92,B93,"f",FALSE)</f>
        <v>42612</v>
      </c>
      <c r="I93" s="177">
        <f>_xll.qlInterestRateIndexValueDate(Index1M,$H93)</f>
        <v>42614</v>
      </c>
      <c r="J93" s="182">
        <f>IFERROR(_xll.qlIndexFixing(Index1M,$H93,TRUE,_xll.ohTrigger(RecalcTrigger,Trigger1M)),NA())</f>
        <v>-3.7105389350289286E-3</v>
      </c>
      <c r="K93" s="44">
        <f>IFERROR(_xll.qlIndexFixing(Index3M,H93,TRUE,_xll.ohTrigger(RecalcTrigger,Trigger3M)),NA())</f>
        <v>-2.671117252544865E-3</v>
      </c>
      <c r="L93" s="44">
        <f>IFERROR(_xll.qlIndexFixing(Index6M,$H93,TRUE,_xll.ohTrigger(RecalcTrigger,Trigger6M)),NA())</f>
        <v>-1.490412677995755E-3</v>
      </c>
      <c r="M93" s="183">
        <f>IFERROR(_xll.qlIndexFixing(Index1Y,$H93,TRUE,_xll.ohTrigger(RecalcTrigger,Trigger1Y)),NA())</f>
        <v>-5.9729946493165423E-5</v>
      </c>
      <c r="N93" s="182">
        <f>IFERROR(_xll.qlIndexFixing(ONIndex1M,I93,TRUE,_xll.ohTrigger(RecalcTrigger,Trigger1M)),NA())</f>
        <v>-3.6797553597400778E-3</v>
      </c>
      <c r="O93" s="44">
        <f>IFERROR(_xll.qlIndexFixing(ONIndex3M,I93,TRUE,_xll.ohTrigger(RecalcTrigger,Trigger3M)),NA())</f>
        <v>-2.5924035182534055E-3</v>
      </c>
      <c r="P93" s="44">
        <f>IFERROR(_xll.qlIndexFixing(ONIndex6M,I93,TRUE,_xll.ohTrigger(RecalcTrigger,Trigger6M)),NA())</f>
        <v>-1.384995381501497E-3</v>
      </c>
      <c r="Q93" s="183">
        <f>IFERROR(_xll.qlIndexFixing(ONIndex1Y,I93,TRUE,_xll.ohTrigger(RecalcTrigger,Trigger1Y)),NA())</f>
        <v>-1.0290530411793952E-4</v>
      </c>
    </row>
    <row r="94" spans="2:17" x14ac:dyDescent="0.2">
      <c r="B94" s="39" t="s">
        <v>17</v>
      </c>
      <c r="D94" s="42">
        <f>_xll.qlCalendarAdvance(Calendar,$D93,B94,"f",FALSE)</f>
        <v>42613</v>
      </c>
      <c r="E94" s="177">
        <f>_xll.qlInterestRateIndexValueDate(IndexON,D94)</f>
        <v>42613</v>
      </c>
      <c r="F94" s="193">
        <f>IFERROR(_xll.qlIndexFixing(IndexON,D94,TRUE,_xll.ohTrigger(RecalcTrigger,TriggerON)),NA())</f>
        <v>-3.5619733294112166E-3</v>
      </c>
      <c r="H94" s="42">
        <f>_xll.qlCalendarAdvance(Calendar,$H93,B94,"f",FALSE)</f>
        <v>42613</v>
      </c>
      <c r="I94" s="177">
        <f>_xll.qlInterestRateIndexValueDate(Index1M,$H94)</f>
        <v>42615</v>
      </c>
      <c r="J94" s="182">
        <f>IFERROR(_xll.qlIndexFixing(Index1M,$H94,TRUE,_xll.ohTrigger(RecalcTrigger,Trigger1M)),NA())</f>
        <v>-3.7121044585165484E-3</v>
      </c>
      <c r="K94" s="44">
        <f>IFERROR(_xll.qlIndexFixing(Index3M,H94,TRUE,_xll.ohTrigger(RecalcTrigger,Trigger3M)),NA())</f>
        <v>-2.6722679298025183E-3</v>
      </c>
      <c r="L94" s="44">
        <f>IFERROR(_xll.qlIndexFixing(Index6M,$H94,TRUE,_xll.ohTrigger(RecalcTrigger,Trigger6M)),NA())</f>
        <v>-1.4908144717646187E-3</v>
      </c>
      <c r="M94" s="183">
        <f>IFERROR(_xll.qlIndexFixing(Index1Y,$H94,TRUE,_xll.ohTrigger(RecalcTrigger,Trigger1Y)),NA())</f>
        <v>-5.9175595915057407E-5</v>
      </c>
      <c r="N94" s="182">
        <f>IFERROR(_xll.qlIndexFixing(ONIndex1M,I94,TRUE,_xll.ohTrigger(RecalcTrigger,Trigger1M)),NA())</f>
        <v>-3.6836542669771433E-3</v>
      </c>
      <c r="O94" s="44">
        <f>IFERROR(_xll.qlIndexFixing(ONIndex3M,I94,TRUE,_xll.ohTrigger(RecalcTrigger,Trigger3M)),NA())</f>
        <v>-2.5968663383268975E-3</v>
      </c>
      <c r="P94" s="44">
        <f>IFERROR(_xll.qlIndexFixing(ONIndex6M,I94,TRUE,_xll.ohTrigger(RecalcTrigger,Trigger6M)),NA())</f>
        <v>-1.3871746612581504E-3</v>
      </c>
      <c r="Q94" s="183">
        <f>IFERROR(_xll.qlIndexFixing(ONIndex1Y,I94,TRUE,_xll.ohTrigger(RecalcTrigger,Trigger1Y)),NA())</f>
        <v>-1.0230558564305881E-4</v>
      </c>
    </row>
    <row r="95" spans="2:17" x14ac:dyDescent="0.2">
      <c r="B95" s="39" t="s">
        <v>17</v>
      </c>
      <c r="D95" s="42">
        <f>_xll.qlCalendarAdvance(Calendar,$D94,B95,"f",FALSE)</f>
        <v>42614</v>
      </c>
      <c r="E95" s="177">
        <f>_xll.qlInterestRateIndexValueDate(IndexON,D95)</f>
        <v>42614</v>
      </c>
      <c r="F95" s="193">
        <f>IFERROR(_xll.qlIndexFixing(IndexON,D95,TRUE,_xll.ohTrigger(RecalcTrigger,TriggerON)),NA())</f>
        <v>-3.5664725683526299E-3</v>
      </c>
      <c r="H95" s="42">
        <f>_xll.qlCalendarAdvance(Calendar,$H94,B95,"f",FALSE)</f>
        <v>42614</v>
      </c>
      <c r="I95" s="177">
        <f>_xll.qlInterestRateIndexValueDate(Index1M,$H95)</f>
        <v>42618</v>
      </c>
      <c r="J95" s="182">
        <f>IFERROR(_xll.qlIndexFixing(Index1M,$H95,TRUE,_xll.ohTrigger(RecalcTrigger,Trigger1M)),NA())</f>
        <v>-3.7180309819304647E-3</v>
      </c>
      <c r="K95" s="44">
        <f>IFERROR(_xll.qlIndexFixing(Index3M,H95,TRUE,_xll.ohTrigger(RecalcTrigger,Trigger3M)),NA())</f>
        <v>-2.6759023343644367E-3</v>
      </c>
      <c r="L95" s="44">
        <f>IFERROR(_xll.qlIndexFixing(Index6M,$H95,TRUE,_xll.ohTrigger(RecalcTrigger,Trigger6M)),NA())</f>
        <v>-1.4917279277411215E-3</v>
      </c>
      <c r="M95" s="183">
        <f>IFERROR(_xll.qlIndexFixing(Index1Y,$H95,TRUE,_xll.ohTrigger(RecalcTrigger,Trigger1Y)),NA())</f>
        <v>-5.8660060632055269E-5</v>
      </c>
      <c r="N95" s="182">
        <f>IFERROR(_xll.qlIndexFixing(ONIndex1M,I95,TRUE,_xll.ohTrigger(RecalcTrigger,Trigger1M)),NA())</f>
        <v>-3.6874468262437787E-3</v>
      </c>
      <c r="O95" s="44">
        <f>IFERROR(_xll.qlIndexFixing(ONIndex3M,I95,TRUE,_xll.ohTrigger(RecalcTrigger,Trigger3M)),NA())</f>
        <v>-2.6013633608013009E-3</v>
      </c>
      <c r="P95" s="44">
        <f>IFERROR(_xll.qlIndexFixing(ONIndex6M,I95,TRUE,_xll.ohTrigger(RecalcTrigger,Trigger6M)),NA())</f>
        <v>-1.3895511275618944E-3</v>
      </c>
      <c r="Q95" s="183">
        <f>IFERROR(_xll.qlIndexFixing(ONIndex1Y,I95,TRUE,_xll.ohTrigger(RecalcTrigger,Trigger1Y)),NA())</f>
        <v>-1.0172271093455976E-4</v>
      </c>
    </row>
    <row r="96" spans="2:17" x14ac:dyDescent="0.2">
      <c r="B96" s="39" t="s">
        <v>17</v>
      </c>
      <c r="D96" s="42">
        <f>_xll.qlCalendarAdvance(Calendar,$D95,B96,"f",FALSE)</f>
        <v>42615</v>
      </c>
      <c r="E96" s="177">
        <f>_xll.qlInterestRateIndexValueDate(IndexON,D96)</f>
        <v>42615</v>
      </c>
      <c r="F96" s="193">
        <f>IFERROR(_xll.qlIndexFixing(IndexON,D96,TRUE,_xll.ohTrigger(RecalcTrigger,TriggerON)),NA())</f>
        <v>-3.5767014703447231E-3</v>
      </c>
      <c r="H96" s="42">
        <f>_xll.qlCalendarAdvance(Calendar,$H95,B96,"f",FALSE)</f>
        <v>42615</v>
      </c>
      <c r="I96" s="177">
        <f>_xll.qlInterestRateIndexValueDate(Index1M,$H96)</f>
        <v>42619</v>
      </c>
      <c r="J96" s="182">
        <f>IFERROR(_xll.qlIndexFixing(Index1M,$H96,TRUE,_xll.ohTrigger(RecalcTrigger,Trigger1M)),NA())</f>
        <v>-3.7201014572176838E-3</v>
      </c>
      <c r="K96" s="44">
        <f>IFERROR(_xll.qlIndexFixing(Index3M,H96,TRUE,_xll.ohTrigger(RecalcTrigger,Trigger3M)),NA())</f>
        <v>-2.677168401364686E-3</v>
      </c>
      <c r="L96" s="44">
        <f>IFERROR(_xll.qlIndexFixing(Index6M,$H96,TRUE,_xll.ohTrigger(RecalcTrigger,Trigger6M)),NA())</f>
        <v>-1.4923233515974103E-3</v>
      </c>
      <c r="M96" s="183">
        <f>IFERROR(_xll.qlIndexFixing(Index1Y,$H96,TRUE,_xll.ohTrigger(RecalcTrigger,Trigger1Y)),NA())</f>
        <v>-5.8391584843824157E-5</v>
      </c>
      <c r="N96" s="182">
        <f>IFERROR(_xll.qlIndexFixing(ONIndex1M,I96,TRUE,_xll.ohTrigger(RecalcTrigger,Trigger1M)),NA())</f>
        <v>-3.6911289172758543E-3</v>
      </c>
      <c r="O96" s="44">
        <f>IFERROR(_xll.qlIndexFixing(ONIndex3M,I96,TRUE,_xll.ohTrigger(RecalcTrigger,Trigger3M)),NA())</f>
        <v>-2.6058930984262929E-3</v>
      </c>
      <c r="P96" s="44">
        <f>IFERROR(_xll.qlIndexFixing(ONIndex6M,I96,TRUE,_xll.ohTrigger(RecalcTrigger,Trigger6M)),NA())</f>
        <v>-1.3921293344099084E-3</v>
      </c>
      <c r="Q96" s="183">
        <f>IFERROR(_xll.qlIndexFixing(ONIndex1Y,I96,TRUE,_xll.ohTrigger(RecalcTrigger,Trigger1Y)),NA())</f>
        <v>-1.0115734230264906E-4</v>
      </c>
    </row>
    <row r="97" spans="2:17" x14ac:dyDescent="0.2">
      <c r="B97" s="39" t="s">
        <v>17</v>
      </c>
      <c r="D97" s="42">
        <f>_xll.qlCalendarAdvance(Calendar,$D96,B97,"f",FALSE)</f>
        <v>42618</v>
      </c>
      <c r="E97" s="177">
        <f>_xll.qlInterestRateIndexValueDate(IndexON,D97)</f>
        <v>42618</v>
      </c>
      <c r="F97" s="193">
        <f>IFERROR(_xll.qlIndexFixing(IndexON,D97,TRUE,_xll.ohTrigger(RecalcTrigger,TriggerON)),NA())</f>
        <v>-3.5883141899439863E-3</v>
      </c>
      <c r="H97" s="42">
        <f>_xll.qlCalendarAdvance(Calendar,$H96,B97,"f",FALSE)</f>
        <v>42618</v>
      </c>
      <c r="I97" s="177">
        <f>_xll.qlInterestRateIndexValueDate(Index1M,$H97)</f>
        <v>42620</v>
      </c>
      <c r="J97" s="182">
        <f>IFERROR(_xll.qlIndexFixing(Index1M,$H97,TRUE,_xll.ohTrigger(RecalcTrigger,Trigger1M)),NA())</f>
        <v>-3.7220987344253054E-3</v>
      </c>
      <c r="K97" s="44">
        <f>IFERROR(_xll.qlIndexFixing(Index3M,H97,TRUE,_xll.ohTrigger(RecalcTrigger,Trigger3M)),NA())</f>
        <v>-2.6784586049069313E-3</v>
      </c>
      <c r="L97" s="44">
        <f>IFERROR(_xll.qlIndexFixing(Index6M,$H97,TRUE,_xll.ohTrigger(RecalcTrigger,Trigger6M)),NA())</f>
        <v>-1.4926785888659617E-3</v>
      </c>
      <c r="M97" s="183">
        <f>IFERROR(_xll.qlIndexFixing(Index1Y,$H97,TRUE,_xll.ohTrigger(RecalcTrigger,Trigger1Y)),NA())</f>
        <v>-5.8121247263995447E-5</v>
      </c>
      <c r="N97" s="182">
        <f>IFERROR(_xll.qlIndexFixing(ONIndex1M,I97,TRUE,_xll.ohTrigger(RecalcTrigger,Trigger1M)),NA())</f>
        <v>-3.698066282185053E-3</v>
      </c>
      <c r="O97" s="44">
        <f>IFERROR(_xll.qlIndexFixing(ONIndex3M,I97,TRUE,_xll.ohTrigger(RecalcTrigger,Trigger3M)),NA())</f>
        <v>-2.6150351927212157E-3</v>
      </c>
      <c r="P97" s="44">
        <f>IFERROR(_xll.qlIndexFixing(ONIndex6M,I97,TRUE,_xll.ohTrigger(RecalcTrigger,Trigger6M)),NA())</f>
        <v>-1.3979755589543785E-3</v>
      </c>
      <c r="Q97" s="183">
        <f>IFERROR(_xll.qlIndexFixing(ONIndex1Y,I97,TRUE,_xll.ohTrigger(RecalcTrigger,Trigger1Y)),NA())</f>
        <v>-1.0008824306684261E-4</v>
      </c>
    </row>
    <row r="98" spans="2:17" x14ac:dyDescent="0.2">
      <c r="B98" s="39" t="s">
        <v>17</v>
      </c>
      <c r="D98" s="42">
        <f>_xll.qlCalendarAdvance(Calendar,$D97,B98,"f",FALSE)</f>
        <v>42619</v>
      </c>
      <c r="E98" s="177">
        <f>_xll.qlInterestRateIndexValueDate(IndexON,D98)</f>
        <v>42619</v>
      </c>
      <c r="F98" s="193">
        <f>IFERROR(_xll.qlIndexFixing(IndexON,D98,TRUE,_xll.ohTrigger(RecalcTrigger,TriggerON)),NA())</f>
        <v>-3.5947825472737449E-3</v>
      </c>
      <c r="H98" s="42">
        <f>_xll.qlCalendarAdvance(Calendar,$H97,B98,"f",FALSE)</f>
        <v>42619</v>
      </c>
      <c r="I98" s="177">
        <f>_xll.qlInterestRateIndexValueDate(Index1M,$H98)</f>
        <v>42621</v>
      </c>
      <c r="J98" s="182">
        <f>IFERROR(_xll.qlIndexFixing(Index1M,$H98,TRUE,_xll.ohTrigger(RecalcTrigger,Trigger1M)),NA())</f>
        <v>-3.7255064173637165E-3</v>
      </c>
      <c r="K98" s="44">
        <f>IFERROR(_xll.qlIndexFixing(Index3M,H98,TRUE,_xll.ohTrigger(RecalcTrigger,Trigger3M)),NA())</f>
        <v>-2.6797710071904831E-3</v>
      </c>
      <c r="L98" s="44">
        <f>IFERROR(_xll.qlIndexFixing(Index6M,$H98,TRUE,_xll.ohTrigger(RecalcTrigger,Trigger6M)),NA())</f>
        <v>-1.4930260512832532E-3</v>
      </c>
      <c r="M98" s="183">
        <f>IFERROR(_xll.qlIndexFixing(Index1Y,$H98,TRUE,_xll.ohTrigger(RecalcTrigger,Trigger1Y)),NA())</f>
        <v>-5.7848305102848997E-5</v>
      </c>
      <c r="N98" s="182">
        <f>IFERROR(_xll.qlIndexFixing(ONIndex1M,I98,TRUE,_xll.ohTrigger(RecalcTrigger,Trigger1M)),NA())</f>
        <v>-3.7046701948550975E-3</v>
      </c>
      <c r="O98" s="44">
        <f>IFERROR(_xll.qlIndexFixing(ONIndex3M,I98,TRUE,_xll.ohTrigger(RecalcTrigger,Trigger3M)),NA())</f>
        <v>-2.6243094571842818E-3</v>
      </c>
      <c r="P98" s="44">
        <f>IFERROR(_xll.qlIndexFixing(ONIndex6M,I98,TRUE,_xll.ohTrigger(RecalcTrigger,Trigger6M)),NA())</f>
        <v>-1.4045506512250228E-3</v>
      </c>
      <c r="Q98" s="183">
        <f>IFERROR(_xll.qlIndexFixing(ONIndex1Y,I98,TRUE,_xll.ohTrigger(RecalcTrigger,Trigger1Y)),NA())</f>
        <v>-9.9084177742625457E-5</v>
      </c>
    </row>
    <row r="99" spans="2:17" x14ac:dyDescent="0.2">
      <c r="B99" s="39" t="s">
        <v>17</v>
      </c>
      <c r="D99" s="42">
        <f>_xll.qlCalendarAdvance(Calendar,$D98,B99,"f",FALSE)</f>
        <v>42620</v>
      </c>
      <c r="E99" s="177">
        <f>_xll.qlInterestRateIndexValueDate(IndexON,D99)</f>
        <v>42620</v>
      </c>
      <c r="F99" s="193">
        <f>IFERROR(_xll.qlIndexFixing(IndexON,D99,TRUE,_xll.ohTrigger(RecalcTrigger,TriggerON)),NA())</f>
        <v>-3.6016727993626318E-3</v>
      </c>
      <c r="H99" s="42">
        <f>_xll.qlCalendarAdvance(Calendar,$H98,B99,"f",FALSE)</f>
        <v>42620</v>
      </c>
      <c r="I99" s="177">
        <f>_xll.qlInterestRateIndexValueDate(Index1M,$H99)</f>
        <v>42622</v>
      </c>
      <c r="J99" s="182">
        <f>IFERROR(_xll.qlIndexFixing(Index1M,$H99,TRUE,_xll.ohTrigger(RecalcTrigger,Trigger1M)),NA())</f>
        <v>-3.7266535788650322E-3</v>
      </c>
      <c r="K99" s="44">
        <f>IFERROR(_xll.qlIndexFixing(Index3M,H99,TRUE,_xll.ohTrigger(RecalcTrigger,Trigger3M)),NA())</f>
        <v>-2.6811036436896569E-3</v>
      </c>
      <c r="L99" s="44">
        <f>IFERROR(_xll.qlIndexFixing(Index6M,$H99,TRUE,_xll.ohTrigger(RecalcTrigger,Trigger6M)),NA())</f>
        <v>-1.493366238850209E-3</v>
      </c>
      <c r="M99" s="183">
        <f>IFERROR(_xll.qlIndexFixing(Index1Y,$H99,TRUE,_xll.ohTrigger(RecalcTrigger,Trigger1Y)),NA())</f>
        <v>-5.7242465539391059E-5</v>
      </c>
      <c r="N99" s="182">
        <f>IFERROR(_xll.qlIndexFixing(ONIndex1M,I99,TRUE,_xll.ohTrigger(RecalcTrigger,Trigger1M)),NA())</f>
        <v>-3.7077381415517863E-3</v>
      </c>
      <c r="O99" s="44">
        <f>IFERROR(_xll.qlIndexFixing(ONIndex3M,I99,TRUE,_xll.ohTrigger(RecalcTrigger,Trigger3M)),NA())</f>
        <v>-2.6289804626467017E-3</v>
      </c>
      <c r="P99" s="44">
        <f>IFERROR(_xll.qlIndexFixing(ONIndex6M,I99,TRUE,_xll.ohTrigger(RecalcTrigger,Trigger6M)),NA())</f>
        <v>-1.4082058735898073E-3</v>
      </c>
      <c r="Q99" s="183">
        <f>IFERROR(_xll.qlIndexFixing(ONIndex1Y,I99,TRUE,_xll.ohTrigger(RecalcTrigger,Trigger1Y)),NA())</f>
        <v>-9.861627650487037E-5</v>
      </c>
    </row>
    <row r="100" spans="2:17" x14ac:dyDescent="0.2">
      <c r="B100" s="39" t="s">
        <v>17</v>
      </c>
      <c r="D100" s="42">
        <f>_xll.qlCalendarAdvance(Calendar,$D99,B100,"f",FALSE)</f>
        <v>42621</v>
      </c>
      <c r="E100" s="177">
        <f>_xll.qlInterestRateIndexValueDate(IndexON,D100)</f>
        <v>42621</v>
      </c>
      <c r="F100" s="193">
        <f>IFERROR(_xll.qlIndexFixing(IndexON,D100,TRUE,_xll.ohTrigger(RecalcTrigger,TriggerON)),NA())</f>
        <v>-3.6089943037653782E-3</v>
      </c>
      <c r="H100" s="42">
        <f>_xll.qlCalendarAdvance(Calendar,$H99,B100,"f",FALSE)</f>
        <v>42621</v>
      </c>
      <c r="I100" s="177">
        <f>_xll.qlInterestRateIndexValueDate(Index1M,$H100)</f>
        <v>42625</v>
      </c>
      <c r="J100" s="182">
        <f>IFERROR(_xll.qlIndexFixing(Index1M,$H100,TRUE,_xll.ohTrigger(RecalcTrigger,Trigger1M)),NA())</f>
        <v>-3.73136265033569E-3</v>
      </c>
      <c r="K100" s="44">
        <f>IFERROR(_xll.qlIndexFixing(Index3M,H100,TRUE,_xll.ohTrigger(RecalcTrigger,Trigger3M)),NA())</f>
        <v>-2.6852029124242254E-3</v>
      </c>
      <c r="L100" s="44">
        <f>IFERROR(_xll.qlIndexFixing(Index6M,$H100,TRUE,_xll.ohTrigger(RecalcTrigger,Trigger6M)),NA())</f>
        <v>-1.4941631303593591E-3</v>
      </c>
      <c r="M100" s="183">
        <f>IFERROR(_xll.qlIndexFixing(Index1Y,$H100,TRUE,_xll.ohTrigger(RecalcTrigger,Trigger1Y)),NA())</f>
        <v>-5.6715379683617305E-5</v>
      </c>
      <c r="N100" s="182">
        <f>IFERROR(_xll.qlIndexFixing(ONIndex1M,I100,TRUE,_xll.ohTrigger(RecalcTrigger,Trigger1M)),NA())</f>
        <v>-3.7106708988288162E-3</v>
      </c>
      <c r="O100" s="44">
        <f>IFERROR(_xll.qlIndexFixing(ONIndex3M,I100,TRUE,_xll.ohTrigger(RecalcTrigger,Trigger3M)),NA())</f>
        <v>-2.6336752600775171E-3</v>
      </c>
      <c r="P100" s="44">
        <f>IFERROR(_xll.qlIndexFixing(ONIndex6M,I100,TRUE,_xll.ohTrigger(RecalcTrigger,Trigger6M)),NA())</f>
        <v>-1.4120901614411707E-3</v>
      </c>
      <c r="Q100" s="183">
        <f>IFERROR(_xll.qlIndexFixing(ONIndex1Y,I100,TRUE,_xll.ohTrigger(RecalcTrigger,Trigger1Y)),NA())</f>
        <v>-9.816985596433625E-5</v>
      </c>
    </row>
    <row r="101" spans="2:17" x14ac:dyDescent="0.2">
      <c r="B101" s="39" t="s">
        <v>17</v>
      </c>
      <c r="D101" s="42">
        <f>_xll.qlCalendarAdvance(Calendar,$D100,B101,"f",FALSE)</f>
        <v>42622</v>
      </c>
      <c r="E101" s="177">
        <f>_xll.qlInterestRateIndexValueDate(IndexON,D101)</f>
        <v>42622</v>
      </c>
      <c r="F101" s="193">
        <f>IFERROR(_xll.qlIndexFixing(IndexON,D101,TRUE,_xll.ohTrigger(RecalcTrigger,TriggerON)),NA())</f>
        <v>-3.6250851007135765E-3</v>
      </c>
      <c r="H101" s="42">
        <f>_xll.qlCalendarAdvance(Calendar,$H100,B101,"f",FALSE)</f>
        <v>42622</v>
      </c>
      <c r="I101" s="177">
        <f>_xll.qlInterestRateIndexValueDate(Index1M,$H101)</f>
        <v>42626</v>
      </c>
      <c r="J101" s="182">
        <f>IFERROR(_xll.qlIndexFixing(Index1M,$H101,TRUE,_xll.ohTrigger(RecalcTrigger,Trigger1M)),NA())</f>
        <v>-3.7331504859512421E-3</v>
      </c>
      <c r="K101" s="44">
        <f>IFERROR(_xll.qlIndexFixing(Index3M,H101,TRUE,_xll.ohTrigger(RecalcTrigger,Trigger3M)),NA())</f>
        <v>-2.6865963061147649E-3</v>
      </c>
      <c r="L101" s="44">
        <f>IFERROR(_xll.qlIndexFixing(Index6M,$H101,TRUE,_xll.ohTrigger(RecalcTrigger,Trigger6M)),NA())</f>
        <v>-1.4946640584052374E-3</v>
      </c>
      <c r="M101" s="183">
        <f>IFERROR(_xll.qlIndexFixing(Index1Y,$H101,TRUE,_xll.ohTrigger(RecalcTrigger,Trigger1Y)),NA())</f>
        <v>-5.6418017601809903E-5</v>
      </c>
      <c r="N101" s="182">
        <f>IFERROR(_xll.qlIndexFixing(ONIndex1M,I101,TRUE,_xll.ohTrigger(RecalcTrigger,Trigger1M)),NA())</f>
        <v>-3.7134643463021533E-3</v>
      </c>
      <c r="O101" s="44">
        <f>IFERROR(_xll.qlIndexFixing(ONIndex3M,I101,TRUE,_xll.ohTrigger(RecalcTrigger,Trigger3M)),NA())</f>
        <v>-2.6383923621464689E-3</v>
      </c>
      <c r="P101" s="44">
        <f>IFERROR(_xll.qlIndexFixing(ONIndex6M,I101,TRUE,_xll.ohTrigger(RecalcTrigger,Trigger6M)),NA())</f>
        <v>-1.4162080689761325E-3</v>
      </c>
      <c r="Q101" s="183">
        <f>IFERROR(_xll.qlIndexFixing(ONIndex1Y,I101,TRUE,_xll.ohTrigger(RecalcTrigger,Trigger1Y)),NA())</f>
        <v>-9.7745578830910063E-5</v>
      </c>
    </row>
    <row r="102" spans="2:17" x14ac:dyDescent="0.2">
      <c r="B102" s="39" t="s">
        <v>17</v>
      </c>
      <c r="D102" s="42">
        <f>_xll.qlCalendarAdvance(Calendar,$D101,B102,"f",FALSE)</f>
        <v>42625</v>
      </c>
      <c r="E102" s="177">
        <f>_xll.qlInterestRateIndexValueDate(IndexON,D102)</f>
        <v>42625</v>
      </c>
      <c r="F102" s="193">
        <f>IFERROR(_xll.qlIndexFixing(IndexON,D102,TRUE,_xll.ohTrigger(RecalcTrigger,TriggerON)),NA())</f>
        <v>-3.642779983659139E-3</v>
      </c>
      <c r="H102" s="42">
        <f>_xll.qlCalendarAdvance(Calendar,$H101,B102,"f",FALSE)</f>
        <v>42625</v>
      </c>
      <c r="I102" s="177">
        <f>_xll.qlInterestRateIndexValueDate(Index1M,$H102)</f>
        <v>42627</v>
      </c>
      <c r="J102" s="182">
        <f>IFERROR(_xll.qlIndexFixing(Index1M,$H102,TRUE,_xll.ohTrigger(RecalcTrigger,Trigger1M)),NA())</f>
        <v>-3.7349446699392885E-3</v>
      </c>
      <c r="K102" s="44">
        <f>IFERROR(_xll.qlIndexFixing(Index3M,H102,TRUE,_xll.ohTrigger(RecalcTrigger,Trigger3M)),NA())</f>
        <v>-2.6879997105777355E-3</v>
      </c>
      <c r="L102" s="44">
        <f>IFERROR(_xll.qlIndexFixing(Index6M,$H102,TRUE,_xll.ohTrigger(RecalcTrigger,Trigger6M)),NA())</f>
        <v>-1.4949751895057893E-3</v>
      </c>
      <c r="M102" s="183">
        <f>IFERROR(_xll.qlIndexFixing(Index1Y,$H102,TRUE,_xll.ohTrigger(RecalcTrigger,Trigger1Y)),NA())</f>
        <v>-5.6113441097846938E-5</v>
      </c>
      <c r="N102" s="182">
        <f>IFERROR(_xll.qlIndexFixing(ONIndex1M,I102,TRUE,_xll.ohTrigger(RecalcTrigger,Trigger1M)),NA())</f>
        <v>-3.7185278643203645E-3</v>
      </c>
      <c r="O102" s="44">
        <f>IFERROR(_xll.qlIndexFixing(ONIndex3M,I102,TRUE,_xll.ohTrigger(RecalcTrigger,Trigger3M)),NA())</f>
        <v>-2.6478740031121717E-3</v>
      </c>
      <c r="P102" s="44">
        <f>IFERROR(_xll.qlIndexFixing(ONIndex6M,I102,TRUE,_xll.ohTrigger(RecalcTrigger,Trigger6M)),NA())</f>
        <v>-1.4252397448899501E-3</v>
      </c>
      <c r="Q102" s="183">
        <f>IFERROR(_xll.qlIndexFixing(ONIndex1Y,I102,TRUE,_xll.ohTrigger(RecalcTrigger,Trigger1Y)),NA())</f>
        <v>-9.6974121639448185E-5</v>
      </c>
    </row>
    <row r="103" spans="2:17" x14ac:dyDescent="0.2">
      <c r="B103" s="39" t="s">
        <v>17</v>
      </c>
      <c r="D103" s="42">
        <f>_xll.qlCalendarAdvance(Calendar,$D102,B103,"f",FALSE)</f>
        <v>42626</v>
      </c>
      <c r="E103" s="177">
        <f>_xll.qlInterestRateIndexValueDate(IndexON,D103)</f>
        <v>42626</v>
      </c>
      <c r="F103" s="193">
        <f>IFERROR(_xll.qlIndexFixing(IndexON,D103,TRUE,_xll.ohTrigger(RecalcTrigger,TriggerON)),NA())</f>
        <v>-3.6523981047587029E-3</v>
      </c>
      <c r="H103" s="42">
        <f>_xll.qlCalendarAdvance(Calendar,$H102,B103,"f",FALSE)</f>
        <v>42626</v>
      </c>
      <c r="I103" s="177">
        <f>_xll.qlInterestRateIndexValueDate(Index1M,$H103)</f>
        <v>42628</v>
      </c>
      <c r="J103" s="182">
        <f>IFERROR(_xll.qlIndexFixing(Index1M,$H103,TRUE,_xll.ohTrigger(RecalcTrigger,Trigger1M)),NA())</f>
        <v>-3.7388131803889335E-3</v>
      </c>
      <c r="K103" s="44">
        <f>IFERROR(_xll.qlIndexFixing(Index3M,H103,TRUE,_xll.ohTrigger(RecalcTrigger,Trigger3M)),NA())</f>
        <v>-2.6894110009572409E-3</v>
      </c>
      <c r="L103" s="44">
        <f>IFERROR(_xll.qlIndexFixing(Index6M,$H103,TRUE,_xll.ohTrigger(RecalcTrigger,Trigger6M)),NA())</f>
        <v>-1.4952819364251462E-3</v>
      </c>
      <c r="M103" s="183">
        <f>IFERROR(_xll.qlIndexFixing(Index1Y,$H103,TRUE,_xll.ohTrigger(RecalcTrigger,Trigger1Y)),NA())</f>
        <v>-5.5800856348310447E-5</v>
      </c>
      <c r="N103" s="182">
        <f>IFERROR(_xll.qlIndexFixing(ONIndex1M,I103,TRUE,_xll.ohTrigger(RecalcTrigger,Trigger1M)),NA())</f>
        <v>-3.7231626349543134E-3</v>
      </c>
      <c r="O103" s="44">
        <f>IFERROR(_xll.qlIndexFixing(ONIndex3M,I103,TRUE,_xll.ohTrigger(RecalcTrigger,Trigger3M)),NA())</f>
        <v>-2.6574540725166074E-3</v>
      </c>
      <c r="P103" s="44">
        <f>IFERROR(_xll.qlIndexFixing(ONIndex6M,I103,TRUE,_xll.ohTrigger(RecalcTrigger,Trigger6M)),NA())</f>
        <v>-1.4351069798124172E-3</v>
      </c>
      <c r="Q103" s="183">
        <f>IFERROR(_xll.qlIndexFixing(ONIndex1Y,I103,TRUE,_xll.ohTrigger(RecalcTrigger,Trigger1Y)),NA())</f>
        <v>-9.628315229104345E-5</v>
      </c>
    </row>
    <row r="104" spans="2:17" x14ac:dyDescent="0.2">
      <c r="B104" s="39" t="s">
        <v>17</v>
      </c>
      <c r="D104" s="42">
        <f>_xll.qlCalendarAdvance(Calendar,$D103,B104,"f",FALSE)</f>
        <v>42627</v>
      </c>
      <c r="E104" s="177">
        <f>_xll.qlInterestRateIndexValueDate(IndexON,D104)</f>
        <v>42627</v>
      </c>
      <c r="F104" s="193">
        <f>IFERROR(_xll.qlIndexFixing(IndexON,D104,TRUE,_xll.ohTrigger(RecalcTrigger,TriggerON)),NA())</f>
        <v>-3.6624015989517034E-3</v>
      </c>
      <c r="H104" s="42">
        <f>_xll.qlCalendarAdvance(Calendar,$H103,B104,"f",FALSE)</f>
        <v>42627</v>
      </c>
      <c r="I104" s="177">
        <f>_xll.qlInterestRateIndexValueDate(Index1M,$H104)</f>
        <v>42629</v>
      </c>
      <c r="J104" s="182">
        <f>IFERROR(_xll.qlIndexFixing(Index1M,$H104,TRUE,_xll.ohTrigger(RecalcTrigger,Trigger1M)),NA())</f>
        <v>-3.7396694600739942E-3</v>
      </c>
      <c r="K104" s="44">
        <f>IFERROR(_xll.qlIndexFixing(Index3M,H104,TRUE,_xll.ohTrigger(RecalcTrigger,Trigger3M)),NA())</f>
        <v>-2.6908280256802961E-3</v>
      </c>
      <c r="L104" s="44">
        <f>IFERROR(_xll.qlIndexFixing(Index6M,$H104,TRUE,_xll.ohTrigger(RecalcTrigger,Trigger6M)),NA())</f>
        <v>-1.4955847627182485E-3</v>
      </c>
      <c r="M104" s="183">
        <f>IFERROR(_xll.qlIndexFixing(Index1Y,$H104,TRUE,_xll.ohTrigger(RecalcTrigger,Trigger1Y)),NA())</f>
        <v>-5.5037755363114765E-5</v>
      </c>
      <c r="N104" s="182">
        <f>IFERROR(_xll.qlIndexFixing(ONIndex1M,I104,TRUE,_xll.ohTrigger(RecalcTrigger,Trigger1M)),NA())</f>
        <v>-3.7251977307661832E-3</v>
      </c>
      <c r="O104" s="44">
        <f>IFERROR(_xll.qlIndexFixing(ONIndex3M,I104,TRUE,_xll.ohTrigger(RecalcTrigger,Trigger3M)),NA())</f>
        <v>-2.6622603894210783E-3</v>
      </c>
      <c r="P104" s="44">
        <f>IFERROR(_xll.qlIndexFixing(ONIndex6M,I104,TRUE,_xll.ohTrigger(RecalcTrigger,Trigger6M)),NA())</f>
        <v>-1.440461298281015E-3</v>
      </c>
      <c r="Q104" s="183">
        <f>IFERROR(_xll.qlIndexFixing(ONIndex1Y,I104,TRUE,_xll.ohTrigger(RecalcTrigger,Trigger1Y)),NA())</f>
        <v>-9.5979528365042199E-5</v>
      </c>
    </row>
    <row r="105" spans="2:17" x14ac:dyDescent="0.2">
      <c r="B105" s="39" t="s">
        <v>17</v>
      </c>
      <c r="D105" s="42">
        <f>_xll.qlCalendarAdvance(Calendar,$D104,B105,"f",FALSE)</f>
        <v>42628</v>
      </c>
      <c r="E105" s="177">
        <f>_xll.qlInterestRateIndexValueDate(IndexON,D105)</f>
        <v>42628</v>
      </c>
      <c r="F105" s="193">
        <f>IFERROR(_xll.qlIndexFixing(IndexON,D105,TRUE,_xll.ohTrigger(RecalcTrigger,TriggerON)),NA())</f>
        <v>-3.6723859490184196E-3</v>
      </c>
      <c r="H105" s="42">
        <f>_xll.qlCalendarAdvance(Calendar,$H104,B105,"f",FALSE)</f>
        <v>42628</v>
      </c>
      <c r="I105" s="177">
        <f>_xll.qlInterestRateIndexValueDate(Index1M,$H105)</f>
        <v>42632</v>
      </c>
      <c r="J105" s="182">
        <f>IFERROR(_xll.qlIndexFixing(Index1M,$H105,TRUE,_xll.ohTrigger(RecalcTrigger,Trigger1M)),NA())</f>
        <v>-3.7444641254418265E-3</v>
      </c>
      <c r="K105" s="44">
        <f>IFERROR(_xll.qlIndexFixing(Index3M,H105,TRUE,_xll.ohTrigger(RecalcTrigger,Trigger3M)),NA())</f>
        <v>-2.6950915893424175E-3</v>
      </c>
      <c r="L105" s="44">
        <f>IFERROR(_xll.qlIndexFixing(Index6M,$H105,TRUE,_xll.ohTrigger(RecalcTrigger,Trigger6M)),NA())</f>
        <v>-1.4964212310203213E-3</v>
      </c>
      <c r="M105" s="183">
        <f>IFERROR(_xll.qlIndexFixing(Index1Y,$H105,TRUE,_xll.ohTrigger(RecalcTrigger,Trigger1Y)),NA())</f>
        <v>-5.4454303217503444E-5</v>
      </c>
      <c r="N105" s="182">
        <f>IFERROR(_xll.qlIndexFixing(ONIndex1M,I105,TRUE,_xll.ohTrigger(RecalcTrigger,Trigger1M)),NA())</f>
        <v>-3.7270687955892612E-3</v>
      </c>
      <c r="O105" s="44">
        <f>IFERROR(_xll.qlIndexFixing(ONIndex3M,I105,TRUE,_xll.ohTrigger(RecalcTrigger,Trigger3M)),NA())</f>
        <v>-2.6670800877015566E-3</v>
      </c>
      <c r="P105" s="44">
        <f>IFERROR(_xll.qlIndexFixing(ONIndex6M,I105,TRUE,_xll.ohTrigger(RecalcTrigger,Trigger6M)),NA())</f>
        <v>-1.4460765614954241E-3</v>
      </c>
      <c r="Q105" s="183">
        <f>IFERROR(_xll.qlIndexFixing(ONIndex1Y,I105,TRUE,_xll.ohTrigger(RecalcTrigger,Trigger1Y)),NA())</f>
        <v>-9.5702022586685587E-5</v>
      </c>
    </row>
    <row r="106" spans="2:17" x14ac:dyDescent="0.2">
      <c r="B106" s="39" t="s">
        <v>17</v>
      </c>
      <c r="D106" s="42">
        <f>_xll.qlCalendarAdvance(Calendar,$D105,B106,"f",FALSE)</f>
        <v>42629</v>
      </c>
      <c r="E106" s="177">
        <f>_xll.qlInterestRateIndexValueDate(IndexON,D106)</f>
        <v>42629</v>
      </c>
      <c r="F106" s="193">
        <f>IFERROR(_xll.qlIndexFixing(IndexON,D106,TRUE,_xll.ohTrigger(RecalcTrigger,TriggerON)),NA())</f>
        <v>-3.6918776841110557E-3</v>
      </c>
      <c r="H106" s="42">
        <f>_xll.qlCalendarAdvance(Calendar,$H105,B106,"f",FALSE)</f>
        <v>42629</v>
      </c>
      <c r="I106" s="177">
        <f>_xll.qlInterestRateIndexValueDate(Index1M,$H106)</f>
        <v>42633</v>
      </c>
      <c r="J106" s="182">
        <f>IFERROR(_xll.qlIndexFixing(Index1M,$H106,TRUE,_xll.ohTrigger(RecalcTrigger,Trigger1M)),NA())</f>
        <v>-3.7465728318619718E-3</v>
      </c>
      <c r="K106" s="44">
        <f>IFERROR(_xll.qlIndexFixing(Index3M,H106,TRUE,_xll.ohTrigger(RecalcTrigger,Trigger3M)),NA())</f>
        <v>-2.696509501267872E-3</v>
      </c>
      <c r="L106" s="44">
        <f>IFERROR(_xll.qlIndexFixing(Index6M,$H106,TRUE,_xll.ohTrigger(RecalcTrigger,Trigger6M)),NA())</f>
        <v>-1.4967659505093615E-3</v>
      </c>
      <c r="M106" s="183">
        <f>IFERROR(_xll.qlIndexFixing(Index1Y,$H106,TRUE,_xll.ohTrigger(RecalcTrigger,Trigger1Y)),NA())</f>
        <v>-5.4089514687490432E-5</v>
      </c>
      <c r="N106" s="182">
        <f>IFERROR(_xll.qlIndexFixing(ONIndex1M,I106,TRUE,_xll.ohTrigger(RecalcTrigger,Trigger1M)),NA())</f>
        <v>-3.7287717091993855E-3</v>
      </c>
      <c r="O106" s="44">
        <f>IFERROR(_xll.qlIndexFixing(ONIndex3M,I106,TRUE,_xll.ohTrigger(RecalcTrigger,Trigger3M)),NA())</f>
        <v>-2.6719116800277831E-3</v>
      </c>
      <c r="P106" s="44">
        <f>IFERROR(_xll.qlIndexFixing(ONIndex6M,I106,TRUE,_xll.ohTrigger(RecalcTrigger,Trigger6M)),NA())</f>
        <v>-1.4519573235327599E-3</v>
      </c>
      <c r="Q106" s="183">
        <f>IFERROR(_xll.qlIndexFixing(ONIndex1Y,I106,TRUE,_xll.ohTrigger(RecalcTrigger,Trigger1Y)),NA())</f>
        <v>-9.5451297266180291E-5</v>
      </c>
    </row>
    <row r="107" spans="2:17" x14ac:dyDescent="0.2">
      <c r="B107" s="39" t="s">
        <v>17</v>
      </c>
      <c r="D107" s="42">
        <f>_xll.qlCalendarAdvance(Calendar,$D106,B107,"f",FALSE)</f>
        <v>42632</v>
      </c>
      <c r="E107" s="177">
        <f>_xll.qlInterestRateIndexValueDate(IndexON,D107)</f>
        <v>42632</v>
      </c>
      <c r="F107" s="193">
        <f>IFERROR(_xll.qlIndexFixing(IndexON,D107,TRUE,_xll.ohTrigger(RecalcTrigger,TriggerON)),NA())</f>
        <v>-3.7109659978140641E-3</v>
      </c>
      <c r="H107" s="42">
        <f>_xll.qlCalendarAdvance(Calendar,$H106,B107,"f",FALSE)</f>
        <v>42632</v>
      </c>
      <c r="I107" s="177">
        <f>_xll.qlInterestRateIndexValueDate(Index1M,$H107)</f>
        <v>42634</v>
      </c>
      <c r="J107" s="182">
        <f>IFERROR(_xll.qlIndexFixing(Index1M,$H107,TRUE,_xll.ohTrigger(RecalcTrigger,Trigger1M)),NA())</f>
        <v>-3.7487829948479323E-3</v>
      </c>
      <c r="K107" s="44">
        <f>IFERROR(_xll.qlIndexFixing(Index3M,H107,TRUE,_xll.ohTrigger(RecalcTrigger,Trigger3M)),NA())</f>
        <v>-2.6979219888479578E-3</v>
      </c>
      <c r="L107" s="44">
        <f>IFERROR(_xll.qlIndexFixing(Index6M,$H107,TRUE,_xll.ohTrigger(RecalcTrigger,Trigger6M)),NA())</f>
        <v>-1.4970559447772976E-3</v>
      </c>
      <c r="M107" s="183">
        <f>IFERROR(_xll.qlIndexFixing(Index1Y,$H107,TRUE,_xll.ohTrigger(RecalcTrigger,Trigger1Y)),NA())</f>
        <v>-5.3711801853220475E-5</v>
      </c>
      <c r="N107" s="182">
        <f>IFERROR(_xll.qlIndexFixing(ONIndex1M,I107,TRUE,_xll.ohTrigger(RecalcTrigger,Trigger1M)),NA())</f>
        <v>-3.7315577514895892E-3</v>
      </c>
      <c r="O107" s="44">
        <f>IFERROR(_xll.qlIndexFixing(ONIndex3M,I107,TRUE,_xll.ohTrigger(RecalcTrigger,Trigger3M)),NA())</f>
        <v>-2.6815871005592129E-3</v>
      </c>
      <c r="P107" s="44">
        <f>IFERROR(_xll.qlIndexFixing(ONIndex6M,I107,TRUE,_xll.ohTrigger(RecalcTrigger,Trigger6M)),NA())</f>
        <v>-1.4646206555024577E-3</v>
      </c>
      <c r="Q107" s="183">
        <f>IFERROR(_xll.qlIndexFixing(ONIndex1Y,I107,TRUE,_xll.ohTrigger(RecalcTrigger,Trigger1Y)),NA())</f>
        <v>-9.504240213509263E-5</v>
      </c>
    </row>
    <row r="108" spans="2:17" x14ac:dyDescent="0.2">
      <c r="B108" s="39" t="s">
        <v>17</v>
      </c>
      <c r="D108" s="42">
        <f>_xll.qlCalendarAdvance(Calendar,$D107,B108,"f",FALSE)</f>
        <v>42633</v>
      </c>
      <c r="E108" s="177">
        <f>_xll.qlInterestRateIndexValueDate(IndexON,D108)</f>
        <v>42633</v>
      </c>
      <c r="F108" s="193">
        <f>IFERROR(_xll.qlIndexFixing(IndexON,D108,TRUE,_xll.ohTrigger(RecalcTrigger,TriggerON)),NA())</f>
        <v>-3.7202316311946149E-3</v>
      </c>
      <c r="H108" s="42">
        <f>_xll.qlCalendarAdvance(Calendar,$H107,B108,"f",FALSE)</f>
        <v>42633</v>
      </c>
      <c r="I108" s="177">
        <f>_xll.qlInterestRateIndexValueDate(Index1M,$H108)</f>
        <v>42635</v>
      </c>
      <c r="J108" s="182">
        <f>IFERROR(_xll.qlIndexFixing(Index1M,$H108,TRUE,_xll.ohTrigger(RecalcTrigger,Trigger1M)),NA())</f>
        <v>-3.7544335042570542E-3</v>
      </c>
      <c r="K108" s="44">
        <f>IFERROR(_xll.qlIndexFixing(Index3M,H108,TRUE,_xll.ohTrigger(RecalcTrigger,Trigger3M)),NA())</f>
        <v>-2.6993267401803573E-3</v>
      </c>
      <c r="L108" s="44">
        <f>IFERROR(_xll.qlIndexFixing(Index6M,$H108,TRUE,_xll.ohTrigger(RecalcTrigger,Trigger6M)),NA())</f>
        <v>-1.4973446904159675E-3</v>
      </c>
      <c r="M108" s="183">
        <f>IFERROR(_xll.qlIndexFixing(Index1Y,$H108,TRUE,_xll.ohTrigger(RecalcTrigger,Trigger1Y)),NA())</f>
        <v>-5.3320319852102728E-5</v>
      </c>
      <c r="N108" s="182">
        <f>IFERROR(_xll.qlIndexFixing(ONIndex1M,I108,TRUE,_xll.ohTrigger(RecalcTrigger,Trigger1M)),NA())</f>
        <v>-3.7338194474667574E-3</v>
      </c>
      <c r="O108" s="44">
        <f>IFERROR(_xll.qlIndexFixing(ONIndex3M,I108,TRUE,_xll.ohTrigger(RecalcTrigger,Trigger3M)),NA())</f>
        <v>-2.691327245623043E-3</v>
      </c>
      <c r="P108" s="44">
        <f>IFERROR(_xll.qlIndexFixing(ONIndex6M,I108,TRUE,_xll.ohTrigger(RecalcTrigger,Trigger6M)),NA())</f>
        <v>-1.478226442372943E-3</v>
      </c>
      <c r="Q108" s="183">
        <f>IFERROR(_xll.qlIndexFixing(ONIndex1Y,I108,TRUE,_xll.ohTrigger(RecalcTrigger,Trigger1Y)),NA())</f>
        <v>-9.4729450124120262E-5</v>
      </c>
    </row>
    <row r="109" spans="2:17" x14ac:dyDescent="0.2">
      <c r="B109" s="39" t="s">
        <v>17</v>
      </c>
      <c r="D109" s="42">
        <f>_xll.qlCalendarAdvance(Calendar,$D108,B109,"f",FALSE)</f>
        <v>42634</v>
      </c>
      <c r="E109" s="177">
        <f>_xll.qlInterestRateIndexValueDate(IndexON,D109)</f>
        <v>42634</v>
      </c>
      <c r="F109" s="193">
        <f>IFERROR(_xll.qlIndexFixing(IndexON,D109,TRUE,_xll.ohTrigger(RecalcTrigger,TriggerON)),NA())</f>
        <v>-3.7293294964557688E-3</v>
      </c>
      <c r="H109" s="42">
        <f>_xll.qlCalendarAdvance(Calendar,$H108,B109,"f",FALSE)</f>
        <v>42634</v>
      </c>
      <c r="I109" s="177">
        <f>_xll.qlInterestRateIndexValueDate(Index1M,$H109)</f>
        <v>42636</v>
      </c>
      <c r="J109" s="182">
        <f>IFERROR(_xll.qlIndexFixing(Index1M,$H109,TRUE,_xll.ohTrigger(RecalcTrigger,Trigger1M)),NA())</f>
        <v>-3.7553002003670555E-3</v>
      </c>
      <c r="K109" s="44">
        <f>IFERROR(_xll.qlIndexFixing(Index3M,H109,TRUE,_xll.ohTrigger(RecalcTrigger,Trigger3M)),NA())</f>
        <v>-2.7007214166461018E-3</v>
      </c>
      <c r="L109" s="44">
        <f>IFERROR(_xll.qlIndexFixing(Index6M,$H109,TRUE,_xll.ohTrigger(RecalcTrigger,Trigger6M)),NA())</f>
        <v>-1.4976326145367559E-3</v>
      </c>
      <c r="M109" s="183">
        <f>IFERROR(_xll.qlIndexFixing(Index1Y,$H109,TRUE,_xll.ohTrigger(RecalcTrigger,Trigger1Y)),NA())</f>
        <v>-5.2289418515094617E-5</v>
      </c>
      <c r="N109" s="182">
        <f>IFERROR(_xll.qlIndexFixing(ONIndex1M,I109,TRUE,_xll.ohTrigger(RecalcTrigger,Trigger1M)),NA())</f>
        <v>-3.7346198019294619E-3</v>
      </c>
      <c r="O109" s="44">
        <f>IFERROR(_xll.qlIndexFixing(ONIndex3M,I109,TRUE,_xll.ohTrigger(RecalcTrigger,Trigger3M)),NA())</f>
        <v>-2.6961959999827201E-3</v>
      </c>
      <c r="P109" s="44">
        <f>IFERROR(_xll.qlIndexFixing(ONIndex6M,I109,TRUE,_xll.ohTrigger(RecalcTrigger,Trigger6M)),NA())</f>
        <v>-1.4855030105609401E-3</v>
      </c>
      <c r="Q109" s="183">
        <f>IFERROR(_xll.qlIndexFixing(ONIndex1Y,I109,TRUE,_xll.ohTrigger(RecalcTrigger,Trigger1Y)),NA())</f>
        <v>-9.4622564024149369E-5</v>
      </c>
    </row>
    <row r="110" spans="2:17" x14ac:dyDescent="0.2">
      <c r="B110" s="39" t="s">
        <v>17</v>
      </c>
      <c r="D110" s="42">
        <f>_xll.qlCalendarAdvance(Calendar,$D109,B110,"f",FALSE)</f>
        <v>42635</v>
      </c>
      <c r="E110" s="177">
        <f>_xll.qlInterestRateIndexValueDate(IndexON,D110)</f>
        <v>42635</v>
      </c>
      <c r="F110" s="193">
        <f>IFERROR(_xll.qlIndexFixing(IndexON,D110,TRUE,_xll.ohTrigger(RecalcTrigger,TriggerON)),NA())</f>
        <v>-3.7382515854433862E-3</v>
      </c>
      <c r="H110" s="42">
        <f>_xll.qlCalendarAdvance(Calendar,$H109,B110,"f",FALSE)</f>
        <v>42635</v>
      </c>
      <c r="I110" s="177">
        <f>_xll.qlInterestRateIndexValueDate(Index1M,$H110)</f>
        <v>42639</v>
      </c>
      <c r="J110" s="182">
        <f>IFERROR(_xll.qlIndexFixing(Index1M,$H110,TRUE,_xll.ohTrigger(RecalcTrigger,Trigger1M)),NA())</f>
        <v>-3.7618867761373131E-3</v>
      </c>
      <c r="K110" s="44">
        <f>IFERROR(_xll.qlIndexFixing(Index3M,H110,TRUE,_xll.ohTrigger(RecalcTrigger,Trigger3M)),NA())</f>
        <v>-2.7059705201160078E-3</v>
      </c>
      <c r="L110" s="44">
        <f>IFERROR(_xll.qlIndexFixing(Index6M,$H110,TRUE,_xll.ohTrigger(RecalcTrigger,Trigger6M)),NA())</f>
        <v>-1.4986653792390052E-3</v>
      </c>
      <c r="M110" s="183">
        <f>IFERROR(_xll.qlIndexFixing(Index1Y,$H110,TRUE,_xll.ohTrigger(RecalcTrigger,Trigger1Y)),NA())</f>
        <v>-5.1599547716580198E-5</v>
      </c>
      <c r="N110" s="182">
        <f>IFERROR(_xll.qlIndexFixing(ONIndex1M,I110,TRUE,_xll.ohTrigger(RecalcTrigger,Trigger1M)),NA())</f>
        <v>-3.7352272840340817E-3</v>
      </c>
      <c r="O110" s="44">
        <f>IFERROR(_xll.qlIndexFixing(ONIndex3M,I110,TRUE,_xll.ohTrigger(RecalcTrigger,Trigger3M)),NA())</f>
        <v>-2.7010677251260162E-3</v>
      </c>
      <c r="P110" s="44">
        <f>IFERROR(_xll.qlIndexFixing(ONIndex6M,I110,TRUE,_xll.ohTrigger(RecalcTrigger,Trigger6M)),NA())</f>
        <v>-1.4930724024742048E-3</v>
      </c>
      <c r="Q110" s="183">
        <f>IFERROR(_xll.qlIndexFixing(ONIndex1Y,I110,TRUE,_xll.ohTrigger(RecalcTrigger,Trigger1Y)),NA())</f>
        <v>-9.4546433322406642E-5</v>
      </c>
    </row>
    <row r="111" spans="2:17" x14ac:dyDescent="0.2">
      <c r="B111" s="39" t="s">
        <v>17</v>
      </c>
      <c r="D111" s="42">
        <f>_xll.qlCalendarAdvance(Calendar,$D110,B111,"f",FALSE)</f>
        <v>42636</v>
      </c>
      <c r="E111" s="177">
        <f>_xll.qlInterestRateIndexValueDate(IndexON,D111)</f>
        <v>42636</v>
      </c>
      <c r="F111" s="193">
        <f>IFERROR(_xll.qlIndexFixing(IndexON,D111,TRUE,_xll.ohTrigger(RecalcTrigger,TriggerON)),NA())</f>
        <v>-3.7554306253939629E-3</v>
      </c>
      <c r="H111" s="42">
        <f>_xll.qlCalendarAdvance(Calendar,$H110,B111,"f",FALSE)</f>
        <v>42636</v>
      </c>
      <c r="I111" s="177">
        <f>_xll.qlInterestRateIndexValueDate(Index1M,$H111)</f>
        <v>42640</v>
      </c>
      <c r="J111" s="182">
        <f>IFERROR(_xll.qlIndexFixing(Index1M,$H111,TRUE,_xll.ohTrigger(RecalcTrigger,Trigger1M)),NA())</f>
        <v>-3.7650287953074901E-3</v>
      </c>
      <c r="K111" s="44">
        <f>IFERROR(_xll.qlIndexFixing(Index3M,H111,TRUE,_xll.ohTrigger(RecalcTrigger,Trigger3M)),NA())</f>
        <v>-2.7061516661638402E-3</v>
      </c>
      <c r="L111" s="44">
        <f>IFERROR(_xll.qlIndexFixing(Index6M,$H111,TRUE,_xll.ohTrigger(RecalcTrigger,Trigger6M)),NA())</f>
        <v>-1.4987844558276115E-3</v>
      </c>
      <c r="M111" s="183">
        <f>IFERROR(_xll.qlIndexFixing(Index1Y,$H111,TRUE,_xll.ohTrigger(RecalcTrigger,Trigger1Y)),NA())</f>
        <v>-5.1126291729414116E-5</v>
      </c>
      <c r="N111" s="182">
        <f>IFERROR(_xll.qlIndexFixing(ONIndex1M,I111,TRUE,_xll.ohTrigger(RecalcTrigger,Trigger1M)),NA())</f>
        <v>-3.7356989285974862E-3</v>
      </c>
      <c r="O111" s="44">
        <f>IFERROR(_xll.qlIndexFixing(ONIndex3M,I111,TRUE,_xll.ohTrigger(RecalcTrigger,Trigger3M)),NA())</f>
        <v>-2.7059409335228324E-3</v>
      </c>
      <c r="P111" s="44">
        <f>IFERROR(_xll.qlIndexFixing(ONIndex6M,I111,TRUE,_xll.ohTrigger(RecalcTrigger,Trigger6M)),NA())</f>
        <v>-1.5009391721099163E-3</v>
      </c>
      <c r="Q111" s="183">
        <f>IFERROR(_xll.qlIndexFixing(ONIndex1Y,I111,TRUE,_xll.ohTrigger(RecalcTrigger,Trigger1Y)),NA())</f>
        <v>-9.4501720209194673E-5</v>
      </c>
    </row>
    <row r="112" spans="2:17" x14ac:dyDescent="0.2">
      <c r="B112" s="39" t="s">
        <v>17</v>
      </c>
      <c r="D112" s="42">
        <f>_xll.qlCalendarAdvance(Calendar,$D111,B112,"f",FALSE)</f>
        <v>42639</v>
      </c>
      <c r="E112" s="177">
        <f>_xll.qlInterestRateIndexValueDate(IndexON,D112)</f>
        <v>42639</v>
      </c>
      <c r="F112" s="193">
        <f>IFERROR(_xll.qlIndexFixing(IndexON,D112,TRUE,_xll.ohTrigger(RecalcTrigger,TriggerON)),NA())</f>
        <v>-3.772022014976173E-3</v>
      </c>
      <c r="H112" s="42">
        <f>_xll.qlCalendarAdvance(Calendar,$H111,B112,"f",FALSE)</f>
        <v>42639</v>
      </c>
      <c r="I112" s="177">
        <f>_xll.qlInterestRateIndexValueDate(Index1M,$H112)</f>
        <v>42641</v>
      </c>
      <c r="J112" s="182">
        <f>IFERROR(_xll.qlIndexFixing(Index1M,$H112,TRUE,_xll.ohTrigger(RecalcTrigger,Trigger1M)),NA())</f>
        <v>-3.7683829406662817E-3</v>
      </c>
      <c r="K112" s="44">
        <f>IFERROR(_xll.qlIndexFixing(Index3M,H112,TRUE,_xll.ohTrigger(RecalcTrigger,Trigger3M)),NA())</f>
        <v>-2.7074599537353044E-3</v>
      </c>
      <c r="L112" s="44">
        <f>IFERROR(_xll.qlIndexFixing(Index6M,$H112,TRUE,_xll.ohTrigger(RecalcTrigger,Trigger6M)),NA())</f>
        <v>-1.4990744967936626E-3</v>
      </c>
      <c r="M112" s="183">
        <f>IFERROR(_xll.qlIndexFixing(Index1Y,$H112,TRUE,_xll.ohTrigger(RecalcTrigger,Trigger1Y)),NA())</f>
        <v>-5.0634044270291328E-5</v>
      </c>
      <c r="N112" s="182">
        <f>IFERROR(_xll.qlIndexFixing(ONIndex1M,I112,TRUE,_xll.ohTrigger(RecalcTrigger,Trigger1M)),NA())</f>
        <v>-3.7370523919921794E-3</v>
      </c>
      <c r="O112" s="44">
        <f>IFERROR(_xll.qlIndexFixing(ONIndex3M,I112,TRUE,_xll.ohTrigger(RecalcTrigger,Trigger3M)),NA())</f>
        <v>-2.7152603182534207E-3</v>
      </c>
      <c r="P112" s="44">
        <f>IFERROR(_xll.qlIndexFixing(ONIndex6M,I112,TRUE,_xll.ohTrigger(RecalcTrigger,Trigger6M)),NA())</f>
        <v>-1.5138865920194533E-3</v>
      </c>
      <c r="Q112" s="183">
        <f>IFERROR(_xll.qlIndexFixing(ONIndex1Y,I112,TRUE,_xll.ohTrigger(RecalcTrigger,Trigger1Y)),NA())</f>
        <v>-9.4520307141188198E-5</v>
      </c>
    </row>
    <row r="113" spans="2:17" x14ac:dyDescent="0.2">
      <c r="B113" s="39" t="s">
        <v>17</v>
      </c>
      <c r="D113" s="42">
        <f>_xll.qlCalendarAdvance(Calendar,$D112,B113,"f",FALSE)</f>
        <v>42640</v>
      </c>
      <c r="E113" s="177">
        <f>_xll.qlInterestRateIndexValueDate(IndexON,D113)</f>
        <v>42640</v>
      </c>
      <c r="F113" s="193">
        <f>IFERROR(_xll.qlIndexFixing(IndexON,D113,TRUE,_xll.ohTrigger(RecalcTrigger,TriggerON)),NA())</f>
        <v>-3.7799450996045536E-3</v>
      </c>
      <c r="H113" s="42">
        <f>_xll.qlCalendarAdvance(Calendar,$H112,B113,"f",FALSE)</f>
        <v>42640</v>
      </c>
      <c r="I113" s="177">
        <f>_xll.qlInterestRateIndexValueDate(Index1M,$H113)</f>
        <v>42642</v>
      </c>
      <c r="J113" s="182">
        <f>IFERROR(_xll.qlIndexFixing(Index1M,$H113,TRUE,_xll.ohTrigger(RecalcTrigger,Trigger1M)),NA())</f>
        <v>-3.7770565136441281E-3</v>
      </c>
      <c r="K113" s="44">
        <f>IFERROR(_xll.qlIndexFixing(Index3M,H113,TRUE,_xll.ohTrigger(RecalcTrigger,Trigger3M)),NA())</f>
        <v>-2.7087435735690265E-3</v>
      </c>
      <c r="L113" s="44">
        <f>IFERROR(_xll.qlIndexFixing(Index6M,$H113,TRUE,_xll.ohTrigger(RecalcTrigger,Trigger6M)),NA())</f>
        <v>-1.4993661695715263E-3</v>
      </c>
      <c r="M113" s="183">
        <f>IFERROR(_xll.qlIndexFixing(Index1Y,$H113,TRUE,_xll.ohTrigger(RecalcTrigger,Trigger1Y)),NA())</f>
        <v>-5.0121909431754035E-5</v>
      </c>
      <c r="N113" s="182">
        <f>IFERROR(_xll.qlIndexFixing(ONIndex1M,I113,TRUE,_xll.ohTrigger(RecalcTrigger,Trigger1M)),NA())</f>
        <v>-3.7390801855519129E-3</v>
      </c>
      <c r="O113" s="44">
        <f>IFERROR(_xll.qlIndexFixing(ONIndex3M,I113,TRUE,_xll.ohTrigger(RecalcTrigger,Trigger3M)),NA())</f>
        <v>-2.7237394148516003E-3</v>
      </c>
      <c r="P113" s="44">
        <f>IFERROR(_xll.qlIndexFixing(ONIndex6M,I113,TRUE,_xll.ohTrigger(RecalcTrigger,Trigger6M)),NA())</f>
        <v>-1.5251259865811662E-3</v>
      </c>
      <c r="Q113" s="183">
        <f>IFERROR(_xll.qlIndexFixing(ONIndex1Y,I113,TRUE,_xll.ohTrigger(RecalcTrigger,Trigger1Y)),NA())</f>
        <v>-9.4650293842590827E-5</v>
      </c>
    </row>
    <row r="114" spans="2:17" x14ac:dyDescent="0.2">
      <c r="B114" s="39" t="s">
        <v>17</v>
      </c>
      <c r="D114" s="42">
        <f>_xll.qlCalendarAdvance(Calendar,$D113,B114,"f",FALSE)</f>
        <v>42641</v>
      </c>
      <c r="E114" s="177">
        <f>_xll.qlInterestRateIndexValueDate(IndexON,D114)</f>
        <v>42641</v>
      </c>
      <c r="F114" s="193">
        <f>IFERROR(_xll.qlIndexFixing(IndexON,D114,TRUE,_xll.ohTrigger(RecalcTrigger,TriggerON)),NA())</f>
        <v>-3.7876443585949104E-3</v>
      </c>
      <c r="H114" s="42">
        <f>_xll.qlCalendarAdvance(Calendar,$H113,B114,"f",FALSE)</f>
        <v>42641</v>
      </c>
      <c r="I114" s="177">
        <f>_xll.qlInterestRateIndexValueDate(Index1M,$H114)</f>
        <v>42643</v>
      </c>
      <c r="J114" s="182">
        <f>IFERROR(_xll.qlIndexFixing(Index1M,$H114,TRUE,_xll.ohTrigger(RecalcTrigger,Trigger1M)),NA())</f>
        <v>-3.778429837835592E-3</v>
      </c>
      <c r="K114" s="44">
        <f>IFERROR(_xll.qlIndexFixing(Index3M,H114,TRUE,_xll.ohTrigger(RecalcTrigger,Trigger3M)),NA())</f>
        <v>-2.7100000000004928E-3</v>
      </c>
      <c r="L114" s="44">
        <f>IFERROR(_xll.qlIndexFixing(Index6M,$H114,TRUE,_xll.ohTrigger(RecalcTrigger,Trigger6M)),NA())</f>
        <v>-1.5000000000001642E-3</v>
      </c>
      <c r="M114" s="183">
        <f>IFERROR(_xll.qlIndexFixing(Index1Y,$H114,TRUE,_xll.ohTrigger(RecalcTrigger,Trigger1Y)),NA())</f>
        <v>-4.9999999999998152E-5</v>
      </c>
      <c r="N114" s="182">
        <f>IFERROR(_xll.qlIndexFixing(ONIndex1M,I114,TRUE,_xll.ohTrigger(RecalcTrigger,Trigger1M)),NA())</f>
        <v>-3.740386582982147E-3</v>
      </c>
      <c r="O114" s="44">
        <f>IFERROR(_xll.qlIndexFixing(ONIndex3M,I114,TRUE,_xll.ohTrigger(RecalcTrigger,Trigger3M)),NA())</f>
        <v>-2.7274853479752892E-3</v>
      </c>
      <c r="P114" s="44">
        <f>IFERROR(_xll.qlIndexFixing(ONIndex6M,I114,TRUE,_xll.ohTrigger(RecalcTrigger,Trigger6M)),NA())</f>
        <v>-1.5303122043164308E-3</v>
      </c>
      <c r="Q114" s="183">
        <f>IFERROR(_xll.qlIndexFixing(ONIndex1Y,I114,TRUE,_xll.ohTrigger(RecalcTrigger,Trigger1Y)),NA())</f>
        <v>-9.4772606082926814E-5</v>
      </c>
    </row>
    <row r="115" spans="2:17" x14ac:dyDescent="0.2">
      <c r="B115" s="39" t="s">
        <v>17</v>
      </c>
      <c r="D115" s="42">
        <f>_xll.qlCalendarAdvance(Calendar,$D114,B115,"f",FALSE)</f>
        <v>42642</v>
      </c>
      <c r="E115" s="177">
        <f>_xll.qlInterestRateIndexValueDate(IndexON,D115)</f>
        <v>42642</v>
      </c>
      <c r="F115" s="193">
        <f>IFERROR(_xll.qlIndexFixing(IndexON,D115,TRUE,_xll.ohTrigger(RecalcTrigger,TriggerON)),NA())</f>
        <v>-3.7951117839130077E-3</v>
      </c>
      <c r="H115" s="42">
        <f>_xll.qlCalendarAdvance(Calendar,$H114,B115,"f",FALSE)</f>
        <v>42642</v>
      </c>
      <c r="I115" s="177">
        <f>_xll.qlInterestRateIndexValueDate(Index1M,$H115)</f>
        <v>42646</v>
      </c>
      <c r="J115" s="182">
        <f>IFERROR(_xll.qlIndexFixing(Index1M,$H115,TRUE,_xll.ohTrigger(RecalcTrigger,Trigger1M)),NA())</f>
        <v>-3.7918057639764872E-3</v>
      </c>
      <c r="K115" s="44">
        <f>IFERROR(_xll.qlIndexFixing(Index3M,H115,TRUE,_xll.ohTrigger(RecalcTrigger,Trigger3M)),NA())</f>
        <v>-2.7148329010160208E-3</v>
      </c>
      <c r="L115" s="44">
        <f>IFERROR(_xll.qlIndexFixing(Index6M,$H115,TRUE,_xll.ohTrigger(RecalcTrigger,Trigger6M)),NA())</f>
        <v>-1.5012314602416365E-3</v>
      </c>
      <c r="M115" s="183">
        <f>IFERROR(_xll.qlIndexFixing(Index1Y,$H115,TRUE,_xll.ohTrigger(RecalcTrigger,Trigger1Y)),NA())</f>
        <v>-4.7879511997112425E-5</v>
      </c>
      <c r="N115" s="182">
        <f>IFERROR(_xll.qlIndexFixing(ONIndex1M,I115,TRUE,_xll.ohTrigger(RecalcTrigger,Trigger1M)),NA())</f>
        <v>-3.7418882344653071E-3</v>
      </c>
      <c r="O115" s="44">
        <f>IFERROR(_xll.qlIndexFixing(ONIndex3M,I115,TRUE,_xll.ohTrigger(RecalcTrigger,Trigger3M)),NA())</f>
        <v>-2.7309287303545204E-3</v>
      </c>
      <c r="P115" s="44">
        <f>IFERROR(_xll.qlIndexFixing(ONIndex6M,I115,TRUE,_xll.ohTrigger(RecalcTrigger,Trigger6M)),NA())</f>
        <v>-1.5352276502067497E-3</v>
      </c>
      <c r="Q115" s="183">
        <f>IFERROR(_xll.qlIndexFixing(ONIndex1Y,I115,TRUE,_xll.ohTrigger(RecalcTrigger,Trigger1Y)),NA())</f>
        <v>-9.4930310692298292E-5</v>
      </c>
    </row>
    <row r="116" spans="2:17" x14ac:dyDescent="0.2">
      <c r="B116" s="39" t="s">
        <v>17</v>
      </c>
      <c r="D116" s="42">
        <f>_xll.qlCalendarAdvance(Calendar,$D115,B116,"f",FALSE)</f>
        <v>42643</v>
      </c>
      <c r="E116" s="177">
        <f>_xll.qlInterestRateIndexValueDate(IndexON,D116)</f>
        <v>42643</v>
      </c>
      <c r="F116" s="193">
        <f>IFERROR(_xll.qlIndexFixing(IndexON,D116,TRUE,_xll.ohTrigger(RecalcTrigger,TriggerON)),NA())</f>
        <v>-3.809193507953168E-3</v>
      </c>
      <c r="H116" s="42">
        <f>_xll.qlCalendarAdvance(Calendar,$H115,B116,"f",FALSE)</f>
        <v>42643</v>
      </c>
      <c r="I116" s="177">
        <f>_xll.qlInterestRateIndexValueDate(Index1M,$H116)</f>
        <v>42647</v>
      </c>
      <c r="J116" s="182">
        <f>IFERROR(_xll.qlIndexFixing(Index1M,$H116,TRUE,_xll.ohTrigger(RecalcTrigger,Trigger1M)),NA())</f>
        <v>-3.7967206574931753E-3</v>
      </c>
      <c r="K116" s="44">
        <f>IFERROR(_xll.qlIndexFixing(Index3M,H116,TRUE,_xll.ohTrigger(RecalcTrigger,Trigger3M)),NA())</f>
        <v>-2.7159942148489448E-3</v>
      </c>
      <c r="L116" s="44">
        <f>IFERROR(_xll.qlIndexFixing(Index6M,$H116,TRUE,_xll.ohTrigger(RecalcTrigger,Trigger6M)),NA())</f>
        <v>-1.5017281870683401E-3</v>
      </c>
      <c r="M116" s="183">
        <f>IFERROR(_xll.qlIndexFixing(Index1Y,$H116,TRUE,_xll.ohTrigger(RecalcTrigger,Trigger1Y)),NA())</f>
        <v>-4.7276435311426384E-5</v>
      </c>
      <c r="N116" s="182">
        <f>IFERROR(_xll.qlIndexFixing(ONIndex1M,I116,TRUE,_xll.ohTrigger(RecalcTrigger,Trigger1M)),NA())</f>
        <v>-3.7435905507932077E-3</v>
      </c>
      <c r="O116" s="44">
        <f>IFERROR(_xll.qlIndexFixing(ONIndex3M,I116,TRUE,_xll.ohTrigger(RecalcTrigger,Trigger3M)),NA())</f>
        <v>-2.7340612119086671E-3</v>
      </c>
      <c r="P116" s="44">
        <f>IFERROR(_xll.qlIndexFixing(ONIndex6M,I116,TRUE,_xll.ohTrigger(RecalcTrigger,Trigger6M)),NA())</f>
        <v>-1.5398639281283266E-3</v>
      </c>
      <c r="Q116" s="183">
        <f>IFERROR(_xll.qlIndexFixing(ONIndex1Y,I116,TRUE,_xll.ohTrigger(RecalcTrigger,Trigger1Y)),NA())</f>
        <v>-9.5124070220720114E-5</v>
      </c>
    </row>
    <row r="117" spans="2:17" x14ac:dyDescent="0.2">
      <c r="B117" s="39" t="s">
        <v>17</v>
      </c>
      <c r="D117" s="42">
        <f>_xll.qlCalendarAdvance(Calendar,$D116,B117,"f",FALSE)</f>
        <v>42646</v>
      </c>
      <c r="E117" s="177">
        <f>_xll.qlInterestRateIndexValueDate(IndexON,D117)</f>
        <v>42646</v>
      </c>
      <c r="F117" s="193">
        <f>IFERROR(_xll.qlIndexFixing(IndexON,D117,TRUE,_xll.ohTrigger(RecalcTrigger,TriggerON)),NA())</f>
        <v>-3.8225029827820833E-3</v>
      </c>
      <c r="H117" s="42">
        <f>_xll.qlCalendarAdvance(Calendar,$H116,B117,"f",FALSE)</f>
        <v>42646</v>
      </c>
      <c r="I117" s="177">
        <f>_xll.qlInterestRateIndexValueDate(Index1M,$H117)</f>
        <v>42648</v>
      </c>
      <c r="J117" s="182">
        <f>IFERROR(_xll.qlIndexFixing(Index1M,$H117,TRUE,_xll.ohTrigger(RecalcTrigger,Trigger1M)),NA())</f>
        <v>-3.8083504505208188E-3</v>
      </c>
      <c r="K117" s="44">
        <f>IFERROR(_xll.qlIndexFixing(Index3M,H117,TRUE,_xll.ohTrigger(RecalcTrigger,Trigger3M)),NA())</f>
        <v>-2.7171352950918484E-3</v>
      </c>
      <c r="L117" s="44">
        <f>IFERROR(_xll.qlIndexFixing(Index6M,$H117,TRUE,_xll.ohTrigger(RecalcTrigger,Trigger6M)),NA())</f>
        <v>-1.502264426204732E-3</v>
      </c>
      <c r="M117" s="183">
        <f>IFERROR(_xll.qlIndexFixing(Index1Y,$H117,TRUE,_xll.ohTrigger(RecalcTrigger,Trigger1Y)),NA())</f>
        <v>-4.665893891461656E-5</v>
      </c>
      <c r="N117" s="182">
        <f>IFERROR(_xll.qlIndexFixing(ONIndex1M,I117,TRUE,_xll.ohTrigger(RecalcTrigger,Trigger1M)),NA())</f>
        <v>-3.7476521037804744E-3</v>
      </c>
      <c r="O117" s="44">
        <f>IFERROR(_xll.qlIndexFixing(ONIndex3M,I117,TRUE,_xll.ohTrigger(RecalcTrigger,Trigger3M)),NA())</f>
        <v>-2.7392272446702393E-3</v>
      </c>
      <c r="P117" s="44">
        <f>IFERROR(_xll.qlIndexFixing(ONIndex6M,I117,TRUE,_xll.ohTrigger(RecalcTrigger,Trigger6M)),NA())</f>
        <v>-1.5481572863951243E-3</v>
      </c>
      <c r="Q117" s="183">
        <f>IFERROR(_xll.qlIndexFixing(ONIndex1Y,I117,TRUE,_xll.ohTrigger(RecalcTrigger,Trigger1Y)),NA())</f>
        <v>-9.5635059098597708E-5</v>
      </c>
    </row>
    <row r="118" spans="2:17" x14ac:dyDescent="0.2">
      <c r="B118" s="39" t="s">
        <v>17</v>
      </c>
      <c r="D118" s="42">
        <f>_xll.qlCalendarAdvance(Calendar,$D117,B118,"f",FALSE)</f>
        <v>42647</v>
      </c>
      <c r="E118" s="177">
        <f>_xll.qlInterestRateIndexValueDate(IndexON,D118)</f>
        <v>42647</v>
      </c>
      <c r="F118" s="193">
        <f>IFERROR(_xll.qlIndexFixing(IndexON,D118,TRUE,_xll.ohTrigger(RecalcTrigger,TriggerON)),NA())</f>
        <v>-3.8286911159080006E-3</v>
      </c>
      <c r="H118" s="42">
        <f>_xll.qlCalendarAdvance(Calendar,$H117,B118,"f",FALSE)</f>
        <v>42647</v>
      </c>
      <c r="I118" s="177">
        <f>_xll.qlInterestRateIndexValueDate(Index1M,$H118)</f>
        <v>42649</v>
      </c>
      <c r="J118" s="182">
        <f>IFERROR(_xll.qlIndexFixing(Index1M,$H118,TRUE,_xll.ohTrigger(RecalcTrigger,Trigger1M)),NA())</f>
        <v>-3.8104670012768793E-3</v>
      </c>
      <c r="K118" s="44">
        <f>IFERROR(_xll.qlIndexFixing(Index3M,H118,TRUE,_xll.ohTrigger(RecalcTrigger,Trigger3M)),NA())</f>
        <v>-2.7182587846432396E-3</v>
      </c>
      <c r="L118" s="44">
        <f>IFERROR(_xll.qlIndexFixing(Index6M,$H118,TRUE,_xll.ohTrigger(RecalcTrigger,Trigger6M)),NA())</f>
        <v>-1.5028380083559579E-3</v>
      </c>
      <c r="M118" s="183">
        <f>IFERROR(_xll.qlIndexFixing(Index1Y,$H118,TRUE,_xll.ohTrigger(RecalcTrigger,Trigger1Y)),NA())</f>
        <v>-4.6028324816470616E-5</v>
      </c>
      <c r="N118" s="182">
        <f>IFERROR(_xll.qlIndexFixing(ONIndex1M,I118,TRUE,_xll.ohTrigger(RecalcTrigger,Trigger1M)),NA())</f>
        <v>-3.7525146724748382E-3</v>
      </c>
      <c r="O118" s="44">
        <f>IFERROR(_xll.qlIndexFixing(ONIndex3M,I118,TRUE,_xll.ohTrigger(RecalcTrigger,Trigger3M)),NA())</f>
        <v>-2.7433151245448428E-3</v>
      </c>
      <c r="P118" s="44">
        <f>IFERROR(_xll.qlIndexFixing(ONIndex6M,I118,TRUE,_xll.ohTrigger(RecalcTrigger,Trigger6M)),NA())</f>
        <v>-1.5554494402492125E-3</v>
      </c>
      <c r="Q118" s="183">
        <f>IFERROR(_xll.qlIndexFixing(ONIndex1Y,I118,TRUE,_xll.ohTrigger(RecalcTrigger,Trigger1Y)),NA())</f>
        <v>-9.627290628699825E-5</v>
      </c>
    </row>
    <row r="119" spans="2:17" x14ac:dyDescent="0.2">
      <c r="B119" s="39" t="s">
        <v>17</v>
      </c>
      <c r="D119" s="42">
        <f>_xll.qlCalendarAdvance(Calendar,$D118,B119,"f",FALSE)</f>
        <v>42648</v>
      </c>
      <c r="E119" s="177">
        <f>_xll.qlInterestRateIndexValueDate(IndexON,D119)</f>
        <v>42648</v>
      </c>
      <c r="F119" s="193">
        <f>IFERROR(_xll.qlIndexFixing(IndexON,D119,TRUE,_xll.ohTrigger(RecalcTrigger,TriggerON)),NA())</f>
        <v>-3.8345993659971711E-3</v>
      </c>
      <c r="H119" s="42">
        <f>_xll.qlCalendarAdvance(Calendar,$H118,B119,"f",FALSE)</f>
        <v>42648</v>
      </c>
      <c r="I119" s="177">
        <f>_xll.qlInterestRateIndexValueDate(Index1M,$H119)</f>
        <v>42650</v>
      </c>
      <c r="J119" s="182">
        <f>IFERROR(_xll.qlIndexFixing(Index1M,$H119,TRUE,_xll.ohTrigger(RecalcTrigger,Trigger1M)),NA())</f>
        <v>-3.8126639534991607E-3</v>
      </c>
      <c r="K119" s="44">
        <f>IFERROR(_xll.qlIndexFixing(Index3M,H119,TRUE,_xll.ohTrigger(RecalcTrigger,Trigger3M)),NA())</f>
        <v>-2.7218630660841765E-3</v>
      </c>
      <c r="L119" s="44">
        <f>IFERROR(_xll.qlIndexFixing(Index6M,$H119,TRUE,_xll.ohTrigger(RecalcTrigger,Trigger6M)),NA())</f>
        <v>-1.5034467611245912E-3</v>
      </c>
      <c r="M119" s="183">
        <f>IFERROR(_xll.qlIndexFixing(Index1Y,$H119,TRUE,_xll.ohTrigger(RecalcTrigger,Trigger1Y)),NA())</f>
        <v>-4.4351118239552117E-5</v>
      </c>
      <c r="N119" s="182">
        <f>IFERROR(_xll.qlIndexFixing(ONIndex1M,I119,TRUE,_xll.ohTrigger(RecalcTrigger,Trigger1M)),NA())</f>
        <v>-3.7553014694280407E-3</v>
      </c>
      <c r="O119" s="44">
        <f>IFERROR(_xll.qlIndexFixing(ONIndex3M,I119,TRUE,_xll.ohTrigger(RecalcTrigger,Trigger3M)),NA())</f>
        <v>-2.7447678478065285E-3</v>
      </c>
      <c r="P119" s="44">
        <f>IFERROR(_xll.qlIndexFixing(ONIndex6M,I119,TRUE,_xll.ohTrigger(RecalcTrigger,Trigger6M)),NA())</f>
        <v>-1.5585639379889216E-3</v>
      </c>
      <c r="Q119" s="183">
        <f>IFERROR(_xll.qlIndexFixing(ONIndex1Y,I119,TRUE,_xll.ohTrigger(RecalcTrigger,Trigger1Y)),NA())</f>
        <v>-9.665687698223735E-5</v>
      </c>
    </row>
    <row r="120" spans="2:17" x14ac:dyDescent="0.2">
      <c r="B120" s="39" t="s">
        <v>17</v>
      </c>
      <c r="D120" s="42">
        <f>_xll.qlCalendarAdvance(Calendar,$D119,B120,"f",FALSE)</f>
        <v>42649</v>
      </c>
      <c r="E120" s="177">
        <f>_xll.qlInterestRateIndexValueDate(IndexON,D120)</f>
        <v>42649</v>
      </c>
      <c r="F120" s="193">
        <f>IFERROR(_xll.qlIndexFixing(IndexON,D120,TRUE,_xll.ohTrigger(RecalcTrigger,TriggerON)),NA())</f>
        <v>-3.8402197246556469E-3</v>
      </c>
      <c r="H120" s="42">
        <f>_xll.qlCalendarAdvance(Calendar,$H119,B120,"f",FALSE)</f>
        <v>42649</v>
      </c>
      <c r="I120" s="177">
        <f>_xll.qlInterestRateIndexValueDate(Index1M,$H120)</f>
        <v>42653</v>
      </c>
      <c r="J120" s="182">
        <f>IFERROR(_xll.qlIndexFixing(Index1M,$H120,TRUE,_xll.ohTrigger(RecalcTrigger,Trigger1M)),NA())</f>
        <v>-3.8301314329104406E-3</v>
      </c>
      <c r="K120" s="44">
        <f>IFERROR(_xll.qlIndexFixing(Index3M,H120,TRUE,_xll.ohTrigger(RecalcTrigger,Trigger3M)),NA())</f>
        <v>-2.7226324980737975E-3</v>
      </c>
      <c r="L120" s="44">
        <f>IFERROR(_xll.qlIndexFixing(Index6M,$H120,TRUE,_xll.ohTrigger(RecalcTrigger,Trigger6M)),NA())</f>
        <v>-1.505462272610432E-3</v>
      </c>
      <c r="M120" s="183">
        <f>IFERROR(_xll.qlIndexFixing(Index1Y,$H120,TRUE,_xll.ohTrigger(RecalcTrigger,Trigger1Y)),NA())</f>
        <v>-4.3401059626738849E-5</v>
      </c>
      <c r="N120" s="182">
        <f>IFERROR(_xll.qlIndexFixing(ONIndex1M,I120,TRUE,_xll.ohTrigger(RecalcTrigger,Trigger1M)),NA())</f>
        <v>-3.7583213940584059E-3</v>
      </c>
      <c r="O120" s="44">
        <f>IFERROR(_xll.qlIndexFixing(ONIndex3M,I120,TRUE,_xll.ohTrigger(RecalcTrigger,Trigger3M)),NA())</f>
        <v>-2.7458595688001353E-3</v>
      </c>
      <c r="P120" s="44">
        <f>IFERROR(_xll.qlIndexFixing(ONIndex6M,I120,TRUE,_xll.ohTrigger(RecalcTrigger,Trigger6M)),NA())</f>
        <v>-1.561348891816472E-3</v>
      </c>
      <c r="Q120" s="183">
        <f>IFERROR(_xll.qlIndexFixing(ONIndex1Y,I120,TRUE,_xll.ohTrigger(RecalcTrigger,Trigger1Y)),NA())</f>
        <v>-9.7080877496935614E-5</v>
      </c>
    </row>
    <row r="121" spans="2:17" x14ac:dyDescent="0.2">
      <c r="B121" s="39" t="s">
        <v>17</v>
      </c>
      <c r="D121" s="42">
        <f>_xll.qlCalendarAdvance(Calendar,$D120,B121,"f",FALSE)</f>
        <v>42650</v>
      </c>
      <c r="E121" s="177">
        <f>_xll.qlInterestRateIndexValueDate(IndexON,D121)</f>
        <v>42650</v>
      </c>
      <c r="F121" s="193">
        <f>IFERROR(_xll.qlIndexFixing(IndexON,D121,TRUE,_xll.ohTrigger(RecalcTrigger,TriggerON)),NA())</f>
        <v>-3.8504195801358776E-3</v>
      </c>
      <c r="H121" s="42">
        <f>_xll.qlCalendarAdvance(Calendar,$H120,B121,"f",FALSE)</f>
        <v>42650</v>
      </c>
      <c r="I121" s="177">
        <f>_xll.qlInterestRateIndexValueDate(Index1M,$H121)</f>
        <v>42654</v>
      </c>
      <c r="J121" s="182">
        <f>IFERROR(_xll.qlIndexFixing(Index1M,$H121,TRUE,_xll.ohTrigger(RecalcTrigger,Trigger1M)),NA())</f>
        <v>-3.8362285080055648E-3</v>
      </c>
      <c r="K121" s="44">
        <f>IFERROR(_xll.qlIndexFixing(Index3M,H121,TRUE,_xll.ohTrigger(RecalcTrigger,Trigger3M)),NA())</f>
        <v>-2.7237104818416996E-3</v>
      </c>
      <c r="L121" s="44">
        <f>IFERROR(_xll.qlIndexFixing(Index6M,$H121,TRUE,_xll.ohTrigger(RecalcTrigger,Trigger6M)),NA())</f>
        <v>-1.5061899218124235E-3</v>
      </c>
      <c r="M121" s="183">
        <f>IFERROR(_xll.qlIndexFixing(Index1Y,$H121,TRUE,_xll.ohTrigger(RecalcTrigger,Trigger1Y)),NA())</f>
        <v>-4.2724715191924786E-5</v>
      </c>
      <c r="N121" s="182">
        <f>IFERROR(_xll.qlIndexFixing(ONIndex1M,I121,TRUE,_xll.ohTrigger(RecalcTrigger,Trigger1M)),NA())</f>
        <v>-3.7615798567580683E-3</v>
      </c>
      <c r="O121" s="44">
        <f>IFERROR(_xll.qlIndexFixing(ONIndex3M,I121,TRUE,_xll.ohTrigger(RecalcTrigger,Trigger3M)),NA())</f>
        <v>-2.7465819370853239E-3</v>
      </c>
      <c r="P121" s="44">
        <f>IFERROR(_xll.qlIndexFixing(ONIndex6M,I121,TRUE,_xll.ohTrigger(RecalcTrigger,Trigger6M)),NA())</f>
        <v>-1.5637959053282913E-3</v>
      </c>
      <c r="Q121" s="183">
        <f>IFERROR(_xll.qlIndexFixing(ONIndex1Y,I121,TRUE,_xll.ohTrigger(RecalcTrigger,Trigger1Y)),NA())</f>
        <v>-9.7545569941459576E-5</v>
      </c>
    </row>
    <row r="122" spans="2:17" x14ac:dyDescent="0.2">
      <c r="B122" s="39" t="s">
        <v>17</v>
      </c>
      <c r="D122" s="42">
        <f>_xll.qlCalendarAdvance(Calendar,$D121,B122,"f",FALSE)</f>
        <v>42653</v>
      </c>
      <c r="E122" s="177">
        <f>_xll.qlInterestRateIndexValueDate(IndexON,D122)</f>
        <v>42653</v>
      </c>
      <c r="F122" s="193">
        <f>IFERROR(_xll.qlIndexFixing(IndexON,D122,TRUE,_xll.ohTrigger(RecalcTrigger,TriggerON)),NA())</f>
        <v>-3.8596620822595185E-3</v>
      </c>
      <c r="H122" s="42">
        <f>_xll.qlCalendarAdvance(Calendar,$H121,B122,"f",FALSE)</f>
        <v>42653</v>
      </c>
      <c r="I122" s="177">
        <f>_xll.qlInterestRateIndexValueDate(Index1M,$H122)</f>
        <v>42655</v>
      </c>
      <c r="J122" s="182">
        <f>IFERROR(_xll.qlIndexFixing(Index1M,$H122,TRUE,_xll.ohTrigger(RecalcTrigger,Trigger1M)),NA())</f>
        <v>-3.8492929341763216E-3</v>
      </c>
      <c r="K122" s="44">
        <f>IFERROR(_xll.qlIndexFixing(Index3M,H122,TRUE,_xll.ohTrigger(RecalcTrigger,Trigger3M)),NA())</f>
        <v>-2.7247884148428195E-3</v>
      </c>
      <c r="L122" s="44">
        <f>IFERROR(_xll.qlIndexFixing(Index6M,$H122,TRUE,_xll.ohTrigger(RecalcTrigger,Trigger6M)),NA())</f>
        <v>-1.5069418331043344E-3</v>
      </c>
      <c r="M122" s="183">
        <f>IFERROR(_xll.qlIndexFixing(Index1Y,$H122,TRUE,_xll.ohTrigger(RecalcTrigger,Trigger1Y)),NA())</f>
        <v>-4.204326193076245E-5</v>
      </c>
      <c r="N122" s="182">
        <f>IFERROR(_xll.qlIndexFixing(ONIndex1M,I122,TRUE,_xll.ohTrigger(RecalcTrigger,Trigger1M)),NA())</f>
        <v>-3.7688795039114709E-3</v>
      </c>
      <c r="O122" s="44">
        <f>IFERROR(_xll.qlIndexFixing(ONIndex3M,I122,TRUE,_xll.ohTrigger(RecalcTrigger,Trigger3M)),NA())</f>
        <v>-2.7467327892960469E-3</v>
      </c>
      <c r="P122" s="44">
        <f>IFERROR(_xll.qlIndexFixing(ONIndex6M,I122,TRUE,_xll.ohTrigger(RecalcTrigger,Trigger6M)),NA())</f>
        <v>-1.5675146598059797E-3</v>
      </c>
      <c r="Q122" s="183">
        <f>IFERROR(_xll.qlIndexFixing(ONIndex1Y,I122,TRUE,_xll.ohTrigger(RecalcTrigger,Trigger1Y)),NA())</f>
        <v>-9.8613880408215948E-5</v>
      </c>
    </row>
    <row r="123" spans="2:17" x14ac:dyDescent="0.2">
      <c r="B123" s="39" t="s">
        <v>17</v>
      </c>
      <c r="D123" s="42">
        <f>_xll.qlCalendarAdvance(Calendar,$D122,B123,"f",FALSE)</f>
        <v>42654</v>
      </c>
      <c r="E123" s="177">
        <f>_xll.qlInterestRateIndexValueDate(IndexON,D123)</f>
        <v>42654</v>
      </c>
      <c r="F123" s="193">
        <f>IFERROR(_xll.qlIndexFixing(IndexON,D123,TRUE,_xll.ohTrigger(RecalcTrigger,TriggerON)),NA())</f>
        <v>-3.8637228612525831E-3</v>
      </c>
      <c r="H123" s="42">
        <f>_xll.qlCalendarAdvance(Calendar,$H122,B123,"f",FALSE)</f>
        <v>42654</v>
      </c>
      <c r="I123" s="177">
        <f>_xll.qlInterestRateIndexValueDate(Index1M,$H123)</f>
        <v>42656</v>
      </c>
      <c r="J123" s="182">
        <f>IFERROR(_xll.qlIndexFixing(Index1M,$H123,TRUE,_xll.ohTrigger(RecalcTrigger,Trigger1M)),NA())</f>
        <v>-3.8521760106806358E-3</v>
      </c>
      <c r="K123" s="44">
        <f>IFERROR(_xll.qlIndexFixing(Index3M,H123,TRUE,_xll.ohTrigger(RecalcTrigger,Trigger3M)),NA())</f>
        <v>-2.7258695008226868E-3</v>
      </c>
      <c r="L123" s="44">
        <f>IFERROR(_xll.qlIndexFixing(Index6M,$H123,TRUE,_xll.ohTrigger(RecalcTrigger,Trigger6M)),NA())</f>
        <v>-1.5077158154730797E-3</v>
      </c>
      <c r="M123" s="183">
        <f>IFERROR(_xll.qlIndexFixing(Index1Y,$H123,TRUE,_xll.ohTrigger(RecalcTrigger,Trigger1Y)),NA())</f>
        <v>-4.1358067459518656E-5</v>
      </c>
      <c r="N123" s="182">
        <f>IFERROR(_xll.qlIndexFixing(ONIndex1M,I123,TRUE,_xll.ohTrigger(RecalcTrigger,Trigger1M)),NA())</f>
        <v>-3.7771072977710318E-3</v>
      </c>
      <c r="O123" s="44">
        <f>IFERROR(_xll.qlIndexFixing(ONIndex3M,I123,TRUE,_xll.ohTrigger(RecalcTrigger,Trigger3M)),NA())</f>
        <v>-2.7456108780121724E-3</v>
      </c>
      <c r="P123" s="44">
        <f>IFERROR(_xll.qlIndexFixing(ONIndex6M,I123,TRUE,_xll.ohTrigger(RecalcTrigger,Trigger6M)),NA())</f>
        <v>-1.5700366372595198E-3</v>
      </c>
      <c r="Q123" s="183">
        <f>IFERROR(_xll.qlIndexFixing(ONIndex1Y,I123,TRUE,_xll.ohTrigger(RecalcTrigger,Trigger1Y)),NA())</f>
        <v>-9.9824509778301262E-5</v>
      </c>
    </row>
    <row r="124" spans="2:17" x14ac:dyDescent="0.2">
      <c r="B124" s="39" t="s">
        <v>17</v>
      </c>
      <c r="D124" s="42">
        <f>_xll.qlCalendarAdvance(Calendar,$D123,B124,"f",FALSE)</f>
        <v>42655</v>
      </c>
      <c r="E124" s="177">
        <f>_xll.qlInterestRateIndexValueDate(IndexON,D124)</f>
        <v>42655</v>
      </c>
      <c r="F124" s="193">
        <f>IFERROR(_xll.qlIndexFixing(IndexON,D124,TRUE,_xll.ohTrigger(RecalcTrigger,TriggerON)),NA())</f>
        <v>-3.8674476994904339E-3</v>
      </c>
      <c r="H124" s="42">
        <f>_xll.qlCalendarAdvance(Calendar,$H123,B124,"f",FALSE)</f>
        <v>42655</v>
      </c>
      <c r="I124" s="177">
        <f>_xll.qlInterestRateIndexValueDate(Index1M,$H124)</f>
        <v>42657</v>
      </c>
      <c r="J124" s="182">
        <f>IFERROR(_xll.qlIndexFixing(Index1M,$H124,TRUE,_xll.ohTrigger(RecalcTrigger,Trigger1M)),NA())</f>
        <v>-3.855138748960628E-3</v>
      </c>
      <c r="K124" s="44">
        <f>IFERROR(_xll.qlIndexFixing(Index3M,H124,TRUE,_xll.ohTrigger(RecalcTrigger,Trigger3M)),NA())</f>
        <v>-2.7295013985035106E-3</v>
      </c>
      <c r="L124" s="44">
        <f>IFERROR(_xll.qlIndexFixing(Index6M,$H124,TRUE,_xll.ohTrigger(RecalcTrigger,Trigger6M)),NA())</f>
        <v>-1.5130248711695082E-3</v>
      </c>
      <c r="M124" s="183">
        <f>IFERROR(_xll.qlIndexFixing(Index1Y,$H124,TRUE,_xll.ohTrigger(RecalcTrigger,Trigger1Y)),NA())</f>
        <v>-3.9615531280796191E-5</v>
      </c>
      <c r="N124" s="182">
        <f>IFERROR(_xll.qlIndexFixing(ONIndex1M,I124,TRUE,_xll.ohTrigger(RecalcTrigger,Trigger1M)),NA())</f>
        <v>-3.7816396079781711E-3</v>
      </c>
      <c r="O124" s="44">
        <f>IFERROR(_xll.qlIndexFixing(ONIndex3M,I124,TRUE,_xll.ohTrigger(RecalcTrigger,Trigger3M)),NA())</f>
        <v>-2.7443612287880725E-3</v>
      </c>
      <c r="P124" s="44">
        <f>IFERROR(_xll.qlIndexFixing(ONIndex6M,I124,TRUE,_xll.ohTrigger(RecalcTrigger,Trigger6M)),NA())</f>
        <v>-1.5706680093741099E-3</v>
      </c>
      <c r="Q124" s="183">
        <f>IFERROR(_xll.qlIndexFixing(ONIndex1Y,I124,TRUE,_xll.ohTrigger(RecalcTrigger,Trigger1Y)),NA())</f>
        <v>-1.0050259952265606E-4</v>
      </c>
    </row>
    <row r="125" spans="2:17" x14ac:dyDescent="0.2">
      <c r="B125" s="39" t="s">
        <v>17</v>
      </c>
      <c r="D125" s="42">
        <f>_xll.qlCalendarAdvance(Calendar,$D124,B125,"f",FALSE)</f>
        <v>42656</v>
      </c>
      <c r="E125" s="177">
        <f>_xll.qlInterestRateIndexValueDate(IndexON,D125)</f>
        <v>42656</v>
      </c>
      <c r="F125" s="193">
        <f>IFERROR(_xll.qlIndexFixing(IndexON,D125,TRUE,_xll.ohTrigger(RecalcTrigger,TriggerON)),NA())</f>
        <v>-3.870828588978803E-3</v>
      </c>
      <c r="H125" s="42">
        <f>_xll.qlCalendarAdvance(Calendar,$H124,B125,"f",FALSE)</f>
        <v>42656</v>
      </c>
      <c r="I125" s="177">
        <f>_xll.qlInterestRateIndexValueDate(Index1M,$H125)</f>
        <v>42660</v>
      </c>
      <c r="J125" s="182">
        <f>IFERROR(_xll.qlIndexFixing(Index1M,$H125,TRUE,_xll.ohTrigger(RecalcTrigger,Trigger1M)),NA())</f>
        <v>-3.8746518877325231E-3</v>
      </c>
      <c r="K125" s="44">
        <f>IFERROR(_xll.qlIndexFixing(Index3M,H125,TRUE,_xll.ohTrigger(RecalcTrigger,Trigger3M)),NA())</f>
        <v>-2.7302922537031371E-3</v>
      </c>
      <c r="L125" s="44">
        <f>IFERROR(_xll.qlIndexFixing(Index6M,$H125,TRUE,_xll.ohTrigger(RecalcTrigger,Trigger6M)),NA())</f>
        <v>-1.5121513486075426E-3</v>
      </c>
      <c r="M125" s="183">
        <f>IFERROR(_xll.qlIndexFixing(Index1Y,$H125,TRUE,_xll.ohTrigger(RecalcTrigger,Trigger1Y)),NA())</f>
        <v>-3.86075578562082E-5</v>
      </c>
      <c r="N125" s="182">
        <f>IFERROR(_xll.qlIndexFixing(ONIndex1M,I125,TRUE,_xll.ohTrigger(RecalcTrigger,Trigger1M)),NA())</f>
        <v>-3.7864429192069338E-3</v>
      </c>
      <c r="O125" s="44">
        <f>IFERROR(_xll.qlIndexFixing(ONIndex3M,I125,TRUE,_xll.ohTrigger(RecalcTrigger,Trigger3M)),NA())</f>
        <v>-2.7426921252926562E-3</v>
      </c>
      <c r="P125" s="44">
        <f>IFERROR(_xll.qlIndexFixing(ONIndex6M,I125,TRUE,_xll.ohTrigger(RecalcTrigger,Trigger6M)),NA())</f>
        <v>-1.5709110652295522E-3</v>
      </c>
      <c r="Q125" s="183">
        <f>IFERROR(_xll.qlIndexFixing(ONIndex1Y,I125,TRUE,_xll.ohTrigger(RecalcTrigger,Trigger1Y)),NA())</f>
        <v>-1.0122535601730931E-4</v>
      </c>
    </row>
    <row r="126" spans="2:17" x14ac:dyDescent="0.2">
      <c r="B126" s="39" t="s">
        <v>17</v>
      </c>
      <c r="D126" s="42">
        <f>_xll.qlCalendarAdvance(Calendar,$D125,B126,"f",FALSE)</f>
        <v>42657</v>
      </c>
      <c r="E126" s="177">
        <f>_xll.qlInterestRateIndexValueDate(IndexON,D126)</f>
        <v>42657</v>
      </c>
      <c r="F126" s="193">
        <f>IFERROR(_xll.qlIndexFixing(IndexON,D126,TRUE,_xll.ohTrigger(RecalcTrigger,TriggerON)),NA())</f>
        <v>-3.8763620905957197E-3</v>
      </c>
      <c r="H126" s="42">
        <f>_xll.qlCalendarAdvance(Calendar,$H125,B126,"f",FALSE)</f>
        <v>42657</v>
      </c>
      <c r="I126" s="177">
        <f>_xll.qlInterestRateIndexValueDate(Index1M,$H126)</f>
        <v>42661</v>
      </c>
      <c r="J126" s="182">
        <f>IFERROR(_xll.qlIndexFixing(Index1M,$H126,TRUE,_xll.ohTrigger(RecalcTrigger,Trigger1M)),NA())</f>
        <v>-3.8812145891045377E-3</v>
      </c>
      <c r="K126" s="44">
        <f>IFERROR(_xll.qlIndexFixing(Index3M,H126,TRUE,_xll.ohTrigger(RecalcTrigger,Trigger3M)),NA())</f>
        <v>-2.7314399650143436E-3</v>
      </c>
      <c r="L126" s="44">
        <f>IFERROR(_xll.qlIndexFixing(Index6M,$H126,TRUE,_xll.ohTrigger(RecalcTrigger,Trigger6M)),NA())</f>
        <v>-1.5118398910266648E-3</v>
      </c>
      <c r="M126" s="183">
        <f>IFERROR(_xll.qlIndexFixing(Index1Y,$H126,TRUE,_xll.ohTrigger(RecalcTrigger,Trigger1Y)),NA())</f>
        <v>-3.7924499635045351E-5</v>
      </c>
      <c r="N126" s="182">
        <f>IFERROR(_xll.qlIndexFixing(ONIndex1M,I126,TRUE,_xll.ohTrigger(RecalcTrigger,Trigger1M)),NA())</f>
        <v>-3.7915226418094861E-3</v>
      </c>
      <c r="O126" s="44">
        <f>IFERROR(_xll.qlIndexFixing(ONIndex3M,I126,TRUE,_xll.ohTrigger(RecalcTrigger,Trigger3M)),NA())</f>
        <v>-2.7405952173653603E-3</v>
      </c>
      <c r="P126" s="44">
        <f>IFERROR(_xll.qlIndexFixing(ONIndex6M,I126,TRUE,_xll.ohTrigger(RecalcTrigger,Trigger6M)),NA())</f>
        <v>-1.5707574085821463E-3</v>
      </c>
      <c r="Q126" s="183">
        <f>IFERROR(_xll.qlIndexFixing(ONIndex1Y,I126,TRUE,_xll.ohTrigger(RecalcTrigger,Trigger1Y)),NA())</f>
        <v>-1.019934418522439E-4</v>
      </c>
    </row>
    <row r="127" spans="2:17" x14ac:dyDescent="0.2">
      <c r="B127" s="39" t="s">
        <v>17</v>
      </c>
      <c r="D127" s="42">
        <f>_xll.qlCalendarAdvance(Calendar,$D126,B127,"f",FALSE)</f>
        <v>42660</v>
      </c>
      <c r="E127" s="177">
        <f>_xll.qlInterestRateIndexValueDate(IndexON,D127)</f>
        <v>42660</v>
      </c>
      <c r="F127" s="193">
        <f>IFERROR(_xll.qlIndexFixing(IndexON,D127,TRUE,_xll.ohTrigger(RecalcTrigger,TriggerON)),NA())</f>
        <v>-3.8807524941164573E-3</v>
      </c>
      <c r="H127" s="42">
        <f>_xll.qlCalendarAdvance(Calendar,$H126,B127,"f",FALSE)</f>
        <v>42660</v>
      </c>
      <c r="I127" s="177">
        <f>_xll.qlInterestRateIndexValueDate(Index1M,$H127)</f>
        <v>42662</v>
      </c>
      <c r="J127" s="182">
        <f>IFERROR(_xll.qlIndexFixing(Index1M,$H127,TRUE,_xll.ohTrigger(RecalcTrigger,Trigger1M)),NA())</f>
        <v>-3.8939808701716158E-3</v>
      </c>
      <c r="K127" s="44">
        <f>IFERROR(_xll.qlIndexFixing(Index3M,H127,TRUE,_xll.ohTrigger(RecalcTrigger,Trigger3M)),NA())</f>
        <v>-2.7326117343250559E-3</v>
      </c>
      <c r="L127" s="44">
        <f>IFERROR(_xll.qlIndexFixing(Index6M,$H127,TRUE,_xll.ohTrigger(RecalcTrigger,Trigger6M)),NA())</f>
        <v>-1.5127001149793941E-3</v>
      </c>
      <c r="M127" s="183">
        <f>IFERROR(_xll.qlIndexFixing(Index1Y,$H127,TRUE,_xll.ohTrigger(RecalcTrigger,Trigger1Y)),NA())</f>
        <v>-3.7246102735403052E-5</v>
      </c>
      <c r="N127" s="182">
        <f>IFERROR(_xll.qlIndexFixing(ONIndex1M,I127,TRUE,_xll.ohTrigger(RecalcTrigger,Trigger1M)),NA())</f>
        <v>-3.8025903442706621E-3</v>
      </c>
      <c r="O127" s="44">
        <f>IFERROR(_xll.qlIndexFixing(ONIndex3M,I127,TRUE,_xll.ohTrigger(RecalcTrigger,Trigger3M)),NA())</f>
        <v>-2.734912857449423E-3</v>
      </c>
      <c r="P127" s="44">
        <f>IFERROR(_xll.qlIndexFixing(ONIndex6M,I127,TRUE,_xll.ohTrigger(RecalcTrigger,Trigger6M)),NA())</f>
        <v>-1.569078901182408E-3</v>
      </c>
      <c r="Q127" s="183">
        <f>IFERROR(_xll.qlIndexFixing(ONIndex1Y,I127,TRUE,_xll.ohTrigger(RecalcTrigger,Trigger1Y)),NA())</f>
        <v>-1.0368399345761503E-4</v>
      </c>
    </row>
    <row r="128" spans="2:17" x14ac:dyDescent="0.2">
      <c r="B128" s="39" t="s">
        <v>17</v>
      </c>
      <c r="D128" s="42">
        <f>_xll.qlCalendarAdvance(Calendar,$D127,B128,"f",FALSE)</f>
        <v>42661</v>
      </c>
      <c r="E128" s="177">
        <f>_xll.qlInterestRateIndexValueDate(IndexON,D128)</f>
        <v>42661</v>
      </c>
      <c r="F128" s="193">
        <f>IFERROR(_xll.qlIndexFixing(IndexON,D128,TRUE,_xll.ohTrigger(RecalcTrigger,TriggerON)),NA())</f>
        <v>-3.8822935160265359E-3</v>
      </c>
      <c r="H128" s="42">
        <f>_xll.qlCalendarAdvance(Calendar,$H127,B128,"f",FALSE)</f>
        <v>42661</v>
      </c>
      <c r="I128" s="177">
        <f>_xll.qlInterestRateIndexValueDate(Index1M,$H128)</f>
        <v>42663</v>
      </c>
      <c r="J128" s="182">
        <f>IFERROR(_xll.qlIndexFixing(Index1M,$H128,TRUE,_xll.ohTrigger(RecalcTrigger,Trigger1M)),NA())</f>
        <v>-3.8973824234063426E-3</v>
      </c>
      <c r="K128" s="44">
        <f>IFERROR(_xll.qlIndexFixing(Index3M,H128,TRUE,_xll.ohTrigger(RecalcTrigger,Trigger3M)),NA())</f>
        <v>-2.7338113262273898E-3</v>
      </c>
      <c r="L128" s="44">
        <f>IFERROR(_xll.qlIndexFixing(Index6M,$H128,TRUE,_xll.ohTrigger(RecalcTrigger,Trigger6M)),NA())</f>
        <v>-1.5135669861118532E-3</v>
      </c>
      <c r="M128" s="183">
        <f>IFERROR(_xll.qlIndexFixing(Index1Y,$H128,TRUE,_xll.ohTrigger(RecalcTrigger,Trigger1Y)),NA())</f>
        <v>-3.657380038462633E-5</v>
      </c>
      <c r="N128" s="182">
        <f>IFERROR(_xll.qlIndexFixing(ONIndex1M,I128,TRUE,_xll.ohTrigger(RecalcTrigger,Trigger1M)),NA())</f>
        <v>-3.8147138559185834E-3</v>
      </c>
      <c r="O128" s="44">
        <f>IFERROR(_xll.qlIndexFixing(ONIndex3M,I128,TRUE,_xll.ohTrigger(RecalcTrigger,Trigger3M)),NA())</f>
        <v>-2.7277625342492229E-3</v>
      </c>
      <c r="P128" s="44">
        <f>IFERROR(_xll.qlIndexFixing(ONIndex6M,I128,TRUE,_xll.ohTrigger(RecalcTrigger,Trigger6M)),NA())</f>
        <v>-1.5660077363666147E-3</v>
      </c>
      <c r="Q128" s="183">
        <f>IFERROR(_xll.qlIndexFixing(ONIndex1Y,I128,TRUE,_xll.ohTrigger(RecalcTrigger,Trigger1Y)),NA())</f>
        <v>-1.0553232699717086E-4</v>
      </c>
    </row>
    <row r="129" spans="2:17" x14ac:dyDescent="0.2">
      <c r="B129" s="39" t="s">
        <v>17</v>
      </c>
      <c r="D129" s="42">
        <f>_xll.qlCalendarAdvance(Calendar,$D128,B129,"f",FALSE)</f>
        <v>42662</v>
      </c>
      <c r="E129" s="177">
        <f>_xll.qlInterestRateIndexValueDate(IndexON,D129)</f>
        <v>42662</v>
      </c>
      <c r="F129" s="193">
        <f>IFERROR(_xll.qlIndexFixing(IndexON,D129,TRUE,_xll.ohTrigger(RecalcTrigger,TriggerON)),NA())</f>
        <v>-3.8834425398226458E-3</v>
      </c>
      <c r="H129" s="42">
        <f>_xll.qlCalendarAdvance(Calendar,$H128,B129,"f",FALSE)</f>
        <v>42662</v>
      </c>
      <c r="I129" s="177">
        <f>_xll.qlInterestRateIndexValueDate(Index1M,$H129)</f>
        <v>42664</v>
      </c>
      <c r="J129" s="182">
        <f>IFERROR(_xll.qlIndexFixing(Index1M,$H129,TRUE,_xll.ohTrigger(RecalcTrigger,Trigger1M)),NA())</f>
        <v>-3.9008383387285233E-3</v>
      </c>
      <c r="K129" s="44">
        <f>IFERROR(_xll.qlIndexFixing(Index3M,H129,TRUE,_xll.ohTrigger(RecalcTrigger,Trigger3M)),NA())</f>
        <v>-2.7375527479353507E-3</v>
      </c>
      <c r="L129" s="44">
        <f>IFERROR(_xll.qlIndexFixing(Index6M,$H129,TRUE,_xll.ohTrigger(RecalcTrigger,Trigger6M)),NA())</f>
        <v>-1.5144382886081596E-3</v>
      </c>
      <c r="M129" s="183">
        <f>IFERROR(_xll.qlIndexFixing(Index1Y,$H129,TRUE,_xll.ohTrigger(RecalcTrigger,Trigger1Y)),NA())</f>
        <v>-3.4981918861370668E-5</v>
      </c>
      <c r="N129" s="182">
        <f>IFERROR(_xll.qlIndexFixing(ONIndex1M,I129,TRUE,_xll.ohTrigger(RecalcTrigger,Trigger1M)),NA())</f>
        <v>-3.8212567926709795E-3</v>
      </c>
      <c r="O129" s="44">
        <f>IFERROR(_xll.qlIndexFixing(ONIndex3M,I129,TRUE,_xll.ohTrigger(RecalcTrigger,Trigger3M)),NA())</f>
        <v>-2.7234013492760667E-3</v>
      </c>
      <c r="P129" s="44">
        <f>IFERROR(_xll.qlIndexFixing(ONIndex6M,I129,TRUE,_xll.ohTrigger(RecalcTrigger,Trigger6M)),NA())</f>
        <v>-1.5637445768268421E-3</v>
      </c>
      <c r="Q129" s="183">
        <f>IFERROR(_xll.qlIndexFixing(ONIndex1Y,I129,TRUE,_xll.ohTrigger(RecalcTrigger,Trigger1Y)),NA())</f>
        <v>-1.0653699590523757E-4</v>
      </c>
    </row>
    <row r="130" spans="2:17" x14ac:dyDescent="0.2">
      <c r="B130" s="39" t="s">
        <v>17</v>
      </c>
      <c r="D130" s="42">
        <f>_xll.qlCalendarAdvance(Calendar,$D129,B130,"f",FALSE)</f>
        <v>42663</v>
      </c>
      <c r="E130" s="177">
        <f>_xll.qlInterestRateIndexValueDate(IndexON,D130)</f>
        <v>42663</v>
      </c>
      <c r="F130" s="193">
        <f>IFERROR(_xll.qlIndexFixing(IndexON,D130,TRUE,_xll.ohTrigger(RecalcTrigger,TriggerON)),NA())</f>
        <v>-3.8841915571108387E-3</v>
      </c>
      <c r="H130" s="42">
        <f>_xll.qlCalendarAdvance(Calendar,$H129,B130,"f",FALSE)</f>
        <v>42663</v>
      </c>
      <c r="I130" s="177">
        <f>_xll.qlInterestRateIndexValueDate(Index1M,$H130)</f>
        <v>42667</v>
      </c>
      <c r="J130" s="182">
        <f>IFERROR(_xll.qlIndexFixing(Index1M,$H130,TRUE,_xll.ohTrigger(RecalcTrigger,Trigger1M)),NA())</f>
        <v>-3.9199880470740201E-3</v>
      </c>
      <c r="K130" s="44">
        <f>IFERROR(_xll.qlIndexFixing(Index3M,H130,TRUE,_xll.ohTrigger(RecalcTrigger,Trigger3M)),NA())</f>
        <v>-2.738966015747833E-3</v>
      </c>
      <c r="L130" s="44">
        <f>IFERROR(_xll.qlIndexFixing(Index6M,$H130,TRUE,_xll.ohTrigger(RecalcTrigger,Trigger6M)),NA())</f>
        <v>-1.517056579634348E-3</v>
      </c>
      <c r="M130" s="183">
        <f>IFERROR(_xll.qlIndexFixing(Index1Y,$H130,TRUE,_xll.ohTrigger(RecalcTrigger,Trigger1Y)),NA())</f>
        <v>-3.3974529075751787E-5</v>
      </c>
      <c r="N130" s="182">
        <f>IFERROR(_xll.qlIndexFixing(ONIndex1M,I130,TRUE,_xll.ohTrigger(RecalcTrigger,Trigger1M)),NA())</f>
        <v>-3.8281086037095235E-3</v>
      </c>
      <c r="O130" s="44">
        <f>IFERROR(_xll.qlIndexFixing(ONIndex3M,I130,TRUE,_xll.ohTrigger(RecalcTrigger,Trigger3M)),NA())</f>
        <v>-2.7185622580283564E-3</v>
      </c>
      <c r="P130" s="44">
        <f>IFERROR(_xll.qlIndexFixing(ONIndex6M,I130,TRUE,_xll.ohTrigger(RecalcTrigger,Trigger6M)),NA())</f>
        <v>-1.5610343284411243E-3</v>
      </c>
      <c r="Q130" s="183">
        <f>IFERROR(_xll.qlIndexFixing(ONIndex1Y,I130,TRUE,_xll.ohTrigger(RecalcTrigger,Trigger1Y)),NA())</f>
        <v>-1.0759096901402643E-4</v>
      </c>
    </row>
    <row r="131" spans="2:17" x14ac:dyDescent="0.2">
      <c r="B131" s="39" t="s">
        <v>17</v>
      </c>
      <c r="D131" s="42">
        <f>_xll.qlCalendarAdvance(Calendar,$D130,B131,"f",FALSE)</f>
        <v>42664</v>
      </c>
      <c r="E131" s="177">
        <f>_xll.qlInterestRateIndexValueDate(IndexON,D131)</f>
        <v>42664</v>
      </c>
      <c r="F131" s="193">
        <f>IFERROR(_xll.qlIndexFixing(IndexON,D131,TRUE,_xll.ohTrigger(RecalcTrigger,TriggerON)),NA())</f>
        <v>-3.8842742852551737E-3</v>
      </c>
      <c r="H131" s="42">
        <f>_xll.qlCalendarAdvance(Calendar,$H130,B131,"f",FALSE)</f>
        <v>42664</v>
      </c>
      <c r="I131" s="177">
        <f>_xll.qlInterestRateIndexValueDate(Index1M,$H131)</f>
        <v>42668</v>
      </c>
      <c r="J131" s="182">
        <f>IFERROR(_xll.qlIndexFixing(Index1M,$H131,TRUE,_xll.ohTrigger(RecalcTrigger,Trigger1M)),NA())</f>
        <v>-3.9261787554934644E-3</v>
      </c>
      <c r="K131" s="44">
        <f>IFERROR(_xll.qlIndexFixing(Index3M,H131,TRUE,_xll.ohTrigger(RecalcTrigger,Trigger3M)),NA())</f>
        <v>-2.7403639936447555E-3</v>
      </c>
      <c r="L131" s="44">
        <f>IFERROR(_xll.qlIndexFixing(Index6M,$H131,TRUE,_xll.ohTrigger(RecalcTrigger,Trigger6M)),NA())</f>
        <v>-1.5179233874407594E-3</v>
      </c>
      <c r="M131" s="183">
        <f>IFERROR(_xll.qlIndexFixing(Index1Y,$H131,TRUE,_xll.ohTrigger(RecalcTrigger,Trigger1Y)),NA())</f>
        <v>-3.3354525934869379E-5</v>
      </c>
      <c r="N131" s="182">
        <f>IFERROR(_xll.qlIndexFixing(ONIndex1M,I131,TRUE,_xll.ohTrigger(RecalcTrigger,Trigger1M)),NA())</f>
        <v>-3.8352746995062859E-3</v>
      </c>
      <c r="O131" s="44">
        <f>IFERROR(_xll.qlIndexFixing(ONIndex3M,I131,TRUE,_xll.ohTrigger(RecalcTrigger,Trigger3M)),NA())</f>
        <v>-2.713236910465433E-3</v>
      </c>
      <c r="P131" s="44">
        <f>IFERROR(_xll.qlIndexFixing(ONIndex6M,I131,TRUE,_xll.ohTrigger(RecalcTrigger,Trigger6M)),NA())</f>
        <v>-1.5578685952055693E-3</v>
      </c>
      <c r="Q131" s="183">
        <f>IFERROR(_xll.qlIndexFixing(ONIndex1Y,I131,TRUE,_xll.ohTrigger(RecalcTrigger,Trigger1Y)),NA())</f>
        <v>-1.0869490847387198E-4</v>
      </c>
    </row>
    <row r="132" spans="2:17" x14ac:dyDescent="0.2">
      <c r="B132" s="39" t="s">
        <v>17</v>
      </c>
      <c r="D132" s="42">
        <f>_xll.qlCalendarAdvance(Calendar,$D131,B132,"f",FALSE)</f>
        <v>42667</v>
      </c>
      <c r="E132" s="177">
        <f>_xll.qlInterestRateIndexValueDate(IndexON,D132)</f>
        <v>42667</v>
      </c>
      <c r="F132" s="193">
        <f>IFERROR(_xll.qlIndexFixing(IndexON,D132,TRUE,_xll.ohTrigger(RecalcTrigger,TriggerON)),NA())</f>
        <v>-3.8830273978218699E-3</v>
      </c>
      <c r="H132" s="42">
        <f>_xll.qlCalendarAdvance(Calendar,$H131,B132,"f",FALSE)</f>
        <v>42667</v>
      </c>
      <c r="I132" s="177">
        <f>_xll.qlInterestRateIndexValueDate(Index1M,$H132)</f>
        <v>42669</v>
      </c>
      <c r="J132" s="182">
        <f>IFERROR(_xll.qlIndexFixing(Index1M,$H132,TRUE,_xll.ohTrigger(RecalcTrigger,Trigger1M)),NA())</f>
        <v>-3.937018818258183E-3</v>
      </c>
      <c r="K132" s="44">
        <f>IFERROR(_xll.qlIndexFixing(Index3M,H132,TRUE,_xll.ohTrigger(RecalcTrigger,Trigger3M)),NA())</f>
        <v>-2.7418140641771007E-3</v>
      </c>
      <c r="L132" s="44">
        <f>IFERROR(_xll.qlIndexFixing(Index6M,$H132,TRUE,_xll.ohTrigger(RecalcTrigger,Trigger6M)),NA())</f>
        <v>-1.5187835010375885E-3</v>
      </c>
      <c r="M132" s="183">
        <f>IFERROR(_xll.qlIndexFixing(Index1Y,$H132,TRUE,_xll.ohTrigger(RecalcTrigger,Trigger1Y)),NA())</f>
        <v>-3.2749413538186301E-5</v>
      </c>
      <c r="N132" s="182">
        <f>IFERROR(_xll.qlIndexFixing(ONIndex1M,I132,TRUE,_xll.ohTrigger(RecalcTrigger,Trigger1M)),NA())</f>
        <v>-3.8506403711613402E-3</v>
      </c>
      <c r="O132" s="44">
        <f>IFERROR(_xll.qlIndexFixing(ONIndex3M,I132,TRUE,_xll.ohTrigger(RecalcTrigger,Trigger3M)),NA())</f>
        <v>-2.7009033447233932E-3</v>
      </c>
      <c r="P132" s="44">
        <f>IFERROR(_xll.qlIndexFixing(ONIndex6M,I132,TRUE,_xll.ohTrigger(RecalcTrigger,Trigger6M)),NA())</f>
        <v>-1.549970192606942E-3</v>
      </c>
      <c r="Q132" s="183">
        <f>IFERROR(_xll.qlIndexFixing(ONIndex1Y,I132,TRUE,_xll.ohTrigger(RecalcTrigger,Trigger1Y)),NA())</f>
        <v>-1.1107262036791354E-4</v>
      </c>
    </row>
    <row r="133" spans="2:17" x14ac:dyDescent="0.2">
      <c r="B133" s="39" t="s">
        <v>17</v>
      </c>
      <c r="D133" s="42">
        <f>_xll.qlCalendarAdvance(Calendar,$D132,B133,"f",FALSE)</f>
        <v>42668</v>
      </c>
      <c r="E133" s="177">
        <f>_xll.qlInterestRateIndexValueDate(IndexON,D133)</f>
        <v>42668</v>
      </c>
      <c r="F133" s="193">
        <f>IFERROR(_xll.qlIndexFixing(IndexON,D133,TRUE,_xll.ohTrigger(RecalcTrigger,TriggerON)),NA())</f>
        <v>-3.8816562596588611E-3</v>
      </c>
      <c r="H133" s="42">
        <f>_xll.qlCalendarAdvance(Calendar,$H132,B133,"f",FALSE)</f>
        <v>42668</v>
      </c>
      <c r="I133" s="177">
        <f>_xll.qlInterestRateIndexValueDate(Index1M,$H133)</f>
        <v>42670</v>
      </c>
      <c r="J133" s="182">
        <f>IFERROR(_xll.qlIndexFixing(Index1M,$H133,TRUE,_xll.ohTrigger(RecalcTrigger,Trigger1M)),NA())</f>
        <v>-3.9404641639201321E-3</v>
      </c>
      <c r="K133" s="44">
        <f>IFERROR(_xll.qlIndexFixing(Index3M,H133,TRUE,_xll.ohTrigger(RecalcTrigger,Trigger3M)),NA())</f>
        <v>-2.7433205527614148E-3</v>
      </c>
      <c r="L133" s="44">
        <f>IFERROR(_xll.qlIndexFixing(Index6M,$H133,TRUE,_xll.ohTrigger(RecalcTrigger,Trigger6M)),NA())</f>
        <v>-1.5196346860117413E-3</v>
      </c>
      <c r="M133" s="183">
        <f>IFERROR(_xll.qlIndexFixing(Index1Y,$H133,TRUE,_xll.ohTrigger(RecalcTrigger,Trigger1Y)),NA())</f>
        <v>-3.2160690721716765E-5</v>
      </c>
      <c r="N133" s="182">
        <f>IFERROR(_xll.qlIndexFixing(ONIndex1M,I133,TRUE,_xll.ohTrigger(RecalcTrigger,Trigger1M)),NA())</f>
        <v>-3.8671053063366045E-3</v>
      </c>
      <c r="O133" s="44">
        <f>IFERROR(_xll.qlIndexFixing(ONIndex3M,I133,TRUE,_xll.ohTrigger(RecalcTrigger,Trigger3M)),NA())</f>
        <v>-2.687050438314742E-3</v>
      </c>
      <c r="P133" s="44">
        <f>IFERROR(_xll.qlIndexFixing(ONIndex6M,I133,TRUE,_xll.ohTrigger(RecalcTrigger,Trigger6M)),NA())</f>
        <v>-1.5405965715142855E-3</v>
      </c>
      <c r="Q133" s="183">
        <f>IFERROR(_xll.qlIndexFixing(ONIndex1Y,I133,TRUE,_xll.ohTrigger(RecalcTrigger,Trigger1Y)),NA())</f>
        <v>-1.1312382830475087E-4</v>
      </c>
    </row>
    <row r="134" spans="2:17" x14ac:dyDescent="0.2">
      <c r="B134" s="39" t="s">
        <v>17</v>
      </c>
      <c r="D134" s="42">
        <f>_xll.qlCalendarAdvance(Calendar,$D133,B134,"f",FALSE)</f>
        <v>42669</v>
      </c>
      <c r="E134" s="177">
        <f>_xll.qlInterestRateIndexValueDate(IndexON,D134)</f>
        <v>42669</v>
      </c>
      <c r="F134" s="193">
        <f>IFERROR(_xll.qlIndexFixing(IndexON,D134,TRUE,_xll.ohTrigger(RecalcTrigger,TriggerON)),NA())</f>
        <v>-3.8799244664300403E-3</v>
      </c>
      <c r="H134" s="42">
        <f>_xll.qlCalendarAdvance(Calendar,$H133,B134,"f",FALSE)</f>
        <v>42669</v>
      </c>
      <c r="I134" s="177">
        <f>_xll.qlInterestRateIndexValueDate(Index1M,$H134)</f>
        <v>42671</v>
      </c>
      <c r="J134" s="182">
        <f>IFERROR(_xll.qlIndexFixing(Index1M,$H134,TRUE,_xll.ohTrigger(RecalcTrigger,Trigger1M)),NA())</f>
        <v>-3.9438993889431215E-3</v>
      </c>
      <c r="K134" s="44">
        <f>IFERROR(_xll.qlIndexFixing(Index3M,H134,TRUE,_xll.ohTrigger(RecalcTrigger,Trigger3M)),NA())</f>
        <v>-2.7472468785816563E-3</v>
      </c>
      <c r="L134" s="44">
        <f>IFERROR(_xll.qlIndexFixing(Index6M,$H134,TRUE,_xll.ohTrigger(RecalcTrigger,Trigger6M)),NA())</f>
        <v>-1.5204747048482091E-3</v>
      </c>
      <c r="M134" s="183">
        <f>IFERROR(_xll.qlIndexFixing(Index1Y,$H134,TRUE,_xll.ohTrigger(RecalcTrigger,Trigger1Y)),NA())</f>
        <v>-3.0943634388666841E-5</v>
      </c>
      <c r="N134" s="182">
        <f>IFERROR(_xll.qlIndexFixing(ONIndex1M,I134,TRUE,_xll.ohTrigger(RecalcTrigger,Trigger1M)),NA())</f>
        <v>-3.8754113369998677E-3</v>
      </c>
      <c r="O134" s="44">
        <f>IFERROR(_xll.qlIndexFixing(ONIndex3M,I134,TRUE,_xll.ohTrigger(RecalcTrigger,Trigger3M)),NA())</f>
        <v>-2.6800417066397131E-3</v>
      </c>
      <c r="P134" s="44">
        <f>IFERROR(_xll.qlIndexFixing(ONIndex6M,I134,TRUE,_xll.ohTrigger(RecalcTrigger,Trigger6M)),NA())</f>
        <v>-1.5357144316219262E-3</v>
      </c>
      <c r="Q134" s="183">
        <f>IFERROR(_xll.qlIndexFixing(ONIndex1Y,I134,TRUE,_xll.ohTrigger(RecalcTrigger,Trigger1Y)),NA())</f>
        <v>-1.1345182701294476E-4</v>
      </c>
    </row>
    <row r="135" spans="2:17" x14ac:dyDescent="0.2">
      <c r="B135" s="39" t="s">
        <v>17</v>
      </c>
      <c r="D135" s="42">
        <f>_xll.qlCalendarAdvance(Calendar,$D134,B135,"f",FALSE)</f>
        <v>42670</v>
      </c>
      <c r="E135" s="177">
        <f>_xll.qlInterestRateIndexValueDate(IndexON,D135)</f>
        <v>42670</v>
      </c>
      <c r="F135" s="193">
        <f>IFERROR(_xll.qlIndexFixing(IndexON,D135,TRUE,_xll.ohTrigger(RecalcTrigger,TriggerON)),NA())</f>
        <v>-3.8781774343110698E-3</v>
      </c>
      <c r="H135" s="42">
        <f>_xll.qlCalendarAdvance(Calendar,$H134,B135,"f",FALSE)</f>
        <v>42670</v>
      </c>
      <c r="I135" s="177">
        <f>_xll.qlInterestRateIndexValueDate(Index1M,$H135)</f>
        <v>42674</v>
      </c>
      <c r="J135" s="182">
        <f>IFERROR(_xll.qlIndexFixing(Index1M,$H135,TRUE,_xll.ohTrigger(RecalcTrigger,Trigger1M)),NA())</f>
        <v>-3.9580474693567957E-3</v>
      </c>
      <c r="K135" s="44">
        <f>IFERROR(_xll.qlIndexFixing(Index3M,H135,TRUE,_xll.ohTrigger(RecalcTrigger,Trigger3M)),NA())</f>
        <v>-2.7499999999997696E-3</v>
      </c>
      <c r="L135" s="44">
        <f>IFERROR(_xll.qlIndexFixing(Index6M,$H135,TRUE,_xll.ohTrigger(RecalcTrigger,Trigger6M)),NA())</f>
        <v>-1.5200000000205863E-3</v>
      </c>
      <c r="M135" s="183">
        <f>IFERROR(_xll.qlIndexFixing(Index1Y,$H135,TRUE,_xll.ohTrigger(RecalcTrigger,Trigger1Y)),NA())</f>
        <v>-3.0000000000141787E-5</v>
      </c>
      <c r="N135" s="182">
        <f>IFERROR(_xll.qlIndexFixing(ONIndex1M,I135,TRUE,_xll.ohTrigger(RecalcTrigger,Trigger1M)),NA())</f>
        <v>-3.8835414355942177E-3</v>
      </c>
      <c r="O135" s="44">
        <f>IFERROR(_xll.qlIndexFixing(ONIndex3M,I135,TRUE,_xll.ohTrigger(RecalcTrigger,Trigger3M)),NA())</f>
        <v>-2.673386859766147E-3</v>
      </c>
      <c r="P135" s="44">
        <f>IFERROR(_xll.qlIndexFixing(ONIndex6M,I135,TRUE,_xll.ohTrigger(RecalcTrigger,Trigger6M)),NA())</f>
        <v>-1.5310268345114508E-3</v>
      </c>
      <c r="Q135" s="183">
        <f>IFERROR(_xll.qlIndexFixing(ONIndex1Y,I135,TRUE,_xll.ohTrigger(RecalcTrigger,Trigger1Y)),NA())</f>
        <v>-1.1377884534535809E-4</v>
      </c>
    </row>
    <row r="136" spans="2:17" x14ac:dyDescent="0.2">
      <c r="B136" s="39" t="s">
        <v>17</v>
      </c>
      <c r="D136" s="42">
        <f>_xll.qlCalendarAdvance(Calendar,$D135,B136,"f",FALSE)</f>
        <v>42671</v>
      </c>
      <c r="E136" s="177">
        <f>_xll.qlInterestRateIndexValueDate(IndexON,D136)</f>
        <v>42671</v>
      </c>
      <c r="F136" s="193">
        <f>IFERROR(_xll.qlIndexFixing(IndexON,D136,TRUE,_xll.ohTrigger(RecalcTrigger,TriggerON)),NA())</f>
        <v>-3.8748962873036419E-3</v>
      </c>
      <c r="H136" s="42">
        <f>_xll.qlCalendarAdvance(Calendar,$H135,B136,"f",FALSE)</f>
        <v>42671</v>
      </c>
      <c r="I136" s="177">
        <f>_xll.qlInterestRateIndexValueDate(Index1M,$H136)</f>
        <v>42675</v>
      </c>
      <c r="J136" s="182">
        <f>IFERROR(_xll.qlIndexFixing(Index1M,$H136,TRUE,_xll.ohTrigger(RecalcTrigger,Trigger1M)),NA())</f>
        <v>-3.963066933537096E-3</v>
      </c>
      <c r="K136" s="44">
        <f>IFERROR(_xll.qlIndexFixing(Index3M,H136,TRUE,_xll.ohTrigger(RecalcTrigger,Trigger3M)),NA())</f>
        <v>-2.7518548846721504E-3</v>
      </c>
      <c r="L136" s="44">
        <f>IFERROR(_xll.qlIndexFixing(Index6M,$H136,TRUE,_xll.ohTrigger(RecalcTrigger,Trigger6M)),NA())</f>
        <v>-1.5238139763235864E-3</v>
      </c>
      <c r="M136" s="183">
        <f>IFERROR(_xll.qlIndexFixing(Index1Y,$H136,TRUE,_xll.ohTrigger(RecalcTrigger,Trigger1Y)),NA())</f>
        <v>-2.9516871237392333E-5</v>
      </c>
      <c r="N136" s="182">
        <f>IFERROR(_xll.qlIndexFixing(ONIndex1M,I136,TRUE,_xll.ohTrigger(RecalcTrigger,Trigger1M)),NA())</f>
        <v>-3.8914900664677177E-3</v>
      </c>
      <c r="O136" s="44">
        <f>IFERROR(_xll.qlIndexFixing(ONIndex3M,I136,TRUE,_xll.ohTrigger(RecalcTrigger,Trigger3M)),NA())</f>
        <v>-2.6670961914598834E-3</v>
      </c>
      <c r="P136" s="44">
        <f>IFERROR(_xll.qlIndexFixing(ONIndex6M,I136,TRUE,_xll.ohTrigger(RecalcTrigger,Trigger6M)),NA())</f>
        <v>-1.5265400521657924E-3</v>
      </c>
      <c r="Q136" s="183">
        <f>IFERROR(_xll.qlIndexFixing(ONIndex1Y,I136,TRUE,_xll.ohTrigger(RecalcTrigger,Trigger1Y)),NA())</f>
        <v>-1.1410472878559119E-4</v>
      </c>
    </row>
    <row r="137" spans="2:17" x14ac:dyDescent="0.2">
      <c r="B137" s="39" t="s">
        <v>17</v>
      </c>
      <c r="D137" s="42">
        <f>_xll.qlCalendarAdvance(Calendar,$D136,B137,"f",FALSE)</f>
        <v>42674</v>
      </c>
      <c r="E137" s="177">
        <f>_xll.qlInterestRateIndexValueDate(IndexON,D137)</f>
        <v>42674</v>
      </c>
      <c r="F137" s="193">
        <f>IFERROR(_xll.qlIndexFixing(IndexON,D137,TRUE,_xll.ohTrigger(RecalcTrigger,TriggerON)),NA())</f>
        <v>-3.8719704545009392E-3</v>
      </c>
      <c r="H137" s="42">
        <f>_xll.qlCalendarAdvance(Calendar,$H136,B137,"f",FALSE)</f>
        <v>42674</v>
      </c>
      <c r="I137" s="177">
        <f>_xll.qlInterestRateIndexValueDate(Index1M,$H137)</f>
        <v>42676</v>
      </c>
      <c r="J137" s="182">
        <f>IFERROR(_xll.qlIndexFixing(Index1M,$H137,TRUE,_xll.ohTrigger(RecalcTrigger,Trigger1M)),NA())</f>
        <v>-3.9678565917684594E-3</v>
      </c>
      <c r="K137" s="44">
        <f>IFERROR(_xll.qlIndexFixing(Index3M,H137,TRUE,_xll.ohTrigger(RecalcTrigger,Trigger3M)),NA())</f>
        <v>-2.7537854835385754E-3</v>
      </c>
      <c r="L137" s="44">
        <f>IFERROR(_xll.qlIndexFixing(Index6M,$H137,TRUE,_xll.ohTrigger(RecalcTrigger,Trigger6M)),NA())</f>
        <v>-1.5237547280965041E-3</v>
      </c>
      <c r="M137" s="183">
        <f>IFERROR(_xll.qlIndexFixing(Index1Y,$H137,TRUE,_xll.ohTrigger(RecalcTrigger,Trigger1Y)),NA())</f>
        <v>-2.9058950324149277E-5</v>
      </c>
      <c r="N137" s="182">
        <f>IFERROR(_xll.qlIndexFixing(ONIndex1M,I137,TRUE,_xll.ohTrigger(RecalcTrigger,Trigger1M)),NA())</f>
        <v>-3.9067123610392329E-3</v>
      </c>
      <c r="O137" s="44">
        <f>IFERROR(_xll.qlIndexFixing(ONIndex3M,I137,TRUE,_xll.ohTrigger(RecalcTrigger,Trigger3M)),NA())</f>
        <v>-2.6557606589605598E-3</v>
      </c>
      <c r="P137" s="44">
        <f>IFERROR(_xll.qlIndexFixing(ONIndex6M,I137,TRUE,_xll.ohTrigger(RecalcTrigger,Trigger6M)),NA())</f>
        <v>-1.51826082799289E-3</v>
      </c>
      <c r="Q137" s="183">
        <f>IFERROR(_xll.qlIndexFixing(ONIndex1Y,I137,TRUE,_xll.ohTrigger(RecalcTrigger,Trigger1Y)),NA())</f>
        <v>-1.1475190444532046E-4</v>
      </c>
    </row>
    <row r="138" spans="2:17" x14ac:dyDescent="0.2">
      <c r="B138" s="39" t="s">
        <v>17</v>
      </c>
      <c r="D138" s="42">
        <f>_xll.qlCalendarAdvance(Calendar,$D137,B138,"f",FALSE)</f>
        <v>42675</v>
      </c>
      <c r="E138" s="177">
        <f>_xll.qlInterestRateIndexValueDate(IndexON,D138)</f>
        <v>42675</v>
      </c>
      <c r="F138" s="193">
        <f>IFERROR(_xll.qlIndexFixing(IndexON,D138,TRUE,_xll.ohTrigger(RecalcTrigger,TriggerON)),NA())</f>
        <v>-3.8706312676195509E-3</v>
      </c>
      <c r="H138" s="42">
        <f>_xll.qlCalendarAdvance(Calendar,$H137,B138,"f",FALSE)</f>
        <v>42675</v>
      </c>
      <c r="I138" s="177">
        <f>_xll.qlInterestRateIndexValueDate(Index1M,$H138)</f>
        <v>42677</v>
      </c>
      <c r="J138" s="182">
        <f>IFERROR(_xll.qlIndexFixing(Index1M,$H138,TRUE,_xll.ohTrigger(RecalcTrigger,Trigger1M)),NA())</f>
        <v>-3.975498302115632E-3</v>
      </c>
      <c r="K138" s="44">
        <f>IFERROR(_xll.qlIndexFixing(Index3M,H138,TRUE,_xll.ohTrigger(RecalcTrigger,Trigger3M)),NA())</f>
        <v>-2.7557881734676854E-3</v>
      </c>
      <c r="L138" s="44">
        <f>IFERROR(_xll.qlIndexFixing(Index6M,$H138,TRUE,_xll.ohTrigger(RecalcTrigger,Trigger6M)),NA())</f>
        <v>-1.5246324954766109E-3</v>
      </c>
      <c r="M138" s="183">
        <f>IFERROR(_xll.qlIndexFixing(Index1Y,$H138,TRUE,_xll.ohTrigger(RecalcTrigger,Trigger1Y)),NA())</f>
        <v>-2.8624721824964264E-5</v>
      </c>
      <c r="N138" s="182">
        <f>IFERROR(_xll.qlIndexFixing(ONIndex1M,I138,TRUE,_xll.ohTrigger(RecalcTrigger,Trigger1M)),NA())</f>
        <v>-3.9213591988351837E-3</v>
      </c>
      <c r="O138" s="44">
        <f>IFERROR(_xll.qlIndexFixing(ONIndex3M,I138,TRUE,_xll.ohTrigger(RecalcTrigger,Trigger3M)),NA())</f>
        <v>-2.6457811747482296E-3</v>
      </c>
      <c r="P138" s="44">
        <f>IFERROR(_xll.qlIndexFixing(ONIndex6M,I138,TRUE,_xll.ohTrigger(RecalcTrigger,Trigger6M)),NA())</f>
        <v>-1.5107265140468229E-3</v>
      </c>
      <c r="Q138" s="183">
        <f>IFERROR(_xll.qlIndexFixing(ONIndex1Y,I138,TRUE,_xll.ohTrigger(RecalcTrigger,Trigger1Y)),NA())</f>
        <v>-1.1539382649417007E-4</v>
      </c>
    </row>
    <row r="139" spans="2:17" x14ac:dyDescent="0.2">
      <c r="B139" s="39" t="s">
        <v>17</v>
      </c>
      <c r="D139" s="42">
        <f>_xll.qlCalendarAdvance(Calendar,$D138,B139,"f",FALSE)</f>
        <v>42676</v>
      </c>
      <c r="E139" s="177">
        <f>_xll.qlInterestRateIndexValueDate(IndexON,D139)</f>
        <v>42676</v>
      </c>
      <c r="F139" s="193">
        <f>IFERROR(_xll.qlIndexFixing(IndexON,D139,TRUE,_xll.ohTrigger(RecalcTrigger,TriggerON)),NA())</f>
        <v>-3.8693840125203494E-3</v>
      </c>
      <c r="H139" s="42">
        <f>_xll.qlCalendarAdvance(Calendar,$H138,B139,"f",FALSE)</f>
        <v>42676</v>
      </c>
      <c r="I139" s="177">
        <f>_xll.qlInterestRateIndexValueDate(Index1M,$H139)</f>
        <v>42678</v>
      </c>
      <c r="J139" s="182">
        <f>IFERROR(_xll.qlIndexFixing(Index1M,$H139,TRUE,_xll.ohTrigger(RecalcTrigger,Trigger1M)),NA())</f>
        <v>-3.9782512488816648E-3</v>
      </c>
      <c r="K139" s="44">
        <f>IFERROR(_xll.qlIndexFixing(Index3M,H139,TRUE,_xll.ohTrigger(RecalcTrigger,Trigger3M)),NA())</f>
        <v>-2.7599428185163346E-3</v>
      </c>
      <c r="L139" s="44">
        <f>IFERROR(_xll.qlIndexFixing(Index6M,$H139,TRUE,_xll.ohTrigger(RecalcTrigger,Trigger6M)),NA())</f>
        <v>-1.5255156095084579E-3</v>
      </c>
      <c r="M139" s="183">
        <f>IFERROR(_xll.qlIndexFixing(Index1Y,$H139,TRUE,_xll.ohTrigger(RecalcTrigger,Trigger1Y)),NA())</f>
        <v>-2.7923732899463581E-5</v>
      </c>
      <c r="N139" s="182">
        <f>IFERROR(_xll.qlIndexFixing(ONIndex1M,I139,TRUE,_xll.ohTrigger(RecalcTrigger,Trigger1M)),NA())</f>
        <v>-3.9283174558457645E-3</v>
      </c>
      <c r="O139" s="44">
        <f>IFERROR(_xll.qlIndexFixing(ONIndex3M,I139,TRUE,_xll.ohTrigger(RecalcTrigger,Trigger3M)),NA())</f>
        <v>-2.6414658026485682E-3</v>
      </c>
      <c r="P139" s="44">
        <f>IFERROR(_xll.qlIndexFixing(ONIndex6M,I139,TRUE,_xll.ohTrigger(RecalcTrigger,Trigger6M)),NA())</f>
        <v>-1.5073378878671662E-3</v>
      </c>
      <c r="Q139" s="183">
        <f>IFERROR(_xll.qlIndexFixing(ONIndex1Y,I139,TRUE,_xll.ohTrigger(RecalcTrigger,Trigger1Y)),NA())</f>
        <v>-1.1571171984581241E-4</v>
      </c>
    </row>
    <row r="140" spans="2:17" x14ac:dyDescent="0.2">
      <c r="B140" s="39" t="s">
        <v>17</v>
      </c>
      <c r="D140" s="42">
        <f>_xll.qlCalendarAdvance(Calendar,$D139,B140,"f",FALSE)</f>
        <v>42677</v>
      </c>
      <c r="E140" s="177">
        <f>_xll.qlInterestRateIndexValueDate(IndexON,D140)</f>
        <v>42677</v>
      </c>
      <c r="F140" s="193">
        <f>IFERROR(_xll.qlIndexFixing(IndexON,D140,TRUE,_xll.ohTrigger(RecalcTrigger,TriggerON)),NA())</f>
        <v>-3.8682321430005828E-3</v>
      </c>
      <c r="H140" s="42">
        <f>_xll.qlCalendarAdvance(Calendar,$H139,B140,"f",FALSE)</f>
        <v>42677</v>
      </c>
      <c r="I140" s="177">
        <f>_xll.qlInterestRateIndexValueDate(Index1M,$H140)</f>
        <v>42681</v>
      </c>
      <c r="J140" s="182">
        <f>IFERROR(_xll.qlIndexFixing(Index1M,$H140,TRUE,_xll.ohTrigger(RecalcTrigger,Trigger1M)),NA())</f>
        <v>-3.9886453573920733E-3</v>
      </c>
      <c r="K140" s="44">
        <f>IFERROR(_xll.qlIndexFixing(Index3M,H140,TRUE,_xll.ohTrigger(RecalcTrigger,Trigger3M)),NA())</f>
        <v>-2.7644436718648304E-3</v>
      </c>
      <c r="L140" s="44">
        <f>IFERROR(_xll.qlIndexFixing(Index6M,$H140,TRUE,_xll.ohTrigger(RecalcTrigger,Trigger6M)),NA())</f>
        <v>-1.5289905786894712E-3</v>
      </c>
      <c r="M140" s="183">
        <f>IFERROR(_xll.qlIndexFixing(Index1Y,$H140,TRUE,_xll.ohTrigger(RecalcTrigger,Trigger1Y)),NA())</f>
        <v>-2.7094015954853075E-5</v>
      </c>
      <c r="N140" s="182">
        <f>IFERROR(_xll.qlIndexFixing(ONIndex1M,I140,TRUE,_xll.ohTrigger(RecalcTrigger,Trigger1M)),NA())</f>
        <v>-3.9350610309041301E-3</v>
      </c>
      <c r="O140" s="44">
        <f>IFERROR(_xll.qlIndexFixing(ONIndex3M,I140,TRUE,_xll.ohTrigger(RecalcTrigger,Trigger3M)),NA())</f>
        <v>-2.6375763705921429E-3</v>
      </c>
      <c r="P140" s="44">
        <f>IFERROR(_xll.qlIndexFixing(ONIndex6M,I140,TRUE,_xll.ohTrigger(RecalcTrigger,Trigger6M)),NA())</f>
        <v>-1.504187709069349E-3</v>
      </c>
      <c r="Q140" s="183">
        <f>IFERROR(_xll.qlIndexFixing(ONIndex1Y,I140,TRUE,_xll.ohTrigger(RecalcTrigger,Trigger1Y)),NA())</f>
        <v>-1.1602755200623704E-4</v>
      </c>
    </row>
    <row r="141" spans="2:17" x14ac:dyDescent="0.2">
      <c r="B141" s="39" t="s">
        <v>17</v>
      </c>
      <c r="D141" s="42">
        <f>_xll.qlCalendarAdvance(Calendar,$D140,B141,"f",FALSE)</f>
        <v>42678</v>
      </c>
      <c r="E141" s="177">
        <f>_xll.qlInterestRateIndexValueDate(IndexON,D141)</f>
        <v>42678</v>
      </c>
      <c r="F141" s="193">
        <f>IFERROR(_xll.qlIndexFixing(IndexON,D141,TRUE,_xll.ohTrigger(RecalcTrigger,TriggerON)),NA())</f>
        <v>-3.8662221056373625E-3</v>
      </c>
      <c r="H141" s="42">
        <f>_xll.qlCalendarAdvance(Calendar,$H140,B141,"f",FALSE)</f>
        <v>42678</v>
      </c>
      <c r="I141" s="177">
        <f>_xll.qlInterestRateIndexValueDate(Index1M,$H141)</f>
        <v>42682</v>
      </c>
      <c r="J141" s="182">
        <f>IFERROR(_xll.qlIndexFixing(Index1M,$H141,TRUE,_xll.ohTrigger(RecalcTrigger,Trigger1M)),NA())</f>
        <v>-3.9922320949670187E-3</v>
      </c>
      <c r="K141" s="44">
        <f>IFERROR(_xll.qlIndexFixing(Index3M,H141,TRUE,_xll.ohTrigger(RecalcTrigger,Trigger3M)),NA())</f>
        <v>-2.7667487608501705E-3</v>
      </c>
      <c r="L141" s="44">
        <f>IFERROR(_xll.qlIndexFixing(Index6M,$H141,TRUE,_xll.ohTrigger(RecalcTrigger,Trigger6M)),NA())</f>
        <v>-1.5290979019260782E-3</v>
      </c>
      <c r="M141" s="183">
        <f>IFERROR(_xll.qlIndexFixing(Index1Y,$H141,TRUE,_xll.ohTrigger(RecalcTrigger,Trigger1Y)),NA())</f>
        <v>-2.6755110697242162E-5</v>
      </c>
      <c r="N141" s="182">
        <f>IFERROR(_xll.qlIndexFixing(ONIndex1M,I141,TRUE,_xll.ohTrigger(RecalcTrigger,Trigger1M)),NA())</f>
        <v>-3.9415843886381197E-3</v>
      </c>
      <c r="O141" s="44">
        <f>IFERROR(_xll.qlIndexFixing(ONIndex3M,I141,TRUE,_xll.ohTrigger(RecalcTrigger,Trigger3M)),NA())</f>
        <v>-2.6341231720650171E-3</v>
      </c>
      <c r="P141" s="44">
        <f>IFERROR(_xll.qlIndexFixing(ONIndex6M,I141,TRUE,_xll.ohTrigger(RecalcTrigger,Trigger6M)),NA())</f>
        <v>-1.5012822499960166E-3</v>
      </c>
      <c r="Q141" s="183">
        <f>IFERROR(_xll.qlIndexFixing(ONIndex1Y,I141,TRUE,_xll.ohTrigger(RecalcTrigger,Trigger1Y)),NA())</f>
        <v>-1.1634116853898036E-4</v>
      </c>
    </row>
    <row r="142" spans="2:17" x14ac:dyDescent="0.2">
      <c r="B142" s="39" t="s">
        <v>17</v>
      </c>
      <c r="D142" s="42">
        <f>_xll.qlCalendarAdvance(Calendar,$D141,B142,"f",FALSE)</f>
        <v>42681</v>
      </c>
      <c r="E142" s="177">
        <f>_xll.qlInterestRateIndexValueDate(IndexON,D142)</f>
        <v>42681</v>
      </c>
      <c r="F142" s="193">
        <f>IFERROR(_xll.qlIndexFixing(IndexON,D142,TRUE,_xll.ohTrigger(RecalcTrigger,TriggerON)),NA())</f>
        <v>-3.8646476066528379E-3</v>
      </c>
      <c r="H142" s="42">
        <f>_xll.qlCalendarAdvance(Calendar,$H141,B142,"f",FALSE)</f>
        <v>42681</v>
      </c>
      <c r="I142" s="177">
        <f>_xll.qlInterestRateIndexValueDate(Index1M,$H142)</f>
        <v>42683</v>
      </c>
      <c r="J142" s="182">
        <f>IFERROR(_xll.qlIndexFixing(Index1M,$H142,TRUE,_xll.ohTrigger(RecalcTrigger,Trigger1M)),NA())</f>
        <v>-3.9956499161584169E-3</v>
      </c>
      <c r="K142" s="44">
        <f>IFERROR(_xll.qlIndexFixing(Index3M,H142,TRUE,_xll.ohTrigger(RecalcTrigger,Trigger3M)),NA())</f>
        <v>-2.7691019765615937E-3</v>
      </c>
      <c r="L142" s="44">
        <f>IFERROR(_xll.qlIndexFixing(Index6M,$H142,TRUE,_xll.ohTrigger(RecalcTrigger,Trigger6M)),NA())</f>
        <v>-1.5300048357676961E-3</v>
      </c>
      <c r="M142" s="183">
        <f>IFERROR(_xll.qlIndexFixing(Index1Y,$H142,TRUE,_xll.ohTrigger(RecalcTrigger,Trigger1Y)),NA())</f>
        <v>-2.6430560869024404E-5</v>
      </c>
      <c r="N142" s="182">
        <f>IFERROR(_xll.qlIndexFixing(ONIndex1M,I142,TRUE,_xll.ohTrigger(RecalcTrigger,Trigger1M)),NA())</f>
        <v>-3.9538259423821387E-3</v>
      </c>
      <c r="O142" s="44">
        <f>IFERROR(_xll.qlIndexFixing(ONIndex3M,I142,TRUE,_xll.ohTrigger(RecalcTrigger,Trigger3M)),NA())</f>
        <v>-2.6287031600258359E-3</v>
      </c>
      <c r="P142" s="44">
        <f>IFERROR(_xll.qlIndexFixing(ONIndex6M,I142,TRUE,_xll.ohTrigger(RecalcTrigger,Trigger6M)),NA())</f>
        <v>-1.4963122051137034E-3</v>
      </c>
      <c r="Q142" s="183">
        <f>IFERROR(_xll.qlIndexFixing(ONIndex1Y,I142,TRUE,_xll.ohTrigger(RecalcTrigger,Trigger1Y)),NA())</f>
        <v>-1.1696020624007986E-4</v>
      </c>
    </row>
    <row r="143" spans="2:17" x14ac:dyDescent="0.2">
      <c r="B143" s="39" t="s">
        <v>17</v>
      </c>
      <c r="D143" s="42">
        <f>_xll.qlCalendarAdvance(Calendar,$D142,B143,"f",FALSE)</f>
        <v>42682</v>
      </c>
      <c r="E143" s="177">
        <f>_xll.qlInterestRateIndexValueDate(IndexON,D143)</f>
        <v>42682</v>
      </c>
      <c r="F143" s="193">
        <f>IFERROR(_xll.qlIndexFixing(IndexON,D143,TRUE,_xll.ohTrigger(RecalcTrigger,TriggerON)),NA())</f>
        <v>-3.8640244787035982E-3</v>
      </c>
      <c r="H143" s="42">
        <f>_xll.qlCalendarAdvance(Calendar,$H142,B143,"f",FALSE)</f>
        <v>42682</v>
      </c>
      <c r="I143" s="177">
        <f>_xll.qlInterestRateIndexValueDate(Index1M,$H143)</f>
        <v>42684</v>
      </c>
      <c r="J143" s="182">
        <f>IFERROR(_xll.qlIndexFixing(Index1M,$H143,TRUE,_xll.ohTrigger(RecalcTrigger,Trigger1M)),NA())</f>
        <v>-4.0011381778419508E-3</v>
      </c>
      <c r="K143" s="44">
        <f>IFERROR(_xll.qlIndexFixing(Index3M,H143,TRUE,_xll.ohTrigger(RecalcTrigger,Trigger3M)),NA())</f>
        <v>-2.7714989540294091E-3</v>
      </c>
      <c r="L143" s="44">
        <f>IFERROR(_xll.qlIndexFixing(Index6M,$H143,TRUE,_xll.ohTrigger(RecalcTrigger,Trigger6M)),NA())</f>
        <v>-1.5309157982589931E-3</v>
      </c>
      <c r="M143" s="183">
        <f>IFERROR(_xll.qlIndexFixing(Index1Y,$H143,TRUE,_xll.ohTrigger(RecalcTrigger,Trigger1Y)),NA())</f>
        <v>-2.6118769580237071E-5</v>
      </c>
      <c r="N143" s="182">
        <f>IFERROR(_xll.qlIndexFixing(ONIndex1M,I143,TRUE,_xll.ohTrigger(RecalcTrigger,Trigger1M)),NA())</f>
        <v>-3.9653649312931805E-3</v>
      </c>
      <c r="O143" s="44">
        <f>IFERROR(_xll.qlIndexFixing(ONIndex3M,I143,TRUE,_xll.ohTrigger(RecalcTrigger,Trigger3M)),NA())</f>
        <v>-2.6248785854487977E-3</v>
      </c>
      <c r="P143" s="44">
        <f>IFERROR(_xll.qlIndexFixing(ONIndex6M,I143,TRUE,_xll.ohTrigger(RecalcTrigger,Trigger6M)),NA())</f>
        <v>-1.4922330520850124E-3</v>
      </c>
      <c r="Q143" s="183">
        <f>IFERROR(_xll.qlIndexFixing(ONIndex1Y,I143,TRUE,_xll.ohTrigger(RecalcTrigger,Trigger1Y)),NA())</f>
        <v>-1.1757039050319662E-4</v>
      </c>
    </row>
    <row r="144" spans="2:17" x14ac:dyDescent="0.2">
      <c r="B144" s="39" t="s">
        <v>17</v>
      </c>
      <c r="D144" s="42">
        <f>_xll.qlCalendarAdvance(Calendar,$D143,B144,"f",FALSE)</f>
        <v>42683</v>
      </c>
      <c r="E144" s="177">
        <f>_xll.qlInterestRateIndexValueDate(IndexON,D144)</f>
        <v>42683</v>
      </c>
      <c r="F144" s="193">
        <f>IFERROR(_xll.qlIndexFixing(IndexON,D144,TRUE,_xll.ohTrigger(RecalcTrigger,TriggerON)),NA())</f>
        <v>-3.8635174616352685E-3</v>
      </c>
      <c r="H144" s="42">
        <f>_xll.qlCalendarAdvance(Calendar,$H143,B144,"f",FALSE)</f>
        <v>42683</v>
      </c>
      <c r="I144" s="177">
        <f>_xll.qlInterestRateIndexValueDate(Index1M,$H144)</f>
        <v>42685</v>
      </c>
      <c r="J144" s="182">
        <f>IFERROR(_xll.qlIndexFixing(Index1M,$H144,TRUE,_xll.ohTrigger(RecalcTrigger,Trigger1M)),NA())</f>
        <v>-4.0031030971744751E-3</v>
      </c>
      <c r="K144" s="44">
        <f>IFERROR(_xll.qlIndexFixing(Index3M,H144,TRUE,_xll.ohTrigger(RecalcTrigger,Trigger3M)),NA())</f>
        <v>-2.7756956674046419E-3</v>
      </c>
      <c r="L144" s="44">
        <f>IFERROR(_xll.qlIndexFixing(Index6M,$H144,TRUE,_xll.ohTrigger(RecalcTrigger,Trigger6M)),NA())</f>
        <v>-1.5318304934219204E-3</v>
      </c>
      <c r="M144" s="183">
        <f>IFERROR(_xll.qlIndexFixing(Index1Y,$H144,TRUE,_xll.ohTrigger(RecalcTrigger,Trigger1Y)),NA())</f>
        <v>-2.5742767908950436E-5</v>
      </c>
      <c r="N144" s="182">
        <f>IFERROR(_xll.qlIndexFixing(ONIndex1M,I144,TRUE,_xll.ohTrigger(RecalcTrigger,Trigger1M)),NA())</f>
        <v>-3.970704166467165E-3</v>
      </c>
      <c r="O144" s="44">
        <f>IFERROR(_xll.qlIndexFixing(ONIndex3M,I144,TRUE,_xll.ohTrigger(RecalcTrigger,Trigger3M)),NA())</f>
        <v>-2.6237609586976518E-3</v>
      </c>
      <c r="P144" s="44">
        <f>IFERROR(_xll.qlIndexFixing(ONIndex6M,I144,TRUE,_xll.ohTrigger(RecalcTrigger,Trigger6M)),NA())</f>
        <v>-1.4906452726570762E-3</v>
      </c>
      <c r="Q144" s="183">
        <f>IFERROR(_xll.qlIndexFixing(ONIndex1Y,I144,TRUE,_xll.ohTrigger(RecalcTrigger,Trigger1Y)),NA())</f>
        <v>-1.1787061303003554E-4</v>
      </c>
    </row>
    <row r="145" spans="2:17" x14ac:dyDescent="0.2">
      <c r="B145" s="39" t="s">
        <v>17</v>
      </c>
      <c r="D145" s="42">
        <f>_xll.qlCalendarAdvance(Calendar,$D144,B145,"f",FALSE)</f>
        <v>42684</v>
      </c>
      <c r="E145" s="177">
        <f>_xll.qlInterestRateIndexValueDate(IndexON,D145)</f>
        <v>42684</v>
      </c>
      <c r="F145" s="193">
        <f>IFERROR(_xll.qlIndexFixing(IndexON,D145,TRUE,_xll.ohTrigger(RecalcTrigger,TriggerON)),NA())</f>
        <v>-3.8631300095648413E-3</v>
      </c>
      <c r="H145" s="42">
        <f>_xll.qlCalendarAdvance(Calendar,$H144,B145,"f",FALSE)</f>
        <v>42684</v>
      </c>
      <c r="I145" s="177">
        <f>_xll.qlInterestRateIndexValueDate(Index1M,$H145)</f>
        <v>42688</v>
      </c>
      <c r="J145" s="182">
        <f>IFERROR(_xll.qlIndexFixing(Index1M,$H145,TRUE,_xll.ohTrigger(RecalcTrigger,Trigger1M)),NA())</f>
        <v>-4.0105519349014074E-3</v>
      </c>
      <c r="K145" s="44">
        <f>IFERROR(_xll.qlIndexFixing(Index3M,H145,TRUE,_xll.ohTrigger(RecalcTrigger,Trigger3M)),NA())</f>
        <v>-2.7814334730290268E-3</v>
      </c>
      <c r="L145" s="44">
        <f>IFERROR(_xll.qlIndexFixing(Index6M,$H145,TRUE,_xll.ohTrigger(RecalcTrigger,Trigger6M)),NA())</f>
        <v>-1.5352757483050013E-3</v>
      </c>
      <c r="M145" s="183">
        <f>IFERROR(_xll.qlIndexFixing(Index1Y,$H145,TRUE,_xll.ohTrigger(RecalcTrigger,Trigger1Y)),NA())</f>
        <v>-2.4966844797279252E-5</v>
      </c>
      <c r="N145" s="182">
        <f>IFERROR(_xll.qlIndexFixing(ONIndex1M,I145,TRUE,_xll.ohTrigger(RecalcTrigger,Trigger1M)),NA())</f>
        <v>-3.9757899703252164E-3</v>
      </c>
      <c r="O145" s="44">
        <f>IFERROR(_xll.qlIndexFixing(ONIndex3M,I145,TRUE,_xll.ohTrigger(RecalcTrigger,Trigger3M)),NA())</f>
        <v>-2.6231413267918668E-3</v>
      </c>
      <c r="P145" s="44">
        <f>IFERROR(_xll.qlIndexFixing(ONIndex6M,I145,TRUE,_xll.ohTrigger(RecalcTrigger,Trigger6M)),NA())</f>
        <v>-1.4893398456106155E-3</v>
      </c>
      <c r="Q145" s="183">
        <f>IFERROR(_xll.qlIndexFixing(ONIndex1Y,I145,TRUE,_xll.ohTrigger(RecalcTrigger,Trigger1Y)),NA())</f>
        <v>-1.1816769343031552E-4</v>
      </c>
    </row>
    <row r="146" spans="2:17" x14ac:dyDescent="0.2">
      <c r="B146" s="39" t="s">
        <v>17</v>
      </c>
      <c r="D146" s="42">
        <f>_xll.qlCalendarAdvance(Calendar,$D145,B146,"f",FALSE)</f>
        <v>42685</v>
      </c>
      <c r="E146" s="177">
        <f>_xll.qlInterestRateIndexValueDate(IndexON,D146)</f>
        <v>42685</v>
      </c>
      <c r="F146" s="193">
        <f>IFERROR(_xll.qlIndexFixing(IndexON,D146,TRUE,_xll.ohTrigger(RecalcTrigger,TriggerON)),NA())</f>
        <v>-3.8627294791560018E-3</v>
      </c>
      <c r="H146" s="42">
        <f>_xll.qlCalendarAdvance(Calendar,$H145,B146,"f",FALSE)</f>
        <v>42685</v>
      </c>
      <c r="I146" s="177">
        <f>_xll.qlInterestRateIndexValueDate(Index1M,$H146)</f>
        <v>42689</v>
      </c>
      <c r="J146" s="182">
        <f>IFERROR(_xll.qlIndexFixing(Index1M,$H146,TRUE,_xll.ohTrigger(RecalcTrigger,Trigger1M)),NA())</f>
        <v>-4.0131676298207353E-3</v>
      </c>
      <c r="K146" s="44">
        <f>IFERROR(_xll.qlIndexFixing(Index3M,H146,TRUE,_xll.ohTrigger(RecalcTrigger,Trigger3M)),NA())</f>
        <v>-2.7839800757047178E-3</v>
      </c>
      <c r="L146" s="44">
        <f>IFERROR(_xll.qlIndexFixing(Index6M,$H146,TRUE,_xll.ohTrigger(RecalcTrigger,Trigger6M)),NA())</f>
        <v>-1.535519918127554E-3</v>
      </c>
      <c r="M146" s="183">
        <f>IFERROR(_xll.qlIndexFixing(Index1Y,$H146,TRUE,_xll.ohTrigger(RecalcTrigger,Trigger1Y)),NA())</f>
        <v>-2.4694485633125941E-5</v>
      </c>
      <c r="N146" s="182">
        <f>IFERROR(_xll.qlIndexFixing(ONIndex1M,I146,TRUE,_xll.ohTrigger(RecalcTrigger,Trigger1M)),NA())</f>
        <v>-3.9806168068157177E-3</v>
      </c>
      <c r="O146" s="44">
        <f>IFERROR(_xll.qlIndexFixing(ONIndex3M,I146,TRUE,_xll.ohTrigger(RecalcTrigger,Trigger3M)),NA())</f>
        <v>-2.6230299836171866E-3</v>
      </c>
      <c r="P146" s="44">
        <f>IFERROR(_xll.qlIndexFixing(ONIndex6M,I146,TRUE,_xll.ohTrigger(RecalcTrigger,Trigger6M)),NA())</f>
        <v>-1.4883230428486272E-3</v>
      </c>
      <c r="Q146" s="183">
        <f>IFERROR(_xll.qlIndexFixing(ONIndex1Y,I146,TRUE,_xll.ohTrigger(RecalcTrigger,Trigger1Y)),NA())</f>
        <v>-1.1846147758731718E-4</v>
      </c>
    </row>
    <row r="147" spans="2:17" x14ac:dyDescent="0.2">
      <c r="B147" s="39" t="s">
        <v>17</v>
      </c>
      <c r="D147" s="42">
        <f>_xll.qlCalendarAdvance(Calendar,$D146,B147,"f",FALSE)</f>
        <v>42688</v>
      </c>
      <c r="E147" s="177">
        <f>_xll.qlInterestRateIndexValueDate(IndexON,D147)</f>
        <v>42688</v>
      </c>
      <c r="F147" s="193">
        <f>IFERROR(_xll.qlIndexFixing(IndexON,D147,TRUE,_xll.ohTrigger(RecalcTrigger,TriggerON)),NA())</f>
        <v>-3.8628449346012061E-3</v>
      </c>
      <c r="H147" s="42">
        <f>_xll.qlCalendarAdvance(Calendar,$H146,B147,"f",FALSE)</f>
        <v>42688</v>
      </c>
      <c r="I147" s="177">
        <f>_xll.qlInterestRateIndexValueDate(Index1M,$H147)</f>
        <v>42690</v>
      </c>
      <c r="J147" s="182">
        <f>IFERROR(_xll.qlIndexFixing(Index1M,$H147,TRUE,_xll.ohTrigger(RecalcTrigger,Trigger1M)),NA())</f>
        <v>-4.015687116983635E-3</v>
      </c>
      <c r="K147" s="44">
        <f>IFERROR(_xll.qlIndexFixing(Index3M,H147,TRUE,_xll.ohTrigger(RecalcTrigger,Trigger3M)),NA())</f>
        <v>-2.7865420249122809E-3</v>
      </c>
      <c r="L147" s="44">
        <f>IFERROR(_xll.qlIndexFixing(Index6M,$H147,TRUE,_xll.ohTrigger(RecalcTrigger,Trigger6M)),NA())</f>
        <v>-1.5364480738764973E-3</v>
      </c>
      <c r="M147" s="183">
        <f>IFERROR(_xll.qlIndexFixing(Index1Y,$H147,TRUE,_xll.ohTrigger(RecalcTrigger,Trigger1Y)),NA())</f>
        <v>-2.4425059334758482E-5</v>
      </c>
      <c r="N147" s="182">
        <f>IFERROR(_xll.qlIndexFixing(ONIndex1M,I147,TRUE,_xll.ohTrigger(RecalcTrigger,Trigger1M)),NA())</f>
        <v>-3.9893353691144995E-3</v>
      </c>
      <c r="O147" s="44">
        <f>IFERROR(_xll.qlIndexFixing(ONIndex3M,I147,TRUE,_xll.ohTrigger(RecalcTrigger,Trigger3M)),NA())</f>
        <v>-2.624533926374184E-3</v>
      </c>
      <c r="P147" s="44">
        <f>IFERROR(_xll.qlIndexFixing(ONIndex6M,I147,TRUE,_xll.ohTrigger(RecalcTrigger,Trigger6M)),NA())</f>
        <v>-1.4872767347018367E-3</v>
      </c>
      <c r="Q147" s="183">
        <f>IFERROR(_xll.qlIndexFixing(ONIndex1Y,I147,TRUE,_xll.ohTrigger(RecalcTrigger,Trigger1Y)),NA())</f>
        <v>-1.1903724627337908E-4</v>
      </c>
    </row>
    <row r="148" spans="2:17" x14ac:dyDescent="0.2">
      <c r="B148" s="39" t="s">
        <v>17</v>
      </c>
      <c r="D148" s="42">
        <f>_xll.qlCalendarAdvance(Calendar,$D147,B148,"f",FALSE)</f>
        <v>42689</v>
      </c>
      <c r="E148" s="177">
        <f>_xll.qlInterestRateIndexValueDate(IndexON,D148)</f>
        <v>42689</v>
      </c>
      <c r="F148" s="193">
        <f>IFERROR(_xll.qlIndexFixing(IndexON,D148,TRUE,_xll.ohTrigger(RecalcTrigger,TriggerON)),NA())</f>
        <v>-3.8631071200345701E-3</v>
      </c>
      <c r="H148" s="42">
        <f>_xll.qlCalendarAdvance(Calendar,$H147,B148,"f",FALSE)</f>
        <v>42689</v>
      </c>
      <c r="I148" s="177">
        <f>_xll.qlInterestRateIndexValueDate(Index1M,$H148)</f>
        <v>42691</v>
      </c>
      <c r="J148" s="182">
        <f>IFERROR(_xll.qlIndexFixing(Index1M,$H148,TRUE,_xll.ohTrigger(RecalcTrigger,Trigger1M)),NA())</f>
        <v>-4.0202054119448105E-3</v>
      </c>
      <c r="K148" s="44">
        <f>IFERROR(_xll.qlIndexFixing(Index3M,H148,TRUE,_xll.ohTrigger(RecalcTrigger,Trigger3M)),NA())</f>
        <v>-2.789114213886704E-3</v>
      </c>
      <c r="L148" s="44">
        <f>IFERROR(_xll.qlIndexFixing(Index6M,$H148,TRUE,_xll.ohTrigger(RecalcTrigger,Trigger6M)),NA())</f>
        <v>-1.5373777285678473E-3</v>
      </c>
      <c r="M148" s="183">
        <f>IFERROR(_xll.qlIndexFixing(Index1Y,$H148,TRUE,_xll.ohTrigger(RecalcTrigger,Trigger1Y)),NA())</f>
        <v>-2.4156887568868923E-5</v>
      </c>
      <c r="N148" s="182">
        <f>IFERROR(_xll.qlIndexFixing(ONIndex1M,I148,TRUE,_xll.ohTrigger(RecalcTrigger,Trigger1M)),NA())</f>
        <v>-3.997223767941982E-3</v>
      </c>
      <c r="O148" s="44">
        <f>IFERROR(_xll.qlIndexFixing(ONIndex3M,I148,TRUE,_xll.ohTrigger(RecalcTrigger,Trigger3M)),NA())</f>
        <v>-2.6278733683904321E-3</v>
      </c>
      <c r="P148" s="44">
        <f>IFERROR(_xll.qlIndexFixing(ONIndex6M,I148,TRUE,_xll.ohTrigger(RecalcTrigger,Trigger6M)),NA())</f>
        <v>-1.4872675176613726E-3</v>
      </c>
      <c r="Q148" s="183">
        <f>IFERROR(_xll.qlIndexFixing(ONIndex1Y,I148,TRUE,_xll.ohTrigger(RecalcTrigger,Trigger1Y)),NA())</f>
        <v>-1.1960056173432321E-4</v>
      </c>
    </row>
    <row r="149" spans="2:17" x14ac:dyDescent="0.2">
      <c r="B149" s="39" t="s">
        <v>17</v>
      </c>
      <c r="D149" s="42">
        <f>_xll.qlCalendarAdvance(Calendar,$D148,B149,"f",FALSE)</f>
        <v>42690</v>
      </c>
      <c r="E149" s="177">
        <f>_xll.qlInterestRateIndexValueDate(IndexON,D149)</f>
        <v>42690</v>
      </c>
      <c r="F149" s="193">
        <f>IFERROR(_xll.qlIndexFixing(IndexON,D149,TRUE,_xll.ohTrigger(RecalcTrigger,TriggerON)),NA())</f>
        <v>-3.8635095956474075E-3</v>
      </c>
      <c r="H149" s="42">
        <f>_xll.qlCalendarAdvance(Calendar,$H148,B149,"f",FALSE)</f>
        <v>42690</v>
      </c>
      <c r="I149" s="177">
        <f>_xll.qlInterestRateIndexValueDate(Index1M,$H149)</f>
        <v>42692</v>
      </c>
      <c r="J149" s="182">
        <f>IFERROR(_xll.qlIndexFixing(Index1M,$H149,TRUE,_xll.ohTrigger(RecalcTrigger,Trigger1M)),NA())</f>
        <v>-4.0215269308267161E-3</v>
      </c>
      <c r="K149" s="44">
        <f>IFERROR(_xll.qlIndexFixing(Index3M,H149,TRUE,_xll.ohTrigger(RecalcTrigger,Trigger3M)),NA())</f>
        <v>-2.7931200033293898E-3</v>
      </c>
      <c r="L149" s="44">
        <f>IFERROR(_xll.qlIndexFixing(Index6M,$H149,TRUE,_xll.ohTrigger(RecalcTrigger,Trigger6M)),NA())</f>
        <v>-1.5383084336042015E-3</v>
      </c>
      <c r="M149" s="183">
        <f>IFERROR(_xll.qlIndexFixing(Index1Y,$H149,TRUE,_xll.ohTrigger(RecalcTrigger,Trigger1Y)),NA())</f>
        <v>-2.3863646784959973E-5</v>
      </c>
      <c r="N149" s="182">
        <f>IFERROR(_xll.qlIndexFixing(ONIndex1M,I149,TRUE,_xll.ohTrigger(RecalcTrigger,Trigger1M)),NA())</f>
        <v>-4.0006727334551684E-3</v>
      </c>
      <c r="O149" s="44">
        <f>IFERROR(_xll.qlIndexFixing(ONIndex3M,I149,TRUE,_xll.ohTrigger(RecalcTrigger,Trigger3M)),NA())</f>
        <v>-2.6304578718416849E-3</v>
      </c>
      <c r="P149" s="44">
        <f>IFERROR(_xll.qlIndexFixing(ONIndex6M,I149,TRUE,_xll.ohTrigger(RecalcTrigger,Trigger6M)),NA())</f>
        <v>-1.487787918263983E-3</v>
      </c>
      <c r="Q149" s="183">
        <f>IFERROR(_xll.qlIndexFixing(ONIndex1Y,I149,TRUE,_xll.ohTrigger(RecalcTrigger,Trigger1Y)),NA())</f>
        <v>-1.1987554780823473E-4</v>
      </c>
    </row>
    <row r="150" spans="2:17" x14ac:dyDescent="0.2">
      <c r="B150" s="39" t="s">
        <v>17</v>
      </c>
      <c r="D150" s="42">
        <f>_xll.qlCalendarAdvance(Calendar,$D149,B150,"f",FALSE)</f>
        <v>42691</v>
      </c>
      <c r="E150" s="177">
        <f>_xll.qlInterestRateIndexValueDate(IndexON,D150)</f>
        <v>42691</v>
      </c>
      <c r="F150" s="193">
        <f>IFERROR(_xll.qlIndexFixing(IndexON,D150,TRUE,_xll.ohTrigger(RecalcTrigger,TriggerON)),NA())</f>
        <v>-3.8640558153568705E-3</v>
      </c>
      <c r="H150" s="42">
        <f>_xll.qlCalendarAdvance(Calendar,$H149,B150,"f",FALSE)</f>
        <v>42691</v>
      </c>
      <c r="I150" s="177">
        <f>_xll.qlInterestRateIndexValueDate(Index1M,$H150)</f>
        <v>42695</v>
      </c>
      <c r="J150" s="182">
        <f>IFERROR(_xll.qlIndexFixing(Index1M,$H150,TRUE,_xll.ohTrigger(RecalcTrigger,Trigger1M)),NA())</f>
        <v>-4.0272471912854435E-3</v>
      </c>
      <c r="K150" s="44">
        <f>IFERROR(_xll.qlIndexFixing(Index3M,H150,TRUE,_xll.ohTrigger(RecalcTrigger,Trigger3M)),NA())</f>
        <v>-2.7993995232617644E-3</v>
      </c>
      <c r="L150" s="44">
        <f>IFERROR(_xll.qlIndexFixing(Index6M,$H150,TRUE,_xll.ohTrigger(RecalcTrigger,Trigger6M)),NA())</f>
        <v>-1.5417247826897576E-3</v>
      </c>
      <c r="M150" s="183">
        <f>IFERROR(_xll.qlIndexFixing(Index1Y,$H150,TRUE,_xll.ohTrigger(RecalcTrigger,Trigger1Y)),NA())</f>
        <v>-2.3062771944248124E-5</v>
      </c>
      <c r="N150" s="182">
        <f>IFERROR(_xll.qlIndexFixing(ONIndex1M,I150,TRUE,_xll.ohTrigger(RecalcTrigger,Trigger1M)),NA())</f>
        <v>-4.0038295178090877E-3</v>
      </c>
      <c r="O150" s="44">
        <f>IFERROR(_xll.qlIndexFixing(ONIndex3M,I150,TRUE,_xll.ohTrigger(RecalcTrigger,Trigger3M)),NA())</f>
        <v>-2.6336124252201998E-3</v>
      </c>
      <c r="P150" s="44">
        <f>IFERROR(_xll.qlIndexFixing(ONIndex6M,I150,TRUE,_xll.ohTrigger(RecalcTrigger,Trigger6M)),NA())</f>
        <v>-1.4886345758080566E-3</v>
      </c>
      <c r="Q150" s="183">
        <f>IFERROR(_xll.qlIndexFixing(ONIndex1Y,I150,TRUE,_xll.ohTrigger(RecalcTrigger,Trigger1Y)),NA())</f>
        <v>-1.2014631098011819E-4</v>
      </c>
    </row>
    <row r="151" spans="2:17" x14ac:dyDescent="0.2">
      <c r="B151" s="39" t="s">
        <v>17</v>
      </c>
      <c r="D151" s="42">
        <f>_xll.qlCalendarAdvance(Calendar,$D150,B151,"f",FALSE)</f>
        <v>42692</v>
      </c>
      <c r="E151" s="177">
        <f>_xll.qlInterestRateIndexValueDate(IndexON,D151)</f>
        <v>42692</v>
      </c>
      <c r="F151" s="193">
        <f>IFERROR(_xll.qlIndexFixing(IndexON,D151,TRUE,_xll.ohTrigger(RecalcTrigger,TriggerON)),NA())</f>
        <v>-3.8656031642991806E-3</v>
      </c>
      <c r="H151" s="42">
        <f>_xll.qlCalendarAdvance(Calendar,$H150,B151,"f",FALSE)</f>
        <v>42692</v>
      </c>
      <c r="I151" s="177">
        <f>_xll.qlInterestRateIndexValueDate(Index1M,$H151)</f>
        <v>42696</v>
      </c>
      <c r="J151" s="182">
        <f>IFERROR(_xll.qlIndexFixing(Index1M,$H151,TRUE,_xll.ohTrigger(RecalcTrigger,Trigger1M)),NA())</f>
        <v>-4.0294362618022994E-3</v>
      </c>
      <c r="K151" s="44">
        <f>IFERROR(_xll.qlIndexFixing(Index3M,H151,TRUE,_xll.ohTrigger(RecalcTrigger,Trigger3M)),NA())</f>
        <v>-2.8019426007125613E-3</v>
      </c>
      <c r="L151" s="44">
        <f>IFERROR(_xll.qlIndexFixing(Index6M,$H151,TRUE,_xll.ohTrigger(RecalcTrigger,Trigger6M)),NA())</f>
        <v>-1.5420320221519771E-3</v>
      </c>
      <c r="M151" s="183">
        <f>IFERROR(_xll.qlIndexFixing(Index1Y,$H151,TRUE,_xll.ohTrigger(RecalcTrigger,Trigger1Y)),NA())</f>
        <v>-2.2775290623307756E-5</v>
      </c>
      <c r="N151" s="182">
        <f>IFERROR(_xll.qlIndexFixing(ONIndex1M,I151,TRUE,_xll.ohTrigger(RecalcTrigger,Trigger1M)),NA())</f>
        <v>-4.006688585271867E-3</v>
      </c>
      <c r="O151" s="44">
        <f>IFERROR(_xll.qlIndexFixing(ONIndex3M,I151,TRUE,_xll.ohTrigger(RecalcTrigger,Trigger3M)),NA())</f>
        <v>-2.6373473222518484E-3</v>
      </c>
      <c r="P151" s="44">
        <f>IFERROR(_xll.qlIndexFixing(ONIndex6M,I151,TRUE,_xll.ohTrigger(RecalcTrigger,Trigger6M)),NA())</f>
        <v>-1.4898137625163344E-3</v>
      </c>
      <c r="Q151" s="183">
        <f>IFERROR(_xll.qlIndexFixing(ONIndex1Y,I151,TRUE,_xll.ohTrigger(RecalcTrigger,Trigger1Y)),NA())</f>
        <v>-1.204126971332542E-4</v>
      </c>
    </row>
    <row r="152" spans="2:17" x14ac:dyDescent="0.2">
      <c r="B152" s="39" t="s">
        <v>17</v>
      </c>
      <c r="D152" s="42">
        <f>_xll.qlCalendarAdvance(Calendar,$D151,B152,"f",FALSE)</f>
        <v>42695</v>
      </c>
      <c r="E152" s="177">
        <f>_xll.qlInterestRateIndexValueDate(IndexON,D152)</f>
        <v>42695</v>
      </c>
      <c r="F152" s="193">
        <f>IFERROR(_xll.qlIndexFixing(IndexON,D152,TRUE,_xll.ohTrigger(RecalcTrigger,TriggerON)),NA())</f>
        <v>-3.8677472198189733E-3</v>
      </c>
      <c r="H152" s="42">
        <f>_xll.qlCalendarAdvance(Calendar,$H151,B152,"f",FALSE)</f>
        <v>42695</v>
      </c>
      <c r="I152" s="177">
        <f>_xll.qlInterestRateIndexValueDate(Index1M,$H152)</f>
        <v>42697</v>
      </c>
      <c r="J152" s="182">
        <f>IFERROR(_xll.qlIndexFixing(Index1M,$H152,TRUE,_xll.ohTrigger(RecalcTrigger,Trigger1M)),NA())</f>
        <v>-4.0316136525180291E-3</v>
      </c>
      <c r="K152" s="44">
        <f>IFERROR(_xll.qlIndexFixing(Index3M,H152,TRUE,_xll.ohTrigger(RecalcTrigger,Trigger3M)),NA())</f>
        <v>-2.804463052016315E-3</v>
      </c>
      <c r="L152" s="44">
        <f>IFERROR(_xll.qlIndexFixing(Index6M,$H152,TRUE,_xll.ohTrigger(RecalcTrigger,Trigger6M)),NA())</f>
        <v>-1.5429604868564335E-3</v>
      </c>
      <c r="M152" s="183">
        <f>IFERROR(_xll.qlIndexFixing(Index1Y,$H152,TRUE,_xll.ohTrigger(RecalcTrigger,Trigger1Y)),NA())</f>
        <v>-2.2478749504742952E-5</v>
      </c>
      <c r="N152" s="182">
        <f>IFERROR(_xll.qlIndexFixing(ONIndex1M,I152,TRUE,_xll.ohTrigger(RecalcTrigger,Trigger1M)),NA())</f>
        <v>-4.0113419545617646E-3</v>
      </c>
      <c r="O152" s="44">
        <f>IFERROR(_xll.qlIndexFixing(ONIndex3M,I152,TRUE,_xll.ohTrigger(RecalcTrigger,Trigger3M)),NA())</f>
        <v>-2.646783602635594E-3</v>
      </c>
      <c r="P152" s="44">
        <f>IFERROR(_xll.qlIndexFixing(ONIndex6M,I152,TRUE,_xll.ohTrigger(RecalcTrigger,Trigger6M)),NA())</f>
        <v>-1.4933057321631082E-3</v>
      </c>
      <c r="Q152" s="183">
        <f>IFERROR(_xll.qlIndexFixing(ONIndex1Y,I152,TRUE,_xll.ohTrigger(RecalcTrigger,Trigger1Y)),NA())</f>
        <v>-1.2093006602764689E-4</v>
      </c>
    </row>
    <row r="153" spans="2:17" x14ac:dyDescent="0.2">
      <c r="B153" s="39" t="s">
        <v>17</v>
      </c>
      <c r="D153" s="42">
        <f>_xll.qlCalendarAdvance(Calendar,$D152,B153,"f",FALSE)</f>
        <v>42696</v>
      </c>
      <c r="E153" s="177">
        <f>_xll.qlInterestRateIndexValueDate(IndexON,D153)</f>
        <v>42696</v>
      </c>
      <c r="F153" s="193">
        <f>IFERROR(_xll.qlIndexFixing(IndexON,D153,TRUE,_xll.ohTrigger(RecalcTrigger,TriggerON)),NA())</f>
        <v>-3.8690639732053E-3</v>
      </c>
      <c r="H153" s="42">
        <f>_xll.qlCalendarAdvance(Calendar,$H152,B153,"f",FALSE)</f>
        <v>42696</v>
      </c>
      <c r="I153" s="177">
        <f>_xll.qlInterestRateIndexValueDate(Index1M,$H153)</f>
        <v>42698</v>
      </c>
      <c r="J153" s="182">
        <f>IFERROR(_xll.qlIndexFixing(Index1M,$H153,TRUE,_xll.ohTrigger(RecalcTrigger,Trigger1M)),NA())</f>
        <v>-4.0374959406779872E-3</v>
      </c>
      <c r="K153" s="44">
        <f>IFERROR(_xll.qlIndexFixing(Index3M,H153,TRUE,_xll.ohTrigger(RecalcTrigger,Trigger3M)),NA())</f>
        <v>-2.8069550286365882E-3</v>
      </c>
      <c r="L153" s="44">
        <f>IFERROR(_xll.qlIndexFixing(Index6M,$H153,TRUE,_xll.ohTrigger(RecalcTrigger,Trigger6M)),NA())</f>
        <v>-1.5438868524662902E-3</v>
      </c>
      <c r="M153" s="183">
        <f>IFERROR(_xll.qlIndexFixing(Index1Y,$H153,TRUE,_xll.ohTrigger(RecalcTrigger,Trigger1Y)),NA())</f>
        <v>-2.2171388811791037E-5</v>
      </c>
      <c r="N153" s="182">
        <f>IFERROR(_xll.qlIndexFixing(ONIndex1M,I153,TRUE,_xll.ohTrigger(RecalcTrigger,Trigger1M)),NA())</f>
        <v>-4.0150369726932311E-3</v>
      </c>
      <c r="O153" s="44">
        <f>IFERROR(_xll.qlIndexFixing(ONIndex3M,I153,TRUE,_xll.ohTrigger(RecalcTrigger,Trigger3M)),NA())</f>
        <v>-2.6582962166710189E-3</v>
      </c>
      <c r="P153" s="44">
        <f>IFERROR(_xll.qlIndexFixing(ONIndex6M,I153,TRUE,_xll.ohTrigger(RecalcTrigger,Trigger6M)),NA())</f>
        <v>-1.4979812417292848E-3</v>
      </c>
      <c r="Q153" s="183">
        <f>IFERROR(_xll.qlIndexFixing(ONIndex1Y,I153,TRUE,_xll.ohTrigger(RecalcTrigger,Trigger1Y)),NA())</f>
        <v>-1.214313814301704E-4</v>
      </c>
    </row>
    <row r="154" spans="2:17" x14ac:dyDescent="0.2">
      <c r="B154" s="39" t="s">
        <v>17</v>
      </c>
      <c r="D154" s="42">
        <f>_xll.qlCalendarAdvance(Calendar,$D153,B154,"f",FALSE)</f>
        <v>42697</v>
      </c>
      <c r="E154" s="177">
        <f>_xll.qlInterestRateIndexValueDate(IndexON,D154)</f>
        <v>42697</v>
      </c>
      <c r="F154" s="193">
        <f>IFERROR(_xll.qlIndexFixing(IndexON,D154,TRUE,_xll.ohTrigger(RecalcTrigger,TriggerON)),NA())</f>
        <v>-3.8705451957099513E-3</v>
      </c>
      <c r="H154" s="42">
        <f>_xll.qlCalendarAdvance(Calendar,$H153,B154,"f",FALSE)</f>
        <v>42697</v>
      </c>
      <c r="I154" s="177">
        <f>_xll.qlInterestRateIndexValueDate(Index1M,$H154)</f>
        <v>42699</v>
      </c>
      <c r="J154" s="182">
        <f>IFERROR(_xll.qlIndexFixing(Index1M,$H154,TRUE,_xll.ohTrigger(RecalcTrigger,Trigger1M)),NA())</f>
        <v>-4.0385036178290645E-3</v>
      </c>
      <c r="K154" s="44">
        <f>IFERROR(_xll.qlIndexFixing(Index3M,H154,TRUE,_xll.ohTrigger(RecalcTrigger,Trigger3M)),NA())</f>
        <v>-2.810540987187003E-3</v>
      </c>
      <c r="L154" s="44">
        <f>IFERROR(_xll.qlIndexFixing(Index6M,$H154,TRUE,_xll.ohTrigger(RecalcTrigger,Trigger6M)),NA())</f>
        <v>-1.5448105177652328E-3</v>
      </c>
      <c r="M154" s="183">
        <f>IFERROR(_xll.qlIndexFixing(Index1Y,$H154,TRUE,_xll.ohTrigger(RecalcTrigger,Trigger1Y)),NA())</f>
        <v>-2.1709581051110891E-5</v>
      </c>
      <c r="N154" s="182">
        <f>IFERROR(_xll.qlIndexFixing(ONIndex1M,I154,TRUE,_xll.ohTrigger(RecalcTrigger,Trigger1M)),NA())</f>
        <v>-4.0163892702471671E-3</v>
      </c>
      <c r="O154" s="44">
        <f>IFERROR(_xll.qlIndexFixing(ONIndex3M,I154,TRUE,_xll.ohTrigger(RecalcTrigger,Trigger3M)),NA())</f>
        <v>-2.6650872346989374E-3</v>
      </c>
      <c r="P154" s="44">
        <f>IFERROR(_xll.qlIndexFixing(ONIndex6M,I154,TRUE,_xll.ohTrigger(RecalcTrigger,Trigger6M)),NA())</f>
        <v>-1.5009171552016198E-3</v>
      </c>
      <c r="Q154" s="183">
        <f>IFERROR(_xll.qlIndexFixing(ONIndex1Y,I154,TRUE,_xll.ohTrigger(RecalcTrigger,Trigger1Y)),NA())</f>
        <v>-1.2167356570280674E-4</v>
      </c>
    </row>
    <row r="155" spans="2:17" x14ac:dyDescent="0.2">
      <c r="B155" s="39" t="s">
        <v>17</v>
      </c>
      <c r="D155" s="42">
        <f>_xll.qlCalendarAdvance(Calendar,$D154,B155,"f",FALSE)</f>
        <v>42698</v>
      </c>
      <c r="E155" s="177">
        <f>_xll.qlInterestRateIndexValueDate(IndexON,D155)</f>
        <v>42698</v>
      </c>
      <c r="F155" s="193">
        <f>IFERROR(_xll.qlIndexFixing(IndexON,D155,TRUE,_xll.ohTrigger(RecalcTrigger,TriggerON)),NA())</f>
        <v>-3.8721943417696636E-3</v>
      </c>
      <c r="H155" s="42">
        <f>_xll.qlCalendarAdvance(Calendar,$H154,B155,"f",FALSE)</f>
        <v>42698</v>
      </c>
      <c r="I155" s="177">
        <f>_xll.qlInterestRateIndexValueDate(Index1M,$H155)</f>
        <v>42702</v>
      </c>
      <c r="J155" s="182">
        <f>IFERROR(_xll.qlIndexFixing(Index1M,$H155,TRUE,_xll.ohTrigger(RecalcTrigger,Trigger1M)),NA())</f>
        <v>-4.0427902611899214E-3</v>
      </c>
      <c r="K155" s="44">
        <f>IFERROR(_xll.qlIndexFixing(Index3M,H155,TRUE,_xll.ohTrigger(RecalcTrigger,Trigger3M)),NA())</f>
        <v>-2.8165175087004604E-3</v>
      </c>
      <c r="L155" s="44">
        <f>IFERROR(_xll.qlIndexFixing(Index6M,$H155,TRUE,_xll.ohTrigger(RecalcTrigger,Trigger6M)),NA())</f>
        <v>-1.5481815952095729E-3</v>
      </c>
      <c r="M155" s="183">
        <f>IFERROR(_xll.qlIndexFixing(Index1Y,$H155,TRUE,_xll.ohTrigger(RecalcTrigger,Trigger1Y)),NA())</f>
        <v>-2.0798147514786491E-5</v>
      </c>
      <c r="N155" s="182">
        <f>IFERROR(_xll.qlIndexFixing(ONIndex1M,I155,TRUE,_xll.ohTrigger(RecalcTrigger,Trigger1M)),NA())</f>
        <v>-4.0177372982164172E-3</v>
      </c>
      <c r="O155" s="44">
        <f>IFERROR(_xll.qlIndexFixing(ONIndex3M,I155,TRUE,_xll.ohTrigger(RecalcTrigger,Trigger3M)),NA())</f>
        <v>-2.6723924285088074E-3</v>
      </c>
      <c r="P155" s="44">
        <f>IFERROR(_xll.qlIndexFixing(ONIndex6M,I155,TRUE,_xll.ohTrigger(RecalcTrigger,Trigger6M)),NA())</f>
        <v>-1.5041324192965888E-3</v>
      </c>
      <c r="Q155" s="183">
        <f>IFERROR(_xll.qlIndexFixing(ONIndex1Y,I155,TRUE,_xll.ohTrigger(RecalcTrigger,Trigger1Y)),NA())</f>
        <v>-1.2191044613807378E-4</v>
      </c>
    </row>
    <row r="156" spans="2:17" x14ac:dyDescent="0.2">
      <c r="B156" s="39" t="s">
        <v>17</v>
      </c>
      <c r="D156" s="42">
        <f>_xll.qlCalendarAdvance(Calendar,$D155,B156,"f",FALSE)</f>
        <v>42699</v>
      </c>
      <c r="E156" s="177">
        <f>_xll.qlInterestRateIndexValueDate(IndexON,D156)</f>
        <v>42699</v>
      </c>
      <c r="F156" s="193">
        <f>IFERROR(_xll.qlIndexFixing(IndexON,D156,TRUE,_xll.ohTrigger(RecalcTrigger,TriggerON)),NA())</f>
        <v>-3.8760279164140599E-3</v>
      </c>
      <c r="H156" s="42">
        <f>_xll.qlCalendarAdvance(Calendar,$H155,B156,"f",FALSE)</f>
        <v>42699</v>
      </c>
      <c r="I156" s="177">
        <f>_xll.qlInterestRateIndexValueDate(Index1M,$H156)</f>
        <v>42703</v>
      </c>
      <c r="J156" s="182">
        <f>IFERROR(_xll.qlIndexFixing(Index1M,$H156,TRUE,_xll.ohTrigger(RecalcTrigger,Trigger1M)),NA())</f>
        <v>-4.0451798613383438E-3</v>
      </c>
      <c r="K156" s="44">
        <f>IFERROR(_xll.qlIndexFixing(Index3M,H156,TRUE,_xll.ohTrigger(RecalcTrigger,Trigger3M)),NA())</f>
        <v>-2.8182770148149081E-3</v>
      </c>
      <c r="L156" s="44">
        <f>IFERROR(_xll.qlIndexFixing(Index6M,$H156,TRUE,_xll.ohTrigger(RecalcTrigger,Trigger6M)),NA())</f>
        <v>-1.5484653884844538E-3</v>
      </c>
      <c r="M156" s="183">
        <f>IFERROR(_xll.qlIndexFixing(Index1Y,$H156,TRUE,_xll.ohTrigger(RecalcTrigger,Trigger1Y)),NA())</f>
        <v>-2.0409885050853535E-5</v>
      </c>
      <c r="N156" s="182">
        <f>IFERROR(_xll.qlIndexFixing(ONIndex1M,I156,TRUE,_xll.ohTrigger(RecalcTrigger,Trigger1M)),NA())</f>
        <v>-4.0191470066064383E-3</v>
      </c>
      <c r="O156" s="44">
        <f>IFERROR(_xll.qlIndexFixing(ONIndex3M,I156,TRUE,_xll.ohTrigger(RecalcTrigger,Trigger3M)),NA())</f>
        <v>-2.6797056376270945E-3</v>
      </c>
      <c r="P156" s="44">
        <f>IFERROR(_xll.qlIndexFixing(ONIndex6M,I156,TRUE,_xll.ohTrigger(RecalcTrigger,Trigger6M)),NA())</f>
        <v>-1.5072666994120354E-3</v>
      </c>
      <c r="Q156" s="183">
        <f>IFERROR(_xll.qlIndexFixing(ONIndex1Y,I156,TRUE,_xll.ohTrigger(RecalcTrigger,Trigger1Y)),NA())</f>
        <v>-1.2214186869918819E-4</v>
      </c>
    </row>
    <row r="157" spans="2:17" x14ac:dyDescent="0.2">
      <c r="B157" s="39" t="s">
        <v>17</v>
      </c>
      <c r="D157" s="42">
        <f>_xll.qlCalendarAdvance(Calendar,$D156,B157,"f",FALSE)</f>
        <v>42702</v>
      </c>
      <c r="E157" s="177">
        <f>_xll.qlInterestRateIndexValueDate(IndexON,D157)</f>
        <v>42702</v>
      </c>
      <c r="F157" s="193">
        <f>IFERROR(_xll.qlIndexFixing(IndexON,D157,TRUE,_xll.ohTrigger(RecalcTrigger,TriggerON)),NA())</f>
        <v>-3.8805392433793884E-3</v>
      </c>
      <c r="H157" s="42">
        <f>_xll.qlCalendarAdvance(Calendar,$H156,B157,"f",FALSE)</f>
        <v>42702</v>
      </c>
      <c r="I157" s="177">
        <f>_xll.qlInterestRateIndexValueDate(Index1M,$H157)</f>
        <v>42704</v>
      </c>
      <c r="J157" s="182">
        <f>IFERROR(_xll.qlIndexFixing(Index1M,$H157,TRUE,_xll.ohTrigger(RecalcTrigger,Trigger1M)),NA())</f>
        <v>-4.0476505562283549E-3</v>
      </c>
      <c r="K157" s="44">
        <f>IFERROR(_xll.qlIndexFixing(Index3M,H157,TRUE,_xll.ohTrigger(RecalcTrigger,Trigger3M)),NA())</f>
        <v>-2.8199999999993786E-3</v>
      </c>
      <c r="L157" s="44">
        <f>IFERROR(_xll.qlIndexFixing(Index6M,$H157,TRUE,_xll.ohTrigger(RecalcTrigger,Trigger6M)),NA())</f>
        <v>-1.5500000000002723E-3</v>
      </c>
      <c r="M157" s="183">
        <f>IFERROR(_xll.qlIndexFixing(Index1Y,$H157,TRUE,_xll.ohTrigger(RecalcTrigger,Trigger1Y)),NA())</f>
        <v>-2.0000000000131024E-5</v>
      </c>
      <c r="N157" s="182">
        <f>IFERROR(_xll.qlIndexFixing(ONIndex1M,I157,TRUE,_xll.ohTrigger(RecalcTrigger,Trigger1M)),NA())</f>
        <v>-4.0221356026304278E-3</v>
      </c>
      <c r="O157" s="44">
        <f>IFERROR(_xll.qlIndexFixing(ONIndex3M,I157,TRUE,_xll.ohTrigger(RecalcTrigger,Trigger3M)),NA())</f>
        <v>-2.6938965298484163E-3</v>
      </c>
      <c r="P157" s="44">
        <f>IFERROR(_xll.qlIndexFixing(ONIndex6M,I157,TRUE,_xll.ohTrigger(RecalcTrigger,Trigger6M)),NA())</f>
        <v>-1.5129399640967378E-3</v>
      </c>
      <c r="Q157" s="183">
        <f>IFERROR(_xll.qlIndexFixing(ONIndex1Y,I157,TRUE,_xll.ohTrigger(RecalcTrigger,Trigger1Y)),NA())</f>
        <v>-1.2258570681211722E-4</v>
      </c>
    </row>
    <row r="158" spans="2:17" x14ac:dyDescent="0.2">
      <c r="B158" s="39" t="s">
        <v>17</v>
      </c>
      <c r="D158" s="42">
        <f>_xll.qlCalendarAdvance(Calendar,$D157,B158,"f",FALSE)</f>
        <v>42703</v>
      </c>
      <c r="E158" s="177">
        <f>_xll.qlInterestRateIndexValueDate(IndexON,D158)</f>
        <v>42703</v>
      </c>
      <c r="F158" s="193">
        <f>IFERROR(_xll.qlIndexFixing(IndexON,D158,TRUE,_xll.ohTrigger(RecalcTrigger,TriggerON)),NA())</f>
        <v>-3.8830798189293247E-3</v>
      </c>
      <c r="H158" s="42">
        <f>_xll.qlCalendarAdvance(Calendar,$H157,B158,"f",FALSE)</f>
        <v>42703</v>
      </c>
      <c r="I158" s="177">
        <f>_xll.qlInterestRateIndexValueDate(Index1M,$H158)</f>
        <v>42705</v>
      </c>
      <c r="J158" s="182">
        <f>IFERROR(_xll.qlIndexFixing(Index1M,$H158,TRUE,_xll.ohTrigger(RecalcTrigger,Trigger1M)),NA())</f>
        <v>-4.0531892852099793E-3</v>
      </c>
      <c r="K158" s="44">
        <f>IFERROR(_xll.qlIndexFixing(Index3M,H158,TRUE,_xll.ohTrigger(RecalcTrigger,Trigger3M)),NA())</f>
        <v>-2.8221518133983992E-3</v>
      </c>
      <c r="L158" s="44">
        <f>IFERROR(_xll.qlIndexFixing(Index6M,$H158,TRUE,_xll.ohTrigger(RecalcTrigger,Trigger6M)),NA())</f>
        <v>-1.5509013906463524E-3</v>
      </c>
      <c r="M158" s="183">
        <f>IFERROR(_xll.qlIndexFixing(Index1Y,$H158,TRUE,_xll.ohTrigger(RecalcTrigger,Trigger1Y)),NA())</f>
        <v>-1.9567053233912349E-5</v>
      </c>
      <c r="N158" s="182">
        <f>IFERROR(_xll.qlIndexFixing(ONIndex1M,I158,TRUE,_xll.ohTrigger(RecalcTrigger,Trigger1M)),NA())</f>
        <v>-4.0254367102443567E-3</v>
      </c>
      <c r="O158" s="44">
        <f>IFERROR(_xll.qlIndexFixing(ONIndex3M,I158,TRUE,_xll.ohTrigger(RecalcTrigger,Trigger3M)),NA())</f>
        <v>-2.70769276828009E-3</v>
      </c>
      <c r="P158" s="44">
        <f>IFERROR(_xll.qlIndexFixing(ONIndex6M,I158,TRUE,_xll.ohTrigger(RecalcTrigger,Trigger6M)),NA())</f>
        <v>-1.5180179184071108E-3</v>
      </c>
      <c r="Q158" s="183">
        <f>IFERROR(_xll.qlIndexFixing(ONIndex1Y,I158,TRUE,_xll.ohTrigger(RecalcTrigger,Trigger1Y)),NA())</f>
        <v>-1.2300989115310301E-4</v>
      </c>
    </row>
    <row r="159" spans="2:17" x14ac:dyDescent="0.2">
      <c r="B159" s="39" t="s">
        <v>17</v>
      </c>
      <c r="D159" s="42">
        <f>_xll.qlCalendarAdvance(Calendar,$D158,B159,"f",FALSE)</f>
        <v>42704</v>
      </c>
      <c r="E159" s="177">
        <f>_xll.qlInterestRateIndexValueDate(IndexON,D159)</f>
        <v>42704</v>
      </c>
      <c r="F159" s="193">
        <f>IFERROR(_xll.qlIndexFixing(IndexON,D159,TRUE,_xll.ohTrigger(RecalcTrigger,TriggerON)),NA())</f>
        <v>-3.885809043016053E-3</v>
      </c>
      <c r="H159" s="42">
        <f>_xll.qlCalendarAdvance(Calendar,$H158,B159,"f",FALSE)</f>
        <v>42704</v>
      </c>
      <c r="I159" s="177">
        <f>_xll.qlInterestRateIndexValueDate(Index1M,$H159)</f>
        <v>42706</v>
      </c>
      <c r="J159" s="182">
        <f>IFERROR(_xll.qlIndexFixing(Index1M,$H159,TRUE,_xll.ohTrigger(RecalcTrigger,Trigger1M)),NA())</f>
        <v>-4.0543326870041124E-3</v>
      </c>
      <c r="K159" s="44">
        <f>IFERROR(_xll.qlIndexFixing(Index3M,H159,TRUE,_xll.ohTrigger(RecalcTrigger,Trigger3M)),NA())</f>
        <v>-2.824230253550386E-3</v>
      </c>
      <c r="L159" s="44">
        <f>IFERROR(_xll.qlIndexFixing(Index6M,$H159,TRUE,_xll.ohTrigger(RecalcTrigger,Trigger6M)),NA())</f>
        <v>-1.5517963254328495E-3</v>
      </c>
      <c r="M159" s="183">
        <f>IFERROR(_xll.qlIndexFixing(Index1Y,$H159,TRUE,_xll.ohTrigger(RecalcTrigger,Trigger1Y)),NA())</f>
        <v>-1.870172516990643E-5</v>
      </c>
      <c r="N159" s="182">
        <f>IFERROR(_xll.qlIndexFixing(ONIndex1M,I159,TRUE,_xll.ohTrigger(RecalcTrigger,Trigger1M)),NA())</f>
        <v>-4.0271803705405063E-3</v>
      </c>
      <c r="O159" s="44">
        <f>IFERROR(_xll.qlIndexFixing(ONIndex3M,I159,TRUE,_xll.ohTrigger(RecalcTrigger,Trigger3M)),NA())</f>
        <v>-2.7143535206697322E-3</v>
      </c>
      <c r="P159" s="44">
        <f>IFERROR(_xll.qlIndexFixing(ONIndex6M,I159,TRUE,_xll.ohTrigger(RecalcTrigger,Trigger6M)),NA())</f>
        <v>-1.5202401577596447E-3</v>
      </c>
      <c r="Q159" s="183">
        <f>IFERROR(_xll.qlIndexFixing(ONIndex1Y,I159,TRUE,_xll.ohTrigger(RecalcTrigger,Trigger1Y)),NA())</f>
        <v>-1.2321170783646807E-4</v>
      </c>
    </row>
    <row r="160" spans="2:17" x14ac:dyDescent="0.2">
      <c r="B160" s="39" t="s">
        <v>17</v>
      </c>
      <c r="D160" s="42">
        <f>_xll.qlCalendarAdvance(Calendar,$D159,B160,"f",FALSE)</f>
        <v>42705</v>
      </c>
      <c r="E160" s="177">
        <f>_xll.qlInterestRateIndexValueDate(IndexON,D160)</f>
        <v>42705</v>
      </c>
      <c r="F160" s="193">
        <f>IFERROR(_xll.qlIndexFixing(IndexON,D160,TRUE,_xll.ohTrigger(RecalcTrigger,TriggerON)),NA())</f>
        <v>-3.8887303696766296E-3</v>
      </c>
      <c r="H160" s="42">
        <f>_xll.qlCalendarAdvance(Calendar,$H159,B160,"f",FALSE)</f>
        <v>42705</v>
      </c>
      <c r="I160" s="177">
        <f>_xll.qlInterestRateIndexValueDate(Index1M,$H160)</f>
        <v>42709</v>
      </c>
      <c r="J160" s="182">
        <f>IFERROR(_xll.qlIndexFixing(Index1M,$H160,TRUE,_xll.ohTrigger(RecalcTrigger,Trigger1M)),NA())</f>
        <v>-4.0625779393869028E-3</v>
      </c>
      <c r="K160" s="44">
        <f>IFERROR(_xll.qlIndexFixing(Index3M,H160,TRUE,_xll.ohTrigger(RecalcTrigger,Trigger3M)),NA())</f>
        <v>-2.8304542362755439E-3</v>
      </c>
      <c r="L160" s="44">
        <f>IFERROR(_xll.qlIndexFixing(Index6M,$H160,TRUE,_xll.ohTrigger(RecalcTrigger,Trigger6M)),NA())</f>
        <v>-1.5544319372622912E-3</v>
      </c>
      <c r="M160" s="183">
        <f>IFERROR(_xll.qlIndexFixing(Index1Y,$H160,TRUE,_xll.ohTrigger(RecalcTrigger,Trigger1Y)),NA())</f>
        <v>-1.761199432758407E-5</v>
      </c>
      <c r="N160" s="182">
        <f>IFERROR(_xll.qlIndexFixing(ONIndex1M,I160,TRUE,_xll.ohTrigger(RecalcTrigger,Trigger1M)),NA())</f>
        <v>-4.028995931042445E-3</v>
      </c>
      <c r="O160" s="44">
        <f>IFERROR(_xll.qlIndexFixing(ONIndex3M,I160,TRUE,_xll.ohTrigger(RecalcTrigger,Trigger3M)),NA())</f>
        <v>-2.7208720194904501E-3</v>
      </c>
      <c r="P160" s="44">
        <f>IFERROR(_xll.qlIndexFixing(ONIndex6M,I160,TRUE,_xll.ohTrigger(RecalcTrigger,Trigger6M)),NA())</f>
        <v>-1.5222685351057308E-3</v>
      </c>
      <c r="Q160" s="183">
        <f>IFERROR(_xll.qlIndexFixing(ONIndex1Y,I160,TRUE,_xll.ohTrigger(RecalcTrigger,Trigger1Y)),NA())</f>
        <v>-1.234071401867709E-4</v>
      </c>
    </row>
    <row r="161" spans="2:17" x14ac:dyDescent="0.2">
      <c r="B161" s="39" t="s">
        <v>17</v>
      </c>
      <c r="D161" s="42">
        <f>_xll.qlCalendarAdvance(Calendar,$D160,B161,"f",FALSE)</f>
        <v>42706</v>
      </c>
      <c r="E161" s="177">
        <f>_xll.qlInterestRateIndexValueDate(IndexON,D161)</f>
        <v>42706</v>
      </c>
      <c r="F161" s="193">
        <f>IFERROR(_xll.qlIndexFixing(IndexON,D161,TRUE,_xll.ohTrigger(RecalcTrigger,TriggerON)),NA())</f>
        <v>-3.8951884892091115E-3</v>
      </c>
      <c r="H161" s="42">
        <f>_xll.qlCalendarAdvance(Calendar,$H160,B161,"f",FALSE)</f>
        <v>42706</v>
      </c>
      <c r="I161" s="177">
        <f>_xll.qlInterestRateIndexValueDate(Index1M,$H161)</f>
        <v>42710</v>
      </c>
      <c r="J161" s="182">
        <f>IFERROR(_xll.qlIndexFixing(Index1M,$H161,TRUE,_xll.ohTrigger(RecalcTrigger,Trigger1M)),NA())</f>
        <v>-4.0654066325311374E-3</v>
      </c>
      <c r="K161" s="44">
        <f>IFERROR(_xll.qlIndexFixing(Index3M,H161,TRUE,_xll.ohTrigger(RecalcTrigger,Trigger3M)),NA())</f>
        <v>-2.8318395518960315E-3</v>
      </c>
      <c r="L161" s="44">
        <f>IFERROR(_xll.qlIndexFixing(Index6M,$H161,TRUE,_xll.ohTrigger(RecalcTrigger,Trigger6M)),NA())</f>
        <v>-1.5552905936566297E-3</v>
      </c>
      <c r="M161" s="183">
        <f>IFERROR(_xll.qlIndexFixing(Index1Y,$H161,TRUE,_xll.ohTrigger(RecalcTrigger,Trigger1Y)),NA())</f>
        <v>-1.7070293307324704E-5</v>
      </c>
      <c r="N161" s="182">
        <f>IFERROR(_xll.qlIndexFixing(ONIndex1M,I161,TRUE,_xll.ohTrigger(RecalcTrigger,Trigger1M)),NA())</f>
        <v>-4.0308850955872444E-3</v>
      </c>
      <c r="O161" s="44">
        <f>IFERROR(_xll.qlIndexFixing(ONIndex3M,I161,TRUE,_xll.ohTrigger(RecalcTrigger,Trigger3M)),NA())</f>
        <v>-2.7272443437587057E-3</v>
      </c>
      <c r="P161" s="44">
        <f>IFERROR(_xll.qlIndexFixing(ONIndex6M,I161,TRUE,_xll.ohTrigger(RecalcTrigger,Trigger6M)),NA())</f>
        <v>-1.5240992322596014E-3</v>
      </c>
      <c r="Q161" s="183">
        <f>IFERROR(_xll.qlIndexFixing(ONIndex1Y,I161,TRUE,_xll.ohTrigger(RecalcTrigger,Trigger1Y)),NA())</f>
        <v>-1.2359603364764382E-4</v>
      </c>
    </row>
    <row r="162" spans="2:17" x14ac:dyDescent="0.2">
      <c r="B162" s="39" t="s">
        <v>17</v>
      </c>
      <c r="D162" s="42">
        <f>_xll.qlCalendarAdvance(Calendar,$D161,B162,"f",FALSE)</f>
        <v>42709</v>
      </c>
      <c r="E162" s="177">
        <f>_xll.qlInterestRateIndexValueDate(IndexON,D162)</f>
        <v>42709</v>
      </c>
      <c r="F162" s="193">
        <f>IFERROR(_xll.qlIndexFixing(IndexON,D162,TRUE,_xll.ohTrigger(RecalcTrigger,TriggerON)),NA())</f>
        <v>-3.9024057855163719E-3</v>
      </c>
      <c r="H162" s="42">
        <f>_xll.qlCalendarAdvance(Calendar,$H161,B162,"f",FALSE)</f>
        <v>42709</v>
      </c>
      <c r="I162" s="177">
        <f>_xll.qlInterestRateIndexValueDate(Index1M,$H162)</f>
        <v>42711</v>
      </c>
      <c r="J162" s="182">
        <f>IFERROR(_xll.qlIndexFixing(Index1M,$H162,TRUE,_xll.ohTrigger(RecalcTrigger,Trigger1M)),NA())</f>
        <v>-4.0712699396779203E-3</v>
      </c>
      <c r="K162" s="44">
        <f>IFERROR(_xll.qlIndexFixing(Index3M,H162,TRUE,_xll.ohTrigger(RecalcTrigger,Trigger3M)),NA())</f>
        <v>-2.8335734748767827E-3</v>
      </c>
      <c r="L162" s="44">
        <f>IFERROR(_xll.qlIndexFixing(Index6M,$H162,TRUE,_xll.ohTrigger(RecalcTrigger,Trigger6M)),NA())</f>
        <v>-1.5561375691345144E-3</v>
      </c>
      <c r="M162" s="183">
        <f>IFERROR(_xll.qlIndexFixing(Index1Y,$H162,TRUE,_xll.ohTrigger(RecalcTrigger,Trigger1Y)),NA())</f>
        <v>-1.6508587855967414E-5</v>
      </c>
      <c r="N162" s="182">
        <f>IFERROR(_xll.qlIndexFixing(ONIndex1M,I162,TRUE,_xll.ohTrigger(RecalcTrigger,Trigger1M)),NA())</f>
        <v>-4.0348720634098001E-3</v>
      </c>
      <c r="O162" s="44">
        <f>IFERROR(_xll.qlIndexFixing(ONIndex3M,I162,TRUE,_xll.ohTrigger(RecalcTrigger,Trigger3M)),NA())</f>
        <v>-2.7394612944364738E-3</v>
      </c>
      <c r="P162" s="44">
        <f>IFERROR(_xll.qlIndexFixing(ONIndex6M,I162,TRUE,_xll.ohTrigger(RecalcTrigger,Trigger6M)),NA())</f>
        <v>-1.5270761253249887E-3</v>
      </c>
      <c r="Q162" s="183">
        <f>IFERROR(_xll.qlIndexFixing(ONIndex1Y,I162,TRUE,_xll.ohTrigger(RecalcTrigger,Trigger1Y)),NA())</f>
        <v>-1.2395121014918686E-4</v>
      </c>
    </row>
    <row r="163" spans="2:17" x14ac:dyDescent="0.2">
      <c r="B163" s="39" t="s">
        <v>17</v>
      </c>
      <c r="D163" s="42">
        <f>_xll.qlCalendarAdvance(Calendar,$D162,B163,"f",FALSE)</f>
        <v>42710</v>
      </c>
      <c r="E163" s="177">
        <f>_xll.qlInterestRateIndexValueDate(IndexON,D163)</f>
        <v>42710</v>
      </c>
      <c r="F163" s="193">
        <f>IFERROR(_xll.qlIndexFixing(IndexON,D163,TRUE,_xll.ohTrigger(RecalcTrigger,TriggerON)),NA())</f>
        <v>-3.9063394377603089E-3</v>
      </c>
      <c r="H163" s="42">
        <f>_xll.qlCalendarAdvance(Calendar,$H162,B163,"f",FALSE)</f>
        <v>42710</v>
      </c>
      <c r="I163" s="177">
        <f>_xll.qlInterestRateIndexValueDate(Index1M,$H163)</f>
        <v>42712</v>
      </c>
      <c r="J163" s="182">
        <f>IFERROR(_xll.qlIndexFixing(Index1M,$H163,TRUE,_xll.ohTrigger(RecalcTrigger,Trigger1M)),NA())</f>
        <v>-4.0726365819929167E-3</v>
      </c>
      <c r="K163" s="44">
        <f>IFERROR(_xll.qlIndexFixing(Index3M,H163,TRUE,_xll.ohTrigger(RecalcTrigger,Trigger3M)),NA())</f>
        <v>-2.8352432813605333E-3</v>
      </c>
      <c r="L163" s="44">
        <f>IFERROR(_xll.qlIndexFixing(Index6M,$H163,TRUE,_xll.ohTrigger(RecalcTrigger,Trigger6M)),NA())</f>
        <v>-1.5569718201355423E-3</v>
      </c>
      <c r="M163" s="183">
        <f>IFERROR(_xll.qlIndexFixing(Index1Y,$H163,TRUE,_xll.ohTrigger(RecalcTrigger,Trigger1Y)),NA())</f>
        <v>-1.5927471726942192E-5</v>
      </c>
      <c r="N163" s="182">
        <f>IFERROR(_xll.qlIndexFixing(ONIndex1M,I163,TRUE,_xll.ohTrigger(RecalcTrigger,Trigger1M)),NA())</f>
        <v>-4.0392118579868352E-3</v>
      </c>
      <c r="O163" s="44">
        <f>IFERROR(_xll.qlIndexFixing(ONIndex3M,I163,TRUE,_xll.ohTrigger(RecalcTrigger,Trigger3M)),NA())</f>
        <v>-2.7511934824708817E-3</v>
      </c>
      <c r="P163" s="44">
        <f>IFERROR(_xll.qlIndexFixing(ONIndex6M,I163,TRUE,_xll.ohTrigger(RecalcTrigger,Trigger6M)),NA())</f>
        <v>-1.5293688601536459E-3</v>
      </c>
      <c r="Q163" s="183">
        <f>IFERROR(_xll.qlIndexFixing(ONIndex1Y,I163,TRUE,_xll.ohTrigger(RecalcTrigger,Trigger1Y)),NA())</f>
        <v>-1.2428313206580555E-4</v>
      </c>
    </row>
    <row r="164" spans="2:17" x14ac:dyDescent="0.2">
      <c r="B164" s="39" t="s">
        <v>17</v>
      </c>
      <c r="D164" s="42">
        <f>_xll.qlCalendarAdvance(Calendar,$D163,B164,"f",FALSE)</f>
        <v>42711</v>
      </c>
      <c r="E164" s="177">
        <f>_xll.qlInterestRateIndexValueDate(IndexON,D164)</f>
        <v>42711</v>
      </c>
      <c r="F164" s="193">
        <f>IFERROR(_xll.qlIndexFixing(IndexON,D164,TRUE,_xll.ohTrigger(RecalcTrigger,TriggerON)),NA())</f>
        <v>-3.910485917519857E-3</v>
      </c>
      <c r="H164" s="42">
        <f>_xll.qlCalendarAdvance(Calendar,$H163,B164,"f",FALSE)</f>
        <v>42711</v>
      </c>
      <c r="I164" s="177">
        <f>_xll.qlInterestRateIndexValueDate(Index1M,$H164)</f>
        <v>42713</v>
      </c>
      <c r="J164" s="182">
        <f>IFERROR(_xll.qlIndexFixing(Index1M,$H164,TRUE,_xll.ohTrigger(RecalcTrigger,Trigger1M)),NA())</f>
        <v>-4.0740290206430253E-3</v>
      </c>
      <c r="K164" s="44">
        <f>IFERROR(_xll.qlIndexFixing(Index3M,H164,TRUE,_xll.ohTrigger(RecalcTrigger,Trigger3M)),NA())</f>
        <v>-2.8368506727023401E-3</v>
      </c>
      <c r="L164" s="44">
        <f>IFERROR(_xll.qlIndexFixing(Index6M,$H164,TRUE,_xll.ohTrigger(RecalcTrigger,Trigger6M)),NA())</f>
        <v>-1.5577923035848562E-3</v>
      </c>
      <c r="M164" s="183">
        <f>IFERROR(_xll.qlIndexFixing(Index1Y,$H164,TRUE,_xll.ohTrigger(RecalcTrigger,Trigger1Y)),NA())</f>
        <v>-1.4671984551654866E-5</v>
      </c>
      <c r="N164" s="182">
        <f>IFERROR(_xll.qlIndexFixing(ONIndex1M,I164,TRUE,_xll.ohTrigger(RecalcTrigger,Trigger1M)),NA())</f>
        <v>-4.0414945915090428E-3</v>
      </c>
      <c r="O164" s="44">
        <f>IFERROR(_xll.qlIndexFixing(ONIndex3M,I164,TRUE,_xll.ohTrigger(RecalcTrigger,Trigger3M)),NA())</f>
        <v>-2.7567761237001775E-3</v>
      </c>
      <c r="P164" s="44">
        <f>IFERROR(_xll.qlIndexFixing(ONIndex6M,I164,TRUE,_xll.ohTrigger(RecalcTrigger,Trigger6M)),NA())</f>
        <v>-1.5301538868772724E-3</v>
      </c>
      <c r="Q164" s="183">
        <f>IFERROR(_xll.qlIndexFixing(ONIndex1Y,I164,TRUE,_xll.ohTrigger(RecalcTrigger,Trigger1Y)),NA())</f>
        <v>-1.2443701585151956E-4</v>
      </c>
    </row>
    <row r="165" spans="2:17" x14ac:dyDescent="0.2">
      <c r="B165" s="39" t="s">
        <v>17</v>
      </c>
      <c r="D165" s="42">
        <f>_xll.qlCalendarAdvance(Calendar,$D164,B165,"f",FALSE)</f>
        <v>42712</v>
      </c>
      <c r="E165" s="177">
        <f>_xll.qlInterestRateIndexValueDate(IndexON,D165)</f>
        <v>42712</v>
      </c>
      <c r="F165" s="193">
        <f>IFERROR(_xll.qlIndexFixing(IndexON,D165,TRUE,_xll.ohTrigger(RecalcTrigger,TriggerON)),NA())</f>
        <v>-3.9148486789919446E-3</v>
      </c>
      <c r="H165" s="42">
        <f>_xll.qlCalendarAdvance(Calendar,$H164,B165,"f",FALSE)</f>
        <v>42712</v>
      </c>
      <c r="I165" s="177">
        <f>_xll.qlInterestRateIndexValueDate(Index1M,$H165)</f>
        <v>42716</v>
      </c>
      <c r="J165" s="182">
        <f>IFERROR(_xll.qlIndexFixing(Index1M,$H165,TRUE,_xll.ohTrigger(RecalcTrigger,Trigger1M)),NA())</f>
        <v>-4.0826920678348868E-3</v>
      </c>
      <c r="K165" s="44">
        <f>IFERROR(_xll.qlIndexFixing(Index3M,H165,TRUE,_xll.ohTrigger(RecalcTrigger,Trigger3M)),NA())</f>
        <v>-2.8416647387543912E-3</v>
      </c>
      <c r="L165" s="44">
        <f>IFERROR(_xll.qlIndexFixing(Index6M,$H165,TRUE,_xll.ohTrigger(RecalcTrigger,Trigger6M)),NA())</f>
        <v>-1.5601607251123264E-3</v>
      </c>
      <c r="M165" s="183">
        <f>IFERROR(_xll.qlIndexFixing(Index1Y,$H165,TRUE,_xll.ohTrigger(RecalcTrigger,Trigger1Y)),NA())</f>
        <v>-1.3420949718033957E-5</v>
      </c>
      <c r="N165" s="182">
        <f>IFERROR(_xll.qlIndexFixing(ONIndex1M,I165,TRUE,_xll.ohTrigger(RecalcTrigger,Trigger1M)),NA())</f>
        <v>-4.0438611489390652E-3</v>
      </c>
      <c r="O165" s="44">
        <f>IFERROR(_xll.qlIndexFixing(ONIndex3M,I165,TRUE,_xll.ohTrigger(RecalcTrigger,Trigger3M)),NA())</f>
        <v>-2.7621890659146331E-3</v>
      </c>
      <c r="P165" s="44">
        <f>IFERROR(_xll.qlIndexFixing(ONIndex6M,I165,TRUE,_xll.ohTrigger(RecalcTrigger,Trigger6M)),NA())</f>
        <v>-1.5307183254531509E-3</v>
      </c>
      <c r="Q165" s="183">
        <f>IFERROR(_xll.qlIndexFixing(ONIndex1Y,I165,TRUE,_xll.ohTrigger(RecalcTrigger,Trigger1Y)),NA())</f>
        <v>-1.2458343428889407E-4</v>
      </c>
    </row>
    <row r="166" spans="2:17" x14ac:dyDescent="0.2">
      <c r="B166" s="39" t="s">
        <v>17</v>
      </c>
      <c r="D166" s="42">
        <f>_xll.qlCalendarAdvance(Calendar,$D165,B166,"f",FALSE)</f>
        <v>42713</v>
      </c>
      <c r="E166" s="177">
        <f>_xll.qlInterestRateIndexValueDate(IndexON,D166)</f>
        <v>42713</v>
      </c>
      <c r="F166" s="193">
        <f>IFERROR(_xll.qlIndexFixing(IndexON,D166,TRUE,_xll.ohTrigger(RecalcTrigger,TriggerON)),NA())</f>
        <v>-3.9242696338614991E-3</v>
      </c>
      <c r="H166" s="42">
        <f>_xll.qlCalendarAdvance(Calendar,$H165,B166,"f",FALSE)</f>
        <v>42713</v>
      </c>
      <c r="I166" s="177">
        <f>_xll.qlInterestRateIndexValueDate(Index1M,$H166)</f>
        <v>42717</v>
      </c>
      <c r="J166" s="182">
        <f>IFERROR(_xll.qlIndexFixing(Index1M,$H166,TRUE,_xll.ohTrigger(RecalcTrigger,Trigger1M)),NA())</f>
        <v>-4.0855511355581036E-3</v>
      </c>
      <c r="K166" s="44">
        <f>IFERROR(_xll.qlIndexFixing(Index3M,H166,TRUE,_xll.ohTrigger(RecalcTrigger,Trigger3M)),NA())</f>
        <v>-2.8426916993655738E-3</v>
      </c>
      <c r="L166" s="44">
        <f>IFERROR(_xll.qlIndexFixing(Index6M,$H166,TRUE,_xll.ohTrigger(RecalcTrigger,Trigger6M)),NA())</f>
        <v>-1.5609157172650787E-3</v>
      </c>
      <c r="M166" s="183">
        <f>IFERROR(_xll.qlIndexFixing(Index1Y,$H166,TRUE,_xll.ohTrigger(RecalcTrigger,Trigger1Y)),NA())</f>
        <v>-1.2751860718814678E-5</v>
      </c>
      <c r="N166" s="182">
        <f>IFERROR(_xll.qlIndexFixing(ONIndex1M,I166,TRUE,_xll.ohTrigger(RecalcTrigger,Trigger1M)),NA())</f>
        <v>-4.0463132336743257E-3</v>
      </c>
      <c r="O166" s="44">
        <f>IFERROR(_xll.qlIndexFixing(ONIndex3M,I166,TRUE,_xll.ohTrigger(RecalcTrigger,Trigger3M)),NA())</f>
        <v>-2.7674283885703588E-3</v>
      </c>
      <c r="P166" s="44">
        <f>IFERROR(_xll.qlIndexFixing(ONIndex6M,I166,TRUE,_xll.ohTrigger(RecalcTrigger,Trigger6M)),NA())</f>
        <v>-1.5310583579752901E-3</v>
      </c>
      <c r="Q166" s="183">
        <f>IFERROR(_xll.qlIndexFixing(ONIndex1Y,I166,TRUE,_xll.ohTrigger(RecalcTrigger,Trigger1Y)),NA())</f>
        <v>-1.2472223330117771E-4</v>
      </c>
    </row>
    <row r="167" spans="2:17" x14ac:dyDescent="0.2">
      <c r="B167" s="39" t="s">
        <v>17</v>
      </c>
      <c r="D167" s="42">
        <f>_xll.qlCalendarAdvance(Calendar,$D166,B167,"f",FALSE)</f>
        <v>42716</v>
      </c>
      <c r="E167" s="177">
        <f>_xll.qlInterestRateIndexValueDate(IndexON,D167)</f>
        <v>42716</v>
      </c>
      <c r="F167" s="193">
        <f>IFERROR(_xll.qlIndexFixing(IndexON,D167,TRUE,_xll.ohTrigger(RecalcTrigger,TriggerON)),NA())</f>
        <v>-3.9345316259842278E-3</v>
      </c>
      <c r="H167" s="42">
        <f>_xll.qlCalendarAdvance(Calendar,$H166,B167,"f",FALSE)</f>
        <v>42716</v>
      </c>
      <c r="I167" s="177">
        <f>_xll.qlInterestRateIndexValueDate(Index1M,$H167)</f>
        <v>42718</v>
      </c>
      <c r="J167" s="182">
        <f>IFERROR(_xll.qlIndexFixing(Index1M,$H167,TRUE,_xll.ohTrigger(RecalcTrigger,Trigger1M)),NA())</f>
        <v>-4.0908771990734076E-3</v>
      </c>
      <c r="K167" s="44">
        <f>IFERROR(_xll.qlIndexFixing(Index3M,H167,TRUE,_xll.ohTrigger(RecalcTrigger,Trigger3M)),NA())</f>
        <v>-2.8440141209493675E-3</v>
      </c>
      <c r="L167" s="44">
        <f>IFERROR(_xll.qlIndexFixing(Index6M,$H167,TRUE,_xll.ohTrigger(RecalcTrigger,Trigger6M)),NA())</f>
        <v>-1.5616517337400982E-3</v>
      </c>
      <c r="M167" s="183">
        <f>IFERROR(_xll.qlIndexFixing(Index1Y,$H167,TRUE,_xll.ohTrigger(RecalcTrigger,Trigger1Y)),NA())</f>
        <v>-1.2067028093795104E-5</v>
      </c>
      <c r="N167" s="182">
        <f>IFERROR(_xll.qlIndexFixing(ONIndex1M,I167,TRUE,_xll.ohTrigger(RecalcTrigger,Trigger1M)),NA())</f>
        <v>-4.0514654141698969E-3</v>
      </c>
      <c r="O167" s="44">
        <f>IFERROR(_xll.qlIndexFixing(ONIndex3M,I167,TRUE,_xll.ohTrigger(RecalcTrigger,Trigger3M)),NA())</f>
        <v>-2.777287271680251E-3</v>
      </c>
      <c r="P167" s="44">
        <f>IFERROR(_xll.qlIndexFixing(ONIndex6M,I167,TRUE,_xll.ohTrigger(RecalcTrigger,Trigger6M)),NA())</f>
        <v>-1.5309648020656041E-3</v>
      </c>
      <c r="Q167" s="183">
        <f>IFERROR(_xll.qlIndexFixing(ONIndex1Y,I167,TRUE,_xll.ohTrigger(RecalcTrigger,Trigger1Y)),NA())</f>
        <v>-1.2497361737473511E-4</v>
      </c>
    </row>
    <row r="168" spans="2:17" x14ac:dyDescent="0.2">
      <c r="B168" s="39" t="s">
        <v>17</v>
      </c>
      <c r="D168" s="42">
        <f>_xll.qlCalendarAdvance(Calendar,$D167,B168,"f",FALSE)</f>
        <v>42717</v>
      </c>
      <c r="E168" s="177">
        <f>_xll.qlInterestRateIndexValueDate(IndexON,D168)</f>
        <v>42717</v>
      </c>
      <c r="F168" s="193">
        <f>IFERROR(_xll.qlIndexFixing(IndexON,D168,TRUE,_xll.ohTrigger(RecalcTrigger,TriggerON)),NA())</f>
        <v>-3.9400276088530362E-3</v>
      </c>
      <c r="H168" s="42">
        <f>_xll.qlCalendarAdvance(Calendar,$H167,B168,"f",FALSE)</f>
        <v>42717</v>
      </c>
      <c r="I168" s="177">
        <f>_xll.qlInterestRateIndexValueDate(Index1M,$H168)</f>
        <v>42719</v>
      </c>
      <c r="J168" s="182">
        <f>IFERROR(_xll.qlIndexFixing(Index1M,$H168,TRUE,_xll.ohTrigger(RecalcTrigger,Trigger1M)),NA())</f>
        <v>-4.0923924202694584E-3</v>
      </c>
      <c r="K168" s="44">
        <f>IFERROR(_xll.qlIndexFixing(Index3M,H168,TRUE,_xll.ohTrigger(RecalcTrigger,Trigger3M)),NA())</f>
        <v>-2.845285286905419E-3</v>
      </c>
      <c r="L168" s="44">
        <f>IFERROR(_xll.qlIndexFixing(Index6M,$H168,TRUE,_xll.ohTrigger(RecalcTrigger,Trigger6M)),NA())</f>
        <v>-1.5623677343624064E-3</v>
      </c>
      <c r="M168" s="183">
        <f>IFERROR(_xll.qlIndexFixing(Index1Y,$H168,TRUE,_xll.ohTrigger(RecalcTrigger,Trigger1Y)),NA())</f>
        <v>-1.136708044195632E-5</v>
      </c>
      <c r="N168" s="182">
        <f>IFERROR(_xll.qlIndexFixing(ONIndex1M,I168,TRUE,_xll.ohTrigger(RecalcTrigger,Trigger1M)),NA())</f>
        <v>-4.0570109116977449E-3</v>
      </c>
      <c r="O168" s="44">
        <f>IFERROR(_xll.qlIndexFixing(ONIndex3M,I168,TRUE,_xll.ohTrigger(RecalcTrigger,Trigger3M)),NA())</f>
        <v>-2.7865710673724564E-3</v>
      </c>
      <c r="P168" s="44">
        <f>IFERROR(_xll.qlIndexFixing(ONIndex6M,I168,TRUE,_xll.ohTrigger(RecalcTrigger,Trigger6M)),NA())</f>
        <v>-1.5300980673282893E-3</v>
      </c>
      <c r="Q168" s="183">
        <f>IFERROR(_xll.qlIndexFixing(ONIndex1Y,I168,TRUE,_xll.ohTrigger(RecalcTrigger,Trigger1Y)),NA())</f>
        <v>-1.2519814565070675E-4</v>
      </c>
    </row>
    <row r="169" spans="2:17" x14ac:dyDescent="0.2">
      <c r="B169" s="39" t="s">
        <v>17</v>
      </c>
      <c r="D169" s="42">
        <f>_xll.qlCalendarAdvance(Calendar,$D168,B169,"f",FALSE)</f>
        <v>42718</v>
      </c>
      <c r="E169" s="177">
        <f>_xll.qlInterestRateIndexValueDate(IndexON,D169)</f>
        <v>42718</v>
      </c>
      <c r="F169" s="193">
        <f>IFERROR(_xll.qlIndexFixing(IndexON,D169,TRUE,_xll.ohTrigger(RecalcTrigger,TriggerON)),NA())</f>
        <v>-3.9457108994911394E-3</v>
      </c>
      <c r="H169" s="42">
        <f>_xll.qlCalendarAdvance(Calendar,$H168,B169,"f",FALSE)</f>
        <v>42718</v>
      </c>
      <c r="I169" s="177">
        <f>_xll.qlInterestRateIndexValueDate(Index1M,$H169)</f>
        <v>42720</v>
      </c>
      <c r="J169" s="182">
        <f>IFERROR(_xll.qlIndexFixing(Index1M,$H169,TRUE,_xll.ohTrigger(RecalcTrigger,Trigger1M)),NA())</f>
        <v>-4.0939248603722965E-3</v>
      </c>
      <c r="K169" s="44">
        <f>IFERROR(_xll.qlIndexFixing(Index3M,H169,TRUE,_xll.ohTrigger(RecalcTrigger,Trigger3M)),NA())</f>
        <v>-2.8465072157168869E-3</v>
      </c>
      <c r="L169" s="44">
        <f>IFERROR(_xll.qlIndexFixing(Index6M,$H169,TRUE,_xll.ohTrigger(RecalcTrigger,Trigger6M)),NA())</f>
        <v>-1.5630626794408129E-3</v>
      </c>
      <c r="M169" s="183">
        <f>IFERROR(_xll.qlIndexFixing(Index1Y,$H169,TRUE,_xll.ohTrigger(RecalcTrigger,Trigger1Y)),NA())</f>
        <v>-9.8135930743011994E-6</v>
      </c>
      <c r="N169" s="182">
        <f>IFERROR(_xll.qlIndexFixing(ONIndex1M,I169,TRUE,_xll.ohTrigger(RecalcTrigger,Trigger1M)),NA())</f>
        <v>-4.0599161827614694E-3</v>
      </c>
      <c r="O169" s="44">
        <f>IFERROR(_xll.qlIndexFixing(ONIndex3M,I169,TRUE,_xll.ohTrigger(RecalcTrigger,Trigger3M)),NA())</f>
        <v>-2.7908834804390992E-3</v>
      </c>
      <c r="P169" s="44">
        <f>IFERROR(_xll.qlIndexFixing(ONIndex6M,I169,TRUE,_xll.ohTrigger(RecalcTrigger,Trigger6M)),NA())</f>
        <v>-1.5292587994331086E-3</v>
      </c>
      <c r="Q169" s="183">
        <f>IFERROR(_xll.qlIndexFixing(ONIndex1Y,I169,TRUE,_xll.ohTrigger(RecalcTrigger,Trigger1Y)),NA())</f>
        <v>-1.2529653091064574E-4</v>
      </c>
    </row>
    <row r="170" spans="2:17" x14ac:dyDescent="0.2">
      <c r="B170" s="39" t="s">
        <v>17</v>
      </c>
      <c r="D170" s="42">
        <f>_xll.qlCalendarAdvance(Calendar,$D169,B170,"f",FALSE)</f>
        <v>42719</v>
      </c>
      <c r="E170" s="177">
        <f>_xll.qlInterestRateIndexValueDate(IndexON,D170)</f>
        <v>42719</v>
      </c>
      <c r="F170" s="193">
        <f>IFERROR(_xll.qlIndexFixing(IndexON,D170,TRUE,_xll.ohTrigger(RecalcTrigger,TriggerON)),NA())</f>
        <v>-3.9513844426064537E-3</v>
      </c>
      <c r="H170" s="42">
        <f>_xll.qlCalendarAdvance(Calendar,$H169,B170,"f",FALSE)</f>
        <v>42719</v>
      </c>
      <c r="I170" s="177">
        <f>_xll.qlInterestRateIndexValueDate(Index1M,$H170)</f>
        <v>42723</v>
      </c>
      <c r="J170" s="182">
        <f>IFERROR(_xll.qlIndexFixing(Index1M,$H170,TRUE,_xll.ohTrigger(RecalcTrigger,Trigger1M)),NA())</f>
        <v>-4.1018098897514024E-3</v>
      </c>
      <c r="K170" s="44">
        <f>IFERROR(_xll.qlIndexFixing(Index3M,H170,TRUE,_xll.ohTrigger(RecalcTrigger,Trigger3M)),NA())</f>
        <v>-2.8502152892378703E-3</v>
      </c>
      <c r="L170" s="44">
        <f>IFERROR(_xll.qlIndexFixing(Index6M,$H170,TRUE,_xll.ohTrigger(RecalcTrigger,Trigger6M)),NA())</f>
        <v>-1.565010791737347E-3</v>
      </c>
      <c r="M170" s="183">
        <f>IFERROR(_xll.qlIndexFixing(Index1Y,$H170,TRUE,_xll.ohTrigger(RecalcTrigger,Trigger1Y)),NA())</f>
        <v>-8.428885777509383E-6</v>
      </c>
      <c r="N170" s="182">
        <f>IFERROR(_xll.qlIndexFixing(ONIndex1M,I170,TRUE,_xll.ohTrigger(RecalcTrigger,Trigger1M)),NA())</f>
        <v>-4.0629172012351944E-3</v>
      </c>
      <c r="O170" s="44">
        <f>IFERROR(_xll.qlIndexFixing(ONIndex3M,I170,TRUE,_xll.ohTrigger(RecalcTrigger,Trigger3M)),NA())</f>
        <v>-2.7949987491648898E-3</v>
      </c>
      <c r="P170" s="44">
        <f>IFERROR(_xll.qlIndexFixing(ONIndex6M,I170,TRUE,_xll.ohTrigger(RecalcTrigger,Trigger6M)),NA())</f>
        <v>-1.52817221744872E-3</v>
      </c>
      <c r="Q170" s="183">
        <f>IFERROR(_xll.qlIndexFixing(ONIndex1Y,I170,TRUE,_xll.ohTrigger(RecalcTrigger,Trigger1Y)),NA())</f>
        <v>-1.2538637012671217E-4</v>
      </c>
    </row>
    <row r="171" spans="2:17" x14ac:dyDescent="0.2">
      <c r="B171" s="39" t="s">
        <v>17</v>
      </c>
      <c r="D171" s="42">
        <f>_xll.qlCalendarAdvance(Calendar,$D170,B171,"f",FALSE)</f>
        <v>42720</v>
      </c>
      <c r="E171" s="177">
        <f>_xll.qlInterestRateIndexValueDate(IndexON,D171)</f>
        <v>42720</v>
      </c>
      <c r="F171" s="193">
        <f>IFERROR(_xll.qlIndexFixing(IndexON,D171,TRUE,_xll.ohTrigger(RecalcTrigger,TriggerON)),NA())</f>
        <v>-3.9624827514117555E-3</v>
      </c>
      <c r="H171" s="42">
        <f>_xll.qlCalendarAdvance(Calendar,$H170,B171,"f",FALSE)</f>
        <v>42720</v>
      </c>
      <c r="I171" s="177">
        <f>_xll.qlInterestRateIndexValueDate(Index1M,$H171)</f>
        <v>42724</v>
      </c>
      <c r="J171" s="182">
        <f>IFERROR(_xll.qlIndexFixing(Index1M,$H171,TRUE,_xll.ohTrigger(RecalcTrigger,Trigger1M)),NA())</f>
        <v>-4.1042876118795174E-3</v>
      </c>
      <c r="K171" s="44">
        <f>IFERROR(_xll.qlIndexFixing(Index3M,H171,TRUE,_xll.ohTrigger(RecalcTrigger,Trigger3M)),NA())</f>
        <v>-2.8509445149240698E-3</v>
      </c>
      <c r="L171" s="44">
        <f>IFERROR(_xll.qlIndexFixing(Index6M,$H171,TRUE,_xll.ohTrigger(RecalcTrigger,Trigger6M)),NA())</f>
        <v>-1.5656111273811811E-3</v>
      </c>
      <c r="M171" s="183">
        <f>IFERROR(_xll.qlIndexFixing(Index1Y,$H171,TRUE,_xll.ohTrigger(RecalcTrigger,Trigger1Y)),NA())</f>
        <v>-7.6629662130254791E-6</v>
      </c>
      <c r="N171" s="182">
        <f>IFERROR(_xll.qlIndexFixing(ONIndex1M,I171,TRUE,_xll.ohTrigger(RecalcTrigger,Trigger1M)),NA())</f>
        <v>-4.0660156702765349E-3</v>
      </c>
      <c r="O171" s="44">
        <f>IFERROR(_xll.qlIndexFixing(ONIndex3M,I171,TRUE,_xll.ohTrigger(RecalcTrigger,Trigger3M)),NA())</f>
        <v>-2.7989129531658108E-3</v>
      </c>
      <c r="P171" s="44">
        <f>IFERROR(_xll.qlIndexFixing(ONIndex6M,I171,TRUE,_xll.ohTrigger(RecalcTrigger,Trigger6M)),NA())</f>
        <v>-1.5268345034291642E-3</v>
      </c>
      <c r="Q171" s="183">
        <f>IFERROR(_xll.qlIndexFixing(ONIndex1Y,I171,TRUE,_xll.ohTrigger(RecalcTrigger,Trigger1Y)),NA())</f>
        <v>-1.2546750910225057E-4</v>
      </c>
    </row>
    <row r="172" spans="2:17" x14ac:dyDescent="0.2">
      <c r="B172" s="39" t="s">
        <v>17</v>
      </c>
      <c r="D172" s="42">
        <f>_xll.qlCalendarAdvance(Calendar,$D171,B172,"f",FALSE)</f>
        <v>42723</v>
      </c>
      <c r="E172" s="177">
        <f>_xll.qlInterestRateIndexValueDate(IndexON,D172)</f>
        <v>42723</v>
      </c>
      <c r="F172" s="193">
        <f>IFERROR(_xll.qlIndexFixing(IndexON,D172,TRUE,_xll.ohTrigger(RecalcTrigger,TriggerON)),NA())</f>
        <v>-3.9734546934333537E-3</v>
      </c>
      <c r="H172" s="42">
        <f>_xll.qlCalendarAdvance(Calendar,$H171,B172,"f",FALSE)</f>
        <v>42723</v>
      </c>
      <c r="I172" s="177">
        <f>_xll.qlInterestRateIndexValueDate(Index1M,$H172)</f>
        <v>42725</v>
      </c>
      <c r="J172" s="182">
        <f>IFERROR(_xll.qlIndexFixing(Index1M,$H172,TRUE,_xll.ohTrigger(RecalcTrigger,Trigger1M)),NA())</f>
        <v>-4.1082209803197404E-3</v>
      </c>
      <c r="K172" s="44">
        <f>IFERROR(_xll.qlIndexFixing(Index3M,H172,TRUE,_xll.ohTrigger(RecalcTrigger,Trigger3M)),NA())</f>
        <v>-2.8519521209884324E-3</v>
      </c>
      <c r="L172" s="44">
        <f>IFERROR(_xll.qlIndexFixing(Index6M,$H172,TRUE,_xll.ohTrigger(RecalcTrigger,Trigger6M)),NA())</f>
        <v>-1.5661852162661828E-3</v>
      </c>
      <c r="M172" s="183">
        <f>IFERROR(_xll.qlIndexFixing(Index1Y,$H172,TRUE,_xll.ohTrigger(RecalcTrigger,Trigger1Y)),NA())</f>
        <v>-6.8858077616793161E-6</v>
      </c>
      <c r="N172" s="182">
        <f>IFERROR(_xll.qlIndexFixing(ONIndex1M,I172,TRUE,_xll.ohTrigger(RecalcTrigger,Trigger1M)),NA())</f>
        <v>-4.0741948363309799E-3</v>
      </c>
      <c r="O172" s="44">
        <f>IFERROR(_xll.qlIndexFixing(ONIndex3M,I172,TRUE,_xll.ohTrigger(RecalcTrigger,Trigger3M)),NA())</f>
        <v>-2.8076259861109509E-3</v>
      </c>
      <c r="P172" s="44">
        <f>IFERROR(_xll.qlIndexFixing(ONIndex6M,I172,TRUE,_xll.ohTrigger(RecalcTrigger,Trigger6M)),NA())</f>
        <v>-1.5221914959007155E-3</v>
      </c>
      <c r="Q172" s="183">
        <f>IFERROR(_xll.qlIndexFixing(ONIndex1Y,I172,TRUE,_xll.ohTrigger(RecalcTrigger,Trigger1Y)),NA())</f>
        <v>-1.2562543785232805E-4</v>
      </c>
    </row>
    <row r="173" spans="2:17" x14ac:dyDescent="0.2">
      <c r="B173" s="39" t="s">
        <v>17</v>
      </c>
      <c r="D173" s="42">
        <f>_xll.qlCalendarAdvance(Calendar,$D172,B173,"f",FALSE)</f>
        <v>42724</v>
      </c>
      <c r="E173" s="177">
        <f>_xll.qlInterestRateIndexValueDate(IndexON,D173)</f>
        <v>42724</v>
      </c>
      <c r="F173" s="193">
        <f>IFERROR(_xll.qlIndexFixing(IndexON,D173,TRUE,_xll.ohTrigger(RecalcTrigger,TriggerON)),NA())</f>
        <v>-3.9788078402791527E-3</v>
      </c>
      <c r="H173" s="42">
        <f>_xll.qlCalendarAdvance(Calendar,$H172,B173,"f",FALSE)</f>
        <v>42724</v>
      </c>
      <c r="I173" s="177">
        <f>_xll.qlInterestRateIndexValueDate(Index1M,$H173)</f>
        <v>42726</v>
      </c>
      <c r="J173" s="182">
        <f>IFERROR(_xll.qlIndexFixing(Index1M,$H173,TRUE,_xll.ohTrigger(RecalcTrigger,Trigger1M)),NA())</f>
        <v>-4.1096831048111071E-3</v>
      </c>
      <c r="K173" s="44">
        <f>IFERROR(_xll.qlIndexFixing(Index3M,H173,TRUE,_xll.ohTrigger(RecalcTrigger,Trigger3M)),NA())</f>
        <v>-2.8529235522380958E-3</v>
      </c>
      <c r="L173" s="44">
        <f>IFERROR(_xll.qlIndexFixing(Index6M,$H173,TRUE,_xll.ohTrigger(RecalcTrigger,Trigger6M)),NA())</f>
        <v>-1.5667320215977461E-3</v>
      </c>
      <c r="M173" s="183">
        <f>IFERROR(_xll.qlIndexFixing(Index1Y,$H173,TRUE,_xll.ohTrigger(RecalcTrigger,Trigger1Y)),NA())</f>
        <v>-6.0980738719451345E-6</v>
      </c>
      <c r="N173" s="182">
        <f>IFERROR(_xll.qlIndexFixing(ONIndex1M,I173,TRUE,_xll.ohTrigger(RecalcTrigger,Trigger1M)),NA())</f>
        <v>-4.0830293934268624E-3</v>
      </c>
      <c r="O173" s="44">
        <f>IFERROR(_xll.qlIndexFixing(ONIndex3M,I173,TRUE,_xll.ohTrigger(RecalcTrigger,Trigger3M)),NA())</f>
        <v>-2.8153307720302223E-3</v>
      </c>
      <c r="P173" s="44">
        <f>IFERROR(_xll.qlIndexFixing(ONIndex6M,I173,TRUE,_xll.ohTrigger(RecalcTrigger,Trigger6M)),NA())</f>
        <v>-1.5162453218975358E-3</v>
      </c>
      <c r="Q173" s="183">
        <f>IFERROR(_xll.qlIndexFixing(ONIndex1Y,I173,TRUE,_xll.ohTrigger(RecalcTrigger,Trigger1Y)),NA())</f>
        <v>-1.2573729445630732E-4</v>
      </c>
    </row>
    <row r="174" spans="2:17" x14ac:dyDescent="0.2">
      <c r="B174" s="39" t="s">
        <v>17</v>
      </c>
      <c r="D174" s="42">
        <f>_xll.qlCalendarAdvance(Calendar,$D173,B174,"f",FALSE)</f>
        <v>42725</v>
      </c>
      <c r="E174" s="177">
        <f>_xll.qlInterestRateIndexValueDate(IndexON,D174)</f>
        <v>42725</v>
      </c>
      <c r="F174" s="193">
        <f>IFERROR(_xll.qlIndexFixing(IndexON,D174,TRUE,_xll.ohTrigger(RecalcTrigger,TriggerON)),NA())</f>
        <v>-3.984091846511717E-3</v>
      </c>
      <c r="H174" s="42">
        <f>_xll.qlCalendarAdvance(Calendar,$H173,B174,"f",FALSE)</f>
        <v>42725</v>
      </c>
      <c r="I174" s="177">
        <f>_xll.qlInterestRateIndexValueDate(Index1M,$H174)</f>
        <v>42727</v>
      </c>
      <c r="J174" s="182">
        <f>IFERROR(_xll.qlIndexFixing(Index1M,$H174,TRUE,_xll.ohTrigger(RecalcTrigger,Trigger1M)),NA())</f>
        <v>-4.1111381649320874E-3</v>
      </c>
      <c r="K174" s="44">
        <f>IFERROR(_xll.qlIndexFixing(Index3M,H174,TRUE,_xll.ohTrigger(RecalcTrigger,Trigger3M)),NA())</f>
        <v>-2.8538611442963102E-3</v>
      </c>
      <c r="L174" s="44">
        <f>IFERROR(_xll.qlIndexFixing(Index6M,$H174,TRUE,_xll.ohTrigger(RecalcTrigger,Trigger6M)),NA())</f>
        <v>-1.5672505070630771E-3</v>
      </c>
      <c r="M174" s="183">
        <f>IFERROR(_xll.qlIndexFixing(Index1Y,$H174,TRUE,_xll.ohTrigger(RecalcTrigger,Trigger1Y)),NA())</f>
        <v>-3.3641885933932151E-6</v>
      </c>
      <c r="N174" s="182">
        <f>IFERROR(_xll.qlIndexFixing(ONIndex1M,I174,TRUE,_xll.ohTrigger(RecalcTrigger,Trigger1M)),NA())</f>
        <v>-4.0867483370998769E-3</v>
      </c>
      <c r="O174" s="44">
        <f>IFERROR(_xll.qlIndexFixing(ONIndex3M,I174,TRUE,_xll.ohTrigger(RecalcTrigger,Trigger3M)),NA())</f>
        <v>-2.8179562504249134E-3</v>
      </c>
      <c r="P174" s="44">
        <f>IFERROR(_xll.qlIndexFixing(ONIndex6M,I174,TRUE,_xll.ohTrigger(RecalcTrigger,Trigger6M)),NA())</f>
        <v>-1.5133206373230124E-3</v>
      </c>
      <c r="Q174" s="183">
        <f>IFERROR(_xll.qlIndexFixing(ONIndex1Y,I174,TRUE,_xll.ohTrigger(RecalcTrigger,Trigger1Y)),NA())</f>
        <v>-1.2576298890287774E-4</v>
      </c>
    </row>
    <row r="175" spans="2:17" x14ac:dyDescent="0.2">
      <c r="B175" s="39" t="s">
        <v>17</v>
      </c>
      <c r="D175" s="42">
        <f>_xll.qlCalendarAdvance(Calendar,$D174,B175,"f",FALSE)</f>
        <v>42726</v>
      </c>
      <c r="E175" s="177">
        <f>_xll.qlInterestRateIndexValueDate(IndexON,D175)</f>
        <v>42726</v>
      </c>
      <c r="F175" s="193">
        <f>IFERROR(_xll.qlIndexFixing(IndexON,D175,TRUE,_xll.ohTrigger(RecalcTrigger,TriggerON)),NA())</f>
        <v>-3.9893050251205153E-3</v>
      </c>
      <c r="H175" s="42">
        <f>_xll.qlCalendarAdvance(Calendar,$H174,B175,"f",FALSE)</f>
        <v>42726</v>
      </c>
      <c r="I175" s="177">
        <f>_xll.qlInterestRateIndexValueDate(Index1M,$H175)</f>
        <v>42731</v>
      </c>
      <c r="J175" s="182">
        <f>IFERROR(_xll.qlIndexFixing(Index1M,$H175,TRUE,_xll.ohTrigger(RecalcTrigger,Trigger1M)),NA())</f>
        <v>-4.1185503961634643E-3</v>
      </c>
      <c r="K175" s="44">
        <f>IFERROR(_xll.qlIndexFixing(Index3M,H175,TRUE,_xll.ohTrigger(RecalcTrigger,Trigger3M)),NA())</f>
        <v>-2.8573214188707396E-3</v>
      </c>
      <c r="L175" s="44">
        <f>IFERROR(_xll.qlIndexFixing(Index6M,$H175,TRUE,_xll.ohTrigger(RecalcTrigger,Trigger6M)),NA())</f>
        <v>-1.5690205408742468E-3</v>
      </c>
      <c r="M175" s="183">
        <f>IFERROR(_xll.qlIndexFixing(Index1Y,$H175,TRUE,_xll.ohTrigger(RecalcTrigger,Trigger1Y)),NA())</f>
        <v>-2.0243421121308756E-6</v>
      </c>
      <c r="N175" s="182">
        <f>IFERROR(_xll.qlIndexFixing(ONIndex1M,I175,TRUE,_xll.ohTrigger(RecalcTrigger,Trigger1M)),NA())</f>
        <v>-4.0905342841757175E-3</v>
      </c>
      <c r="O175" s="44">
        <f>IFERROR(_xll.qlIndexFixing(ONIndex3M,I175,TRUE,_xll.ohTrigger(RecalcTrigger,Trigger3M)),NA())</f>
        <v>-2.8203532186488189E-3</v>
      </c>
      <c r="P175" s="44">
        <f>IFERROR(_xll.qlIndexFixing(ONIndex6M,I175,TRUE,_xll.ohTrigger(RecalcTrigger,Trigger6M)),NA())</f>
        <v>-1.5101180946519577E-3</v>
      </c>
      <c r="Q175" s="183">
        <f>IFERROR(_xll.qlIndexFixing(ONIndex1Y,I175,TRUE,_xll.ohTrigger(RecalcTrigger,Trigger1Y)),NA())</f>
        <v>-1.2577890225351496E-4</v>
      </c>
    </row>
    <row r="176" spans="2:17" x14ac:dyDescent="0.2">
      <c r="B176" s="39" t="s">
        <v>17</v>
      </c>
      <c r="D176" s="42">
        <f>_xll.qlCalendarAdvance(Calendar,$D175,B176,"f",FALSE)</f>
        <v>42727</v>
      </c>
      <c r="E176" s="177">
        <f>_xll.qlInterestRateIndexValueDate(IndexON,D176)</f>
        <v>42727</v>
      </c>
      <c r="F176" s="193">
        <f>IFERROR(_xll.qlIndexFixing(IndexON,D176,TRUE,_xll.ohTrigger(RecalcTrigger,TriggerON)),NA())</f>
        <v>-4.0019023396919984E-3</v>
      </c>
      <c r="H176" s="42">
        <f>_xll.qlCalendarAdvance(Calendar,$H175,B176,"f",FALSE)</f>
        <v>42727</v>
      </c>
      <c r="I176" s="177">
        <f>_xll.qlInterestRateIndexValueDate(Index1M,$H176)</f>
        <v>42732</v>
      </c>
      <c r="J176" s="182">
        <f>IFERROR(_xll.qlIndexFixing(Index1M,$H176,TRUE,_xll.ohTrigger(RecalcTrigger,Trigger1M)),NA())</f>
        <v>-4.1203275075235076E-3</v>
      </c>
      <c r="K176" s="44">
        <f>IFERROR(_xll.qlIndexFixing(Index3M,H176,TRUE,_xll.ohTrigger(RecalcTrigger,Trigger3M)),NA())</f>
        <v>-2.8581264350906466E-3</v>
      </c>
      <c r="L176" s="44">
        <f>IFERROR(_xll.qlIndexFixing(Index6M,$H176,TRUE,_xll.ohTrigger(RecalcTrigger,Trigger6M)),NA())</f>
        <v>-1.5693818991863112E-3</v>
      </c>
      <c r="M176" s="183">
        <f>IFERROR(_xll.qlIndexFixing(Index1Y,$H176,TRUE,_xll.ohTrigger(RecalcTrigger,Trigger1Y)),NA())</f>
        <v>-1.1873668598475816E-6</v>
      </c>
      <c r="N176" s="182">
        <f>IFERROR(_xll.qlIndexFixing(ONIndex1M,I176,TRUE,_xll.ohTrigger(RecalcTrigger,Trigger1M)),NA())</f>
        <v>-4.097658895489964E-3</v>
      </c>
      <c r="O176" s="44">
        <f>IFERROR(_xll.qlIndexFixing(ONIndex3M,I176,TRUE,_xll.ohTrigger(RecalcTrigger,Trigger3M)),NA())</f>
        <v>-2.8246177651380933E-3</v>
      </c>
      <c r="P176" s="44">
        <f>IFERROR(_xll.qlIndexFixing(ONIndex6M,I176,TRUE,_xll.ohTrigger(RecalcTrigger,Trigger6M)),NA())</f>
        <v>-1.5033514558826511E-3</v>
      </c>
      <c r="Q176" s="183">
        <f>IFERROR(_xll.qlIndexFixing(ONIndex1Y,I176,TRUE,_xll.ohTrigger(RecalcTrigger,Trigger1Y)),NA())</f>
        <v>-1.2577730916785157E-4</v>
      </c>
    </row>
    <row r="177" spans="2:17" x14ac:dyDescent="0.2">
      <c r="B177" s="39" t="s">
        <v>17</v>
      </c>
      <c r="D177" s="42">
        <f>_xll.qlCalendarAdvance(Calendar,$D176,B177,"f",FALSE)</f>
        <v>42731</v>
      </c>
      <c r="E177" s="177">
        <f>_xll.qlInterestRateIndexValueDate(IndexON,D177)</f>
        <v>42731</v>
      </c>
      <c r="F177" s="193">
        <f>IFERROR(_xll.qlIndexFixing(IndexON,D177,TRUE,_xll.ohTrigger(RecalcTrigger,TriggerON)),NA())</f>
        <v>-4.0142494555217567E-3</v>
      </c>
      <c r="H177" s="42">
        <f>_xll.qlCalendarAdvance(Calendar,$H176,B177,"f",FALSE)</f>
        <v>42731</v>
      </c>
      <c r="I177" s="177">
        <f>_xll.qlInterestRateIndexValueDate(Index1M,$H177)</f>
        <v>42733</v>
      </c>
      <c r="J177" s="182">
        <f>IFERROR(_xll.qlIndexFixing(Index1M,$H177,TRUE,_xll.ohTrigger(RecalcTrigger,Trigger1M)),NA())</f>
        <v>-4.1214236433237406E-3</v>
      </c>
      <c r="K177" s="44">
        <f>IFERROR(_xll.qlIndexFixing(Index3M,H177,TRUE,_xll.ohTrigger(RecalcTrigger,Trigger3M)),NA())</f>
        <v>-2.8589125773121893E-3</v>
      </c>
      <c r="L177" s="44">
        <f>IFERROR(_xll.qlIndexFixing(Index6M,$H177,TRUE,_xll.ohTrigger(RecalcTrigger,Trigger6M)),NA())</f>
        <v>-1.5697087298751976E-3</v>
      </c>
      <c r="M177" s="183">
        <f>IFERROR(_xll.qlIndexFixing(Index1Y,$H177,TRUE,_xll.ohTrigger(RecalcTrigger,Trigger1Y)),NA())</f>
        <v>-3.4459973220141087E-7</v>
      </c>
      <c r="N177" s="182">
        <f>IFERROR(_xll.qlIndexFixing(ONIndex1M,I177,TRUE,_xll.ohTrigger(RecalcTrigger,Trigger1M)),NA())</f>
        <v>-4.1043798642581564E-3</v>
      </c>
      <c r="O177" s="44">
        <f>IFERROR(_xll.qlIndexFixing(ONIndex3M,I177,TRUE,_xll.ohTrigger(RecalcTrigger,Trigger3M)),NA())</f>
        <v>-2.8287121955594685E-3</v>
      </c>
      <c r="P177" s="44">
        <f>IFERROR(_xll.qlIndexFixing(ONIndex6M,I177,TRUE,_xll.ohTrigger(RecalcTrigger,Trigger6M)),NA())</f>
        <v>-1.4968954905203447E-3</v>
      </c>
      <c r="Q177" s="183">
        <f>IFERROR(_xll.qlIndexFixing(ONIndex1Y,I177,TRUE,_xll.ohTrigger(RecalcTrigger,Trigger1Y)),NA())</f>
        <v>-1.2574165624723577E-4</v>
      </c>
    </row>
    <row r="178" spans="2:17" x14ac:dyDescent="0.2">
      <c r="B178" s="39" t="s">
        <v>17</v>
      </c>
      <c r="D178" s="42">
        <f>_xll.qlCalendarAdvance(Calendar,$D177,B178,"f",FALSE)</f>
        <v>42732</v>
      </c>
      <c r="E178" s="177">
        <f>_xll.qlInterestRateIndexValueDate(IndexON,D178)</f>
        <v>42732</v>
      </c>
      <c r="F178" s="193">
        <f>IFERROR(_xll.qlIndexFixing(IndexON,D178,TRUE,_xll.ohTrigger(RecalcTrigger,TriggerON)),NA())</f>
        <v>-4.0190022393282732E-3</v>
      </c>
      <c r="H178" s="42">
        <f>_xll.qlCalendarAdvance(Calendar,$H177,B178,"f",FALSE)</f>
        <v>42732</v>
      </c>
      <c r="I178" s="177">
        <f>_xll.qlInterestRateIndexValueDate(Index1M,$H178)</f>
        <v>42734</v>
      </c>
      <c r="J178" s="182">
        <f>IFERROR(_xll.qlIndexFixing(Index1M,$H178,TRUE,_xll.ohTrigger(RecalcTrigger,Trigger1M)),NA())</f>
        <v>-4.1224583798651904E-3</v>
      </c>
      <c r="K178" s="44">
        <f>IFERROR(_xll.qlIndexFixing(Index3M,H178,TRUE,_xll.ohTrigger(RecalcTrigger,Trigger3M)),NA())</f>
        <v>-2.8600000000003774E-3</v>
      </c>
      <c r="L178" s="44">
        <f>IFERROR(_xll.qlIndexFixing(Index6M,$H178,TRUE,_xll.ohTrigger(RecalcTrigger,Trigger6M)),NA())</f>
        <v>-1.5699999999999202E-3</v>
      </c>
      <c r="M178" s="183">
        <f>IFERROR(_xll.qlIndexFixing(Index1Y,$H178,TRUE,_xll.ohTrigger(RecalcTrigger,Trigger1Y)),NA())</f>
        <v>0</v>
      </c>
      <c r="N178" s="182">
        <f>IFERROR(_xll.qlIndexFixing(ONIndex1M,I178,TRUE,_xll.ohTrigger(RecalcTrigger,Trigger1M)),NA())</f>
        <v>-4.1074624462877907E-3</v>
      </c>
      <c r="O178" s="44">
        <f>IFERROR(_xll.qlIndexFixing(ONIndex3M,I178,TRUE,_xll.ohTrigger(RecalcTrigger,Trigger3M)),NA())</f>
        <v>-2.8306536551925277E-3</v>
      </c>
      <c r="P178" s="44">
        <f>IFERROR(_xll.qlIndexFixing(ONIndex6M,I178,TRUE,_xll.ohTrigger(RecalcTrigger,Trigger6M)),NA())</f>
        <v>-1.493851992546702E-3</v>
      </c>
      <c r="Q178" s="183">
        <f>IFERROR(_xll.qlIndexFixing(ONIndex1Y,I178,TRUE,_xll.ohTrigger(RecalcTrigger,Trigger1Y)),NA())</f>
        <v>-1.2570634789099699E-4</v>
      </c>
    </row>
    <row r="179" spans="2:17" x14ac:dyDescent="0.2">
      <c r="B179" s="39" t="s">
        <v>17</v>
      </c>
      <c r="D179" s="42">
        <f>_xll.qlCalendarAdvance(Calendar,$D178,B179,"f",FALSE)</f>
        <v>42733</v>
      </c>
      <c r="E179" s="177">
        <f>_xll.qlInterestRateIndexValueDate(IndexON,D179)</f>
        <v>42733</v>
      </c>
      <c r="F179" s="193">
        <f>IFERROR(_xll.qlIndexFixing(IndexON,D179,TRUE,_xll.ohTrigger(RecalcTrigger,TriggerON)),NA())</f>
        <v>-4.0236723859177204E-3</v>
      </c>
      <c r="H179" s="42">
        <f>_xll.qlCalendarAdvance(Calendar,$H178,B179,"f",FALSE)</f>
        <v>42733</v>
      </c>
      <c r="I179" s="177">
        <f>_xll.qlInterestRateIndexValueDate(Index1M,$H179)</f>
        <v>42737</v>
      </c>
      <c r="J179" s="182">
        <f>IFERROR(_xll.qlIndexFixing(Index1M,$H179,TRUE,_xll.ohTrigger(RecalcTrigger,Trigger1M)),NA())</f>
        <v>-4.1248405114192198E-3</v>
      </c>
      <c r="K179" s="44">
        <f>IFERROR(_xll.qlIndexFixing(Index3M,H179,TRUE,_xll.ohTrigger(RecalcTrigger,Trigger3M)),NA())</f>
        <v>-2.8622376527118526E-3</v>
      </c>
      <c r="L179" s="44">
        <f>IFERROR(_xll.qlIndexFixing(Index6M,$H179,TRUE,_xll.ohTrigger(RecalcTrigger,Trigger6M)),NA())</f>
        <v>-1.5706621611789949E-3</v>
      </c>
      <c r="M179" s="183">
        <f>IFERROR(_xll.qlIndexFixing(Index1Y,$H179,TRUE,_xll.ohTrigger(RecalcTrigger,Trigger1Y)),NA())</f>
        <v>3.0773000713115181E-6</v>
      </c>
      <c r="N179" s="182">
        <f>IFERROR(_xll.qlIndexFixing(ONIndex1M,I179,TRUE,_xll.ohTrigger(RecalcTrigger,Trigger1M)),NA())</f>
        <v>-4.1103886086402142E-3</v>
      </c>
      <c r="O179" s="44">
        <f>IFERROR(_xll.qlIndexFixing(ONIndex3M,I179,TRUE,_xll.ohTrigger(RecalcTrigger,Trigger3M)),NA())</f>
        <v>-2.8325368499126924E-3</v>
      </c>
      <c r="P179" s="44">
        <f>IFERROR(_xll.qlIndexFixing(ONIndex6M,I179,TRUE,_xll.ohTrigger(RecalcTrigger,Trigger6M)),NA())</f>
        <v>-1.4909248580119439E-3</v>
      </c>
      <c r="Q179" s="183">
        <f>IFERROR(_xll.qlIndexFixing(ONIndex1Y,I179,TRUE,_xll.ohTrigger(RecalcTrigger,Trigger1Y)),NA())</f>
        <v>-1.256603320598515E-4</v>
      </c>
    </row>
    <row r="180" spans="2:17" x14ac:dyDescent="0.2">
      <c r="B180" s="39" t="s">
        <v>17</v>
      </c>
      <c r="D180" s="42">
        <f>_xll.qlCalendarAdvance(Calendar,$D179,B180,"f",FALSE)</f>
        <v>42734</v>
      </c>
      <c r="E180" s="177">
        <f>_xll.qlInterestRateIndexValueDate(IndexON,D180)</f>
        <v>42734</v>
      </c>
      <c r="F180" s="193">
        <f>IFERROR(_xll.qlIndexFixing(IndexON,D180,TRUE,_xll.ohTrigger(RecalcTrigger,TriggerON)),NA())</f>
        <v>-4.0326836114301656E-3</v>
      </c>
      <c r="H180" s="42">
        <f>_xll.qlCalendarAdvance(Calendar,$H179,B180,"f",FALSE)</f>
        <v>42734</v>
      </c>
      <c r="I180" s="177">
        <f>_xll.qlInterestRateIndexValueDate(Index1M,$H180)</f>
        <v>42738</v>
      </c>
      <c r="J180" s="182">
        <f>IFERROR(_xll.qlIndexFixing(Index1M,$H180,TRUE,_xll.ohTrigger(RecalcTrigger,Trigger1M)),NA())</f>
        <v>-4.1253538664551195E-3</v>
      </c>
      <c r="K180" s="44">
        <f>IFERROR(_xll.qlIndexFixing(Index3M,H180,TRUE,_xll.ohTrigger(RecalcTrigger,Trigger3M)),NA())</f>
        <v>-2.8626326510243771E-3</v>
      </c>
      <c r="L180" s="44">
        <f>IFERROR(_xll.qlIndexFixing(Index6M,$H180,TRUE,_xll.ohTrigger(RecalcTrigger,Trigger6M)),NA())</f>
        <v>-1.5710762444481425E-3</v>
      </c>
      <c r="M180" s="183">
        <f>IFERROR(_xll.qlIndexFixing(Index1Y,$H180,TRUE,_xll.ohTrigger(RecalcTrigger,Trigger1Y)),NA())</f>
        <v>3.9451225133836318E-6</v>
      </c>
      <c r="N180" s="182">
        <f>IFERROR(_xll.qlIndexFixing(ONIndex1M,I180,TRUE,_xll.ohTrigger(RecalcTrigger,Trigger1M)),NA())</f>
        <v>-4.1131559042728583E-3</v>
      </c>
      <c r="O180" s="44">
        <f>IFERROR(_xll.qlIndexFixing(ONIndex3M,I180,TRUE,_xll.ohTrigger(RecalcTrigger,Trigger3M)),NA())</f>
        <v>-2.834360806058811E-3</v>
      </c>
      <c r="P180" s="44">
        <f>IFERROR(_xll.qlIndexFixing(ONIndex6M,I180,TRUE,_xll.ohTrigger(RecalcTrigger,Trigger6M)),NA())</f>
        <v>-1.488116613095336E-3</v>
      </c>
      <c r="Q180" s="183">
        <f>IFERROR(_xll.qlIndexFixing(ONIndex1Y,I180,TRUE,_xll.ohTrigger(RecalcTrigger,Trigger1Y)),NA())</f>
        <v>-1.2560345419743157E-4</v>
      </c>
    </row>
    <row r="181" spans="2:17" x14ac:dyDescent="0.2">
      <c r="B181" s="39" t="s">
        <v>17</v>
      </c>
      <c r="D181" s="42">
        <f>_xll.qlCalendarAdvance(Calendar,$D180,B181,"f",FALSE)</f>
        <v>42737</v>
      </c>
      <c r="E181" s="177">
        <f>_xll.qlInterestRateIndexValueDate(IndexON,D181)</f>
        <v>42737</v>
      </c>
      <c r="F181" s="193">
        <f>IFERROR(_xll.qlIndexFixing(IndexON,D181,TRUE,_xll.ohTrigger(RecalcTrigger,TriggerON)),NA())</f>
        <v>-4.0414928575360776E-3</v>
      </c>
      <c r="H181" s="42">
        <f>_xll.qlCalendarAdvance(Calendar,$H180,B181,"f",FALSE)</f>
        <v>42737</v>
      </c>
      <c r="I181" s="177">
        <f>_xll.qlInterestRateIndexValueDate(Index1M,$H181)</f>
        <v>42739</v>
      </c>
      <c r="J181" s="182">
        <f>IFERROR(_xll.qlIndexFixing(Index1M,$H181,TRUE,_xll.ohTrigger(RecalcTrigger,Trigger1M)),NA())</f>
        <v>-4.1253632247412698E-3</v>
      </c>
      <c r="K181" s="44">
        <f>IFERROR(_xll.qlIndexFixing(Index3M,H181,TRUE,_xll.ohTrigger(RecalcTrigger,Trigger3M)),NA())</f>
        <v>-2.863341643232431E-3</v>
      </c>
      <c r="L181" s="44">
        <f>IFERROR(_xll.qlIndexFixing(Index6M,$H181,TRUE,_xll.ohTrigger(RecalcTrigger,Trigger6M)),NA())</f>
        <v>-1.5712491338245489E-3</v>
      </c>
      <c r="M181" s="183">
        <f>IFERROR(_xll.qlIndexFixing(Index1Y,$H181,TRUE,_xll.ohTrigger(RecalcTrigger,Trigger1Y)),NA())</f>
        <v>4.8177812201047753E-6</v>
      </c>
      <c r="N181" s="182">
        <f>IFERROR(_xll.qlIndexFixing(ONIndex1M,I181,TRUE,_xll.ohTrigger(RecalcTrigger,Trigger1M)),NA())</f>
        <v>-4.1181015942637345E-3</v>
      </c>
      <c r="O181" s="44">
        <f>IFERROR(_xll.qlIndexFixing(ONIndex3M,I181,TRUE,_xll.ohTrigger(RecalcTrigger,Trigger3M)),NA())</f>
        <v>-2.8377840176396774E-3</v>
      </c>
      <c r="P181" s="44">
        <f>IFERROR(_xll.qlIndexFixing(ONIndex6M,I181,TRUE,_xll.ohTrigger(RecalcTrigger,Trigger6M)),NA())</f>
        <v>-1.4829029448915065E-3</v>
      </c>
      <c r="Q181" s="183">
        <f>IFERROR(_xll.qlIndexFixing(ONIndex1Y,I181,TRUE,_xll.ohTrigger(RecalcTrigger,Trigger1Y)),NA())</f>
        <v>-1.2545267655372783E-4</v>
      </c>
    </row>
    <row r="182" spans="2:17" x14ac:dyDescent="0.2">
      <c r="B182" s="39" t="s">
        <v>17</v>
      </c>
      <c r="D182" s="42">
        <f>_xll.qlCalendarAdvance(Calendar,$D181,B182,"f",FALSE)</f>
        <v>42738</v>
      </c>
      <c r="E182" s="177">
        <f>_xll.qlInterestRateIndexValueDate(IndexON,D182)</f>
        <v>42738</v>
      </c>
      <c r="F182" s="193">
        <f>IFERROR(_xll.qlIndexFixing(IndexON,D182,TRUE,_xll.ohTrigger(RecalcTrigger,TriggerON)),NA())</f>
        <v>-4.0457245112435203E-3</v>
      </c>
      <c r="H182" s="42">
        <f>_xll.qlCalendarAdvance(Calendar,$H181,B182,"f",FALSE)</f>
        <v>42738</v>
      </c>
      <c r="I182" s="177">
        <f>_xll.qlInterestRateIndexValueDate(Index1M,$H182)</f>
        <v>42740</v>
      </c>
      <c r="J182" s="182">
        <f>IFERROR(_xll.qlIndexFixing(Index1M,$H182,TRUE,_xll.ohTrigger(RecalcTrigger,Trigger1M)),NA())</f>
        <v>-4.1258782897254931E-3</v>
      </c>
      <c r="K182" s="44">
        <f>IFERROR(_xll.qlIndexFixing(Index3M,H182,TRUE,_xll.ohTrigger(RecalcTrigger,Trigger3M)),NA())</f>
        <v>-2.8640406394213613E-3</v>
      </c>
      <c r="L182" s="44">
        <f>IFERROR(_xll.qlIndexFixing(Index6M,$H182,TRUE,_xll.ohTrigger(RecalcTrigger,Trigger6M)),NA())</f>
        <v>-1.5713912476062861E-3</v>
      </c>
      <c r="M182" s="183">
        <f>IFERROR(_xll.qlIndexFixing(Index1Y,$H182,TRUE,_xll.ohTrigger(RecalcTrigger,Trigger1Y)),NA())</f>
        <v>5.6952236656008868E-6</v>
      </c>
      <c r="N182" s="182">
        <f>IFERROR(_xll.qlIndexFixing(ONIndex1M,I182,TRUE,_xll.ohTrigger(RecalcTrigger,Trigger1M)),NA())</f>
        <v>-4.1225874729589052E-3</v>
      </c>
      <c r="O182" s="44">
        <f>IFERROR(_xll.qlIndexFixing(ONIndex3M,I182,TRUE,_xll.ohTrigger(RecalcTrigger,Trigger3M)),NA())</f>
        <v>-2.841044769761325E-3</v>
      </c>
      <c r="P182" s="44">
        <f>IFERROR(_xll.qlIndexFixing(ONIndex6M,I182,TRUE,_xll.ohTrigger(RecalcTrigger,Trigger6M)),NA())</f>
        <v>-1.4781230540350521E-3</v>
      </c>
      <c r="Q182" s="183">
        <f>IFERROR(_xll.qlIndexFixing(ONIndex1Y,I182,TRUE,_xll.ohTrigger(RecalcTrigger,Trigger1Y)),NA())</f>
        <v>-1.2526423590397684E-4</v>
      </c>
    </row>
    <row r="183" spans="2:17" x14ac:dyDescent="0.2">
      <c r="B183" s="39" t="s">
        <v>17</v>
      </c>
      <c r="D183" s="42">
        <f>_xll.qlCalendarAdvance(Calendar,$D182,B183,"f",FALSE)</f>
        <v>42739</v>
      </c>
      <c r="E183" s="177">
        <f>_xll.qlInterestRateIndexValueDate(IndexON,D183)</f>
        <v>42739</v>
      </c>
      <c r="F183" s="193">
        <f>IFERROR(_xll.qlIndexFixing(IndexON,D183,TRUE,_xll.ohTrigger(RecalcTrigger,TriggerON)),NA())</f>
        <v>-4.0498634051511218E-3</v>
      </c>
      <c r="H183" s="42">
        <f>_xll.qlCalendarAdvance(Calendar,$H182,B183,"f",FALSE)</f>
        <v>42739</v>
      </c>
      <c r="I183" s="177">
        <f>_xll.qlInterestRateIndexValueDate(Index1M,$H183)</f>
        <v>42741</v>
      </c>
      <c r="J183" s="182">
        <f>IFERROR(_xll.qlIndexFixing(Index1M,$H183,TRUE,_xll.ohTrigger(RecalcTrigger,Trigger1M)),NA())</f>
        <v>-4.1263358344304397E-3</v>
      </c>
      <c r="K183" s="44">
        <f>IFERROR(_xll.qlIndexFixing(Index3M,H183,TRUE,_xll.ohTrigger(RecalcTrigger,Trigger3M)),NA())</f>
        <v>-2.8647303713049688E-3</v>
      </c>
      <c r="L183" s="44">
        <f>IFERROR(_xll.qlIndexFixing(Index6M,$H183,TRUE,_xll.ohTrigger(RecalcTrigger,Trigger6M)),NA())</f>
        <v>-1.5715042638665038E-3</v>
      </c>
      <c r="M183" s="183">
        <f>IFERROR(_xll.qlIndexFixing(Index1Y,$H183,TRUE,_xll.ohTrigger(RecalcTrigger,Trigger1Y)),NA())</f>
        <v>7.6262752498887879E-6</v>
      </c>
      <c r="N183" s="182">
        <f>IFERROR(_xll.qlIndexFixing(ONIndex1M,I183,TRUE,_xll.ohTrigger(RecalcTrigger,Trigger1M)),NA())</f>
        <v>-4.1245237257170331E-3</v>
      </c>
      <c r="O183" s="44">
        <f>IFERROR(_xll.qlIndexFixing(ONIndex3M,I183,TRUE,_xll.ohTrigger(RecalcTrigger,Trigger3M)),NA())</f>
        <v>-2.8425579270008328E-3</v>
      </c>
      <c r="P183" s="44">
        <f>IFERROR(_xll.qlIndexFixing(ONIndex6M,I183,TRUE,_xll.ohTrigger(RecalcTrigger,Trigger6M)),NA())</f>
        <v>-1.4759471501779586E-3</v>
      </c>
      <c r="Q183" s="183">
        <f>IFERROR(_xll.qlIndexFixing(ONIndex1Y,I183,TRUE,_xll.ohTrigger(RecalcTrigger,Trigger1Y)),NA())</f>
        <v>-1.2515073253727138E-4</v>
      </c>
    </row>
    <row r="184" spans="2:17" x14ac:dyDescent="0.2">
      <c r="B184" s="39" t="s">
        <v>17</v>
      </c>
      <c r="D184" s="42">
        <f>_xll.qlCalendarAdvance(Calendar,$D183,B184,"f",FALSE)</f>
        <v>42740</v>
      </c>
      <c r="E184" s="177">
        <f>_xll.qlInterestRateIndexValueDate(IndexON,D184)</f>
        <v>42740</v>
      </c>
      <c r="F184" s="193">
        <f>IFERROR(_xll.qlIndexFixing(IndexON,D184,TRUE,_xll.ohTrigger(RecalcTrigger,TriggerON)),NA())</f>
        <v>-4.0539078520884786E-3</v>
      </c>
      <c r="H184" s="42">
        <f>_xll.qlCalendarAdvance(Calendar,$H183,B184,"f",FALSE)</f>
        <v>42740</v>
      </c>
      <c r="I184" s="177">
        <f>_xll.qlInterestRateIndexValueDate(Index1M,$H184)</f>
        <v>42744</v>
      </c>
      <c r="J184" s="182">
        <f>IFERROR(_xll.qlIndexFixing(Index1M,$H184,TRUE,_xll.ohTrigger(RecalcTrigger,Trigger1M)),NA())</f>
        <v>-4.1269098239818123E-3</v>
      </c>
      <c r="K184" s="44">
        <f>IFERROR(_xll.qlIndexFixing(Index3M,H184,TRUE,_xll.ohTrigger(RecalcTrigger,Trigger3M)),NA())</f>
        <v>-2.8670995823764345E-3</v>
      </c>
      <c r="L184" s="44">
        <f>IFERROR(_xll.qlIndexFixing(Index6M,$H184,TRUE,_xll.ohTrigger(RecalcTrigger,Trigger6M)),NA())</f>
        <v>-1.5711787159959376E-3</v>
      </c>
      <c r="M184" s="183">
        <f>IFERROR(_xll.qlIndexFixing(Index1Y,$H184,TRUE,_xll.ohTrigger(RecalcTrigger,Trigger1Y)),NA())</f>
        <v>9.2517571158107601E-6</v>
      </c>
      <c r="N184" s="182">
        <f>IFERROR(_xll.qlIndexFixing(ONIndex1M,I184,TRUE,_xll.ohTrigger(RecalcTrigger,Trigger1M)),NA())</f>
        <v>-4.1262864281410572E-3</v>
      </c>
      <c r="O184" s="44">
        <f>IFERROR(_xll.qlIndexFixing(ONIndex3M,I184,TRUE,_xll.ohTrigger(RecalcTrigger,Trigger3M)),NA())</f>
        <v>-2.844006003459576E-3</v>
      </c>
      <c r="P184" s="44">
        <f>IFERROR(_xll.qlIndexFixing(ONIndex6M,I184,TRUE,_xll.ohTrigger(RecalcTrigger,Trigger6M)),NA())</f>
        <v>-1.4739052931345142E-3</v>
      </c>
      <c r="Q184" s="183">
        <f>IFERROR(_xll.qlIndexFixing(ONIndex1Y,I184,TRUE,_xll.ohTrigger(RecalcTrigger,Trigger1Y)),NA())</f>
        <v>-1.2502544080028599E-4</v>
      </c>
    </row>
    <row r="185" spans="2:17" x14ac:dyDescent="0.2">
      <c r="B185" s="39" t="s">
        <v>17</v>
      </c>
      <c r="D185" s="42">
        <f>_xll.qlCalendarAdvance(Calendar,$D184,B185,"f",FALSE)</f>
        <v>42741</v>
      </c>
      <c r="E185" s="177">
        <f>_xll.qlInterestRateIndexValueDate(IndexON,D185)</f>
        <v>42741</v>
      </c>
      <c r="F185" s="193">
        <f>IFERROR(_xll.qlIndexFixing(IndexON,D185,TRUE,_xll.ohTrigger(RecalcTrigger,TriggerON)),NA())</f>
        <v>-4.0616276621463498E-3</v>
      </c>
      <c r="H185" s="42">
        <f>_xll.qlCalendarAdvance(Calendar,$H184,B185,"f",FALSE)</f>
        <v>42741</v>
      </c>
      <c r="I185" s="177">
        <f>_xll.qlInterestRateIndexValueDate(Index1M,$H185)</f>
        <v>42745</v>
      </c>
      <c r="J185" s="182">
        <f>IFERROR(_xll.qlIndexFixing(Index1M,$H185,TRUE,_xll.ohTrigger(RecalcTrigger,Trigger1M)),NA())</f>
        <v>-4.1271087100958415E-3</v>
      </c>
      <c r="K185" s="44">
        <f>IFERROR(_xll.qlIndexFixing(Index3M,H185,TRUE,_xll.ohTrigger(RecalcTrigger,Trigger3M)),NA())</f>
        <v>-2.8674117093081541E-3</v>
      </c>
      <c r="L185" s="44">
        <f>IFERROR(_xll.qlIndexFixing(Index6M,$H185,TRUE,_xll.ohTrigger(RecalcTrigger,Trigger6M)),NA())</f>
        <v>-1.5716992889114568E-3</v>
      </c>
      <c r="M185" s="183">
        <f>IFERROR(_xll.qlIndexFixing(Index1Y,$H185,TRUE,_xll.ohTrigger(RecalcTrigger,Trigger1Y)),NA())</f>
        <v>1.0152307165684774E-5</v>
      </c>
      <c r="N185" s="182">
        <f>IFERROR(_xll.qlIndexFixing(ONIndex1M,I185,TRUE,_xll.ohTrigger(RecalcTrigger,Trigger1M)),NA())</f>
        <v>-4.1278731332283769E-3</v>
      </c>
      <c r="O185" s="44">
        <f>IFERROR(_xll.qlIndexFixing(ONIndex3M,I185,TRUE,_xll.ohTrigger(RecalcTrigger,Trigger3M)),NA())</f>
        <v>-2.845388025436435E-3</v>
      </c>
      <c r="P185" s="44">
        <f>IFERROR(_xll.qlIndexFixing(ONIndex6M,I185,TRUE,_xll.ohTrigger(RecalcTrigger,Trigger6M)),NA())</f>
        <v>-1.4720000090839847E-3</v>
      </c>
      <c r="Q185" s="183">
        <f>IFERROR(_xll.qlIndexFixing(ONIndex1Y,I185,TRUE,_xll.ohTrigger(RecalcTrigger,Trigger1Y)),NA())</f>
        <v>-1.2488820637646114E-4</v>
      </c>
    </row>
    <row r="186" spans="2:17" x14ac:dyDescent="0.2">
      <c r="B186" s="39" t="s">
        <v>17</v>
      </c>
      <c r="D186" s="42">
        <f>_xll.qlCalendarAdvance(Calendar,$D185,B186,"f",FALSE)</f>
        <v>42744</v>
      </c>
      <c r="E186" s="177">
        <f>_xll.qlInterestRateIndexValueDate(IndexON,D186)</f>
        <v>42744</v>
      </c>
      <c r="F186" s="193">
        <f>IFERROR(_xll.qlIndexFixing(IndexON,D186,TRUE,_xll.ohTrigger(RecalcTrigger,TriggerON)),NA())</f>
        <v>-4.0691074288057294E-3</v>
      </c>
      <c r="H186" s="42">
        <f>_xll.qlCalendarAdvance(Calendar,$H185,B186,"f",FALSE)</f>
        <v>42744</v>
      </c>
      <c r="I186" s="177">
        <f>_xll.qlInterestRateIndexValueDate(Index1M,$H186)</f>
        <v>42746</v>
      </c>
      <c r="J186" s="182">
        <f>IFERROR(_xll.qlIndexFixing(Index1M,$H186,TRUE,_xll.ohTrigger(RecalcTrigger,Trigger1M)),NA())</f>
        <v>-4.1278852315301314E-3</v>
      </c>
      <c r="K186" s="44">
        <f>IFERROR(_xll.qlIndexFixing(Index3M,H186,TRUE,_xll.ohTrigger(RecalcTrigger,Trigger3M)),NA())</f>
        <v>-2.8680665145959239E-3</v>
      </c>
      <c r="L186" s="44">
        <f>IFERROR(_xll.qlIndexFixing(Index6M,$H186,TRUE,_xll.ohTrigger(RecalcTrigger,Trigger6M)),NA())</f>
        <v>-1.5716923624189282E-3</v>
      </c>
      <c r="M186" s="183">
        <f>IFERROR(_xll.qlIndexFixing(Index1Y,$H186,TRUE,_xll.ohTrigger(RecalcTrigger,Trigger1Y)),NA())</f>
        <v>1.1057311878170178E-5</v>
      </c>
      <c r="N186" s="182">
        <f>IFERROR(_xll.qlIndexFixing(ONIndex1M,I186,TRUE,_xll.ohTrigger(RecalcTrigger,Trigger1M)),NA())</f>
        <v>-4.1304002583375521E-3</v>
      </c>
      <c r="O186" s="44">
        <f>IFERROR(_xll.qlIndexFixing(ONIndex3M,I186,TRUE,_xll.ohTrigger(RecalcTrigger,Trigger3M)),NA())</f>
        <v>-2.8479044895801664E-3</v>
      </c>
      <c r="P186" s="44">
        <f>IFERROR(_xll.qlIndexFixing(ONIndex6M,I186,TRUE,_xll.ohTrigger(RecalcTrigger,Trigger6M)),NA())</f>
        <v>-1.468651323168757E-3</v>
      </c>
      <c r="Q186" s="183">
        <f>IFERROR(_xll.qlIndexFixing(ONIndex1Y,I186,TRUE,_xll.ohTrigger(RecalcTrigger,Trigger1Y)),NA())</f>
        <v>-1.2457311345137612E-4</v>
      </c>
    </row>
    <row r="187" spans="2:17" x14ac:dyDescent="0.2">
      <c r="B187" s="39" t="s">
        <v>17</v>
      </c>
      <c r="D187" s="42">
        <f>_xll.qlCalendarAdvance(Calendar,$D186,B187,"f",FALSE)</f>
        <v>42745</v>
      </c>
      <c r="E187" s="177">
        <f>_xll.qlInterestRateIndexValueDate(IndexON,D187)</f>
        <v>42745</v>
      </c>
      <c r="F187" s="193">
        <f>IFERROR(_xll.qlIndexFixing(IndexON,D187,TRUE,_xll.ohTrigger(RecalcTrigger,TriggerON)),NA())</f>
        <v>-4.0726543347346933E-3</v>
      </c>
      <c r="H187" s="42">
        <f>_xll.qlCalendarAdvance(Calendar,$H186,B187,"f",FALSE)</f>
        <v>42745</v>
      </c>
      <c r="I187" s="177">
        <f>_xll.qlInterestRateIndexValueDate(Index1M,$H187)</f>
        <v>42747</v>
      </c>
      <c r="J187" s="182">
        <f>IFERROR(_xll.qlIndexFixing(Index1M,$H187,TRUE,_xll.ohTrigger(RecalcTrigger,Trigger1M)),NA())</f>
        <v>-4.127982508685818E-3</v>
      </c>
      <c r="K187" s="44">
        <f>IFERROR(_xll.qlIndexFixing(Index3M,H187,TRUE,_xll.ohTrigger(RecalcTrigger,Trigger3M)),NA())</f>
        <v>-2.8687166973830891E-3</v>
      </c>
      <c r="L187" s="44">
        <f>IFERROR(_xll.qlIndexFixing(Index6M,$H187,TRUE,_xll.ohTrigger(RecalcTrigger,Trigger6M)),NA())</f>
        <v>-1.5716666311008573E-3</v>
      </c>
      <c r="M187" s="183">
        <f>IFERROR(_xll.qlIndexFixing(Index1Y,$H187,TRUE,_xll.ohTrigger(RecalcTrigger,Trigger1Y)),NA())</f>
        <v>1.1966714087159507E-5</v>
      </c>
      <c r="N187" s="182">
        <f>IFERROR(_xll.qlIndexFixing(ONIndex1M,I187,TRUE,_xll.ohTrigger(RecalcTrigger,Trigger1M)),NA())</f>
        <v>-4.1324110337637165E-3</v>
      </c>
      <c r="O187" s="44">
        <f>IFERROR(_xll.qlIndexFixing(ONIndex3M,I187,TRUE,_xll.ohTrigger(RecalcTrigger,Trigger3M)),NA())</f>
        <v>-2.8502360943027938E-3</v>
      </c>
      <c r="P187" s="44">
        <f>IFERROR(_xll.qlIndexFixing(ONIndex6M,I187,TRUE,_xll.ohTrigger(RecalcTrigger,Trigger6M)),NA())</f>
        <v>-1.465795125237257E-3</v>
      </c>
      <c r="Q187" s="183">
        <f>IFERROR(_xll.qlIndexFixing(ONIndex1Y,I187,TRUE,_xll.ohTrigger(RecalcTrigger,Trigger1Y)),NA())</f>
        <v>-1.2421675368301521E-4</v>
      </c>
    </row>
    <row r="188" spans="2:17" x14ac:dyDescent="0.2">
      <c r="B188" s="39" t="s">
        <v>17</v>
      </c>
      <c r="D188" s="42">
        <f>_xll.qlCalendarAdvance(Calendar,$D187,B188,"f",FALSE)</f>
        <v>42746</v>
      </c>
      <c r="E188" s="177">
        <f>_xll.qlInterestRateIndexValueDate(IndexON,D188)</f>
        <v>42746</v>
      </c>
      <c r="F188" s="193">
        <f>IFERROR(_xll.qlIndexFixing(IndexON,D188,TRUE,_xll.ohTrigger(RecalcTrigger,TriggerON)),NA())</f>
        <v>-4.0760966711106406E-3</v>
      </c>
      <c r="H188" s="42">
        <f>_xll.qlCalendarAdvance(Calendar,$H187,B188,"f",FALSE)</f>
        <v>42746</v>
      </c>
      <c r="I188" s="177">
        <f>_xll.qlInterestRateIndexValueDate(Index1M,$H188)</f>
        <v>42748</v>
      </c>
      <c r="J188" s="182">
        <f>IFERROR(_xll.qlIndexFixing(Index1M,$H188,TRUE,_xll.ohTrigger(RecalcTrigger,Trigger1M)),NA())</f>
        <v>-4.1280333702558942E-3</v>
      </c>
      <c r="K188" s="44">
        <f>IFERROR(_xll.qlIndexFixing(Index3M,H188,TRUE,_xll.ohTrigger(RecalcTrigger,Trigger3M)),NA())</f>
        <v>-2.869363073220832E-3</v>
      </c>
      <c r="L188" s="44">
        <f>IFERROR(_xll.qlIndexFixing(Index6M,$H188,TRUE,_xll.ohTrigger(RecalcTrigger,Trigger6M)),NA())</f>
        <v>-1.571623847783637E-3</v>
      </c>
      <c r="M188" s="183">
        <f>IFERROR(_xll.qlIndexFixing(Index1Y,$H188,TRUE,_xll.ohTrigger(RecalcTrigger,Trigger1Y)),NA())</f>
        <v>1.3961156531885212E-5</v>
      </c>
      <c r="N188" s="182">
        <f>IFERROR(_xll.qlIndexFixing(ONIndex1M,I188,TRUE,_xll.ohTrigger(RecalcTrigger,Trigger1M)),NA())</f>
        <v>-4.1330810428119591E-3</v>
      </c>
      <c r="O188" s="44">
        <f>IFERROR(_xll.qlIndexFixing(ONIndex3M,I188,TRUE,_xll.ohTrigger(RecalcTrigger,Trigger3M)),NA())</f>
        <v>-2.8512732383534356E-3</v>
      </c>
      <c r="P188" s="44">
        <f>IFERROR(_xll.qlIndexFixing(ONIndex6M,I188,TRUE,_xll.ohTrigger(RecalcTrigger,Trigger6M)),NA())</f>
        <v>-1.4646105984406077E-3</v>
      </c>
      <c r="Q188" s="183">
        <f>IFERROR(_xll.qlIndexFixing(ONIndex1Y,I188,TRUE,_xll.ohTrigger(RecalcTrigger,Trigger1Y)),NA())</f>
        <v>-1.2401748971768711E-4</v>
      </c>
    </row>
    <row r="189" spans="2:17" x14ac:dyDescent="0.2">
      <c r="B189" s="39" t="s">
        <v>17</v>
      </c>
      <c r="D189" s="42">
        <f>_xll.qlCalendarAdvance(Calendar,$D188,B189,"f",FALSE)</f>
        <v>42747</v>
      </c>
      <c r="E189" s="177">
        <f>_xll.qlInterestRateIndexValueDate(IndexON,D189)</f>
        <v>42747</v>
      </c>
      <c r="F189" s="193">
        <f>IFERROR(_xll.qlIndexFixing(IndexON,D189,TRUE,_xll.ohTrigger(RecalcTrigger,TriggerON)),NA())</f>
        <v>-4.0794327509230399E-3</v>
      </c>
      <c r="H189" s="42">
        <f>_xll.qlCalendarAdvance(Calendar,$H188,B189,"f",FALSE)</f>
        <v>42747</v>
      </c>
      <c r="I189" s="177">
        <f>_xll.qlInterestRateIndexValueDate(Index1M,$H189)</f>
        <v>42751</v>
      </c>
      <c r="J189" s="182">
        <f>IFERROR(_xll.qlIndexFixing(Index1M,$H189,TRUE,_xll.ohTrigger(RecalcTrigger,Trigger1M)),NA())</f>
        <v>-4.1299240505907678E-3</v>
      </c>
      <c r="K189" s="44">
        <f>IFERROR(_xll.qlIndexFixing(Index3M,H189,TRUE,_xll.ohTrigger(RecalcTrigger,Trigger3M)),NA())</f>
        <v>-2.8720482940908956E-3</v>
      </c>
      <c r="L189" s="44">
        <f>IFERROR(_xll.qlIndexFixing(Index6M,$H189,TRUE,_xll.ohTrigger(RecalcTrigger,Trigger6M)),NA())</f>
        <v>-1.5707314682032905E-3</v>
      </c>
      <c r="M189" s="183">
        <f>IFERROR(_xll.qlIndexFixing(Index1Y,$H189,TRUE,_xll.ohTrigger(RecalcTrigger,Trigger1Y)),NA())</f>
        <v>1.5647131362211735E-5</v>
      </c>
      <c r="N189" s="182">
        <f>IFERROR(_xll.qlIndexFixing(ONIndex1M,I189,TRUE,_xll.ohTrigger(RecalcTrigger,Trigger1M)),NA())</f>
        <v>-4.133560371148981E-3</v>
      </c>
      <c r="O189" s="44">
        <f>IFERROR(_xll.qlIndexFixing(ONIndex3M,I189,TRUE,_xll.ohTrigger(RecalcTrigger,Trigger3M)),NA())</f>
        <v>-2.8522384856355387E-3</v>
      </c>
      <c r="P189" s="44">
        <f>IFERROR(_xll.qlIndexFixing(ONIndex6M,I189,TRUE,_xll.ohTrigger(RecalcTrigger,Trigger6M)),NA())</f>
        <v>-1.4635778016325318E-3</v>
      </c>
      <c r="Q189" s="183">
        <f>IFERROR(_xll.qlIndexFixing(ONIndex1Y,I189,TRUE,_xll.ohTrigger(RecalcTrigger,Trigger1Y)),NA())</f>
        <v>-1.2380535664657799E-4</v>
      </c>
    </row>
    <row r="190" spans="2:17" x14ac:dyDescent="0.2">
      <c r="B190" s="39" t="s">
        <v>17</v>
      </c>
      <c r="D190" s="42">
        <f>_xll.qlCalendarAdvance(Calendar,$D189,B190,"f",FALSE)</f>
        <v>42748</v>
      </c>
      <c r="E190" s="177">
        <f>_xll.qlInterestRateIndexValueDate(IndexON,D190)</f>
        <v>42748</v>
      </c>
      <c r="F190" s="193">
        <f>IFERROR(_xll.qlIndexFixing(IndexON,D190,TRUE,_xll.ohTrigger(RecalcTrigger,TriggerON)),NA())</f>
        <v>-4.0856959165092022E-3</v>
      </c>
      <c r="H190" s="42">
        <f>_xll.qlCalendarAdvance(Calendar,$H189,B190,"f",FALSE)</f>
        <v>42748</v>
      </c>
      <c r="I190" s="177">
        <f>_xll.qlInterestRateIndexValueDate(Index1M,$H190)</f>
        <v>42752</v>
      </c>
      <c r="J190" s="182">
        <f>IFERROR(_xll.qlIndexFixing(Index1M,$H190,TRUE,_xll.ohTrigger(RecalcTrigger,Trigger1M)),NA())</f>
        <v>-4.1308771333144782E-3</v>
      </c>
      <c r="K190" s="44">
        <f>IFERROR(_xll.qlIndexFixing(Index3M,H190,TRUE,_xll.ohTrigger(RecalcTrigger,Trigger3M)),NA())</f>
        <v>-2.8723107296048942E-3</v>
      </c>
      <c r="L190" s="44">
        <f>IFERROR(_xll.qlIndexFixing(Index6M,$H190,TRUE,_xll.ohTrigger(RecalcTrigger,Trigger6M)),NA())</f>
        <v>-1.5713176248645707E-3</v>
      </c>
      <c r="M190" s="183">
        <f>IFERROR(_xll.qlIndexFixing(Index1Y,$H190,TRUE,_xll.ohTrigger(RecalcTrigger,Trigger1Y)),NA())</f>
        <v>1.6577640358751682E-5</v>
      </c>
      <c r="N190" s="182">
        <f>IFERROR(_xll.qlIndexFixing(ONIndex1M,I190,TRUE,_xll.ohTrigger(RecalcTrigger,Trigger1M)),NA())</f>
        <v>-4.1338465712925654E-3</v>
      </c>
      <c r="O190" s="44">
        <f>IFERROR(_xll.qlIndexFixing(ONIndex3M,I190,TRUE,_xll.ohTrigger(RecalcTrigger,Trigger3M)),NA())</f>
        <v>-2.8531308626478236E-3</v>
      </c>
      <c r="P190" s="44">
        <f>IFERROR(_xll.qlIndexFixing(ONIndex6M,I190,TRUE,_xll.ohTrigger(RecalcTrigger,Trigger6M)),NA())</f>
        <v>-1.4626992609922951E-3</v>
      </c>
      <c r="Q190" s="183">
        <f>IFERROR(_xll.qlIndexFixing(ONIndex1Y,I190,TRUE,_xll.ohTrigger(RecalcTrigger,Trigger1Y)),NA())</f>
        <v>-1.2358020011316029E-4</v>
      </c>
    </row>
    <row r="191" spans="2:17" x14ac:dyDescent="0.2">
      <c r="B191" s="39" t="s">
        <v>17</v>
      </c>
      <c r="D191" s="42">
        <f>_xll.qlCalendarAdvance(Calendar,$D190,B191,"f",FALSE)</f>
        <v>42751</v>
      </c>
      <c r="E191" s="177">
        <f>_xll.qlInterestRateIndexValueDate(IndexON,D191)</f>
        <v>42751</v>
      </c>
      <c r="F191" s="193">
        <f>IFERROR(_xll.qlIndexFixing(IndexON,D191,TRUE,_xll.ohTrigger(RecalcTrigger,TriggerON)),NA())</f>
        <v>-4.0916807626478757E-3</v>
      </c>
      <c r="H191" s="42">
        <f>_xll.qlCalendarAdvance(Calendar,$H190,B191,"f",FALSE)</f>
        <v>42751</v>
      </c>
      <c r="I191" s="177">
        <f>_xll.qlInterestRateIndexValueDate(Index1M,$H191)</f>
        <v>42753</v>
      </c>
      <c r="J191" s="182">
        <f>IFERROR(_xll.qlIndexFixing(Index1M,$H191,TRUE,_xll.ohTrigger(RecalcTrigger,Trigger1M)),NA())</f>
        <v>-4.1348685253085231E-3</v>
      </c>
      <c r="K191" s="44">
        <f>IFERROR(_xll.qlIndexFixing(Index3M,H191,TRUE,_xll.ohTrigger(RecalcTrigger,Trigger3M)),NA())</f>
        <v>-2.8725672308245187E-3</v>
      </c>
      <c r="L191" s="44">
        <f>IFERROR(_xll.qlIndexFixing(Index6M,$H191,TRUE,_xll.ohTrigger(RecalcTrigger,Trigger6M)),NA())</f>
        <v>-1.5712162477574199E-3</v>
      </c>
      <c r="M191" s="183">
        <f>IFERROR(_xll.qlIndexFixing(Index1Y,$H191,TRUE,_xll.ohTrigger(RecalcTrigger,Trigger1Y)),NA())</f>
        <v>1.7512189933355543E-5</v>
      </c>
      <c r="N191" s="182">
        <f>IFERROR(_xll.qlIndexFixing(ONIndex1M,I191,TRUE,_xll.ohTrigger(RecalcTrigger,Trigger1M)),NA())</f>
        <v>-4.1337155086784705E-3</v>
      </c>
      <c r="O191" s="44">
        <f>IFERROR(_xll.qlIndexFixing(ONIndex3M,I191,TRUE,_xll.ohTrigger(RecalcTrigger,Trigger3M)),NA())</f>
        <v>-2.8546452105748799E-3</v>
      </c>
      <c r="P191" s="44">
        <f>IFERROR(_xll.qlIndexFixing(ONIndex6M,I191,TRUE,_xll.ohTrigger(RecalcTrigger,Trigger6M)),NA())</f>
        <v>-1.4614630648468463E-3</v>
      </c>
      <c r="Q191" s="183">
        <f>IFERROR(_xll.qlIndexFixing(ONIndex1Y,I191,TRUE,_xll.ohTrigger(RecalcTrigger,Trigger1Y)),NA())</f>
        <v>-1.2308566123664377E-4</v>
      </c>
    </row>
    <row r="192" spans="2:17" x14ac:dyDescent="0.2">
      <c r="B192" s="39" t="s">
        <v>17</v>
      </c>
      <c r="D192" s="42">
        <f>_xll.qlCalendarAdvance(Calendar,$D191,B192,"f",FALSE)</f>
        <v>42752</v>
      </c>
      <c r="E192" s="177">
        <f>_xll.qlInterestRateIndexValueDate(IndexON,D192)</f>
        <v>42752</v>
      </c>
      <c r="F192" s="193">
        <f>IFERROR(_xll.qlIndexFixing(IndexON,D192,TRUE,_xll.ohTrigger(RecalcTrigger,TriggerON)),NA())</f>
        <v>-4.0944602531656216E-3</v>
      </c>
      <c r="H192" s="42">
        <f>_xll.qlCalendarAdvance(Calendar,$H191,B192,"f",FALSE)</f>
        <v>42752</v>
      </c>
      <c r="I192" s="177">
        <f>_xll.qlInterestRateIndexValueDate(Index1M,$H192)</f>
        <v>42754</v>
      </c>
      <c r="J192" s="182">
        <f>IFERROR(_xll.qlIndexFixing(Index1M,$H192,TRUE,_xll.ohTrigger(RecalcTrigger,Trigger1M)),NA())</f>
        <v>-4.1349568831650085E-3</v>
      </c>
      <c r="K192" s="44">
        <f>IFERROR(_xll.qlIndexFixing(Index3M,H192,TRUE,_xll.ohTrigger(RecalcTrigger,Trigger3M)),NA())</f>
        <v>-2.8732085622267256E-3</v>
      </c>
      <c r="L192" s="44">
        <f>IFERROR(_xll.qlIndexFixing(Index6M,$H192,TRUE,_xll.ohTrigger(RecalcTrigger,Trigger6M)),NA())</f>
        <v>-1.5711085598948146E-3</v>
      </c>
      <c r="M192" s="183">
        <f>IFERROR(_xll.qlIndexFixing(Index1Y,$H192,TRUE,_xll.ohTrigger(RecalcTrigger,Trigger1Y)),NA())</f>
        <v>1.8450718279025445E-5</v>
      </c>
      <c r="N192" s="182">
        <f>IFERROR(_xll.qlIndexFixing(ONIndex1M,I192,TRUE,_xll.ohTrigger(RecalcTrigger,Trigger1M)),NA())</f>
        <v>-4.1330111463233621E-3</v>
      </c>
      <c r="O192" s="44">
        <f>IFERROR(_xll.qlIndexFixing(ONIndex3M,I192,TRUE,_xll.ohTrigger(RecalcTrigger,Trigger3M)),NA())</f>
        <v>-2.8559521931370568E-3</v>
      </c>
      <c r="P192" s="44">
        <f>IFERROR(_xll.qlIndexFixing(ONIndex6M,I192,TRUE,_xll.ohTrigger(RecalcTrigger,Trigger6M)),NA())</f>
        <v>-1.4607781837350231E-3</v>
      </c>
      <c r="Q192" s="183">
        <f>IFERROR(_xll.qlIndexFixing(ONIndex1Y,I192,TRUE,_xll.ohTrigger(RecalcTrigger,Trigger1Y)),NA())</f>
        <v>-1.2254625090690752E-4</v>
      </c>
    </row>
    <row r="193" spans="2:17" x14ac:dyDescent="0.2">
      <c r="B193" s="39" t="s">
        <v>17</v>
      </c>
      <c r="D193" s="42">
        <f>_xll.qlCalendarAdvance(Calendar,$D192,B193,"f",FALSE)</f>
        <v>42753</v>
      </c>
      <c r="E193" s="177">
        <f>_xll.qlInterestRateIndexValueDate(IndexON,D193)</f>
        <v>42753</v>
      </c>
      <c r="F193" s="193">
        <f>IFERROR(_xll.qlIndexFixing(IndexON,D193,TRUE,_xll.ohTrigger(RecalcTrigger,TriggerON)),NA())</f>
        <v>-4.0971233645370475E-3</v>
      </c>
      <c r="H193" s="42">
        <f>_xll.qlCalendarAdvance(Calendar,$H192,B193,"f",FALSE)</f>
        <v>42753</v>
      </c>
      <c r="I193" s="177">
        <f>_xll.qlInterestRateIndexValueDate(Index1M,$H193)</f>
        <v>42755</v>
      </c>
      <c r="J193" s="182">
        <f>IFERROR(_xll.qlIndexFixing(Index1M,$H193,TRUE,_xll.ohTrigger(RecalcTrigger,Trigger1M)),NA())</f>
        <v>-4.1350401819596448E-3</v>
      </c>
      <c r="K193" s="44">
        <f>IFERROR(_xll.qlIndexFixing(Index3M,H193,TRUE,_xll.ohTrigger(RecalcTrigger,Trigger3M)),NA())</f>
        <v>-2.8738521308779852E-3</v>
      </c>
      <c r="L193" s="44">
        <f>IFERROR(_xll.qlIndexFixing(Index6M,$H193,TRUE,_xll.ohTrigger(RecalcTrigger,Trigger6M)),NA())</f>
        <v>-1.5709963888650019E-3</v>
      </c>
      <c r="M193" s="183">
        <f>IFERROR(_xll.qlIndexFixing(Index1Y,$H193,TRUE,_xll.ohTrigger(RecalcTrigger,Trigger1Y)),NA())</f>
        <v>2.0502037204288445E-5</v>
      </c>
      <c r="N193" s="182">
        <f>IFERROR(_xll.qlIndexFixing(ONIndex1M,I193,TRUE,_xll.ohTrigger(RecalcTrigger,Trigger1M)),NA())</f>
        <v>-4.1322949975830525E-3</v>
      </c>
      <c r="O193" s="44">
        <f>IFERROR(_xll.qlIndexFixing(ONIndex3M,I193,TRUE,_xll.ohTrigger(RecalcTrigger,Trigger3M)),NA())</f>
        <v>-2.8564656130036781E-3</v>
      </c>
      <c r="P193" s="44">
        <f>IFERROR(_xll.qlIndexFixing(ONIndex6M,I193,TRUE,_xll.ohTrigger(RecalcTrigger,Trigger6M)),NA())</f>
        <v>-1.4607088167428728E-3</v>
      </c>
      <c r="Q193" s="183">
        <f>IFERROR(_xll.qlIndexFixing(ONIndex1Y,I193,TRUE,_xll.ohTrigger(RecalcTrigger,Trigger1Y)),NA())</f>
        <v>-1.2225366087470491E-4</v>
      </c>
    </row>
    <row r="194" spans="2:17" x14ac:dyDescent="0.2">
      <c r="B194" s="39" t="s">
        <v>17</v>
      </c>
      <c r="D194" s="42">
        <f>_xll.qlCalendarAdvance(Calendar,$D193,B194,"f",FALSE)</f>
        <v>42754</v>
      </c>
      <c r="E194" s="177">
        <f>_xll.qlInterestRateIndexValueDate(IndexON,D194)</f>
        <v>42754</v>
      </c>
      <c r="F194" s="193">
        <f>IFERROR(_xll.qlIndexFixing(IndexON,D194,TRUE,_xll.ohTrigger(RecalcTrigger,TriggerON)),NA())</f>
        <v>-4.0996684097116542E-3</v>
      </c>
      <c r="H194" s="42">
        <f>_xll.qlCalendarAdvance(Calendar,$H193,B194,"f",FALSE)</f>
        <v>42754</v>
      </c>
      <c r="I194" s="177">
        <f>_xll.qlInterestRateIndexValueDate(Index1M,$H194)</f>
        <v>42758</v>
      </c>
      <c r="J194" s="182">
        <f>IFERROR(_xll.qlIndexFixing(Index1M,$H194,TRUE,_xll.ohTrigger(RecalcTrigger,Trigger1M)),NA())</f>
        <v>-4.1416777970662297E-3</v>
      </c>
      <c r="K194" s="44">
        <f>IFERROR(_xll.qlIndexFixing(Index3M,H194,TRUE,_xll.ohTrigger(RecalcTrigger,Trigger3M)),NA())</f>
        <v>-2.8762191765801899E-3</v>
      </c>
      <c r="L194" s="44">
        <f>IFERROR(_xll.qlIndexFixing(Index6M,$H194,TRUE,_xll.ohTrigger(RecalcTrigger,Trigger6M)),NA())</f>
        <v>-1.5699303750725581E-3</v>
      </c>
      <c r="M194" s="183">
        <f>IFERROR(_xll.qlIndexFixing(Index1Y,$H194,TRUE,_xll.ohTrigger(RecalcTrigger,Trigger1Y)),NA())</f>
        <v>2.2243360038249011E-5</v>
      </c>
      <c r="N194" s="182">
        <f>IFERROR(_xll.qlIndexFixing(ONIndex1M,I194,TRUE,_xll.ohTrigger(RecalcTrigger,Trigger1M)),NA())</f>
        <v>-4.1313710372747892E-3</v>
      </c>
      <c r="O194" s="44">
        <f>IFERROR(_xll.qlIndexFixing(ONIndex3M,I194,TRUE,_xll.ohTrigger(RecalcTrigger,Trigger3M)),NA())</f>
        <v>-2.8569003203937626E-3</v>
      </c>
      <c r="P194" s="44">
        <f>IFERROR(_xll.qlIndexFixing(ONIndex6M,I194,TRUE,_xll.ohTrigger(RecalcTrigger,Trigger6M)),NA())</f>
        <v>-1.4608088629142202E-3</v>
      </c>
      <c r="Q194" s="183">
        <f>IFERROR(_xll.qlIndexFixing(ONIndex1Y,I194,TRUE,_xll.ohTrigger(RecalcTrigger,Trigger1Y)),NA())</f>
        <v>-1.2194712084134807E-4</v>
      </c>
    </row>
    <row r="195" spans="2:17" x14ac:dyDescent="0.2">
      <c r="B195" s="39" t="s">
        <v>17</v>
      </c>
      <c r="D195" s="42">
        <f>_xll.qlCalendarAdvance(Calendar,$D194,B195,"f",FALSE)</f>
        <v>42755</v>
      </c>
      <c r="E195" s="177">
        <f>_xll.qlInterestRateIndexValueDate(IndexON,D195)</f>
        <v>42755</v>
      </c>
      <c r="F195" s="193">
        <f>IFERROR(_xll.qlIndexFixing(IndexON,D195,TRUE,_xll.ohTrigger(RecalcTrigger,TriggerON)),NA())</f>
        <v>-4.104309716890242E-3</v>
      </c>
      <c r="H195" s="42">
        <f>_xll.qlCalendarAdvance(Calendar,$H194,B195,"f",FALSE)</f>
        <v>42755</v>
      </c>
      <c r="I195" s="177">
        <f>_xll.qlInterestRateIndexValueDate(Index1M,$H195)</f>
        <v>42759</v>
      </c>
      <c r="J195" s="182">
        <f>IFERROR(_xll.qlIndexFixing(Index1M,$H195,TRUE,_xll.ohTrigger(RecalcTrigger,Trigger1M)),NA())</f>
        <v>-4.1445583899156436E-3</v>
      </c>
      <c r="K195" s="44">
        <f>IFERROR(_xll.qlIndexFixing(Index3M,H195,TRUE,_xll.ohTrigger(RecalcTrigger,Trigger3M)),NA())</f>
        <v>-2.876467184875775E-3</v>
      </c>
      <c r="L195" s="44">
        <f>IFERROR(_xll.qlIndexFixing(Index6M,$H195,TRUE,_xll.ohTrigger(RecalcTrigger,Trigger6M)),NA())</f>
        <v>-1.5705397986597995E-3</v>
      </c>
      <c r="M195" s="183">
        <f>IFERROR(_xll.qlIndexFixing(Index1Y,$H195,TRUE,_xll.ohTrigger(RecalcTrigger,Trigger1Y)),NA())</f>
        <v>2.3200831936618006E-5</v>
      </c>
      <c r="N195" s="182">
        <f>IFERROR(_xll.qlIndexFixing(ONIndex1M,I195,TRUE,_xll.ohTrigger(RecalcTrigger,Trigger1M)),NA())</f>
        <v>-4.1302368182760674E-3</v>
      </c>
      <c r="O195" s="44">
        <f>IFERROR(_xll.qlIndexFixing(ONIndex3M,I195,TRUE,_xll.ohTrigger(RecalcTrigger,Trigger3M)),NA())</f>
        <v>-2.8572553414463187E-3</v>
      </c>
      <c r="P195" s="44">
        <f>IFERROR(_xll.qlIndexFixing(ONIndex6M,I195,TRUE,_xll.ohTrigger(RecalcTrigger,Trigger6M)),NA())</f>
        <v>-1.4610808485482352E-3</v>
      </c>
      <c r="Q195" s="183">
        <f>IFERROR(_xll.qlIndexFixing(ONIndex1Y,I195,TRUE,_xll.ohTrigger(RecalcTrigger,Trigger1Y)),NA())</f>
        <v>-1.2162647673008564E-4</v>
      </c>
    </row>
    <row r="196" spans="2:17" x14ac:dyDescent="0.2">
      <c r="B196" s="39" t="s">
        <v>17</v>
      </c>
      <c r="D196" s="42">
        <f>_xll.qlCalendarAdvance(Calendar,$D195,B196,"f",FALSE)</f>
        <v>42758</v>
      </c>
      <c r="E196" s="177">
        <f>_xll.qlInterestRateIndexValueDate(IndexON,D196)</f>
        <v>42758</v>
      </c>
      <c r="F196" s="193">
        <f>IFERROR(_xll.qlIndexFixing(IndexON,D196,TRUE,_xll.ohTrigger(RecalcTrigger,TriggerON)),NA())</f>
        <v>-4.1086341861529263E-3</v>
      </c>
      <c r="H196" s="42">
        <f>_xll.qlCalendarAdvance(Calendar,$H195,B196,"f",FALSE)</f>
        <v>42758</v>
      </c>
      <c r="I196" s="177">
        <f>_xll.qlInterestRateIndexValueDate(Index1M,$H196)</f>
        <v>42760</v>
      </c>
      <c r="J196" s="182">
        <f>IFERROR(_xll.qlIndexFixing(Index1M,$H196,TRUE,_xll.ohTrigger(RecalcTrigger,Trigger1M)),NA())</f>
        <v>-4.1539774980193693E-3</v>
      </c>
      <c r="K196" s="44">
        <f>IFERROR(_xll.qlIndexFixing(Index3M,H196,TRUE,_xll.ohTrigger(RecalcTrigger,Trigger3M)),NA())</f>
        <v>-2.8771358497392541E-3</v>
      </c>
      <c r="L196" s="44">
        <f>IFERROR(_xll.qlIndexFixing(Index6M,$H196,TRUE,_xll.ohTrigger(RecalcTrigger,Trigger6M)),NA())</f>
        <v>-1.5704329994381783E-3</v>
      </c>
      <c r="M196" s="183">
        <f>IFERROR(_xll.qlIndexFixing(Index1Y,$H196,TRUE,_xll.ohTrigger(RecalcTrigger,Trigger1Y)),NA())</f>
        <v>2.4161897843803585E-5</v>
      </c>
      <c r="N196" s="182">
        <f>IFERROR(_xll.qlIndexFixing(ONIndex1M,I196,TRUE,_xll.ohTrigger(RecalcTrigger,Trigger1M)),NA())</f>
        <v>-4.1272079644683046E-3</v>
      </c>
      <c r="O196" s="44">
        <f>IFERROR(_xll.qlIndexFixing(ONIndex3M,I196,TRUE,_xll.ohTrigger(RecalcTrigger,Trigger3M)),NA())</f>
        <v>-2.8576722101325558E-3</v>
      </c>
      <c r="P196" s="44">
        <f>IFERROR(_xll.qlIndexFixing(ONIndex6M,I196,TRUE,_xll.ohTrigger(RecalcTrigger,Trigger6M)),NA())</f>
        <v>-1.4622046429790814E-3</v>
      </c>
      <c r="Q196" s="183">
        <f>IFERROR(_xll.qlIndexFixing(ONIndex1Y,I196,TRUE,_xll.ohTrigger(RecalcTrigger,Trigger1Y)),NA())</f>
        <v>-1.2093736131202348E-4</v>
      </c>
    </row>
    <row r="197" spans="2:17" x14ac:dyDescent="0.2">
      <c r="B197" s="39" t="s">
        <v>17</v>
      </c>
      <c r="D197" s="42">
        <f>_xll.qlCalendarAdvance(Calendar,$D196,B197,"f",FALSE)</f>
        <v>42759</v>
      </c>
      <c r="E197" s="177">
        <f>_xll.qlInterestRateIndexValueDate(IndexON,D197)</f>
        <v>42759</v>
      </c>
      <c r="F197" s="193">
        <f>IFERROR(_xll.qlIndexFixing(IndexON,D197,TRUE,_xll.ohTrigger(RecalcTrigger,TriggerON)),NA())</f>
        <v>-4.110563593786587E-3</v>
      </c>
      <c r="H197" s="42">
        <f>_xll.qlCalendarAdvance(Calendar,$H196,B197,"f",FALSE)</f>
        <v>42759</v>
      </c>
      <c r="I197" s="177">
        <f>_xll.qlInterestRateIndexValueDate(Index1M,$H197)</f>
        <v>42761</v>
      </c>
      <c r="J197" s="182">
        <f>IFERROR(_xll.qlIndexFixing(Index1M,$H197,TRUE,_xll.ohTrigger(RecalcTrigger,Trigger1M)),NA())</f>
        <v>-4.154731629745223E-3</v>
      </c>
      <c r="K197" s="44">
        <f>IFERROR(_xll.qlIndexFixing(Index3M,H197,TRUE,_xll.ohTrigger(RecalcTrigger,Trigger3M)),NA())</f>
        <v>-2.8778123996699989E-3</v>
      </c>
      <c r="L197" s="44">
        <f>IFERROR(_xll.qlIndexFixing(Index6M,$H197,TRUE,_xll.ohTrigger(RecalcTrigger,Trigger6M)),NA())</f>
        <v>-1.5703329068721197E-3</v>
      </c>
      <c r="M197" s="183">
        <f>IFERROR(_xll.qlIndexFixing(Index1Y,$H197,TRUE,_xll.ohTrigger(RecalcTrigger,Trigger1Y)),NA())</f>
        <v>2.5126491311917456E-5</v>
      </c>
      <c r="N197" s="182">
        <f>IFERROR(_xll.qlIndexFixing(ONIndex1M,I197,TRUE,_xll.ohTrigger(RecalcTrigger,Trigger1M)),NA())</f>
        <v>-4.1236576119763058E-3</v>
      </c>
      <c r="O197" s="44">
        <f>IFERROR(_xll.qlIndexFixing(ONIndex3M,I197,TRUE,_xll.ohTrigger(RecalcTrigger,Trigger3M)),NA())</f>
        <v>-2.8578590901373602E-3</v>
      </c>
      <c r="P197" s="44">
        <f>IFERROR(_xll.qlIndexFixing(ONIndex6M,I197,TRUE,_xll.ohTrigger(RecalcTrigger,Trigger6M)),NA())</f>
        <v>-1.463938708856638E-3</v>
      </c>
      <c r="Q197" s="183">
        <f>IFERROR(_xll.qlIndexFixing(ONIndex1Y,I197,TRUE,_xll.ohTrigger(RecalcTrigger,Trigger1Y)),NA())</f>
        <v>-1.2019976889821038E-4</v>
      </c>
    </row>
    <row r="198" spans="2:17" x14ac:dyDescent="0.2">
      <c r="B198" s="39" t="s">
        <v>17</v>
      </c>
      <c r="D198" s="42">
        <f>_xll.qlCalendarAdvance(Calendar,$D197,B198,"f",FALSE)</f>
        <v>42760</v>
      </c>
      <c r="E198" s="177">
        <f>_xll.qlInterestRateIndexValueDate(IndexON,D198)</f>
        <v>42760</v>
      </c>
      <c r="F198" s="193">
        <f>IFERROR(_xll.qlIndexFixing(IndexON,D198,TRUE,_xll.ohTrigger(RecalcTrigger,TriggerON)),NA())</f>
        <v>-4.1123838879419949E-3</v>
      </c>
      <c r="H198" s="42">
        <f>_xll.qlCalendarAdvance(Calendar,$H197,B198,"f",FALSE)</f>
        <v>42760</v>
      </c>
      <c r="I198" s="177">
        <f>_xll.qlInterestRateIndexValueDate(Index1M,$H198)</f>
        <v>42762</v>
      </c>
      <c r="J198" s="182">
        <f>IFERROR(_xll.qlIndexFixing(Index1M,$H198,TRUE,_xll.ohTrigger(RecalcTrigger,Trigger1M)),NA())</f>
        <v>-4.1555694613032252E-3</v>
      </c>
      <c r="K198" s="44">
        <f>IFERROR(_xll.qlIndexFixing(Index3M,H198,TRUE,_xll.ohTrigger(RecalcTrigger,Trigger3M)),NA())</f>
        <v>-2.8784978178917342E-3</v>
      </c>
      <c r="L198" s="44">
        <f>IFERROR(_xll.qlIndexFixing(Index6M,$H198,TRUE,_xll.ohTrigger(RecalcTrigger,Trigger6M)),NA())</f>
        <v>-1.5702414233123867E-3</v>
      </c>
      <c r="M198" s="183">
        <f>IFERROR(_xll.qlIndexFixing(Index1Y,$H198,TRUE,_xll.ohTrigger(RecalcTrigger,Trigger1Y)),NA())</f>
        <v>2.722789562686613E-5</v>
      </c>
      <c r="N198" s="182">
        <f>IFERROR(_xll.qlIndexFixing(ONIndex1M,I198,TRUE,_xll.ohTrigger(RecalcTrigger,Trigger1M)),NA())</f>
        <v>-4.1220937554520276E-3</v>
      </c>
      <c r="O198" s="44">
        <f>IFERROR(_xll.qlIndexFixing(ONIndex3M,I198,TRUE,_xll.ohTrigger(RecalcTrigger,Trigger3M)),NA())</f>
        <v>-2.8578185664329681E-3</v>
      </c>
      <c r="P198" s="44">
        <f>IFERROR(_xll.qlIndexFixing(ONIndex6M,I198,TRUE,_xll.ohTrigger(RecalcTrigger,Trigger6M)),NA())</f>
        <v>-1.4650604417232316E-3</v>
      </c>
      <c r="Q198" s="183">
        <f>IFERROR(_xll.qlIndexFixing(ONIndex1Y,I198,TRUE,_xll.ohTrigger(RecalcTrigger,Trigger1Y)),NA())</f>
        <v>-1.2000129893774414E-4</v>
      </c>
    </row>
    <row r="199" spans="2:17" x14ac:dyDescent="0.2">
      <c r="B199" s="39" t="s">
        <v>17</v>
      </c>
      <c r="D199" s="42">
        <f>_xll.qlCalendarAdvance(Calendar,$D198,B199,"f",FALSE)</f>
        <v>42761</v>
      </c>
      <c r="E199" s="177">
        <f>_xll.qlInterestRateIndexValueDate(IndexON,D199)</f>
        <v>42761</v>
      </c>
      <c r="F199" s="193">
        <f>IFERROR(_xll.qlIndexFixing(IndexON,D199,TRUE,_xll.ohTrigger(RecalcTrigger,TriggerON)),NA())</f>
        <v>-4.1141702402880398E-3</v>
      </c>
      <c r="H199" s="42">
        <f>_xll.qlCalendarAdvance(Calendar,$H198,B199,"f",FALSE)</f>
        <v>42761</v>
      </c>
      <c r="I199" s="177">
        <f>_xll.qlInterestRateIndexValueDate(Index1M,$H199)</f>
        <v>42765</v>
      </c>
      <c r="J199" s="182">
        <f>IFERROR(_xll.qlIndexFixing(Index1M,$H199,TRUE,_xll.ohTrigger(RecalcTrigger,Trigger1M)),NA())</f>
        <v>-4.1625384054066634E-3</v>
      </c>
      <c r="K199" s="44">
        <f>IFERROR(_xll.qlIndexFixing(Index3M,H199,TRUE,_xll.ohTrigger(RecalcTrigger,Trigger3M)),NA())</f>
        <v>-2.8797257956836297E-3</v>
      </c>
      <c r="L199" s="44">
        <f>IFERROR(_xll.qlIndexFixing(Index6M,$H199,TRUE,_xll.ohTrigger(RecalcTrigger,Trigger6M)),NA())</f>
        <v>-1.5694108963329732E-3</v>
      </c>
      <c r="M199" s="183">
        <f>IFERROR(_xll.qlIndexFixing(Index1Y,$H199,TRUE,_xll.ohTrigger(RecalcTrigger,Trigger1Y)),NA())</f>
        <v>2.901878864282622E-5</v>
      </c>
      <c r="N199" s="182">
        <f>IFERROR(_xll.qlIndexFixing(ONIndex1M,I199,TRUE,_xll.ohTrigger(RecalcTrigger,Trigger1M)),NA())</f>
        <v>-4.1209719944479417E-3</v>
      </c>
      <c r="O199" s="44">
        <f>IFERROR(_xll.qlIndexFixing(ONIndex3M,I199,TRUE,_xll.ohTrigger(RecalcTrigger,Trigger3M)),NA())</f>
        <v>-2.857780475182814E-3</v>
      </c>
      <c r="P199" s="44">
        <f>IFERROR(_xll.qlIndexFixing(ONIndex6M,I199,TRUE,_xll.ohTrigger(RecalcTrigger,Trigger6M)),NA())</f>
        <v>-1.4661286825790043E-3</v>
      </c>
      <c r="Q199" s="183">
        <f>IFERROR(_xll.qlIndexFixing(ONIndex1Y,I199,TRUE,_xll.ohTrigger(RecalcTrigger,Trigger1Y)),NA())</f>
        <v>-1.1997584865586219E-4</v>
      </c>
    </row>
    <row r="200" spans="2:17" x14ac:dyDescent="0.2">
      <c r="B200" s="39" t="s">
        <v>17</v>
      </c>
      <c r="D200" s="42">
        <f>_xll.qlCalendarAdvance(Calendar,$D199,B200,"f",FALSE)</f>
        <v>42762</v>
      </c>
      <c r="E200" s="177">
        <f>_xll.qlInterestRateIndexValueDate(IndexON,D200)</f>
        <v>42762</v>
      </c>
      <c r="F200" s="193">
        <f>IFERROR(_xll.qlIndexFixing(IndexON,D200,TRUE,_xll.ohTrigger(RecalcTrigger,TriggerON)),NA())</f>
        <v>-4.1176457461444826E-3</v>
      </c>
      <c r="H200" s="42">
        <f>_xll.qlCalendarAdvance(Calendar,$H199,B200,"f",FALSE)</f>
        <v>42762</v>
      </c>
      <c r="I200" s="177">
        <f>_xll.qlInterestRateIndexValueDate(Index1M,$H200)</f>
        <v>42766</v>
      </c>
      <c r="J200" s="182">
        <f>IFERROR(_xll.qlIndexFixing(Index1M,$H200,TRUE,_xll.ohTrigger(RecalcTrigger,Trigger1M)),NA())</f>
        <v>-4.1639747018557783E-3</v>
      </c>
      <c r="K200" s="44">
        <f>IFERROR(_xll.qlIndexFixing(Index3M,H200,TRUE,_xll.ohTrigger(RecalcTrigger,Trigger3M)),NA())</f>
        <v>-2.8799999999996645E-3</v>
      </c>
      <c r="L200" s="44">
        <f>IFERROR(_xll.qlIndexFixing(Index6M,$H200,TRUE,_xll.ohTrigger(RecalcTrigger,Trigger6M)),NA())</f>
        <v>-1.5700000000003266E-3</v>
      </c>
      <c r="M200" s="183">
        <f>IFERROR(_xll.qlIndexFixing(Index1Y,$H200,TRUE,_xll.ohTrigger(RecalcTrigger,Trigger1Y)),NA())</f>
        <v>2.9999999999813281E-5</v>
      </c>
      <c r="N200" s="182">
        <f>IFERROR(_xll.qlIndexFixing(ONIndex1M,I200,TRUE,_xll.ohTrigger(RecalcTrigger,Trigger1M)),NA())</f>
        <v>-4.1202993434330537E-3</v>
      </c>
      <c r="O200" s="44">
        <f>IFERROR(_xll.qlIndexFixing(ONIndex3M,I200,TRUE,_xll.ohTrigger(RecalcTrigger,Trigger3M)),NA())</f>
        <v>-2.8577627186265886E-3</v>
      </c>
      <c r="P200" s="44">
        <f>IFERROR(_xll.qlIndexFixing(ONIndex6M,I200,TRUE,_xll.ohTrigger(RecalcTrigger,Trigger6M)),NA())</f>
        <v>-1.4670943289019078E-3</v>
      </c>
      <c r="Q200" s="183">
        <f>IFERROR(_xll.qlIndexFixing(ONIndex1Y,I200,TRUE,_xll.ohTrigger(RecalcTrigger,Trigger1Y)),NA())</f>
        <v>-1.1992461427912104E-4</v>
      </c>
    </row>
    <row r="201" spans="2:17" x14ac:dyDescent="0.2">
      <c r="B201" s="39" t="s">
        <v>17</v>
      </c>
      <c r="D201" s="42">
        <f>_xll.qlCalendarAdvance(Calendar,$D200,B201,"f",FALSE)</f>
        <v>42765</v>
      </c>
      <c r="E201" s="177">
        <f>_xll.qlInterestRateIndexValueDate(IndexON,D201)</f>
        <v>42765</v>
      </c>
      <c r="F201" s="193">
        <f>IFERROR(_xll.qlIndexFixing(IndexON,D201,TRUE,_xll.ohTrigger(RecalcTrigger,TriggerON)),NA())</f>
        <v>-4.1211652665662513E-3</v>
      </c>
      <c r="H201" s="42">
        <f>_xll.qlCalendarAdvance(Calendar,$H200,B201,"f",FALSE)</f>
        <v>42765</v>
      </c>
      <c r="I201" s="177">
        <f>_xll.qlInterestRateIndexValueDate(Index1M,$H201)</f>
        <v>42767</v>
      </c>
      <c r="J201" s="182">
        <f>IFERROR(_xll.qlIndexFixing(Index1M,$H201,TRUE,_xll.ohTrigger(RecalcTrigger,Trigger1M)),NA())</f>
        <v>-4.1697267046384278E-3</v>
      </c>
      <c r="K201" s="44">
        <f>IFERROR(_xll.qlIndexFixing(Index3M,H201,TRUE,_xll.ohTrigger(RecalcTrigger,Trigger3M)),NA())</f>
        <v>-2.882079272510385E-3</v>
      </c>
      <c r="L201" s="44">
        <f>IFERROR(_xll.qlIndexFixing(Index6M,$H201,TRUE,_xll.ohTrigger(RecalcTrigger,Trigger6M)),NA())</f>
        <v>-1.5699791445792899E-3</v>
      </c>
      <c r="M201" s="183">
        <f>IFERROR(_xll.qlIndexFixing(Index1Y,$H201,TRUE,_xll.ohTrigger(RecalcTrigger,Trigger1Y)),NA())</f>
        <v>3.0984914471108687E-5</v>
      </c>
      <c r="N201" s="182">
        <f>IFERROR(_xll.qlIndexFixing(ONIndex1M,I201,TRUE,_xll.ohTrigger(RecalcTrigger,Trigger1M)),NA())</f>
        <v>-4.120438983705732E-3</v>
      </c>
      <c r="O201" s="44">
        <f>IFERROR(_xll.qlIndexFixing(ONIndex3M,I201,TRUE,_xll.ohTrigger(RecalcTrigger,Trigger3M)),NA())</f>
        <v>-2.8577749831359966E-3</v>
      </c>
      <c r="P201" s="44">
        <f>IFERROR(_xll.qlIndexFixing(ONIndex6M,I201,TRUE,_xll.ohTrigger(RecalcTrigger,Trigger6M)),NA())</f>
        <v>-1.4686696275534317E-3</v>
      </c>
      <c r="Q201" s="183">
        <f>IFERROR(_xll.qlIndexFixing(ONIndex1Y,I201,TRUE,_xll.ohTrigger(RecalcTrigger,Trigger1Y)),NA())</f>
        <v>-1.1973433575285242E-4</v>
      </c>
    </row>
    <row r="202" spans="2:17" x14ac:dyDescent="0.2">
      <c r="B202" s="39" t="s">
        <v>17</v>
      </c>
      <c r="D202" s="42">
        <f>_xll.qlCalendarAdvance(Calendar,$D201,B202,"f",FALSE)</f>
        <v>42766</v>
      </c>
      <c r="E202" s="177">
        <f>_xll.qlInterestRateIndexValueDate(IndexON,D202)</f>
        <v>42766</v>
      </c>
      <c r="F202" s="193">
        <f>IFERROR(_xll.qlIndexFixing(IndexON,D202,TRUE,_xll.ohTrigger(RecalcTrigger,TriggerON)),NA())</f>
        <v>-4.1228763461642615E-3</v>
      </c>
      <c r="H202" s="42">
        <f>_xll.qlCalendarAdvance(Calendar,$H201,B202,"f",FALSE)</f>
        <v>42766</v>
      </c>
      <c r="I202" s="177">
        <f>_xll.qlInterestRateIndexValueDate(Index1M,$H202)</f>
        <v>42768</v>
      </c>
      <c r="J202" s="182">
        <f>IFERROR(_xll.qlIndexFixing(Index1M,$H202,TRUE,_xll.ohTrigger(RecalcTrigger,Trigger1M)),NA())</f>
        <v>-4.1759735804621934E-3</v>
      </c>
      <c r="K202" s="44">
        <f>IFERROR(_xll.qlIndexFixing(Index3M,H202,TRUE,_xll.ohTrigger(RecalcTrigger,Trigger3M)),NA())</f>
        <v>-2.8823751738034412E-3</v>
      </c>
      <c r="L202" s="44">
        <f>IFERROR(_xll.qlIndexFixing(Index6M,$H202,TRUE,_xll.ohTrigger(RecalcTrigger,Trigger6M)),NA())</f>
        <v>-1.5699739213121673E-3</v>
      </c>
      <c r="M202" s="183">
        <f>IFERROR(_xll.qlIndexFixing(Index1Y,$H202,TRUE,_xll.ohTrigger(RecalcTrigger,Trigger1Y)),NA())</f>
        <v>3.1974246192312416E-5</v>
      </c>
      <c r="N202" s="182">
        <f>IFERROR(_xll.qlIndexFixing(ONIndex1M,I202,TRUE,_xll.ohTrigger(RecalcTrigger,Trigger1M)),NA())</f>
        <v>-4.1222401240093021E-3</v>
      </c>
      <c r="O202" s="44">
        <f>IFERROR(_xll.qlIndexFixing(ONIndex3M,I202,TRUE,_xll.ohTrigger(RecalcTrigger,Trigger3M)),NA())</f>
        <v>-2.8579057654409823E-3</v>
      </c>
      <c r="P202" s="44">
        <f>IFERROR(_xll.qlIndexFixing(ONIndex6M,I202,TRUE,_xll.ohTrigger(RecalcTrigger,Trigger6M)),NA())</f>
        <v>-1.469898886927723E-3</v>
      </c>
      <c r="Q202" s="183">
        <f>IFERROR(_xll.qlIndexFixing(ONIndex1Y,I202,TRUE,_xll.ohTrigger(RecalcTrigger,Trigger1Y)),NA())</f>
        <v>-1.1945454501560704E-4</v>
      </c>
    </row>
    <row r="203" spans="2:17" x14ac:dyDescent="0.2">
      <c r="B203" s="39" t="s">
        <v>17</v>
      </c>
      <c r="D203" s="42">
        <f>_xll.qlCalendarAdvance(Calendar,$D202,B203,"f",FALSE)</f>
        <v>42767</v>
      </c>
      <c r="E203" s="177">
        <f>_xll.qlInterestRateIndexValueDate(IndexON,D203)</f>
        <v>42767</v>
      </c>
      <c r="F203" s="193">
        <f>IFERROR(_xll.qlIndexFixing(IndexON,D203,TRUE,_xll.ohTrigger(RecalcTrigger,TriggerON)),NA())</f>
        <v>-4.1245723224836439E-3</v>
      </c>
      <c r="H203" s="42">
        <f>_xll.qlCalendarAdvance(Calendar,$H202,B203,"f",FALSE)</f>
        <v>42767</v>
      </c>
      <c r="I203" s="177">
        <f>_xll.qlInterestRateIndexValueDate(Index1M,$H203)</f>
        <v>42769</v>
      </c>
      <c r="J203" s="182">
        <f>IFERROR(_xll.qlIndexFixing(Index1M,$H203,TRUE,_xll.ohTrigger(RecalcTrigger,Trigger1M)),NA())</f>
        <v>-4.1826730021581639E-3</v>
      </c>
      <c r="K203" s="44">
        <f>IFERROR(_xll.qlIndexFixing(Index3M,H203,TRUE,_xll.ohTrigger(RecalcTrigger,Trigger3M)),NA())</f>
        <v>-2.8831291885623857E-3</v>
      </c>
      <c r="L203" s="44">
        <f>IFERROR(_xll.qlIndexFixing(Index6M,$H203,TRUE,_xll.ohTrigger(RecalcTrigger,Trigger6M)),NA())</f>
        <v>-1.5699833500283176E-3</v>
      </c>
      <c r="M203" s="183">
        <f>IFERROR(_xll.qlIndexFixing(Index1Y,$H203,TRUE,_xll.ohTrigger(RecalcTrigger,Trigger1Y)),NA())</f>
        <v>3.4127561916071555E-5</v>
      </c>
      <c r="N203" s="182">
        <f>IFERROR(_xll.qlIndexFixing(ONIndex1M,I203,TRUE,_xll.ohTrigger(RecalcTrigger,Trigger1M)),NA())</f>
        <v>-4.1239182367780458E-3</v>
      </c>
      <c r="O203" s="44">
        <f>IFERROR(_xll.qlIndexFixing(ONIndex3M,I203,TRUE,_xll.ohTrigger(RecalcTrigger,Trigger3M)),NA())</f>
        <v>-2.8579977271991908E-3</v>
      </c>
      <c r="P203" s="44">
        <f>IFERROR(_xll.qlIndexFixing(ONIndex6M,I203,TRUE,_xll.ohTrigger(RecalcTrigger,Trigger6M)),NA())</f>
        <v>-1.4703274991534343E-3</v>
      </c>
      <c r="Q203" s="183">
        <f>IFERROR(_xll.qlIndexFixing(ONIndex1Y,I203,TRUE,_xll.ohTrigger(RecalcTrigger,Trigger1Y)),NA())</f>
        <v>-1.1926892257818622E-4</v>
      </c>
    </row>
    <row r="204" spans="2:17" x14ac:dyDescent="0.2">
      <c r="B204" s="39" t="s">
        <v>17</v>
      </c>
      <c r="D204" s="42">
        <f>_xll.qlCalendarAdvance(Calendar,$D203,B204,"f",FALSE)</f>
        <v>42768</v>
      </c>
      <c r="E204" s="177">
        <f>_xll.qlInterestRateIndexValueDate(IndexON,D204)</f>
        <v>42768</v>
      </c>
      <c r="F204" s="193">
        <f>IFERROR(_xll.qlIndexFixing(IndexON,D204,TRUE,_xll.ohTrigger(RecalcTrigger,TriggerON)),NA())</f>
        <v>-4.1262531792174428E-3</v>
      </c>
      <c r="H204" s="42">
        <f>_xll.qlCalendarAdvance(Calendar,$H203,B204,"f",FALSE)</f>
        <v>42768</v>
      </c>
      <c r="I204" s="177">
        <f>_xll.qlInterestRateIndexValueDate(Index1M,$H204)</f>
        <v>42772</v>
      </c>
      <c r="J204" s="182">
        <f>IFERROR(_xll.qlIndexFixing(Index1M,$H204,TRUE,_xll.ohTrigger(RecalcTrigger,Trigger1M)),NA())</f>
        <v>-4.2050537527552456E-3</v>
      </c>
      <c r="K204" s="44">
        <f>IFERROR(_xll.qlIndexFixing(Index3M,H204,TRUE,_xll.ohTrigger(RecalcTrigger,Trigger3M)),NA())</f>
        <v>-2.8862917143335099E-3</v>
      </c>
      <c r="L204" s="44">
        <f>IFERROR(_xll.qlIndexFixing(Index6M,$H204,TRUE,_xll.ohTrigger(RecalcTrigger,Trigger6M)),NA())</f>
        <v>-1.5695905835899149E-3</v>
      </c>
      <c r="M204" s="183">
        <f>IFERROR(_xll.qlIndexFixing(Index1Y,$H204,TRUE,_xll.ohTrigger(RecalcTrigger,Trigger1Y)),NA())</f>
        <v>3.5980255590490319E-5</v>
      </c>
      <c r="N204" s="182">
        <f>IFERROR(_xll.qlIndexFixing(ONIndex1M,I204,TRUE,_xll.ohTrigger(RecalcTrigger,Trigger1M)),NA())</f>
        <v>-4.1260875452708845E-3</v>
      </c>
      <c r="O204" s="44">
        <f>IFERROR(_xll.qlIndexFixing(ONIndex3M,I204,TRUE,_xll.ohTrigger(RecalcTrigger,Trigger3M)),NA())</f>
        <v>-2.8581132419169819E-3</v>
      </c>
      <c r="P204" s="44">
        <f>IFERROR(_xll.qlIndexFixing(ONIndex6M,I204,TRUE,_xll.ohTrigger(RecalcTrigger,Trigger6M)),NA())</f>
        <v>-1.4706438923450804E-3</v>
      </c>
      <c r="Q204" s="183">
        <f>IFERROR(_xll.qlIndexFixing(ONIndex1Y,I204,TRUE,_xll.ohTrigger(RecalcTrigger,Trigger1Y)),NA())</f>
        <v>-1.1905532927514173E-4</v>
      </c>
    </row>
    <row r="205" spans="2:17" x14ac:dyDescent="0.2">
      <c r="B205" s="39" t="s">
        <v>17</v>
      </c>
      <c r="D205" s="42">
        <f>_xll.qlCalendarAdvance(Calendar,$D204,B205,"f",FALSE)</f>
        <v>42769</v>
      </c>
      <c r="E205" s="177">
        <f>_xll.qlInterestRateIndexValueDate(IndexON,D205)</f>
        <v>42769</v>
      </c>
      <c r="F205" s="193">
        <f>IFERROR(_xll.qlIndexFixing(IndexON,D205,TRUE,_xll.ohTrigger(RecalcTrigger,TriggerON)),NA())</f>
        <v>-4.1295170427302352E-3</v>
      </c>
      <c r="H205" s="42">
        <f>_xll.qlCalendarAdvance(Calendar,$H204,B205,"f",FALSE)</f>
        <v>42769</v>
      </c>
      <c r="I205" s="177">
        <f>_xll.qlInterestRateIndexValueDate(Index1M,$H205)</f>
        <v>42773</v>
      </c>
      <c r="J205" s="182">
        <f>IFERROR(_xll.qlIndexFixing(Index1M,$H205,TRUE,_xll.ohTrigger(RecalcTrigger,Trigger1M)),NA())</f>
        <v>-4.2131273956480531E-3</v>
      </c>
      <c r="K205" s="44">
        <f>IFERROR(_xll.qlIndexFixing(Index3M,H205,TRUE,_xll.ohTrigger(RecalcTrigger,Trigger3M)),NA())</f>
        <v>-2.8866300296450653E-3</v>
      </c>
      <c r="L205" s="44">
        <f>IFERROR(_xll.qlIndexFixing(Index6M,$H205,TRUE,_xll.ohTrigger(RecalcTrigger,Trigger6M)),NA())</f>
        <v>-1.5701477774401145E-3</v>
      </c>
      <c r="M205" s="183">
        <f>IFERROR(_xll.qlIndexFixing(Index1Y,$H205,TRUE,_xll.ohTrigger(RecalcTrigger,Trigger1Y)),NA())</f>
        <v>3.6995062837821041E-5</v>
      </c>
      <c r="N205" s="182">
        <f>IFERROR(_xll.qlIndexFixing(ONIndex1M,I205,TRUE,_xll.ohTrigger(RecalcTrigger,Trigger1M)),NA())</f>
        <v>-4.1287550636770476E-3</v>
      </c>
      <c r="O205" s="44">
        <f>IFERROR(_xll.qlIndexFixing(ONIndex3M,I205,TRUE,_xll.ohTrigger(RecalcTrigger,Trigger3M)),NA())</f>
        <v>-2.8582528456855272E-3</v>
      </c>
      <c r="P205" s="44">
        <f>IFERROR(_xll.qlIndexFixing(ONIndex6M,I205,TRUE,_xll.ohTrigger(RecalcTrigger,Trigger6M)),NA())</f>
        <v>-1.4708464621859818E-3</v>
      </c>
      <c r="Q205" s="183">
        <f>IFERROR(_xll.qlIndexFixing(ONIndex1Y,I205,TRUE,_xll.ohTrigger(RecalcTrigger,Trigger1Y)),NA())</f>
        <v>-1.1881340063801815E-4</v>
      </c>
    </row>
    <row r="206" spans="2:17" x14ac:dyDescent="0.2">
      <c r="B206" s="39" t="s">
        <v>17</v>
      </c>
      <c r="D206" s="42">
        <f>_xll.qlCalendarAdvance(Calendar,$D205,B206,"f",FALSE)</f>
        <v>42772</v>
      </c>
      <c r="E206" s="177">
        <f>_xll.qlInterestRateIndexValueDate(IndexON,D206)</f>
        <v>42772</v>
      </c>
      <c r="F206" s="193">
        <f>IFERROR(_xll.qlIndexFixing(IndexON,D206,TRUE,_xll.ohTrigger(RecalcTrigger,TriggerON)),NA())</f>
        <v>-4.1328250852767923E-3</v>
      </c>
      <c r="H206" s="42">
        <f>_xll.qlCalendarAdvance(Calendar,$H205,B206,"f",FALSE)</f>
        <v>42772</v>
      </c>
      <c r="I206" s="177">
        <f>_xll.qlInterestRateIndexValueDate(Index1M,$H206)</f>
        <v>42774</v>
      </c>
      <c r="J206" s="182">
        <f>IFERROR(_xll.qlIndexFixing(Index1M,$H206,TRUE,_xll.ohTrigger(RecalcTrigger,Trigger1M)),NA())</f>
        <v>-4.2214324307505392E-3</v>
      </c>
      <c r="K206" s="44">
        <f>IFERROR(_xll.qlIndexFixing(Index3M,H206,TRUE,_xll.ohTrigger(RecalcTrigger,Trigger3M)),NA())</f>
        <v>-2.8869746602616588E-3</v>
      </c>
      <c r="L206" s="44">
        <f>IFERROR(_xll.qlIndexFixing(Index6M,$H206,TRUE,_xll.ohTrigger(RecalcTrigger,Trigger6M)),NA())</f>
        <v>-1.5702155596405193E-3</v>
      </c>
      <c r="M206" s="183">
        <f>IFERROR(_xll.qlIndexFixing(Index1Y,$H206,TRUE,_xll.ohTrigger(RecalcTrigger,Trigger1Y)),NA())</f>
        <v>3.8015648458657465E-5</v>
      </c>
      <c r="N206" s="182">
        <f>IFERROR(_xll.qlIndexFixing(ONIndex1M,I206,TRUE,_xll.ohTrigger(RecalcTrigger,Trigger1M)),NA())</f>
        <v>-4.1357383586726471E-3</v>
      </c>
      <c r="O206" s="44">
        <f>IFERROR(_xll.qlIndexFixing(ONIndex3M,I206,TRUE,_xll.ohTrigger(RecalcTrigger,Trigger3M)),NA())</f>
        <v>-2.8585923331769791E-3</v>
      </c>
      <c r="P206" s="44">
        <f>IFERROR(_xll.qlIndexFixing(ONIndex6M,I206,TRUE,_xll.ohTrigger(RecalcTrigger,Trigger6M)),NA())</f>
        <v>-1.4708581613076532E-3</v>
      </c>
      <c r="Q206" s="183">
        <f>IFERROR(_xll.qlIndexFixing(ONIndex1Y,I206,TRUE,_xll.ohTrigger(RecalcTrigger,Trigger1Y)),NA())</f>
        <v>-1.1823323105897288E-4</v>
      </c>
    </row>
    <row r="207" spans="2:17" x14ac:dyDescent="0.2">
      <c r="B207" s="39" t="s">
        <v>17</v>
      </c>
      <c r="D207" s="42">
        <f>_xll.qlCalendarAdvance(Calendar,$D206,B207,"f",FALSE)</f>
        <v>42773</v>
      </c>
      <c r="E207" s="177">
        <f>_xll.qlInterestRateIndexValueDate(IndexON,D207)</f>
        <v>42773</v>
      </c>
      <c r="F207" s="193">
        <f>IFERROR(_xll.qlIndexFixing(IndexON,D207,TRUE,_xll.ohTrigger(RecalcTrigger,TriggerON)),NA())</f>
        <v>-4.1344301004375694E-3</v>
      </c>
      <c r="H207" s="42">
        <f>_xll.qlCalendarAdvance(Calendar,$H206,B207,"f",FALSE)</f>
        <v>42773</v>
      </c>
      <c r="I207" s="177">
        <f>_xll.qlInterestRateIndexValueDate(Index1M,$H207)</f>
        <v>42775</v>
      </c>
      <c r="J207" s="182">
        <f>IFERROR(_xll.qlIndexFixing(Index1M,$H207,TRUE,_xll.ohTrigger(RecalcTrigger,Trigger1M)),NA())</f>
        <v>-4.2299227238576775E-3</v>
      </c>
      <c r="K207" s="44">
        <f>IFERROR(_xll.qlIndexFixing(Index3M,H207,TRUE,_xll.ohTrigger(RecalcTrigger,Trigger3M)),NA())</f>
        <v>-2.8877481001647934E-3</v>
      </c>
      <c r="L207" s="44">
        <f>IFERROR(_xll.qlIndexFixing(Index6M,$H207,TRUE,_xll.ohTrigger(RecalcTrigger,Trigger6M)),NA())</f>
        <v>-1.5702919904761025E-3</v>
      </c>
      <c r="M207" s="183">
        <f>IFERROR(_xll.qlIndexFixing(Index1Y,$H207,TRUE,_xll.ohTrigger(RecalcTrigger,Trigger1Y)),NA())</f>
        <v>3.9042242013151317E-5</v>
      </c>
      <c r="N207" s="182">
        <f>IFERROR(_xll.qlIndexFixing(ONIndex1M,I207,TRUE,_xll.ohTrigger(RecalcTrigger,Trigger1M)),NA())</f>
        <v>-4.1445475221379979E-3</v>
      </c>
      <c r="O207" s="44">
        <f>IFERROR(_xll.qlIndexFixing(ONIndex3M,I207,TRUE,_xll.ohTrigger(RecalcTrigger,Trigger3M)),NA())</f>
        <v>-2.8590628797253714E-3</v>
      </c>
      <c r="P207" s="44">
        <f>IFERROR(_xll.qlIndexFixing(ONIndex6M,I207,TRUE,_xll.ohTrigger(RecalcTrigger,Trigger6M)),NA())</f>
        <v>-1.4704864278636265E-3</v>
      </c>
      <c r="Q207" s="183">
        <f>IFERROR(_xll.qlIndexFixing(ONIndex1Y,I207,TRUE,_xll.ohTrigger(RecalcTrigger,Trigger1Y)),NA())</f>
        <v>-1.1755504357946478E-4</v>
      </c>
    </row>
    <row r="208" spans="2:17" x14ac:dyDescent="0.2">
      <c r="B208" s="39" t="s">
        <v>17</v>
      </c>
      <c r="D208" s="42">
        <f>_xll.qlCalendarAdvance(Calendar,$D207,B208,"f",FALSE)</f>
        <v>42774</v>
      </c>
      <c r="E208" s="177">
        <f>_xll.qlInterestRateIndexValueDate(IndexON,D208)</f>
        <v>42774</v>
      </c>
      <c r="F208" s="193">
        <f>IFERROR(_xll.qlIndexFixing(IndexON,D208,TRUE,_xll.ohTrigger(RecalcTrigger,TriggerON)),NA())</f>
        <v>-4.1360198982909324E-3</v>
      </c>
      <c r="H208" s="42">
        <f>_xll.qlCalendarAdvance(Calendar,$H207,B208,"f",FALSE)</f>
        <v>42774</v>
      </c>
      <c r="I208" s="177">
        <f>_xll.qlInterestRateIndexValueDate(Index1M,$H208)</f>
        <v>42776</v>
      </c>
      <c r="J208" s="182">
        <f>IFERROR(_xll.qlIndexFixing(Index1M,$H208,TRUE,_xll.ohTrigger(RecalcTrigger,Trigger1M)),NA())</f>
        <v>-4.238551506303383E-3</v>
      </c>
      <c r="K208" s="44">
        <f>IFERROR(_xll.qlIndexFixing(Index3M,H208,TRUE,_xll.ohTrigger(RecalcTrigger,Trigger3M)),NA())</f>
        <v>-2.8885193220201601E-3</v>
      </c>
      <c r="L208" s="44">
        <f>IFERROR(_xll.qlIndexFixing(Index6M,$H208,TRUE,_xll.ohTrigger(RecalcTrigger,Trigger6M)),NA())</f>
        <v>-1.5703760490030924E-3</v>
      </c>
      <c r="M208" s="183">
        <f>IFERROR(_xll.qlIndexFixing(Index1Y,$H208,TRUE,_xll.ohTrigger(RecalcTrigger,Trigger1Y)),NA())</f>
        <v>4.1285400130096383E-5</v>
      </c>
      <c r="N208" s="182">
        <f>IFERROR(_xll.qlIndexFixing(ONIndex1M,I208,TRUE,_xll.ohTrigger(RecalcTrigger,Trigger1M)),NA())</f>
        <v>-4.1498113044280416E-3</v>
      </c>
      <c r="O208" s="44">
        <f>IFERROR(_xll.qlIndexFixing(ONIndex3M,I208,TRUE,_xll.ohTrigger(RecalcTrigger,Trigger3M)),NA())</f>
        <v>-2.8593309746316464E-3</v>
      </c>
      <c r="P208" s="44">
        <f>IFERROR(_xll.qlIndexFixing(ONIndex6M,I208,TRUE,_xll.ohTrigger(RecalcTrigger,Trigger6M)),NA())</f>
        <v>-1.4700958201174785E-3</v>
      </c>
      <c r="Q208" s="183">
        <f>IFERROR(_xll.qlIndexFixing(ONIndex1Y,I208,TRUE,_xll.ohTrigger(RecalcTrigger,Trigger1Y)),NA())</f>
        <v>-1.1716597152489072E-4</v>
      </c>
    </row>
    <row r="209" spans="2:17" x14ac:dyDescent="0.2">
      <c r="B209" s="39" t="s">
        <v>17</v>
      </c>
      <c r="D209" s="42">
        <f>_xll.qlCalendarAdvance(Calendar,$D208,B209,"f",FALSE)</f>
        <v>42775</v>
      </c>
      <c r="E209" s="177">
        <f>_xll.qlInterestRateIndexValueDate(IndexON,D209)</f>
        <v>42775</v>
      </c>
      <c r="F209" s="193">
        <f>IFERROR(_xll.qlIndexFixing(IndexON,D209,TRUE,_xll.ohTrigger(RecalcTrigger,TriggerON)),NA())</f>
        <v>-4.1375944628896377E-3</v>
      </c>
      <c r="H209" s="42">
        <f>_xll.qlCalendarAdvance(Calendar,$H208,B209,"f",FALSE)</f>
        <v>42775</v>
      </c>
      <c r="I209" s="177">
        <f>_xll.qlInterestRateIndexValueDate(Index1M,$H209)</f>
        <v>42779</v>
      </c>
      <c r="J209" s="182">
        <f>IFERROR(_xll.qlIndexFixing(Index1M,$H209,TRUE,_xll.ohTrigger(RecalcTrigger,Trigger1M)),NA())</f>
        <v>-4.2647915862123065E-3</v>
      </c>
      <c r="K209" s="44">
        <f>IFERROR(_xll.qlIndexFixing(Index3M,H209,TRUE,_xll.ohTrigger(RecalcTrigger,Trigger3M)),NA())</f>
        <v>-2.8915127733028481E-3</v>
      </c>
      <c r="L209" s="44">
        <f>IFERROR(_xll.qlIndexFixing(Index6M,$H209,TRUE,_xll.ohTrigger(RecalcTrigger,Trigger6M)),NA())</f>
        <v>-1.5702105591293928E-3</v>
      </c>
      <c r="M209" s="183">
        <f>IFERROR(_xll.qlIndexFixing(Index1Y,$H209,TRUE,_xll.ohTrigger(RecalcTrigger,Trigger1Y)),NA())</f>
        <v>4.32133138471584E-5</v>
      </c>
      <c r="N209" s="182">
        <f>IFERROR(_xll.qlIndexFixing(ONIndex1M,I209,TRUE,_xll.ohTrigger(RecalcTrigger,Trigger1M)),NA())</f>
        <v>-4.1556153822464026E-3</v>
      </c>
      <c r="O209" s="44">
        <f>IFERROR(_xll.qlIndexFixing(ONIndex3M,I209,TRUE,_xll.ohTrigger(RecalcTrigger,Trigger3M)),NA())</f>
        <v>-2.8596263771341057E-3</v>
      </c>
      <c r="P209" s="44">
        <f>IFERROR(_xll.qlIndexFixing(ONIndex6M,I209,TRUE,_xll.ohTrigger(RecalcTrigger,Trigger6M)),NA())</f>
        <v>-1.469581764759198E-3</v>
      </c>
      <c r="Q209" s="183">
        <f>IFERROR(_xll.qlIndexFixing(ONIndex1Y,I209,TRUE,_xll.ohTrigger(RecalcTrigger,Trigger1Y)),NA())</f>
        <v>-1.1674637740544114E-4</v>
      </c>
    </row>
    <row r="210" spans="2:17" x14ac:dyDescent="0.2">
      <c r="B210" s="39" t="s">
        <v>17</v>
      </c>
      <c r="D210" s="42">
        <f>_xll.qlCalendarAdvance(Calendar,$D209,B210,"f",FALSE)</f>
        <v>42776</v>
      </c>
      <c r="E210" s="177">
        <f>_xll.qlInterestRateIndexValueDate(IndexON,D210)</f>
        <v>42776</v>
      </c>
      <c r="F210" s="193">
        <f>IFERROR(_xll.qlIndexFixing(IndexON,D210,TRUE,_xll.ohTrigger(RecalcTrigger,TriggerON)),NA())</f>
        <v>-4.1406451071734907E-3</v>
      </c>
      <c r="H210" s="42">
        <f>_xll.qlCalendarAdvance(Calendar,$H209,B210,"f",FALSE)</f>
        <v>42776</v>
      </c>
      <c r="I210" s="177">
        <f>_xll.qlInterestRateIndexValueDate(Index1M,$H210)</f>
        <v>42780</v>
      </c>
      <c r="J210" s="182">
        <f>IFERROR(_xll.qlIndexFixing(Index1M,$H210,TRUE,_xll.ohTrigger(RecalcTrigger,Trigger1M)),NA())</f>
        <v>-4.2734939503187774E-3</v>
      </c>
      <c r="K210" s="44">
        <f>IFERROR(_xll.qlIndexFixing(Index3M,H210,TRUE,_xll.ohTrigger(RecalcTrigger,Trigger3M)),NA())</f>
        <v>-2.891896294657581E-3</v>
      </c>
      <c r="L210" s="44">
        <f>IFERROR(_xll.qlIndexFixing(Index6M,$H210,TRUE,_xll.ohTrigger(RecalcTrigger,Trigger6M)),NA())</f>
        <v>-1.5707679372721104E-3</v>
      </c>
      <c r="M210" s="183">
        <f>IFERROR(_xll.qlIndexFixing(Index1Y,$H210,TRUE,_xll.ohTrigger(RecalcTrigger,Trigger1Y)),NA())</f>
        <v>4.4273417545791252E-5</v>
      </c>
      <c r="N210" s="182">
        <f>IFERROR(_xll.qlIndexFixing(ONIndex1M,I210,TRUE,_xll.ohTrigger(RecalcTrigger,Trigger1M)),NA())</f>
        <v>-4.1619667700221186E-3</v>
      </c>
      <c r="O210" s="44">
        <f>IFERROR(_xll.qlIndexFixing(ONIndex3M,I210,TRUE,_xll.ohTrigger(RecalcTrigger,Trigger3M)),NA())</f>
        <v>-2.8599496232040167E-3</v>
      </c>
      <c r="P210" s="44">
        <f>IFERROR(_xll.qlIndexFixing(ONIndex6M,I210,TRUE,_xll.ohTrigger(RecalcTrigger,Trigger6M)),NA())</f>
        <v>-1.4689426573921693E-3</v>
      </c>
      <c r="Q210" s="183">
        <f>IFERROR(_xll.qlIndexFixing(ONIndex1Y,I210,TRUE,_xll.ohTrigger(RecalcTrigger,Trigger1Y)),NA())</f>
        <v>-1.1629589695250075E-4</v>
      </c>
    </row>
    <row r="211" spans="2:17" x14ac:dyDescent="0.2">
      <c r="B211" s="39" t="s">
        <v>17</v>
      </c>
      <c r="D211" s="42">
        <f>_xll.qlCalendarAdvance(Calendar,$D210,B211,"f",FALSE)</f>
        <v>42779</v>
      </c>
      <c r="E211" s="177">
        <f>_xll.qlInterestRateIndexValueDate(IndexON,D211)</f>
        <v>42779</v>
      </c>
      <c r="F211" s="193">
        <f>IFERROR(_xll.qlIndexFixing(IndexON,D211,TRUE,_xll.ohTrigger(RecalcTrigger,TriggerON)),NA())</f>
        <v>-4.1437400624388943E-3</v>
      </c>
      <c r="H211" s="42">
        <f>_xll.qlCalendarAdvance(Calendar,$H210,B211,"f",FALSE)</f>
        <v>42779</v>
      </c>
      <c r="I211" s="177">
        <f>_xll.qlInterestRateIndexValueDate(Index1M,$H211)</f>
        <v>42781</v>
      </c>
      <c r="J211" s="182">
        <f>IFERROR(_xll.qlIndexFixing(Index1M,$H211,TRUE,_xll.ohTrigger(RecalcTrigger,Trigger1M)),NA())</f>
        <v>-4.2820914436945768E-3</v>
      </c>
      <c r="K211" s="44">
        <f>IFERROR(_xll.qlIndexFixing(Index3M,H211,TRUE,_xll.ohTrigger(RecalcTrigger,Trigger3M)),NA())</f>
        <v>-2.8922851693534563E-3</v>
      </c>
      <c r="L211" s="44">
        <f>IFERROR(_xll.qlIndexFixing(Index6M,$H211,TRUE,_xll.ohTrigger(RecalcTrigger,Trigger6M)),NA())</f>
        <v>-1.5708746162266204E-3</v>
      </c>
      <c r="M211" s="183">
        <f>IFERROR(_xll.qlIndexFixing(Index1Y,$H211,TRUE,_xll.ohTrigger(RecalcTrigger,Trigger1Y)),NA())</f>
        <v>4.5340922782436722E-5</v>
      </c>
      <c r="N211" s="182">
        <f>IFERROR(_xll.qlIndexFixing(ONIndex1M,I211,TRUE,_xll.ohTrigger(RecalcTrigger,Trigger1M)),NA())</f>
        <v>-4.1764805293897922E-3</v>
      </c>
      <c r="O211" s="44">
        <f>IFERROR(_xll.qlIndexFixing(ONIndex3M,I211,TRUE,_xll.ohTrigger(RecalcTrigger,Trigger3M)),NA())</f>
        <v>-2.8606688776067202E-3</v>
      </c>
      <c r="P211" s="44">
        <f>IFERROR(_xll.qlIndexFixing(ONIndex6M,I211,TRUE,_xll.ohTrigger(RecalcTrigger,Trigger6M)),NA())</f>
        <v>-1.4672336024679211E-3</v>
      </c>
      <c r="Q211" s="183">
        <f>IFERROR(_xll.qlIndexFixing(ONIndex1Y,I211,TRUE,_xll.ohTrigger(RecalcTrigger,Trigger1Y)),NA())</f>
        <v>-1.1529012188926657E-4</v>
      </c>
    </row>
    <row r="212" spans="2:17" x14ac:dyDescent="0.2">
      <c r="B212" s="39" t="s">
        <v>17</v>
      </c>
      <c r="D212" s="42">
        <f>_xll.qlCalendarAdvance(Calendar,$D211,B212,"f",FALSE)</f>
        <v>42780</v>
      </c>
      <c r="E212" s="177">
        <f>_xll.qlInterestRateIndexValueDate(IndexON,D212)</f>
        <v>42780</v>
      </c>
      <c r="F212" s="193">
        <f>IFERROR(_xll.qlIndexFixing(IndexON,D212,TRUE,_xll.ohTrigger(RecalcTrigger,TriggerON)),NA())</f>
        <v>-4.1452382163997825E-3</v>
      </c>
      <c r="H212" s="42">
        <f>_xll.qlCalendarAdvance(Calendar,$H211,B212,"f",FALSE)</f>
        <v>42780</v>
      </c>
      <c r="I212" s="177">
        <f>_xll.qlInterestRateIndexValueDate(Index1M,$H212)</f>
        <v>42782</v>
      </c>
      <c r="J212" s="182">
        <f>IFERROR(_xll.qlIndexFixing(Index1M,$H212,TRUE,_xll.ohTrigger(RecalcTrigger,Trigger1M)),NA())</f>
        <v>-4.2905334909957927E-3</v>
      </c>
      <c r="K212" s="44">
        <f>IFERROR(_xll.qlIndexFixing(Index3M,H212,TRUE,_xll.ohTrigger(RecalcTrigger,Trigger3M)),NA())</f>
        <v>-2.8930086224939968E-3</v>
      </c>
      <c r="L212" s="44">
        <f>IFERROR(_xll.qlIndexFixing(Index6M,$H212,TRUE,_xll.ohTrigger(RecalcTrigger,Trigger6M)),NA())</f>
        <v>-1.5709826748883074E-3</v>
      </c>
      <c r="M212" s="183">
        <f>IFERROR(_xll.qlIndexFixing(Index1Y,$H212,TRUE,_xll.ohTrigger(RecalcTrigger,Trigger1Y)),NA())</f>
        <v>4.6416064530998164E-5</v>
      </c>
      <c r="N212" s="182">
        <f>IFERROR(_xll.qlIndexFixing(ONIndex1M,I212,TRUE,_xll.ohTrigger(RecalcTrigger,Trigger1M)),NA())</f>
        <v>-4.1929857048828012E-3</v>
      </c>
      <c r="O212" s="44">
        <f>IFERROR(_xll.qlIndexFixing(ONIndex3M,I212,TRUE,_xll.ohTrigger(RecalcTrigger,Trigger3M)),NA())</f>
        <v>-2.8615317720559474E-3</v>
      </c>
      <c r="P212" s="44">
        <f>IFERROR(_xll.qlIndexFixing(ONIndex6M,I212,TRUE,_xll.ohTrigger(RecalcTrigger,Trigger6M)),NA())</f>
        <v>-1.4651036267387951E-3</v>
      </c>
      <c r="Q212" s="183">
        <f>IFERROR(_xll.qlIndexFixing(ONIndex1Y,I212,TRUE,_xll.ohTrigger(RecalcTrigger,Trigger1Y)),NA())</f>
        <v>-1.1417782147749023E-4</v>
      </c>
    </row>
    <row r="213" spans="2:17" x14ac:dyDescent="0.2">
      <c r="B213" s="39" t="s">
        <v>17</v>
      </c>
      <c r="D213" s="42">
        <f>_xll.qlCalendarAdvance(Calendar,$D212,B213,"f",FALSE)</f>
        <v>42781</v>
      </c>
      <c r="E213" s="177">
        <f>_xll.qlInterestRateIndexValueDate(IndexON,D213)</f>
        <v>42781</v>
      </c>
      <c r="F213" s="193">
        <f>IFERROR(_xll.qlIndexFixing(IndexON,D213,TRUE,_xll.ohTrigger(RecalcTrigger,TriggerON)),NA())</f>
        <v>-4.1467210393442144E-3</v>
      </c>
      <c r="H213" s="42">
        <f>_xll.qlCalendarAdvance(Calendar,$H212,B213,"f",FALSE)</f>
        <v>42781</v>
      </c>
      <c r="I213" s="177">
        <f>_xll.qlInterestRateIndexValueDate(Index1M,$H213)</f>
        <v>42783</v>
      </c>
      <c r="J213" s="182">
        <f>IFERROR(_xll.qlIndexFixing(Index1M,$H213,TRUE,_xll.ohTrigger(RecalcTrigger,Trigger1M)),NA())</f>
        <v>-4.2987688824288762E-3</v>
      </c>
      <c r="K213" s="44">
        <f>IFERROR(_xll.qlIndexFixing(Index3M,H213,TRUE,_xll.ohTrigger(RecalcTrigger,Trigger3M)),NA())</f>
        <v>-2.8937181936508844E-3</v>
      </c>
      <c r="L213" s="44">
        <f>IFERROR(_xll.qlIndexFixing(Index6M,$H213,TRUE,_xll.ohTrigger(RecalcTrigger,Trigger6M)),NA())</f>
        <v>-1.571091051540932E-3</v>
      </c>
      <c r="M213" s="183">
        <f>IFERROR(_xll.qlIndexFixing(Index1Y,$H213,TRUE,_xll.ohTrigger(RecalcTrigger,Trigger1Y)),NA())</f>
        <v>4.8789109074760159E-5</v>
      </c>
      <c r="N213" s="182">
        <f>IFERROR(_xll.qlIndexFixing(ONIndex1M,I213,TRUE,_xll.ohTrigger(RecalcTrigger,Trigger1M)),NA())</f>
        <v>-4.2021788557633499E-3</v>
      </c>
      <c r="O213" s="44">
        <f>IFERROR(_xll.qlIndexFixing(ONIndex3M,I213,TRUE,_xll.ohTrigger(RecalcTrigger,Trigger3M)),NA())</f>
        <v>-2.8620022823266922E-3</v>
      </c>
      <c r="P213" s="44">
        <f>IFERROR(_xll.qlIndexFixing(ONIndex6M,I213,TRUE,_xll.ohTrigger(RecalcTrigger,Trigger6M)),NA())</f>
        <v>-1.463815198334828E-3</v>
      </c>
      <c r="Q213" s="183">
        <f>IFERROR(_xll.qlIndexFixing(ONIndex1Y,I213,TRUE,_xll.ohTrigger(RecalcTrigger,Trigger1Y)),NA())</f>
        <v>-1.1356744209045644E-4</v>
      </c>
    </row>
    <row r="214" spans="2:17" x14ac:dyDescent="0.2">
      <c r="B214" s="39" t="s">
        <v>17</v>
      </c>
      <c r="D214" s="42">
        <f>_xll.qlCalendarAdvance(Calendar,$D213,B214,"f",FALSE)</f>
        <v>42782</v>
      </c>
      <c r="E214" s="177">
        <f>_xll.qlInterestRateIndexValueDate(IndexON,D214)</f>
        <v>42782</v>
      </c>
      <c r="F214" s="193">
        <f>IFERROR(_xll.qlIndexFixing(IndexON,D214,TRUE,_xll.ohTrigger(RecalcTrigger,TriggerON)),NA())</f>
        <v>-4.1481885152050424E-3</v>
      </c>
      <c r="H214" s="42">
        <f>_xll.qlCalendarAdvance(Calendar,$H213,B214,"f",FALSE)</f>
        <v>42782</v>
      </c>
      <c r="I214" s="177">
        <f>_xll.qlInterestRateIndexValueDate(Index1M,$H214)</f>
        <v>42786</v>
      </c>
      <c r="J214" s="182">
        <f>IFERROR(_xll.qlIndexFixing(Index1M,$H214,TRUE,_xll.ohTrigger(RecalcTrigger,Trigger1M)),NA())</f>
        <v>-4.321713506865007E-3</v>
      </c>
      <c r="K214" s="44">
        <f>IFERROR(_xll.qlIndexFixing(Index3M,H214,TRUE,_xll.ohTrigger(RecalcTrigger,Trigger3M)),NA())</f>
        <v>-2.8961766157452008E-3</v>
      </c>
      <c r="L214" s="44">
        <f>IFERROR(_xll.qlIndexFixing(Index6M,$H214,TRUE,_xll.ohTrigger(RecalcTrigger,Trigger6M)),NA())</f>
        <v>-1.5709153093370354E-3</v>
      </c>
      <c r="M214" s="183">
        <f>IFERROR(_xll.qlIndexFixing(Index1Y,$H214,TRUE,_xll.ohTrigger(RecalcTrigger,Trigger1Y)),NA())</f>
        <v>5.0797723205025998E-5</v>
      </c>
      <c r="N214" s="182">
        <f>IFERROR(_xll.qlIndexFixing(ONIndex1M,I214,TRUE,_xll.ohTrigger(RecalcTrigger,Trigger1M)),NA())</f>
        <v>-4.2119614022961827E-3</v>
      </c>
      <c r="O214" s="44">
        <f>IFERROR(_xll.qlIndexFixing(ONIndex3M,I214,TRUE,_xll.ohTrigger(RecalcTrigger,Trigger3M)),NA())</f>
        <v>-2.8625038544705106E-3</v>
      </c>
      <c r="P214" s="44">
        <f>IFERROR(_xll.qlIndexFixing(ONIndex6M,I214,TRUE,_xll.ohTrigger(RecalcTrigger,Trigger6M)),NA())</f>
        <v>-1.4623920933809487E-3</v>
      </c>
      <c r="Q214" s="183">
        <f>IFERROR(_xll.qlIndexFixing(ONIndex1Y,I214,TRUE,_xll.ohTrigger(RecalcTrigger,Trigger1Y)),NA())</f>
        <v>-1.1292398951923133E-4</v>
      </c>
    </row>
    <row r="215" spans="2:17" x14ac:dyDescent="0.2">
      <c r="B215" s="39" t="s">
        <v>17</v>
      </c>
      <c r="D215" s="42">
        <f>_xll.qlCalendarAdvance(Calendar,$D214,B215,"f",FALSE)</f>
        <v>42783</v>
      </c>
      <c r="E215" s="177">
        <f>_xll.qlInterestRateIndexValueDate(IndexON,D215)</f>
        <v>42783</v>
      </c>
      <c r="F215" s="193">
        <f>IFERROR(_xll.qlIndexFixing(IndexON,D215,TRUE,_xll.ohTrigger(RecalcTrigger,TriggerON)),NA())</f>
        <v>-4.1510243635611843E-3</v>
      </c>
      <c r="H215" s="42">
        <f>_xll.qlCalendarAdvance(Calendar,$H214,B215,"f",FALSE)</f>
        <v>42783</v>
      </c>
      <c r="I215" s="177">
        <f>_xll.qlInterestRateIndexValueDate(Index1M,$H215)</f>
        <v>42787</v>
      </c>
      <c r="J215" s="182">
        <f>IFERROR(_xll.qlIndexFixing(Index1M,$H215,TRUE,_xll.ohTrigger(RecalcTrigger,Trigger1M)),NA())</f>
        <v>-4.3285974878288459E-3</v>
      </c>
      <c r="K215" s="44">
        <f>IFERROR(_xll.qlIndexFixing(Index3M,H215,TRUE,_xll.ohTrigger(RecalcTrigger,Trigger3M)),NA())</f>
        <v>-2.8965845825328351E-3</v>
      </c>
      <c r="L215" s="44">
        <f>IFERROR(_xll.qlIndexFixing(Index6M,$H215,TRUE,_xll.ohTrigger(RecalcTrigger,Trigger6M)),NA())</f>
        <v>-1.5715062998783048E-3</v>
      </c>
      <c r="M215" s="183">
        <f>IFERROR(_xll.qlIndexFixing(Index1Y,$H215,TRUE,_xll.ohTrigger(RecalcTrigger,Trigger1Y)),NA())</f>
        <v>5.1914599201863865E-5</v>
      </c>
      <c r="N215" s="182">
        <f>IFERROR(_xll.qlIndexFixing(ONIndex1M,I215,TRUE,_xll.ohTrigger(RecalcTrigger,Trigger1M)),NA())</f>
        <v>-4.2223403582708485E-3</v>
      </c>
      <c r="O215" s="44">
        <f>IFERROR(_xll.qlIndexFixing(ONIndex3M,I215,TRUE,_xll.ohTrigger(RecalcTrigger,Trigger3M)),NA())</f>
        <v>-2.8630370248183823E-3</v>
      </c>
      <c r="P215" s="44">
        <f>IFERROR(_xll.qlIndexFixing(ONIndex6M,I215,TRUE,_xll.ohTrigger(RecalcTrigger,Trigger6M)),NA())</f>
        <v>-1.4608327077603178E-3</v>
      </c>
      <c r="Q215" s="183">
        <f>IFERROR(_xll.qlIndexFixing(ONIndex1Y,I215,TRUE,_xll.ohTrigger(RecalcTrigger,Trigger1Y)),NA())</f>
        <v>-1.1224709949519962E-4</v>
      </c>
    </row>
    <row r="216" spans="2:17" x14ac:dyDescent="0.2">
      <c r="B216" s="39" t="s">
        <v>17</v>
      </c>
      <c r="D216" s="42">
        <f>_xll.qlCalendarAdvance(Calendar,$D215,B216,"f",FALSE)</f>
        <v>42786</v>
      </c>
      <c r="E216" s="177">
        <f>_xll.qlInterestRateIndexValueDate(IndexON,D216)</f>
        <v>42786</v>
      </c>
      <c r="F216" s="193">
        <f>IFERROR(_xll.qlIndexFixing(IndexON,D216,TRUE,_xll.ohTrigger(RecalcTrigger,TriggerON)),NA())</f>
        <v>-4.153904621713167E-3</v>
      </c>
      <c r="H216" s="42">
        <f>_xll.qlCalendarAdvance(Calendar,$H215,B216,"f",FALSE)</f>
        <v>42786</v>
      </c>
      <c r="I216" s="177">
        <f>_xll.qlInterestRateIndexValueDate(Index1M,$H216)</f>
        <v>42788</v>
      </c>
      <c r="J216" s="182">
        <f>IFERROR(_xll.qlIndexFixing(Index1M,$H216,TRUE,_xll.ohTrigger(RecalcTrigger,Trigger1M)),NA())</f>
        <v>-4.3350092470495483E-3</v>
      </c>
      <c r="K216" s="44">
        <f>IFERROR(_xll.qlIndexFixing(Index3M,H216,TRUE,_xll.ohTrigger(RecalcTrigger,Trigger3M)),NA())</f>
        <v>-2.8969961788420351E-3</v>
      </c>
      <c r="L216" s="44">
        <f>IFERROR(_xll.qlIndexFixing(Index6M,$H216,TRUE,_xll.ohTrigger(RecalcTrigger,Trigger6M)),NA())</f>
        <v>-1.5716001368834324E-3</v>
      </c>
      <c r="M216" s="183">
        <f>IFERROR(_xll.qlIndexFixing(Index1Y,$H216,TRUE,_xll.ohTrigger(RecalcTrigger,Trigger1Y)),NA())</f>
        <v>5.3040537800986789E-5</v>
      </c>
      <c r="N216" s="182">
        <f>IFERROR(_xll.qlIndexFixing(ONIndex1M,I216,TRUE,_xll.ohTrigger(RecalcTrigger,Trigger1M)),NA())</f>
        <v>-4.2450713156538811E-3</v>
      </c>
      <c r="O216" s="44">
        <f>IFERROR(_xll.qlIndexFixing(ONIndex3M,I216,TRUE,_xll.ohTrigger(RecalcTrigger,Trigger3M)),NA())</f>
        <v>-2.8641885869840067E-3</v>
      </c>
      <c r="P216" s="44">
        <f>IFERROR(_xll.qlIndexFixing(ONIndex6M,I216,TRUE,_xll.ohTrigger(RecalcTrigger,Trigger6M)),NA())</f>
        <v>-1.4572457484440804E-3</v>
      </c>
      <c r="Q216" s="183">
        <f>IFERROR(_xll.qlIndexFixing(ONIndex1Y,I216,TRUE,_xll.ohTrigger(RecalcTrigger,Trigger1Y)),NA())</f>
        <v>-1.1078000468955906E-4</v>
      </c>
    </row>
    <row r="217" spans="2:17" x14ac:dyDescent="0.2">
      <c r="B217" s="39" t="s">
        <v>17</v>
      </c>
      <c r="D217" s="42">
        <f>_xll.qlCalendarAdvance(Calendar,$D216,B217,"f",FALSE)</f>
        <v>42787</v>
      </c>
      <c r="E217" s="177">
        <f>_xll.qlInterestRateIndexValueDate(IndexON,D217)</f>
        <v>42787</v>
      </c>
      <c r="F217" s="193">
        <f>IFERROR(_xll.qlIndexFixing(IndexON,D217,TRUE,_xll.ohTrigger(RecalcTrigger,TriggerON)),NA())</f>
        <v>-4.1552951178713826E-3</v>
      </c>
      <c r="H217" s="42">
        <f>_xll.qlCalendarAdvance(Calendar,$H216,B217,"f",FALSE)</f>
        <v>42787</v>
      </c>
      <c r="I217" s="177">
        <f>_xll.qlInterestRateIndexValueDate(Index1M,$H217)</f>
        <v>42789</v>
      </c>
      <c r="J217" s="182">
        <f>IFERROR(_xll.qlIndexFixing(Index1M,$H217,TRUE,_xll.ohTrigger(RecalcTrigger,Trigger1M)),NA())</f>
        <v>-4.3408937678715964E-3</v>
      </c>
      <c r="K217" s="44">
        <f>IFERROR(_xll.qlIndexFixing(Index3M,H217,TRUE,_xll.ohTrigger(RecalcTrigger,Trigger3M)),NA())</f>
        <v>-2.897585207899026E-3</v>
      </c>
      <c r="L217" s="44">
        <f>IFERROR(_xll.qlIndexFixing(Index6M,$H217,TRUE,_xll.ohTrigger(RecalcTrigger,Trigger6M)),NA())</f>
        <v>-1.5716877992666412E-3</v>
      </c>
      <c r="M217" s="183">
        <f>IFERROR(_xll.qlIndexFixing(Index1Y,$H217,TRUE,_xll.ohTrigger(RecalcTrigger,Trigger1Y)),NA())</f>
        <v>5.4175779391144765E-5</v>
      </c>
      <c r="N217" s="182">
        <f>IFERROR(_xll.qlIndexFixing(ONIndex1M,I217,TRUE,_xll.ohTrigger(RecalcTrigger,Trigger1M)),NA())</f>
        <v>-4.2699605639295868E-3</v>
      </c>
      <c r="O217" s="44">
        <f>IFERROR(_xll.qlIndexFixing(ONIndex3M,I217,TRUE,_xll.ohTrigger(RecalcTrigger,Trigger3M)),NA())</f>
        <v>-2.8654964164687158E-3</v>
      </c>
      <c r="P217" s="44">
        <f>IFERROR(_xll.qlIndexFixing(ONIndex6M,I217,TRUE,_xll.ohTrigger(RecalcTrigger,Trigger6M)),NA())</f>
        <v>-1.4532002769529484E-3</v>
      </c>
      <c r="Q217" s="183">
        <f>IFERROR(_xll.qlIndexFixing(ONIndex1Y,I217,TRUE,_xll.ohTrigger(RecalcTrigger,Trigger1Y)),NA())</f>
        <v>-1.091978750622502E-4</v>
      </c>
    </row>
    <row r="218" spans="2:17" x14ac:dyDescent="0.2">
      <c r="B218" s="39" t="s">
        <v>17</v>
      </c>
      <c r="D218" s="42">
        <f>_xll.qlCalendarAdvance(Calendar,$D217,B218,"f",FALSE)</f>
        <v>42788</v>
      </c>
      <c r="E218" s="177">
        <f>_xll.qlInterestRateIndexValueDate(IndexON,D218)</f>
        <v>42788</v>
      </c>
      <c r="F218" s="193">
        <f>IFERROR(_xll.qlIndexFixing(IndexON,D218,TRUE,_xll.ohTrigger(RecalcTrigger,TriggerON)),NA())</f>
        <v>-4.1566701693440677E-3</v>
      </c>
      <c r="H218" s="42">
        <f>_xll.qlCalendarAdvance(Calendar,$H217,B218,"f",FALSE)</f>
        <v>42788</v>
      </c>
      <c r="I218" s="177">
        <f>_xll.qlInterestRateIndexValueDate(Index1M,$H218)</f>
        <v>42790</v>
      </c>
      <c r="J218" s="182">
        <f>IFERROR(_xll.qlIndexFixing(Index1M,$H218,TRUE,_xll.ohTrigger(RecalcTrigger,Trigger1M)),NA())</f>
        <v>-4.3461953991241753E-3</v>
      </c>
      <c r="K218" s="44">
        <f>IFERROR(_xll.qlIndexFixing(Index3M,H218,TRUE,_xll.ohTrigger(RecalcTrigger,Trigger3M)),NA())</f>
        <v>-2.8981477611115781E-3</v>
      </c>
      <c r="L218" s="44">
        <f>IFERROR(_xll.qlIndexFixing(Index6M,$H218,TRUE,_xll.ohTrigger(RecalcTrigger,Trigger6M)),NA())</f>
        <v>-1.5717681845396649E-3</v>
      </c>
      <c r="M218" s="183">
        <f>IFERROR(_xll.qlIndexFixing(Index1Y,$H218,TRUE,_xll.ohTrigger(RecalcTrigger,Trigger1Y)),NA())</f>
        <v>5.6719791042247409E-5</v>
      </c>
      <c r="N218" s="182">
        <f>IFERROR(_xll.qlIndexFixing(ONIndex1M,I218,TRUE,_xll.ohTrigger(RecalcTrigger,Trigger1M)),NA())</f>
        <v>-4.2832001659443009E-3</v>
      </c>
      <c r="O218" s="44">
        <f>IFERROR(_xll.qlIndexFixing(ONIndex3M,I218,TRUE,_xll.ohTrigger(RecalcTrigger,Trigger3M)),NA())</f>
        <v>-2.8661908247196166E-3</v>
      </c>
      <c r="P218" s="44">
        <f>IFERROR(_xll.qlIndexFixing(ONIndex6M,I218,TRUE,_xll.ohTrigger(RecalcTrigger,Trigger6M)),NA())</f>
        <v>-1.4516478079595885E-3</v>
      </c>
      <c r="Q218" s="183">
        <f>IFERROR(_xll.qlIndexFixing(ONIndex1Y,I218,TRUE,_xll.ohTrigger(RecalcTrigger,Trigger1Y)),NA())</f>
        <v>-1.0834833066741822E-4</v>
      </c>
    </row>
    <row r="219" spans="2:17" x14ac:dyDescent="0.2">
      <c r="B219" s="39" t="s">
        <v>17</v>
      </c>
      <c r="D219" s="42">
        <f>_xll.qlCalendarAdvance(Calendar,$D218,B219,"f",FALSE)</f>
        <v>42789</v>
      </c>
      <c r="E219" s="177">
        <f>_xll.qlInterestRateIndexValueDate(IndexON,D219)</f>
        <v>42789</v>
      </c>
      <c r="F219" s="193">
        <f>IFERROR(_xll.qlIndexFixing(IndexON,D219,TRUE,_xll.ohTrigger(RecalcTrigger,TriggerON)),NA())</f>
        <v>-4.1580297598242666E-3</v>
      </c>
      <c r="H219" s="42">
        <f>_xll.qlCalendarAdvance(Calendar,$H218,B219,"f",FALSE)</f>
        <v>42789</v>
      </c>
      <c r="I219" s="177">
        <f>_xll.qlInterestRateIndexValueDate(Index1M,$H219)</f>
        <v>42793</v>
      </c>
      <c r="J219" s="182">
        <f>IFERROR(_xll.qlIndexFixing(Index1M,$H219,TRUE,_xll.ohTrigger(RecalcTrigger,Trigger1M)),NA())</f>
        <v>-4.3580369251724638E-3</v>
      </c>
      <c r="K219" s="44">
        <f>IFERROR(_xll.qlIndexFixing(Index3M,H219,TRUE,_xll.ohTrigger(RecalcTrigger,Trigger3M)),NA())</f>
        <v>-2.8996901213226693E-3</v>
      </c>
      <c r="L219" s="44">
        <f>IFERROR(_xll.qlIndexFixing(Index6M,$H219,TRUE,_xll.ohTrigger(RecalcTrigger,Trigger6M)),NA())</f>
        <v>-1.5713356735442146E-3</v>
      </c>
      <c r="M219" s="183">
        <f>IFERROR(_xll.qlIndexFixing(Index1Y,$H219,TRUE,_xll.ohTrigger(RecalcTrigger,Trigger1Y)),NA())</f>
        <v>5.8814610533260819E-5</v>
      </c>
      <c r="N219" s="182">
        <f>IFERROR(_xll.qlIndexFixing(ONIndex1M,I219,TRUE,_xll.ohTrigger(RecalcTrigger,Trigger1M)),NA())</f>
        <v>-4.2959392592845091E-3</v>
      </c>
      <c r="O219" s="44">
        <f>IFERROR(_xll.qlIndexFixing(ONIndex3M,I219,TRUE,_xll.ohTrigger(RecalcTrigger,Trigger3M)),NA())</f>
        <v>-2.8668959287747597E-3</v>
      </c>
      <c r="P219" s="44">
        <f>IFERROR(_xll.qlIndexFixing(ONIndex6M,I219,TRUE,_xll.ohTrigger(RecalcTrigger,Trigger6M)),NA())</f>
        <v>-1.4509379739680028E-3</v>
      </c>
      <c r="Q219" s="183">
        <f>IFERROR(_xll.qlIndexFixing(ONIndex1Y,I219,TRUE,_xll.ohTrigger(RecalcTrigger,Trigger1Y)),NA())</f>
        <v>-1.0746316208898321E-4</v>
      </c>
    </row>
    <row r="220" spans="2:17" x14ac:dyDescent="0.2">
      <c r="B220" s="39" t="s">
        <v>17</v>
      </c>
      <c r="D220" s="42">
        <f>_xll.qlCalendarAdvance(Calendar,$D219,B220,"f",FALSE)</f>
        <v>42790</v>
      </c>
      <c r="E220" s="177">
        <f>_xll.qlInterestRateIndexValueDate(IndexON,D220)</f>
        <v>42790</v>
      </c>
      <c r="F220" s="193">
        <f>IFERROR(_xll.qlIndexFixing(IndexON,D220,TRUE,_xll.ohTrigger(RecalcTrigger,TriggerON)),NA())</f>
        <v>-4.1606492359269609E-3</v>
      </c>
      <c r="H220" s="42">
        <f>_xll.qlCalendarAdvance(Calendar,$H219,B220,"f",FALSE)</f>
        <v>42790</v>
      </c>
      <c r="I220" s="177">
        <f>_xll.qlInterestRateIndexValueDate(Index1M,$H220)</f>
        <v>42794</v>
      </c>
      <c r="J220" s="182">
        <f>IFERROR(_xll.qlIndexFixing(Index1M,$H220,TRUE,_xll.ohTrigger(RecalcTrigger,Trigger1M)),NA())</f>
        <v>-4.3558561903463359E-3</v>
      </c>
      <c r="K220" s="44">
        <f>IFERROR(_xll.qlIndexFixing(Index3M,H220,TRUE,_xll.ohTrigger(RecalcTrigger,Trigger3M)),NA())</f>
        <v>-2.9000000000003181E-3</v>
      </c>
      <c r="L220" s="44">
        <f>IFERROR(_xll.qlIndexFixing(Index6M,$H220,TRUE,_xll.ohTrigger(RecalcTrigger,Trigger6M)),NA())</f>
        <v>-1.5700000000473428E-3</v>
      </c>
      <c r="M220" s="183">
        <f>IFERROR(_xll.qlIndexFixing(Index1Y,$H220,TRUE,_xll.ohTrigger(RecalcTrigger,Trigger1Y)),NA())</f>
        <v>5.999999999984557E-5</v>
      </c>
      <c r="N220" s="182">
        <f>IFERROR(_xll.qlIndexFixing(ONIndex1M,I220,TRUE,_xll.ohTrigger(RecalcTrigger,Trigger1M)),NA())</f>
        <v>-4.3079419498859295E-3</v>
      </c>
      <c r="O220" s="44">
        <f>IFERROR(_xll.qlIndexFixing(ONIndex3M,I220,TRUE,_xll.ohTrigger(RecalcTrigger,Trigger3M)),NA())</f>
        <v>-2.8676071207600629E-3</v>
      </c>
      <c r="P220" s="44">
        <f>IFERROR(_xll.qlIndexFixing(ONIndex6M,I220,TRUE,_xll.ohTrigger(RecalcTrigger,Trigger6M)),NA())</f>
        <v>-1.4504987806462921E-3</v>
      </c>
      <c r="Q220" s="183">
        <f>IFERROR(_xll.qlIndexFixing(ONIndex1Y,I220,TRUE,_xll.ohTrigger(RecalcTrigger,Trigger1Y)),NA())</f>
        <v>-1.0654200485848975E-4</v>
      </c>
    </row>
    <row r="221" spans="2:17" x14ac:dyDescent="0.2">
      <c r="B221" s="39" t="s">
        <v>17</v>
      </c>
      <c r="D221" s="42">
        <f>_xll.qlCalendarAdvance(Calendar,$D220,B221,"f",FALSE)</f>
        <v>42793</v>
      </c>
      <c r="E221" s="177">
        <f>_xll.qlInterestRateIndexValueDate(IndexON,D221)</f>
        <v>42793</v>
      </c>
      <c r="F221" s="193">
        <f>IFERROR(_xll.qlIndexFixing(IndexON,D221,TRUE,_xll.ohTrigger(RecalcTrigger,TriggerON)),NA())</f>
        <v>-4.1633131869600604E-3</v>
      </c>
      <c r="H221" s="42">
        <f>_xll.qlCalendarAdvance(Calendar,$H220,B221,"f",FALSE)</f>
        <v>42793</v>
      </c>
      <c r="I221" s="177">
        <f>_xll.qlInterestRateIndexValueDate(Index1M,$H221)</f>
        <v>42795</v>
      </c>
      <c r="J221" s="182">
        <f>IFERROR(_xll.qlIndexFixing(Index1M,$H221,TRUE,_xll.ohTrigger(RecalcTrigger,Trigger1M)),NA())</f>
        <v>-4.3511510779287678E-3</v>
      </c>
      <c r="K221" s="44">
        <f>IFERROR(_xll.qlIndexFixing(Index3M,H221,TRUE,_xll.ohTrigger(RecalcTrigger,Trigger3M)),NA())</f>
        <v>-2.9002981368403164E-3</v>
      </c>
      <c r="L221" s="44">
        <f>IFERROR(_xll.qlIndexFixing(Index6M,$H221,TRUE,_xll.ohTrigger(RecalcTrigger,Trigger6M)),NA())</f>
        <v>-1.5699336602717135E-3</v>
      </c>
      <c r="M221" s="183">
        <f>IFERROR(_xll.qlIndexFixing(Index1Y,$H221,TRUE,_xll.ohTrigger(RecalcTrigger,Trigger1Y)),NA())</f>
        <v>6.1196112284570573E-5</v>
      </c>
      <c r="N221" s="182">
        <f>IFERROR(_xll.qlIndexFixing(ONIndex1M,I221,TRUE,_xll.ohTrigger(RecalcTrigger,Trigger1M)),NA())</f>
        <v>-4.3293867914018236E-3</v>
      </c>
      <c r="O221" s="44">
        <f>IFERROR(_xll.qlIndexFixing(ONIndex3M,I221,TRUE,_xll.ohTrigger(RecalcTrigger,Trigger3M)),NA())</f>
        <v>-2.8690277332543701E-3</v>
      </c>
      <c r="P221" s="44">
        <f>IFERROR(_xll.qlIndexFixing(ONIndex6M,I221,TRUE,_xll.ohTrigger(RecalcTrigger,Trigger6M)),NA())</f>
        <v>-1.4505347411875036E-3</v>
      </c>
      <c r="Q221" s="183">
        <f>IFERROR(_xll.qlIndexFixing(ONIndex1Y,I221,TRUE,_xll.ohTrigger(RecalcTrigger,Trigger1Y)),NA())</f>
        <v>-1.0457787570583577E-4</v>
      </c>
    </row>
    <row r="222" spans="2:17" x14ac:dyDescent="0.2">
      <c r="B222" s="39" t="s">
        <v>17</v>
      </c>
      <c r="D222" s="42">
        <f>_xll.qlCalendarAdvance(Calendar,$D221,B222,"f",FALSE)</f>
        <v>42794</v>
      </c>
      <c r="E222" s="177">
        <f>_xll.qlInterestRateIndexValueDate(IndexON,D222)</f>
        <v>42794</v>
      </c>
      <c r="F222" s="193">
        <f>IFERROR(_xll.qlIndexFixing(IndexON,D222,TRUE,_xll.ohTrigger(RecalcTrigger,TriggerON)),NA())</f>
        <v>-4.1645952287927557E-3</v>
      </c>
      <c r="H222" s="42">
        <f>_xll.qlCalendarAdvance(Calendar,$H221,B222,"f",FALSE)</f>
        <v>42794</v>
      </c>
      <c r="I222" s="177">
        <f>_xll.qlInterestRateIndexValueDate(Index1M,$H222)</f>
        <v>42796</v>
      </c>
      <c r="J222" s="182">
        <f>IFERROR(_xll.qlIndexFixing(Index1M,$H222,TRUE,_xll.ohTrigger(RecalcTrigger,Trigger1M)),NA())</f>
        <v>-4.3529283914728323E-3</v>
      </c>
      <c r="K222" s="44">
        <f>IFERROR(_xll.qlIndexFixing(Index3M,H222,TRUE,_xll.ohTrigger(RecalcTrigger,Trigger3M)),NA())</f>
        <v>-2.9005584634966349E-3</v>
      </c>
      <c r="L222" s="44">
        <f>IFERROR(_xll.qlIndexFixing(Index6M,$H222,TRUE,_xll.ohTrigger(RecalcTrigger,Trigger6M)),NA())</f>
        <v>-1.568257322116553E-3</v>
      </c>
      <c r="M222" s="183">
        <f>IFERROR(_xll.qlIndexFixing(Index1Y,$H222,TRUE,_xll.ohTrigger(RecalcTrigger,Trigger1Y)),NA())</f>
        <v>6.2402998945317094E-5</v>
      </c>
      <c r="N222" s="182">
        <f>IFERROR(_xll.qlIndexFixing(ONIndex1M,I222,TRUE,_xll.ohTrigger(RecalcTrigger,Trigger1M)),NA())</f>
        <v>-4.3483734955973574E-3</v>
      </c>
      <c r="O222" s="44">
        <f>IFERROR(_xll.qlIndexFixing(ONIndex3M,I222,TRUE,_xll.ohTrigger(RecalcTrigger,Trigger3M)),NA())</f>
        <v>-2.8705159690822768E-3</v>
      </c>
      <c r="P222" s="44">
        <f>IFERROR(_xll.qlIndexFixing(ONIndex6M,I222,TRUE,_xll.ohTrigger(RecalcTrigger,Trigger6M)),NA())</f>
        <v>-1.4515206383647339E-3</v>
      </c>
      <c r="Q222" s="183">
        <f>IFERROR(_xll.qlIndexFixing(ONIndex1Y,I222,TRUE,_xll.ohTrigger(RecalcTrigger,Trigger1Y)),NA())</f>
        <v>-1.0249020068631154E-4</v>
      </c>
    </row>
    <row r="223" spans="2:17" x14ac:dyDescent="0.2">
      <c r="B223" s="39" t="s">
        <v>17</v>
      </c>
      <c r="D223" s="42">
        <f>_xll.qlCalendarAdvance(Calendar,$D222,B223,"f",FALSE)</f>
        <v>42795</v>
      </c>
      <c r="E223" s="177">
        <f>_xll.qlInterestRateIndexValueDate(IndexON,D223)</f>
        <v>42795</v>
      </c>
      <c r="F223" s="193">
        <f>IFERROR(_xll.qlIndexFixing(IndexON,D223,TRUE,_xll.ohTrigger(RecalcTrigger,TriggerON)),NA())</f>
        <v>-4.1658617120710062E-3</v>
      </c>
      <c r="H223" s="42">
        <f>_xll.qlCalendarAdvance(Calendar,$H222,B223,"f",FALSE)</f>
        <v>42795</v>
      </c>
      <c r="I223" s="177">
        <f>_xll.qlInterestRateIndexValueDate(Index1M,$H223)</f>
        <v>42797</v>
      </c>
      <c r="J223" s="182">
        <f>IFERROR(_xll.qlIndexFixing(Index1M,$H223,TRUE,_xll.ohTrigger(RecalcTrigger,Trigger1M)),NA())</f>
        <v>-4.3544316743379576E-3</v>
      </c>
      <c r="K223" s="44">
        <f>IFERROR(_xll.qlIndexFixing(Index3M,H223,TRUE,_xll.ohTrigger(RecalcTrigger,Trigger3M)),NA())</f>
        <v>-2.9003938063002E-3</v>
      </c>
      <c r="L223" s="44">
        <f>IFERROR(_xll.qlIndexFixing(Index6M,$H223,TRUE,_xll.ohTrigger(RecalcTrigger,Trigger6M)),NA())</f>
        <v>-1.5689001761282646E-3</v>
      </c>
      <c r="M223" s="183">
        <f>IFERROR(_xll.qlIndexFixing(Index1Y,$H223,TRUE,_xll.ohTrigger(RecalcTrigger,Trigger1Y)),NA())</f>
        <v>6.5155548674949776E-5</v>
      </c>
      <c r="N223" s="182">
        <f>IFERROR(_xll.qlIndexFixing(ONIndex1M,I223,TRUE,_xll.ohTrigger(RecalcTrigger,Trigger1M)),NA())</f>
        <v>-4.3565327807248977E-3</v>
      </c>
      <c r="O223" s="44">
        <f>IFERROR(_xll.qlIndexFixing(ONIndex3M,I223,TRUE,_xll.ohTrigger(RecalcTrigger,Trigger3M)),NA())</f>
        <v>-2.8712600010383227E-3</v>
      </c>
      <c r="P223" s="44">
        <f>IFERROR(_xll.qlIndexFixing(ONIndex6M,I223,TRUE,_xll.ohTrigger(RecalcTrigger,Trigger6M)),NA())</f>
        <v>-1.452488816142683E-3</v>
      </c>
      <c r="Q223" s="183">
        <f>IFERROR(_xll.qlIndexFixing(ONIndex1Y,I223,TRUE,_xll.ohTrigger(RecalcTrigger,Trigger1Y)),NA())</f>
        <v>-1.0138363376821502E-4</v>
      </c>
    </row>
    <row r="224" spans="2:17" x14ac:dyDescent="0.2">
      <c r="B224" s="39" t="s">
        <v>17</v>
      </c>
      <c r="D224" s="42">
        <f>_xll.qlCalendarAdvance(Calendar,$D223,B224,"f",FALSE)</f>
        <v>42796</v>
      </c>
      <c r="E224" s="177">
        <f>_xll.qlInterestRateIndexValueDate(IndexON,D224)</f>
        <v>42796</v>
      </c>
      <c r="F224" s="193">
        <f>IFERROR(_xll.qlIndexFixing(IndexON,D224,TRUE,_xll.ohTrigger(RecalcTrigger,TriggerON)),NA())</f>
        <v>-4.1671126205677922E-3</v>
      </c>
      <c r="H224" s="42">
        <f>_xll.qlCalendarAdvance(Calendar,$H223,B224,"f",FALSE)</f>
        <v>42796</v>
      </c>
      <c r="I224" s="177">
        <f>_xll.qlInterestRateIndexValueDate(Index1M,$H224)</f>
        <v>42800</v>
      </c>
      <c r="J224" s="182">
        <f>IFERROR(_xll.qlIndexFixing(Index1M,$H224,TRUE,_xll.ohTrigger(RecalcTrigger,Trigger1M)),NA())</f>
        <v>-4.3467994032608814E-3</v>
      </c>
      <c r="K224" s="44">
        <f>IFERROR(_xll.qlIndexFixing(Index3M,H224,TRUE,_xll.ohTrigger(RecalcTrigger,Trigger3M)),NA())</f>
        <v>-2.9012557574757138E-3</v>
      </c>
      <c r="L224" s="44">
        <f>IFERROR(_xll.qlIndexFixing(Index6M,$H224,TRUE,_xll.ohTrigger(RecalcTrigger,Trigger6M)),NA())</f>
        <v>-1.5691551136462843E-3</v>
      </c>
      <c r="M224" s="183">
        <f>IFERROR(_xll.qlIndexFixing(Index1Y,$H224,TRUE,_xll.ohTrigger(RecalcTrigger,Trigger1Y)),NA())</f>
        <v>6.7338526200371455E-5</v>
      </c>
      <c r="N224" s="182">
        <f>IFERROR(_xll.qlIndexFixing(ONIndex1M,I224,TRUE,_xll.ohTrigger(RecalcTrigger,Trigger1M)),NA())</f>
        <v>-4.3638911064736163E-3</v>
      </c>
      <c r="O224" s="44">
        <f>IFERROR(_xll.qlIndexFixing(ONIndex3M,I224,TRUE,_xll.ohTrigger(RecalcTrigger,Trigger3M)),NA())</f>
        <v>-2.8720110808366783E-3</v>
      </c>
      <c r="P224" s="44">
        <f>IFERROR(_xll.qlIndexFixing(ONIndex6M,I224,TRUE,_xll.ohTrigger(RecalcTrigger,Trigger6M)),NA())</f>
        <v>-1.4537493015787106E-3</v>
      </c>
      <c r="Q224" s="183">
        <f>IFERROR(_xll.qlIndexFixing(ONIndex1Y,I224,TRUE,_xll.ohTrigger(RecalcTrigger,Trigger1Y)),NA())</f>
        <v>-1.002388913073915E-4</v>
      </c>
    </row>
    <row r="225" spans="2:17" x14ac:dyDescent="0.2">
      <c r="B225" s="39" t="s">
        <v>17</v>
      </c>
      <c r="D225" s="42">
        <f>_xll.qlCalendarAdvance(Calendar,$D224,B225,"f",FALSE)</f>
        <v>42797</v>
      </c>
      <c r="E225" s="177">
        <f>_xll.qlInterestRateIndexValueDate(IndexON,D225)</f>
        <v>42797</v>
      </c>
      <c r="F225" s="193">
        <f>IFERROR(_xll.qlIndexFixing(IndexON,D225,TRUE,_xll.ohTrigger(RecalcTrigger,TriggerON)),NA())</f>
        <v>-4.1695141483311104E-3</v>
      </c>
      <c r="H225" s="42">
        <f>_xll.qlCalendarAdvance(Calendar,$H224,B225,"f",FALSE)</f>
        <v>42797</v>
      </c>
      <c r="I225" s="177">
        <f>_xll.qlInterestRateIndexValueDate(Index1M,$H225)</f>
        <v>42801</v>
      </c>
      <c r="J225" s="182">
        <f>IFERROR(_xll.qlIndexFixing(Index1M,$H225,TRUE,_xll.ohTrigger(RecalcTrigger,Trigger1M)),NA())</f>
        <v>-4.343047884699274E-3</v>
      </c>
      <c r="K225" s="44">
        <f>IFERROR(_xll.qlIndexFixing(Index3M,H225,TRUE,_xll.ohTrigger(RecalcTrigger,Trigger3M)),NA())</f>
        <v>-2.9013527647774708E-3</v>
      </c>
      <c r="L225" s="44">
        <f>IFERROR(_xll.qlIndexFixing(Index6M,$H225,TRUE,_xll.ohTrigger(RecalcTrigger,Trigger6M)),NA())</f>
        <v>-1.5689188421404458E-3</v>
      </c>
      <c r="M225" s="183">
        <f>IFERROR(_xll.qlIndexFixing(Index1Y,$H225,TRUE,_xll.ohTrigger(RecalcTrigger,Trigger1Y)),NA())</f>
        <v>6.8599457011971125E-5</v>
      </c>
      <c r="N225" s="182">
        <f>IFERROR(_xll.qlIndexFixing(ONIndex1M,I225,TRUE,_xll.ohTrigger(RecalcTrigger,Trigger1M)),NA())</f>
        <v>-4.370437713370201E-3</v>
      </c>
      <c r="O225" s="44">
        <f>IFERROR(_xll.qlIndexFixing(ONIndex3M,I225,TRUE,_xll.ohTrigger(RecalcTrigger,Trigger3M)),NA())</f>
        <v>-2.8727693684693634E-3</v>
      </c>
      <c r="P225" s="44">
        <f>IFERROR(_xll.qlIndexFixing(ONIndex6M,I225,TRUE,_xll.ohTrigger(RecalcTrigger,Trigger6M)),NA())</f>
        <v>-1.4553057059041308E-3</v>
      </c>
      <c r="Q225" s="183">
        <f>IFERROR(_xll.qlIndexFixing(ONIndex1Y,I225,TRUE,_xll.ohTrigger(RecalcTrigger,Trigger1Y)),NA())</f>
        <v>-9.9055609235065845E-5</v>
      </c>
    </row>
    <row r="226" spans="2:17" x14ac:dyDescent="0.2">
      <c r="B226" s="39" t="s">
        <v>17</v>
      </c>
      <c r="D226" s="42">
        <f>_xll.qlCalendarAdvance(Calendar,$D225,B226,"f",FALSE)</f>
        <v>42800</v>
      </c>
      <c r="E226" s="177">
        <f>_xll.qlInterestRateIndexValueDate(IndexON,D226)</f>
        <v>42800</v>
      </c>
      <c r="F226" s="193">
        <f>IFERROR(_xll.qlIndexFixing(IndexON,D226,TRUE,_xll.ohTrigger(RecalcTrigger,TriggerON)),NA())</f>
        <v>-4.1719601819600882E-3</v>
      </c>
      <c r="H226" s="42">
        <f>_xll.qlCalendarAdvance(Calendar,$H225,B226,"f",FALSE)</f>
        <v>42800</v>
      </c>
      <c r="I226" s="177">
        <f>_xll.qlInterestRateIndexValueDate(Index1M,$H226)</f>
        <v>42802</v>
      </c>
      <c r="J226" s="182">
        <f>IFERROR(_xll.qlIndexFixing(Index1M,$H226,TRUE,_xll.ohTrigger(RecalcTrigger,Trigger1M)),NA())</f>
        <v>-4.3309364435647783E-3</v>
      </c>
      <c r="K226" s="44">
        <f>IFERROR(_xll.qlIndexFixing(Index3M,H226,TRUE,_xll.ohTrigger(RecalcTrigger,Trigger3M)),NA())</f>
        <v>-2.9014223862599627E-3</v>
      </c>
      <c r="L226" s="44">
        <f>IFERROR(_xll.qlIndexFixing(Index6M,$H226,TRUE,_xll.ohTrigger(RecalcTrigger,Trigger6M)),NA())</f>
        <v>-1.5686586719441894E-3</v>
      </c>
      <c r="M226" s="183">
        <f>IFERROR(_xll.qlIndexFixing(Index1Y,$H226,TRUE,_xll.ohTrigger(RecalcTrigger,Trigger1Y)),NA())</f>
        <v>6.9871226813550332E-5</v>
      </c>
      <c r="N226" s="182">
        <f>IFERROR(_xll.qlIndexFixing(ONIndex1M,I226,TRUE,_xll.ohTrigger(RecalcTrigger,Trigger1M)),NA())</f>
        <v>-4.3807180918120636E-3</v>
      </c>
      <c r="O226" s="44">
        <f>IFERROR(_xll.qlIndexFixing(ONIndex3M,I226,TRUE,_xll.ohTrigger(RecalcTrigger,Trigger3M)),NA())</f>
        <v>-2.8742878209264688E-3</v>
      </c>
      <c r="P226" s="44">
        <f>IFERROR(_xll.qlIndexFixing(ONIndex6M,I226,TRUE,_xll.ohTrigger(RecalcTrigger,Trigger6M)),NA())</f>
        <v>-1.4594170496895487E-3</v>
      </c>
      <c r="Q226" s="183">
        <f>IFERROR(_xll.qlIndexFixing(ONIndex1Y,I226,TRUE,_xll.ohTrigger(RecalcTrigger,Trigger1Y)),NA())</f>
        <v>-9.6558731237372797E-5</v>
      </c>
    </row>
    <row r="227" spans="2:17" x14ac:dyDescent="0.2">
      <c r="B227" s="39" t="s">
        <v>17</v>
      </c>
      <c r="D227" s="42">
        <f>_xll.qlCalendarAdvance(Calendar,$D226,B227,"f",FALSE)</f>
        <v>42801</v>
      </c>
      <c r="E227" s="177">
        <f>_xll.qlInterestRateIndexValueDate(IndexON,D227)</f>
        <v>42801</v>
      </c>
      <c r="F227" s="193">
        <f>IFERROR(_xll.qlIndexFixing(IndexON,D227,TRUE,_xll.ohTrigger(RecalcTrigger,TriggerON)),NA())</f>
        <v>-4.1731329727845434E-3</v>
      </c>
      <c r="H227" s="42">
        <f>_xll.qlCalendarAdvance(Calendar,$H226,B227,"f",FALSE)</f>
        <v>42801</v>
      </c>
      <c r="I227" s="177">
        <f>_xll.qlInterestRateIndexValueDate(Index1M,$H227)</f>
        <v>42803</v>
      </c>
      <c r="J227" s="182">
        <f>IFERROR(_xll.qlIndexFixing(Index1M,$H227,TRUE,_xll.ohTrigger(RecalcTrigger,Trigger1M)),NA())</f>
        <v>-4.3299590977657898E-3</v>
      </c>
      <c r="K227" s="44">
        <f>IFERROR(_xll.qlIndexFixing(Index3M,H227,TRUE,_xll.ohTrigger(RecalcTrigger,Trigger3M)),NA())</f>
        <v>-2.9014664251889879E-3</v>
      </c>
      <c r="L227" s="44">
        <f>IFERROR(_xll.qlIndexFixing(Index6M,$H227,TRUE,_xll.ohTrigger(RecalcTrigger,Trigger6M)),NA())</f>
        <v>-1.5665358875115835E-3</v>
      </c>
      <c r="M227" s="183">
        <f>IFERROR(_xll.qlIndexFixing(Index1Y,$H227,TRUE,_xll.ohTrigger(RecalcTrigger,Trigger1Y)),NA())</f>
        <v>7.1153844226158139E-5</v>
      </c>
      <c r="N227" s="182">
        <f>IFERROR(_xll.qlIndexFixing(ONIndex1M,I227,TRUE,_xll.ohTrigger(RecalcTrigger,Trigger1M)),NA())</f>
        <v>-4.3882917632886986E-3</v>
      </c>
      <c r="O227" s="44">
        <f>IFERROR(_xll.qlIndexFixing(ONIndex3M,I227,TRUE,_xll.ohTrigger(RecalcTrigger,Trigger3M)),NA())</f>
        <v>-2.8758777971837901E-3</v>
      </c>
      <c r="P227" s="44">
        <f>IFERROR(_xll.qlIndexFixing(ONIndex6M,I227,TRUE,_xll.ohTrigger(RecalcTrigger,Trigger6M)),NA())</f>
        <v>-1.46456273380835E-3</v>
      </c>
      <c r="Q227" s="183">
        <f>IFERROR(_xll.qlIndexFixing(ONIndex1Y,I227,TRUE,_xll.ohTrigger(RecalcTrigger,Trigger1Y)),NA())</f>
        <v>-9.3929794822145141E-5</v>
      </c>
    </row>
    <row r="228" spans="2:17" x14ac:dyDescent="0.2">
      <c r="B228" s="39" t="s">
        <v>17</v>
      </c>
      <c r="D228" s="42">
        <f>_xll.qlCalendarAdvance(Calendar,$D227,B228,"f",FALSE)</f>
        <v>42802</v>
      </c>
      <c r="E228" s="177">
        <f>_xll.qlInterestRateIndexValueDate(IndexON,D228)</f>
        <v>42802</v>
      </c>
      <c r="F228" s="193">
        <f>IFERROR(_xll.qlIndexFixing(IndexON,D228,TRUE,_xll.ohTrigger(RecalcTrigger,TriggerON)),NA())</f>
        <v>-4.1742900913055436E-3</v>
      </c>
      <c r="H228" s="42">
        <f>_xll.qlCalendarAdvance(Calendar,$H227,B228,"f",FALSE)</f>
        <v>42802</v>
      </c>
      <c r="I228" s="177">
        <f>_xll.qlInterestRateIndexValueDate(Index1M,$H228)</f>
        <v>42804</v>
      </c>
      <c r="J228" s="182">
        <f>IFERROR(_xll.qlIndexFixing(Index1M,$H228,TRUE,_xll.ohTrigger(RecalcTrigger,Trigger1M)),NA())</f>
        <v>-4.3287058869150513E-3</v>
      </c>
      <c r="K228" s="44">
        <f>IFERROR(_xll.qlIndexFixing(Index3M,H228,TRUE,_xll.ohTrigger(RecalcTrigger,Trigger3M)),NA())</f>
        <v>-2.9008317833403674E-3</v>
      </c>
      <c r="L228" s="44">
        <f>IFERROR(_xll.qlIndexFixing(Index6M,$H228,TRUE,_xll.ohTrigger(RecalcTrigger,Trigger6M)),NA())</f>
        <v>-1.5671434669389057E-3</v>
      </c>
      <c r="M228" s="183">
        <f>IFERROR(_xll.qlIndexFixing(Index1Y,$H228,TRUE,_xll.ohTrigger(RecalcTrigger,Trigger1Y)),NA())</f>
        <v>7.4128020236320478E-5</v>
      </c>
      <c r="N228" s="182">
        <f>IFERROR(_xll.qlIndexFixing(ONIndex1M,I228,TRUE,_xll.ohTrigger(RecalcTrigger,Trigger1M)),NA())</f>
        <v>-4.3906183841446733E-3</v>
      </c>
      <c r="O228" s="44">
        <f>IFERROR(_xll.qlIndexFixing(ONIndex3M,I228,TRUE,_xll.ohTrigger(RecalcTrigger,Trigger3M)),NA())</f>
        <v>-2.8766745237085445E-3</v>
      </c>
      <c r="P228" s="44">
        <f>IFERROR(_xll.qlIndexFixing(ONIndex6M,I228,TRUE,_xll.ohTrigger(RecalcTrigger,Trigger6M)),NA())</f>
        <v>-1.4676528992518811E-3</v>
      </c>
      <c r="Q228" s="183">
        <f>IFERROR(_xll.qlIndexFixing(ONIndex1Y,I228,TRUE,_xll.ohTrigger(RecalcTrigger,Trigger1Y)),NA())</f>
        <v>-9.2548347385701391E-5</v>
      </c>
    </row>
    <row r="229" spans="2:17" x14ac:dyDescent="0.2">
      <c r="B229" s="39" t="s">
        <v>17</v>
      </c>
      <c r="D229" s="42">
        <f>_xll.qlCalendarAdvance(Calendar,$D228,B229,"f",FALSE)</f>
        <v>42803</v>
      </c>
      <c r="E229" s="177">
        <f>_xll.qlInterestRateIndexValueDate(IndexON,D229)</f>
        <v>42803</v>
      </c>
      <c r="F229" s="193">
        <f>IFERROR(_xll.qlIndexFixing(IndexON,D229,TRUE,_xll.ohTrigger(RecalcTrigger,TriggerON)),NA())</f>
        <v>-4.1754315213360371E-3</v>
      </c>
      <c r="H229" s="42">
        <f>_xll.qlCalendarAdvance(Calendar,$H228,B229,"f",FALSE)</f>
        <v>42803</v>
      </c>
      <c r="I229" s="177">
        <f>_xll.qlInterestRateIndexValueDate(Index1M,$H229)</f>
        <v>42807</v>
      </c>
      <c r="J229" s="182">
        <f>IFERROR(_xll.qlIndexFixing(Index1M,$H229,TRUE,_xll.ohTrigger(RecalcTrigger,Trigger1M)),NA())</f>
        <v>-4.3105629279759751E-3</v>
      </c>
      <c r="K229" s="44">
        <f>IFERROR(_xll.qlIndexFixing(Index3M,H229,TRUE,_xll.ohTrigger(RecalcTrigger,Trigger3M)),NA())</f>
        <v>-2.9014234793916351E-3</v>
      </c>
      <c r="L229" s="44">
        <f>IFERROR(_xll.qlIndexFixing(Index6M,$H229,TRUE,_xll.ohTrigger(RecalcTrigger,Trigger6M)),NA())</f>
        <v>-1.5670441117484324E-3</v>
      </c>
      <c r="M229" s="183">
        <f>IFERROR(_xll.qlIndexFixing(Index1Y,$H229,TRUE,_xll.ohTrigger(RecalcTrigger,Trigger1Y)),NA())</f>
        <v>7.6392940947544094E-5</v>
      </c>
      <c r="N229" s="182">
        <f>IFERROR(_xll.qlIndexFixing(ONIndex1M,I229,TRUE,_xll.ohTrigger(RecalcTrigger,Trigger1M)),NA())</f>
        <v>-4.3920687291887361E-3</v>
      </c>
      <c r="O229" s="44">
        <f>IFERROR(_xll.qlIndexFixing(ONIndex3M,I229,TRUE,_xll.ohTrigger(RecalcTrigger,Trigger3M)),NA())</f>
        <v>-2.8774794178598739E-3</v>
      </c>
      <c r="P229" s="44">
        <f>IFERROR(_xll.qlIndexFixing(ONIndex6M,I229,TRUE,_xll.ohTrigger(RecalcTrigger,Trigger6M)),NA())</f>
        <v>-1.4710606502932322E-3</v>
      </c>
      <c r="Q229" s="183">
        <f>IFERROR(_xll.qlIndexFixing(ONIndex1Y,I229,TRUE,_xll.ohTrigger(RecalcTrigger,Trigger1Y)),NA())</f>
        <v>-9.11261736469271E-5</v>
      </c>
    </row>
    <row r="230" spans="2:17" x14ac:dyDescent="0.2">
      <c r="B230" s="39" t="s">
        <v>17</v>
      </c>
      <c r="D230" s="42">
        <f>_xll.qlCalendarAdvance(Calendar,$D229,B230,"f",FALSE)</f>
        <v>42804</v>
      </c>
      <c r="E230" s="177">
        <f>_xll.qlInterestRateIndexValueDate(IndexON,D230)</f>
        <v>42804</v>
      </c>
      <c r="F230" s="193">
        <f>IFERROR(_xll.qlIndexFixing(IndexON,D230,TRUE,_xll.ohTrigger(RecalcTrigger,TriggerON)),NA())</f>
        <v>-4.1776135248206003E-3</v>
      </c>
      <c r="H230" s="42">
        <f>_xll.qlCalendarAdvance(Calendar,$H229,B230,"f",FALSE)</f>
        <v>42804</v>
      </c>
      <c r="I230" s="177">
        <f>_xll.qlInterestRateIndexValueDate(Index1M,$H230)</f>
        <v>42808</v>
      </c>
      <c r="J230" s="182">
        <f>IFERROR(_xll.qlIndexFixing(Index1M,$H230,TRUE,_xll.ohTrigger(RecalcTrigger,Trigger1M)),NA())</f>
        <v>-4.2880728941366696E-3</v>
      </c>
      <c r="K230" s="44">
        <f>IFERROR(_xll.qlIndexFixing(Index3M,H230,TRUE,_xll.ohTrigger(RecalcTrigger,Trigger3M)),NA())</f>
        <v>-2.9013673132533726E-3</v>
      </c>
      <c r="L230" s="44">
        <f>IFERROR(_xll.qlIndexFixing(Index6M,$H230,TRUE,_xll.ohTrigger(RecalcTrigger,Trigger6M)),NA())</f>
        <v>-1.5666674708462701E-3</v>
      </c>
      <c r="M230" s="183">
        <f>IFERROR(_xll.qlIndexFixing(Index1Y,$H230,TRUE,_xll.ohTrigger(RecalcTrigger,Trigger1Y)),NA())</f>
        <v>7.7729904266557115E-5</v>
      </c>
      <c r="N230" s="182">
        <f>IFERROR(_xll.qlIndexFixing(ONIndex1M,I230,TRUE,_xll.ohTrigger(RecalcTrigger,Trigger1M)),NA())</f>
        <v>-4.392632039147415E-3</v>
      </c>
      <c r="O230" s="44">
        <f>IFERROR(_xll.qlIndexFixing(ONIndex3M,I230,TRUE,_xll.ohTrigger(RecalcTrigger,Trigger3M)),NA())</f>
        <v>-2.8782926397097341E-3</v>
      </c>
      <c r="P230" s="44">
        <f>IFERROR(_xll.qlIndexFixing(ONIndex6M,I230,TRUE,_xll.ohTrigger(RecalcTrigger,Trigger6M)),NA())</f>
        <v>-1.4747895981637171E-3</v>
      </c>
      <c r="Q230" s="183">
        <f>IFERROR(_xll.qlIndexFixing(ONIndex1Y,I230,TRUE,_xll.ohTrigger(RecalcTrigger,Trigger1Y)),NA())</f>
        <v>-8.9662909057430795E-5</v>
      </c>
    </row>
    <row r="231" spans="2:17" x14ac:dyDescent="0.2">
      <c r="B231" s="39" t="s">
        <v>17</v>
      </c>
      <c r="D231" s="42">
        <f>_xll.qlCalendarAdvance(Calendar,$D230,B231,"f",FALSE)</f>
        <v>42807</v>
      </c>
      <c r="E231" s="177">
        <f>_xll.qlInterestRateIndexValueDate(IndexON,D231)</f>
        <v>42807</v>
      </c>
      <c r="F231" s="193">
        <f>IFERROR(_xll.qlIndexFixing(IndexON,D231,TRUE,_xll.ohTrigger(RecalcTrigger,TriggerON)),NA())</f>
        <v>-4.1798400304138283E-3</v>
      </c>
      <c r="H231" s="42">
        <f>_xll.qlCalendarAdvance(Calendar,$H230,B231,"f",FALSE)</f>
        <v>42807</v>
      </c>
      <c r="I231" s="177">
        <f>_xll.qlInterestRateIndexValueDate(Index1M,$H231)</f>
        <v>42809</v>
      </c>
      <c r="J231" s="182">
        <f>IFERROR(_xll.qlIndexFixing(Index1M,$H231,TRUE,_xll.ohTrigger(RecalcTrigger,Trigger1M)),NA())</f>
        <v>-4.2851091121983119E-3</v>
      </c>
      <c r="K231" s="44">
        <f>IFERROR(_xll.qlIndexFixing(Index3M,H231,TRUE,_xll.ohTrigger(RecalcTrigger,Trigger3M)),NA())</f>
        <v>-2.9012967793881025E-3</v>
      </c>
      <c r="L231" s="44">
        <f>IFERROR(_xll.qlIndexFixing(Index6M,$H231,TRUE,_xll.ohTrigger(RecalcTrigger,Trigger6M)),NA())</f>
        <v>-1.5662759442347037E-3</v>
      </c>
      <c r="M231" s="183">
        <f>IFERROR(_xll.qlIndexFixing(Index1Y,$H231,TRUE,_xll.ohTrigger(RecalcTrigger,Trigger1Y)),NA())</f>
        <v>7.9077754041799786E-5</v>
      </c>
      <c r="N231" s="182">
        <f>IFERROR(_xll.qlIndexFixing(ONIndex1M,I231,TRUE,_xll.ohTrigger(RecalcTrigger,Trigger1M)),NA())</f>
        <v>-4.3906945263572084E-3</v>
      </c>
      <c r="O231" s="44">
        <f>IFERROR(_xll.qlIndexFixing(ONIndex3M,I231,TRUE,_xll.ohTrigger(RecalcTrigger,Trigger3M)),NA())</f>
        <v>-2.8799246029409531E-3</v>
      </c>
      <c r="P231" s="44">
        <f>IFERROR(_xll.qlIndexFixing(ONIndex6M,I231,TRUE,_xll.ohTrigger(RecalcTrigger,Trigger6M)),NA())</f>
        <v>-1.4833300937278082E-3</v>
      </c>
      <c r="Q231" s="183">
        <f>IFERROR(_xll.qlIndexFixing(ONIndex1Y,I231,TRUE,_xll.ohTrigger(RecalcTrigger,Trigger1Y)),NA())</f>
        <v>-8.659756739692881E-5</v>
      </c>
    </row>
    <row r="232" spans="2:17" x14ac:dyDescent="0.2">
      <c r="B232" s="39" t="s">
        <v>17</v>
      </c>
      <c r="D232" s="42">
        <f>_xll.qlCalendarAdvance(Calendar,$D231,B232,"f",FALSE)</f>
        <v>42808</v>
      </c>
      <c r="E232" s="177">
        <f>_xll.qlInterestRateIndexValueDate(IndexON,D232)</f>
        <v>42808</v>
      </c>
      <c r="F232" s="193">
        <f>IFERROR(_xll.qlIndexFixing(IndexON,D232,TRUE,_xll.ohTrigger(RecalcTrigger,TriggerON)),NA())</f>
        <v>-4.1809027737471638E-3</v>
      </c>
      <c r="H232" s="42">
        <f>_xll.qlCalendarAdvance(Calendar,$H231,B232,"f",FALSE)</f>
        <v>42808</v>
      </c>
      <c r="I232" s="177">
        <f>_xll.qlInterestRateIndexValueDate(Index1M,$H232)</f>
        <v>42810</v>
      </c>
      <c r="J232" s="182">
        <f>IFERROR(_xll.qlIndexFixing(Index1M,$H232,TRUE,_xll.ohTrigger(RecalcTrigger,Trigger1M)),NA())</f>
        <v>-4.2819201519270975E-3</v>
      </c>
      <c r="K232" s="44">
        <f>IFERROR(_xll.qlIndexFixing(Index3M,H232,TRUE,_xll.ohTrigger(RecalcTrigger,Trigger3M)),NA())</f>
        <v>-2.9012138128079747E-3</v>
      </c>
      <c r="L232" s="44">
        <f>IFERROR(_xll.qlIndexFixing(Index6M,$H232,TRUE,_xll.ohTrigger(RecalcTrigger,Trigger6M)),NA())</f>
        <v>-1.5640638999225493E-3</v>
      </c>
      <c r="M232" s="183">
        <f>IFERROR(_xll.qlIndexFixing(Index1Y,$H232,TRUE,_xll.ohTrigger(RecalcTrigger,Trigger1Y)),NA())</f>
        <v>8.0436494599893323E-5</v>
      </c>
      <c r="N232" s="182">
        <f>IFERROR(_xll.qlIndexFixing(ONIndex1M,I232,TRUE,_xll.ohTrigger(RecalcTrigger,Trigger1M)),NA())</f>
        <v>-4.3857997380625235E-3</v>
      </c>
      <c r="O232" s="44">
        <f>IFERROR(_xll.qlIndexFixing(ONIndex3M,I232,TRUE,_xll.ohTrigger(RecalcTrigger,Trigger3M)),NA())</f>
        <v>-2.8816320030156106E-3</v>
      </c>
      <c r="P232" s="44">
        <f>IFERROR(_xll.qlIndexFixing(ONIndex6M,I232,TRUE,_xll.ohTrigger(RecalcTrigger,Trigger6M)),NA())</f>
        <v>-1.492989580405002E-3</v>
      </c>
      <c r="Q232" s="183">
        <f>IFERROR(_xll.qlIndexFixing(ONIndex1Y,I232,TRUE,_xll.ohTrigger(RecalcTrigger,Trigger1Y)),NA())</f>
        <v>-8.3391653502573604E-5</v>
      </c>
    </row>
    <row r="233" spans="2:17" x14ac:dyDescent="0.2">
      <c r="B233" s="39" t="s">
        <v>17</v>
      </c>
      <c r="D233" s="42">
        <f>_xll.qlCalendarAdvance(Calendar,$D232,B233,"f",FALSE)</f>
        <v>42809</v>
      </c>
      <c r="E233" s="177">
        <f>_xll.qlInterestRateIndexValueDate(IndexON,D233)</f>
        <v>42809</v>
      </c>
      <c r="F233" s="193">
        <f>IFERROR(_xll.qlIndexFixing(IndexON,D233,TRUE,_xll.ohTrigger(RecalcTrigger,TriggerON)),NA())</f>
        <v>-4.181949730948098E-3</v>
      </c>
      <c r="H233" s="42">
        <f>_xll.qlCalendarAdvance(Calendar,$H232,B233,"f",FALSE)</f>
        <v>42809</v>
      </c>
      <c r="I233" s="177">
        <f>_xll.qlInterestRateIndexValueDate(Index1M,$H233)</f>
        <v>42811</v>
      </c>
      <c r="J233" s="182">
        <f>IFERROR(_xll.qlIndexFixing(Index1M,$H233,TRUE,_xll.ohTrigger(RecalcTrigger,Trigger1M)),NA())</f>
        <v>-4.2785126108164928E-3</v>
      </c>
      <c r="K233" s="44">
        <f>IFERROR(_xll.qlIndexFixing(Index3M,H233,TRUE,_xll.ohTrigger(RecalcTrigger,Trigger3M)),NA())</f>
        <v>-2.9004093821909899E-3</v>
      </c>
      <c r="L233" s="44">
        <f>IFERROR(_xll.qlIndexFixing(Index6M,$H233,TRUE,_xll.ohTrigger(RecalcTrigger,Trigger6M)),NA())</f>
        <v>-1.5645528731222517E-3</v>
      </c>
      <c r="M233" s="183">
        <f>IFERROR(_xll.qlIndexFixing(Index1Y,$H233,TRUE,_xll.ohTrigger(RecalcTrigger,Trigger1Y)),NA())</f>
        <v>8.3640926114716578E-5</v>
      </c>
      <c r="N233" s="182">
        <f>IFERROR(_xll.qlIndexFixing(ONIndex1M,I233,TRUE,_xll.ohTrigger(RecalcTrigger,Trigger1M)),NA())</f>
        <v>-4.3817664798950773E-3</v>
      </c>
      <c r="O233" s="44">
        <f>IFERROR(_xll.qlIndexFixing(ONIndex3M,I233,TRUE,_xll.ohTrigger(RecalcTrigger,Trigger3M)),NA())</f>
        <v>-2.8824892625189946E-3</v>
      </c>
      <c r="P233" s="44">
        <f>IFERROR(_xll.qlIndexFixing(ONIndex6M,I233,TRUE,_xll.ohTrigger(RecalcTrigger,Trigger6M)),NA())</f>
        <v>-1.4983786792521769E-3</v>
      </c>
      <c r="Q233" s="183">
        <f>IFERROR(_xll.qlIndexFixing(ONIndex1Y,I233,TRUE,_xll.ohTrigger(RecalcTrigger,Trigger1Y)),NA())</f>
        <v>-8.1717468192188392E-5</v>
      </c>
    </row>
    <row r="234" spans="2:17" x14ac:dyDescent="0.2">
      <c r="B234" s="39" t="s">
        <v>17</v>
      </c>
      <c r="D234" s="42">
        <f>_xll.qlCalendarAdvance(Calendar,$D233,B234,"f",FALSE)</f>
        <v>42810</v>
      </c>
      <c r="E234" s="177">
        <f>_xll.qlInterestRateIndexValueDate(IndexON,D234)</f>
        <v>42810</v>
      </c>
      <c r="F234" s="193">
        <f>IFERROR(_xll.qlIndexFixing(IndexON,D234,TRUE,_xll.ohTrigger(RecalcTrigger,TriggerON)),NA())</f>
        <v>-4.1829808858295792E-3</v>
      </c>
      <c r="H234" s="42">
        <f>_xll.qlCalendarAdvance(Calendar,$H233,B234,"f",FALSE)</f>
        <v>42810</v>
      </c>
      <c r="I234" s="177">
        <f>_xll.qlInterestRateIndexValueDate(Index1M,$H234)</f>
        <v>42814</v>
      </c>
      <c r="J234" s="182">
        <f>IFERROR(_xll.qlIndexFixing(Index1M,$H234,TRUE,_xll.ohTrigger(RecalcTrigger,Trigger1M)),NA())</f>
        <v>-4.2597262599588445E-3</v>
      </c>
      <c r="K234" s="44">
        <f>IFERROR(_xll.qlIndexFixing(Index3M,H234,TRUE,_xll.ohTrigger(RecalcTrigger,Trigger3M)),NA())</f>
        <v>-2.9007969783214822E-3</v>
      </c>
      <c r="L234" s="44">
        <f>IFERROR(_xll.qlIndexFixing(Index6M,$H234,TRUE,_xll.ohTrigger(RecalcTrigger,Trigger6M)),NA())</f>
        <v>-1.5641408249011948E-3</v>
      </c>
      <c r="M234" s="183">
        <f>IFERROR(_xll.qlIndexFixing(Index1Y,$H234,TRUE,_xll.ohTrigger(RecalcTrigger,Trigger1Y)),NA())</f>
        <v>8.5980429723909384E-5</v>
      </c>
      <c r="N234" s="182">
        <f>IFERROR(_xll.qlIndexFixing(ONIndex1M,I234,TRUE,_xll.ohTrigger(RecalcTrigger,Trigger1M)),NA())</f>
        <v>-4.376781629562565E-3</v>
      </c>
      <c r="O234" s="44">
        <f>IFERROR(_xll.qlIndexFixing(ONIndex3M,I234,TRUE,_xll.ohTrigger(RecalcTrigger,Trigger3M)),NA())</f>
        <v>-2.8833558095930911E-3</v>
      </c>
      <c r="P234" s="44">
        <f>IFERROR(_xll.qlIndexFixing(ONIndex6M,I234,TRUE,_xll.ohTrigger(RecalcTrigger,Trigger6M)),NA())</f>
        <v>-1.5041106418767214E-3</v>
      </c>
      <c r="Q234" s="183">
        <f>IFERROR(_xll.qlIndexFixing(ONIndex1Y,I234,TRUE,_xll.ohTrigger(RecalcTrigger,Trigger1Y)),NA())</f>
        <v>-8.0000005260316698E-5</v>
      </c>
    </row>
    <row r="235" spans="2:17" x14ac:dyDescent="0.2">
      <c r="B235" s="39" t="s">
        <v>17</v>
      </c>
      <c r="D235" s="42">
        <f>_xll.qlCalendarAdvance(Calendar,$D234,B235,"f",FALSE)</f>
        <v>42811</v>
      </c>
      <c r="E235" s="177">
        <f>_xll.qlInterestRateIndexValueDate(IndexON,D235)</f>
        <v>42811</v>
      </c>
      <c r="F235" s="193">
        <f>IFERROR(_xll.qlIndexFixing(IndexON,D235,TRUE,_xll.ohTrigger(RecalcTrigger,TriggerON)),NA())</f>
        <v>-4.1849417893757845E-3</v>
      </c>
      <c r="H235" s="42">
        <f>_xll.qlCalendarAdvance(Calendar,$H234,B235,"f",FALSE)</f>
        <v>42811</v>
      </c>
      <c r="I235" s="177">
        <f>_xll.qlInterestRateIndexValueDate(Index1M,$H235)</f>
        <v>42815</v>
      </c>
      <c r="J235" s="182">
        <f>IFERROR(_xll.qlIndexFixing(Index1M,$H235,TRUE,_xll.ohTrigger(RecalcTrigger,Trigger1M)),NA())</f>
        <v>-4.2521265620904152E-3</v>
      </c>
      <c r="K235" s="44">
        <f>IFERROR(_xll.qlIndexFixing(Index3M,H235,TRUE,_xll.ohTrigger(RecalcTrigger,Trigger3M)),NA())</f>
        <v>-2.900681532088474E-3</v>
      </c>
      <c r="L235" s="44">
        <f>IFERROR(_xll.qlIndexFixing(Index6M,$H235,TRUE,_xll.ohTrigger(RecalcTrigger,Trigger6M)),NA())</f>
        <v>-1.563687522414995E-3</v>
      </c>
      <c r="M235" s="183">
        <f>IFERROR(_xll.qlIndexFixing(Index1Y,$H235,TRUE,_xll.ohTrigger(RecalcTrigger,Trigger1Y)),NA())</f>
        <v>8.7393667623656047E-5</v>
      </c>
      <c r="N235" s="182">
        <f>IFERROR(_xll.qlIndexFixing(ONIndex1M,I235,TRUE,_xll.ohTrigger(RecalcTrigger,Trigger1M)),NA())</f>
        <v>-4.3708344275517064E-3</v>
      </c>
      <c r="O235" s="44">
        <f>IFERROR(_xll.qlIndexFixing(ONIndex3M,I235,TRUE,_xll.ohTrigger(RecalcTrigger,Trigger3M)),NA())</f>
        <v>-2.8842318042299198E-3</v>
      </c>
      <c r="P235" s="44">
        <f>IFERROR(_xll.qlIndexFixing(ONIndex6M,I235,TRUE,_xll.ohTrigger(RecalcTrigger,Trigger6M)),NA())</f>
        <v>-1.510189079070301E-3</v>
      </c>
      <c r="Q235" s="183">
        <f>IFERROR(_xll.qlIndexFixing(ONIndex1Y,I235,TRUE,_xll.ohTrigger(RecalcTrigger,Trigger1Y)),NA())</f>
        <v>-7.823890047831128E-5</v>
      </c>
    </row>
    <row r="236" spans="2:17" x14ac:dyDescent="0.2">
      <c r="B236" s="39" t="s">
        <v>17</v>
      </c>
      <c r="D236" s="42">
        <f>_xll.qlCalendarAdvance(Calendar,$D235,B236,"f",FALSE)</f>
        <v>42814</v>
      </c>
      <c r="E236" s="177">
        <f>_xll.qlInterestRateIndexValueDate(IndexON,D236)</f>
        <v>42814</v>
      </c>
      <c r="F236" s="193">
        <f>IFERROR(_xll.qlIndexFixing(IndexON,D236,TRUE,_xll.ohTrigger(RecalcTrigger,TriggerON)),NA())</f>
        <v>-4.1869471563016347E-3</v>
      </c>
      <c r="H236" s="42">
        <f>_xll.qlCalendarAdvance(Calendar,$H235,B236,"f",FALSE)</f>
        <v>42814</v>
      </c>
      <c r="I236" s="177">
        <f>_xll.qlInterestRateIndexValueDate(Index1M,$H236)</f>
        <v>42816</v>
      </c>
      <c r="J236" s="182">
        <f>IFERROR(_xll.qlIndexFixing(Index1M,$H236,TRUE,_xll.ohTrigger(RecalcTrigger,Trigger1M)),NA())</f>
        <v>-4.2384429168168033E-3</v>
      </c>
      <c r="K236" s="44">
        <f>IFERROR(_xll.qlIndexFixing(Index3M,H236,TRUE,_xll.ohTrigger(RecalcTrigger,Trigger3M)),NA())</f>
        <v>-2.9005656584603903E-3</v>
      </c>
      <c r="L236" s="44">
        <f>IFERROR(_xll.qlIndexFixing(Index6M,$H236,TRUE,_xll.ohTrigger(RecalcTrigger,Trigger6M)),NA())</f>
        <v>-1.5632285528552458E-3</v>
      </c>
      <c r="M236" s="183">
        <f>IFERROR(_xll.qlIndexFixing(Index1Y,$H236,TRUE,_xll.ohTrigger(RecalcTrigger,Trigger1Y)),NA())</f>
        <v>8.881780938160262E-5</v>
      </c>
      <c r="N236" s="182">
        <f>IFERROR(_xll.qlIndexFixing(ONIndex1M,I236,TRUE,_xll.ohTrigger(RecalcTrigger,Trigger1M)),NA())</f>
        <v>-4.3556256872179233E-3</v>
      </c>
      <c r="O236" s="44">
        <f>IFERROR(_xll.qlIndexFixing(ONIndex3M,I236,TRUE,_xll.ohTrigger(RecalcTrigger,Trigger3M)),NA())</f>
        <v>-2.8859929482605295E-3</v>
      </c>
      <c r="P236" s="44">
        <f>IFERROR(_xll.qlIndexFixing(ONIndex6M,I236,TRUE,_xll.ohTrigger(RecalcTrigger,Trigger6M)),NA())</f>
        <v>-1.5235124776014075E-3</v>
      </c>
      <c r="Q236" s="183">
        <f>IFERROR(_xll.qlIndexFixing(ONIndex1Y,I236,TRUE,_xll.ohTrigger(RecalcTrigger,Trigger1Y)),NA())</f>
        <v>-7.4569380177358369E-5</v>
      </c>
    </row>
    <row r="237" spans="2:17" x14ac:dyDescent="0.2">
      <c r="B237" s="39" t="s">
        <v>17</v>
      </c>
      <c r="D237" s="42">
        <f>_xll.qlCalendarAdvance(Calendar,$D236,B237,"f",FALSE)</f>
        <v>42815</v>
      </c>
      <c r="E237" s="177">
        <f>_xll.qlInterestRateIndexValueDate(IndexON,D237)</f>
        <v>42815</v>
      </c>
      <c r="F237" s="193">
        <f>IFERROR(_xll.qlIndexFixing(IndexON,D237,TRUE,_xll.ohTrigger(RecalcTrigger,TriggerON)),NA())</f>
        <v>-4.1878990554211626E-3</v>
      </c>
      <c r="H237" s="42">
        <f>_xll.qlCalendarAdvance(Calendar,$H236,B237,"f",FALSE)</f>
        <v>42815</v>
      </c>
      <c r="I237" s="177">
        <f>_xll.qlInterestRateIndexValueDate(Index1M,$H237)</f>
        <v>42817</v>
      </c>
      <c r="J237" s="182">
        <f>IFERROR(_xll.qlIndexFixing(Index1M,$H237,TRUE,_xll.ohTrigger(RecalcTrigger,Trigger1M)),NA())</f>
        <v>-4.2341713099416922E-3</v>
      </c>
      <c r="K237" s="44">
        <f>IFERROR(_xll.qlIndexFixing(Index3M,H237,TRUE,_xll.ohTrigger(RecalcTrigger,Trigger3M)),NA())</f>
        <v>-2.9004514241983406E-3</v>
      </c>
      <c r="L237" s="44">
        <f>IFERROR(_xll.qlIndexFixing(Index6M,$H237,TRUE,_xll.ohTrigger(RecalcTrigger,Trigger6M)),NA())</f>
        <v>-1.5612972480467809E-3</v>
      </c>
      <c r="M237" s="183">
        <f>IFERROR(_xll.qlIndexFixing(Index1Y,$H237,TRUE,_xll.ohTrigger(RecalcTrigger,Trigger1Y)),NA())</f>
        <v>9.0252855029723539E-5</v>
      </c>
      <c r="N237" s="182">
        <f>IFERROR(_xll.qlIndexFixing(ONIndex1M,I237,TRUE,_xll.ohTrigger(RecalcTrigger,Trigger1M)),NA())</f>
        <v>-4.3372069113400968E-3</v>
      </c>
      <c r="O237" s="44">
        <f>IFERROR(_xll.qlIndexFixing(ONIndex3M,I237,TRUE,_xll.ohTrigger(RecalcTrigger,Trigger3M)),NA())</f>
        <v>-2.8878334560866747E-3</v>
      </c>
      <c r="P237" s="44">
        <f>IFERROR(_xll.qlIndexFixing(ONIndex6M,I237,TRUE,_xll.ohTrigger(RecalcTrigger,Trigger6M)),NA())</f>
        <v>-1.5380397981612504E-3</v>
      </c>
      <c r="Q237" s="183">
        <f>IFERROR(_xll.qlIndexFixing(ONIndex1Y,I237,TRUE,_xll.ohTrigger(RecalcTrigger,Trigger1Y)),NA())</f>
        <v>-7.0750773280003898E-5</v>
      </c>
    </row>
    <row r="238" spans="2:17" x14ac:dyDescent="0.2">
      <c r="B238" s="39" t="s">
        <v>17</v>
      </c>
      <c r="D238" s="42">
        <f>_xll.qlCalendarAdvance(Calendar,$D237,B238,"f",FALSE)</f>
        <v>42816</v>
      </c>
      <c r="E238" s="177">
        <f>_xll.qlInterestRateIndexValueDate(IndexON,D238)</f>
        <v>42816</v>
      </c>
      <c r="F238" s="193">
        <f>IFERROR(_xll.qlIndexFixing(IndexON,D238,TRUE,_xll.ohTrigger(RecalcTrigger,TriggerON)),NA())</f>
        <v>-4.1888350546193109E-3</v>
      </c>
      <c r="H238" s="42">
        <f>_xll.qlCalendarAdvance(Calendar,$H237,B238,"f",FALSE)</f>
        <v>42816</v>
      </c>
      <c r="I238" s="177">
        <f>_xll.qlInterestRateIndexValueDate(Index1M,$H238)</f>
        <v>42818</v>
      </c>
      <c r="J238" s="182">
        <f>IFERROR(_xll.qlIndexFixing(Index1M,$H238,TRUE,_xll.ohTrigger(RecalcTrigger,Trigger1M)),NA())</f>
        <v>-4.2298141773248095E-3</v>
      </c>
      <c r="K238" s="44">
        <f>IFERROR(_xll.qlIndexFixing(Index3M,H238,TRUE,_xll.ohTrigger(RecalcTrigger,Trigger3M)),NA())</f>
        <v>-2.8997836649878326E-3</v>
      </c>
      <c r="L238" s="44">
        <f>IFERROR(_xll.qlIndexFixing(Index6M,$H238,TRUE,_xll.ohTrigger(RecalcTrigger,Trigger6M)),NA())</f>
        <v>-1.5615800592005179E-3</v>
      </c>
      <c r="M238" s="183">
        <f>IFERROR(_xll.qlIndexFixing(Index1Y,$H238,TRUE,_xll.ohTrigger(RecalcTrigger,Trigger1Y)),NA())</f>
        <v>9.3696214650918356E-5</v>
      </c>
      <c r="N238" s="182">
        <f>IFERROR(_xll.qlIndexFixing(ONIndex1M,I238,TRUE,_xll.ohTrigger(RecalcTrigger,Trigger1M)),NA())</f>
        <v>-4.3262865573590048E-3</v>
      </c>
      <c r="O238" s="44">
        <f>IFERROR(_xll.qlIndexFixing(ONIndex3M,I238,TRUE,_xll.ohTrigger(RecalcTrigger,Trigger3M)),NA())</f>
        <v>-2.8887590874182578E-3</v>
      </c>
      <c r="P238" s="44">
        <f>IFERROR(_xll.qlIndexFixing(ONIndex6M,I238,TRUE,_xll.ohTrigger(RecalcTrigger,Trigger6M)),NA())</f>
        <v>-1.545904776190099E-3</v>
      </c>
      <c r="Q238" s="183">
        <f>IFERROR(_xll.qlIndexFixing(ONIndex1Y,I238,TRUE,_xll.ohTrigger(RecalcTrigger,Trigger1Y)),NA())</f>
        <v>-6.8765992100594531E-5</v>
      </c>
    </row>
    <row r="239" spans="2:17" x14ac:dyDescent="0.2">
      <c r="B239" s="39" t="s">
        <v>17</v>
      </c>
      <c r="D239" s="42">
        <f>_xll.qlCalendarAdvance(Calendar,$D238,B239,"f",FALSE)</f>
        <v>42817</v>
      </c>
      <c r="E239" s="177">
        <f>_xll.qlInterestRateIndexValueDate(IndexON,D239)</f>
        <v>42817</v>
      </c>
      <c r="F239" s="193">
        <f>IFERROR(_xll.qlIndexFixing(IndexON,D239,TRUE,_xll.ohTrigger(RecalcTrigger,TriggerON)),NA())</f>
        <v>-4.1897551377090281E-3</v>
      </c>
      <c r="H239" s="42">
        <f>_xll.qlCalendarAdvance(Calendar,$H238,B239,"f",FALSE)</f>
        <v>42817</v>
      </c>
      <c r="I239" s="177">
        <f>_xll.qlInterestRateIndexValueDate(Index1M,$H239)</f>
        <v>42821</v>
      </c>
      <c r="J239" s="182">
        <f>IFERROR(_xll.qlIndexFixing(Index1M,$H239,TRUE,_xll.ohTrigger(RecalcTrigger,Trigger1M)),NA())</f>
        <v>-4.2092185406976896E-3</v>
      </c>
      <c r="K239" s="44">
        <f>IFERROR(_xll.qlIndexFixing(Index3M,H239,TRUE,_xll.ohTrigger(RecalcTrigger,Trigger3M)),NA())</f>
        <v>-2.9000528747857375E-3</v>
      </c>
      <c r="L239" s="44">
        <f>IFERROR(_xll.qlIndexFixing(Index6M,$H239,TRUE,_xll.ohTrigger(RecalcTrigger,Trigger6M)),NA())</f>
        <v>-1.5608955267010229E-3</v>
      </c>
      <c r="M239" s="183">
        <f>IFERROR(_xll.qlIndexFixing(Index1Y,$H239,TRUE,_xll.ohTrigger(RecalcTrigger,Trigger1Y)),NA())</f>
        <v>9.6102055680787721E-5</v>
      </c>
      <c r="N239" s="182">
        <f>IFERROR(_xll.qlIndexFixing(ONIndex1M,I239,TRUE,_xll.ohTrigger(RecalcTrigger,Trigger1M)),NA())</f>
        <v>-4.3145696499147235E-3</v>
      </c>
      <c r="O239" s="44">
        <f>IFERROR(_xll.qlIndexFixing(ONIndex3M,I239,TRUE,_xll.ohTrigger(RecalcTrigger,Trigger3M)),NA())</f>
        <v>-2.8896951259449466E-3</v>
      </c>
      <c r="P239" s="44">
        <f>IFERROR(_xll.qlIndexFixing(ONIndex6M,I239,TRUE,_xll.ohTrigger(RecalcTrigger,Trigger6M)),NA())</f>
        <v>-1.5541378954564422E-3</v>
      </c>
      <c r="Q239" s="183">
        <f>IFERROR(_xll.qlIndexFixing(ONIndex1Y,I239,TRUE,_xll.ohTrigger(RecalcTrigger,Trigger1Y)),NA())</f>
        <v>-6.6735382460159087E-5</v>
      </c>
    </row>
    <row r="240" spans="2:17" x14ac:dyDescent="0.2">
      <c r="B240" s="39" t="s">
        <v>17</v>
      </c>
      <c r="D240" s="42">
        <f>_xll.qlCalendarAdvance(Calendar,$D239,B240,"f",FALSE)</f>
        <v>42818</v>
      </c>
      <c r="E240" s="177">
        <f>_xll.qlInterestRateIndexValueDate(IndexON,D240)</f>
        <v>42818</v>
      </c>
      <c r="F240" s="193">
        <f>IFERROR(_xll.qlIndexFixing(IndexON,D240,TRUE,_xll.ohTrigger(RecalcTrigger,TriggerON)),NA())</f>
        <v>-4.1914933660569531E-3</v>
      </c>
      <c r="H240" s="42">
        <f>_xll.qlCalendarAdvance(Calendar,$H239,B240,"f",FALSE)</f>
        <v>42818</v>
      </c>
      <c r="I240" s="177">
        <f>_xll.qlInterestRateIndexValueDate(Index1M,$H240)</f>
        <v>42822</v>
      </c>
      <c r="J240" s="182">
        <f>IFERROR(_xll.qlIndexFixing(Index1M,$H240,TRUE,_xll.ohTrigger(RecalcTrigger,Trigger1M)),NA())</f>
        <v>-4.2029590592999651E-3</v>
      </c>
      <c r="K240" s="44">
        <f>IFERROR(_xll.qlIndexFixing(Index3M,H240,TRUE,_xll.ohTrigger(RecalcTrigger,Trigger3M)),NA())</f>
        <v>-2.8999784975261688E-3</v>
      </c>
      <c r="L240" s="44">
        <f>IFERROR(_xll.qlIndexFixing(Index6M,$H240,TRUE,_xll.ohTrigger(RecalcTrigger,Trigger6M)),NA())</f>
        <v>-1.5604307101153667E-3</v>
      </c>
      <c r="M240" s="183">
        <f>IFERROR(_xll.qlIndexFixing(Index1Y,$H240,TRUE,_xll.ohTrigger(RecalcTrigger,Trigger1Y)),NA())</f>
        <v>9.7591599778497411E-5</v>
      </c>
      <c r="N240" s="182">
        <f>IFERROR(_xll.qlIndexFixing(ONIndex1M,I240,TRUE,_xll.ohTrigger(RecalcTrigger,Trigger1M)),NA())</f>
        <v>-4.3029723529119934E-3</v>
      </c>
      <c r="O240" s="44">
        <f>IFERROR(_xll.qlIndexFixing(ONIndex3M,I240,TRUE,_xll.ohTrigger(RecalcTrigger,Trigger3M)),NA())</f>
        <v>-2.8906417317386968E-3</v>
      </c>
      <c r="P240" s="44">
        <f>IFERROR(_xll.qlIndexFixing(ONIndex6M,I240,TRUE,_xll.ohTrigger(RecalcTrigger,Trigger6M)),NA())</f>
        <v>-1.5627427676312422E-3</v>
      </c>
      <c r="Q240" s="183">
        <f>IFERROR(_xll.qlIndexFixing(ONIndex1Y,I240,TRUE,_xll.ohTrigger(RecalcTrigger,Trigger1Y)),NA())</f>
        <v>-6.4658579850274123E-5</v>
      </c>
    </row>
    <row r="241" spans="2:17" x14ac:dyDescent="0.2">
      <c r="B241" s="39" t="s">
        <v>17</v>
      </c>
      <c r="D241" s="42">
        <f>_xll.qlCalendarAdvance(Calendar,$D240,B241,"f",FALSE)</f>
        <v>42821</v>
      </c>
      <c r="E241" s="177">
        <f>_xll.qlInterestRateIndexValueDate(IndexON,D241)</f>
        <v>42821</v>
      </c>
      <c r="F241" s="193">
        <f>IFERROR(_xll.qlIndexFixing(IndexON,D241,TRUE,_xll.ohTrigger(RecalcTrigger,TriggerON)),NA())</f>
        <v>-4.193275983164213E-3</v>
      </c>
      <c r="H241" s="42">
        <f>_xll.qlCalendarAdvance(Calendar,$H240,B241,"f",FALSE)</f>
        <v>42821</v>
      </c>
      <c r="I241" s="177">
        <f>_xll.qlInterestRateIndexValueDate(Index1M,$H241)</f>
        <v>42823</v>
      </c>
      <c r="J241" s="182">
        <f>IFERROR(_xll.qlIndexFixing(Index1M,$H241,TRUE,_xll.ohTrigger(RecalcTrigger,Trigger1M)),NA())</f>
        <v>-4.198898602804757E-3</v>
      </c>
      <c r="K241" s="44">
        <f>IFERROR(_xll.qlIndexFixing(Index3M,H241,TRUE,_xll.ohTrigger(RecalcTrigger,Trigger3M)),NA())</f>
        <v>-2.8999185554513867E-3</v>
      </c>
      <c r="L241" s="44">
        <f>IFERROR(_xll.qlIndexFixing(Index6M,$H241,TRUE,_xll.ohTrigger(RecalcTrigger,Trigger6M)),NA())</f>
        <v>-1.5599696507722712E-3</v>
      </c>
      <c r="M241" s="183">
        <f>IFERROR(_xll.qlIndexFixing(Index1Y,$H241,TRUE,_xll.ohTrigger(RecalcTrigger,Trigger1Y)),NA())</f>
        <v>9.9092035070564433E-5</v>
      </c>
      <c r="N241" s="182">
        <f>IFERROR(_xll.qlIndexFixing(ONIndex1M,I241,TRUE,_xll.ohTrigger(RecalcTrigger,Trigger1M)),NA())</f>
        <v>-4.2809175387770182E-3</v>
      </c>
      <c r="O241" s="44">
        <f>IFERROR(_xll.qlIndexFixing(ONIndex3M,I241,TRUE,_xll.ohTrigger(RecalcTrigger,Trigger3M)),NA())</f>
        <v>-2.8925407375712808E-3</v>
      </c>
      <c r="P241" s="44">
        <f>IFERROR(_xll.qlIndexFixing(ONIndex6M,I241,TRUE,_xll.ohTrigger(RecalcTrigger,Trigger6M)),NA())</f>
        <v>-1.5886509337903476E-3</v>
      </c>
      <c r="Q241" s="183">
        <f>IFERROR(_xll.qlIndexFixing(ONIndex1Y,I241,TRUE,_xll.ohTrigger(RecalcTrigger,Trigger1Y)),NA())</f>
        <v>-6.0349165398321247E-5</v>
      </c>
    </row>
    <row r="242" spans="2:17" x14ac:dyDescent="0.2">
      <c r="B242" s="39" t="s">
        <v>17</v>
      </c>
      <c r="D242" s="42">
        <f>_xll.qlCalendarAdvance(Calendar,$D241,B242,"f",FALSE)</f>
        <v>42822</v>
      </c>
      <c r="E242" s="177">
        <f>_xll.qlInterestRateIndexValueDate(IndexON,D242)</f>
        <v>42822</v>
      </c>
      <c r="F242" s="193">
        <f>IFERROR(_xll.qlIndexFixing(IndexON,D242,TRUE,_xll.ohTrigger(RecalcTrigger,TriggerON)),NA())</f>
        <v>-4.1941162416270217E-3</v>
      </c>
      <c r="H242" s="42">
        <f>_xll.qlCalendarAdvance(Calendar,$H241,B242,"f",FALSE)</f>
        <v>42822</v>
      </c>
      <c r="I242" s="177">
        <f>_xll.qlInterestRateIndexValueDate(Index1M,$H242)</f>
        <v>42824</v>
      </c>
      <c r="J242" s="182">
        <f>IFERROR(_xll.qlIndexFixing(Index1M,$H242,TRUE,_xll.ohTrigger(RecalcTrigger,Trigger1M)),NA())</f>
        <v>-4.1949602222517189E-3</v>
      </c>
      <c r="K242" s="44">
        <f>IFERROR(_xll.qlIndexFixing(Index3M,H242,TRUE,_xll.ohTrigger(RecalcTrigger,Trigger3M)),NA())</f>
        <v>-2.8998752470740679E-3</v>
      </c>
      <c r="L242" s="44">
        <f>IFERROR(_xll.qlIndexFixing(Index6M,$H242,TRUE,_xll.ohTrigger(RecalcTrigger,Trigger6M)),NA())</f>
        <v>-1.5600082529208371E-3</v>
      </c>
      <c r="M242" s="183">
        <f>IFERROR(_xll.qlIndexFixing(Index1Y,$H242,TRUE,_xll.ohTrigger(RecalcTrigger,Trigger1Y)),NA())</f>
        <v>9.9547623352865257E-5</v>
      </c>
      <c r="N242" s="182">
        <f>IFERROR(_xll.qlIndexFixing(ONIndex1M,I242,TRUE,_xll.ohTrigger(RecalcTrigger,Trigger1M)),NA())</f>
        <v>-4.2601839444156298E-3</v>
      </c>
      <c r="O242" s="44">
        <f>IFERROR(_xll.qlIndexFixing(ONIndex3M,I242,TRUE,_xll.ohTrigger(RecalcTrigger,Trigger3M)),NA())</f>
        <v>-2.8945081502040892E-3</v>
      </c>
      <c r="P242" s="44">
        <f>IFERROR(_xll.qlIndexFixing(ONIndex6M,I242,TRUE,_xll.ohTrigger(RecalcTrigger,Trigger6M)),NA())</f>
        <v>-1.6155985507415593E-3</v>
      </c>
      <c r="Q242" s="183">
        <f>IFERROR(_xll.qlIndexFixing(ONIndex1Y,I242,TRUE,_xll.ohTrigger(RecalcTrigger,Trigger1Y)),NA())</f>
        <v>-5.588215006735453E-5</v>
      </c>
    </row>
    <row r="243" spans="2:17" x14ac:dyDescent="0.2">
      <c r="B243" s="39" t="s">
        <v>17</v>
      </c>
      <c r="D243" s="42">
        <f>_xll.qlCalendarAdvance(Calendar,$D242,B243,"f",FALSE)</f>
        <v>42823</v>
      </c>
      <c r="E243" s="177">
        <f>_xll.qlInterestRateIndexValueDate(IndexON,D243)</f>
        <v>42823</v>
      </c>
      <c r="F243" s="193">
        <f>IFERROR(_xll.qlIndexFixing(IndexON,D243,TRUE,_xll.ohTrigger(RecalcTrigger,TriggerON)),NA())</f>
        <v>-4.1949404862196005E-3</v>
      </c>
      <c r="H243" s="42">
        <f>_xll.qlCalendarAdvance(Calendar,$H242,B243,"f",FALSE)</f>
        <v>42823</v>
      </c>
      <c r="I243" s="177">
        <f>_xll.qlInterestRateIndexValueDate(Index1M,$H243)</f>
        <v>42825</v>
      </c>
      <c r="J243" s="182">
        <f>IFERROR(_xll.qlIndexFixing(Index1M,$H243,TRUE,_xll.ohTrigger(RecalcTrigger,Trigger1M)),NA())</f>
        <v>-4.1911527417529525E-3</v>
      </c>
      <c r="K243" s="44">
        <f>IFERROR(_xll.qlIndexFixing(Index3M,H243,TRUE,_xll.ohTrigger(RecalcTrigger,Trigger3M)),NA())</f>
        <v>-2.9000000000005519E-3</v>
      </c>
      <c r="L243" s="44">
        <f>IFERROR(_xll.qlIndexFixing(Index6M,$H243,TRUE,_xll.ohTrigger(RecalcTrigger,Trigger6M)),NA())</f>
        <v>-1.560000000000206E-3</v>
      </c>
      <c r="M243" s="183">
        <f>IFERROR(_xll.qlIndexFixing(Index1Y,$H243,TRUE,_xll.ohTrigger(RecalcTrigger,Trigger1Y)),NA())</f>
        <v>1.000000000001046E-4</v>
      </c>
      <c r="N243" s="182">
        <f>IFERROR(_xll.qlIndexFixing(ONIndex1M,I243,TRUE,_xll.ohTrigger(RecalcTrigger,Trigger1M)),NA())</f>
        <v>-4.2504157553180377E-3</v>
      </c>
      <c r="O243" s="44">
        <f>IFERROR(_xll.qlIndexFixing(ONIndex3M,I243,TRUE,_xll.ohTrigger(RecalcTrigger,Trigger3M)),NA())</f>
        <v>-2.8954910767842179E-3</v>
      </c>
      <c r="P243" s="44">
        <f>IFERROR(_xll.qlIndexFixing(ONIndex6M,I243,TRUE,_xll.ohTrigger(RecalcTrigger,Trigger6M)),NA())</f>
        <v>-1.6279814634367895E-3</v>
      </c>
      <c r="Q243" s="183">
        <f>IFERROR(_xll.qlIndexFixing(ONIndex1Y,I243,TRUE,_xll.ohTrigger(RecalcTrigger,Trigger1Y)),NA())</f>
        <v>-5.356891554342269E-5</v>
      </c>
    </row>
    <row r="244" spans="2:17" x14ac:dyDescent="0.2">
      <c r="B244" s="39" t="s">
        <v>17</v>
      </c>
      <c r="D244" s="42">
        <f>_xll.qlCalendarAdvance(Calendar,$D243,B244,"f",FALSE)</f>
        <v>42824</v>
      </c>
      <c r="E244" s="177">
        <f>_xll.qlInterestRateIndexValueDate(IndexON,D244)</f>
        <v>42824</v>
      </c>
      <c r="F244" s="193">
        <f>IFERROR(_xll.qlIndexFixing(IndexON,D244,TRUE,_xll.ohTrigger(RecalcTrigger,TriggerON)),NA())</f>
        <v>-4.1957487009547378E-3</v>
      </c>
      <c r="H244" s="42">
        <f>_xll.qlCalendarAdvance(Calendar,$H243,B244,"f",FALSE)</f>
        <v>42824</v>
      </c>
      <c r="I244" s="177">
        <f>_xll.qlInterestRateIndexValueDate(Index1M,$H244)</f>
        <v>42828</v>
      </c>
      <c r="J244" s="182">
        <f>IFERROR(_xll.qlIndexFixing(Index1M,$H244,TRUE,_xll.ohTrigger(RecalcTrigger,Trigger1M)),NA())</f>
        <v>-4.1745605083636228E-3</v>
      </c>
      <c r="K244" s="44">
        <f>IFERROR(_xll.qlIndexFixing(Index3M,H244,TRUE,_xll.ohTrigger(RecalcTrigger,Trigger3M)),NA())</f>
        <v>-2.8999429048020926E-3</v>
      </c>
      <c r="L244" s="44">
        <f>IFERROR(_xll.qlIndexFixing(Index6M,$H244,TRUE,_xll.ohTrigger(RecalcTrigger,Trigger6M)),NA())</f>
        <v>-1.5578277866614846E-3</v>
      </c>
      <c r="M244" s="183">
        <f>IFERROR(_xll.qlIndexFixing(Index1Y,$H244,TRUE,_xll.ohTrigger(RecalcTrigger,Trigger1Y)),NA())</f>
        <v>1.067497477896213E-4</v>
      </c>
      <c r="N244" s="182">
        <f>IFERROR(_xll.qlIndexFixing(ONIndex1M,I244,TRUE,_xll.ohTrigger(RecalcTrigger,Trigger1M)),NA())</f>
        <v>-4.2410306187701252E-3</v>
      </c>
      <c r="O244" s="44">
        <f>IFERROR(_xll.qlIndexFixing(ONIndex3M,I244,TRUE,_xll.ohTrigger(RecalcTrigger,Trigger3M)),NA())</f>
        <v>-2.8964806653153374E-3</v>
      </c>
      <c r="P244" s="44">
        <f>IFERROR(_xll.qlIndexFixing(ONIndex6M,I244,TRUE,_xll.ohTrigger(RecalcTrigger,Trigger6M)),NA())</f>
        <v>-1.6396984998579001E-3</v>
      </c>
      <c r="Q244" s="183">
        <f>IFERROR(_xll.qlIndexFixing(ONIndex1Y,I244,TRUE,_xll.ohTrigger(RecalcTrigger,Trigger1Y)),NA())</f>
        <v>-5.1207301519085036E-5</v>
      </c>
    </row>
    <row r="245" spans="2:17" x14ac:dyDescent="0.2">
      <c r="B245" s="39" t="s">
        <v>17</v>
      </c>
      <c r="D245" s="42">
        <f>_xll.qlCalendarAdvance(Calendar,$D244,B245,"f",FALSE)</f>
        <v>42825</v>
      </c>
      <c r="E245" s="177">
        <f>_xll.qlInterestRateIndexValueDate(IndexON,D245)</f>
        <v>42825</v>
      </c>
      <c r="F245" s="193">
        <f>IFERROR(_xll.qlIndexFixing(IndexON,D245,TRUE,_xll.ohTrigger(RecalcTrigger,TriggerON)),NA())</f>
        <v>-4.197262678804492E-3</v>
      </c>
      <c r="H245" s="42">
        <f>_xll.qlCalendarAdvance(Calendar,$H244,B245,"f",FALSE)</f>
        <v>42825</v>
      </c>
      <c r="I245" s="177">
        <f>_xll.qlInterestRateIndexValueDate(Index1M,$H245)</f>
        <v>42829</v>
      </c>
      <c r="J245" s="182">
        <f>IFERROR(_xll.qlIndexFixing(Index1M,$H245,TRUE,_xll.ohTrigger(RecalcTrigger,Trigger1M)),NA())</f>
        <v>-4.1708546376759692E-3</v>
      </c>
      <c r="K245" s="44">
        <f>IFERROR(_xll.qlIndexFixing(Index3M,H245,TRUE,_xll.ohTrigger(RecalcTrigger,Trigger3M)),NA())</f>
        <v>-2.899954376670383E-3</v>
      </c>
      <c r="L245" s="44">
        <f>IFERROR(_xll.qlIndexFixing(Index6M,$H245,TRUE,_xll.ohTrigger(RecalcTrigger,Trigger6M)),NA())</f>
        <v>-1.5572086786861067E-3</v>
      </c>
      <c r="M245" s="183">
        <f>IFERROR(_xll.qlIndexFixing(Index1Y,$H245,TRUE,_xll.ohTrigger(RecalcTrigger,Trigger1Y)),NA())</f>
        <v>1.0830982323488792E-4</v>
      </c>
      <c r="N245" s="182">
        <f>IFERROR(_xll.qlIndexFixing(ONIndex1M,I245,TRUE,_xll.ohTrigger(RecalcTrigger,Trigger1M)),NA())</f>
        <v>-4.2320342782575793E-3</v>
      </c>
      <c r="O245" s="44">
        <f>IFERROR(_xll.qlIndexFixing(ONIndex3M,I245,TRUE,_xll.ohTrigger(RecalcTrigger,Trigger3M)),NA())</f>
        <v>-2.8974770209133638E-3</v>
      </c>
      <c r="P245" s="44">
        <f>IFERROR(_xll.qlIndexFixing(ONIndex6M,I245,TRUE,_xll.ohTrigger(RecalcTrigger,Trigger6M)),NA())</f>
        <v>-1.6507406987731343E-3</v>
      </c>
      <c r="Q245" s="183">
        <f>IFERROR(_xll.qlIndexFixing(ONIndex1Y,I245,TRUE,_xll.ohTrigger(RecalcTrigger,Trigger1Y)),NA())</f>
        <v>-4.8796943166173889E-5</v>
      </c>
    </row>
    <row r="246" spans="2:17" x14ac:dyDescent="0.2">
      <c r="B246" s="39" t="s">
        <v>17</v>
      </c>
      <c r="D246" s="42">
        <f>_xll.qlCalendarAdvance(Calendar,$D245,B246,"f",FALSE)</f>
        <v>42828</v>
      </c>
      <c r="E246" s="177">
        <f>_xll.qlInterestRateIndexValueDate(IndexON,D246)</f>
        <v>42828</v>
      </c>
      <c r="F246" s="193">
        <f>IFERROR(_xll.qlIndexFixing(IndexON,D246,TRUE,_xll.ohTrigger(RecalcTrigger,TriggerON)),NA())</f>
        <v>-4.1988209349419492E-3</v>
      </c>
      <c r="H246" s="42">
        <f>_xll.qlCalendarAdvance(Calendar,$H245,B246,"f",FALSE)</f>
        <v>42828</v>
      </c>
      <c r="I246" s="177">
        <f>_xll.qlInterestRateIndexValueDate(Index1M,$H246)</f>
        <v>42830</v>
      </c>
      <c r="J246" s="182">
        <f>IFERROR(_xll.qlIndexFixing(Index1M,$H246,TRUE,_xll.ohTrigger(RecalcTrigger,Trigger1M)),NA())</f>
        <v>-4.1675066242254921E-3</v>
      </c>
      <c r="K246" s="44">
        <f>IFERROR(_xll.qlIndexFixing(Index3M,H246,TRUE,_xll.ohTrigger(RecalcTrigger,Trigger3M)),NA())</f>
        <v>-2.8999784204558074E-3</v>
      </c>
      <c r="L246" s="44">
        <f>IFERROR(_xll.qlIndexFixing(Index6M,$H246,TRUE,_xll.ohTrigger(RecalcTrigger,Trigger6M)),NA())</f>
        <v>-1.556562156118821E-3</v>
      </c>
      <c r="M246" s="183">
        <f>IFERROR(_xll.qlIndexFixing(Index1Y,$H246,TRUE,_xll.ohTrigger(RecalcTrigger,Trigger1Y)),NA())</f>
        <v>1.0987851865020734E-4</v>
      </c>
      <c r="N246" s="182">
        <f>IFERROR(_xll.qlIndexFixing(ONIndex1M,I246,TRUE,_xll.ohTrigger(RecalcTrigger,Trigger1M)),NA())</f>
        <v>-4.2153169433678528E-3</v>
      </c>
      <c r="O246" s="44">
        <f>IFERROR(_xll.qlIndexFixing(ONIndex3M,I246,TRUE,_xll.ohTrigger(RecalcTrigger,Trigger3M)),NA())</f>
        <v>-2.8994694609130178E-3</v>
      </c>
      <c r="P246" s="44">
        <f>IFERROR(_xll.qlIndexFixing(ONIndex6M,I246,TRUE,_xll.ohTrigger(RecalcTrigger,Trigger6M)),NA())</f>
        <v>-1.6705230796665305E-3</v>
      </c>
      <c r="Q246" s="183">
        <f>IFERROR(_xll.qlIndexFixing(ONIndex1Y,I246,TRUE,_xll.ohTrigger(RecalcTrigger,Trigger1Y)),NA())</f>
        <v>-4.3811918772895808E-5</v>
      </c>
    </row>
    <row r="247" spans="2:17" x14ac:dyDescent="0.2">
      <c r="B247" s="39" t="s">
        <v>17</v>
      </c>
      <c r="D247" s="42">
        <f>_xll.qlCalendarAdvance(Calendar,$D246,B247,"f",FALSE)</f>
        <v>42829</v>
      </c>
      <c r="E247" s="177">
        <f>_xll.qlInterestRateIndexValueDate(IndexON,D247)</f>
        <v>42829</v>
      </c>
      <c r="F247" s="193">
        <f>IFERROR(_xll.qlIndexFixing(IndexON,D247,TRUE,_xll.ohTrigger(RecalcTrigger,TriggerON)),NA())</f>
        <v>-4.1995487560653189E-3</v>
      </c>
      <c r="H247" s="42">
        <f>_xll.qlCalendarAdvance(Calendar,$H246,B247,"f",FALSE)</f>
        <v>42829</v>
      </c>
      <c r="I247" s="177">
        <f>_xll.qlInterestRateIndexValueDate(Index1M,$H247)</f>
        <v>42831</v>
      </c>
      <c r="J247" s="182">
        <f>IFERROR(_xll.qlIndexFixing(Index1M,$H247,TRUE,_xll.ohTrigger(RecalcTrigger,Trigger1M)),NA())</f>
        <v>-4.1636517196744216E-3</v>
      </c>
      <c r="K247" s="44">
        <f>IFERROR(_xll.qlIndexFixing(Index3M,H247,TRUE,_xll.ohTrigger(RecalcTrigger,Trigger3M)),NA())</f>
        <v>-2.9000134034599932E-3</v>
      </c>
      <c r="L247" s="44">
        <f>IFERROR(_xll.qlIndexFixing(Index6M,$H247,TRUE,_xll.ohTrigger(RecalcTrigger,Trigger6M)),NA())</f>
        <v>-1.555890232353232E-3</v>
      </c>
      <c r="M247" s="183">
        <f>IFERROR(_xll.qlIndexFixing(Index1Y,$H247,TRUE,_xll.ohTrigger(RecalcTrigger,Trigger1Y)),NA())</f>
        <v>1.1145544676925101E-4</v>
      </c>
      <c r="N247" s="182">
        <f>IFERROR(_xll.qlIndexFixing(ONIndex1M,I247,TRUE,_xll.ohTrigger(RecalcTrigger,Trigger1M)),NA())</f>
        <v>-4.2000517496321166E-3</v>
      </c>
      <c r="O247" s="44">
        <f>IFERROR(_xll.qlIndexFixing(ONIndex3M,I247,TRUE,_xll.ohTrigger(RecalcTrigger,Trigger3M)),NA())</f>
        <v>-2.9015322134551269E-3</v>
      </c>
      <c r="P247" s="44">
        <f>IFERROR(_xll.qlIndexFixing(ONIndex6M,I247,TRUE,_xll.ohTrigger(RecalcTrigger,Trigger6M)),NA())</f>
        <v>-1.6879818925819023E-3</v>
      </c>
      <c r="Q247" s="183">
        <f>IFERROR(_xll.qlIndexFixing(ONIndex1Y,I247,TRUE,_xll.ohTrigger(RecalcTrigger,Trigger1Y)),NA())</f>
        <v>-3.8660780097288239E-5</v>
      </c>
    </row>
    <row r="248" spans="2:17" x14ac:dyDescent="0.2">
      <c r="B248" s="39" t="s">
        <v>17</v>
      </c>
      <c r="D248" s="42">
        <f>_xll.qlCalendarAdvance(Calendar,$D247,B248,"f",FALSE)</f>
        <v>42830</v>
      </c>
      <c r="E248" s="177">
        <f>_xll.qlInterestRateIndexValueDate(IndexON,D248)</f>
        <v>42830</v>
      </c>
      <c r="F248" s="193">
        <f>IFERROR(_xll.qlIndexFixing(IndexON,D248,TRUE,_xll.ohTrigger(RecalcTrigger,TriggerON)),NA())</f>
        <v>-4.2002604495294804E-3</v>
      </c>
      <c r="H248" s="42">
        <f>_xll.qlCalendarAdvance(Calendar,$H247,B248,"f",FALSE)</f>
        <v>42830</v>
      </c>
      <c r="I248" s="177">
        <f>_xll.qlInterestRateIndexValueDate(Index1M,$H248)</f>
        <v>42832</v>
      </c>
      <c r="J248" s="182">
        <f>IFERROR(_xll.qlIndexFixing(Index1M,$H248,TRUE,_xll.ohTrigger(RecalcTrigger,Trigger1M)),NA())</f>
        <v>-4.1614947517666688E-3</v>
      </c>
      <c r="K248" s="44">
        <f>IFERROR(_xll.qlIndexFixing(Index3M,H248,TRUE,_xll.ohTrigger(RecalcTrigger,Trigger3M)),NA())</f>
        <v>-2.900057676466792E-3</v>
      </c>
      <c r="L248" s="44">
        <f>IFERROR(_xll.qlIndexFixing(Index6M,$H248,TRUE,_xll.ohTrigger(RecalcTrigger,Trigger6M)),NA())</f>
        <v>-1.5549413002294214E-3</v>
      </c>
      <c r="M248" s="183">
        <f>IFERROR(_xll.qlIndexFixing(Index1Y,$H248,TRUE,_xll.ohTrigger(RecalcTrigger,Trigger1Y)),NA())</f>
        <v>1.1535258586298755E-4</v>
      </c>
      <c r="N248" s="182">
        <f>IFERROR(_xll.qlIndexFixing(ONIndex1M,I248,TRUE,_xll.ohTrigger(RecalcTrigger,Trigger1M)),NA())</f>
        <v>-4.1930855438199188E-3</v>
      </c>
      <c r="O248" s="44">
        <f>IFERROR(_xll.qlIndexFixing(ONIndex3M,I248,TRUE,_xll.ohTrigger(RecalcTrigger,Trigger3M)),NA())</f>
        <v>-2.9025639790480895E-3</v>
      </c>
      <c r="P248" s="44">
        <f>IFERROR(_xll.qlIndexFixing(ONIndex6M,I248,TRUE,_xll.ohTrigger(RecalcTrigger,Trigger6M)),NA())</f>
        <v>-1.6955154841324926E-3</v>
      </c>
      <c r="Q248" s="183">
        <f>IFERROR(_xll.qlIndexFixing(ONIndex1Y,I248,TRUE,_xll.ohTrigger(RecalcTrigger,Trigger1Y)),NA())</f>
        <v>-3.6001234593463494E-5</v>
      </c>
    </row>
    <row r="249" spans="2:17" x14ac:dyDescent="0.2">
      <c r="B249" s="39" t="s">
        <v>17</v>
      </c>
      <c r="D249" s="42">
        <f>_xll.qlCalendarAdvance(Calendar,$D248,B249,"f",FALSE)</f>
        <v>42831</v>
      </c>
      <c r="E249" s="177">
        <f>_xll.qlInterestRateIndexValueDate(IndexON,D249)</f>
        <v>42831</v>
      </c>
      <c r="F249" s="193">
        <f>IFERROR(_xll.qlIndexFixing(IndexON,D249,TRUE,_xll.ohTrigger(RecalcTrigger,TriggerON)),NA())</f>
        <v>-4.2009559992273182E-3</v>
      </c>
      <c r="H249" s="42">
        <f>_xll.qlCalendarAdvance(Calendar,$H248,B249,"f",FALSE)</f>
        <v>42831</v>
      </c>
      <c r="I249" s="177">
        <f>_xll.qlInterestRateIndexValueDate(Index1M,$H249)</f>
        <v>42835</v>
      </c>
      <c r="J249" s="182">
        <f>IFERROR(_xll.qlIndexFixing(Index1M,$H249,TRUE,_xll.ohTrigger(RecalcTrigger,Trigger1M)),NA())</f>
        <v>-4.1556733650089939E-3</v>
      </c>
      <c r="K249" s="44">
        <f>IFERROR(_xll.qlIndexFixing(Index3M,H249,TRUE,_xll.ohTrigger(RecalcTrigger,Trigger3M)),NA())</f>
        <v>-2.9002294956538021E-3</v>
      </c>
      <c r="L249" s="44">
        <f>IFERROR(_xll.qlIndexFixing(Index6M,$H249,TRUE,_xll.ohTrigger(RecalcTrigger,Trigger6M)),NA())</f>
        <v>-1.5529900122633544E-3</v>
      </c>
      <c r="M249" s="183">
        <f>IFERROR(_xll.qlIndexFixing(Index1Y,$H249,TRUE,_xll.ohTrigger(RecalcTrigger,Trigger1Y)),NA())</f>
        <v>1.1783764624763572E-4</v>
      </c>
      <c r="N249" s="182">
        <f>IFERROR(_xll.qlIndexFixing(ONIndex1M,I249,TRUE,_xll.ohTrigger(RecalcTrigger,Trigger1M)),NA())</f>
        <v>-4.1865425957965385E-3</v>
      </c>
      <c r="O249" s="44">
        <f>IFERROR(_xll.qlIndexFixing(ONIndex3M,I249,TRUE,_xll.ohTrigger(RecalcTrigger,Trigger3M)),NA())</f>
        <v>-2.9036031417239982E-3</v>
      </c>
      <c r="P249" s="44">
        <f>IFERROR(_xll.qlIndexFixing(ONIndex6M,I249,TRUE,_xll.ohTrigger(RecalcTrigger,Trigger6M)),NA())</f>
        <v>-1.7023204701871464E-3</v>
      </c>
      <c r="Q249" s="183">
        <f>IFERROR(_xll.qlIndexFixing(ONIndex1Y,I249,TRUE,_xll.ohTrigger(RecalcTrigger,Trigger1Y)),NA())</f>
        <v>-3.3290758270076992E-5</v>
      </c>
    </row>
    <row r="250" spans="2:17" x14ac:dyDescent="0.2">
      <c r="B250" s="39" t="s">
        <v>17</v>
      </c>
      <c r="D250" s="42">
        <f>_xll.qlCalendarAdvance(Calendar,$D249,B250,"f",FALSE)</f>
        <v>42832</v>
      </c>
      <c r="E250" s="177">
        <f>_xll.qlInterestRateIndexValueDate(IndexON,D250)</f>
        <v>42832</v>
      </c>
      <c r="F250" s="193">
        <f>IFERROR(_xll.qlIndexFixing(IndexON,D250,TRUE,_xll.ohTrigger(RecalcTrigger,TriggerON)),NA())</f>
        <v>-4.2022441515721098E-3</v>
      </c>
      <c r="H250" s="42">
        <f>_xll.qlCalendarAdvance(Calendar,$H249,B250,"f",FALSE)</f>
        <v>42832</v>
      </c>
      <c r="I250" s="177">
        <f>_xll.qlInterestRateIndexValueDate(Index1M,$H250)</f>
        <v>42836</v>
      </c>
      <c r="J250" s="182">
        <f>IFERROR(_xll.qlIndexFixing(Index1M,$H250,TRUE,_xll.ohTrigger(RecalcTrigger,Trigger1M)),NA())</f>
        <v>-4.1541931757564932E-3</v>
      </c>
      <c r="K250" s="44">
        <f>IFERROR(_xll.qlIndexFixing(Index3M,H250,TRUE,_xll.ohTrigger(RecalcTrigger,Trigger3M)),NA())</f>
        <v>-2.9002941062511141E-3</v>
      </c>
      <c r="L250" s="44">
        <f>IFERROR(_xll.qlIndexFixing(Index6M,$H250,TRUE,_xll.ohTrigger(RecalcTrigger,Trigger6M)),NA())</f>
        <v>-1.5522225025050925E-3</v>
      </c>
      <c r="M250" s="183">
        <f>IFERROR(_xll.qlIndexFixing(Index1Y,$H250,TRUE,_xll.ohTrigger(RecalcTrigger,Trigger1Y)),NA())</f>
        <v>1.1944983418453934E-4</v>
      </c>
      <c r="N250" s="182">
        <f>IFERROR(_xll.qlIndexFixing(ONIndex1M,I250,TRUE,_xll.ohTrigger(RecalcTrigger,Trigger1M)),NA())</f>
        <v>-4.1698603654074518E-3</v>
      </c>
      <c r="O250" s="44">
        <f>IFERROR(_xll.qlIndexFixing(ONIndex3M,I250,TRUE,_xll.ohTrigger(RecalcTrigger,Trigger3M)),NA())</f>
        <v>-2.9067269385052441E-3</v>
      </c>
      <c r="P250" s="44">
        <f>IFERROR(_xll.qlIndexFixing(ONIndex6M,I250,TRUE,_xll.ohTrigger(RecalcTrigger,Trigger6M)),NA())</f>
        <v>-1.7174933442642981E-3</v>
      </c>
      <c r="Q250" s="183">
        <f>IFERROR(_xll.qlIndexFixing(ONIndex1Y,I250,TRUE,_xll.ohTrigger(RecalcTrigger,Trigger1Y)),NA())</f>
        <v>-2.4797708310764222E-5</v>
      </c>
    </row>
    <row r="251" spans="2:17" x14ac:dyDescent="0.2">
      <c r="B251" s="39" t="s">
        <v>17</v>
      </c>
      <c r="D251" s="42">
        <f>_xll.qlCalendarAdvance(Calendar,$D250,B251,"f",FALSE)</f>
        <v>42835</v>
      </c>
      <c r="E251" s="177">
        <f>_xll.qlInterestRateIndexValueDate(IndexON,D251)</f>
        <v>42835</v>
      </c>
      <c r="F251" s="193">
        <f>IFERROR(_xll.qlIndexFixing(IndexON,D251,TRUE,_xll.ohTrigger(RecalcTrigger,TriggerON)),NA())</f>
        <v>-4.2035764354153571E-3</v>
      </c>
      <c r="H251" s="42">
        <f>_xll.qlCalendarAdvance(Calendar,$H250,B251,"f",FALSE)</f>
        <v>42835</v>
      </c>
      <c r="I251" s="177">
        <f>_xll.qlInterestRateIndexValueDate(Index1M,$H251)</f>
        <v>42837</v>
      </c>
      <c r="J251" s="182">
        <f>IFERROR(_xll.qlIndexFixing(Index1M,$H251,TRUE,_xll.ohTrigger(RecalcTrigger,Trigger1M)),NA())</f>
        <v>-4.1529759447485048E-3</v>
      </c>
      <c r="K251" s="44">
        <f>IFERROR(_xll.qlIndexFixing(Index3M,H251,TRUE,_xll.ohTrigger(RecalcTrigger,Trigger3M)),NA())</f>
        <v>-2.900359513071733E-3</v>
      </c>
      <c r="L251" s="44">
        <f>IFERROR(_xll.qlIndexFixing(Index6M,$H251,TRUE,_xll.ohTrigger(RecalcTrigger,Trigger6M)),NA())</f>
        <v>-1.5514424033744444E-3</v>
      </c>
      <c r="M251" s="183">
        <f>IFERROR(_xll.qlIndexFixing(Index1Y,$H251,TRUE,_xll.ohTrigger(RecalcTrigger,Trigger1Y)),NA())</f>
        <v>1.2106787440492272E-4</v>
      </c>
      <c r="N251" s="182">
        <f>IFERROR(_xll.qlIndexFixing(ONIndex1M,I251,TRUE,_xll.ohTrigger(RecalcTrigger,Trigger1M)),NA())</f>
        <v>-4.156494964373536E-3</v>
      </c>
      <c r="O251" s="44">
        <f>IFERROR(_xll.qlIndexFixing(ONIndex3M,I251,TRUE,_xll.ohTrigger(RecalcTrigger,Trigger3M)),NA())</f>
        <v>-2.909999335019009E-3</v>
      </c>
      <c r="P251" s="44">
        <f>IFERROR(_xll.qlIndexFixing(ONIndex6M,I251,TRUE,_xll.ohTrigger(RecalcTrigger,Trigger6M)),NA())</f>
        <v>-1.7273478391244268E-3</v>
      </c>
      <c r="Q251" s="183">
        <f>IFERROR(_xll.qlIndexFixing(ONIndex1Y,I251,TRUE,_xll.ohTrigger(RecalcTrigger,Trigger1Y)),NA())</f>
        <v>-1.5937945203603476E-5</v>
      </c>
    </row>
    <row r="252" spans="2:17" x14ac:dyDescent="0.2">
      <c r="B252" s="39" t="s">
        <v>17</v>
      </c>
      <c r="D252" s="42">
        <f>_xll.qlCalendarAdvance(Calendar,$D251,B252,"f",FALSE)</f>
        <v>42836</v>
      </c>
      <c r="E252" s="177">
        <f>_xll.qlInterestRateIndexValueDate(IndexON,D252)</f>
        <v>42836</v>
      </c>
      <c r="F252" s="193">
        <f>IFERROR(_xll.qlIndexFixing(IndexON,D252,TRUE,_xll.ohTrigger(RecalcTrigger,TriggerON)),NA())</f>
        <v>-4.2041910224765999E-3</v>
      </c>
      <c r="H252" s="42">
        <f>_xll.qlCalendarAdvance(Calendar,$H251,B252,"f",FALSE)</f>
        <v>42836</v>
      </c>
      <c r="I252" s="177">
        <f>_xll.qlInterestRateIndexValueDate(Index1M,$H252)</f>
        <v>42838</v>
      </c>
      <c r="J252" s="182">
        <f>IFERROR(_xll.qlIndexFixing(Index1M,$H252,TRUE,_xll.ohTrigger(RecalcTrigger,Trigger1M)),NA())</f>
        <v>-4.1523429145870483E-3</v>
      </c>
      <c r="K252" s="44">
        <f>IFERROR(_xll.qlIndexFixing(Index3M,H252,TRUE,_xll.ohTrigger(RecalcTrigger,Trigger3M)),NA())</f>
        <v>-2.9004239678174495E-3</v>
      </c>
      <c r="L252" s="44">
        <f>IFERROR(_xll.qlIndexFixing(Index6M,$H252,TRUE,_xll.ohTrigger(RecalcTrigger,Trigger6M)),NA())</f>
        <v>-1.5506519720905215E-3</v>
      </c>
      <c r="M252" s="183">
        <f>IFERROR(_xll.qlIndexFixing(Index1Y,$H252,TRUE,_xll.ohTrigger(RecalcTrigger,Trigger1Y)),NA())</f>
        <v>1.2269136070155361E-4</v>
      </c>
      <c r="N252" s="182">
        <f>IFERROR(_xll.qlIndexFixing(ONIndex1M,I252,TRUE,_xll.ohTrigger(RecalcTrigger,Trigger1M)),NA())</f>
        <v>-4.1530756422281101E-3</v>
      </c>
      <c r="O252" s="44">
        <f>IFERROR(_xll.qlIndexFixing(ONIndex3M,I252,TRUE,_xll.ohTrigger(RecalcTrigger,Trigger3M)),NA())</f>
        <v>-2.9110932167242254E-3</v>
      </c>
      <c r="P252" s="44">
        <f>IFERROR(_xll.qlIndexFixing(ONIndex6M,I252,TRUE,_xll.ohTrigger(RecalcTrigger,Trigger6M)),NA())</f>
        <v>-1.7288016702998732E-3</v>
      </c>
      <c r="Q252" s="183">
        <f>IFERROR(_xll.qlIndexFixing(ONIndex1Y,I252,TRUE,_xll.ohTrigger(RecalcTrigger,Trigger1Y)),NA())</f>
        <v>-1.2860749025733753E-5</v>
      </c>
    </row>
    <row r="253" spans="2:17" x14ac:dyDescent="0.2">
      <c r="B253" s="39" t="s">
        <v>17</v>
      </c>
      <c r="D253" s="42">
        <f>_xll.qlCalendarAdvance(Calendar,$D252,B253,"f",FALSE)</f>
        <v>42837</v>
      </c>
      <c r="E253" s="177">
        <f>_xll.qlInterestRateIndexValueDate(IndexON,D253)</f>
        <v>42837</v>
      </c>
      <c r="F253" s="193">
        <f>IFERROR(_xll.qlIndexFixing(IndexON,D253,TRUE,_xll.ohTrigger(RecalcTrigger,TriggerON)),NA())</f>
        <v>-4.2047893681296244E-3</v>
      </c>
      <c r="H253" s="42">
        <f>_xll.qlCalendarAdvance(Calendar,$H252,B253,"f",FALSE)</f>
        <v>42837</v>
      </c>
      <c r="I253" s="177">
        <f>_xll.qlInterestRateIndexValueDate(Index1M,$H253)</f>
        <v>42843</v>
      </c>
      <c r="J253" s="182">
        <f>IFERROR(_xll.qlIndexFixing(Index1M,$H253,TRUE,_xll.ohTrigger(RecalcTrigger,Trigger1M)),NA())</f>
        <v>-4.1503790254395767E-3</v>
      </c>
      <c r="K253" s="44">
        <f>IFERROR(_xll.qlIndexFixing(Index3M,H253,TRUE,_xll.ohTrigger(RecalcTrigger,Trigger3M)),NA())</f>
        <v>-2.9006696140368589E-3</v>
      </c>
      <c r="L253" s="44">
        <f>IFERROR(_xll.qlIndexFixing(Index6M,$H253,TRUE,_xll.ohTrigger(RecalcTrigger,Trigger6M)),NA())</f>
        <v>-1.5466262743571027E-3</v>
      </c>
      <c r="M253" s="183">
        <f>IFERROR(_xll.qlIndexFixing(Index1Y,$H253,TRUE,_xll.ohTrigger(RecalcTrigger,Trigger1Y)),NA())</f>
        <v>1.3087607666406598E-4</v>
      </c>
      <c r="N253" s="182">
        <f>IFERROR(_xll.qlIndexFixing(ONIndex1M,I253,TRUE,_xll.ohTrigger(RecalcTrigger,Trigger1M)),NA())</f>
        <v>-4.1501255267162307E-3</v>
      </c>
      <c r="O253" s="44">
        <f>IFERROR(_xll.qlIndexFixing(ONIndex3M,I253,TRUE,_xll.ohTrigger(RecalcTrigger,Trigger3M)),NA())</f>
        <v>-2.912195335480483E-3</v>
      </c>
      <c r="P253" s="44">
        <f>IFERROR(_xll.qlIndexFixing(ONIndex6M,I253,TRUE,_xll.ohTrigger(RecalcTrigger,Trigger6M)),NA())</f>
        <v>-1.7294552052860013E-3</v>
      </c>
      <c r="Q253" s="183">
        <f>IFERROR(_xll.qlIndexFixing(ONIndex1Y,I253,TRUE,_xll.ohTrigger(RecalcTrigger,Trigger1Y)),NA())</f>
        <v>-9.7297065204671185E-6</v>
      </c>
    </row>
    <row r="254" spans="2:17" x14ac:dyDescent="0.2">
      <c r="B254" s="39" t="s">
        <v>17</v>
      </c>
      <c r="D254" s="42">
        <f>_xll.qlCalendarAdvance(Calendar,$D253,B254,"f",FALSE)</f>
        <v>42838</v>
      </c>
      <c r="E254" s="177">
        <f>_xll.qlInterestRateIndexValueDate(IndexON,D254)</f>
        <v>42838</v>
      </c>
      <c r="F254" s="193">
        <f>IFERROR(_xll.qlIndexFixing(IndexON,D254,TRUE,_xll.ohTrigger(RecalcTrigger,TriggerON)),NA())</f>
        <v>-4.2063721876131055E-3</v>
      </c>
      <c r="H254" s="42">
        <f>_xll.qlCalendarAdvance(Calendar,$H253,B254,"f",FALSE)</f>
        <v>42838</v>
      </c>
      <c r="I254" s="177">
        <f>_xll.qlInterestRateIndexValueDate(Index1M,$H254)</f>
        <v>42844</v>
      </c>
      <c r="J254" s="182">
        <f>IFERROR(_xll.qlIndexFixing(Index1M,$H254,TRUE,_xll.ohTrigger(RecalcTrigger,Trigger1M)),NA())</f>
        <v>-4.1505906410339577E-3</v>
      </c>
      <c r="K254" s="44">
        <f>IFERROR(_xll.qlIndexFixing(Index3M,H254,TRUE,_xll.ohTrigger(RecalcTrigger,Trigger3M)),NA())</f>
        <v>-2.9006907173076382E-3</v>
      </c>
      <c r="L254" s="44">
        <f>IFERROR(_xll.qlIndexFixing(Index6M,$H254,TRUE,_xll.ohTrigger(RecalcTrigger,Trigger6M)),NA())</f>
        <v>-1.5458232024148236E-3</v>
      </c>
      <c r="M254" s="183">
        <f>IFERROR(_xll.qlIndexFixing(Index1Y,$H254,TRUE,_xll.ohTrigger(RecalcTrigger,Trigger1Y)),NA())</f>
        <v>1.3252355753447682E-4</v>
      </c>
      <c r="N254" s="182">
        <f>IFERROR(_xll.qlIndexFixing(ONIndex1M,I254,TRUE,_xll.ohTrigger(RecalcTrigger,Trigger1M)),NA())</f>
        <v>-4.1457702922498285E-3</v>
      </c>
      <c r="O254" s="44">
        <f>IFERROR(_xll.qlIndexFixing(ONIndex3M,I254,TRUE,_xll.ohTrigger(RecalcTrigger,Trigger3M)),NA())</f>
        <v>-2.9144039605100147E-3</v>
      </c>
      <c r="P254" s="44">
        <f>IFERROR(_xll.qlIndexFixing(ONIndex6M,I254,TRUE,_xll.ohTrigger(RecalcTrigger,Trigger6M)),NA())</f>
        <v>-1.7280415201037513E-3</v>
      </c>
      <c r="Q254" s="183">
        <f>IFERROR(_xll.qlIndexFixing(ONIndex1Y,I254,TRUE,_xll.ohTrigger(RecalcTrigger,Trigger1Y)),NA())</f>
        <v>-3.2863114363124168E-6</v>
      </c>
    </row>
    <row r="255" spans="2:17" x14ac:dyDescent="0.2">
      <c r="B255" s="39" t="s">
        <v>17</v>
      </c>
      <c r="D255" s="42">
        <f>_xll.qlCalendarAdvance(Calendar,$D254,B255,"f",FALSE)</f>
        <v>42843</v>
      </c>
      <c r="E255" s="177">
        <f>_xll.qlInterestRateIndexValueDate(IndexON,D255)</f>
        <v>42843</v>
      </c>
      <c r="F255" s="193">
        <f>IFERROR(_xll.qlIndexFixing(IndexON,D255,TRUE,_xll.ohTrigger(RecalcTrigger,TriggerON)),NA())</f>
        <v>-4.2080374647612828E-3</v>
      </c>
      <c r="H255" s="42">
        <f>_xll.qlCalendarAdvance(Calendar,$H254,B255,"f",FALSE)</f>
        <v>42843</v>
      </c>
      <c r="I255" s="177">
        <f>_xll.qlInterestRateIndexValueDate(Index1M,$H255)</f>
        <v>42845</v>
      </c>
      <c r="J255" s="182">
        <f>IFERROR(_xll.qlIndexFixing(Index1M,$H255,TRUE,_xll.ohTrigger(RecalcTrigger,Trigger1M)),NA())</f>
        <v>-4.1517327743674504E-3</v>
      </c>
      <c r="K255" s="44">
        <f>IFERROR(_xll.qlIndexFixing(Index3M,H255,TRUE,_xll.ohTrigger(RecalcTrigger,Trigger3M)),NA())</f>
        <v>-2.9006981680311929E-3</v>
      </c>
      <c r="L255" s="44">
        <f>IFERROR(_xll.qlIndexFixing(Index6M,$H255,TRUE,_xll.ohTrigger(RecalcTrigger,Trigger6M)),NA())</f>
        <v>-1.545026574188051E-3</v>
      </c>
      <c r="M255" s="183">
        <f>IFERROR(_xll.qlIndexFixing(Index1Y,$H255,TRUE,_xll.ohTrigger(RecalcTrigger,Trigger1Y)),NA())</f>
        <v>1.3417356526295289E-4</v>
      </c>
      <c r="N255" s="182">
        <f>IFERROR(_xll.qlIndexFixing(ONIndex1M,I255,TRUE,_xll.ohTrigger(RecalcTrigger,Trigger1M)),NA())</f>
        <v>-4.1431320036755537E-3</v>
      </c>
      <c r="O255" s="44">
        <f>IFERROR(_xll.qlIndexFixing(ONIndex3M,I255,TRUE,_xll.ohTrigger(RecalcTrigger,Trigger3M)),NA())</f>
        <v>-2.9166882803366434E-3</v>
      </c>
      <c r="P255" s="44">
        <f>IFERROR(_xll.qlIndexFixing(ONIndex6M,I255,TRUE,_xll.ohTrigger(RecalcTrigger,Trigger6M)),NA())</f>
        <v>-1.7238871575031567E-3</v>
      </c>
      <c r="Q255" s="183">
        <f>IFERROR(_xll.qlIndexFixing(ONIndex1Y,I255,TRUE,_xll.ohTrigger(RecalcTrigger,Trigger1Y)),NA())</f>
        <v>3.3402157040285374E-6</v>
      </c>
    </row>
    <row r="256" spans="2:17" x14ac:dyDescent="0.2">
      <c r="B256" s="39" t="s">
        <v>17</v>
      </c>
      <c r="D256" s="42">
        <f>_xll.qlCalendarAdvance(Calendar,$D255,B256,"f",FALSE)</f>
        <v>42844</v>
      </c>
      <c r="E256" s="177">
        <f>_xll.qlInterestRateIndexValueDate(IndexON,D256)</f>
        <v>42844</v>
      </c>
      <c r="F256" s="193">
        <f>IFERROR(_xll.qlIndexFixing(IndexON,D256,TRUE,_xll.ohTrigger(RecalcTrigger,TriggerON)),NA())</f>
        <v>-4.2085216660803226E-3</v>
      </c>
      <c r="H256" s="42">
        <f>_xll.qlCalendarAdvance(Calendar,$H255,B256,"f",FALSE)</f>
        <v>42844</v>
      </c>
      <c r="I256" s="177">
        <f>_xll.qlInterestRateIndexValueDate(Index1M,$H256)</f>
        <v>42846</v>
      </c>
      <c r="J256" s="182">
        <f>IFERROR(_xll.qlIndexFixing(Index1M,$H256,TRUE,_xll.ohTrigger(RecalcTrigger,Trigger1M)),NA())</f>
        <v>-4.1518324839176233E-3</v>
      </c>
      <c r="K256" s="44">
        <f>IFERROR(_xll.qlIndexFixing(Index3M,H256,TRUE,_xll.ohTrigger(RecalcTrigger,Trigger3M)),NA())</f>
        <v>-2.9006900858000451E-3</v>
      </c>
      <c r="L256" s="44">
        <f>IFERROR(_xll.qlIndexFixing(Index6M,$H256,TRUE,_xll.ohTrigger(RecalcTrigger,Trigger6M)),NA())</f>
        <v>-1.5446982008911828E-3</v>
      </c>
      <c r="M256" s="183">
        <f>IFERROR(_xll.qlIndexFixing(Index1Y,$H256,TRUE,_xll.ohTrigger(RecalcTrigger,Trigger1Y)),NA())</f>
        <v>1.3834939107166272E-4</v>
      </c>
      <c r="N256" s="182">
        <f>IFERROR(_xll.qlIndexFixing(ONIndex1M,I256,TRUE,_xll.ohTrigger(RecalcTrigger,Trigger1M)),NA())</f>
        <v>-4.1426140755751462E-3</v>
      </c>
      <c r="O256" s="44">
        <f>IFERROR(_xll.qlIndexFixing(ONIndex3M,I256,TRUE,_xll.ohTrigger(RecalcTrigger,Trigger3M)),NA())</f>
        <v>-2.9178331589685413E-3</v>
      </c>
      <c r="P256" s="44">
        <f>IFERROR(_xll.qlIndexFixing(ONIndex6M,I256,TRUE,_xll.ohTrigger(RecalcTrigger,Trigger6M)),NA())</f>
        <v>-1.7204047916674625E-3</v>
      </c>
      <c r="Q256" s="183">
        <f>IFERROR(_xll.qlIndexFixing(ONIndex1Y,I256,TRUE,_xll.ohTrigger(RecalcTrigger,Trigger1Y)),NA())</f>
        <v>6.7459565933347676E-6</v>
      </c>
    </row>
    <row r="257" spans="2:17" x14ac:dyDescent="0.2">
      <c r="B257" s="39" t="s">
        <v>17</v>
      </c>
      <c r="D257" s="42">
        <f>_xll.qlCalendarAdvance(Calendar,$D256,B257,"f",FALSE)</f>
        <v>42845</v>
      </c>
      <c r="E257" s="177">
        <f>_xll.qlInterestRateIndexValueDate(IndexON,D257)</f>
        <v>42845</v>
      </c>
      <c r="F257" s="193">
        <f>IFERROR(_xll.qlIndexFixing(IndexON,D257,TRUE,_xll.ohTrigger(RecalcTrigger,TriggerON)),NA())</f>
        <v>-4.2089894960550822E-3</v>
      </c>
      <c r="H257" s="42">
        <f>_xll.qlCalendarAdvance(Calendar,$H256,B257,"f",FALSE)</f>
        <v>42845</v>
      </c>
      <c r="I257" s="177">
        <f>_xll.qlInterestRateIndexValueDate(Index1M,$H257)</f>
        <v>42849</v>
      </c>
      <c r="J257" s="182">
        <f>IFERROR(_xll.qlIndexFixing(Index1M,$H257,TRUE,_xll.ohTrigger(RecalcTrigger,Trigger1M)),NA())</f>
        <v>-4.1534732946990616E-3</v>
      </c>
      <c r="K257" s="44">
        <f>IFERROR(_xll.qlIndexFixing(Index3M,H257,TRUE,_xll.ohTrigger(RecalcTrigger,Trigger3M)),NA())</f>
        <v>-2.9005535895712197E-3</v>
      </c>
      <c r="L257" s="44">
        <f>IFERROR(_xll.qlIndexFixing(Index6M,$H257,TRUE,_xll.ohTrigger(RecalcTrigger,Trigger6M)),NA())</f>
        <v>-1.5419557386998611E-3</v>
      </c>
      <c r="M257" s="183">
        <f>IFERROR(_xll.qlIndexFixing(Index1Y,$H257,TRUE,_xll.ohTrigger(RecalcTrigger,Trigger1Y)),NA())</f>
        <v>1.4079026704866347E-4</v>
      </c>
      <c r="N257" s="182">
        <f>IFERROR(_xll.qlIndexFixing(ONIndex1M,I257,TRUE,_xll.ohTrigger(RecalcTrigger,Trigger1M)),NA())</f>
        <v>-4.1425998158617361E-3</v>
      </c>
      <c r="O257" s="44">
        <f>IFERROR(_xll.qlIndexFixing(ONIndex3M,I257,TRUE,_xll.ohTrigger(RecalcTrigger,Trigger3M)),NA())</f>
        <v>-2.9189869047474559E-3</v>
      </c>
      <c r="P257" s="44">
        <f>IFERROR(_xll.qlIndexFixing(ONIndex6M,I257,TRUE,_xll.ohTrigger(RecalcTrigger,Trigger6M)),NA())</f>
        <v>-1.7160683616923578E-3</v>
      </c>
      <c r="Q257" s="183">
        <f>IFERROR(_xll.qlIndexFixing(ONIndex1Y,I257,TRUE,_xll.ohTrigger(RecalcTrigger,Trigger1Y)),NA())</f>
        <v>1.0207730340994203E-5</v>
      </c>
    </row>
    <row r="258" spans="2:17" x14ac:dyDescent="0.2">
      <c r="B258" s="39" t="s">
        <v>17</v>
      </c>
      <c r="D258" s="42">
        <f>_xll.qlCalendarAdvance(Calendar,$D257,B258,"f",FALSE)</f>
        <v>42846</v>
      </c>
      <c r="E258" s="177">
        <f>_xll.qlInterestRateIndexValueDate(IndexON,D258)</f>
        <v>42846</v>
      </c>
      <c r="F258" s="193">
        <f>IFERROR(_xll.qlIndexFixing(IndexON,D258,TRUE,_xll.ohTrigger(RecalcTrigger,TriggerON)),NA())</f>
        <v>-4.209821273142289E-3</v>
      </c>
      <c r="H258" s="42">
        <f>_xll.qlCalendarAdvance(Calendar,$H257,B258,"f",FALSE)</f>
        <v>42846</v>
      </c>
      <c r="I258" s="177">
        <f>_xll.qlInterestRateIndexValueDate(Index1M,$H258)</f>
        <v>42850</v>
      </c>
      <c r="J258" s="182">
        <f>IFERROR(_xll.qlIndexFixing(Index1M,$H258,TRUE,_xll.ohTrigger(RecalcTrigger,Trigger1M)),NA())</f>
        <v>-4.1543010212743425E-3</v>
      </c>
      <c r="K258" s="44">
        <f>IFERROR(_xll.qlIndexFixing(Index3M,H258,TRUE,_xll.ohTrigger(RecalcTrigger,Trigger3M)),NA())</f>
        <v>-2.9004642411449796E-3</v>
      </c>
      <c r="L258" s="44">
        <f>IFERROR(_xll.qlIndexFixing(Index6M,$H258,TRUE,_xll.ohTrigger(RecalcTrigger,Trigger6M)),NA())</f>
        <v>-1.5412300640433208E-3</v>
      </c>
      <c r="M258" s="183">
        <f>IFERROR(_xll.qlIndexFixing(Index1Y,$H258,TRUE,_xll.ohTrigger(RecalcTrigger,Trigger1Y)),NA())</f>
        <v>1.4244643710565003E-4</v>
      </c>
      <c r="N258" s="182">
        <f>IFERROR(_xll.qlIndexFixing(ONIndex1M,I258,TRUE,_xll.ohTrigger(RecalcTrigger,Trigger1M)),NA())</f>
        <v>-4.1430949679011064E-3</v>
      </c>
      <c r="O258" s="44">
        <f>IFERROR(_xll.qlIndexFixing(ONIndex3M,I258,TRUE,_xll.ohTrigger(RecalcTrigger,Trigger3M)),NA())</f>
        <v>-2.9201496223096868E-3</v>
      </c>
      <c r="P258" s="44">
        <f>IFERROR(_xll.qlIndexFixing(ONIndex6M,I258,TRUE,_xll.ohTrigger(RecalcTrigger,Trigger6M)),NA())</f>
        <v>-1.7108689058265014E-3</v>
      </c>
      <c r="Q258" s="183">
        <f>IFERROR(_xll.qlIndexFixing(ONIndex1Y,I258,TRUE,_xll.ohTrigger(RecalcTrigger,Trigger1Y)),NA())</f>
        <v>1.3725901695238463E-5</v>
      </c>
    </row>
    <row r="259" spans="2:17" x14ac:dyDescent="0.2">
      <c r="B259" s="39" t="s">
        <v>17</v>
      </c>
      <c r="D259" s="42">
        <f>_xll.qlCalendarAdvance(Calendar,$D258,B259,"f",FALSE)</f>
        <v>42849</v>
      </c>
      <c r="E259" s="177">
        <f>_xll.qlInterestRateIndexValueDate(IndexON,D259)</f>
        <v>42849</v>
      </c>
      <c r="F259" s="193">
        <f>IFERROR(_xll.qlIndexFixing(IndexON,D259,TRUE,_xll.ohTrigger(RecalcTrigger,TriggerON)),NA())</f>
        <v>-4.2106967772115311E-3</v>
      </c>
      <c r="H259" s="42">
        <f>_xll.qlCalendarAdvance(Calendar,$H258,B259,"f",FALSE)</f>
        <v>42849</v>
      </c>
      <c r="I259" s="177">
        <f>_xll.qlInterestRateIndexValueDate(Index1M,$H259)</f>
        <v>42851</v>
      </c>
      <c r="J259" s="182">
        <f>IFERROR(_xll.qlIndexFixing(Index1M,$H259,TRUE,_xll.ohTrigger(RecalcTrigger,Trigger1M)),NA())</f>
        <v>-4.1551736772484915E-3</v>
      </c>
      <c r="K259" s="44">
        <f>IFERROR(_xll.qlIndexFixing(Index3M,H259,TRUE,_xll.ohTrigger(RecalcTrigger,Trigger3M)),NA())</f>
        <v>-2.9003497100048032E-3</v>
      </c>
      <c r="L259" s="44">
        <f>IFERROR(_xll.qlIndexFixing(Index6M,$H259,TRUE,_xll.ohTrigger(RecalcTrigger,Trigger6M)),NA())</f>
        <v>-1.5405265709360556E-3</v>
      </c>
      <c r="M259" s="183">
        <f>IFERROR(_xll.qlIndexFixing(Index1Y,$H259,TRUE,_xll.ohTrigger(RecalcTrigger,Trigger1Y)),NA())</f>
        <v>1.4410252629165545E-4</v>
      </c>
      <c r="N259" s="182">
        <f>IFERROR(_xll.qlIndexFixing(ONIndex1M,I259,TRUE,_xll.ohTrigger(RecalcTrigger,Trigger1M)),NA())</f>
        <v>-4.1454447561051211E-3</v>
      </c>
      <c r="O259" s="44">
        <f>IFERROR(_xll.qlIndexFixing(ONIndex3M,I259,TRUE,_xll.ohTrigger(RecalcTrigger,Trigger3M)),NA())</f>
        <v>-2.9227577337564981E-3</v>
      </c>
      <c r="P259" s="44">
        <f>IFERROR(_xll.qlIndexFixing(ONIndex6M,I259,TRUE,_xll.ohTrigger(RecalcTrigger,Trigger6M)),NA())</f>
        <v>-1.6996729313589753E-3</v>
      </c>
      <c r="Q259" s="183">
        <f>IFERROR(_xll.qlIndexFixing(ONIndex1Y,I259,TRUE,_xll.ohTrigger(RecalcTrigger,Trigger1Y)),NA())</f>
        <v>3.5639019635436142E-5</v>
      </c>
    </row>
    <row r="260" spans="2:17" x14ac:dyDescent="0.2">
      <c r="B260" s="39" t="s">
        <v>17</v>
      </c>
      <c r="D260" s="42">
        <f>_xll.qlCalendarAdvance(Calendar,$D259,B260,"f",FALSE)</f>
        <v>42850</v>
      </c>
      <c r="E260" s="177">
        <f>_xll.qlInterestRateIndexValueDate(IndexON,D260)</f>
        <v>42850</v>
      </c>
      <c r="F260" s="193">
        <f>IFERROR(_xll.qlIndexFixing(IndexON,D260,TRUE,_xll.ohTrigger(RecalcTrigger,TriggerON)),NA())</f>
        <v>-4.2110825065799773E-3</v>
      </c>
      <c r="H260" s="42">
        <f>_xll.qlCalendarAdvance(Calendar,$H259,B260,"f",FALSE)</f>
        <v>42850</v>
      </c>
      <c r="I260" s="177">
        <f>_xll.qlInterestRateIndexValueDate(Index1M,$H260)</f>
        <v>42852</v>
      </c>
      <c r="J260" s="182">
        <f>IFERROR(_xll.qlIndexFixing(Index1M,$H260,TRUE,_xll.ohTrigger(RecalcTrigger,Trigger1M)),NA())</f>
        <v>-4.1569057767239237E-3</v>
      </c>
      <c r="K260" s="44">
        <f>IFERROR(_xll.qlIndexFixing(Index3M,H260,TRUE,_xll.ohTrigger(RecalcTrigger,Trigger3M)),NA())</f>
        <v>-2.9002080166550029E-3</v>
      </c>
      <c r="L260" s="44">
        <f>IFERROR(_xll.qlIndexFixing(Index6M,$H260,TRUE,_xll.ohTrigger(RecalcTrigger,Trigger6M)),NA())</f>
        <v>-1.5398480042665347E-3</v>
      </c>
      <c r="M260" s="183">
        <f>IFERROR(_xll.qlIndexFixing(Index1Y,$H260,TRUE,_xll.ohTrigger(RecalcTrigger,Trigger1Y)),NA())</f>
        <v>1.4575809051326015E-4</v>
      </c>
      <c r="N260" s="182">
        <f>IFERROR(_xll.qlIndexFixing(ONIndex1M,I260,TRUE,_xll.ohTrigger(RecalcTrigger,Trigger1M)),NA())</f>
        <v>-4.1479927936061145E-3</v>
      </c>
      <c r="O260" s="44">
        <f>IFERROR(_xll.qlIndexFixing(ONIndex3M,I260,TRUE,_xll.ohTrigger(RecalcTrigger,Trigger3M)),NA())</f>
        <v>-2.9249173529599659E-3</v>
      </c>
      <c r="P260" s="44">
        <f>IFERROR(_xll.qlIndexFixing(ONIndex6M,I260,TRUE,_xll.ohTrigger(RecalcTrigger,Trigger6M)),NA())</f>
        <v>-1.6900238638539733E-3</v>
      </c>
      <c r="Q260" s="183">
        <f>IFERROR(_xll.qlIndexFixing(ONIndex1Y,I260,TRUE,_xll.ohTrigger(RecalcTrigger,Trigger1Y)),NA())</f>
        <v>5.8603362722564611E-5</v>
      </c>
    </row>
    <row r="261" spans="2:17" x14ac:dyDescent="0.2">
      <c r="B261" s="39" t="s">
        <v>17</v>
      </c>
      <c r="D261" s="42">
        <f>_xll.qlCalendarAdvance(Calendar,$D260,B261,"f",FALSE)</f>
        <v>42851</v>
      </c>
      <c r="E261" s="177">
        <f>_xll.qlInterestRateIndexValueDate(IndexON,D261)</f>
        <v>42851</v>
      </c>
      <c r="F261" s="193">
        <f>IFERROR(_xll.qlIndexFixing(IndexON,D261,TRUE,_xll.ohTrigger(RecalcTrigger,TriggerON)),NA())</f>
        <v>-4.2114517668823126E-3</v>
      </c>
      <c r="H261" s="42">
        <f>_xll.qlCalendarAdvance(Calendar,$H260,B261,"f",FALSE)</f>
        <v>42851</v>
      </c>
      <c r="I261" s="177">
        <f>_xll.qlInterestRateIndexValueDate(Index1M,$H261)</f>
        <v>42853</v>
      </c>
      <c r="J261" s="182">
        <f>IFERROR(_xll.qlIndexFixing(Index1M,$H261,TRUE,_xll.ohTrigger(RecalcTrigger,Trigger1M)),NA())</f>
        <v>-4.158219472174339E-3</v>
      </c>
      <c r="K261" s="44">
        <f>IFERROR(_xll.qlIndexFixing(Index3M,H261,TRUE,_xll.ohTrigger(RecalcTrigger,Trigger3M)),NA())</f>
        <v>-2.9000000000002899E-3</v>
      </c>
      <c r="L261" s="44">
        <f>IFERROR(_xll.qlIndexFixing(Index6M,$H261,TRUE,_xll.ohTrigger(RecalcTrigger,Trigger6M)),NA())</f>
        <v>-1.5400000000293851E-3</v>
      </c>
      <c r="M261" s="183">
        <f>IFERROR(_xll.qlIndexFixing(Index1Y,$H261,TRUE,_xll.ohTrigger(RecalcTrigger,Trigger1Y)),NA())</f>
        <v>1.499999999998392E-4</v>
      </c>
      <c r="N261" s="182">
        <f>IFERROR(_xll.qlIndexFixing(ONIndex1M,I261,TRUE,_xll.ohTrigger(RecalcTrigger,Trigger1M)),NA())</f>
        <v>-4.1489704504815705E-3</v>
      </c>
      <c r="O261" s="44">
        <f>IFERROR(_xll.qlIndexFixing(ONIndex3M,I261,TRUE,_xll.ohTrigger(RecalcTrigger,Trigger3M)),NA())</f>
        <v>-2.9255474346268073E-3</v>
      </c>
      <c r="P261" s="44">
        <f>IFERROR(_xll.qlIndexFixing(ONIndex6M,I261,TRUE,_xll.ohTrigger(RecalcTrigger,Trigger6M)),NA())</f>
        <v>-1.6865056359849362E-3</v>
      </c>
      <c r="Q261" s="183">
        <f>IFERROR(_xll.qlIndexFixing(ONIndex1Y,I261,TRUE,_xll.ohTrigger(RecalcTrigger,Trigger1Y)),NA())</f>
        <v>6.6711213992931562E-5</v>
      </c>
    </row>
    <row r="262" spans="2:17" x14ac:dyDescent="0.2">
      <c r="B262" s="39" t="s">
        <v>17</v>
      </c>
      <c r="D262" s="42">
        <f>_xll.qlCalendarAdvance(Calendar,$D261,B262,"f",FALSE)</f>
        <v>42852</v>
      </c>
      <c r="E262" s="177">
        <f>_xll.qlInterestRateIndexValueDate(IndexON,D262)</f>
        <v>42852</v>
      </c>
      <c r="F262" s="193">
        <f>IFERROR(_xll.qlIndexFixing(IndexON,D262,TRUE,_xll.ohTrigger(RecalcTrigger,TriggerON)),NA())</f>
        <v>-4.2118045420513894E-3</v>
      </c>
      <c r="H262" s="42">
        <f>_xll.qlCalendarAdvance(Calendar,$H261,B262,"f",FALSE)</f>
        <v>42852</v>
      </c>
      <c r="I262" s="177">
        <f>_xll.qlInterestRateIndexValueDate(Index1M,$H262)</f>
        <v>42857</v>
      </c>
      <c r="J262" s="182">
        <f>IFERROR(_xll.qlIndexFixing(Index1M,$H262,TRUE,_xll.ohTrigger(RecalcTrigger,Trigger1M)),NA())</f>
        <v>-4.1609753001172322E-3</v>
      </c>
      <c r="K262" s="44">
        <f>IFERROR(_xll.qlIndexFixing(Index3M,H262,TRUE,_xll.ohTrigger(RecalcTrigger,Trigger3M)),NA())</f>
        <v>-2.8989658371162941E-3</v>
      </c>
      <c r="L262" s="44">
        <f>IFERROR(_xll.qlIndexFixing(Index6M,$H262,TRUE,_xll.ohTrigger(RecalcTrigger,Trigger6M)),NA())</f>
        <v>-1.5370531672549283E-3</v>
      </c>
      <c r="M262" s="183">
        <f>IFERROR(_xll.qlIndexFixing(Index1Y,$H262,TRUE,_xll.ohTrigger(RecalcTrigger,Trigger1Y)),NA())</f>
        <v>1.5387207965695998E-4</v>
      </c>
      <c r="N262" s="182">
        <f>IFERROR(_xll.qlIndexFixing(ONIndex1M,I262,TRUE,_xll.ohTrigger(RecalcTrigger,Trigger1M)),NA())</f>
        <v>-4.1499416157497748E-3</v>
      </c>
      <c r="O262" s="44">
        <f>IFERROR(_xll.qlIndexFixing(ONIndex3M,I262,TRUE,_xll.ohTrigger(RecalcTrigger,Trigger3M)),NA())</f>
        <v>-2.9260657330310025E-3</v>
      </c>
      <c r="P262" s="44">
        <f>IFERROR(_xll.qlIndexFixing(ONIndex6M,I262,TRUE,_xll.ohTrigger(RecalcTrigger,Trigger6M)),NA())</f>
        <v>-1.6831645797532602E-3</v>
      </c>
      <c r="Q262" s="183">
        <f>IFERROR(_xll.qlIndexFixing(ONIndex1Y,I262,TRUE,_xll.ohTrigger(RecalcTrigger,Trigger1Y)),NA())</f>
        <v>7.4268634122631738E-5</v>
      </c>
    </row>
    <row r="263" spans="2:17" x14ac:dyDescent="0.2">
      <c r="B263" s="39" t="s">
        <v>17</v>
      </c>
      <c r="D263" s="42">
        <f>_xll.qlCalendarAdvance(Calendar,$D262,B263,"f",FALSE)</f>
        <v>42853</v>
      </c>
      <c r="E263" s="177">
        <f>_xll.qlInterestRateIndexValueDate(IndexON,D263)</f>
        <v>42853</v>
      </c>
      <c r="F263" s="193">
        <f>IFERROR(_xll.qlIndexFixing(IndexON,D263,TRUE,_xll.ohTrigger(RecalcTrigger,TriggerON)),NA())</f>
        <v>-4.2125299708384301E-3</v>
      </c>
      <c r="H263" s="42">
        <f>_xll.qlCalendarAdvance(Calendar,$H262,B263,"f",FALSE)</f>
        <v>42853</v>
      </c>
      <c r="I263" s="177">
        <f>_xll.qlInterestRateIndexValueDate(Index1M,$H263)</f>
        <v>42858</v>
      </c>
      <c r="J263" s="182">
        <f>IFERROR(_xll.qlIndexFixing(Index1M,$H263,TRUE,_xll.ohTrigger(RecalcTrigger,Trigger1M)),NA())</f>
        <v>-4.1626385262170315E-3</v>
      </c>
      <c r="K263" s="44">
        <f>IFERROR(_xll.qlIndexFixing(Index3M,H263,TRUE,_xll.ohTrigger(RecalcTrigger,Trigger3M)),NA())</f>
        <v>-2.8986148733048029E-3</v>
      </c>
      <c r="L263" s="44">
        <f>IFERROR(_xll.qlIndexFixing(Index6M,$H263,TRUE,_xll.ohTrigger(RecalcTrigger,Trigger6M)),NA())</f>
        <v>-1.5364795826053688E-3</v>
      </c>
      <c r="M263" s="183">
        <f>IFERROR(_xll.qlIndexFixing(Index1Y,$H263,TRUE,_xll.ohTrigger(RecalcTrigger,Trigger1Y)),NA())</f>
        <v>1.5544361680920737E-4</v>
      </c>
      <c r="N263" s="182">
        <f>IFERROR(_xll.qlIndexFixing(ONIndex1M,I263,TRUE,_xll.ohTrigger(RecalcTrigger,Trigger1M)),NA())</f>
        <v>-4.1518143281615849E-3</v>
      </c>
      <c r="O263" s="44">
        <f>IFERROR(_xll.qlIndexFixing(ONIndex3M,I263,TRUE,_xll.ohTrigger(RecalcTrigger,Trigger3M)),NA())</f>
        <v>-2.9267001543864524E-3</v>
      </c>
      <c r="P263" s="44">
        <f>IFERROR(_xll.qlIndexFixing(ONIndex6M,I263,TRUE,_xll.ohTrigger(RecalcTrigger,Trigger6M)),NA())</f>
        <v>-1.6770768399476665E-3</v>
      </c>
      <c r="Q263" s="183">
        <f>IFERROR(_xll.qlIndexFixing(ONIndex1Y,I263,TRUE,_xll.ohTrigger(RecalcTrigger,Trigger1Y)),NA())</f>
        <v>8.7515903004486972E-5</v>
      </c>
    </row>
    <row r="264" spans="2:17" x14ac:dyDescent="0.2">
      <c r="B264" s="39" t="s">
        <v>17</v>
      </c>
      <c r="D264" s="42">
        <f>_xll.qlCalendarAdvance(Calendar,$D263,B264,"f",FALSE)</f>
        <v>42857</v>
      </c>
      <c r="E264" s="177">
        <f>_xll.qlInterestRateIndexValueDate(IndexON,D264)</f>
        <v>42857</v>
      </c>
      <c r="F264" s="193">
        <f>IFERROR(_xll.qlIndexFixing(IndexON,D264,TRUE,_xll.ohTrigger(RecalcTrigger,TriggerON)),NA())</f>
        <v>-4.2133205716332611E-3</v>
      </c>
      <c r="H264" s="42">
        <f>_xll.qlCalendarAdvance(Calendar,$H263,B264,"f",FALSE)</f>
        <v>42857</v>
      </c>
      <c r="I264" s="177">
        <f>_xll.qlInterestRateIndexValueDate(Index1M,$H264)</f>
        <v>42859</v>
      </c>
      <c r="J264" s="182">
        <f>IFERROR(_xll.qlIndexFixing(Index1M,$H264,TRUE,_xll.ohTrigger(RecalcTrigger,Trigger1M)),NA())</f>
        <v>-4.1631136331266028E-3</v>
      </c>
      <c r="K264" s="44">
        <f>IFERROR(_xll.qlIndexFixing(Index3M,H264,TRUE,_xll.ohTrigger(RecalcTrigger,Trigger3M)),NA())</f>
        <v>-2.8982342956523671E-3</v>
      </c>
      <c r="L264" s="44">
        <f>IFERROR(_xll.qlIndexFixing(Index6M,$H264,TRUE,_xll.ohTrigger(RecalcTrigger,Trigger6M)),NA())</f>
        <v>-1.5363786009816509E-3</v>
      </c>
      <c r="M264" s="183">
        <f>IFERROR(_xll.qlIndexFixing(Index1Y,$H264,TRUE,_xll.ohTrigger(RecalcTrigger,Trigger1Y)),NA())</f>
        <v>1.5700078312247021E-4</v>
      </c>
      <c r="N264" s="182">
        <f>IFERROR(_xll.qlIndexFixing(ONIndex1M,I264,TRUE,_xll.ohTrigger(RecalcTrigger,Trigger1M)),NA())</f>
        <v>-4.1537609759378924E-3</v>
      </c>
      <c r="O264" s="44">
        <f>IFERROR(_xll.qlIndexFixing(ONIndex3M,I264,TRUE,_xll.ohTrigger(RecalcTrigger,Trigger3M)),NA())</f>
        <v>-2.9269980115254057E-3</v>
      </c>
      <c r="P264" s="44">
        <f>IFERROR(_xll.qlIndexFixing(ONIndex6M,I264,TRUE,_xll.ohTrigger(RecalcTrigger,Trigger6M)),NA())</f>
        <v>-1.6716185242415804E-3</v>
      </c>
      <c r="Q264" s="183">
        <f>IFERROR(_xll.qlIndexFixing(ONIndex1Y,I264,TRUE,_xll.ohTrigger(RecalcTrigger,Trigger1Y)),NA())</f>
        <v>9.8862715693925907E-5</v>
      </c>
    </row>
    <row r="265" spans="2:17" x14ac:dyDescent="0.2">
      <c r="B265" s="39" t="s">
        <v>17</v>
      </c>
      <c r="D265" s="42">
        <f>_xll.qlCalendarAdvance(Calendar,$D264,B265,"f",FALSE)</f>
        <v>42858</v>
      </c>
      <c r="E265" s="177">
        <f>_xll.qlInterestRateIndexValueDate(IndexON,D265)</f>
        <v>42858</v>
      </c>
      <c r="F265" s="193">
        <f>IFERROR(_xll.qlIndexFixing(IndexON,D265,TRUE,_xll.ohTrigger(RecalcTrigger,TriggerON)),NA())</f>
        <v>-4.2135740943960442E-3</v>
      </c>
      <c r="H265" s="42">
        <f>_xll.qlCalendarAdvance(Calendar,$H264,B265,"f",FALSE)</f>
        <v>42858</v>
      </c>
      <c r="I265" s="177">
        <f>_xll.qlInterestRateIndexValueDate(Index1M,$H265)</f>
        <v>42860</v>
      </c>
      <c r="J265" s="182">
        <f>IFERROR(_xll.qlIndexFixing(Index1M,$H265,TRUE,_xll.ohTrigger(RecalcTrigger,Trigger1M)),NA())</f>
        <v>-4.1635865331380107E-3</v>
      </c>
      <c r="K265" s="44">
        <f>IFERROR(_xll.qlIndexFixing(Index3M,H265,TRUE,_xll.ohTrigger(RecalcTrigger,Trigger3M)),NA())</f>
        <v>-2.8975161344211155E-3</v>
      </c>
      <c r="L265" s="44">
        <f>IFERROR(_xll.qlIndexFixing(Index6M,$H265,TRUE,_xll.ohTrigger(RecalcTrigger,Trigger6M)),NA())</f>
        <v>-1.5355923428547224E-3</v>
      </c>
      <c r="M265" s="183">
        <f>IFERROR(_xll.qlIndexFixing(Index1Y,$H265,TRUE,_xll.ohTrigger(RecalcTrigger,Trigger1Y)),NA())</f>
        <v>1.6118128130253331E-4</v>
      </c>
      <c r="N265" s="182">
        <f>IFERROR(_xll.qlIndexFixing(ONIndex1M,I265,TRUE,_xll.ohTrigger(RecalcTrigger,Trigger1M)),NA())</f>
        <v>-4.1546993948404776E-3</v>
      </c>
      <c r="O265" s="44">
        <f>IFERROR(_xll.qlIndexFixing(ONIndex3M,I265,TRUE,_xll.ohTrigger(RecalcTrigger,Trigger3M)),NA())</f>
        <v>-2.9269400827436343E-3</v>
      </c>
      <c r="P265" s="44">
        <f>IFERROR(_xll.qlIndexFixing(ONIndex6M,I265,TRUE,_xll.ohTrigger(RecalcTrigger,Trigger6M)),NA())</f>
        <v>-1.6691981658079058E-3</v>
      </c>
      <c r="Q265" s="183">
        <f>IFERROR(_xll.qlIndexFixing(ONIndex1Y,I265,TRUE,_xll.ohTrigger(RecalcTrigger,Trigger1Y)),NA())</f>
        <v>1.0356951528400771E-4</v>
      </c>
    </row>
    <row r="266" spans="2:17" x14ac:dyDescent="0.2">
      <c r="B266" s="39" t="s">
        <v>17</v>
      </c>
      <c r="D266" s="42">
        <f>_xll.qlCalendarAdvance(Calendar,$D265,B266,"f",FALSE)</f>
        <v>42859</v>
      </c>
      <c r="E266" s="177">
        <f>_xll.qlInterestRateIndexValueDate(IndexON,D266)</f>
        <v>42859</v>
      </c>
      <c r="F266" s="193">
        <f>IFERROR(_xll.qlIndexFixing(IndexON,D266,TRUE,_xll.ohTrigger(RecalcTrigger,TriggerON)),NA())</f>
        <v>-4.2138110182765587E-3</v>
      </c>
      <c r="H266" s="42">
        <f>_xll.qlCalendarAdvance(Calendar,$H265,B266,"f",FALSE)</f>
        <v>42859</v>
      </c>
      <c r="I266" s="177">
        <f>_xll.qlInterestRateIndexValueDate(Index1M,$H266)</f>
        <v>42863</v>
      </c>
      <c r="J266" s="182">
        <f>IFERROR(_xll.qlIndexFixing(Index1M,$H266,TRUE,_xll.ohTrigger(RecalcTrigger,Trigger1M)),NA())</f>
        <v>-4.1661364255062318E-3</v>
      </c>
      <c r="K266" s="44">
        <f>IFERROR(_xll.qlIndexFixing(Index3M,H266,TRUE,_xll.ohTrigger(RecalcTrigger,Trigger3M)),NA())</f>
        <v>-2.8964479194158676E-3</v>
      </c>
      <c r="L266" s="44">
        <f>IFERROR(_xll.qlIndexFixing(Index6M,$H266,TRUE,_xll.ohTrigger(RecalcTrigger,Trigger6M)),NA())</f>
        <v>-1.5337396775401474E-3</v>
      </c>
      <c r="M266" s="183">
        <f>IFERROR(_xll.qlIndexFixing(Index1Y,$H266,TRUE,_xll.ohTrigger(RecalcTrigger,Trigger1Y)),NA())</f>
        <v>1.6311660682637576E-4</v>
      </c>
      <c r="N266" s="182">
        <f>IFERROR(_xll.qlIndexFixing(ONIndex1M,I266,TRUE,_xll.ohTrigger(RecalcTrigger,Trigger1M)),NA())</f>
        <v>-4.1556312070278878E-3</v>
      </c>
      <c r="O266" s="44">
        <f>IFERROR(_xll.qlIndexFixing(ONIndex3M,I266,TRUE,_xll.ohTrigger(RecalcTrigger,Trigger3M)),NA())</f>
        <v>-2.9267634467178283E-3</v>
      </c>
      <c r="P266" s="44">
        <f>IFERROR(_xll.qlIndexFixing(ONIndex6M,I266,TRUE,_xll.ohTrigger(RecalcTrigger,Trigger6M)),NA())</f>
        <v>-1.6669689148240963E-3</v>
      </c>
      <c r="Q266" s="183">
        <f>IFERROR(_xll.qlIndexFixing(ONIndex1Y,I266,TRUE,_xll.ohTrigger(RecalcTrigger,Trigger1Y)),NA())</f>
        <v>1.0768649795878105E-4</v>
      </c>
    </row>
    <row r="267" spans="2:17" x14ac:dyDescent="0.2">
      <c r="B267" s="39" t="s">
        <v>17</v>
      </c>
      <c r="D267" s="42">
        <f>_xll.qlCalendarAdvance(Calendar,$D266,B267,"f",FALSE)</f>
        <v>42860</v>
      </c>
      <c r="E267" s="177">
        <f>_xll.qlInterestRateIndexValueDate(IndexON,D267)</f>
        <v>42860</v>
      </c>
      <c r="F267" s="193">
        <f>IFERROR(_xll.qlIndexFixing(IndexON,D267,TRUE,_xll.ohTrigger(RecalcTrigger,TriggerON)),NA())</f>
        <v>-4.2141801223172237E-3</v>
      </c>
      <c r="H267" s="42">
        <f>_xll.qlCalendarAdvance(Calendar,$H266,B267,"f",FALSE)</f>
        <v>42860</v>
      </c>
      <c r="I267" s="177">
        <f>_xll.qlInterestRateIndexValueDate(Index1M,$H267)</f>
        <v>42864</v>
      </c>
      <c r="J267" s="182">
        <f>IFERROR(_xll.qlIndexFixing(Index1M,$H267,TRUE,_xll.ohTrigger(RecalcTrigger,Trigger1M)),NA())</f>
        <v>-4.1669726688453234E-3</v>
      </c>
      <c r="K267" s="44">
        <f>IFERROR(_xll.qlIndexFixing(Index3M,H267,TRUE,_xll.ohTrigger(RecalcTrigger,Trigger3M)),NA())</f>
        <v>-2.8959434799747798E-3</v>
      </c>
      <c r="L267" s="44">
        <f>IFERROR(_xll.qlIndexFixing(Index6M,$H267,TRUE,_xll.ohTrigger(RecalcTrigger,Trigger6M)),NA())</f>
        <v>-1.5332091290515273E-3</v>
      </c>
      <c r="M267" s="183">
        <f>IFERROR(_xll.qlIndexFixing(Index1Y,$H267,TRUE,_xll.ohTrigger(RecalcTrigger,Trigger1Y)),NA())</f>
        <v>1.6462522693981137E-4</v>
      </c>
      <c r="N267" s="182">
        <f>IFERROR(_xll.qlIndexFixing(ONIndex1M,I267,TRUE,_xll.ohTrigger(RecalcTrigger,Trigger1M)),NA())</f>
        <v>-4.1565563931156291E-3</v>
      </c>
      <c r="O267" s="44">
        <f>IFERROR(_xll.qlIndexFixing(ONIndex3M,I267,TRUE,_xll.ohTrigger(RecalcTrigger,Trigger3M)),NA())</f>
        <v>-2.9264669491713136E-3</v>
      </c>
      <c r="P267" s="44">
        <f>IFERROR(_xll.qlIndexFixing(ONIndex6M,I267,TRUE,_xll.ohTrigger(RecalcTrigger,Trigger6M)),NA())</f>
        <v>-1.6649330940721185E-3</v>
      </c>
      <c r="Q267" s="183">
        <f>IFERROR(_xll.qlIndexFixing(ONIndex1Y,I267,TRUE,_xll.ohTrigger(RecalcTrigger,Trigger1Y)),NA())</f>
        <v>1.1120709968892584E-4</v>
      </c>
    </row>
    <row r="268" spans="2:17" x14ac:dyDescent="0.2">
      <c r="B268" s="39" t="s">
        <v>17</v>
      </c>
      <c r="D268" s="42">
        <f>_xll.qlCalendarAdvance(Calendar,$D267,B268,"f",FALSE)</f>
        <v>42863</v>
      </c>
      <c r="E268" s="177">
        <f>_xll.qlInterestRateIndexValueDate(IndexON,D268)</f>
        <v>42863</v>
      </c>
      <c r="F268" s="193">
        <f>IFERROR(_xll.qlIndexFixing(IndexON,D268,TRUE,_xll.ohTrigger(RecalcTrigger,TriggerON)),NA())</f>
        <v>-4.2145923986769418E-3</v>
      </c>
      <c r="H268" s="42">
        <f>_xll.qlCalendarAdvance(Calendar,$H267,B268,"f",FALSE)</f>
        <v>42863</v>
      </c>
      <c r="I268" s="177">
        <f>_xll.qlInterestRateIndexValueDate(Index1M,$H268)</f>
        <v>42865</v>
      </c>
      <c r="J268" s="182">
        <f>IFERROR(_xll.qlIndexFixing(Index1M,$H268,TRUE,_xll.ohTrigger(RecalcTrigger,Trigger1M)),NA())</f>
        <v>-4.1685392204835678E-3</v>
      </c>
      <c r="K268" s="44">
        <f>IFERROR(_xll.qlIndexFixing(Index3M,H268,TRUE,_xll.ohTrigger(RecalcTrigger,Trigger3M)),NA())</f>
        <v>-2.8954192319198126E-3</v>
      </c>
      <c r="L268" s="44">
        <f>IFERROR(_xll.qlIndexFixing(Index6M,$H268,TRUE,_xll.ohTrigger(RecalcTrigger,Trigger6M)),NA())</f>
        <v>-1.5326816048157115E-3</v>
      </c>
      <c r="M268" s="183">
        <f>IFERROR(_xll.qlIndexFixing(Index1Y,$H268,TRUE,_xll.ohTrigger(RecalcTrigger,Trigger1Y)),NA())</f>
        <v>1.6612892570356307E-4</v>
      </c>
      <c r="N268" s="182">
        <f>IFERROR(_xll.qlIndexFixing(ONIndex1M,I268,TRUE,_xll.ohTrigger(RecalcTrigger,Trigger1M)),NA())</f>
        <v>-4.1583365490449609E-3</v>
      </c>
      <c r="O268" s="44">
        <f>IFERROR(_xll.qlIndexFixing(ONIndex3M,I268,TRUE,_xll.ohTrigger(RecalcTrigger,Trigger3M)),NA())</f>
        <v>-2.9254448736537597E-3</v>
      </c>
      <c r="P268" s="44">
        <f>IFERROR(_xll.qlIndexFixing(ONIndex6M,I268,TRUE,_xll.ohTrigger(RecalcTrigger,Trigger6M)),NA())</f>
        <v>-1.6615101641459518E-3</v>
      </c>
      <c r="Q268" s="183">
        <f>IFERROR(_xll.qlIndexFixing(ONIndex1Y,I268,TRUE,_xll.ohTrigger(RecalcTrigger,Trigger1Y)),NA())</f>
        <v>1.1622758251839116E-4</v>
      </c>
    </row>
    <row r="269" spans="2:17" x14ac:dyDescent="0.2">
      <c r="B269" s="39" t="s">
        <v>17</v>
      </c>
      <c r="D269" s="42">
        <f>_xll.qlCalendarAdvance(Calendar,$D268,B269,"f",FALSE)</f>
        <v>42864</v>
      </c>
      <c r="E269" s="177">
        <f>_xll.qlInterestRateIndexValueDate(IndexON,D269)</f>
        <v>42864</v>
      </c>
      <c r="F269" s="193">
        <f>IFERROR(_xll.qlIndexFixing(IndexON,D269,TRUE,_xll.ohTrigger(RecalcTrigger,TriggerON)),NA())</f>
        <v>-4.2147460837416162E-3</v>
      </c>
      <c r="H269" s="42">
        <f>_xll.qlCalendarAdvance(Calendar,$H268,B269,"f",FALSE)</f>
        <v>42864</v>
      </c>
      <c r="I269" s="177">
        <f>_xll.qlInterestRateIndexValueDate(Index1M,$H269)</f>
        <v>42866</v>
      </c>
      <c r="J269" s="182">
        <f>IFERROR(_xll.qlIndexFixing(Index1M,$H269,TRUE,_xll.ohTrigger(RecalcTrigger,Trigger1M)),NA())</f>
        <v>-4.1689907203160126E-3</v>
      </c>
      <c r="K269" s="44">
        <f>IFERROR(_xll.qlIndexFixing(Index3M,H269,TRUE,_xll.ohTrigger(RecalcTrigger,Trigger3M)),NA())</f>
        <v>-2.8948768705848392E-3</v>
      </c>
      <c r="L269" s="44">
        <f>IFERROR(_xll.qlIndexFixing(Index6M,$H269,TRUE,_xll.ohTrigger(RecalcTrigger,Trigger6M)),NA())</f>
        <v>-1.532519974796198E-3</v>
      </c>
      <c r="M269" s="183">
        <f>IFERROR(_xll.qlIndexFixing(Index1Y,$H269,TRUE,_xll.ohTrigger(RecalcTrigger,Trigger1Y)),NA())</f>
        <v>1.6762934117783883E-4</v>
      </c>
      <c r="N269" s="182">
        <f>IFERROR(_xll.qlIndexFixing(ONIndex1M,I269,TRUE,_xll.ohTrigger(RecalcTrigger,Trigger1M)),NA())</f>
        <v>-4.160190493576188E-3</v>
      </c>
      <c r="O269" s="44">
        <f>IFERROR(_xll.qlIndexFixing(ONIndex3M,I269,TRUE,_xll.ohTrigger(RecalcTrigger,Trigger3M)),NA())</f>
        <v>-2.9240592671175847E-3</v>
      </c>
      <c r="P269" s="44">
        <f>IFERROR(_xll.qlIndexFixing(ONIndex6M,I269,TRUE,_xll.ohTrigger(RecalcTrigger,Trigger6M)),NA())</f>
        <v>-1.6587705645854101E-3</v>
      </c>
      <c r="Q269" s="183">
        <f>IFERROR(_xll.qlIndexFixing(ONIndex1Y,I269,TRUE,_xll.ohTrigger(RecalcTrigger,Trigger1Y)),NA())</f>
        <v>1.1919441130103792E-4</v>
      </c>
    </row>
    <row r="270" spans="2:17" x14ac:dyDescent="0.2">
      <c r="B270" s="39" t="s">
        <v>17</v>
      </c>
      <c r="D270" s="42">
        <f>_xll.qlCalendarAdvance(Calendar,$D269,B270,"f",FALSE)</f>
        <v>42865</v>
      </c>
      <c r="E270" s="177">
        <f>_xll.qlInterestRateIndexValueDate(IndexON,D270)</f>
        <v>42865</v>
      </c>
      <c r="F270" s="193">
        <f>IFERROR(_xll.qlIndexFixing(IndexON,D270,TRUE,_xll.ohTrigger(RecalcTrigger,TriggerON)),NA())</f>
        <v>-4.2148830724020314E-3</v>
      </c>
      <c r="H270" s="42">
        <f>_xll.qlCalendarAdvance(Calendar,$H269,B270,"f",FALSE)</f>
        <v>42865</v>
      </c>
      <c r="I270" s="177">
        <f>_xll.qlInterestRateIndexValueDate(Index1M,$H270)</f>
        <v>42867</v>
      </c>
      <c r="J270" s="182">
        <f>IFERROR(_xll.qlIndexFixing(Index1M,$H270,TRUE,_xll.ohTrigger(RecalcTrigger,Trigger1M)),NA())</f>
        <v>-4.1694399679574386E-3</v>
      </c>
      <c r="K270" s="44">
        <f>IFERROR(_xll.qlIndexFixing(Index3M,H270,TRUE,_xll.ohTrigger(RecalcTrigger,Trigger3M)),NA())</f>
        <v>-2.8938061133409782E-3</v>
      </c>
      <c r="L270" s="44">
        <f>IFERROR(_xll.qlIndexFixing(Index6M,$H270,TRUE,_xll.ohTrigger(RecalcTrigger,Trigger6M)),NA())</f>
        <v>-1.5318113125481437E-3</v>
      </c>
      <c r="M270" s="183">
        <f>IFERROR(_xll.qlIndexFixing(Index1Y,$H270,TRUE,_xll.ohTrigger(RecalcTrigger,Trigger1Y)),NA())</f>
        <v>1.7181784660082677E-4</v>
      </c>
      <c r="N270" s="182">
        <f>IFERROR(_xll.qlIndexFixing(ONIndex1M,I270,TRUE,_xll.ohTrigger(RecalcTrigger,Trigger1M)),NA())</f>
        <v>-4.1610822617155208E-3</v>
      </c>
      <c r="O270" s="44">
        <f>IFERROR(_xll.qlIndexFixing(ONIndex3M,I270,TRUE,_xll.ohTrigger(RecalcTrigger,Trigger3M)),NA())</f>
        <v>-2.9231461536527448E-3</v>
      </c>
      <c r="P270" s="44">
        <f>IFERROR(_xll.qlIndexFixing(ONIndex6M,I270,TRUE,_xll.ohTrigger(RecalcTrigger,Trigger6M)),NA())</f>
        <v>-1.6577367338443949E-3</v>
      </c>
      <c r="Q270" s="183">
        <f>IFERROR(_xll.qlIndexFixing(ONIndex1Y,I270,TRUE,_xll.ohTrigger(RecalcTrigger,Trigger1Y)),NA())</f>
        <v>1.1963464435105209E-4</v>
      </c>
    </row>
    <row r="271" spans="2:17" x14ac:dyDescent="0.2">
      <c r="B271" s="39" t="s">
        <v>17</v>
      </c>
      <c r="D271" s="42">
        <f>_xll.qlCalendarAdvance(Calendar,$D270,B271,"f",FALSE)</f>
        <v>42866</v>
      </c>
      <c r="E271" s="177">
        <f>_xll.qlInterestRateIndexValueDate(IndexON,D271)</f>
        <v>42866</v>
      </c>
      <c r="F271" s="193">
        <f>IFERROR(_xll.qlIndexFixing(IndexON,D271,TRUE,_xll.ohTrigger(RecalcTrigger,TriggerON)),NA())</f>
        <v>-4.2150033482712956E-3</v>
      </c>
      <c r="H271" s="42">
        <f>_xll.qlCalendarAdvance(Calendar,$H270,B271,"f",FALSE)</f>
        <v>42866</v>
      </c>
      <c r="I271" s="177">
        <f>_xll.qlInterestRateIndexValueDate(Index1M,$H271)</f>
        <v>42870</v>
      </c>
      <c r="J271" s="182">
        <f>IFERROR(_xll.qlIndexFixing(Index1M,$H271,TRUE,_xll.ohTrigger(RecalcTrigger,Trigger1M)),NA())</f>
        <v>-4.1718447178495576E-3</v>
      </c>
      <c r="K271" s="44">
        <f>IFERROR(_xll.qlIndexFixing(Index3M,H271,TRUE,_xll.ohTrigger(RecalcTrigger,Trigger3M)),NA())</f>
        <v>-2.8925608104963421E-3</v>
      </c>
      <c r="L271" s="44">
        <f>IFERROR(_xll.qlIndexFixing(Index6M,$H271,TRUE,_xll.ohTrigger(RecalcTrigger,Trigger6M)),NA())</f>
        <v>-1.530046133708928E-3</v>
      </c>
      <c r="M271" s="183">
        <f>IFERROR(_xll.qlIndexFixing(Index1Y,$H271,TRUE,_xll.ohTrigger(RecalcTrigger,Trigger1Y)),NA())</f>
        <v>1.7363156285401436E-4</v>
      </c>
      <c r="N271" s="182">
        <f>IFERROR(_xll.qlIndexFixing(ONIndex1M,I271,TRUE,_xll.ohTrigger(RecalcTrigger,Trigger1M)),NA())</f>
        <v>-4.1619672887271975E-3</v>
      </c>
      <c r="O271" s="44">
        <f>IFERROR(_xll.qlIndexFixing(ONIndex3M,I271,TRUE,_xll.ohTrigger(RecalcTrigger,Trigger3M)),NA())</f>
        <v>-2.9221062551254562E-3</v>
      </c>
      <c r="P271" s="44">
        <f>IFERROR(_xll.qlIndexFixing(ONIndex6M,I271,TRUE,_xll.ohTrigger(RecalcTrigger,Trigger6M)),NA())</f>
        <v>-1.6569102690677795E-3</v>
      </c>
      <c r="Q271" s="183">
        <f>IFERROR(_xll.qlIndexFixing(ONIndex1Y,I271,TRUE,_xll.ohTrigger(RecalcTrigger,Trigger1Y)),NA())</f>
        <v>1.1943911100154025E-4</v>
      </c>
    </row>
    <row r="272" spans="2:17" x14ac:dyDescent="0.2">
      <c r="B272" s="39" t="s">
        <v>17</v>
      </c>
      <c r="D272" s="42">
        <f>_xll.qlCalendarAdvance(Calendar,$D271,B272,"f",FALSE)</f>
        <v>42867</v>
      </c>
      <c r="E272" s="177">
        <f>_xll.qlInterestRateIndexValueDate(IndexON,D272)</f>
        <v>42867</v>
      </c>
      <c r="F272" s="193">
        <f>IFERROR(_xll.qlIndexFixing(IndexON,D272,TRUE,_xll.ohTrigger(RecalcTrigger,TriggerON)),NA())</f>
        <v>-4.2151387545041885E-3</v>
      </c>
      <c r="H272" s="42">
        <f>_xll.qlCalendarAdvance(Calendar,$H271,B272,"f",FALSE)</f>
        <v>42867</v>
      </c>
      <c r="I272" s="177">
        <f>_xll.qlInterestRateIndexValueDate(Index1M,$H272)</f>
        <v>42871</v>
      </c>
      <c r="J272" s="182">
        <f>IFERROR(_xll.qlIndexFixing(Index1M,$H272,TRUE,_xll.ohTrigger(RecalcTrigger,Trigger1M)),NA())</f>
        <v>-4.1726323117931684E-3</v>
      </c>
      <c r="K272" s="44">
        <f>IFERROR(_xll.qlIndexFixing(Index3M,H272,TRUE,_xll.ohTrigger(RecalcTrigger,Trigger3M)),NA())</f>
        <v>-2.8919539241225784E-3</v>
      </c>
      <c r="L272" s="44">
        <f>IFERROR(_xll.qlIndexFixing(Index6M,$H272,TRUE,_xll.ohTrigger(RecalcTrigger,Trigger6M)),NA())</f>
        <v>-1.5295106381036784E-3</v>
      </c>
      <c r="M272" s="183">
        <f>IFERROR(_xll.qlIndexFixing(Index1Y,$H272,TRUE,_xll.ohTrigger(RecalcTrigger,Trigger1Y)),NA())</f>
        <v>1.7514076425194998E-4</v>
      </c>
      <c r="N272" s="182">
        <f>IFERROR(_xll.qlIndexFixing(ONIndex1M,I272,TRUE,_xll.ohTrigger(RecalcTrigger,Trigger1M)),NA())</f>
        <v>-4.1628455553466281E-3</v>
      </c>
      <c r="O272" s="44">
        <f>IFERROR(_xll.qlIndexFixing(ONIndex3M,I272,TRUE,_xll.ohTrigger(RecalcTrigger,Trigger3M)),NA())</f>
        <v>-2.9209384173389807E-3</v>
      </c>
      <c r="P272" s="44">
        <f>IFERROR(_xll.qlIndexFixing(ONIndex6M,I272,TRUE,_xll.ohTrigger(RecalcTrigger,Trigger6M)),NA())</f>
        <v>-1.6562934929176265E-3</v>
      </c>
      <c r="Q272" s="183">
        <f>IFERROR(_xll.qlIndexFixing(ONIndex1Y,I272,TRUE,_xll.ohTrigger(RecalcTrigger,Trigger1Y)),NA())</f>
        <v>1.1860124698337415E-4</v>
      </c>
    </row>
    <row r="273" spans="2:17" x14ac:dyDescent="0.2">
      <c r="B273" s="39" t="s">
        <v>17</v>
      </c>
      <c r="D273" s="42">
        <f>_xll.qlCalendarAdvance(Calendar,$D272,B273,"f",FALSE)</f>
        <v>42870</v>
      </c>
      <c r="E273" s="177">
        <f>_xll.qlInterestRateIndexValueDate(IndexON,D273)</f>
        <v>42870</v>
      </c>
      <c r="F273" s="193">
        <f>IFERROR(_xll.qlIndexFixing(IndexON,D273,TRUE,_xll.ohTrigger(RecalcTrigger,TriggerON)),NA())</f>
        <v>-4.2153169986169914E-3</v>
      </c>
      <c r="H273" s="42">
        <f>_xll.qlCalendarAdvance(Calendar,$H272,B273,"f",FALSE)</f>
        <v>42870</v>
      </c>
      <c r="I273" s="177">
        <f>_xll.qlInterestRateIndexValueDate(Index1M,$H273)</f>
        <v>42872</v>
      </c>
      <c r="J273" s="182">
        <f>IFERROR(_xll.qlIndexFixing(Index1M,$H273,TRUE,_xll.ohTrigger(RecalcTrigger,Trigger1M)),NA())</f>
        <v>-4.1741003166622711E-3</v>
      </c>
      <c r="K273" s="44">
        <f>IFERROR(_xll.qlIndexFixing(Index3M,H273,TRUE,_xll.ohTrigger(RecalcTrigger,Trigger3M)),NA())</f>
        <v>-2.8913394632760266E-3</v>
      </c>
      <c r="L273" s="44">
        <f>IFERROR(_xll.qlIndexFixing(Index6M,$H273,TRUE,_xll.ohTrigger(RecalcTrigger,Trigger6M)),NA())</f>
        <v>-1.5289693353525776E-3</v>
      </c>
      <c r="M273" s="183">
        <f>IFERROR(_xll.qlIndexFixing(Index1Y,$H273,TRUE,_xll.ohTrigger(RecalcTrigger,Trigger1Y)),NA())</f>
        <v>1.7665688960324147E-4</v>
      </c>
      <c r="N273" s="182">
        <f>IFERROR(_xll.qlIndexFixing(ONIndex1M,I273,TRUE,_xll.ohTrigger(RecalcTrigger,Trigger1M)),NA())</f>
        <v>-4.1645312813320956E-3</v>
      </c>
      <c r="O273" s="44">
        <f>IFERROR(_xll.qlIndexFixing(ONIndex3M,I273,TRUE,_xll.ohTrigger(RecalcTrigger,Trigger3M)),NA())</f>
        <v>-2.9181468537720079E-3</v>
      </c>
      <c r="P273" s="44">
        <f>IFERROR(_xll.qlIndexFixing(ONIndex6M,I273,TRUE,_xll.ohTrigger(RecalcTrigger,Trigger6M)),NA())</f>
        <v>-1.6557629000679697E-3</v>
      </c>
      <c r="Q273" s="183">
        <f>IFERROR(_xll.qlIndexFixing(ONIndex1Y,I273,TRUE,_xll.ohTrigger(RecalcTrigger,Trigger1Y)),NA())</f>
        <v>1.1475163262275601E-4</v>
      </c>
    </row>
    <row r="274" spans="2:17" x14ac:dyDescent="0.2">
      <c r="B274" s="39" t="s">
        <v>17</v>
      </c>
      <c r="D274" s="42">
        <f>_xll.qlCalendarAdvance(Calendar,$D273,B274,"f",FALSE)</f>
        <v>42871</v>
      </c>
      <c r="E274" s="177">
        <f>_xll.qlInterestRateIndexValueDate(IndexON,D274)</f>
        <v>42871</v>
      </c>
      <c r="F274" s="193">
        <f>IFERROR(_xll.qlIndexFixing(IndexON,D274,TRUE,_xll.ohTrigger(RecalcTrigger,TriggerON)),NA())</f>
        <v>-4.2153534667654924E-3</v>
      </c>
      <c r="H274" s="42">
        <f>_xll.qlCalendarAdvance(Calendar,$H273,B274,"f",FALSE)</f>
        <v>42871</v>
      </c>
      <c r="I274" s="177">
        <f>_xll.qlInterestRateIndexValueDate(Index1M,$H274)</f>
        <v>42873</v>
      </c>
      <c r="J274" s="182">
        <f>IFERROR(_xll.qlIndexFixing(Index1M,$H274,TRUE,_xll.ohTrigger(RecalcTrigger,Trigger1M)),NA())</f>
        <v>-4.1745277355847987E-3</v>
      </c>
      <c r="K274" s="44">
        <f>IFERROR(_xll.qlIndexFixing(Index3M,H274,TRUE,_xll.ohTrigger(RecalcTrigger,Trigger3M)),NA())</f>
        <v>-2.8907192455575386E-3</v>
      </c>
      <c r="L274" s="44">
        <f>IFERROR(_xll.qlIndexFixing(Index6M,$H274,TRUE,_xll.ohTrigger(RecalcTrigger,Trigger6M)),NA())</f>
        <v>-1.5286682988322187E-3</v>
      </c>
      <c r="M274" s="183">
        <f>IFERROR(_xll.qlIndexFixing(Index1Y,$H274,TRUE,_xll.ohTrigger(RecalcTrigger,Trigger1Y)),NA())</f>
        <v>1.7818170326312606E-4</v>
      </c>
      <c r="N274" s="182">
        <f>IFERROR(_xll.qlIndexFixing(ONIndex1M,I274,TRUE,_xll.ohTrigger(RecalcTrigger,Trigger1M)),NA())</f>
        <v>-4.1662906345285577E-3</v>
      </c>
      <c r="O274" s="44">
        <f>IFERROR(_xll.qlIndexFixing(ONIndex3M,I274,TRUE,_xll.ohTrigger(RecalcTrigger,Trigger3M)),NA())</f>
        <v>-2.9149645962212034E-3</v>
      </c>
      <c r="P274" s="44">
        <f>IFERROR(_xll.qlIndexFixing(ONIndex6M,I274,TRUE,_xll.ohTrigger(RecalcTrigger,Trigger6M)),NA())</f>
        <v>-1.6559697265039475E-3</v>
      </c>
      <c r="Q274" s="183">
        <f>IFERROR(_xll.qlIndexFixing(ONIndex1Y,I274,TRUE,_xll.ohTrigger(RecalcTrigger,Trigger1Y)),NA())</f>
        <v>1.0869520107981145E-4</v>
      </c>
    </row>
    <row r="275" spans="2:17" x14ac:dyDescent="0.2">
      <c r="B275" s="39" t="s">
        <v>17</v>
      </c>
      <c r="D275" s="42">
        <f>_xll.qlCalendarAdvance(Calendar,$D274,B275,"f",FALSE)</f>
        <v>42872</v>
      </c>
      <c r="E275" s="177">
        <f>_xll.qlInterestRateIndexValueDate(IndexON,D275)</f>
        <v>42872</v>
      </c>
      <c r="F275" s="193">
        <f>IFERROR(_xll.qlIndexFixing(IndexON,D275,TRUE,_xll.ohTrigger(RecalcTrigger,TriggerON)),NA())</f>
        <v>-4.2153731245608839E-3</v>
      </c>
      <c r="H275" s="42">
        <f>_xll.qlCalendarAdvance(Calendar,$H274,B275,"f",FALSE)</f>
        <v>42872</v>
      </c>
      <c r="I275" s="177">
        <f>_xll.qlInterestRateIndexValueDate(Index1M,$H275)</f>
        <v>42874</v>
      </c>
      <c r="J275" s="182">
        <f>IFERROR(_xll.qlIndexFixing(Index1M,$H275,TRUE,_xll.ohTrigger(RecalcTrigger,Trigger1M)),NA())</f>
        <v>-4.1749528570085076E-3</v>
      </c>
      <c r="K275" s="44">
        <f>IFERROR(_xll.qlIndexFixing(Index3M,H275,TRUE,_xll.ohTrigger(RecalcTrigger,Trigger3M)),NA())</f>
        <v>-2.8894365031438994E-3</v>
      </c>
      <c r="L275" s="44">
        <f>IFERROR(_xll.qlIndexFixing(Index6M,$H275,TRUE,_xll.ohTrigger(RecalcTrigger,Trigger6M)),NA())</f>
        <v>-1.5279854628972211E-3</v>
      </c>
      <c r="M275" s="183">
        <f>IFERROR(_xll.qlIndexFixing(Index1Y,$H275,TRUE,_xll.ohTrigger(RecalcTrigger,Trigger1Y)),NA())</f>
        <v>1.824623666052239E-4</v>
      </c>
      <c r="N275" s="182">
        <f>IFERROR(_xll.qlIndexFixing(ONIndex1M,I275,TRUE,_xll.ohTrigger(RecalcTrigger,Trigger1M)),NA())</f>
        <v>-4.1671348115368545E-3</v>
      </c>
      <c r="O275" s="44">
        <f>IFERROR(_xll.qlIndexFixing(ONIndex3M,I275,TRUE,_xll.ohTrigger(RecalcTrigger,Trigger3M)),NA())</f>
        <v>-2.913139753504268E-3</v>
      </c>
      <c r="P275" s="44">
        <f>IFERROR(_xll.qlIndexFixing(ONIndex6M,I275,TRUE,_xll.ohTrigger(RecalcTrigger,Trigger6M)),NA())</f>
        <v>-1.6564362326976223E-3</v>
      </c>
      <c r="Q275" s="183">
        <f>IFERROR(_xll.qlIndexFixing(ONIndex1Y,I275,TRUE,_xll.ohTrigger(RecalcTrigger,Trigger1Y)),NA())</f>
        <v>1.0454722104036307E-4</v>
      </c>
    </row>
    <row r="276" spans="2:17" x14ac:dyDescent="0.2">
      <c r="B276" s="39" t="s">
        <v>17</v>
      </c>
      <c r="D276" s="42">
        <f>_xll.qlCalendarAdvance(Calendar,$D275,B276,"f",FALSE)</f>
        <v>42873</v>
      </c>
      <c r="E276" s="177">
        <f>_xll.qlInterestRateIndexValueDate(IndexON,D276)</f>
        <v>42873</v>
      </c>
      <c r="F276" s="193">
        <f>IFERROR(_xll.qlIndexFixing(IndexON,D276,TRUE,_xll.ohTrigger(RecalcTrigger,TriggerON)),NA())</f>
        <v>-4.2153759557761461E-3</v>
      </c>
      <c r="H276" s="42">
        <f>_xll.qlCalendarAdvance(Calendar,$H275,B276,"f",FALSE)</f>
        <v>42873</v>
      </c>
      <c r="I276" s="177">
        <f>_xll.qlInterestRateIndexValueDate(Index1M,$H276)</f>
        <v>42877</v>
      </c>
      <c r="J276" s="182">
        <f>IFERROR(_xll.qlIndexFixing(Index1M,$H276,TRUE,_xll.ohTrigger(RecalcTrigger,Trigger1M)),NA())</f>
        <v>-4.1772096444299637E-3</v>
      </c>
      <c r="K276" s="44">
        <f>IFERROR(_xll.qlIndexFixing(Index3M,H276,TRUE,_xll.ohTrigger(RecalcTrigger,Trigger3M)),NA())</f>
        <v>-2.888217769299233E-3</v>
      </c>
      <c r="L276" s="44">
        <f>IFERROR(_xll.qlIndexFixing(Index6M,$H276,TRUE,_xll.ohTrigger(RecalcTrigger,Trigger6M)),NA())</f>
        <v>-1.5261291992347682E-3</v>
      </c>
      <c r="M276" s="183">
        <f>IFERROR(_xll.qlIndexFixing(Index1Y,$H276,TRUE,_xll.ohTrigger(RecalcTrigger,Trigger1Y)),NA())</f>
        <v>1.8440375960506039E-4</v>
      </c>
      <c r="N276" s="182">
        <f>IFERROR(_xll.qlIndexFixing(ONIndex1M,I276,TRUE,_xll.ohTrigger(RecalcTrigger,Trigger1M)),NA())</f>
        <v>-4.1679721128851099E-3</v>
      </c>
      <c r="O276" s="44">
        <f>IFERROR(_xll.qlIndexFixing(ONIndex3M,I276,TRUE,_xll.ohTrigger(RecalcTrigger,Trigger3M)),NA())</f>
        <v>-2.9111800478665018E-3</v>
      </c>
      <c r="P276" s="44">
        <f>IFERROR(_xll.qlIndexFixing(ONIndex6M,I276,TRUE,_xll.ohTrigger(RecalcTrigger,Trigger6M)),NA())</f>
        <v>-1.6571263631703914E-3</v>
      </c>
      <c r="Q276" s="183">
        <f>IFERROR(_xll.qlIndexFixing(ONIndex1Y,I276,TRUE,_xll.ohTrigger(RecalcTrigger,Trigger1Y)),NA())</f>
        <v>9.9717525197107193E-5</v>
      </c>
    </row>
    <row r="277" spans="2:17" x14ac:dyDescent="0.2">
      <c r="B277" s="39" t="s">
        <v>17</v>
      </c>
      <c r="D277" s="42">
        <f>_xll.qlCalendarAdvance(Calendar,$D276,B277,"f",FALSE)</f>
        <v>42874</v>
      </c>
      <c r="E277" s="177">
        <f>_xll.qlInterestRateIndexValueDate(IndexON,D277)</f>
        <v>42874</v>
      </c>
      <c r="F277" s="193">
        <f>IFERROR(_xll.qlIndexFixing(IndexON,D277,TRUE,_xll.ohTrigger(RecalcTrigger,TriggerON)),NA())</f>
        <v>-4.2152760902736119E-3</v>
      </c>
      <c r="H277" s="42">
        <f>_xll.qlCalendarAdvance(Calendar,$H276,B277,"f",FALSE)</f>
        <v>42874</v>
      </c>
      <c r="I277" s="177">
        <f>_xll.qlInterestRateIndexValueDate(Index1M,$H277)</f>
        <v>42878</v>
      </c>
      <c r="J277" s="182">
        <f>IFERROR(_xll.qlIndexFixing(Index1M,$H277,TRUE,_xll.ohTrigger(RecalcTrigger,Trigger1M)),NA())</f>
        <v>-4.1779476489816276E-3</v>
      </c>
      <c r="K277" s="44">
        <f>IFERROR(_xll.qlIndexFixing(Index3M,H277,TRUE,_xll.ohTrigger(RecalcTrigger,Trigger3M)),NA())</f>
        <v>-2.8875966425583226E-3</v>
      </c>
      <c r="L277" s="44">
        <f>IFERROR(_xll.qlIndexFixing(Index6M,$H277,TRUE,_xll.ohTrigger(RecalcTrigger,Trigger6M)),NA())</f>
        <v>-1.5255249558442279E-3</v>
      </c>
      <c r="M277" s="183">
        <f>IFERROR(_xll.qlIndexFixing(Index1Y,$H277,TRUE,_xll.ohTrigger(RecalcTrigger,Trigger1Y)),NA())</f>
        <v>1.859991116527881E-4</v>
      </c>
      <c r="N277" s="182">
        <f>IFERROR(_xll.qlIndexFixing(ONIndex1M,I277,TRUE,_xll.ohTrigger(RecalcTrigger,Trigger1M)),NA())</f>
        <v>-4.1688025197483825E-3</v>
      </c>
      <c r="O277" s="44">
        <f>IFERROR(_xll.qlIndexFixing(ONIndex3M,I277,TRUE,_xll.ohTrigger(RecalcTrigger,Trigger3M)),NA())</f>
        <v>-2.9090843252710386E-3</v>
      </c>
      <c r="P277" s="44">
        <f>IFERROR(_xll.qlIndexFixing(ONIndex6M,I277,TRUE,_xll.ohTrigger(RecalcTrigger,Trigger6M)),NA())</f>
        <v>-1.6580424408241257E-3</v>
      </c>
      <c r="Q277" s="183">
        <f>IFERROR(_xll.qlIndexFixing(ONIndex1Y,I277,TRUE,_xll.ohTrigger(RecalcTrigger,Trigger1Y)),NA())</f>
        <v>9.4199549520723735E-5</v>
      </c>
    </row>
    <row r="278" spans="2:17" x14ac:dyDescent="0.2">
      <c r="B278" s="39" t="s">
        <v>17</v>
      </c>
      <c r="D278" s="42">
        <f>_xll.qlCalendarAdvance(Calendar,$D277,B278,"f",FALSE)</f>
        <v>42877</v>
      </c>
      <c r="E278" s="177">
        <f>_xll.qlInterestRateIndexValueDate(IndexON,D278)</f>
        <v>42877</v>
      </c>
      <c r="F278" s="193">
        <f>IFERROR(_xll.qlIndexFixing(IndexON,D278,TRUE,_xll.ohTrigger(RecalcTrigger,TriggerON)),NA())</f>
        <v>-4.2152186897759236E-3</v>
      </c>
      <c r="H278" s="42">
        <f>_xll.qlCalendarAdvance(Calendar,$H277,B278,"f",FALSE)</f>
        <v>42877</v>
      </c>
      <c r="I278" s="177">
        <f>_xll.qlInterestRateIndexValueDate(Index1M,$H278)</f>
        <v>42879</v>
      </c>
      <c r="J278" s="182">
        <f>IFERROR(_xll.qlIndexFixing(Index1M,$H278,TRUE,_xll.ohTrigger(RecalcTrigger,Trigger1M)),NA())</f>
        <v>-4.1793152349473518E-3</v>
      </c>
      <c r="K278" s="44">
        <f>IFERROR(_xll.qlIndexFixing(Index3M,H278,TRUE,_xll.ohTrigger(RecalcTrigger,Trigger3M)),NA())</f>
        <v>-2.8869810313471847E-3</v>
      </c>
      <c r="L278" s="44">
        <f>IFERROR(_xll.qlIndexFixing(Index6M,$H278,TRUE,_xll.ohTrigger(RecalcTrigger,Trigger6M)),NA())</f>
        <v>-1.5249054136130149E-3</v>
      </c>
      <c r="M278" s="183">
        <f>IFERROR(_xll.qlIndexFixing(Index1Y,$H278,TRUE,_xll.ohTrigger(RecalcTrigger,Trigger1Y)),NA())</f>
        <v>1.8761411705584254E-4</v>
      </c>
      <c r="N278" s="182">
        <f>IFERROR(_xll.qlIndexFixing(ONIndex1M,I278,TRUE,_xll.ohTrigger(RecalcTrigger,Trigger1M)),NA())</f>
        <v>-4.170391942435181E-3</v>
      </c>
      <c r="O278" s="44">
        <f>IFERROR(_xll.qlIndexFixing(ONIndex3M,I278,TRUE,_xll.ohTrigger(RecalcTrigger,Trigger3M)),NA())</f>
        <v>-2.9044102881270462E-3</v>
      </c>
      <c r="P278" s="44">
        <f>IFERROR(_xll.qlIndexFixing(ONIndex6M,I278,TRUE,_xll.ohTrigger(RecalcTrigger,Trigger6M)),NA())</f>
        <v>-1.6606317055201103E-3</v>
      </c>
      <c r="Q278" s="183">
        <f>IFERROR(_xll.qlIndexFixing(ONIndex1Y,I278,TRUE,_xll.ohTrigger(RecalcTrigger,Trigger1Y)),NA())</f>
        <v>8.083652848434042E-5</v>
      </c>
    </row>
    <row r="279" spans="2:17" x14ac:dyDescent="0.2">
      <c r="B279" s="39" t="s">
        <v>17</v>
      </c>
      <c r="D279" s="42">
        <f>_xll.qlCalendarAdvance(Calendar,$D278,B279,"f",FALSE)</f>
        <v>42878</v>
      </c>
      <c r="E279" s="177">
        <f>_xll.qlInterestRateIndexValueDate(IndexON,D279)</f>
        <v>42878</v>
      </c>
      <c r="F279" s="193">
        <f>IFERROR(_xll.qlIndexFixing(IndexON,D279,TRUE,_xll.ohTrigger(RecalcTrigger,TriggerON)),NA())</f>
        <v>-4.2151371442855634E-3</v>
      </c>
      <c r="H279" s="42">
        <f>_xll.qlCalendarAdvance(Calendar,$H278,B279,"f",FALSE)</f>
        <v>42878</v>
      </c>
      <c r="I279" s="177">
        <f>_xll.qlInterestRateIndexValueDate(Index1M,$H279)</f>
        <v>42880</v>
      </c>
      <c r="J279" s="182">
        <f>IFERROR(_xll.qlIndexFixing(Index1M,$H279,TRUE,_xll.ohTrigger(RecalcTrigger,Trigger1M)),NA())</f>
        <v>-4.1797180990350846E-3</v>
      </c>
      <c r="K279" s="44">
        <f>IFERROR(_xll.qlIndexFixing(Index3M,H279,TRUE,_xll.ohTrigger(RecalcTrigger,Trigger3M)),NA())</f>
        <v>-2.8863728755349535E-3</v>
      </c>
      <c r="L279" s="44">
        <f>IFERROR(_xll.qlIndexFixing(Index6M,$H279,TRUE,_xll.ohTrigger(RecalcTrigger,Trigger6M)),NA())</f>
        <v>-1.5243857624815159E-3</v>
      </c>
      <c r="M279" s="183">
        <f>IFERROR(_xll.qlIndexFixing(Index1Y,$H279,TRUE,_xll.ohTrigger(RecalcTrigger,Trigger1Y)),NA())</f>
        <v>1.8925066647784936E-4</v>
      </c>
      <c r="N279" s="182">
        <f>IFERROR(_xll.qlIndexFixing(ONIndex1M,I279,TRUE,_xll.ohTrigger(RecalcTrigger,Trigger1M)),NA())</f>
        <v>-4.172054815980708E-3</v>
      </c>
      <c r="O279" s="44">
        <f>IFERROR(_xll.qlIndexFixing(ONIndex3M,I279,TRUE,_xll.ohTrigger(RecalcTrigger,Trigger3M)),NA())</f>
        <v>-2.8993181865732964E-3</v>
      </c>
      <c r="P279" s="44">
        <f>IFERROR(_xll.qlIndexFixing(ONIndex6M,I279,TRUE,_xll.ohTrigger(RecalcTrigger,Trigger6M)),NA())</f>
        <v>-1.6640126739320138E-3</v>
      </c>
      <c r="Q279" s="183">
        <f>IFERROR(_xll.qlIndexFixing(ONIndex1Y,I279,TRUE,_xll.ohTrigger(RecalcTrigger,Trigger1Y)),NA())</f>
        <v>6.5113563021412801E-5</v>
      </c>
    </row>
    <row r="280" spans="2:17" x14ac:dyDescent="0.2">
      <c r="B280" s="39" t="s">
        <v>17</v>
      </c>
      <c r="D280" s="42">
        <f>_xll.qlCalendarAdvance(Calendar,$D279,B280,"f",FALSE)</f>
        <v>42879</v>
      </c>
      <c r="E280" s="177">
        <f>_xll.qlInterestRateIndexValueDate(IndexON,D280)</f>
        <v>42879</v>
      </c>
      <c r="F280" s="193">
        <f>IFERROR(_xll.qlIndexFixing(IndexON,D280,TRUE,_xll.ohTrigger(RecalcTrigger,TriggerON)),NA())</f>
        <v>-4.2150386746131474E-3</v>
      </c>
      <c r="H280" s="42">
        <f>_xll.qlCalendarAdvance(Calendar,$H279,B280,"f",FALSE)</f>
        <v>42879</v>
      </c>
      <c r="I280" s="177">
        <f>_xll.qlInterestRateIndexValueDate(Index1M,$H280)</f>
        <v>42881</v>
      </c>
      <c r="J280" s="182">
        <f>IFERROR(_xll.qlIndexFixing(Index1M,$H280,TRUE,_xll.ohTrigger(RecalcTrigger,Trigger1M)),NA())</f>
        <v>-4.1801186202991827E-3</v>
      </c>
      <c r="K280" s="44">
        <f>IFERROR(_xll.qlIndexFixing(Index3M,H280,TRUE,_xll.ohTrigger(RecalcTrigger,Trigger3M)),NA())</f>
        <v>-2.8850149141102662E-3</v>
      </c>
      <c r="L280" s="44">
        <f>IFERROR(_xll.qlIndexFixing(Index6M,$H280,TRUE,_xll.ohTrigger(RecalcTrigger,Trigger6M)),NA())</f>
        <v>-1.5236703114776826E-3</v>
      </c>
      <c r="M280" s="183">
        <f>IFERROR(_xll.qlIndexFixing(Index1Y,$H280,TRUE,_xll.ohTrigger(RecalcTrigger,Trigger1Y)),NA())</f>
        <v>1.9371059554772042E-4</v>
      </c>
      <c r="N280" s="182">
        <f>IFERROR(_xll.qlIndexFixing(ONIndex1M,I280,TRUE,_xll.ohTrigger(RecalcTrigger,Trigger1M)),NA())</f>
        <v>-4.172850461330313E-3</v>
      </c>
      <c r="O280" s="44">
        <f>IFERROR(_xll.qlIndexFixing(ONIndex3M,I280,TRUE,_xll.ohTrigger(RecalcTrigger,Trigger3M)),NA())</f>
        <v>-2.8965250699952705E-3</v>
      </c>
      <c r="P280" s="44">
        <f>IFERROR(_xll.qlIndexFixing(ONIndex6M,I280,TRUE,_xll.ohTrigger(RecalcTrigger,Trigger6M)),NA())</f>
        <v>-1.666093326062601E-3</v>
      </c>
      <c r="Q280" s="183">
        <f>IFERROR(_xll.qlIndexFixing(ONIndex1Y,I280,TRUE,_xll.ohTrigger(RecalcTrigger,Trigger1Y)),NA())</f>
        <v>5.6055724622083858E-5</v>
      </c>
    </row>
    <row r="281" spans="2:17" x14ac:dyDescent="0.2">
      <c r="B281" s="39" t="s">
        <v>17</v>
      </c>
      <c r="D281" s="42">
        <f>_xll.qlCalendarAdvance(Calendar,$D280,B281,"f",FALSE)</f>
        <v>42880</v>
      </c>
      <c r="E281" s="177">
        <f>_xll.qlInterestRateIndexValueDate(IndexON,D281)</f>
        <v>42880</v>
      </c>
      <c r="F281" s="193">
        <f>IFERROR(_xll.qlIndexFixing(IndexON,D281,TRUE,_xll.ohTrigger(RecalcTrigger,TriggerON)),NA())</f>
        <v>-4.2149232646115919E-3</v>
      </c>
      <c r="H281" s="42">
        <f>_xll.qlCalendarAdvance(Calendar,$H280,B281,"f",FALSE)</f>
        <v>42880</v>
      </c>
      <c r="I281" s="177">
        <f>_xll.qlInterestRateIndexValueDate(Index1M,$H281)</f>
        <v>42884</v>
      </c>
      <c r="J281" s="182">
        <f>IFERROR(_xll.qlIndexFixing(Index1M,$H281,TRUE,_xll.ohTrigger(RecalcTrigger,Trigger1M)),NA())</f>
        <v>-4.1822246252541263E-3</v>
      </c>
      <c r="K281" s="44">
        <f>IFERROR(_xll.qlIndexFixing(Index3M,H281,TRUE,_xll.ohTrigger(RecalcTrigger,Trigger3M)),NA())</f>
        <v>-2.8840542149483786E-3</v>
      </c>
      <c r="L281" s="44">
        <f>IFERROR(_xll.qlIndexFixing(Index6M,$H281,TRUE,_xll.ohTrigger(RecalcTrigger,Trigger6M)),NA())</f>
        <v>-1.5215284030854941E-3</v>
      </c>
      <c r="M281" s="183">
        <f>IFERROR(_xll.qlIndexFixing(Index1Y,$H281,TRUE,_xll.ohTrigger(RecalcTrigger,Trigger1Y)),NA())</f>
        <v>1.9605074925658082E-4</v>
      </c>
      <c r="N281" s="182">
        <f>IFERROR(_xll.qlIndexFixing(ONIndex1M,I281,TRUE,_xll.ohTrigger(RecalcTrigger,Trigger1M)),NA())</f>
        <v>-4.1736390969271397E-3</v>
      </c>
      <c r="O281" s="44">
        <f>IFERROR(_xll.qlIndexFixing(ONIndex3M,I281,TRUE,_xll.ohTrigger(RecalcTrigger,Trigger3M)),NA())</f>
        <v>-2.8936395381418123E-3</v>
      </c>
      <c r="P281" s="44">
        <f>IFERROR(_xll.qlIndexFixing(ONIndex6M,I281,TRUE,_xll.ohTrigger(RecalcTrigger,Trigger6M)),NA())</f>
        <v>-1.6683134855588477E-3</v>
      </c>
      <c r="Q281" s="183">
        <f>IFERROR(_xll.qlIndexFixing(ONIndex1Y,I281,TRUE,_xll.ohTrigger(RecalcTrigger,Trigger1Y)),NA())</f>
        <v>4.7955291657686416E-5</v>
      </c>
    </row>
    <row r="282" spans="2:17" x14ac:dyDescent="0.2">
      <c r="B282" s="39" t="s">
        <v>17</v>
      </c>
      <c r="D282" s="42">
        <f>_xll.qlCalendarAdvance(Calendar,$D281,B282,"f",FALSE)</f>
        <v>42881</v>
      </c>
      <c r="E282" s="177">
        <f>_xll.qlInterestRateIndexValueDate(IndexON,D282)</f>
        <v>42881</v>
      </c>
      <c r="F282" s="193">
        <f>IFERROR(_xll.qlIndexFixing(IndexON,D282,TRUE,_xll.ohTrigger(RecalcTrigger,TriggerON)),NA())</f>
        <v>-4.2145865535392346E-3</v>
      </c>
      <c r="H282" s="42">
        <f>_xll.qlCalendarAdvance(Calendar,$H281,B282,"f",FALSE)</f>
        <v>42881</v>
      </c>
      <c r="I282" s="177">
        <f>_xll.qlInterestRateIndexValueDate(Index1M,$H282)</f>
        <v>42885</v>
      </c>
      <c r="J282" s="182">
        <f>IFERROR(_xll.qlIndexFixing(Index1M,$H282,TRUE,_xll.ohTrigger(RecalcTrigger,Trigger1M)),NA())</f>
        <v>-4.1829121004109283E-3</v>
      </c>
      <c r="K282" s="44">
        <f>IFERROR(_xll.qlIndexFixing(Index3M,H282,TRUE,_xll.ohTrigger(RecalcTrigger,Trigger3M)),NA())</f>
        <v>-2.8835130454730597E-3</v>
      </c>
      <c r="L282" s="44">
        <f>IFERROR(_xll.qlIndexFixing(Index6M,$H282,TRUE,_xll.ohTrigger(RecalcTrigger,Trigger6M)),NA())</f>
        <v>-1.5207869890835625E-3</v>
      </c>
      <c r="M282" s="183">
        <f>IFERROR(_xll.qlIndexFixing(Index1Y,$H282,TRUE,_xll.ohTrigger(RecalcTrigger,Trigger1Y)),NA())</f>
        <v>1.9782401036297169E-4</v>
      </c>
      <c r="N282" s="182">
        <f>IFERROR(_xll.qlIndexFixing(ONIndex1M,I282,TRUE,_xll.ohTrigger(RecalcTrigger,Trigger1M)),NA())</f>
        <v>-4.1744207033866942E-3</v>
      </c>
      <c r="O282" s="44">
        <f>IFERROR(_xll.qlIndexFixing(ONIndex3M,I282,TRUE,_xll.ohTrigger(RecalcTrigger,Trigger3M)),NA())</f>
        <v>-2.8908635549385053E-3</v>
      </c>
      <c r="P282" s="44">
        <f>IFERROR(_xll.qlIndexFixing(ONIndex6M,I282,TRUE,_xll.ohTrigger(RecalcTrigger,Trigger6M)),NA())</f>
        <v>-1.670271955624969E-3</v>
      </c>
      <c r="Q282" s="183">
        <f>IFERROR(_xll.qlIndexFixing(ONIndex1Y,I282,TRUE,_xll.ohTrigger(RecalcTrigger,Trigger1Y)),NA())</f>
        <v>4.1458284645301546E-5</v>
      </c>
    </row>
    <row r="283" spans="2:17" x14ac:dyDescent="0.2">
      <c r="B283" s="39" t="s">
        <v>17</v>
      </c>
      <c r="D283" s="42">
        <f>_xll.qlCalendarAdvance(Calendar,$D282,B283,"f",FALSE)</f>
        <v>42884</v>
      </c>
      <c r="E283" s="177">
        <f>_xll.qlInterestRateIndexValueDate(IndexON,D283)</f>
        <v>42884</v>
      </c>
      <c r="F283" s="193">
        <f>IFERROR(_xll.qlIndexFixing(IndexON,D283,TRUE,_xll.ohTrigger(RecalcTrigger,TriggerON)),NA())</f>
        <v>-4.2142918957743802E-3</v>
      </c>
      <c r="H283" s="42">
        <f>_xll.qlCalendarAdvance(Calendar,$H282,B283,"f",FALSE)</f>
        <v>42884</v>
      </c>
      <c r="I283" s="177">
        <f>_xll.qlInterestRateIndexValueDate(Index1M,$H283)</f>
        <v>42886</v>
      </c>
      <c r="J283" s="182">
        <f>IFERROR(_xll.qlIndexFixing(Index1M,$H283,TRUE,_xll.ohTrigger(RecalcTrigger,Trigger1M)),NA())</f>
        <v>-4.1832959780152557E-3</v>
      </c>
      <c r="K283" s="44">
        <f>IFERROR(_xll.qlIndexFixing(Index3M,H283,TRUE,_xll.ohTrigger(RecalcTrigger,Trigger3M)),NA())</f>
        <v>-2.8829913373993612E-3</v>
      </c>
      <c r="L283" s="44">
        <f>IFERROR(_xll.qlIndexFixing(Index6M,$H283,TRUE,_xll.ohTrigger(RecalcTrigger,Trigger6M)),NA())</f>
        <v>-1.5200000000003917E-3</v>
      </c>
      <c r="M283" s="183">
        <f>IFERROR(_xll.qlIndexFixing(Index1Y,$H283,TRUE,_xll.ohTrigger(RecalcTrigger,Trigger1Y)),NA())</f>
        <v>1.99630538459402E-4</v>
      </c>
      <c r="N283" s="182">
        <f>IFERROR(_xll.qlIndexFixing(ONIndex1M,I283,TRUE,_xll.ohTrigger(RecalcTrigger,Trigger1M)),NA())</f>
        <v>-4.1759119498196995E-3</v>
      </c>
      <c r="O283" s="44">
        <f>IFERROR(_xll.qlIndexFixing(ONIndex3M,I283,TRUE,_xll.ohTrigger(RecalcTrigger,Trigger3M)),NA())</f>
        <v>-2.885830653216459E-3</v>
      </c>
      <c r="P283" s="44">
        <f>IFERROR(_xll.qlIndexFixing(ONIndex6M,I283,TRUE,_xll.ohTrigger(RecalcTrigger,Trigger6M)),NA())</f>
        <v>-1.6729572691565053E-3</v>
      </c>
      <c r="Q283" s="183">
        <f>IFERROR(_xll.qlIndexFixing(ONIndex1Y,I283,TRUE,_xll.ohTrigger(RecalcTrigger,Trigger1Y)),NA())</f>
        <v>2.9286772367242975E-5</v>
      </c>
    </row>
    <row r="284" spans="2:17" x14ac:dyDescent="0.2">
      <c r="B284" s="39" t="s">
        <v>17</v>
      </c>
      <c r="D284" s="42">
        <f>_xll.qlCalendarAdvance(Calendar,$D283,B284,"f",FALSE)</f>
        <v>42885</v>
      </c>
      <c r="E284" s="177">
        <f>_xll.qlInterestRateIndexValueDate(IndexON,D284)</f>
        <v>42885</v>
      </c>
      <c r="F284" s="193">
        <f>IFERROR(_xll.qlIndexFixing(IndexON,D284,TRUE,_xll.ohTrigger(RecalcTrigger,TriggerON)),NA())</f>
        <v>-4.214091540002407E-3</v>
      </c>
      <c r="H284" s="42">
        <f>_xll.qlCalendarAdvance(Calendar,$H283,B284,"f",FALSE)</f>
        <v>42885</v>
      </c>
      <c r="I284" s="177">
        <f>_xll.qlInterestRateIndexValueDate(Index1M,$H284)</f>
        <v>42887</v>
      </c>
      <c r="J284" s="182">
        <f>IFERROR(_xll.qlIndexFixing(Index1M,$H284,TRUE,_xll.ohTrigger(RecalcTrigger,Trigger1M)),NA())</f>
        <v>-4.1845552307540057E-3</v>
      </c>
      <c r="K284" s="44">
        <f>IFERROR(_xll.qlIndexFixing(Index3M,H284,TRUE,_xll.ohTrigger(RecalcTrigger,Trigger3M)),NA())</f>
        <v>-2.882490604071516E-3</v>
      </c>
      <c r="L284" s="44">
        <f>IFERROR(_xll.qlIndexFixing(Index6M,$H284,TRUE,_xll.ohTrigger(RecalcTrigger,Trigger6M)),NA())</f>
        <v>-1.5192166735536244E-3</v>
      </c>
      <c r="M284" s="183">
        <f>IFERROR(_xll.qlIndexFixing(Index1Y,$H284,TRUE,_xll.ohTrigger(RecalcTrigger,Trigger1Y)),NA())</f>
        <v>2.0146773297186898E-4</v>
      </c>
      <c r="N284" s="182">
        <f>IFERROR(_xll.qlIndexFixing(ONIndex1M,I284,TRUE,_xll.ohTrigger(RecalcTrigger,Trigger1M)),NA())</f>
        <v>-4.1774764551583132E-3</v>
      </c>
      <c r="O284" s="44">
        <f>IFERROR(_xll.qlIndexFixing(ONIndex3M,I284,TRUE,_xll.ohTrigger(RecalcTrigger,Trigger3M)),NA())</f>
        <v>-2.8813956812934194E-3</v>
      </c>
      <c r="P284" s="44">
        <f>IFERROR(_xll.qlIndexFixing(ONIndex6M,I284,TRUE,_xll.ohTrigger(RecalcTrigger,Trigger6M)),NA())</f>
        <v>-1.6744156286296885E-3</v>
      </c>
      <c r="Q284" s="183">
        <f>IFERROR(_xll.qlIndexFixing(ONIndex1Y,I284,TRUE,_xll.ohTrigger(RecalcTrigger,Trigger1Y)),NA())</f>
        <v>1.7952727224823661E-5</v>
      </c>
    </row>
    <row r="285" spans="2:17" x14ac:dyDescent="0.2">
      <c r="B285" s="39" t="s">
        <v>17</v>
      </c>
      <c r="D285" s="42">
        <f>_xll.qlCalendarAdvance(Calendar,$D284,B285,"f",FALSE)</f>
        <v>42886</v>
      </c>
      <c r="E285" s="177">
        <f>_xll.qlInterestRateIndexValueDate(IndexON,D285)</f>
        <v>42886</v>
      </c>
      <c r="F285" s="193">
        <f>IFERROR(_xll.qlIndexFixing(IndexON,D285,TRUE,_xll.ohTrigger(RecalcTrigger,TriggerON)),NA())</f>
        <v>-4.2138741463793039E-3</v>
      </c>
      <c r="H285" s="42">
        <f>_xll.qlCalendarAdvance(Calendar,$H284,B285,"f",FALSE)</f>
        <v>42886</v>
      </c>
      <c r="I285" s="177">
        <f>_xll.qlInterestRateIndexValueDate(Index1M,$H285)</f>
        <v>42888</v>
      </c>
      <c r="J285" s="182">
        <f>IFERROR(_xll.qlIndexFixing(Index1M,$H285,TRUE,_xll.ohTrigger(RecalcTrigger,Trigger1M)),NA())</f>
        <v>-4.1849306778284035E-3</v>
      </c>
      <c r="K285" s="44">
        <f>IFERROR(_xll.qlIndexFixing(Index3M,H285,TRUE,_xll.ohTrigger(RecalcTrigger,Trigger3M)),NA())</f>
        <v>-2.8811856935377247E-3</v>
      </c>
      <c r="L285" s="44">
        <f>IFERROR(_xll.qlIndexFixing(Index6M,$H285,TRUE,_xll.ohTrigger(RecalcTrigger,Trigger6M)),NA())</f>
        <v>-1.5183843302938888E-3</v>
      </c>
      <c r="M285" s="183">
        <f>IFERROR(_xll.qlIndexFixing(Index1Y,$H285,TRUE,_xll.ohTrigger(RecalcTrigger,Trigger1Y)),NA())</f>
        <v>2.0618122722728841E-4</v>
      </c>
      <c r="N285" s="182">
        <f>IFERROR(_xll.qlIndexFixing(ONIndex1M,I285,TRUE,_xll.ohTrigger(RecalcTrigger,Trigger1M)),NA())</f>
        <v>-4.1782226286013469E-3</v>
      </c>
      <c r="O285" s="44">
        <f>IFERROR(_xll.qlIndexFixing(ONIndex3M,I285,TRUE,_xll.ohTrigger(RecalcTrigger,Trigger3M)),NA())</f>
        <v>-2.8794471915638553E-3</v>
      </c>
      <c r="P285" s="44">
        <f>IFERROR(_xll.qlIndexFixing(ONIndex6M,I285,TRUE,_xll.ohTrigger(RecalcTrigger,Trigger6M)),NA())</f>
        <v>-1.6745103442250553E-3</v>
      </c>
      <c r="Q285" s="183">
        <f>IFERROR(_xll.qlIndexFixing(ONIndex1Y,I285,TRUE,_xll.ohTrigger(RecalcTrigger,Trigger1Y)),NA())</f>
        <v>1.2711927590558503E-5</v>
      </c>
    </row>
    <row r="286" spans="2:17" x14ac:dyDescent="0.2">
      <c r="B286" s="39" t="s">
        <v>17</v>
      </c>
      <c r="D286" s="42">
        <f>_xll.qlCalendarAdvance(Calendar,$D285,B286,"f",FALSE)</f>
        <v>42887</v>
      </c>
      <c r="E286" s="177">
        <f>_xll.qlInterestRateIndexValueDate(IndexON,D286)</f>
        <v>42887</v>
      </c>
      <c r="F286" s="193">
        <f>IFERROR(_xll.qlIndexFixing(IndexON,D286,TRUE,_xll.ohTrigger(RecalcTrigger,TriggerON)),NA())</f>
        <v>-4.213639698598115E-3</v>
      </c>
      <c r="H286" s="42">
        <f>_xll.qlCalendarAdvance(Calendar,$H285,B286,"f",FALSE)</f>
        <v>42887</v>
      </c>
      <c r="I286" s="177">
        <f>_xll.qlInterestRateIndexValueDate(Index1M,$H286)</f>
        <v>42891</v>
      </c>
      <c r="J286" s="182">
        <f>IFERROR(_xll.qlIndexFixing(Index1M,$H286,TRUE,_xll.ohTrigger(RecalcTrigger,Trigger1M)),NA())</f>
        <v>-4.1866054541723763E-3</v>
      </c>
      <c r="K286" s="44">
        <f>IFERROR(_xll.qlIndexFixing(Index3M,H286,TRUE,_xll.ohTrigger(RecalcTrigger,Trigger3M)),NA())</f>
        <v>-2.8806782157686024E-3</v>
      </c>
      <c r="L286" s="44">
        <f>IFERROR(_xll.qlIndexFixing(Index6M,$H286,TRUE,_xll.ohTrigger(RecalcTrigger,Trigger6M)),NA())</f>
        <v>-1.5158326224198836E-3</v>
      </c>
      <c r="M286" s="183">
        <f>IFERROR(_xll.qlIndexFixing(Index1Y,$H286,TRUE,_xll.ohTrigger(RecalcTrigger,Trigger1Y)),NA())</f>
        <v>2.0907293585926493E-4</v>
      </c>
      <c r="N286" s="182">
        <f>IFERROR(_xll.qlIndexFixing(ONIndex1M,I286,TRUE,_xll.ohTrigger(RecalcTrigger,Trigger1M)),NA())</f>
        <v>-4.1789616579190891E-3</v>
      </c>
      <c r="O286" s="44">
        <f>IFERROR(_xll.qlIndexFixing(ONIndex3M,I286,TRUE,_xll.ohTrigger(RecalcTrigger,Trigger3M)),NA())</f>
        <v>-2.8776698789867439E-3</v>
      </c>
      <c r="P286" s="44">
        <f>IFERROR(_xll.qlIndexFixing(ONIndex6M,I286,TRUE,_xll.ohTrigger(RecalcTrigger,Trigger6M)),NA())</f>
        <v>-1.6742211185016842E-3</v>
      </c>
      <c r="Q286" s="183">
        <f>IFERROR(_xll.qlIndexFixing(ONIndex1Y,I286,TRUE,_xll.ohTrigger(RecalcTrigger,Trigger1Y)),NA())</f>
        <v>7.7313529978084716E-6</v>
      </c>
    </row>
    <row r="287" spans="2:17" x14ac:dyDescent="0.2">
      <c r="B287" s="39" t="s">
        <v>17</v>
      </c>
      <c r="D287" s="42">
        <f>_xll.qlCalendarAdvance(Calendar,$D286,B287,"f",FALSE)</f>
        <v>42888</v>
      </c>
      <c r="E287" s="177">
        <f>_xll.qlInterestRateIndexValueDate(IndexON,D287)</f>
        <v>42888</v>
      </c>
      <c r="F287" s="193">
        <f>IFERROR(_xll.qlIndexFixing(IndexON,D287,TRUE,_xll.ohTrigger(RecalcTrigger,TriggerON)),NA())</f>
        <v>-4.2130645680815704E-3</v>
      </c>
      <c r="H287" s="42">
        <f>_xll.qlCalendarAdvance(Calendar,$H286,B287,"f",FALSE)</f>
        <v>42888</v>
      </c>
      <c r="I287" s="177">
        <f>_xll.qlInterestRateIndexValueDate(Index1M,$H287)</f>
        <v>42892</v>
      </c>
      <c r="J287" s="182">
        <f>IFERROR(_xll.qlIndexFixing(Index1M,$H287,TRUE,_xll.ohTrigger(RecalcTrigger,Trigger1M)),NA())</f>
        <v>-4.187245223692404E-3</v>
      </c>
      <c r="K287" s="44">
        <f>IFERROR(_xll.qlIndexFixing(Index3M,H287,TRUE,_xll.ohTrigger(RecalcTrigger,Trigger3M)),NA())</f>
        <v>-2.8802664525029447E-3</v>
      </c>
      <c r="L287" s="44">
        <f>IFERROR(_xll.qlIndexFixing(Index6M,$H287,TRUE,_xll.ohTrigger(RecalcTrigger,Trigger6M)),NA())</f>
        <v>-1.5149285993822526E-3</v>
      </c>
      <c r="M287" s="183">
        <f>IFERROR(_xll.qlIndexFixing(Index1Y,$H287,TRUE,_xll.ohTrigger(RecalcTrigger,Trigger1Y)),NA())</f>
        <v>2.1103503645742558E-4</v>
      </c>
      <c r="N287" s="182">
        <f>IFERROR(_xll.qlIndexFixing(ONIndex1M,I287,TRUE,_xll.ohTrigger(RecalcTrigger,Trigger1M)),NA())</f>
        <v>-4.17969352364711E-3</v>
      </c>
      <c r="O287" s="44">
        <f>IFERROR(_xll.qlIndexFixing(ONIndex3M,I287,TRUE,_xll.ohTrigger(RecalcTrigger,Trigger3M)),NA())</f>
        <v>-2.876065636328029E-3</v>
      </c>
      <c r="P287" s="44">
        <f>IFERROR(_xll.qlIndexFixing(ONIndex6M,I287,TRUE,_xll.ohTrigger(RecalcTrigger,Trigger6M)),NA())</f>
        <v>-1.6735442213233753E-3</v>
      </c>
      <c r="Q287" s="183">
        <f>IFERROR(_xll.qlIndexFixing(ONIndex1Y,I287,TRUE,_xll.ohTrigger(RecalcTrigger,Trigger1Y)),NA())</f>
        <v>3.0139973716813984E-6</v>
      </c>
    </row>
    <row r="288" spans="2:17" x14ac:dyDescent="0.2">
      <c r="B288" s="39" t="s">
        <v>17</v>
      </c>
      <c r="D288" s="42">
        <f>_xll.qlCalendarAdvance(Calendar,$D287,B288,"f",FALSE)</f>
        <v>42891</v>
      </c>
      <c r="E288" s="177">
        <f>_xll.qlInterestRateIndexValueDate(IndexON,D288)</f>
        <v>42891</v>
      </c>
      <c r="F288" s="193">
        <f>IFERROR(_xll.qlIndexFixing(IndexON,D288,TRUE,_xll.ohTrigger(RecalcTrigger,TriggerON)),NA())</f>
        <v>-4.212531040312939E-3</v>
      </c>
      <c r="H288" s="42">
        <f>_xll.qlCalendarAdvance(Calendar,$H287,B288,"f",FALSE)</f>
        <v>42891</v>
      </c>
      <c r="I288" s="177">
        <f>_xll.qlInterestRateIndexValueDate(Index1M,$H288)</f>
        <v>42893</v>
      </c>
      <c r="J288" s="182">
        <f>IFERROR(_xll.qlIndexFixing(Index1M,$H288,TRUE,_xll.ohTrigger(RecalcTrigger,Trigger1M)),NA())</f>
        <v>-4.1878775732158147E-3</v>
      </c>
      <c r="K288" s="44">
        <f>IFERROR(_xll.qlIndexFixing(Index3M,H288,TRUE,_xll.ohTrigger(RecalcTrigger,Trigger3M)),NA())</f>
        <v>-2.8798686470869451E-3</v>
      </c>
      <c r="L288" s="44">
        <f>IFERROR(_xll.qlIndexFixing(Index6M,$H288,TRUE,_xll.ohTrigger(RecalcTrigger,Trigger6M)),NA())</f>
        <v>-1.5140032900038439E-3</v>
      </c>
      <c r="M288" s="183">
        <f>IFERROR(_xll.qlIndexFixing(Index1Y,$H288,TRUE,_xll.ohTrigger(RecalcTrigger,Trigger1Y)),NA())</f>
        <v>2.1302010589753793E-4</v>
      </c>
      <c r="N288" s="182">
        <f>IFERROR(_xll.qlIndexFixing(ONIndex1M,I288,TRUE,_xll.ohTrigger(RecalcTrigger,Trigger1M)),NA())</f>
        <v>-4.1810847209111657E-3</v>
      </c>
      <c r="O288" s="44">
        <f>IFERROR(_xll.qlIndexFixing(ONIndex3M,I288,TRUE,_xll.ohTrigger(RecalcTrigger,Trigger3M)),NA())</f>
        <v>-2.8734205795277745E-3</v>
      </c>
      <c r="P288" s="44">
        <f>IFERROR(_xll.qlIndexFixing(ONIndex6M,I288,TRUE,_xll.ohTrigger(RecalcTrigger,Trigger6M)),NA())</f>
        <v>-1.6708717825464348E-3</v>
      </c>
      <c r="Q288" s="183">
        <f>IFERROR(_xll.qlIndexFixing(ONIndex1Y,I288,TRUE,_xll.ohTrigger(RecalcTrigger,Trigger1Y)),NA())</f>
        <v>-5.5283443556319867E-6</v>
      </c>
    </row>
    <row r="289" spans="2:17" x14ac:dyDescent="0.2">
      <c r="B289" s="39" t="s">
        <v>17</v>
      </c>
      <c r="D289" s="42">
        <f>_xll.qlCalendarAdvance(Calendar,$D288,B289,"f",FALSE)</f>
        <v>42892</v>
      </c>
      <c r="E289" s="177">
        <f>_xll.qlInterestRateIndexValueDate(IndexON,D289)</f>
        <v>42892</v>
      </c>
      <c r="F289" s="193">
        <f>IFERROR(_xll.qlIndexFixing(IndexON,D289,TRUE,_xll.ohTrigger(RecalcTrigger,TriggerON)),NA())</f>
        <v>-4.2122110777764732E-3</v>
      </c>
      <c r="H289" s="42">
        <f>_xll.qlCalendarAdvance(Calendar,$H288,B289,"f",FALSE)</f>
        <v>42892</v>
      </c>
      <c r="I289" s="177">
        <f>_xll.qlInterestRateIndexValueDate(Index1M,$H289)</f>
        <v>42894</v>
      </c>
      <c r="J289" s="182">
        <f>IFERROR(_xll.qlIndexFixing(Index1M,$H289,TRUE,_xll.ohTrigger(RecalcTrigger,Trigger1M)),NA())</f>
        <v>-4.1890325508074644E-3</v>
      </c>
      <c r="K289" s="44">
        <f>IFERROR(_xll.qlIndexFixing(Index3M,H289,TRUE,_xll.ohTrigger(RecalcTrigger,Trigger3M)),NA())</f>
        <v>-2.8794834843335147E-3</v>
      </c>
      <c r="L289" s="44">
        <f>IFERROR(_xll.qlIndexFixing(Index6M,$H289,TRUE,_xll.ohTrigger(RecalcTrigger,Trigger6M)),NA())</f>
        <v>-1.5130576768294139E-3</v>
      </c>
      <c r="M289" s="183">
        <f>IFERROR(_xll.qlIndexFixing(Index1Y,$H289,TRUE,_xll.ohTrigger(RecalcTrigger,Trigger1Y)),NA())</f>
        <v>2.1502745433558444E-4</v>
      </c>
      <c r="N289" s="182">
        <f>IFERROR(_xll.qlIndexFixing(ONIndex1M,I289,TRUE,_xll.ohTrigger(RecalcTrigger,Trigger1M)),NA())</f>
        <v>-4.1825489694868878E-3</v>
      </c>
      <c r="O289" s="44">
        <f>IFERROR(_xll.qlIndexFixing(ONIndex3M,I289,TRUE,_xll.ohTrigger(RecalcTrigger,Trigger3M)),NA())</f>
        <v>-2.8714172206756317E-3</v>
      </c>
      <c r="P289" s="44">
        <f>IFERROR(_xll.qlIndexFixing(ONIndex6M,I289,TRUE,_xll.ohTrigger(RecalcTrigger,Trigger6M)),NA())</f>
        <v>-1.6668853139778506E-3</v>
      </c>
      <c r="Q289" s="183">
        <f>IFERROR(_xll.qlIndexFixing(ONIndex1Y,I289,TRUE,_xll.ohTrigger(RecalcTrigger,Trigger1Y)),NA())</f>
        <v>-1.3163344814159927E-5</v>
      </c>
    </row>
    <row r="290" spans="2:17" x14ac:dyDescent="0.2">
      <c r="B290" s="39" t="s">
        <v>17</v>
      </c>
      <c r="D290" s="42">
        <f>_xll.qlCalendarAdvance(Calendar,$D289,B290,"f",FALSE)</f>
        <v>42893</v>
      </c>
      <c r="E290" s="177">
        <f>_xll.qlInterestRateIndexValueDate(IndexON,D290)</f>
        <v>42893</v>
      </c>
      <c r="F290" s="193">
        <f>IFERROR(_xll.qlIndexFixing(IndexON,D290,TRUE,_xll.ohTrigger(RecalcTrigger,TriggerON)),NA())</f>
        <v>-4.2118739635599312E-3</v>
      </c>
      <c r="H290" s="42">
        <f>_xll.qlCalendarAdvance(Calendar,$H289,B290,"f",FALSE)</f>
        <v>42893</v>
      </c>
      <c r="I290" s="177">
        <f>_xll.qlInterestRateIndexValueDate(Index1M,$H290)</f>
        <v>42895</v>
      </c>
      <c r="J290" s="182">
        <f>IFERROR(_xll.qlIndexFixing(Index1M,$H290,TRUE,_xll.ohTrigger(RecalcTrigger,Trigger1M)),NA())</f>
        <v>-4.1893824495667451E-3</v>
      </c>
      <c r="K290" s="44">
        <f>IFERROR(_xll.qlIndexFixing(Index3M,H290,TRUE,_xll.ohTrigger(RecalcTrigger,Trigger3M)),NA())</f>
        <v>-2.8782520429016909E-3</v>
      </c>
      <c r="L290" s="44">
        <f>IFERROR(_xll.qlIndexFixing(Index6M,$H290,TRUE,_xll.ohTrigger(RecalcTrigger,Trigger6M)),NA())</f>
        <v>-1.5118425346030081E-3</v>
      </c>
      <c r="M290" s="183">
        <f>IFERROR(_xll.qlIndexFixing(Index1Y,$H290,TRUE,_xll.ohTrigger(RecalcTrigger,Trigger1Y)),NA())</f>
        <v>2.1995160201541915E-4</v>
      </c>
      <c r="N290" s="182">
        <f>IFERROR(_xll.qlIndexFixing(ONIndex1M,I290,TRUE,_xll.ohTrigger(RecalcTrigger,Trigger1M)),NA())</f>
        <v>-4.1832447305356624E-3</v>
      </c>
      <c r="O290" s="44">
        <f>IFERROR(_xll.qlIndexFixing(ONIndex3M,I290,TRUE,_xll.ohTrigger(RecalcTrigger,Trigger3M)),NA())</f>
        <v>-2.8707067194977398E-3</v>
      </c>
      <c r="P290" s="44">
        <f>IFERROR(_xll.qlIndexFixing(ONIndex6M,I290,TRUE,_xll.ohTrigger(RecalcTrigger,Trigger6M)),NA())</f>
        <v>-1.6642141068823335E-3</v>
      </c>
      <c r="Q290" s="183">
        <f>IFERROR(_xll.qlIndexFixing(ONIndex1Y,I290,TRUE,_xll.ohTrigger(RecalcTrigger,Trigger1Y)),NA())</f>
        <v>-1.6519688297300661E-5</v>
      </c>
    </row>
    <row r="291" spans="2:17" x14ac:dyDescent="0.2">
      <c r="B291" s="39" t="s">
        <v>17</v>
      </c>
      <c r="D291" s="42">
        <f>_xll.qlCalendarAdvance(Calendar,$D290,B291,"f",FALSE)</f>
        <v>42894</v>
      </c>
      <c r="E291" s="177">
        <f>_xll.qlInterestRateIndexValueDate(IndexON,D291)</f>
        <v>42894</v>
      </c>
      <c r="F291" s="193">
        <f>IFERROR(_xll.qlIndexFixing(IndexON,D291,TRUE,_xll.ohTrigger(RecalcTrigger,TriggerON)),NA())</f>
        <v>-4.211519681196485E-3</v>
      </c>
      <c r="H291" s="42">
        <f>_xll.qlCalendarAdvance(Calendar,$H290,B291,"f",FALSE)</f>
        <v>42894</v>
      </c>
      <c r="I291" s="177">
        <f>_xll.qlInterestRateIndexValueDate(Index1M,$H291)</f>
        <v>42898</v>
      </c>
      <c r="J291" s="182">
        <f>IFERROR(_xll.qlIndexFixing(Index1M,$H291,TRUE,_xll.ohTrigger(RecalcTrigger,Trigger1M)),NA())</f>
        <v>-4.190927349383422E-3</v>
      </c>
      <c r="K291" s="44">
        <f>IFERROR(_xll.qlIndexFixing(Index3M,H291,TRUE,_xll.ohTrigger(RecalcTrigger,Trigger3M)),NA())</f>
        <v>-2.8780424092394769E-3</v>
      </c>
      <c r="L291" s="44">
        <f>IFERROR(_xll.qlIndexFixing(Index6M,$H291,TRUE,_xll.ohTrigger(RecalcTrigger,Trigger6M)),NA())</f>
        <v>-1.5090923103664663E-3</v>
      </c>
      <c r="M291" s="183">
        <f>IFERROR(_xll.qlIndexFixing(Index1Y,$H291,TRUE,_xll.ohTrigger(RecalcTrigger,Trigger1Y)),NA())</f>
        <v>2.2326555541535517E-4</v>
      </c>
      <c r="N291" s="182">
        <f>IFERROR(_xll.qlIndexFixing(ONIndex1M,I291,TRUE,_xll.ohTrigger(RecalcTrigger,Trigger1M)),NA())</f>
        <v>-4.1839332130466644E-3</v>
      </c>
      <c r="O291" s="44">
        <f>IFERROR(_xll.qlIndexFixing(ONIndex3M,I291,TRUE,_xll.ohTrigger(RecalcTrigger,Trigger3M)),NA())</f>
        <v>-2.8701806449937806E-3</v>
      </c>
      <c r="P291" s="44">
        <f>IFERROR(_xll.qlIndexFixing(ONIndex6M,I291,TRUE,_xll.ohTrigger(RecalcTrigger,Trigger6M)),NA())</f>
        <v>-1.6611328470750308E-3</v>
      </c>
      <c r="Q291" s="183">
        <f>IFERROR(_xll.qlIndexFixing(ONIndex1Y,I291,TRUE,_xll.ohTrigger(RecalcTrigger,Trigger1Y)),NA())</f>
        <v>-1.9594845985793086E-5</v>
      </c>
    </row>
    <row r="292" spans="2:17" x14ac:dyDescent="0.2">
      <c r="B292" s="39" t="s">
        <v>17</v>
      </c>
      <c r="D292" s="42">
        <f>_xll.qlCalendarAdvance(Calendar,$D291,B292,"f",FALSE)</f>
        <v>42895</v>
      </c>
      <c r="E292" s="177">
        <f>_xll.qlInterestRateIndexValueDate(IndexON,D292)</f>
        <v>42895</v>
      </c>
      <c r="F292" s="193">
        <f>IFERROR(_xll.qlIndexFixing(IndexON,D292,TRUE,_xll.ohTrigger(RecalcTrigger,TriggerON)),NA())</f>
        <v>-4.2107045577877145E-3</v>
      </c>
      <c r="H292" s="42">
        <f>_xll.qlCalendarAdvance(Calendar,$H291,B292,"f",FALSE)</f>
        <v>42895</v>
      </c>
      <c r="I292" s="177">
        <f>_xll.qlInterestRateIndexValueDate(Index1M,$H292)</f>
        <v>42899</v>
      </c>
      <c r="J292" s="182">
        <f>IFERROR(_xll.qlIndexFixing(Index1M,$H292,TRUE,_xll.ohTrigger(RecalcTrigger,Trigger1M)),NA())</f>
        <v>-4.1915147760414051E-3</v>
      </c>
      <c r="K292" s="44">
        <f>IFERROR(_xll.qlIndexFixing(Index3M,H292,TRUE,_xll.ohTrigger(RecalcTrigger,Trigger3M)),NA())</f>
        <v>-2.8777001850239891E-3</v>
      </c>
      <c r="L292" s="44">
        <f>IFERROR(_xll.qlIndexFixing(Index6M,$H292,TRUE,_xll.ohTrigger(RecalcTrigger,Trigger6M)),NA())</f>
        <v>-1.5080603896851026E-3</v>
      </c>
      <c r="M292" s="183">
        <f>IFERROR(_xll.qlIndexFixing(Index1Y,$H292,TRUE,_xll.ohTrigger(RecalcTrigger,Trigger1Y)),NA())</f>
        <v>2.2537366540198599E-4</v>
      </c>
      <c r="N292" s="182">
        <f>IFERROR(_xll.qlIndexFixing(ONIndex1M,I292,TRUE,_xll.ohTrigger(RecalcTrigger,Trigger1M)),NA())</f>
        <v>-4.1846143977952721E-3</v>
      </c>
      <c r="O292" s="44">
        <f>IFERROR(_xll.qlIndexFixing(ONIndex3M,I292,TRUE,_xll.ohTrigger(RecalcTrigger,Trigger3M)),NA())</f>
        <v>-2.8698408900096339E-3</v>
      </c>
      <c r="P292" s="44">
        <f>IFERROR(_xll.qlIndexFixing(ONIndex6M,I292,TRUE,_xll.ohTrigger(RecalcTrigger,Trigger6M)),NA())</f>
        <v>-1.6576378048194229E-3</v>
      </c>
      <c r="Q292" s="183">
        <f>IFERROR(_xll.qlIndexFixing(ONIndex1Y,I292,TRUE,_xll.ohTrigger(RecalcTrigger,Trigger1Y)),NA())</f>
        <v>-2.238582363478514E-5</v>
      </c>
    </row>
    <row r="293" spans="2:17" x14ac:dyDescent="0.2">
      <c r="B293" s="39" t="s">
        <v>17</v>
      </c>
      <c r="D293" s="42">
        <f>_xll.qlCalendarAdvance(Calendar,$D292,B293,"f",FALSE)</f>
        <v>42898</v>
      </c>
      <c r="E293" s="177">
        <f>_xll.qlInterestRateIndexValueDate(IndexON,D293)</f>
        <v>42898</v>
      </c>
      <c r="F293" s="193">
        <f>IFERROR(_xll.qlIndexFixing(IndexON,D293,TRUE,_xll.ohTrigger(RecalcTrigger,TriggerON)),NA())</f>
        <v>-4.2099305472920179E-3</v>
      </c>
      <c r="H293" s="42">
        <f>_xll.qlCalendarAdvance(Calendar,$H292,B293,"f",FALSE)</f>
        <v>42898</v>
      </c>
      <c r="I293" s="177">
        <f>_xll.qlInterestRateIndexValueDate(Index1M,$H293)</f>
        <v>42900</v>
      </c>
      <c r="J293" s="182">
        <f>IFERROR(_xll.qlIndexFixing(Index1M,$H293,TRUE,_xll.ohTrigger(RecalcTrigger,Trigger1M)),NA())</f>
        <v>-4.1920946484088617E-3</v>
      </c>
      <c r="K293" s="44">
        <f>IFERROR(_xll.qlIndexFixing(Index3M,H293,TRUE,_xll.ohTrigger(RecalcTrigger,Trigger3M)),NA())</f>
        <v>-2.8773623841645305E-3</v>
      </c>
      <c r="L293" s="44">
        <f>IFERROR(_xll.qlIndexFixing(Index6M,$H293,TRUE,_xll.ohTrigger(RecalcTrigger,Trigger6M)),NA())</f>
        <v>-1.5070143444580529E-3</v>
      </c>
      <c r="M293" s="183">
        <f>IFERROR(_xll.qlIndexFixing(Index1Y,$H293,TRUE,_xll.ohTrigger(RecalcTrigger,Trigger1Y)),NA())</f>
        <v>2.2749974384755672E-4</v>
      </c>
      <c r="N293" s="182">
        <f>IFERROR(_xll.qlIndexFixing(ONIndex1M,I293,TRUE,_xll.ohTrigger(RecalcTrigger,Trigger1M)),NA())</f>
        <v>-4.1859036731617394E-3</v>
      </c>
      <c r="O293" s="44">
        <f>IFERROR(_xll.qlIndexFixing(ONIndex3M,I293,TRUE,_xll.ohTrigger(RecalcTrigger,Trigger3M)),NA())</f>
        <v>-2.8697690320766966E-3</v>
      </c>
      <c r="P293" s="44">
        <f>IFERROR(_xll.qlIndexFixing(ONIndex6M,I293,TRUE,_xll.ohTrigger(RecalcTrigger,Trigger6M)),NA())</f>
        <v>-1.6492422381908511E-3</v>
      </c>
      <c r="Q293" s="183">
        <f>IFERROR(_xll.qlIndexFixing(ONIndex1Y,I293,TRUE,_xll.ohTrigger(RecalcTrigger,Trigger1Y)),NA())</f>
        <v>-2.7005537805990798E-5</v>
      </c>
    </row>
    <row r="294" spans="2:17" x14ac:dyDescent="0.2">
      <c r="B294" s="39" t="s">
        <v>17</v>
      </c>
      <c r="D294" s="42">
        <f>_xll.qlCalendarAdvance(Calendar,$D293,B294,"f",FALSE)</f>
        <v>42899</v>
      </c>
      <c r="E294" s="177">
        <f>_xll.qlInterestRateIndexValueDate(IndexON,D294)</f>
        <v>42899</v>
      </c>
      <c r="F294" s="193">
        <f>IFERROR(_xll.qlIndexFixing(IndexON,D294,TRUE,_xll.ohTrigger(RecalcTrigger,TriggerON)),NA())</f>
        <v>-4.2094901812284036E-3</v>
      </c>
      <c r="H294" s="42">
        <f>_xll.qlCalendarAdvance(Calendar,$H293,B294,"f",FALSE)</f>
        <v>42899</v>
      </c>
      <c r="I294" s="177">
        <f>_xll.qlInterestRateIndexValueDate(Index1M,$H294)</f>
        <v>42901</v>
      </c>
      <c r="J294" s="182">
        <f>IFERROR(_xll.qlIndexFixing(Index1M,$H294,TRUE,_xll.ohTrigger(RecalcTrigger,Trigger1M)),NA())</f>
        <v>-4.1931434792438771E-3</v>
      </c>
      <c r="K294" s="44">
        <f>IFERROR(_xll.qlIndexFixing(Index3M,H294,TRUE,_xll.ohTrigger(RecalcTrigger,Trigger3M)),NA())</f>
        <v>-2.8770275820802133E-3</v>
      </c>
      <c r="L294" s="44">
        <f>IFERROR(_xll.qlIndexFixing(Index6M,$H294,TRUE,_xll.ohTrigger(RecalcTrigger,Trigger6M)),NA())</f>
        <v>-1.5059552518927113E-3</v>
      </c>
      <c r="M294" s="183">
        <f>IFERROR(_xll.qlIndexFixing(Index1Y,$H294,TRUE,_xll.ohTrigger(RecalcTrigger,Trigger1Y)),NA())</f>
        <v>2.2964304374632248E-4</v>
      </c>
      <c r="N294" s="182">
        <f>IFERROR(_xll.qlIndexFixing(ONIndex1M,I294,TRUE,_xll.ohTrigger(RecalcTrigger,Trigger1M)),NA())</f>
        <v>-4.187265775952298E-3</v>
      </c>
      <c r="O294" s="44">
        <f>IFERROR(_xll.qlIndexFixing(ONIndex3M,I294,TRUE,_xll.ohTrigger(RecalcTrigger,Trigger3M)),NA())</f>
        <v>-2.8703829209497655E-3</v>
      </c>
      <c r="P294" s="44">
        <f>IFERROR(_xll.qlIndexFixing(ONIndex6M,I294,TRUE,_xll.ohTrigger(RecalcTrigger,Trigger6M)),NA())</f>
        <v>-1.6394452055923381E-3</v>
      </c>
      <c r="Q294" s="183">
        <f>IFERROR(_xll.qlIndexFixing(ONIndex1Y,I294,TRUE,_xll.ohTrigger(RecalcTrigger,Trigger1Y)),NA())</f>
        <v>-3.064804490193751E-5</v>
      </c>
    </row>
    <row r="295" spans="2:17" x14ac:dyDescent="0.2">
      <c r="B295" s="39" t="s">
        <v>17</v>
      </c>
      <c r="D295" s="42">
        <f>_xll.qlCalendarAdvance(Calendar,$D294,B295,"f",FALSE)</f>
        <v>42900</v>
      </c>
      <c r="E295" s="177">
        <f>_xll.qlInterestRateIndexValueDate(IndexON,D295)</f>
        <v>42900</v>
      </c>
      <c r="F295" s="193">
        <f>IFERROR(_xll.qlIndexFixing(IndexON,D295,TRUE,_xll.ohTrigger(RecalcTrigger,TriggerON)),NA())</f>
        <v>-4.2090325496957348E-3</v>
      </c>
      <c r="H295" s="42">
        <f>_xll.qlCalendarAdvance(Calendar,$H294,B295,"f",FALSE)</f>
        <v>42900</v>
      </c>
      <c r="I295" s="177">
        <f>_xll.qlInterestRateIndexValueDate(Index1M,$H295)</f>
        <v>42902</v>
      </c>
      <c r="J295" s="182">
        <f>IFERROR(_xll.qlIndexFixing(Index1M,$H295,TRUE,_xll.ohTrigger(RecalcTrigger,Trigger1M)),NA())</f>
        <v>-4.193467355469313E-3</v>
      </c>
      <c r="K295" s="44">
        <f>IFERROR(_xll.qlIndexFixing(Index3M,H295,TRUE,_xll.ohTrigger(RecalcTrigger,Trigger3M)),NA())</f>
        <v>-2.8758471418391441E-3</v>
      </c>
      <c r="L295" s="44">
        <f>IFERROR(_xll.qlIndexFixing(Index6M,$H295,TRUE,_xll.ohTrigger(RecalcTrigger,Trigger6M)),NA())</f>
        <v>-1.5043061495295994E-3</v>
      </c>
      <c r="M295" s="183">
        <f>IFERROR(_xll.qlIndexFixing(Index1Y,$H295,TRUE,_xll.ohTrigger(RecalcTrigger,Trigger1Y)),NA())</f>
        <v>2.3473995291371436E-4</v>
      </c>
      <c r="N295" s="182">
        <f>IFERROR(_xll.qlIndexFixing(ONIndex1M,I295,TRUE,_xll.ohTrigger(RecalcTrigger,Trigger1M)),NA())</f>
        <v>-4.1879101842789979E-3</v>
      </c>
      <c r="O295" s="44">
        <f>IFERROR(_xll.qlIndexFixing(ONIndex3M,I295,TRUE,_xll.ohTrigger(RecalcTrigger,Trigger3M)),NA())</f>
        <v>-2.8710031552536819E-3</v>
      </c>
      <c r="P295" s="44">
        <f>IFERROR(_xll.qlIndexFixing(ONIndex6M,I295,TRUE,_xll.ohTrigger(RecalcTrigger,Trigger6M)),NA())</f>
        <v>-1.6338252974135159E-3</v>
      </c>
      <c r="Q295" s="183">
        <f>IFERROR(_xll.qlIndexFixing(ONIndex1Y,I295,TRUE,_xll.ohTrigger(RecalcTrigger,Trigger1Y)),NA())</f>
        <v>-3.1973205643076597E-5</v>
      </c>
    </row>
    <row r="296" spans="2:17" x14ac:dyDescent="0.2">
      <c r="B296" s="39" t="s">
        <v>17</v>
      </c>
      <c r="D296" s="42">
        <f>_xll.qlCalendarAdvance(Calendar,$D295,B296,"f",FALSE)</f>
        <v>42901</v>
      </c>
      <c r="E296" s="177">
        <f>_xll.qlInterestRateIndexValueDate(IndexON,D296)</f>
        <v>42901</v>
      </c>
      <c r="F296" s="193">
        <f>IFERROR(_xll.qlIndexFixing(IndexON,D296,TRUE,_xll.ohTrigger(RecalcTrigger,TriggerON)),NA())</f>
        <v>-4.2085576363870558E-3</v>
      </c>
      <c r="H296" s="42">
        <f>_xll.qlCalendarAdvance(Calendar,$H295,B296,"f",FALSE)</f>
        <v>42901</v>
      </c>
      <c r="I296" s="177">
        <f>_xll.qlInterestRateIndexValueDate(Index1M,$H296)</f>
        <v>42905</v>
      </c>
      <c r="J296" s="182">
        <f>IFERROR(_xll.qlIndexFixing(Index1M,$H296,TRUE,_xll.ohTrigger(RecalcTrigger,Trigger1M)),NA())</f>
        <v>-4.1948800244839823E-3</v>
      </c>
      <c r="K296" s="44">
        <f>IFERROR(_xll.qlIndexFixing(Index3M,H296,TRUE,_xll.ohTrigger(RecalcTrigger,Trigger3M)),NA())</f>
        <v>-2.875689322877194E-3</v>
      </c>
      <c r="L296" s="44">
        <f>IFERROR(_xll.qlIndexFixing(Index6M,$H296,TRUE,_xll.ohTrigger(RecalcTrigger,Trigger6M)),NA())</f>
        <v>-1.5016104257053566E-3</v>
      </c>
      <c r="M296" s="183">
        <f>IFERROR(_xll.qlIndexFixing(Index1Y,$H296,TRUE,_xll.ohTrigger(RecalcTrigger,Trigger1Y)),NA())</f>
        <v>2.3837323191738737E-4</v>
      </c>
      <c r="N296" s="182">
        <f>IFERROR(_xll.qlIndexFixing(ONIndex1M,I296,TRUE,_xll.ohTrigger(RecalcTrigger,Trigger1M)),NA())</f>
        <v>-4.1885471797353802E-3</v>
      </c>
      <c r="O296" s="44">
        <f>IFERROR(_xll.qlIndexFixing(ONIndex3M,I296,TRUE,_xll.ohTrigger(RecalcTrigger,Trigger3M)),NA())</f>
        <v>-2.8718210659528509E-3</v>
      </c>
      <c r="P296" s="44">
        <f>IFERROR(_xll.qlIndexFixing(ONIndex6M,I296,TRUE,_xll.ohTrigger(RecalcTrigger,Trigger6M)),NA())</f>
        <v>-1.6277692256494447E-3</v>
      </c>
      <c r="Q296" s="183">
        <f>IFERROR(_xll.qlIndexFixing(ONIndex1Y,I296,TRUE,_xll.ohTrigger(RecalcTrigger,Trigger1Y)),NA())</f>
        <v>-3.2996219876402222E-5</v>
      </c>
    </row>
    <row r="297" spans="2:17" x14ac:dyDescent="0.2">
      <c r="B297" s="39" t="s">
        <v>17</v>
      </c>
      <c r="D297" s="42">
        <f>_xll.qlCalendarAdvance(Calendar,$D296,B297,"f",FALSE)</f>
        <v>42902</v>
      </c>
      <c r="E297" s="177">
        <f>_xll.qlInterestRateIndexValueDate(IndexON,D297)</f>
        <v>42902</v>
      </c>
      <c r="F297" s="193">
        <f>IFERROR(_xll.qlIndexFixing(IndexON,D297,TRUE,_xll.ohTrigger(RecalcTrigger,TriggerON)),NA())</f>
        <v>-4.2075009464515034E-3</v>
      </c>
      <c r="H297" s="42">
        <f>_xll.qlCalendarAdvance(Calendar,$H296,B297,"f",FALSE)</f>
        <v>42902</v>
      </c>
      <c r="I297" s="177">
        <f>_xll.qlInterestRateIndexValueDate(Index1M,$H297)</f>
        <v>42906</v>
      </c>
      <c r="J297" s="182">
        <f>IFERROR(_xll.qlIndexFixing(Index1M,$H297,TRUE,_xll.ohTrigger(RecalcTrigger,Trigger1M)),NA())</f>
        <v>-4.1954141682545298E-3</v>
      </c>
      <c r="K297" s="44">
        <f>IFERROR(_xll.qlIndexFixing(Index3M,H297,TRUE,_xll.ohTrigger(RecalcTrigger,Trigger3M)),NA())</f>
        <v>-2.875347598961942E-3</v>
      </c>
      <c r="L297" s="44">
        <f>IFERROR(_xll.qlIndexFixing(Index6M,$H297,TRUE,_xll.ohTrigger(RecalcTrigger,Trigger6M)),NA())</f>
        <v>-1.5005027278752838E-3</v>
      </c>
      <c r="M297" s="183">
        <f>IFERROR(_xll.qlIndexFixing(Index1Y,$H297,TRUE,_xll.ohTrigger(RecalcTrigger,Trigger1Y)),NA())</f>
        <v>2.4059114815052463E-4</v>
      </c>
      <c r="N297" s="182">
        <f>IFERROR(_xll.qlIndexFixing(ONIndex1M,I297,TRUE,_xll.ohTrigger(RecalcTrigger,Trigger1M)),NA())</f>
        <v>-4.1891767430568549E-3</v>
      </c>
      <c r="O297" s="44">
        <f>IFERROR(_xll.qlIndexFixing(ONIndex3M,I297,TRUE,_xll.ohTrigger(RecalcTrigger,Trigger3M)),NA())</f>
        <v>-2.8728385456933125E-3</v>
      </c>
      <c r="P297" s="44">
        <f>IFERROR(_xll.qlIndexFixing(ONIndex6M,I297,TRUE,_xll.ohTrigger(RecalcTrigger,Trigger6M)),NA())</f>
        <v>-1.6212732599640844E-3</v>
      </c>
      <c r="Q297" s="183">
        <f>IFERROR(_xll.qlIndexFixing(ONIndex1Y,I297,TRUE,_xll.ohTrigger(RecalcTrigger,Trigger1Y)),NA())</f>
        <v>-3.3714093077286122E-5</v>
      </c>
    </row>
    <row r="298" spans="2:17" x14ac:dyDescent="0.2">
      <c r="B298" s="39" t="s">
        <v>17</v>
      </c>
      <c r="D298" s="42">
        <f>_xll.qlCalendarAdvance(Calendar,$D297,B298,"f",FALSE)</f>
        <v>42905</v>
      </c>
      <c r="E298" s="177">
        <f>_xll.qlInterestRateIndexValueDate(IndexON,D298)</f>
        <v>42905</v>
      </c>
      <c r="F298" s="193">
        <f>IFERROR(_xll.qlIndexFixing(IndexON,D298,TRUE,_xll.ohTrigger(RecalcTrigger,TriggerON)),NA())</f>
        <v>-4.2064848402123545E-3</v>
      </c>
      <c r="H298" s="42">
        <f>_xll.qlCalendarAdvance(Calendar,$H297,B298,"f",FALSE)</f>
        <v>42905</v>
      </c>
      <c r="I298" s="177">
        <f>_xll.qlInterestRateIndexValueDate(Index1M,$H298)</f>
        <v>42907</v>
      </c>
      <c r="J298" s="182">
        <f>IFERROR(_xll.qlIndexFixing(Index1M,$H298,TRUE,_xll.ohTrigger(RecalcTrigger,Trigger1M)),NA())</f>
        <v>-4.1959406234486352E-3</v>
      </c>
      <c r="K298" s="44">
        <f>IFERROR(_xll.qlIndexFixing(Index3M,H298,TRUE,_xll.ohTrigger(RecalcTrigger,Trigger3M)),NA())</f>
        <v>-2.8749999981451165E-3</v>
      </c>
      <c r="L298" s="44">
        <f>IFERROR(_xll.qlIndexFixing(Index6M,$H298,TRUE,_xll.ohTrigger(RecalcTrigger,Trigger6M)),NA())</f>
        <v>-1.4993887299453159E-3</v>
      </c>
      <c r="M298" s="183">
        <f>IFERROR(_xll.qlIndexFixing(Index1Y,$H298,TRUE,_xll.ohTrigger(RecalcTrigger,Trigger1Y)),NA())</f>
        <v>2.428216322904867E-4</v>
      </c>
      <c r="N298" s="182">
        <f>IFERROR(_xll.qlIndexFixing(ONIndex1M,I298,TRUE,_xll.ohTrigger(RecalcTrigger,Trigger1M)),NA())</f>
        <v>-4.1903622239702898E-3</v>
      </c>
      <c r="O298" s="44">
        <f>IFERROR(_xll.qlIndexFixing(ONIndex3M,I298,TRUE,_xll.ohTrigger(RecalcTrigger,Trigger3M)),NA())</f>
        <v>-2.8755252305545653E-3</v>
      </c>
      <c r="P298" s="44">
        <f>IFERROR(_xll.qlIndexFixing(ONIndex6M,I298,TRUE,_xll.ohTrigger(RecalcTrigger,Trigger6M)),NA())</f>
        <v>-1.6067891931914602E-3</v>
      </c>
      <c r="Q298" s="183">
        <f>IFERROR(_xll.qlIndexFixing(ONIndex1Y,I298,TRUE,_xll.ohTrigger(RecalcTrigger,Trigger1Y)),NA())</f>
        <v>-3.4117727163440748E-5</v>
      </c>
    </row>
    <row r="299" spans="2:17" x14ac:dyDescent="0.2">
      <c r="B299" s="39" t="s">
        <v>17</v>
      </c>
      <c r="D299" s="42">
        <f>_xll.qlCalendarAdvance(Calendar,$D298,B299,"f",FALSE)</f>
        <v>42906</v>
      </c>
      <c r="E299" s="177">
        <f>_xll.qlInterestRateIndexValueDate(IndexON,D299)</f>
        <v>42906</v>
      </c>
      <c r="F299" s="193">
        <f>IFERROR(_xll.qlIndexFixing(IndexON,D299,TRUE,_xll.ohTrigger(RecalcTrigger,TriggerON)),NA())</f>
        <v>-4.205923274098744E-3</v>
      </c>
      <c r="H299" s="42">
        <f>_xll.qlCalendarAdvance(Calendar,$H298,B299,"f",FALSE)</f>
        <v>42906</v>
      </c>
      <c r="I299" s="177">
        <f>_xll.qlInterestRateIndexValueDate(Index1M,$H299)</f>
        <v>42908</v>
      </c>
      <c r="J299" s="182">
        <f>IFERROR(_xll.qlIndexFixing(Index1M,$H299,TRUE,_xll.ohTrigger(RecalcTrigger,Trigger1M)),NA())</f>
        <v>-4.1968814360741902E-3</v>
      </c>
      <c r="K299" s="44">
        <f>IFERROR(_xll.qlIndexFixing(Index3M,H299,TRUE,_xll.ohTrigger(RecalcTrigger,Trigger3M)),NA())</f>
        <v>-2.8746448612721634E-3</v>
      </c>
      <c r="L299" s="44">
        <f>IFERROR(_xll.qlIndexFixing(Index6M,$H299,TRUE,_xll.ohTrigger(RecalcTrigger,Trigger6M)),NA())</f>
        <v>-1.498269603788543E-3</v>
      </c>
      <c r="M299" s="183">
        <f>IFERROR(_xll.qlIndexFixing(Index1Y,$H299,TRUE,_xll.ohTrigger(RecalcTrigger,Trigger1Y)),NA())</f>
        <v>2.4506388015907015E-4</v>
      </c>
      <c r="N299" s="182">
        <f>IFERROR(_xll.qlIndexFixing(ONIndex1M,I299,TRUE,_xll.ohTrigger(RecalcTrigger,Trigger1M)),NA())</f>
        <v>-4.1916202920200263E-3</v>
      </c>
      <c r="O299" s="44">
        <f>IFERROR(_xll.qlIndexFixing(ONIndex3M,I299,TRUE,_xll.ohTrigger(RecalcTrigger,Trigger3M)),NA())</f>
        <v>-2.8789420111463571E-3</v>
      </c>
      <c r="P299" s="44">
        <f>IFERROR(_xll.qlIndexFixing(ONIndex6M,I299,TRUE,_xll.ohTrigger(RecalcTrigger,Trigger6M)),NA())</f>
        <v>-1.590815854886074E-3</v>
      </c>
      <c r="Q299" s="183">
        <f>IFERROR(_xll.qlIndexFixing(ONIndex1Y,I299,TRUE,_xll.ohTrigger(RecalcTrigger,Trigger1Y)),NA())</f>
        <v>-3.3474286742496417E-5</v>
      </c>
    </row>
    <row r="300" spans="2:17" x14ac:dyDescent="0.2">
      <c r="B300" s="39" t="s">
        <v>17</v>
      </c>
      <c r="D300" s="42">
        <f>_xll.qlCalendarAdvance(Calendar,$D299,B300,"f",FALSE)</f>
        <v>42907</v>
      </c>
      <c r="E300" s="177">
        <f>_xll.qlInterestRateIndexValueDate(IndexON,D300)</f>
        <v>42907</v>
      </c>
      <c r="F300" s="193">
        <f>IFERROR(_xll.qlIndexFixing(IndexON,D300,TRUE,_xll.ohTrigger(RecalcTrigger,TriggerON)),NA())</f>
        <v>-4.2053443287271008E-3</v>
      </c>
      <c r="H300" s="42">
        <f>_xll.qlCalendarAdvance(Calendar,$H299,B300,"f",FALSE)</f>
        <v>42907</v>
      </c>
      <c r="I300" s="177">
        <f>_xll.qlInterestRateIndexValueDate(Index1M,$H300)</f>
        <v>42909</v>
      </c>
      <c r="J300" s="182">
        <f>IFERROR(_xll.qlIndexFixing(Index1M,$H300,TRUE,_xll.ohTrigger(RecalcTrigger,Trigger1M)),NA())</f>
        <v>-4.1971788154576877E-3</v>
      </c>
      <c r="K300" s="44">
        <f>IFERROR(_xll.qlIndexFixing(Index3M,H300,TRUE,_xll.ohTrigger(RecalcTrigger,Trigger3M)),NA())</f>
        <v>-2.8734934332608915E-3</v>
      </c>
      <c r="L300" s="44">
        <f>IFERROR(_xll.qlIndexFixing(Index6M,$H300,TRUE,_xll.ohTrigger(RecalcTrigger,Trigger6M)),NA())</f>
        <v>-1.4949691806784395E-3</v>
      </c>
      <c r="M300" s="183">
        <f>IFERROR(_xll.qlIndexFixing(Index1Y,$H300,TRUE,_xll.ohTrigger(RecalcTrigger,Trigger1Y)),NA())</f>
        <v>2.5029426852404829E-4</v>
      </c>
      <c r="N300" s="182">
        <f>IFERROR(_xll.qlIndexFixing(ONIndex1M,I300,TRUE,_xll.ohTrigger(RecalcTrigger,Trigger1M)),NA())</f>
        <v>-4.1922124071769318E-3</v>
      </c>
      <c r="O300" s="44">
        <f>IFERROR(_xll.qlIndexFixing(ONIndex3M,I300,TRUE,_xll.ohTrigger(RecalcTrigger,Trigger3M)),NA())</f>
        <v>-2.8809857281020257E-3</v>
      </c>
      <c r="P300" s="44">
        <f>IFERROR(_xll.qlIndexFixing(ONIndex6M,I300,TRUE,_xll.ohTrigger(RecalcTrigger,Trigger6M)),NA())</f>
        <v>-1.5820644671915574E-3</v>
      </c>
      <c r="Q300" s="183">
        <f>IFERROR(_xll.qlIndexFixing(ONIndex1Y,I300,TRUE,_xll.ohTrigger(RecalcTrigger,Trigger1Y)),NA())</f>
        <v>-3.2621538230692693E-5</v>
      </c>
    </row>
    <row r="301" spans="2:17" x14ac:dyDescent="0.2">
      <c r="B301" s="39" t="s">
        <v>17</v>
      </c>
      <c r="D301" s="42">
        <f>_xll.qlCalendarAdvance(Calendar,$D300,B301,"f",FALSE)</f>
        <v>42908</v>
      </c>
      <c r="E301" s="177">
        <f>_xll.qlInterestRateIndexValueDate(IndexON,D301)</f>
        <v>42908</v>
      </c>
      <c r="F301" s="193">
        <f>IFERROR(_xll.qlIndexFixing(IndexON,D301,TRUE,_xll.ohTrigger(RecalcTrigger,TriggerON)),NA())</f>
        <v>-4.2047479877505012E-3</v>
      </c>
      <c r="H301" s="42">
        <f>_xll.qlCalendarAdvance(Calendar,$H300,B301,"f",FALSE)</f>
        <v>42908</v>
      </c>
      <c r="I301" s="177">
        <f>_xll.qlInterestRateIndexValueDate(Index1M,$H301)</f>
        <v>42912</v>
      </c>
      <c r="J301" s="182">
        <f>IFERROR(_xll.qlIndexFixing(Index1M,$H301,TRUE,_xll.ohTrigger(RecalcTrigger,Trigger1M)),NA())</f>
        <v>-4.1984568992976534E-3</v>
      </c>
      <c r="K301" s="44">
        <f>IFERROR(_xll.qlIndexFixing(Index3M,H301,TRUE,_xll.ohTrigger(RecalcTrigger,Trigger3M)),NA())</f>
        <v>-2.8731038346619317E-3</v>
      </c>
      <c r="L301" s="44">
        <f>IFERROR(_xll.qlIndexFixing(Index6M,$H301,TRUE,_xll.ohTrigger(RecalcTrigger,Trigger6M)),NA())</f>
        <v>-1.4931660216590007E-3</v>
      </c>
      <c r="M301" s="183">
        <f>IFERROR(_xll.qlIndexFixing(Index1Y,$H301,TRUE,_xll.ohTrigger(RecalcTrigger,Trigger1Y)),NA())</f>
        <v>2.5413413945449156E-4</v>
      </c>
      <c r="N301" s="182">
        <f>IFERROR(_xll.qlIndexFixing(ONIndex1M,I301,TRUE,_xll.ohTrigger(RecalcTrigger,Trigger1M)),NA())</f>
        <v>-4.1927969751309746E-3</v>
      </c>
      <c r="O301" s="44">
        <f>IFERROR(_xll.qlIndexFixing(ONIndex3M,I301,TRUE,_xll.ohTrigger(RecalcTrigger,Trigger3M)),NA())</f>
        <v>-2.8832403708944909E-3</v>
      </c>
      <c r="P301" s="44">
        <f>IFERROR(_xll.qlIndexFixing(ONIndex6M,I301,TRUE,_xll.ohTrigger(RecalcTrigger,Trigger6M)),NA())</f>
        <v>-1.5728508044388079E-3</v>
      </c>
      <c r="Q301" s="183">
        <f>IFERROR(_xll.qlIndexFixing(ONIndex1Y,I301,TRUE,_xll.ohTrigger(RecalcTrigger,Trigger1Y)),NA())</f>
        <v>-3.1445682178166123E-5</v>
      </c>
    </row>
    <row r="302" spans="2:17" x14ac:dyDescent="0.2">
      <c r="B302" s="39" t="s">
        <v>17</v>
      </c>
      <c r="D302" s="42">
        <f>_xll.qlCalendarAdvance(Calendar,$D301,B302,"f",FALSE)</f>
        <v>42909</v>
      </c>
      <c r="E302" s="177">
        <f>_xll.qlInterestRateIndexValueDate(IndexON,D302)</f>
        <v>42909</v>
      </c>
      <c r="F302" s="193">
        <f>IFERROR(_xll.qlIndexFixing(IndexON,D302,TRUE,_xll.ohTrigger(RecalcTrigger,TriggerON)),NA())</f>
        <v>-4.203448157813483E-3</v>
      </c>
      <c r="H302" s="42">
        <f>_xll.qlCalendarAdvance(Calendar,$H301,B302,"f",FALSE)</f>
        <v>42909</v>
      </c>
      <c r="I302" s="177">
        <f>_xll.qlInterestRateIndexValueDate(Index1M,$H302)</f>
        <v>42913</v>
      </c>
      <c r="J302" s="182">
        <f>IFERROR(_xll.qlIndexFixing(Index1M,$H302,TRUE,_xll.ohTrigger(RecalcTrigger,Trigger1M)),NA())</f>
        <v>-4.19893682015271E-3</v>
      </c>
      <c r="K302" s="44">
        <f>IFERROR(_xll.qlIndexFixing(Index3M,H302,TRUE,_xll.ohTrigger(RecalcTrigger,Trigger3M)),NA())</f>
        <v>-2.8726766786826481E-3</v>
      </c>
      <c r="L302" s="44">
        <f>IFERROR(_xll.qlIndexFixing(Index6M,$H302,TRUE,_xll.ohTrigger(RecalcTrigger,Trigger6M)),NA())</f>
        <v>-1.4926390118847779E-3</v>
      </c>
      <c r="M302" s="183">
        <f>IFERROR(_xll.qlIndexFixing(Index1Y,$H302,TRUE,_xll.ohTrigger(RecalcTrigger,Trigger1Y)),NA())</f>
        <v>2.5642285738966428E-4</v>
      </c>
      <c r="N302" s="182">
        <f>IFERROR(_xll.qlIndexFixing(ONIndex1M,I302,TRUE,_xll.ohTrigger(RecalcTrigger,Trigger1M)),NA())</f>
        <v>-4.1933739766575329E-3</v>
      </c>
      <c r="O302" s="44">
        <f>IFERROR(_xll.qlIndexFixing(ONIndex3M,I302,TRUE,_xll.ohTrigger(RecalcTrigger,Trigger3M)),NA())</f>
        <v>-2.8857078322497287E-3</v>
      </c>
      <c r="P302" s="44">
        <f>IFERROR(_xll.qlIndexFixing(ONIndex6M,I302,TRUE,_xll.ohTrigger(RecalcTrigger,Trigger6M)),NA())</f>
        <v>-1.5631711366115297E-3</v>
      </c>
      <c r="Q302" s="183">
        <f>IFERROR(_xll.qlIndexFixing(ONIndex1Y,I302,TRUE,_xll.ohTrigger(RecalcTrigger,Trigger1Y)),NA())</f>
        <v>-2.9943724060288446E-5</v>
      </c>
    </row>
    <row r="303" spans="2:17" x14ac:dyDescent="0.2">
      <c r="B303" s="39" t="s">
        <v>17</v>
      </c>
      <c r="D303" s="42">
        <f>_xll.qlCalendarAdvance(Calendar,$D302,B303,"f",FALSE)</f>
        <v>42912</v>
      </c>
      <c r="E303" s="177">
        <f>_xll.qlInterestRateIndexValueDate(IndexON,D303)</f>
        <v>42912</v>
      </c>
      <c r="F303" s="193">
        <f>IFERROR(_xll.qlIndexFixing(IndexON,D303,TRUE,_xll.ohTrigger(RecalcTrigger,TriggerON)),NA())</f>
        <v>-4.2021883429343987E-3</v>
      </c>
      <c r="H303" s="42">
        <f>_xll.qlCalendarAdvance(Calendar,$H302,B303,"f",FALSE)</f>
        <v>42912</v>
      </c>
      <c r="I303" s="177">
        <f>_xll.qlInterestRateIndexValueDate(Index1M,$H303)</f>
        <v>42914</v>
      </c>
      <c r="J303" s="182">
        <f>IFERROR(_xll.qlIndexFixing(Index1M,$H303,TRUE,_xll.ohTrigger(RecalcTrigger,Trigger1M)),NA())</f>
        <v>-4.1994089181427441E-3</v>
      </c>
      <c r="K303" s="44">
        <f>IFERROR(_xll.qlIndexFixing(Index3M,H303,TRUE,_xll.ohTrigger(RecalcTrigger,Trigger3M)),NA())</f>
        <v>-2.8722279758742609E-3</v>
      </c>
      <c r="L303" s="44">
        <f>IFERROR(_xll.qlIndexFixing(Index6M,$H303,TRUE,_xll.ohTrigger(RecalcTrigger,Trigger6M)),NA())</f>
        <v>-1.491514483076564E-3</v>
      </c>
      <c r="M303" s="183">
        <f>IFERROR(_xll.qlIndexFixing(Index1Y,$H303,TRUE,_xll.ohTrigger(RecalcTrigger,Trigger1Y)),NA())</f>
        <v>2.5871834244036248E-4</v>
      </c>
      <c r="N303" s="182">
        <f>IFERROR(_xll.qlIndexFixing(ONIndex1M,I303,TRUE,_xll.ohTrigger(RecalcTrigger,Trigger1M)),NA())</f>
        <v>-4.1944537907623314E-3</v>
      </c>
      <c r="O303" s="44">
        <f>IFERROR(_xll.qlIndexFixing(ONIndex3M,I303,TRUE,_xll.ohTrigger(RecalcTrigger,Trigger3M)),NA())</f>
        <v>-2.8908076211608957E-3</v>
      </c>
      <c r="P303" s="44">
        <f>IFERROR(_xll.qlIndexFixing(ONIndex6M,I303,TRUE,_xll.ohTrigger(RecalcTrigger,Trigger6M)),NA())</f>
        <v>-1.543553973770706E-3</v>
      </c>
      <c r="Q303" s="183">
        <f>IFERROR(_xll.qlIndexFixing(ONIndex1Y,I303,TRUE,_xll.ohTrigger(RecalcTrigger,Trigger1Y)),NA())</f>
        <v>-2.6420015308836753E-5</v>
      </c>
    </row>
    <row r="304" spans="2:17" x14ac:dyDescent="0.2">
      <c r="B304" s="39" t="s">
        <v>17</v>
      </c>
      <c r="D304" s="42">
        <f>_xll.qlCalendarAdvance(Calendar,$D303,B304,"f",FALSE)</f>
        <v>42913</v>
      </c>
      <c r="E304" s="177">
        <f>_xll.qlInterestRateIndexValueDate(IndexON,D304)</f>
        <v>42913</v>
      </c>
      <c r="F304" s="193">
        <f>IFERROR(_xll.qlIndexFixing(IndexON,D304,TRUE,_xll.ohTrigger(RecalcTrigger,TriggerON)),NA())</f>
        <v>-4.2015047801280403E-3</v>
      </c>
      <c r="H304" s="42">
        <f>_xll.qlCalendarAdvance(Calendar,$H303,B304,"f",FALSE)</f>
        <v>42913</v>
      </c>
      <c r="I304" s="177">
        <f>_xll.qlInterestRateIndexValueDate(Index1M,$H304)</f>
        <v>42915</v>
      </c>
      <c r="J304" s="182">
        <f>IFERROR(_xll.qlIndexFixing(Index1M,$H304,TRUE,_xll.ohTrigger(RecalcTrigger,Trigger1M)),NA())</f>
        <v>-4.200239841285619E-3</v>
      </c>
      <c r="K304" s="44">
        <f>IFERROR(_xll.qlIndexFixing(Index3M,H304,TRUE,_xll.ohTrigger(RecalcTrigger,Trigger3M)),NA())</f>
        <v>-2.8717552950523863E-3</v>
      </c>
      <c r="L304" s="44">
        <f>IFERROR(_xll.qlIndexFixing(Index6M,$H304,TRUE,_xll.ohTrigger(RecalcTrigger,Trigger6M)),NA())</f>
        <v>-1.4903934078393313E-3</v>
      </c>
      <c r="M304" s="183">
        <f>IFERROR(_xll.qlIndexFixing(Index1Y,$H304,TRUE,_xll.ohTrigger(RecalcTrigger,Trigger1Y)),NA())</f>
        <v>2.6101973324541195E-4</v>
      </c>
      <c r="N304" s="182">
        <f>IFERROR(_xll.qlIndexFixing(ONIndex1M,I304,TRUE,_xll.ohTrigger(RecalcTrigger,Trigger1M)),NA())</f>
        <v>-4.195605934875779E-3</v>
      </c>
      <c r="O304" s="44">
        <f>IFERROR(_xll.qlIndexFixing(ONIndex3M,I304,TRUE,_xll.ohTrigger(RecalcTrigger,Trigger3M)),NA())</f>
        <v>-2.8955528476526382E-3</v>
      </c>
      <c r="P304" s="44">
        <f>IFERROR(_xll.qlIndexFixing(ONIndex6M,I304,TRUE,_xll.ohTrigger(RecalcTrigger,Trigger6M)),NA())</f>
        <v>-1.5251695776319352E-3</v>
      </c>
      <c r="Q304" s="183">
        <f>IFERROR(_xll.qlIndexFixing(ONIndex1Y,I304,TRUE,_xll.ohTrigger(RecalcTrigger,Trigger1Y)),NA())</f>
        <v>-2.3018051624745794E-5</v>
      </c>
    </row>
    <row r="305" spans="2:17" x14ac:dyDescent="0.2">
      <c r="B305" s="39" t="s">
        <v>17</v>
      </c>
      <c r="D305" s="42">
        <f>_xll.qlCalendarAdvance(Calendar,$D304,B305,"f",FALSE)</f>
        <v>42914</v>
      </c>
      <c r="E305" s="177">
        <f>_xll.qlInterestRateIndexValueDate(IndexON,D305)</f>
        <v>42914</v>
      </c>
      <c r="F305" s="193">
        <f>IFERROR(_xll.qlIndexFixing(IndexON,D305,TRUE,_xll.ohTrigger(RecalcTrigger,TriggerON)),NA())</f>
        <v>-4.200803724354607E-3</v>
      </c>
      <c r="H305" s="42">
        <f>_xll.qlCalendarAdvance(Calendar,$H304,B305,"f",FALSE)</f>
        <v>42914</v>
      </c>
      <c r="I305" s="177">
        <f>_xll.qlInterestRateIndexValueDate(Index1M,$H305)</f>
        <v>42916</v>
      </c>
      <c r="J305" s="182">
        <f>IFERROR(_xll.qlIndexFixing(Index1M,$H305,TRUE,_xll.ohTrigger(RecalcTrigger,Trigger1M)),NA())</f>
        <v>-4.200510249428956E-3</v>
      </c>
      <c r="K305" s="44">
        <f>IFERROR(_xll.qlIndexFixing(Index3M,H305,TRUE,_xll.ohTrigger(RecalcTrigger,Trigger3M)),NA())</f>
        <v>-2.8716249889973E-3</v>
      </c>
      <c r="L305" s="44">
        <f>IFERROR(_xll.qlIndexFixing(Index6M,$H305,TRUE,_xll.ohTrigger(RecalcTrigger,Trigger6M)),NA())</f>
        <v>-1.4900000000004502E-3</v>
      </c>
      <c r="M305" s="183">
        <f>IFERROR(_xll.qlIndexFixing(Index1Y,$H305,TRUE,_xll.ohTrigger(RecalcTrigger,Trigger1Y)),NA())</f>
        <v>2.6181910518015045E-4</v>
      </c>
      <c r="N305" s="182">
        <f>IFERROR(_xll.qlIndexFixing(ONIndex1M,I305,TRUE,_xll.ohTrigger(RecalcTrigger,Trigger1M)),NA())</f>
        <v>-4.1961448164551385E-3</v>
      </c>
      <c r="O305" s="44">
        <f>IFERROR(_xll.qlIndexFixing(ONIndex3M,I305,TRUE,_xll.ohTrigger(RecalcTrigger,Trigger3M)),NA())</f>
        <v>-2.8976806487079898E-3</v>
      </c>
      <c r="P305" s="44">
        <f>IFERROR(_xll.qlIndexFixing(ONIndex6M,I305,TRUE,_xll.ohTrigger(RecalcTrigger,Trigger6M)),NA())</f>
        <v>-1.5166676825639769E-3</v>
      </c>
      <c r="Q305" s="183">
        <f>IFERROR(_xll.qlIndexFixing(ONIndex1Y,I305,TRUE,_xll.ohTrigger(RecalcTrigger,Trigger1Y)),NA())</f>
        <v>-2.1411522395098359E-5</v>
      </c>
    </row>
    <row r="306" spans="2:17" x14ac:dyDescent="0.2">
      <c r="B306" s="39" t="s">
        <v>17</v>
      </c>
      <c r="D306" s="42">
        <f>_xll.qlCalendarAdvance(Calendar,$D305,B306,"f",FALSE)</f>
        <v>42915</v>
      </c>
      <c r="E306" s="177">
        <f>_xll.qlInterestRateIndexValueDate(IndexON,D306)</f>
        <v>42915</v>
      </c>
      <c r="F306" s="193">
        <f>IFERROR(_xll.qlIndexFixing(IndexON,D306,TRUE,_xll.ohTrigger(RecalcTrigger,TriggerON)),NA())</f>
        <v>-4.2000851590273669E-3</v>
      </c>
      <c r="H306" s="42">
        <f>_xll.qlCalendarAdvance(Calendar,$H305,B306,"f",FALSE)</f>
        <v>42915</v>
      </c>
      <c r="I306" s="177">
        <f>_xll.qlInterestRateIndexValueDate(Index1M,$H306)</f>
        <v>42919</v>
      </c>
      <c r="J306" s="182">
        <f>IFERROR(_xll.qlIndexFixing(Index1M,$H306,TRUE,_xll.ohTrigger(RecalcTrigger,Trigger1M)),NA())</f>
        <v>-4.2018200417113308E-3</v>
      </c>
      <c r="K306" s="44">
        <f>IFERROR(_xll.qlIndexFixing(Index3M,H306,TRUE,_xll.ohTrigger(RecalcTrigger,Trigger3M)),NA())</f>
        <v>-2.8695927105721985E-3</v>
      </c>
      <c r="L306" s="44">
        <f>IFERROR(_xll.qlIndexFixing(Index6M,$H306,TRUE,_xll.ohTrigger(RecalcTrigger,Trigger6M)),NA())</f>
        <v>-1.4677161345816798E-3</v>
      </c>
      <c r="M306" s="183">
        <f>IFERROR(_xll.qlIndexFixing(Index1Y,$H306,TRUE,_xll.ohTrigger(RecalcTrigger,Trigger1Y)),NA())</f>
        <v>2.702716272770165E-4</v>
      </c>
      <c r="N306" s="182">
        <f>IFERROR(_xll.qlIndexFixing(ONIndex1M,I306,TRUE,_xll.ohTrigger(RecalcTrigger,Trigger1M)),NA())</f>
        <v>-4.1966760164591221E-3</v>
      </c>
      <c r="O306" s="44">
        <f>IFERROR(_xll.qlIndexFixing(ONIndex3M,I306,TRUE,_xll.ohTrigger(RecalcTrigger,Trigger3M)),NA())</f>
        <v>-2.8996664284086648E-3</v>
      </c>
      <c r="P306" s="44">
        <f>IFERROR(_xll.qlIndexFixing(ONIndex6M,I306,TRUE,_xll.ohTrigger(RecalcTrigger,Trigger6M)),NA())</f>
        <v>-1.5085886458043873E-3</v>
      </c>
      <c r="Q306" s="183">
        <f>IFERROR(_xll.qlIndexFixing(ONIndex1Y,I306,TRUE,_xll.ohTrigger(RecalcTrigger,Trigger1Y)),NA())</f>
        <v>-1.9862589373254025E-5</v>
      </c>
    </row>
    <row r="307" spans="2:17" x14ac:dyDescent="0.2">
      <c r="B307" s="39" t="s">
        <v>17</v>
      </c>
      <c r="D307" s="42">
        <f>_xll.qlCalendarAdvance(Calendar,$D306,B307,"f",FALSE)</f>
        <v>42916</v>
      </c>
      <c r="E307" s="177">
        <f>_xll.qlInterestRateIndexValueDate(IndexON,D307)</f>
        <v>42916</v>
      </c>
      <c r="F307" s="193">
        <f>IFERROR(_xll.qlIndexFixing(IndexON,D307,TRUE,_xll.ohTrigger(RecalcTrigger,TriggerON)),NA())</f>
        <v>-4.1985406157474259E-3</v>
      </c>
      <c r="H307" s="42">
        <f>_xll.qlCalendarAdvance(Calendar,$H306,B307,"f",FALSE)</f>
        <v>42916</v>
      </c>
      <c r="I307" s="177">
        <f>_xll.qlInterestRateIndexValueDate(Index1M,$H307)</f>
        <v>42920</v>
      </c>
      <c r="J307" s="182">
        <f>IFERROR(_xll.qlIndexFixing(Index1M,$H307,TRUE,_xll.ohTrigger(RecalcTrigger,Trigger1M)),NA())</f>
        <v>-4.2022407697675963E-3</v>
      </c>
      <c r="K307" s="44">
        <f>IFERROR(_xll.qlIndexFixing(Index3M,H307,TRUE,_xll.ohTrigger(RecalcTrigger,Trigger3M)),NA())</f>
        <v>-2.868986715643613E-3</v>
      </c>
      <c r="L307" s="44">
        <f>IFERROR(_xll.qlIndexFixing(Index6M,$H307,TRUE,_xll.ohTrigger(RecalcTrigger,Trigger6M)),NA())</f>
        <v>-1.4666045845172964E-3</v>
      </c>
      <c r="M307" s="183">
        <f>IFERROR(_xll.qlIndexFixing(Index1Y,$H307,TRUE,_xll.ohTrigger(RecalcTrigger,Trigger1Y)),NA())</f>
        <v>2.7259592608369859E-4</v>
      </c>
      <c r="N307" s="182">
        <f>IFERROR(_xll.qlIndexFixing(ONIndex1M,I307,TRUE,_xll.ohTrigger(RecalcTrigger,Trigger1M)),NA())</f>
        <v>-4.1971995159029163E-3</v>
      </c>
      <c r="O307" s="44">
        <f>IFERROR(_xll.qlIndexFixing(ONIndex3M,I307,TRUE,_xll.ohTrigger(RecalcTrigger,Trigger3M)),NA())</f>
        <v>-2.9015087876338441E-3</v>
      </c>
      <c r="P307" s="44">
        <f>IFERROR(_xll.qlIndexFixing(ONIndex6M,I307,TRUE,_xll.ohTrigger(RecalcTrigger,Trigger6M)),NA())</f>
        <v>-1.5009369284646468E-3</v>
      </c>
      <c r="Q307" s="183">
        <f>IFERROR(_xll.qlIndexFixing(ONIndex1Y,I307,TRUE,_xll.ohTrigger(RecalcTrigger,Trigger1Y)),NA())</f>
        <v>-1.8371868706346106E-5</v>
      </c>
    </row>
    <row r="308" spans="2:17" x14ac:dyDescent="0.2">
      <c r="B308" s="39" t="s">
        <v>17</v>
      </c>
      <c r="D308" s="42">
        <f>_xll.qlCalendarAdvance(Calendar,$D307,B308,"f",FALSE)</f>
        <v>42919</v>
      </c>
      <c r="E308" s="177">
        <f>_xll.qlInterestRateIndexValueDate(IndexON,D308)</f>
        <v>42919</v>
      </c>
      <c r="F308" s="193">
        <f>IFERROR(_xll.qlIndexFixing(IndexON,D308,TRUE,_xll.ohTrigger(RecalcTrigger,TriggerON)),NA())</f>
        <v>-4.1970354790388242E-3</v>
      </c>
      <c r="H308" s="42">
        <f>_xll.qlCalendarAdvance(Calendar,$H307,B308,"f",FALSE)</f>
        <v>42919</v>
      </c>
      <c r="I308" s="177">
        <f>_xll.qlInterestRateIndexValueDate(Index1M,$H308)</f>
        <v>42921</v>
      </c>
      <c r="J308" s="182">
        <f>IFERROR(_xll.qlIndexFixing(Index1M,$H308,TRUE,_xll.ohTrigger(RecalcTrigger,Trigger1M)),NA())</f>
        <v>-4.202966537398419E-3</v>
      </c>
      <c r="K308" s="44">
        <f>IFERROR(_xll.qlIndexFixing(Index3M,H308,TRUE,_xll.ohTrigger(RecalcTrigger,Trigger3M)),NA())</f>
        <v>-2.8683572594208162E-3</v>
      </c>
      <c r="L308" s="44">
        <f>IFERROR(_xll.qlIndexFixing(Index6M,$H308,TRUE,_xll.ohTrigger(RecalcTrigger,Trigger6M)),NA())</f>
        <v>-1.4655038887762227E-3</v>
      </c>
      <c r="M308" s="183">
        <f>IFERROR(_xll.qlIndexFixing(Index1Y,$H308,TRUE,_xll.ohTrigger(RecalcTrigger,Trigger1Y)),NA())</f>
        <v>2.7492509585866695E-4</v>
      </c>
      <c r="N308" s="182">
        <f>IFERROR(_xll.qlIndexFixing(ONIndex1M,I308,TRUE,_xll.ohTrigger(RecalcTrigger,Trigger1M)),NA())</f>
        <v>-4.198171790990024E-3</v>
      </c>
      <c r="O308" s="44">
        <f>IFERROR(_xll.qlIndexFixing(ONIndex3M,I308,TRUE,_xll.ohTrigger(RecalcTrigger,Trigger3M)),NA())</f>
        <v>-2.9046850070146846E-3</v>
      </c>
      <c r="P308" s="44">
        <f>IFERROR(_xll.qlIndexFixing(ONIndex6M,I308,TRUE,_xll.ohTrigger(RecalcTrigger,Trigger6M)),NA())</f>
        <v>-1.4870740528971638E-3</v>
      </c>
      <c r="Q308" s="183">
        <f>IFERROR(_xll.qlIndexFixing(ONIndex1Y,I308,TRUE,_xll.ohTrigger(RecalcTrigger,Trigger1Y)),NA())</f>
        <v>-1.5587547825823833E-5</v>
      </c>
    </row>
    <row r="309" spans="2:17" x14ac:dyDescent="0.2">
      <c r="B309" s="39" t="s">
        <v>17</v>
      </c>
      <c r="D309" s="42">
        <f>_xll.qlCalendarAdvance(Calendar,$D308,B309,"f",FALSE)</f>
        <v>42920</v>
      </c>
      <c r="E309" s="177">
        <f>_xll.qlInterestRateIndexValueDate(IndexON,D309)</f>
        <v>42920</v>
      </c>
      <c r="F309" s="193">
        <f>IFERROR(_xll.qlIndexFixing(IndexON,D309,TRUE,_xll.ohTrigger(RecalcTrigger,TriggerON)),NA())</f>
        <v>-4.1962291230568383E-3</v>
      </c>
      <c r="H309" s="42">
        <f>_xll.qlCalendarAdvance(Calendar,$H308,B309,"f",FALSE)</f>
        <v>42920</v>
      </c>
      <c r="I309" s="177">
        <f>_xll.qlInterestRateIndexValueDate(Index1M,$H309)</f>
        <v>42922</v>
      </c>
      <c r="J309" s="182">
        <f>IFERROR(_xll.qlIndexFixing(Index1M,$H309,TRUE,_xll.ohTrigger(RecalcTrigger,Trigger1M)),NA())</f>
        <v>-4.2032121148441459E-3</v>
      </c>
      <c r="K309" s="44">
        <f>IFERROR(_xll.qlIndexFixing(Index3M,H309,TRUE,_xll.ohTrigger(RecalcTrigger,Trigger3M)),NA())</f>
        <v>-2.8677057376781728E-3</v>
      </c>
      <c r="L309" s="44">
        <f>IFERROR(_xll.qlIndexFixing(Index6M,$H309,TRUE,_xll.ohTrigger(RecalcTrigger,Trigger6M)),NA())</f>
        <v>-1.4626302799385226E-3</v>
      </c>
      <c r="M309" s="183">
        <f>IFERROR(_xll.qlIndexFixing(Index1Y,$H309,TRUE,_xll.ohTrigger(RecalcTrigger,Trigger1Y)),NA())</f>
        <v>2.7725931884277415E-4</v>
      </c>
      <c r="N309" s="182">
        <f>IFERROR(_xll.qlIndexFixing(ONIndex1M,I309,TRUE,_xll.ohTrigger(RecalcTrigger,Trigger1M)),NA())</f>
        <v>-4.1992161217452306E-3</v>
      </c>
      <c r="O309" s="44">
        <f>IFERROR(_xll.qlIndexFixing(ONIndex3M,I309,TRUE,_xll.ohTrigger(RecalcTrigger,Trigger3M)),NA())</f>
        <v>-2.9074160439179764E-3</v>
      </c>
      <c r="P309" s="44">
        <f>IFERROR(_xll.qlIndexFixing(ONIndex6M,I309,TRUE,_xll.ohTrigger(RecalcTrigger,Trigger6M)),NA())</f>
        <v>-1.4746924686992458E-3</v>
      </c>
      <c r="Q309" s="183">
        <f>IFERROR(_xll.qlIndexFixing(ONIndex1Y,I309,TRUE,_xll.ohTrigger(RecalcTrigger,Trigger1Y)),NA())</f>
        <v>-1.3003429653046794E-5</v>
      </c>
    </row>
    <row r="310" spans="2:17" x14ac:dyDescent="0.2">
      <c r="B310" s="39" t="s">
        <v>17</v>
      </c>
      <c r="D310" s="42">
        <f>_xll.qlCalendarAdvance(Calendar,$D309,B310,"f",FALSE)</f>
        <v>42921</v>
      </c>
      <c r="E310" s="177">
        <f>_xll.qlInterestRateIndexValueDate(IndexON,D310)</f>
        <v>42921</v>
      </c>
      <c r="F310" s="193">
        <f>IFERROR(_xll.qlIndexFixing(IndexON,D310,TRUE,_xll.ohTrigger(RecalcTrigger,TriggerON)),NA())</f>
        <v>-4.195405160078991E-3</v>
      </c>
      <c r="H310" s="42">
        <f>_xll.qlCalendarAdvance(Calendar,$H309,B310,"f",FALSE)</f>
        <v>42921</v>
      </c>
      <c r="I310" s="177">
        <f>_xll.qlInterestRateIndexValueDate(Index1M,$H310)</f>
        <v>42923</v>
      </c>
      <c r="J310" s="182">
        <f>IFERROR(_xll.qlIndexFixing(Index1M,$H310,TRUE,_xll.ohTrigger(RecalcTrigger,Trigger1M)),NA())</f>
        <v>-4.2034550772582849E-3</v>
      </c>
      <c r="K310" s="44">
        <f>IFERROR(_xll.qlIndexFixing(Index3M,H310,TRUE,_xll.ohTrigger(RecalcTrigger,Trigger3M)),NA())</f>
        <v>-2.8664033904901337E-3</v>
      </c>
      <c r="L310" s="44">
        <f>IFERROR(_xll.qlIndexFixing(Index6M,$H310,TRUE,_xll.ohTrigger(RecalcTrigger,Trigger6M)),NA())</f>
        <v>-1.4624293142350233E-3</v>
      </c>
      <c r="M310" s="183">
        <f>IFERROR(_xll.qlIndexFixing(Index1Y,$H310,TRUE,_xll.ohTrigger(RecalcTrigger,Trigger1Y)),NA())</f>
        <v>2.8265626669085907E-4</v>
      </c>
      <c r="N310" s="182">
        <f>IFERROR(_xll.qlIndexFixing(ONIndex1M,I310,TRUE,_xll.ohTrigger(RecalcTrigger,Trigger1M)),NA())</f>
        <v>-4.1997008293392923E-3</v>
      </c>
      <c r="O310" s="44">
        <f>IFERROR(_xll.qlIndexFixing(ONIndex3M,I310,TRUE,_xll.ohTrigger(RecalcTrigger,Trigger3M)),NA())</f>
        <v>-2.9085203185097441E-3</v>
      </c>
      <c r="P310" s="44">
        <f>IFERROR(_xll.qlIndexFixing(ONIndex6M,I310,TRUE,_xll.ohTrigger(RecalcTrigger,Trigger6M)),NA())</f>
        <v>-1.469244260414726E-3</v>
      </c>
      <c r="Q310" s="183">
        <f>IFERROR(_xll.qlIndexFixing(ONIndex1Y,I310,TRUE,_xll.ohTrigger(RecalcTrigger,Trigger1Y)),NA())</f>
        <v>-1.1813011089323311E-5</v>
      </c>
    </row>
    <row r="311" spans="2:17" x14ac:dyDescent="0.2">
      <c r="B311" s="39" t="s">
        <v>17</v>
      </c>
      <c r="D311" s="42">
        <f>_xll.qlCalendarAdvance(Calendar,$D310,B311,"f",FALSE)</f>
        <v>42922</v>
      </c>
      <c r="E311" s="177">
        <f>_xll.qlInterestRateIndexValueDate(IndexON,D311)</f>
        <v>42922</v>
      </c>
      <c r="F311" s="193">
        <f>IFERROR(_xll.qlIndexFixing(IndexON,D311,TRUE,_xll.ohTrigger(RecalcTrigger,TriggerON)),NA())</f>
        <v>-4.1945635738782627E-3</v>
      </c>
      <c r="H311" s="42">
        <f>_xll.qlCalendarAdvance(Calendar,$H310,B311,"f",FALSE)</f>
        <v>42922</v>
      </c>
      <c r="I311" s="177">
        <f>_xll.qlInterestRateIndexValueDate(Index1M,$H311)</f>
        <v>42926</v>
      </c>
      <c r="J311" s="182">
        <f>IFERROR(_xll.qlIndexFixing(Index1M,$H311,TRUE,_xll.ohTrigger(RecalcTrigger,Trigger1M)),NA())</f>
        <v>-4.2045971668605306E-3</v>
      </c>
      <c r="K311" s="44">
        <f>IFERROR(_xll.qlIndexFixing(Index3M,H311,TRUE,_xll.ohTrigger(RecalcTrigger,Trigger3M)),NA())</f>
        <v>-2.8649074096897134E-3</v>
      </c>
      <c r="L311" s="44">
        <f>IFERROR(_xll.qlIndexFixing(Index6M,$H311,TRUE,_xll.ohTrigger(RecalcTrigger,Trigger6M)),NA())</f>
        <v>-1.4601575047967776E-3</v>
      </c>
      <c r="M311" s="183">
        <f>IFERROR(_xll.qlIndexFixing(Index1Y,$H311,TRUE,_xll.ohTrigger(RecalcTrigger,Trigger1Y)),NA())</f>
        <v>2.8665044839962505E-4</v>
      </c>
      <c r="N311" s="182">
        <f>IFERROR(_xll.qlIndexFixing(ONIndex1M,I311,TRUE,_xll.ohTrigger(RecalcTrigger,Trigger1M)),NA())</f>
        <v>-4.2001777211853053E-3</v>
      </c>
      <c r="O311" s="44">
        <f>IFERROR(_xll.qlIndexFixing(ONIndex3M,I311,TRUE,_xll.ohTrigger(RecalcTrigger,Trigger3M)),NA())</f>
        <v>-2.9094727795797581E-3</v>
      </c>
      <c r="P311" s="44">
        <f>IFERROR(_xll.qlIndexFixing(ONIndex6M,I311,TRUE,_xll.ohTrigger(RecalcTrigger,Trigger6M)),NA())</f>
        <v>-1.4642501363804072E-3</v>
      </c>
      <c r="Q311" s="183">
        <f>IFERROR(_xll.qlIndexFixing(ONIndex1Y,I311,TRUE,_xll.ohTrigger(RecalcTrigger,Trigger1Y)),NA())</f>
        <v>-1.0684501043911609E-5</v>
      </c>
    </row>
    <row r="312" spans="2:17" x14ac:dyDescent="0.2">
      <c r="B312" s="39" t="s">
        <v>17</v>
      </c>
      <c r="D312" s="42">
        <f>_xll.qlCalendarAdvance(Calendar,$D311,B312,"f",FALSE)</f>
        <v>42923</v>
      </c>
      <c r="E312" s="177">
        <f>_xll.qlInterestRateIndexValueDate(IndexON,D312)</f>
        <v>42923</v>
      </c>
      <c r="F312" s="193">
        <f>IFERROR(_xll.qlIndexFixing(IndexON,D312,TRUE,_xll.ohTrigger(RecalcTrigger,TriggerON)),NA())</f>
        <v>-4.1927727439672324E-3</v>
      </c>
      <c r="H312" s="42">
        <f>_xll.qlCalendarAdvance(Calendar,$H311,B312,"f",FALSE)</f>
        <v>42923</v>
      </c>
      <c r="I312" s="177">
        <f>_xll.qlInterestRateIndexValueDate(Index1M,$H312)</f>
        <v>42927</v>
      </c>
      <c r="J312" s="182">
        <f>IFERROR(_xll.qlIndexFixing(Index1M,$H312,TRUE,_xll.ohTrigger(RecalcTrigger,Trigger1M)),NA())</f>
        <v>-4.2049617254451416E-3</v>
      </c>
      <c r="K312" s="44">
        <f>IFERROR(_xll.qlIndexFixing(Index3M,H312,TRUE,_xll.ohTrigger(RecalcTrigger,Trigger3M)),NA())</f>
        <v>-2.8641669956422488E-3</v>
      </c>
      <c r="L312" s="44">
        <f>IFERROR(_xll.qlIndexFixing(Index6M,$H312,TRUE,_xll.ohTrigger(RecalcTrigger,Trigger6M)),NA())</f>
        <v>-1.4591183724663775E-3</v>
      </c>
      <c r="M312" s="183">
        <f>IFERROR(_xll.qlIndexFixing(Index1Y,$H312,TRUE,_xll.ohTrigger(RecalcTrigger,Trigger1Y)),NA())</f>
        <v>2.8901273175354079E-4</v>
      </c>
      <c r="N312" s="182">
        <f>IFERROR(_xll.qlIndexFixing(ONIndex1M,I312,TRUE,_xll.ohTrigger(RecalcTrigger,Trigger1M)),NA())</f>
        <v>-4.2006467778188394E-3</v>
      </c>
      <c r="O312" s="44">
        <f>IFERROR(_xll.qlIndexFixing(ONIndex3M,I312,TRUE,_xll.ohTrigger(RecalcTrigger,Trigger3M)),NA())</f>
        <v>-2.9102720283269434E-3</v>
      </c>
      <c r="P312" s="44">
        <f>IFERROR(_xll.qlIndexFixing(ONIndex6M,I312,TRUE,_xll.ohTrigger(RecalcTrigger,Trigger6M)),NA())</f>
        <v>-1.4597145573080894E-3</v>
      </c>
      <c r="Q312" s="183">
        <f>IFERROR(_xll.qlIndexFixing(ONIndex1Y,I312,TRUE,_xll.ohTrigger(RecalcTrigger,Trigger1Y)),NA())</f>
        <v>-9.6185155440409176E-6</v>
      </c>
    </row>
    <row r="313" spans="2:17" x14ac:dyDescent="0.2">
      <c r="B313" s="39" t="s">
        <v>17</v>
      </c>
      <c r="D313" s="42">
        <f>_xll.qlCalendarAdvance(Calendar,$D312,B313,"f",FALSE)</f>
        <v>42926</v>
      </c>
      <c r="E313" s="177">
        <f>_xll.qlInterestRateIndexValueDate(IndexON,D313)</f>
        <v>42926</v>
      </c>
      <c r="F313" s="193">
        <f>IFERROR(_xll.qlIndexFixing(IndexON,D313,TRUE,_xll.ohTrigger(RecalcTrigger,TriggerON)),NA())</f>
        <v>-4.1910206723061449E-3</v>
      </c>
      <c r="H313" s="42">
        <f>_xll.qlCalendarAdvance(Calendar,$H312,B313,"f",FALSE)</f>
        <v>42926</v>
      </c>
      <c r="I313" s="177">
        <f>_xll.qlInterestRateIndexValueDate(Index1M,$H313)</f>
        <v>42928</v>
      </c>
      <c r="J313" s="182">
        <f>IFERROR(_xll.qlIndexFixing(Index1M,$H313,TRUE,_xll.ohTrigger(RecalcTrigger,Trigger1M)),NA())</f>
        <v>-4.2055739741182893E-3</v>
      </c>
      <c r="K313" s="44">
        <f>IFERROR(_xll.qlIndexFixing(Index3M,H313,TRUE,_xll.ohTrigger(RecalcTrigger,Trigger3M)),NA())</f>
        <v>-2.8634131899226653E-3</v>
      </c>
      <c r="L313" s="44">
        <f>IFERROR(_xll.qlIndexFixing(Index6M,$H313,TRUE,_xll.ohTrigger(RecalcTrigger,Trigger6M)),NA())</f>
        <v>-1.4580888199789833E-3</v>
      </c>
      <c r="M313" s="183">
        <f>IFERROR(_xll.qlIndexFixing(Index1Y,$H313,TRUE,_xll.ohTrigger(RecalcTrigger,Trigger1Y)),NA())</f>
        <v>2.9138119818846261E-4</v>
      </c>
      <c r="N313" s="182">
        <f>IFERROR(_xll.qlIndexFixing(ONIndex1M,I313,TRUE,_xll.ohTrigger(RecalcTrigger,Trigger1M)),NA())</f>
        <v>-4.2015096421055276E-3</v>
      </c>
      <c r="O313" s="44">
        <f>IFERROR(_xll.qlIndexFixing(ONIndex3M,I313,TRUE,_xll.ohTrigger(RecalcTrigger,Trigger3M)),NA())</f>
        <v>-2.9113292792404266E-3</v>
      </c>
      <c r="P313" s="44">
        <f>IFERROR(_xll.qlIndexFixing(ONIndex6M,I313,TRUE,_xll.ohTrigger(RecalcTrigger,Trigger6M)),NA())</f>
        <v>-1.4521883292939464E-3</v>
      </c>
      <c r="Q313" s="183">
        <f>IFERROR(_xll.qlIndexFixing(ONIndex1Y,I313,TRUE,_xll.ohTrigger(RecalcTrigger,Trigger1Y)),NA())</f>
        <v>-7.6980400320891818E-6</v>
      </c>
    </row>
    <row r="314" spans="2:17" x14ac:dyDescent="0.2">
      <c r="B314" s="39" t="s">
        <v>17</v>
      </c>
      <c r="D314" s="42">
        <f>_xll.qlCalendarAdvance(Calendar,$D313,B314,"f",FALSE)</f>
        <v>42927</v>
      </c>
      <c r="E314" s="177">
        <f>_xll.qlInterestRateIndexValueDate(IndexON,D314)</f>
        <v>42927</v>
      </c>
      <c r="F314" s="193">
        <f>IFERROR(_xll.qlIndexFixing(IndexON,D314,TRUE,_xll.ohTrigger(RecalcTrigger,TriggerON)),NA())</f>
        <v>-4.1900907263858755E-3</v>
      </c>
      <c r="H314" s="42">
        <f>_xll.qlCalendarAdvance(Calendar,$H313,B314,"f",FALSE)</f>
        <v>42927</v>
      </c>
      <c r="I314" s="177">
        <f>_xll.qlInterestRateIndexValueDate(Index1M,$H314)</f>
        <v>42929</v>
      </c>
      <c r="J314" s="182">
        <f>IFERROR(_xll.qlIndexFixing(Index1M,$H314,TRUE,_xll.ohTrigger(RecalcTrigger,Trigger1M)),NA())</f>
        <v>-4.2057916766682912E-3</v>
      </c>
      <c r="K314" s="44">
        <f>IFERROR(_xll.qlIndexFixing(Index3M,H314,TRUE,_xll.ohTrigger(RecalcTrigger,Trigger3M)),NA())</f>
        <v>-2.862647488036856E-3</v>
      </c>
      <c r="L314" s="44">
        <f>IFERROR(_xll.qlIndexFixing(Index6M,$H314,TRUE,_xll.ohTrigger(RecalcTrigger,Trigger6M)),NA())</f>
        <v>-1.4550719161204693E-3</v>
      </c>
      <c r="M314" s="183">
        <f>IFERROR(_xll.qlIndexFixing(Index1Y,$H314,TRUE,_xll.ohTrigger(RecalcTrigger,Trigger1Y)),NA())</f>
        <v>2.9375604208763974E-4</v>
      </c>
      <c r="N314" s="182">
        <f>IFERROR(_xll.qlIndexFixing(ONIndex1M,I314,TRUE,_xll.ohTrigger(RecalcTrigger,Trigger1M)),NA())</f>
        <v>-4.2024442697741193E-3</v>
      </c>
      <c r="O314" s="44">
        <f>IFERROR(_xll.qlIndexFixing(ONIndex3M,I314,TRUE,_xll.ohTrigger(RecalcTrigger,Trigger3M)),NA())</f>
        <v>-2.9119089222673367E-3</v>
      </c>
      <c r="P314" s="44">
        <f>IFERROR(_xll.qlIndexFixing(ONIndex6M,I314,TRUE,_xll.ohTrigger(RecalcTrigger,Trigger6M)),NA())</f>
        <v>-1.4462469089915331E-3</v>
      </c>
      <c r="Q314" s="183">
        <f>IFERROR(_xll.qlIndexFixing(ONIndex1Y,I314,TRUE,_xll.ohTrigger(RecalcTrigger,Trigger1Y)),NA())</f>
        <v>-5.9921406236895791E-6</v>
      </c>
    </row>
    <row r="315" spans="2:17" x14ac:dyDescent="0.2">
      <c r="B315" s="39" t="s">
        <v>17</v>
      </c>
      <c r="D315" s="42">
        <f>_xll.qlCalendarAdvance(Calendar,$D314,B315,"f",FALSE)</f>
        <v>42928</v>
      </c>
      <c r="E315" s="177">
        <f>_xll.qlInterestRateIndexValueDate(IndexON,D315)</f>
        <v>42928</v>
      </c>
      <c r="F315" s="193">
        <f>IFERROR(_xll.qlIndexFixing(IndexON,D315,TRUE,_xll.ohTrigger(RecalcTrigger,TriggerON)),NA())</f>
        <v>-4.1891430598406387E-3</v>
      </c>
      <c r="H315" s="42">
        <f>_xll.qlCalendarAdvance(Calendar,$H314,B315,"f",FALSE)</f>
        <v>42928</v>
      </c>
      <c r="I315" s="177">
        <f>_xll.qlInterestRateIndexValueDate(Index1M,$H315)</f>
        <v>42930</v>
      </c>
      <c r="J315" s="182">
        <f>IFERROR(_xll.qlIndexFixing(Index1M,$H315,TRUE,_xll.ohTrigger(RecalcTrigger,Trigger1M)),NA())</f>
        <v>-4.2060067187821648E-3</v>
      </c>
      <c r="K315" s="44">
        <f>IFERROR(_xll.qlIndexFixing(Index3M,H315,TRUE,_xll.ohTrigger(RecalcTrigger,Trigger3M)),NA())</f>
        <v>-2.8613309207373917E-3</v>
      </c>
      <c r="L315" s="44">
        <f>IFERROR(_xll.qlIndexFixing(Index6M,$H315,TRUE,_xll.ohTrigger(RecalcTrigger,Trigger6M)),NA())</f>
        <v>-1.4550527206562453E-3</v>
      </c>
      <c r="M315" s="183">
        <f>IFERROR(_xll.qlIndexFixing(Index1Y,$H315,TRUE,_xll.ohTrigger(RecalcTrigger,Trigger1Y)),NA())</f>
        <v>2.992365064063172E-4</v>
      </c>
      <c r="N315" s="182">
        <f>IFERROR(_xll.qlIndexFixing(ONIndex1M,I315,TRUE,_xll.ohTrigger(RecalcTrigger,Trigger1M)),NA())</f>
        <v>-4.2028738632149398E-3</v>
      </c>
      <c r="O315" s="44">
        <f>IFERROR(_xll.qlIndexFixing(ONIndex3M,I315,TRUE,_xll.ohTrigger(RecalcTrigger,Trigger3M)),NA())</f>
        <v>-2.911921126225181E-3</v>
      </c>
      <c r="P315" s="44">
        <f>IFERROR(_xll.qlIndexFixing(ONIndex6M,I315,TRUE,_xll.ohTrigger(RecalcTrigger,Trigger6M)),NA())</f>
        <v>-1.4440709678842367E-3</v>
      </c>
      <c r="Q315" s="183">
        <f>IFERROR(_xll.qlIndexFixing(ONIndex1Y,I315,TRUE,_xll.ohTrigger(RecalcTrigger,Trigger1Y)),NA())</f>
        <v>-5.248018739578697E-6</v>
      </c>
    </row>
    <row r="316" spans="2:17" x14ac:dyDescent="0.2">
      <c r="B316" s="39" t="s">
        <v>17</v>
      </c>
      <c r="D316" s="42">
        <f>_xll.qlCalendarAdvance(Calendar,$D315,B316,"f",FALSE)</f>
        <v>42929</v>
      </c>
      <c r="E316" s="177">
        <f>_xll.qlInterestRateIndexValueDate(IndexON,D316)</f>
        <v>42929</v>
      </c>
      <c r="F316" s="193">
        <f>IFERROR(_xll.qlIndexFixing(IndexON,D316,TRUE,_xll.ohTrigger(RecalcTrigger,TriggerON)),NA())</f>
        <v>-4.1881776560837025E-3</v>
      </c>
      <c r="H316" s="42">
        <f>_xll.qlCalendarAdvance(Calendar,$H315,B316,"f",FALSE)</f>
        <v>42929</v>
      </c>
      <c r="I316" s="177">
        <f>_xll.qlInterestRateIndexValueDate(Index1M,$H316)</f>
        <v>42933</v>
      </c>
      <c r="J316" s="182">
        <f>IFERROR(_xll.qlIndexFixing(Index1M,$H316,TRUE,_xll.ohTrigger(RecalcTrigger,Trigger1M)),NA())</f>
        <v>-4.2069782856168914E-3</v>
      </c>
      <c r="K316" s="44">
        <f>IFERROR(_xll.qlIndexFixing(Index3M,H316,TRUE,_xll.ohTrigger(RecalcTrigger,Trigger3M)),NA())</f>
        <v>-2.8594961276203227E-3</v>
      </c>
      <c r="L316" s="44">
        <f>IFERROR(_xll.qlIndexFixing(Index6M,$H316,TRUE,_xll.ohTrigger(RecalcTrigger,Trigger6M)),NA())</f>
        <v>-1.4530767521299696E-3</v>
      </c>
      <c r="M316" s="183">
        <f>IFERROR(_xll.qlIndexFixing(Index1Y,$H316,TRUE,_xll.ohTrigger(RecalcTrigger,Trigger1Y)),NA())</f>
        <v>3.0332314070956345E-4</v>
      </c>
      <c r="N316" s="182">
        <f>IFERROR(_xll.qlIndexFixing(ONIndex1M,I316,TRUE,_xll.ohTrigger(RecalcTrigger,Trigger1M)),NA())</f>
        <v>-4.2032955062554223E-3</v>
      </c>
      <c r="O316" s="44">
        <f>IFERROR(_xll.qlIndexFixing(ONIndex3M,I316,TRUE,_xll.ohTrigger(RecalcTrigger,Trigger3M)),NA())</f>
        <v>-2.9117717246140984E-3</v>
      </c>
      <c r="P316" s="44">
        <f>IFERROR(_xll.qlIndexFixing(ONIndex6M,I316,TRUE,_xll.ohTrigger(RecalcTrigger,Trigger6M)),NA())</f>
        <v>-1.4423803368091015E-3</v>
      </c>
      <c r="Q316" s="183">
        <f>IFERROR(_xll.qlIndexFixing(ONIndex1Y,I316,TRUE,_xll.ohTrigger(RecalcTrigger,Trigger1Y)),NA())</f>
        <v>-4.5701178841284218E-6</v>
      </c>
    </row>
    <row r="317" spans="2:17" x14ac:dyDescent="0.2">
      <c r="B317" s="39" t="s">
        <v>17</v>
      </c>
      <c r="D317" s="42">
        <f>_xll.qlCalendarAdvance(Calendar,$D316,B317,"f",FALSE)</f>
        <v>42930</v>
      </c>
      <c r="E317" s="177">
        <f>_xll.qlInterestRateIndexValueDate(IndexON,D317)</f>
        <v>42930</v>
      </c>
      <c r="F317" s="193">
        <f>IFERROR(_xll.qlIndexFixing(IndexON,D317,TRUE,_xll.ohTrigger(RecalcTrigger,TriggerON)),NA())</f>
        <v>-4.1861389661734805E-3</v>
      </c>
      <c r="H317" s="42">
        <f>_xll.qlCalendarAdvance(Calendar,$H316,B317,"f",FALSE)</f>
        <v>42930</v>
      </c>
      <c r="I317" s="177">
        <f>_xll.qlInterestRateIndexValueDate(Index1M,$H317)</f>
        <v>42934</v>
      </c>
      <c r="J317" s="182">
        <f>IFERROR(_xll.qlIndexFixing(Index1M,$H317,TRUE,_xll.ohTrigger(RecalcTrigger,Trigger1M)),NA())</f>
        <v>-4.2072857347050154E-3</v>
      </c>
      <c r="K317" s="44">
        <f>IFERROR(_xll.qlIndexFixing(Index3M,H317,TRUE,_xll.ohTrigger(RecalcTrigger,Trigger3M)),NA())</f>
        <v>-2.8586938761620143E-3</v>
      </c>
      <c r="L317" s="44">
        <f>IFERROR(_xll.qlIndexFixing(Index6M,$H317,TRUE,_xll.ohTrigger(RecalcTrigger,Trigger6M)),NA())</f>
        <v>-1.4520997464084269E-3</v>
      </c>
      <c r="M317" s="183">
        <f>IFERROR(_xll.qlIndexFixing(Index1Y,$H317,TRUE,_xll.ohTrigger(RecalcTrigger,Trigger1Y)),NA())</f>
        <v>3.05732848396652E-4</v>
      </c>
      <c r="N317" s="182">
        <f>IFERROR(_xll.qlIndexFixing(ONIndex1M,I317,TRUE,_xll.ohTrigger(RecalcTrigger,Trigger1M)),NA())</f>
        <v>-4.2037091799906889E-3</v>
      </c>
      <c r="O317" s="44">
        <f>IFERROR(_xll.qlIndexFixing(ONIndex3M,I317,TRUE,_xll.ohTrigger(RecalcTrigger,Trigger3M)),NA())</f>
        <v>-2.9114593187129501E-3</v>
      </c>
      <c r="P317" s="44">
        <f>IFERROR(_xll.qlIndexFixing(ONIndex6M,I317,TRUE,_xll.ohTrigger(RecalcTrigger,Trigger6M)),NA())</f>
        <v>-1.4411794765578634E-3</v>
      </c>
      <c r="Q317" s="183">
        <f>IFERROR(_xll.qlIndexFixing(ONIndex1Y,I317,TRUE,_xll.ohTrigger(RecalcTrigger,Trigger1Y)),NA())</f>
        <v>-3.9590539246958656E-6</v>
      </c>
    </row>
    <row r="318" spans="2:17" x14ac:dyDescent="0.2">
      <c r="B318" s="39" t="s">
        <v>17</v>
      </c>
      <c r="D318" s="42">
        <f>_xll.qlCalendarAdvance(Calendar,$D317,B318,"f",FALSE)</f>
        <v>42933</v>
      </c>
      <c r="E318" s="177">
        <f>_xll.qlInterestRateIndexValueDate(IndexON,D318)</f>
        <v>42933</v>
      </c>
      <c r="F318" s="193">
        <f>IFERROR(_xll.qlIndexFixing(IndexON,D318,TRUE,_xll.ohTrigger(RecalcTrigger,TriggerON)),NA())</f>
        <v>-4.1841383464769066E-3</v>
      </c>
      <c r="H318" s="42">
        <f>_xll.qlCalendarAdvance(Calendar,$H317,B318,"f",FALSE)</f>
        <v>42933</v>
      </c>
      <c r="I318" s="177">
        <f>_xll.qlInterestRateIndexValueDate(Index1M,$H318)</f>
        <v>42935</v>
      </c>
      <c r="J318" s="182">
        <f>IFERROR(_xll.qlIndexFixing(Index1M,$H318,TRUE,_xll.ohTrigger(RecalcTrigger,Trigger1M)),NA())</f>
        <v>-4.2077825936467665E-3</v>
      </c>
      <c r="K318" s="44">
        <f>IFERROR(_xll.qlIndexFixing(Index3M,H318,TRUE,_xll.ohTrigger(RecalcTrigger,Trigger3M)),NA())</f>
        <v>-2.8578890007739366E-3</v>
      </c>
      <c r="L318" s="44">
        <f>IFERROR(_xll.qlIndexFixing(Index6M,$H318,TRUE,_xll.ohTrigger(RecalcTrigger,Trigger6M)),NA())</f>
        <v>-1.4511305894613408E-3</v>
      </c>
      <c r="M318" s="183">
        <f>IFERROR(_xll.qlIndexFixing(Index1Y,$H318,TRUE,_xll.ohTrigger(RecalcTrigger,Trigger1Y)),NA())</f>
        <v>3.0815013627840429E-4</v>
      </c>
      <c r="N318" s="182">
        <f>IFERROR(_xll.qlIndexFixing(ONIndex1M,I318,TRUE,_xll.ohTrigger(RecalcTrigger,Trigger1M)),NA())</f>
        <v>-4.2044607614544205E-3</v>
      </c>
      <c r="O318" s="44">
        <f>IFERROR(_xll.qlIndexFixing(ONIndex3M,I318,TRUE,_xll.ohTrigger(RecalcTrigger,Trigger3M)),NA())</f>
        <v>-2.9102606374387108E-3</v>
      </c>
      <c r="P318" s="44">
        <f>IFERROR(_xll.qlIndexFixing(ONIndex6M,I318,TRUE,_xll.ohTrigger(RecalcTrigger,Trigger6M)),NA())</f>
        <v>-1.4404268660372921E-3</v>
      </c>
      <c r="Q318" s="183">
        <f>IFERROR(_xll.qlIndexFixing(ONIndex1Y,I318,TRUE,_xll.ohTrigger(RecalcTrigger,Trigger1Y)),NA())</f>
        <v>-2.9627957420785833E-6</v>
      </c>
    </row>
    <row r="319" spans="2:17" x14ac:dyDescent="0.2">
      <c r="B319" s="39" t="s">
        <v>17</v>
      </c>
      <c r="D319" s="42">
        <f>_xll.qlCalendarAdvance(Calendar,$D318,B319,"f",FALSE)</f>
        <v>42934</v>
      </c>
      <c r="E319" s="177">
        <f>_xll.qlInterestRateIndexValueDate(IndexON,D319)</f>
        <v>42934</v>
      </c>
      <c r="F319" s="193">
        <f>IFERROR(_xll.qlIndexFixing(IndexON,D319,TRUE,_xll.ohTrigger(RecalcTrigger,TriggerON)),NA())</f>
        <v>-4.1830840140555381E-3</v>
      </c>
      <c r="H319" s="42">
        <f>_xll.qlCalendarAdvance(Calendar,$H318,B319,"f",FALSE)</f>
        <v>42934</v>
      </c>
      <c r="I319" s="177">
        <f>_xll.qlInterestRateIndexValueDate(Index1M,$H319)</f>
        <v>42936</v>
      </c>
      <c r="J319" s="182">
        <f>IFERROR(_xll.qlIndexFixing(Index1M,$H319,TRUE,_xll.ohTrigger(RecalcTrigger,Trigger1M)),NA())</f>
        <v>-4.2079719466540932E-3</v>
      </c>
      <c r="K319" s="44">
        <f>IFERROR(_xll.qlIndexFixing(Index3M,H319,TRUE,_xll.ohTrigger(RecalcTrigger,Trigger3M)),NA())</f>
        <v>-2.8570830966974203E-3</v>
      </c>
      <c r="L319" s="44">
        <f>IFERROR(_xll.qlIndexFixing(Index6M,$H319,TRUE,_xll.ohTrigger(RecalcTrigger,Trigger6M)),NA())</f>
        <v>-1.448175807440886E-3</v>
      </c>
      <c r="M319" s="183">
        <f>IFERROR(_xll.qlIndexFixing(Index1Y,$H319,TRUE,_xll.ohTrigger(RecalcTrigger,Trigger1Y)),NA())</f>
        <v>3.1057521088265623E-4</v>
      </c>
      <c r="N319" s="182">
        <f>IFERROR(_xll.qlIndexFixing(ONIndex1M,I319,TRUE,_xll.ohTrigger(RecalcTrigger,Trigger1M)),NA())</f>
        <v>-4.2052837964678957E-3</v>
      </c>
      <c r="O319" s="44">
        <f>IFERROR(_xll.qlIndexFixing(ONIndex3M,I319,TRUE,_xll.ohTrigger(RecalcTrigger,Trigger3M)),NA())</f>
        <v>-2.9085516737081818E-3</v>
      </c>
      <c r="P319" s="44">
        <f>IFERROR(_xll.qlIndexFixing(ONIndex6M,I319,TRUE,_xll.ohTrigger(RecalcTrigger,Trigger6M)),NA())</f>
        <v>-1.4413629599863143E-3</v>
      </c>
      <c r="Q319" s="183">
        <f>IFERROR(_xll.qlIndexFixing(ONIndex1Y,I319,TRUE,_xll.ohTrigger(RecalcTrigger,Trigger1Y)),NA())</f>
        <v>-2.1954877915675297E-6</v>
      </c>
    </row>
    <row r="320" spans="2:17" x14ac:dyDescent="0.2">
      <c r="B320" s="39" t="s">
        <v>17</v>
      </c>
      <c r="D320" s="42">
        <f>_xll.qlCalendarAdvance(Calendar,$D319,B320,"f",FALSE)</f>
        <v>42935</v>
      </c>
      <c r="E320" s="177">
        <f>_xll.qlInterestRateIndexValueDate(IndexON,D320)</f>
        <v>42935</v>
      </c>
      <c r="F320" s="193">
        <f>IFERROR(_xll.qlIndexFixing(IndexON,D320,TRUE,_xll.ohTrigger(RecalcTrigger,TriggerON)),NA())</f>
        <v>-4.1820118470203838E-3</v>
      </c>
      <c r="H320" s="42">
        <f>_xll.qlCalendarAdvance(Calendar,$H319,B320,"f",FALSE)</f>
        <v>42935</v>
      </c>
      <c r="I320" s="177">
        <f>_xll.qlInterestRateIndexValueDate(Index1M,$H320)</f>
        <v>42937</v>
      </c>
      <c r="J320" s="182">
        <f>IFERROR(_xll.qlIndexFixing(Index1M,$H320,TRUE,_xll.ohTrigger(RecalcTrigger,Trigger1M)),NA())</f>
        <v>-4.2081585937984063E-3</v>
      </c>
      <c r="K320" s="44">
        <f>IFERROR(_xll.qlIndexFixing(Index3M,H320,TRUE,_xll.ohTrigger(RecalcTrigger,Trigger3M)),NA())</f>
        <v>-2.8558211371178281E-3</v>
      </c>
      <c r="L320" s="44">
        <f>IFERROR(_xll.qlIndexFixing(Index6M,$H320,TRUE,_xll.ohTrigger(RecalcTrigger,Trigger6M)),NA())</f>
        <v>-1.4482194230683657E-3</v>
      </c>
      <c r="M320" s="183">
        <f>IFERROR(_xll.qlIndexFixing(Index1Y,$H320,TRUE,_xll.ohTrigger(RecalcTrigger,Trigger1Y)),NA())</f>
        <v>3.1614950277104029E-4</v>
      </c>
      <c r="N320" s="182">
        <f>IFERROR(_xll.qlIndexFixing(ONIndex1M,I320,TRUE,_xll.ohTrigger(RecalcTrigger,Trigger1M)),NA())</f>
        <v>-4.2056573351079152E-3</v>
      </c>
      <c r="O320" s="44">
        <f>IFERROR(_xll.qlIndexFixing(ONIndex3M,I320,TRUE,_xll.ohTrigger(RecalcTrigger,Trigger3M)),NA())</f>
        <v>-2.9074032627818269E-3</v>
      </c>
      <c r="P320" s="44">
        <f>IFERROR(_xll.qlIndexFixing(ONIndex6M,I320,TRUE,_xll.ohTrigger(RecalcTrigger,Trigger6M)),NA())</f>
        <v>-1.4426778660903139E-3</v>
      </c>
      <c r="Q320" s="183">
        <f>IFERROR(_xll.qlIndexFixing(ONIndex1Y,I320,TRUE,_xll.ohTrigger(RecalcTrigger,Trigger1Y)),NA())</f>
        <v>-1.9278489604701576E-6</v>
      </c>
    </row>
    <row r="321" spans="2:17" x14ac:dyDescent="0.2">
      <c r="B321" s="39" t="s">
        <v>17</v>
      </c>
      <c r="D321" s="42">
        <f>_xll.qlCalendarAdvance(Calendar,$D320,B321,"f",FALSE)</f>
        <v>42936</v>
      </c>
      <c r="E321" s="177">
        <f>_xll.qlInterestRateIndexValueDate(IndexON,D321)</f>
        <v>42936</v>
      </c>
      <c r="F321" s="193">
        <f>IFERROR(_xll.qlIndexFixing(IndexON,D321,TRUE,_xll.ohTrigger(RecalcTrigger,TriggerON)),NA())</f>
        <v>-4.180921829304296E-3</v>
      </c>
      <c r="H321" s="42">
        <f>_xll.qlCalendarAdvance(Calendar,$H320,B321,"f",FALSE)</f>
        <v>42936</v>
      </c>
      <c r="I321" s="177">
        <f>_xll.qlInterestRateIndexValueDate(Index1M,$H321)</f>
        <v>42940</v>
      </c>
      <c r="J321" s="182">
        <f>IFERROR(_xll.qlIndexFixing(Index1M,$H321,TRUE,_xll.ohTrigger(RecalcTrigger,Trigger1M)),NA())</f>
        <v>-4.2089568177820919E-3</v>
      </c>
      <c r="K321" s="44">
        <f>IFERROR(_xll.qlIndexFixing(Index3M,H321,TRUE,_xll.ohTrigger(RecalcTrigger,Trigger3M)),NA())</f>
        <v>-2.8538815969486359E-3</v>
      </c>
      <c r="L321" s="44">
        <f>IFERROR(_xll.qlIndexFixing(Index6M,$H321,TRUE,_xll.ohTrigger(RecalcTrigger,Trigger6M)),NA())</f>
        <v>-1.4463922503105133E-3</v>
      </c>
      <c r="M321" s="183">
        <f>IFERROR(_xll.qlIndexFixing(Index1Y,$H321,TRUE,_xll.ohTrigger(RecalcTrigger,Trigger1Y)),NA())</f>
        <v>3.2035756779161072E-4</v>
      </c>
      <c r="N321" s="182">
        <f>IFERROR(_xll.qlIndexFixing(ONIndex1M,I321,TRUE,_xll.ohTrigger(RecalcTrigger,Trigger1M)),NA())</f>
        <v>-4.2060227890550195E-3</v>
      </c>
      <c r="O321" s="44">
        <f>IFERROR(_xll.qlIndexFixing(ONIndex3M,I321,TRUE,_xll.ohTrigger(RecalcTrigger,Trigger3M)),NA())</f>
        <v>-2.9060834543592762E-3</v>
      </c>
      <c r="P321" s="44">
        <f>IFERROR(_xll.qlIndexFixing(ONIndex6M,I321,TRUE,_xll.ohTrigger(RecalcTrigger,Trigger6M)),NA())</f>
        <v>-1.4445093077686266E-3</v>
      </c>
      <c r="Q321" s="183">
        <f>IFERROR(_xll.qlIndexFixing(ONIndex1Y,I321,TRUE,_xll.ohTrigger(RecalcTrigger,Trigger1Y)),NA())</f>
        <v>-1.7307434285740442E-6</v>
      </c>
    </row>
    <row r="322" spans="2:17" x14ac:dyDescent="0.2">
      <c r="B322" s="39" t="s">
        <v>17</v>
      </c>
      <c r="D322" s="42">
        <f>_xll.qlCalendarAdvance(Calendar,$D321,B322,"f",FALSE)</f>
        <v>42937</v>
      </c>
      <c r="E322" s="177">
        <f>_xll.qlInterestRateIndexValueDate(IndexON,D322)</f>
        <v>42937</v>
      </c>
      <c r="F322" s="193">
        <f>IFERROR(_xll.qlIndexFixing(IndexON,D322,TRUE,_xll.ohTrigger(RecalcTrigger,TriggerON)),NA())</f>
        <v>-4.1786337061466838E-3</v>
      </c>
      <c r="H322" s="42">
        <f>_xll.qlCalendarAdvance(Calendar,$H321,B322,"f",FALSE)</f>
        <v>42937</v>
      </c>
      <c r="I322" s="177">
        <f>_xll.qlInterestRateIndexValueDate(Index1M,$H322)</f>
        <v>42941</v>
      </c>
      <c r="J322" s="182">
        <f>IFERROR(_xll.qlIndexFixing(Index1M,$H322,TRUE,_xll.ohTrigger(RecalcTrigger,Trigger1M)),NA())</f>
        <v>-4.2092062173321359E-3</v>
      </c>
      <c r="K322" s="44">
        <f>IFERROR(_xll.qlIndexFixing(Index3M,H322,TRUE,_xll.ohTrigger(RecalcTrigger,Trigger3M)),NA())</f>
        <v>-2.8530949766836238E-3</v>
      </c>
      <c r="L322" s="44">
        <f>IFERROR(_xll.qlIndexFixing(Index6M,$H322,TRUE,_xll.ohTrigger(RecalcTrigger,Trigger6M)),NA())</f>
        <v>-1.4454638839343479E-3</v>
      </c>
      <c r="M322" s="183">
        <f>IFERROR(_xll.qlIndexFixing(Index1Y,$H322,TRUE,_xll.ohTrigger(RecalcTrigger,Trigger1Y)),NA())</f>
        <v>3.2282473464138742E-4</v>
      </c>
      <c r="N322" s="182">
        <f>IFERROR(_xll.qlIndexFixing(ONIndex1M,I322,TRUE,_xll.ohTrigger(RecalcTrigger,Trigger1M)),NA())</f>
        <v>-4.206380139404331E-3</v>
      </c>
      <c r="O322" s="44">
        <f>IFERROR(_xll.qlIndexFixing(ONIndex3M,I322,TRUE,_xll.ohTrigger(RecalcTrigger,Trigger3M)),NA())</f>
        <v>-2.9045908495595185E-3</v>
      </c>
      <c r="P322" s="44">
        <f>IFERROR(_xll.qlIndexFixing(ONIndex6M,I322,TRUE,_xll.ohTrigger(RecalcTrigger,Trigger6M)),NA())</f>
        <v>-1.4468617458529565E-3</v>
      </c>
      <c r="Q322" s="183">
        <f>IFERROR(_xll.qlIndexFixing(ONIndex1Y,I322,TRUE,_xll.ohTrigger(RecalcTrigger,Trigger1Y)),NA())</f>
        <v>-1.6047869833002437E-6</v>
      </c>
    </row>
    <row r="323" spans="2:17" x14ac:dyDescent="0.2">
      <c r="B323" s="39" t="s">
        <v>17</v>
      </c>
      <c r="D323" s="42">
        <f>_xll.qlCalendarAdvance(Calendar,$D322,B323,"f",FALSE)</f>
        <v>42940</v>
      </c>
      <c r="E323" s="177">
        <f>_xll.qlInterestRateIndexValueDate(IndexON,D323)</f>
        <v>42940</v>
      </c>
      <c r="F323" s="193">
        <f>IFERROR(_xll.qlIndexFixing(IndexON,D323,TRUE,_xll.ohTrigger(RecalcTrigger,TriggerON)),NA())</f>
        <v>-4.176382925131783E-3</v>
      </c>
      <c r="H323" s="42">
        <f>_xll.qlCalendarAdvance(Calendar,$H322,B323,"f",FALSE)</f>
        <v>42940</v>
      </c>
      <c r="I323" s="177">
        <f>_xll.qlInterestRateIndexValueDate(Index1M,$H323)</f>
        <v>42942</v>
      </c>
      <c r="J323" s="182">
        <f>IFERROR(_xll.qlIndexFixing(Index1M,$H323,TRUE,_xll.ohTrigger(RecalcTrigger,Trigger1M)),NA())</f>
        <v>-4.209585815932196E-3</v>
      </c>
      <c r="K323" s="44">
        <f>IFERROR(_xll.qlIndexFixing(Index3M,H323,TRUE,_xll.ohTrigger(RecalcTrigger,Trigger3M)),NA())</f>
        <v>-2.8523171983709989E-3</v>
      </c>
      <c r="L323" s="44">
        <f>IFERROR(_xll.qlIndexFixing(Index6M,$H323,TRUE,_xll.ohTrigger(RecalcTrigger,Trigger6M)),NA())</f>
        <v>-1.444541178669328E-3</v>
      </c>
      <c r="M323" s="183">
        <f>IFERROR(_xll.qlIndexFixing(Index1Y,$H323,TRUE,_xll.ohTrigger(RecalcTrigger,Trigger1Y)),NA())</f>
        <v>3.2530096381334445E-4</v>
      </c>
      <c r="N323" s="182">
        <f>IFERROR(_xll.qlIndexFixing(ONIndex1M,I323,TRUE,_xll.ohTrigger(RecalcTrigger,Trigger1M)),NA())</f>
        <v>-4.207018566515508E-3</v>
      </c>
      <c r="O323" s="44">
        <f>IFERROR(_xll.qlIndexFixing(ONIndex3M,I323,TRUE,_xll.ohTrigger(RecalcTrigger,Trigger3M)),NA())</f>
        <v>-2.9009992799045037E-3</v>
      </c>
      <c r="P323" s="44">
        <f>IFERROR(_xll.qlIndexFixing(ONIndex6M,I323,TRUE,_xll.ohTrigger(RecalcTrigger,Trigger6M)),NA())</f>
        <v>-1.4533197140531584E-3</v>
      </c>
      <c r="Q323" s="183">
        <f>IFERROR(_xll.qlIndexFixing(ONIndex1Y,I323,TRUE,_xll.ohTrigger(RecalcTrigger,Trigger1Y)),NA())</f>
        <v>-1.5931185171069728E-6</v>
      </c>
    </row>
    <row r="324" spans="2:17" x14ac:dyDescent="0.2">
      <c r="B324" s="39" t="s">
        <v>17</v>
      </c>
      <c r="D324" s="42">
        <f>_xll.qlCalendarAdvance(Calendar,$D323,B324,"f",FALSE)</f>
        <v>42941</v>
      </c>
      <c r="E324" s="177">
        <f>_xll.qlInterestRateIndexValueDate(IndexON,D324)</f>
        <v>42941</v>
      </c>
      <c r="F324" s="193">
        <f>IFERROR(_xll.qlIndexFixing(IndexON,D324,TRUE,_xll.ohTrigger(RecalcTrigger,TriggerON)),NA())</f>
        <v>-4.1752034095265955E-3</v>
      </c>
      <c r="H324" s="42">
        <f>_xll.qlCalendarAdvance(Calendar,$H323,B324,"f",FALSE)</f>
        <v>42941</v>
      </c>
      <c r="I324" s="177">
        <f>_xll.qlInterestRateIndexValueDate(Index1M,$H324)</f>
        <v>42943</v>
      </c>
      <c r="J324" s="182">
        <f>IFERROR(_xll.qlIndexFixing(Index1M,$H324,TRUE,_xll.ohTrigger(RecalcTrigger,Trigger1M)),NA())</f>
        <v>-4.2097463446576222E-3</v>
      </c>
      <c r="K324" s="44">
        <f>IFERROR(_xll.qlIndexFixing(Index3M,H324,TRUE,_xll.ohTrigger(RecalcTrigger,Trigger3M)),NA())</f>
        <v>-2.8515499569810132E-3</v>
      </c>
      <c r="L324" s="44">
        <f>IFERROR(_xll.qlIndexFixing(Index6M,$H324,TRUE,_xll.ohTrigger(RecalcTrigger,Trigger6M)),NA())</f>
        <v>-1.4418618399681554E-3</v>
      </c>
      <c r="M324" s="183">
        <f>IFERROR(_xll.qlIndexFixing(Index1Y,$H324,TRUE,_xll.ohTrigger(RecalcTrigger,Trigger1Y)),NA())</f>
        <v>3.2778647398056145E-4</v>
      </c>
      <c r="N324" s="182">
        <f>IFERROR(_xll.qlIndexFixing(ONIndex1M,I324,TRUE,_xll.ohTrigger(RecalcTrigger,Trigger1M)),NA())</f>
        <v>-4.2077281188923621E-3</v>
      </c>
      <c r="O324" s="44">
        <f>IFERROR(_xll.qlIndexFixing(ONIndex3M,I324,TRUE,_xll.ohTrigger(RecalcTrigger,Trigger3M)),NA())</f>
        <v>-2.8968999251421934E-3</v>
      </c>
      <c r="P324" s="44">
        <f>IFERROR(_xll.qlIndexFixing(ONIndex6M,I324,TRUE,_xll.ohTrigger(RecalcTrigger,Trigger6M)),NA())</f>
        <v>-1.4612826438487048E-3</v>
      </c>
      <c r="Q324" s="183">
        <f>IFERROR(_xll.qlIndexFixing(ONIndex1Y,I324,TRUE,_xll.ohTrigger(RecalcTrigger,Trigger1Y)),NA())</f>
        <v>-1.8126842427079737E-6</v>
      </c>
    </row>
    <row r="325" spans="2:17" x14ac:dyDescent="0.2">
      <c r="B325" s="39" t="s">
        <v>17</v>
      </c>
      <c r="D325" s="42">
        <f>_xll.qlCalendarAdvance(Calendar,$D324,B325,"f",FALSE)</f>
        <v>42942</v>
      </c>
      <c r="E325" s="177">
        <f>_xll.qlInterestRateIndexValueDate(IndexON,D325)</f>
        <v>42942</v>
      </c>
      <c r="F325" s="193">
        <f>IFERROR(_xll.qlIndexFixing(IndexON,D325,TRUE,_xll.ohTrigger(RecalcTrigger,TriggerON)),NA())</f>
        <v>-4.1740059456385481E-3</v>
      </c>
      <c r="H325" s="42">
        <f>_xll.qlCalendarAdvance(Calendar,$H324,B325,"f",FALSE)</f>
        <v>42942</v>
      </c>
      <c r="I325" s="177">
        <f>_xll.qlInterestRateIndexValueDate(Index1M,$H325)</f>
        <v>42944</v>
      </c>
      <c r="J325" s="182">
        <f>IFERROR(_xll.qlIndexFixing(Index1M,$H325,TRUE,_xll.ohTrigger(RecalcTrigger,Trigger1M)),NA())</f>
        <v>-4.2099041220816109E-3</v>
      </c>
      <c r="K325" s="44">
        <f>IFERROR(_xll.qlIndexFixing(Index3M,H325,TRUE,_xll.ohTrigger(RecalcTrigger,Trigger3M)),NA())</f>
        <v>-2.8504041373512063E-3</v>
      </c>
      <c r="L325" s="44">
        <f>IFERROR(_xll.qlIndexFixing(Index6M,$H325,TRUE,_xll.ohTrigger(RecalcTrigger,Trigger6M)),NA())</f>
        <v>-1.4418406082942474E-3</v>
      </c>
      <c r="M325" s="183">
        <f>IFERROR(_xll.qlIndexFixing(Index1Y,$H325,TRUE,_xll.ohTrigger(RecalcTrigger,Trigger1Y)),NA())</f>
        <v>3.3346514776518818E-4</v>
      </c>
      <c r="N325" s="182">
        <f>IFERROR(_xll.qlIndexFixing(ONIndex1M,I325,TRUE,_xll.ohTrigger(RecalcTrigger,Trigger1M)),NA())</f>
        <v>-4.2080446623637968E-3</v>
      </c>
      <c r="O325" s="44">
        <f>IFERROR(_xll.qlIndexFixing(ONIndex3M,I325,TRUE,_xll.ohTrigger(RecalcTrigger,Trigger3M)),NA())</f>
        <v>-2.8947355926289831E-3</v>
      </c>
      <c r="P325" s="44">
        <f>IFERROR(_xll.qlIndexFixing(ONIndex6M,I325,TRUE,_xll.ohTrigger(RecalcTrigger,Trigger6M)),NA())</f>
        <v>-1.4651825282641084E-3</v>
      </c>
      <c r="Q325" s="183">
        <f>IFERROR(_xll.qlIndexFixing(ONIndex1Y,I325,TRUE,_xll.ohTrigger(RecalcTrigger,Trigger1Y)),NA())</f>
        <v>-1.9789616345633476E-6</v>
      </c>
    </row>
    <row r="326" spans="2:17" x14ac:dyDescent="0.2">
      <c r="B326" s="39" t="s">
        <v>17</v>
      </c>
      <c r="D326" s="42">
        <f>_xll.qlCalendarAdvance(Calendar,$D325,B326,"f",FALSE)</f>
        <v>42943</v>
      </c>
      <c r="E326" s="177">
        <f>_xll.qlInterestRateIndexValueDate(IndexON,D326)</f>
        <v>42943</v>
      </c>
      <c r="F326" s="193">
        <f>IFERROR(_xll.qlIndexFixing(IndexON,D326,TRUE,_xll.ohTrigger(RecalcTrigger,TriggerON)),NA())</f>
        <v>-4.1727905171207169E-3</v>
      </c>
      <c r="H326" s="42">
        <f>_xll.qlCalendarAdvance(Calendar,$H325,B326,"f",FALSE)</f>
        <v>42943</v>
      </c>
      <c r="I326" s="177">
        <f>_xll.qlInterestRateIndexValueDate(Index1M,$H326)</f>
        <v>42947</v>
      </c>
      <c r="J326" s="182">
        <f>IFERROR(_xll.qlIndexFixing(Index1M,$H326,TRUE,_xll.ohTrigger(RecalcTrigger,Trigger1M)),NA())</f>
        <v>-4.2105261830972128E-3</v>
      </c>
      <c r="K326" s="44">
        <f>IFERROR(_xll.qlIndexFixing(Index3M,H326,TRUE,_xll.ohTrigger(RecalcTrigger,Trigger3M)),NA())</f>
        <v>-2.8486207587970036E-3</v>
      </c>
      <c r="L326" s="44">
        <f>IFERROR(_xll.qlIndexFixing(Index6M,$H326,TRUE,_xll.ohTrigger(RecalcTrigger,Trigger6M)),NA())</f>
        <v>-1.4400000000003542E-3</v>
      </c>
      <c r="M326" s="183">
        <f>IFERROR(_xll.qlIndexFixing(Index1Y,$H326,TRUE,_xll.ohTrigger(RecalcTrigger,Trigger1Y)),NA())</f>
        <v>3.3782575879553491E-4</v>
      </c>
      <c r="N326" s="182">
        <f>IFERROR(_xll.qlIndexFixing(ONIndex1M,I326,TRUE,_xll.ohTrigger(RecalcTrigger,Trigger1M)),NA())</f>
        <v>-4.2083529869696434E-3</v>
      </c>
      <c r="O326" s="44">
        <f>IFERROR(_xll.qlIndexFixing(ONIndex3M,I326,TRUE,_xll.ohTrigger(RecalcTrigger,Trigger3M)),NA())</f>
        <v>-2.8926050061617303E-3</v>
      </c>
      <c r="P326" s="44">
        <f>IFERROR(_xll.qlIndexFixing(ONIndex6M,I326,TRUE,_xll.ohTrigger(RecalcTrigger,Trigger6M)),NA())</f>
        <v>-1.468802267692304E-3</v>
      </c>
      <c r="Q326" s="183">
        <f>IFERROR(_xll.qlIndexFixing(ONIndex1Y,I326,TRUE,_xll.ohTrigger(RecalcTrigger,Trigger1Y)),NA())</f>
        <v>-2.1467521360563069E-6</v>
      </c>
    </row>
    <row r="327" spans="2:17" x14ac:dyDescent="0.2">
      <c r="B327" s="39" t="s">
        <v>17</v>
      </c>
      <c r="D327" s="42">
        <f>_xll.qlCalendarAdvance(Calendar,$D326,B327,"f",FALSE)</f>
        <v>42944</v>
      </c>
      <c r="E327" s="177">
        <f>_xll.qlInterestRateIndexValueDate(IndexON,D327)</f>
        <v>42944</v>
      </c>
      <c r="F327" s="193">
        <f>IFERROR(_xll.qlIndexFixing(IndexON,D327,TRUE,_xll.ohTrigger(RecalcTrigger,TriggerON)),NA())</f>
        <v>-4.1702513875474523E-3</v>
      </c>
      <c r="H327" s="42">
        <f>_xll.qlCalendarAdvance(Calendar,$H326,B327,"f",FALSE)</f>
        <v>42944</v>
      </c>
      <c r="I327" s="177">
        <f>_xll.qlInterestRateIndexValueDate(Index1M,$H327)</f>
        <v>42948</v>
      </c>
      <c r="J327" s="182">
        <f>IFERROR(_xll.qlIndexFixing(Index1M,$H327,TRUE,_xll.ohTrigger(RecalcTrigger,Trigger1M)),NA())</f>
        <v>-4.2107165930753195E-3</v>
      </c>
      <c r="K327" s="44">
        <f>IFERROR(_xll.qlIndexFixing(Index3M,H327,TRUE,_xll.ohTrigger(RecalcTrigger,Trigger3M)),NA())</f>
        <v>-2.8479317403942357E-3</v>
      </c>
      <c r="L327" s="44">
        <f>IFERROR(_xll.qlIndexFixing(Index6M,$H327,TRUE,_xll.ohTrigger(RecalcTrigger,Trigger6M)),NA())</f>
        <v>-1.4391042044452293E-3</v>
      </c>
      <c r="M327" s="183">
        <f>IFERROR(_xll.qlIndexFixing(Index1Y,$H327,TRUE,_xll.ohTrigger(RecalcTrigger,Trigger1Y)),NA())</f>
        <v>3.4036098163421077E-4</v>
      </c>
      <c r="N327" s="182">
        <f>IFERROR(_xll.qlIndexFixing(ONIndex1M,I327,TRUE,_xll.ohTrigger(RecalcTrigger,Trigger1M)),NA())</f>
        <v>-4.208653073405344E-3</v>
      </c>
      <c r="O327" s="44">
        <f>IFERROR(_xll.qlIndexFixing(ONIndex3M,I327,TRUE,_xll.ohTrigger(RecalcTrigger,Trigger3M)),NA())</f>
        <v>-2.8905086199371155E-3</v>
      </c>
      <c r="P327" s="44">
        <f>IFERROR(_xll.qlIndexFixing(ONIndex6M,I327,TRUE,_xll.ohTrigger(RecalcTrigger,Trigger6M)),NA())</f>
        <v>-1.4721392031402658E-3</v>
      </c>
      <c r="Q327" s="183">
        <f>IFERROR(_xll.qlIndexFixing(ONIndex1Y,I327,TRUE,_xll.ohTrigger(RecalcTrigger,Trigger1Y)),NA())</f>
        <v>-2.3160395601351524E-6</v>
      </c>
    </row>
    <row r="328" spans="2:17" x14ac:dyDescent="0.2">
      <c r="B328" s="39" t="s">
        <v>17</v>
      </c>
      <c r="D328" s="42">
        <f>_xll.qlCalendarAdvance(Calendar,$D327,B328,"f",FALSE)</f>
        <v>42947</v>
      </c>
      <c r="E328" s="177">
        <f>_xll.qlInterestRateIndexValueDate(IndexON,D328)</f>
        <v>42947</v>
      </c>
      <c r="F328" s="193">
        <f>IFERROR(_xll.qlIndexFixing(IndexON,D328,TRUE,_xll.ohTrigger(RecalcTrigger,TriggerON)),NA())</f>
        <v>-4.1677538898055033E-3</v>
      </c>
      <c r="H328" s="42">
        <f>_xll.qlCalendarAdvance(Calendar,$H327,B328,"f",FALSE)</f>
        <v>42947</v>
      </c>
      <c r="I328" s="177">
        <f>_xll.qlInterestRateIndexValueDate(Index1M,$H328)</f>
        <v>42949</v>
      </c>
      <c r="J328" s="182">
        <f>IFERROR(_xll.qlIndexFixing(Index1M,$H328,TRUE,_xll.ohTrigger(RecalcTrigger,Trigger1M)),NA())</f>
        <v>-4.2109770608744768E-3</v>
      </c>
      <c r="K328" s="44">
        <f>IFERROR(_xll.qlIndexFixing(Index3M,H328,TRUE,_xll.ohTrigger(RecalcTrigger,Trigger3M)),NA())</f>
        <v>-2.8472614118276681E-3</v>
      </c>
      <c r="L328" s="44">
        <f>IFERROR(_xll.qlIndexFixing(Index6M,$H328,TRUE,_xll.ohTrigger(RecalcTrigger,Trigger6M)),NA())</f>
        <v>-1.4382118244594534E-3</v>
      </c>
      <c r="M328" s="183">
        <f>IFERROR(_xll.qlIndexFixing(Index1Y,$H328,TRUE,_xll.ohTrigger(RecalcTrigger,Trigger1Y)),NA())</f>
        <v>3.4290663455576614E-4</v>
      </c>
      <c r="N328" s="182">
        <f>IFERROR(_xll.qlIndexFixing(ONIndex1M,I328,TRUE,_xll.ohTrigger(RecalcTrigger,Trigger1M)),NA())</f>
        <v>-4.2091764746743365E-3</v>
      </c>
      <c r="O328" s="44">
        <f>IFERROR(_xll.qlIndexFixing(ONIndex3M,I328,TRUE,_xll.ohTrigger(RecalcTrigger,Trigger3M)),NA())</f>
        <v>-2.8864089754199185E-3</v>
      </c>
      <c r="P328" s="44">
        <f>IFERROR(_xll.qlIndexFixing(ONIndex6M,I328,TRUE,_xll.ohTrigger(RecalcTrigger,Trigger6M)),NA())</f>
        <v>-1.4778510308977033E-3</v>
      </c>
      <c r="Q328" s="183">
        <f>IFERROR(_xll.qlIndexFixing(ONIndex1Y,I328,TRUE,_xll.ohTrigger(RecalcTrigger,Trigger1Y)),NA())</f>
        <v>-2.6595233881820945E-6</v>
      </c>
    </row>
    <row r="329" spans="2:17" x14ac:dyDescent="0.2">
      <c r="B329" s="39" t="s">
        <v>17</v>
      </c>
      <c r="D329" s="42">
        <f>_xll.qlCalendarAdvance(Calendar,$D328,B329,"f",FALSE)</f>
        <v>42948</v>
      </c>
      <c r="E329" s="177">
        <f>_xll.qlInterestRateIndexValueDate(IndexON,D329)</f>
        <v>42948</v>
      </c>
      <c r="F329" s="193">
        <f>IFERROR(_xll.qlIndexFixing(IndexON,D329,TRUE,_xll.ohTrigger(RecalcTrigger,TriggerON)),NA())</f>
        <v>-4.1664788294681898E-3</v>
      </c>
      <c r="H329" s="42">
        <f>_xll.qlCalendarAdvance(Calendar,$H328,B329,"f",FALSE)</f>
        <v>42948</v>
      </c>
      <c r="I329" s="177">
        <f>_xll.qlInterestRateIndexValueDate(Index1M,$H329)</f>
        <v>42950</v>
      </c>
      <c r="J329" s="182">
        <f>IFERROR(_xll.qlIndexFixing(Index1M,$H329,TRUE,_xll.ohTrigger(RecalcTrigger,Trigger1M)),NA())</f>
        <v>-4.2111082904887354E-3</v>
      </c>
      <c r="K329" s="44">
        <f>IFERROR(_xll.qlIndexFixing(Index3M,H329,TRUE,_xll.ohTrigger(RecalcTrigger,Trigger3M)),NA())</f>
        <v>-2.8466092332239379E-3</v>
      </c>
      <c r="L329" s="44">
        <f>IFERROR(_xll.qlIndexFixing(Index6M,$H329,TRUE,_xll.ohTrigger(RecalcTrigger,Trigger6M)),NA())</f>
        <v>-1.4359368572568153E-3</v>
      </c>
      <c r="M329" s="183">
        <f>IFERROR(_xll.qlIndexFixing(Index1Y,$H329,TRUE,_xll.ohTrigger(RecalcTrigger,Trigger1Y)),NA())</f>
        <v>3.4546274739890795E-4</v>
      </c>
      <c r="N329" s="182">
        <f>IFERROR(_xll.qlIndexFixing(ONIndex1M,I329,TRUE,_xll.ohTrigger(RecalcTrigger,Trigger1M)),NA())</f>
        <v>-4.2097706542332247E-3</v>
      </c>
      <c r="O329" s="44">
        <f>IFERROR(_xll.qlIndexFixing(ONIndex3M,I329,TRUE,_xll.ohTrigger(RecalcTrigger,Trigger3M)),NA())</f>
        <v>-2.8824741579613899E-3</v>
      </c>
      <c r="P329" s="44">
        <f>IFERROR(_xll.qlIndexFixing(ONIndex6M,I329,TRUE,_xll.ohTrigger(RecalcTrigger,Trigger6M)),NA())</f>
        <v>-1.4826057201533516E-3</v>
      </c>
      <c r="Q329" s="183">
        <f>IFERROR(_xll.qlIndexFixing(ONIndex1Y,I329,TRUE,_xll.ohTrigger(RecalcTrigger,Trigger1Y)),NA())</f>
        <v>-3.0078357404761391E-6</v>
      </c>
    </row>
    <row r="330" spans="2:17" x14ac:dyDescent="0.2">
      <c r="B330" s="39" t="s">
        <v>17</v>
      </c>
      <c r="D330" s="42">
        <f>_xll.qlCalendarAdvance(Calendar,$D329,B330,"f",FALSE)</f>
        <v>42949</v>
      </c>
      <c r="E330" s="177">
        <f>_xll.qlInterestRateIndexValueDate(IndexON,D330)</f>
        <v>42949</v>
      </c>
      <c r="F330" s="193">
        <f>IFERROR(_xll.qlIndexFixing(IndexON,D330,TRUE,_xll.ohTrigger(RecalcTrigger,TriggerON)),NA())</f>
        <v>-4.165216383200665E-3</v>
      </c>
      <c r="H330" s="42">
        <f>_xll.qlCalendarAdvance(Calendar,$H329,B330,"f",FALSE)</f>
        <v>42949</v>
      </c>
      <c r="I330" s="177">
        <f>_xll.qlInterestRateIndexValueDate(Index1M,$H330)</f>
        <v>42951</v>
      </c>
      <c r="J330" s="182">
        <f>IFERROR(_xll.qlIndexFixing(Index1M,$H330,TRUE,_xll.ohTrigger(RecalcTrigger,Trigger1M)),NA())</f>
        <v>-4.2112367233586795E-3</v>
      </c>
      <c r="K330" s="44">
        <f>IFERROR(_xll.qlIndexFixing(Index3M,H330,TRUE,_xll.ohTrigger(RecalcTrigger,Trigger3M)),NA())</f>
        <v>-2.8456192326157944E-3</v>
      </c>
      <c r="L330" s="44">
        <f>IFERROR(_xll.qlIndexFixing(Index6M,$H330,TRUE,_xll.ohTrigger(RecalcTrigger,Trigger6M)),NA())</f>
        <v>-1.4357470400660805E-3</v>
      </c>
      <c r="M330" s="183">
        <f>IFERROR(_xll.qlIndexFixing(Index1Y,$H330,TRUE,_xll.ohTrigger(RecalcTrigger,Trigger1Y)),NA())</f>
        <v>3.5125535371902041E-4</v>
      </c>
      <c r="N330" s="182">
        <f>IFERROR(_xll.qlIndexFixing(ONIndex1M,I330,TRUE,_xll.ohTrigger(RecalcTrigger,Trigger1M)),NA())</f>
        <v>-4.2100292623281632E-3</v>
      </c>
      <c r="O330" s="44">
        <f>IFERROR(_xll.qlIndexFixing(ONIndex3M,I330,TRUE,_xll.ohTrigger(RecalcTrigger,Trigger3M)),NA())</f>
        <v>-2.8805555834621188E-3</v>
      </c>
      <c r="P330" s="44">
        <f>IFERROR(_xll.qlIndexFixing(ONIndex6M,I330,TRUE,_xll.ohTrigger(RecalcTrigger,Trigger6M)),NA())</f>
        <v>-1.4844887471676671E-3</v>
      </c>
      <c r="Q330" s="183">
        <f>IFERROR(_xll.qlIndexFixing(ONIndex1Y,I330,TRUE,_xll.ohTrigger(RecalcTrigger,Trigger1Y)),NA())</f>
        <v>-3.1843656511654217E-6</v>
      </c>
    </row>
    <row r="331" spans="2:17" x14ac:dyDescent="0.2">
      <c r="B331" s="39" t="s">
        <v>17</v>
      </c>
      <c r="D331" s="42">
        <f>_xll.qlCalendarAdvance(Calendar,$D330,B331,"f",FALSE)</f>
        <v>42950</v>
      </c>
      <c r="E331" s="177">
        <f>_xll.qlInterestRateIndexValueDate(IndexON,D331)</f>
        <v>42950</v>
      </c>
      <c r="F331" s="193">
        <f>IFERROR(_xll.qlIndexFixing(IndexON,D331,TRUE,_xll.ohTrigger(RecalcTrigger,TriggerON)),NA())</f>
        <v>-4.1639667981652195E-3</v>
      </c>
      <c r="H331" s="42">
        <f>_xll.qlCalendarAdvance(Calendar,$H330,B331,"f",FALSE)</f>
        <v>42950</v>
      </c>
      <c r="I331" s="177">
        <f>_xll.qlInterestRateIndexValueDate(Index1M,$H331)</f>
        <v>42954</v>
      </c>
      <c r="J331" s="182">
        <f>IFERROR(_xll.qlIndexFixing(Index1M,$H331,TRUE,_xll.ohTrigger(RecalcTrigger,Trigger1M)),NA())</f>
        <v>-4.2116798012788396E-3</v>
      </c>
      <c r="K331" s="44">
        <f>IFERROR(_xll.qlIndexFixing(Index3M,H331,TRUE,_xll.ohTrigger(RecalcTrigger,Trigger3M)),NA())</f>
        <v>-2.8441710152034105E-3</v>
      </c>
      <c r="L331" s="44">
        <f>IFERROR(_xll.qlIndexFixing(Index6M,$H331,TRUE,_xll.ohTrigger(RecalcTrigger,Trigger6M)),NA())</f>
        <v>-1.4337428711904882E-3</v>
      </c>
      <c r="M331" s="183">
        <f>IFERROR(_xll.qlIndexFixing(Index1Y,$H331,TRUE,_xll.ohTrigger(RecalcTrigger,Trigger1Y)),NA())</f>
        <v>3.5579239478009155E-4</v>
      </c>
      <c r="N331" s="182">
        <f>IFERROR(_xll.qlIndexFixing(ONIndex1M,I331,TRUE,_xll.ohTrigger(RecalcTrigger,Trigger1M)),NA())</f>
        <v>-4.2102795169851603E-3</v>
      </c>
      <c r="O331" s="44">
        <f>IFERROR(_xll.qlIndexFixing(ONIndex3M,I331,TRUE,_xll.ohTrigger(RecalcTrigger,Trigger3M)),NA())</f>
        <v>-2.8786739332664624E-3</v>
      </c>
      <c r="P331" s="44">
        <f>IFERROR(_xll.qlIndexFixing(ONIndex6M,I331,TRUE,_xll.ohTrigger(RecalcTrigger,Trigger6M)),NA())</f>
        <v>-1.4860730149246493E-3</v>
      </c>
      <c r="Q331" s="183">
        <f>IFERROR(_xll.qlIndexFixing(ONIndex1Y,I331,TRUE,_xll.ohTrigger(RecalcTrigger,Trigger1Y)),NA())</f>
        <v>-3.362295841746743E-6</v>
      </c>
    </row>
    <row r="332" spans="2:17" x14ac:dyDescent="0.2">
      <c r="B332" s="39" t="s">
        <v>17</v>
      </c>
      <c r="D332" s="42">
        <f>_xll.qlCalendarAdvance(Calendar,$D331,B332,"f",FALSE)</f>
        <v>42951</v>
      </c>
      <c r="E332" s="177">
        <f>_xll.qlInterestRateIndexValueDate(IndexON,D332)</f>
        <v>42951</v>
      </c>
      <c r="F332" s="193">
        <f>IFERROR(_xll.qlIndexFixing(IndexON,D332,TRUE,_xll.ohTrigger(RecalcTrigger,TriggerON)),NA())</f>
        <v>-4.1614636284403872E-3</v>
      </c>
      <c r="H332" s="42">
        <f>_xll.qlCalendarAdvance(Calendar,$H331,B332,"f",FALSE)</f>
        <v>42951</v>
      </c>
      <c r="I332" s="177">
        <f>_xll.qlInterestRateIndexValueDate(Index1M,$H332)</f>
        <v>42955</v>
      </c>
      <c r="J332" s="182">
        <f>IFERROR(_xll.qlIndexFixing(Index1M,$H332,TRUE,_xll.ohTrigger(RecalcTrigger,Trigger1M)),NA())</f>
        <v>-4.2118102816408381E-3</v>
      </c>
      <c r="K332" s="44">
        <f>IFERROR(_xll.qlIndexFixing(Index3M,H332,TRUE,_xll.ohTrigger(RecalcTrigger,Trigger3M)),NA())</f>
        <v>-2.8436012825367139E-3</v>
      </c>
      <c r="L332" s="44">
        <f>IFERROR(_xll.qlIndexFixing(Index6M,$H332,TRUE,_xll.ohTrigger(RecalcTrigger,Trigger6M)),NA())</f>
        <v>-1.4328359272596624E-3</v>
      </c>
      <c r="M332" s="183">
        <f>IFERROR(_xll.qlIndexFixing(Index1Y,$H332,TRUE,_xll.ohTrigger(RecalcTrigger,Trigger1Y)),NA())</f>
        <v>3.5840125483432546E-4</v>
      </c>
      <c r="N332" s="182">
        <f>IFERROR(_xll.qlIndexFixing(ONIndex1M,I332,TRUE,_xll.ohTrigger(RecalcTrigger,Trigger1M)),NA())</f>
        <v>-4.2105213992593704E-3</v>
      </c>
      <c r="O332" s="44">
        <f>IFERROR(_xll.qlIndexFixing(ONIndex3M,I332,TRUE,_xll.ohTrigger(RecalcTrigger,Trigger3M)),NA())</f>
        <v>-2.8768296614911648E-3</v>
      </c>
      <c r="P332" s="44">
        <f>IFERROR(_xll.qlIndexFixing(ONIndex6M,I332,TRUE,_xll.ohTrigger(RecalcTrigger,Trigger6M)),NA())</f>
        <v>-1.4873558643113682E-3</v>
      </c>
      <c r="Q332" s="183">
        <f>IFERROR(_xll.qlIndexFixing(ONIndex1Y,I332,TRUE,_xll.ohTrigger(RecalcTrigger,Trigger1Y)),NA())</f>
        <v>-3.5416099652962885E-6</v>
      </c>
    </row>
    <row r="333" spans="2:17" x14ac:dyDescent="0.2">
      <c r="B333" s="39" t="s">
        <v>17</v>
      </c>
      <c r="D333" s="42">
        <f>_xll.qlCalendarAdvance(Calendar,$D332,B333,"f",FALSE)</f>
        <v>42954</v>
      </c>
      <c r="E333" s="177">
        <f>_xll.qlInterestRateIndexValueDate(IndexON,D333)</f>
        <v>42954</v>
      </c>
      <c r="F333" s="193">
        <f>IFERROR(_xll.qlIndexFixing(IndexON,D333,TRUE,_xll.ohTrigger(RecalcTrigger,TriggerON)),NA())</f>
        <v>-4.1591020117515143E-3</v>
      </c>
      <c r="H333" s="42">
        <f>_xll.qlCalendarAdvance(Calendar,$H332,B333,"f",FALSE)</f>
        <v>42954</v>
      </c>
      <c r="I333" s="177">
        <f>_xll.qlInterestRateIndexValueDate(Index1M,$H333)</f>
        <v>42956</v>
      </c>
      <c r="J333" s="182">
        <f>IFERROR(_xll.qlIndexFixing(Index1M,$H333,TRUE,_xll.ohTrigger(RecalcTrigger,Trigger1M)),NA())</f>
        <v>-4.2119497483274837E-3</v>
      </c>
      <c r="K333" s="44">
        <f>IFERROR(_xll.qlIndexFixing(Index3M,H333,TRUE,_xll.ohTrigger(RecalcTrigger,Trigger3M)),NA())</f>
        <v>-2.843046337120572E-3</v>
      </c>
      <c r="L333" s="44">
        <f>IFERROR(_xll.qlIndexFixing(Index6M,$H333,TRUE,_xll.ohTrigger(RecalcTrigger,Trigger6M)),NA())</f>
        <v>-1.431920656289561E-3</v>
      </c>
      <c r="M333" s="183">
        <f>IFERROR(_xll.qlIndexFixing(Index1Y,$H333,TRUE,_xll.ohTrigger(RecalcTrigger,Trigger1Y)),NA())</f>
        <v>3.6102075385771706E-4</v>
      </c>
      <c r="N333" s="182">
        <f>IFERROR(_xll.qlIndexFixing(ONIndex1M,I333,TRUE,_xll.ohTrigger(RecalcTrigger,Trigger1M)),NA())</f>
        <v>-4.2109279033564206E-3</v>
      </c>
      <c r="O333" s="44">
        <f>IFERROR(_xll.qlIndexFixing(ONIndex3M,I333,TRUE,_xll.ohTrigger(RecalcTrigger,Trigger3M)),NA())</f>
        <v>-2.8732450509227903E-3</v>
      </c>
      <c r="P333" s="44">
        <f>IFERROR(_xll.qlIndexFixing(ONIndex6M,I333,TRUE,_xll.ohTrigger(RecalcTrigger,Trigger6M)),NA())</f>
        <v>-1.4888973809723538E-3</v>
      </c>
      <c r="Q333" s="183">
        <f>IFERROR(_xll.qlIndexFixing(ONIndex1Y,I333,TRUE,_xll.ohTrigger(RecalcTrigger,Trigger1Y)),NA())</f>
        <v>-3.9047707867112535E-6</v>
      </c>
    </row>
    <row r="334" spans="2:17" x14ac:dyDescent="0.2">
      <c r="B334" s="39" t="s">
        <v>17</v>
      </c>
      <c r="D334" s="42">
        <f>_xll.qlCalendarAdvance(Calendar,$D333,B334,"f",FALSE)</f>
        <v>42955</v>
      </c>
      <c r="E334" s="177">
        <f>_xll.qlInterestRateIndexValueDate(IndexON,D334)</f>
        <v>42955</v>
      </c>
      <c r="F334" s="193">
        <f>IFERROR(_xll.qlIndexFixing(IndexON,D334,TRUE,_xll.ohTrigger(RecalcTrigger,TriggerON)),NA())</f>
        <v>-4.1579204387920399E-3</v>
      </c>
      <c r="H334" s="42">
        <f>_xll.qlCalendarAdvance(Calendar,$H333,B334,"f",FALSE)</f>
        <v>42955</v>
      </c>
      <c r="I334" s="177">
        <f>_xll.qlInterestRateIndexValueDate(Index1M,$H334)</f>
        <v>42957</v>
      </c>
      <c r="J334" s="182">
        <f>IFERROR(_xll.qlIndexFixing(Index1M,$H334,TRUE,_xll.ohTrigger(RecalcTrigger,Trigger1M)),NA())</f>
        <v>-4.2120512039260649E-3</v>
      </c>
      <c r="K334" s="44">
        <f>IFERROR(_xll.qlIndexFixing(Index3M,H334,TRUE,_xll.ohTrigger(RecalcTrigger,Trigger3M)),NA())</f>
        <v>-2.8425055979262813E-3</v>
      </c>
      <c r="L334" s="44">
        <f>IFERROR(_xll.qlIndexFixing(Index6M,$H334,TRUE,_xll.ohTrigger(RecalcTrigger,Trigger6M)),NA())</f>
        <v>-1.4297276984133868E-3</v>
      </c>
      <c r="M334" s="183">
        <f>IFERROR(_xll.qlIndexFixing(Index1Y,$H334,TRUE,_xll.ohTrigger(RecalcTrigger,Trigger1Y)),NA())</f>
        <v>3.6365092169510531E-4</v>
      </c>
      <c r="N334" s="182">
        <f>IFERROR(_xll.qlIndexFixing(ONIndex1M,I334,TRUE,_xll.ohTrigger(RecalcTrigger,Trigger1M)),NA())</f>
        <v>-4.2114048198760301E-3</v>
      </c>
      <c r="O334" s="44">
        <f>IFERROR(_xll.qlIndexFixing(ONIndex3M,I334,TRUE,_xll.ohTrigger(RecalcTrigger,Trigger3M)),NA())</f>
        <v>-2.8698354402090231E-3</v>
      </c>
      <c r="P334" s="44">
        <f>IFERROR(_xll.qlIndexFixing(ONIndex6M,I334,TRUE,_xll.ohTrigger(RecalcTrigger,Trigger6M)),NA())</f>
        <v>-1.4894198931791891E-3</v>
      </c>
      <c r="Q334" s="183">
        <f>IFERROR(_xll.qlIndexFixing(ONIndex1Y,I334,TRUE,_xll.ohTrigger(RecalcTrigger,Trigger1Y)),NA())</f>
        <v>-4.2723837667679732E-6</v>
      </c>
    </row>
    <row r="335" spans="2:17" x14ac:dyDescent="0.2">
      <c r="B335" s="39" t="s">
        <v>17</v>
      </c>
      <c r="D335" s="42">
        <f>_xll.qlCalendarAdvance(Calendar,$D334,B335,"f",FALSE)</f>
        <v>42956</v>
      </c>
      <c r="E335" s="177">
        <f>_xll.qlInterestRateIndexValueDate(IndexON,D335)</f>
        <v>42956</v>
      </c>
      <c r="F335" s="193">
        <f>IFERROR(_xll.qlIndexFixing(IndexON,D335,TRUE,_xll.ohTrigger(RecalcTrigger,TriggerON)),NA())</f>
        <v>-4.1567532093989001E-3</v>
      </c>
      <c r="H335" s="42">
        <f>_xll.qlCalendarAdvance(Calendar,$H334,B335,"f",FALSE)</f>
        <v>42956</v>
      </c>
      <c r="I335" s="177">
        <f>_xll.qlInterestRateIndexValueDate(Index1M,$H335)</f>
        <v>42958</v>
      </c>
      <c r="J335" s="182">
        <f>IFERROR(_xll.qlIndexFixing(Index1M,$H335,TRUE,_xll.ohTrigger(RecalcTrigger,Trigger1M)),NA())</f>
        <v>-4.2121498173165427E-3</v>
      </c>
      <c r="K335" s="44">
        <f>IFERROR(_xll.qlIndexFixing(Index3M,H335,TRUE,_xll.ohTrigger(RecalcTrigger,Trigger3M)),NA())</f>
        <v>-2.8416239589209367E-3</v>
      </c>
      <c r="L335" s="44">
        <f>IFERROR(_xll.qlIndexFixing(Index6M,$H335,TRUE,_xll.ohTrigger(RecalcTrigger,Trigger6M)),NA())</f>
        <v>-1.4294221005343919E-3</v>
      </c>
      <c r="M335" s="183">
        <f>IFERROR(_xll.qlIndexFixing(Index1Y,$H335,TRUE,_xll.ohTrigger(RecalcTrigger,Trigger1Y)),NA())</f>
        <v>3.6955984836317896E-4</v>
      </c>
      <c r="N335" s="182">
        <f>IFERROR(_xll.qlIndexFixing(ONIndex1M,I335,TRUE,_xll.ohTrigger(RecalcTrigger,Trigger1M)),NA())</f>
        <v>-4.2116045520268486E-3</v>
      </c>
      <c r="O335" s="44">
        <f>IFERROR(_xll.qlIndexFixing(ONIndex3M,I335,TRUE,_xll.ohTrigger(RecalcTrigger,Trigger3M)),NA())</f>
        <v>-2.8681848712874825E-3</v>
      </c>
      <c r="P335" s="44">
        <f>IFERROR(_xll.qlIndexFixing(ONIndex6M,I335,TRUE,_xll.ohTrigger(RecalcTrigger,Trigger6M)),NA())</f>
        <v>-1.489155762262051E-3</v>
      </c>
      <c r="Q335" s="183">
        <f>IFERROR(_xll.qlIndexFixing(ONIndex1Y,I335,TRUE,_xll.ohTrigger(RecalcTrigger,Trigger1Y)),NA())</f>
        <v>-4.4583757885519049E-6</v>
      </c>
    </row>
    <row r="336" spans="2:17" x14ac:dyDescent="0.2">
      <c r="B336" s="39" t="s">
        <v>17</v>
      </c>
      <c r="D336" s="42">
        <f>_xll.qlCalendarAdvance(Calendar,$D335,B336,"f",FALSE)</f>
        <v>42957</v>
      </c>
      <c r="E336" s="177">
        <f>_xll.qlInterestRateIndexValueDate(IndexON,D336)</f>
        <v>42957</v>
      </c>
      <c r="F336" s="193">
        <f>IFERROR(_xll.qlIndexFixing(IndexON,D336,TRUE,_xll.ohTrigger(RecalcTrigger,TriggerON)),NA())</f>
        <v>-4.1556005707343857E-3</v>
      </c>
      <c r="H336" s="42">
        <f>_xll.qlCalendarAdvance(Calendar,$H335,B336,"f",FALSE)</f>
        <v>42957</v>
      </c>
      <c r="I336" s="177">
        <f>_xll.qlInterestRateIndexValueDate(Index1M,$H336)</f>
        <v>42961</v>
      </c>
      <c r="J336" s="182">
        <f>IFERROR(_xll.qlIndexFixing(Index1M,$H336,TRUE,_xll.ohTrigger(RecalcTrigger,Trigger1M)),NA())</f>
        <v>-4.2124110919945649E-3</v>
      </c>
      <c r="K336" s="44">
        <f>IFERROR(_xll.qlIndexFixing(Index3M,H336,TRUE,_xll.ohTrigger(RecalcTrigger,Trigger3M)),NA())</f>
        <v>-2.8404728769473504E-3</v>
      </c>
      <c r="L336" s="44">
        <f>IFERROR(_xll.qlIndexFixing(Index6M,$H336,TRUE,_xll.ohTrigger(RecalcTrigger,Trigger6M)),NA())</f>
        <v>-1.4271596173647165E-3</v>
      </c>
      <c r="M336" s="183">
        <f>IFERROR(_xll.qlIndexFixing(Index1Y,$H336,TRUE,_xll.ohTrigger(RecalcTrigger,Trigger1Y)),NA())</f>
        <v>3.7427887810439852E-4</v>
      </c>
      <c r="N336" s="182">
        <f>IFERROR(_xll.qlIndexFixing(ONIndex1M,I336,TRUE,_xll.ohTrigger(RecalcTrigger,Trigger1M)),NA())</f>
        <v>-4.2117957964471486E-3</v>
      </c>
      <c r="O336" s="44">
        <f>IFERROR(_xll.qlIndexFixing(ONIndex3M,I336,TRUE,_xll.ohTrigger(RecalcTrigger,Trigger3M)),NA())</f>
        <v>-2.8665744051670217E-3</v>
      </c>
      <c r="P336" s="44">
        <f>IFERROR(_xll.qlIndexFixing(ONIndex6M,I336,TRUE,_xll.ohTrigger(RecalcTrigger,Trigger6M)),NA())</f>
        <v>-1.4885742576176142E-3</v>
      </c>
      <c r="Q336" s="183">
        <f>IFERROR(_xll.qlIndexFixing(ONIndex1Y,I336,TRUE,_xll.ohTrigger(RecalcTrigger,Trigger1Y)),NA())</f>
        <v>-4.6456550606421843E-6</v>
      </c>
    </row>
    <row r="337" spans="2:17" x14ac:dyDescent="0.2">
      <c r="B337" s="39" t="s">
        <v>17</v>
      </c>
      <c r="D337" s="42">
        <f>_xll.qlCalendarAdvance(Calendar,$D336,B337,"f",FALSE)</f>
        <v>42958</v>
      </c>
      <c r="E337" s="177">
        <f>_xll.qlInterestRateIndexValueDate(IndexON,D337)</f>
        <v>42958</v>
      </c>
      <c r="F337" s="193">
        <f>IFERROR(_xll.qlIndexFixing(IndexON,D337,TRUE,_xll.ohTrigger(RecalcTrigger,TriggerON)),NA())</f>
        <v>-4.1532972468560914E-3</v>
      </c>
      <c r="H337" s="42">
        <f>_xll.qlCalendarAdvance(Calendar,$H336,B337,"f",FALSE)</f>
        <v>42958</v>
      </c>
      <c r="I337" s="177">
        <f>_xll.qlInterestRateIndexValueDate(Index1M,$H337)</f>
        <v>42962</v>
      </c>
      <c r="J337" s="182">
        <f>IFERROR(_xll.qlIndexFixing(Index1M,$H337,TRUE,_xll.ohTrigger(RecalcTrigger,Trigger1M)),NA())</f>
        <v>-4.2124807026924158E-3</v>
      </c>
      <c r="K337" s="44">
        <f>IFERROR(_xll.qlIndexFixing(Index3M,H337,TRUE,_xll.ohTrigger(RecalcTrigger,Trigger3M)),NA())</f>
        <v>-2.8399942476011937E-3</v>
      </c>
      <c r="L337" s="44">
        <f>IFERROR(_xll.qlIndexFixing(Index6M,$H337,TRUE,_xll.ohTrigger(RecalcTrigger,Trigger6M)),NA())</f>
        <v>-1.4261584318289362E-3</v>
      </c>
      <c r="M337" s="183">
        <f>IFERROR(_xll.qlIndexFixing(Index1Y,$H337,TRUE,_xll.ohTrigger(RecalcTrigger,Trigger1Y)),NA())</f>
        <v>3.7696283771019624E-4</v>
      </c>
      <c r="N337" s="182">
        <f>IFERROR(_xll.qlIndexFixing(ONIndex1M,I337,TRUE,_xll.ohTrigger(RecalcTrigger,Trigger1M)),NA())</f>
        <v>-4.2119785341920846E-3</v>
      </c>
      <c r="O337" s="44">
        <f>IFERROR(_xll.qlIndexFixing(ONIndex3M,I337,TRUE,_xll.ohTrigger(RecalcTrigger,Trigger3M)),NA())</f>
        <v>-2.8650044957645449E-3</v>
      </c>
      <c r="P337" s="44">
        <f>IFERROR(_xll.qlIndexFixing(ONIndex6M,I337,TRUE,_xll.ohTrigger(RecalcTrigger,Trigger6M)),NA())</f>
        <v>-1.4876727201729167E-3</v>
      </c>
      <c r="Q337" s="183">
        <f>IFERROR(_xll.qlIndexFixing(ONIndex1Y,I337,TRUE,_xll.ohTrigger(RecalcTrigger,Trigger1Y)),NA())</f>
        <v>-4.834205515891199E-6</v>
      </c>
    </row>
    <row r="338" spans="2:17" x14ac:dyDescent="0.2">
      <c r="B338" s="39" t="s">
        <v>17</v>
      </c>
      <c r="D338" s="42">
        <f>_xll.qlCalendarAdvance(Calendar,$D337,B338,"f",FALSE)</f>
        <v>42961</v>
      </c>
      <c r="E338" s="177">
        <f>_xll.qlInterestRateIndexValueDate(IndexON,D338)</f>
        <v>42961</v>
      </c>
      <c r="F338" s="193">
        <f>IFERROR(_xll.qlIndexFixing(IndexON,D338,TRUE,_xll.ohTrigger(RecalcTrigger,TriggerON)),NA())</f>
        <v>-4.1511408634908875E-3</v>
      </c>
      <c r="H338" s="42">
        <f>_xll.qlCalendarAdvance(Calendar,$H337,B338,"f",FALSE)</f>
        <v>42961</v>
      </c>
      <c r="I338" s="177">
        <f>_xll.qlInterestRateIndexValueDate(Index1M,$H338)</f>
        <v>42963</v>
      </c>
      <c r="J338" s="182">
        <f>IFERROR(_xll.qlIndexFixing(Index1M,$H338,TRUE,_xll.ohTrigger(RecalcTrigger,Trigger1M)),NA())</f>
        <v>-4.2124972981111798E-3</v>
      </c>
      <c r="K338" s="44">
        <f>IFERROR(_xll.qlIndexFixing(Index3M,H338,TRUE,_xll.ohTrigger(RecalcTrigger,Trigger3M)),NA())</f>
        <v>-2.8395262148169257E-3</v>
      </c>
      <c r="L338" s="44">
        <f>IFERROR(_xll.qlIndexFixing(Index6M,$H338,TRUE,_xll.ohTrigger(RecalcTrigger,Trigger6M)),NA())</f>
        <v>-1.4251368783160681E-3</v>
      </c>
      <c r="M338" s="183">
        <f>IFERROR(_xll.qlIndexFixing(Index1Y,$H338,TRUE,_xll.ohTrigger(RecalcTrigger,Trigger1Y)),NA())</f>
        <v>3.7965764521588732E-4</v>
      </c>
      <c r="N338" s="182">
        <f>IFERROR(_xll.qlIndexFixing(ONIndex1M,I338,TRUE,_xll.ohTrigger(RecalcTrigger,Trigger1M)),NA())</f>
        <v>-4.2122662699739521E-3</v>
      </c>
      <c r="O338" s="44">
        <f>IFERROR(_xll.qlIndexFixing(ONIndex3M,I338,TRUE,_xll.ohTrigger(RecalcTrigger,Trigger3M)),NA())</f>
        <v>-2.86197938308419E-3</v>
      </c>
      <c r="P338" s="44">
        <f>IFERROR(_xll.qlIndexFixing(ONIndex6M,I338,TRUE,_xll.ohTrigger(RecalcTrigger,Trigger6M)),NA())</f>
        <v>-1.4847834490838707E-3</v>
      </c>
      <c r="Q338" s="183">
        <f>IFERROR(_xll.qlIndexFixing(ONIndex1Y,I338,TRUE,_xll.ohTrigger(RecalcTrigger,Trigger1Y)),NA())</f>
        <v>-5.2154624219369339E-6</v>
      </c>
    </row>
    <row r="339" spans="2:17" x14ac:dyDescent="0.2">
      <c r="B339" s="39" t="s">
        <v>17</v>
      </c>
      <c r="D339" s="42">
        <f>_xll.qlCalendarAdvance(Calendar,$D338,B339,"f",FALSE)</f>
        <v>42962</v>
      </c>
      <c r="E339" s="177">
        <f>_xll.qlInterestRateIndexValueDate(IndexON,D339)</f>
        <v>42962</v>
      </c>
      <c r="F339" s="193">
        <f>IFERROR(_xll.qlIndexFixing(IndexON,D339,TRUE,_xll.ohTrigger(RecalcTrigger,TriggerON)),NA())</f>
        <v>-4.1500648839454257E-3</v>
      </c>
      <c r="H339" s="42">
        <f>_xll.qlCalendarAdvance(Calendar,$H338,B339,"f",FALSE)</f>
        <v>42962</v>
      </c>
      <c r="I339" s="177">
        <f>_xll.qlInterestRateIndexValueDate(Index1M,$H339)</f>
        <v>42964</v>
      </c>
      <c r="J339" s="182">
        <f>IFERROR(_xll.qlIndexFixing(Index1M,$H339,TRUE,_xll.ohTrigger(RecalcTrigger,Trigger1M)),NA())</f>
        <v>-4.212568504700781E-3</v>
      </c>
      <c r="K339" s="44">
        <f>IFERROR(_xll.qlIndexFixing(Index3M,H339,TRUE,_xll.ohTrigger(RecalcTrigger,Trigger3M)),NA())</f>
        <v>-2.8390681564035521E-3</v>
      </c>
      <c r="L339" s="44">
        <f>IFERROR(_xll.qlIndexFixing(Index6M,$H339,TRUE,_xll.ohTrigger(RecalcTrigger,Trigger6M)),NA())</f>
        <v>-1.4226211825040997E-3</v>
      </c>
      <c r="M339" s="183">
        <f>IFERROR(_xll.qlIndexFixing(Index1Y,$H339,TRUE,_xll.ohTrigger(RecalcTrigger,Trigger1Y)),NA())</f>
        <v>3.8236333047244291E-4</v>
      </c>
      <c r="N339" s="182">
        <f>IFERROR(_xll.qlIndexFixing(ONIndex1M,I339,TRUE,_xll.ohTrigger(RecalcTrigger,Trigger1M)),NA())</f>
        <v>-4.2126240330864206E-3</v>
      </c>
      <c r="O339" s="44">
        <f>IFERROR(_xll.qlIndexFixing(ONIndex3M,I339,TRUE,_xll.ohTrigger(RecalcTrigger,Trigger3M)),NA())</f>
        <v>-2.8591395056709601E-3</v>
      </c>
      <c r="P339" s="44">
        <f>IFERROR(_xll.qlIndexFixing(ONIndex6M,I339,TRUE,_xll.ohTrigger(RecalcTrigger,Trigger6M)),NA())</f>
        <v>-1.480813057495034E-3</v>
      </c>
      <c r="Q339" s="183">
        <f>IFERROR(_xll.qlIndexFixing(ONIndex1Y,I339,TRUE,_xll.ohTrigger(RecalcTrigger,Trigger1Y)),NA())</f>
        <v>-5.6007951076963991E-6</v>
      </c>
    </row>
    <row r="340" spans="2:17" x14ac:dyDescent="0.2">
      <c r="B340" s="39" t="s">
        <v>17</v>
      </c>
      <c r="D340" s="42">
        <f>_xll.qlCalendarAdvance(Calendar,$D339,B340,"f",FALSE)</f>
        <v>42963</v>
      </c>
      <c r="E340" s="177">
        <f>_xll.qlInterestRateIndexValueDate(IndexON,D340)</f>
        <v>42963</v>
      </c>
      <c r="F340" s="193">
        <f>IFERROR(_xll.qlIndexFixing(IndexON,D340,TRUE,_xll.ohTrigger(RecalcTrigger,TriggerON)),NA())</f>
        <v>-4.1490049773029725E-3</v>
      </c>
      <c r="H340" s="42">
        <f>_xll.qlCalendarAdvance(Calendar,$H339,B340,"f",FALSE)</f>
        <v>42963</v>
      </c>
      <c r="I340" s="177">
        <f>_xll.qlInterestRateIndexValueDate(Index1M,$H340)</f>
        <v>42965</v>
      </c>
      <c r="J340" s="182">
        <f>IFERROR(_xll.qlIndexFixing(Index1M,$H340,TRUE,_xll.ohTrigger(RecalcTrigger,Trigger1M)),NA())</f>
        <v>-4.2126368236073209E-3</v>
      </c>
      <c r="K340" s="44">
        <f>IFERROR(_xll.qlIndexFixing(Index3M,H340,TRUE,_xll.ohTrigger(RecalcTrigger,Trigger3M)),NA())</f>
        <v>-2.8382346860245573E-3</v>
      </c>
      <c r="L340" s="44">
        <f>IFERROR(_xll.qlIndexFixing(Index6M,$H340,TRUE,_xll.ohTrigger(RecalcTrigger,Trigger6M)),NA())</f>
        <v>-1.4222754300163125E-3</v>
      </c>
      <c r="M340" s="183">
        <f>IFERROR(_xll.qlIndexFixing(Index1Y,$H340,TRUE,_xll.ohTrigger(RecalcTrigger,Trigger1Y)),NA())</f>
        <v>3.8838972505125644E-4</v>
      </c>
      <c r="N340" s="182">
        <f>IFERROR(_xll.qlIndexFixing(ONIndex1M,I340,TRUE,_xll.ohTrigger(RecalcTrigger,Trigger1M)),NA())</f>
        <v>-4.2127639488054314E-3</v>
      </c>
      <c r="O340" s="44">
        <f>IFERROR(_xll.qlIndexFixing(ONIndex3M,I340,TRUE,_xll.ohTrigger(RecalcTrigger,Trigger3M)),NA())</f>
        <v>-2.8577791901707172E-3</v>
      </c>
      <c r="P340" s="44">
        <f>IFERROR(_xll.qlIndexFixing(ONIndex6M,I340,TRUE,_xll.ohTrigger(RecalcTrigger,Trigger6M)),NA())</f>
        <v>-1.4782714676364606E-3</v>
      </c>
      <c r="Q340" s="183">
        <f>IFERROR(_xll.qlIndexFixing(ONIndex1Y,I340,TRUE,_xll.ohTrigger(RecalcTrigger,Trigger1Y)),NA())</f>
        <v>-5.7954587528996626E-6</v>
      </c>
    </row>
    <row r="341" spans="2:17" x14ac:dyDescent="0.2">
      <c r="B341" s="39" t="s">
        <v>17</v>
      </c>
      <c r="D341" s="42">
        <f>_xll.qlCalendarAdvance(Calendar,$D340,B341,"f",FALSE)</f>
        <v>42964</v>
      </c>
      <c r="E341" s="177">
        <f>_xll.qlInterestRateIndexValueDate(IndexON,D341)</f>
        <v>42964</v>
      </c>
      <c r="F341" s="193">
        <f>IFERROR(_xll.qlIndexFixing(IndexON,D341,TRUE,_xll.ohTrigger(RecalcTrigger,TriggerON)),NA())</f>
        <v>-4.1479613908057544E-3</v>
      </c>
      <c r="H341" s="42">
        <f>_xll.qlCalendarAdvance(Calendar,$H340,B341,"f",FALSE)</f>
        <v>42964</v>
      </c>
      <c r="I341" s="177">
        <f>_xll.qlInterestRateIndexValueDate(Index1M,$H341)</f>
        <v>42968</v>
      </c>
      <c r="J341" s="182">
        <f>IFERROR(_xll.qlIndexFixing(Index1M,$H341,TRUE,_xll.ohTrigger(RecalcTrigger,Trigger1M)),NA())</f>
        <v>-4.2127134748758789E-3</v>
      </c>
      <c r="K341" s="44">
        <f>IFERROR(_xll.qlIndexFixing(Index3M,H341,TRUE,_xll.ohTrigger(RecalcTrigger,Trigger3M)),NA())</f>
        <v>-2.8373230169097688E-3</v>
      </c>
      <c r="L341" s="44">
        <f>IFERROR(_xll.qlIndexFixing(Index6M,$H341,TRUE,_xll.ohTrigger(RecalcTrigger,Trigger6M)),NA())</f>
        <v>-1.4196623208324213E-3</v>
      </c>
      <c r="M341" s="183">
        <f>IFERROR(_xll.qlIndexFixing(Index1Y,$H341,TRUE,_xll.ohTrigger(RecalcTrigger,Trigger1Y)),NA())</f>
        <v>3.932954460591422E-4</v>
      </c>
      <c r="N341" s="182">
        <f>IFERROR(_xll.qlIndexFixing(ONIndex1M,I341,TRUE,_xll.ohTrigger(RecalcTrigger,Trigger1M)),NA())</f>
        <v>-4.2128952427411548E-3</v>
      </c>
      <c r="O341" s="44">
        <f>IFERROR(_xll.qlIndexFixing(ONIndex3M,I341,TRUE,_xll.ohTrigger(RecalcTrigger,Trigger3M)),NA())</f>
        <v>-2.8564621556492753E-3</v>
      </c>
      <c r="P341" s="44">
        <f>IFERROR(_xll.qlIndexFixing(ONIndex6M,I341,TRUE,_xll.ohTrigger(RecalcTrigger,Trigger6M)),NA())</f>
        <v>-1.4753938895006868E-3</v>
      </c>
      <c r="Q341" s="183">
        <f>IFERROR(_xll.qlIndexFixing(ONIndex1Y,I341,TRUE,_xll.ohTrigger(RecalcTrigger,Trigger1Y)),NA())</f>
        <v>-5.9912968586317561E-6</v>
      </c>
    </row>
    <row r="342" spans="2:17" x14ac:dyDescent="0.2">
      <c r="B342" s="39" t="s">
        <v>17</v>
      </c>
      <c r="D342" s="42">
        <f>_xll.qlCalendarAdvance(Calendar,$D341,B342,"f",FALSE)</f>
        <v>42965</v>
      </c>
      <c r="E342" s="177">
        <f>_xll.qlInterestRateIndexValueDate(IndexON,D342)</f>
        <v>42965</v>
      </c>
      <c r="F342" s="193">
        <f>IFERROR(_xll.qlIndexFixing(IndexON,D342,TRUE,_xll.ohTrigger(RecalcTrigger,TriggerON)),NA())</f>
        <v>-4.1458821068340868E-3</v>
      </c>
      <c r="H342" s="42">
        <f>_xll.qlCalendarAdvance(Calendar,$H341,B342,"f",FALSE)</f>
        <v>42965</v>
      </c>
      <c r="I342" s="177">
        <f>_xll.qlInterestRateIndexValueDate(Index1M,$H342)</f>
        <v>42969</v>
      </c>
      <c r="J342" s="182">
        <f>IFERROR(_xll.qlIndexFixing(Index1M,$H342,TRUE,_xll.ohTrigger(RecalcTrigger,Trigger1M)),NA())</f>
        <v>-4.2127212758473614E-3</v>
      </c>
      <c r="K342" s="44">
        <f>IFERROR(_xll.qlIndexFixing(Index3M,H342,TRUE,_xll.ohTrigger(RecalcTrigger,Trigger3M)),NA())</f>
        <v>-2.8369052917387935E-3</v>
      </c>
      <c r="L342" s="44">
        <f>IFERROR(_xll.qlIndexFixing(Index6M,$H342,TRUE,_xll.ohTrigger(RecalcTrigger,Trigger6M)),NA())</f>
        <v>-1.4184817120393024E-3</v>
      </c>
      <c r="M342" s="183">
        <f>IFERROR(_xll.qlIndexFixing(Index1Y,$H342,TRUE,_xll.ohTrigger(RecalcTrigger,Trigger1Y)),NA())</f>
        <v>3.9605596786699757E-4</v>
      </c>
      <c r="N342" s="182">
        <f>IFERROR(_xll.qlIndexFixing(ONIndex1M,I342,TRUE,_xll.ohTrigger(RecalcTrigger,Trigger1M)),NA())</f>
        <v>-4.2130178953492248E-3</v>
      </c>
      <c r="O342" s="44">
        <f>IFERROR(_xll.qlIndexFixing(ONIndex3M,I342,TRUE,_xll.ohTrigger(RecalcTrigger,Trigger3M)),NA())</f>
        <v>-2.8551888561834105E-3</v>
      </c>
      <c r="P342" s="44">
        <f>IFERROR(_xll.qlIndexFixing(ONIndex6M,I342,TRUE,_xll.ohTrigger(RecalcTrigger,Trigger6M)),NA())</f>
        <v>-1.4721776642945272E-3</v>
      </c>
      <c r="Q342" s="183">
        <f>IFERROR(_xll.qlIndexFixing(ONIndex1Y,I342,TRUE,_xll.ohTrigger(RecalcTrigger,Trigger1Y)),NA())</f>
        <v>-6.1882929580647783E-6</v>
      </c>
    </row>
    <row r="343" spans="2:17" x14ac:dyDescent="0.2">
      <c r="B343" s="39" t="s">
        <v>17</v>
      </c>
      <c r="D343" s="42">
        <f>_xll.qlCalendarAdvance(Calendar,$D342,B343,"f",FALSE)</f>
        <v>42968</v>
      </c>
      <c r="E343" s="177">
        <f>_xll.qlInterestRateIndexValueDate(IndexON,D343)</f>
        <v>42968</v>
      </c>
      <c r="F343" s="193">
        <f>IFERROR(_xll.qlIndexFixing(IndexON,D343,TRUE,_xll.ohTrigger(RecalcTrigger,TriggerON)),NA())</f>
        <v>-4.143955186357573E-3</v>
      </c>
      <c r="H343" s="42">
        <f>_xll.qlCalendarAdvance(Calendar,$H342,B343,"f",FALSE)</f>
        <v>42968</v>
      </c>
      <c r="I343" s="177">
        <f>_xll.qlInterestRateIndexValueDate(Index1M,$H343)</f>
        <v>42970</v>
      </c>
      <c r="J343" s="182">
        <f>IFERROR(_xll.qlIndexFixing(Index1M,$H343,TRUE,_xll.ohTrigger(RecalcTrigger,Trigger1M)),NA())</f>
        <v>-4.2126131299861803E-3</v>
      </c>
      <c r="K343" s="44">
        <f>IFERROR(_xll.qlIndexFixing(Index3M,H343,TRUE,_xll.ohTrigger(RecalcTrigger,Trigger3M)),NA())</f>
        <v>-2.8364936843358495E-3</v>
      </c>
      <c r="L343" s="44">
        <f>IFERROR(_xll.qlIndexFixing(Index6M,$H343,TRUE,_xll.ohTrigger(RecalcTrigger,Trigger6M)),NA())</f>
        <v>-1.4172683959551775E-3</v>
      </c>
      <c r="M343" s="183">
        <f>IFERROR(_xll.qlIndexFixing(Index1Y,$H343,TRUE,_xll.ohTrigger(RecalcTrigger,Trigger1Y)),NA())</f>
        <v>3.9882754655103466E-4</v>
      </c>
      <c r="N343" s="182">
        <f>IFERROR(_xll.qlIndexFixing(ONIndex1M,I343,TRUE,_xll.ohTrigger(RecalcTrigger,Trigger1M)),NA())</f>
        <v>-4.2131849919258002E-3</v>
      </c>
      <c r="O343" s="44">
        <f>IFERROR(_xll.qlIndexFixing(ONIndex3M,I343,TRUE,_xll.ohTrigger(RecalcTrigger,Trigger3M)),NA())</f>
        <v>-2.8527677036915833E-3</v>
      </c>
      <c r="P343" s="44">
        <f>IFERROR(_xll.qlIndexFixing(ONIndex6M,I343,TRUE,_xll.ohTrigger(RecalcTrigger,Trigger6M)),NA())</f>
        <v>-1.4645971345972342E-3</v>
      </c>
      <c r="Q343" s="183">
        <f>IFERROR(_xll.qlIndexFixing(ONIndex1Y,I343,TRUE,_xll.ohTrigger(RecalcTrigger,Trigger1Y)),NA())</f>
        <v>-6.5860650400040299E-6</v>
      </c>
    </row>
    <row r="344" spans="2:17" x14ac:dyDescent="0.2">
      <c r="B344" s="39" t="s">
        <v>17</v>
      </c>
      <c r="D344" s="42">
        <f>_xll.qlCalendarAdvance(Calendar,$D343,B344,"f",FALSE)</f>
        <v>42969</v>
      </c>
      <c r="E344" s="177">
        <f>_xll.qlInterestRateIndexValueDate(IndexON,D344)</f>
        <v>42969</v>
      </c>
      <c r="F344" s="193">
        <f>IFERROR(_xll.qlIndexFixing(IndexON,D344,TRUE,_xll.ohTrigger(RecalcTrigger,TriggerON)),NA())</f>
        <v>-4.142996905862617E-3</v>
      </c>
      <c r="H344" s="42">
        <f>_xll.qlCalendarAdvance(Calendar,$H343,B344,"f",FALSE)</f>
        <v>42969</v>
      </c>
      <c r="I344" s="177">
        <f>_xll.qlInterestRateIndexValueDate(Index1M,$H344)</f>
        <v>42971</v>
      </c>
      <c r="J344" s="182">
        <f>IFERROR(_xll.qlIndexFixing(Index1M,$H344,TRUE,_xll.ohTrigger(RecalcTrigger,Trigger1M)),NA())</f>
        <v>-4.2126536124853509E-3</v>
      </c>
      <c r="K344" s="44">
        <f>IFERROR(_xll.qlIndexFixing(Index3M,H344,TRUE,_xll.ohTrigger(RecalcTrigger,Trigger3M)),NA())</f>
        <v>-2.8360875313554711E-3</v>
      </c>
      <c r="L344" s="44">
        <f>IFERROR(_xll.qlIndexFixing(Index6M,$H344,TRUE,_xll.ohTrigger(RecalcTrigger,Trigger6M)),NA())</f>
        <v>-1.414015585752772E-3</v>
      </c>
      <c r="M344" s="183">
        <f>IFERROR(_xll.qlIndexFixing(Index1Y,$H344,TRUE,_xll.ohTrigger(RecalcTrigger,Trigger1Y)),NA())</f>
        <v>4.0161021196879462E-4</v>
      </c>
      <c r="N344" s="182">
        <f>IFERROR(_xll.qlIndexFixing(ONIndex1M,I344,TRUE,_xll.ohTrigger(RecalcTrigger,Trigger1M)),NA())</f>
        <v>-4.2134217109301986E-3</v>
      </c>
      <c r="O344" s="44">
        <f>IFERROR(_xll.qlIndexFixing(ONIndex3M,I344,TRUE,_xll.ohTrigger(RecalcTrigger,Trigger3M)),NA())</f>
        <v>-2.8505420880531318E-3</v>
      </c>
      <c r="P344" s="44">
        <f>IFERROR(_xll.qlIndexFixing(ONIndex6M,I344,TRUE,_xll.ohTrigger(RecalcTrigger,Trigger6M)),NA())</f>
        <v>-1.4558731054714613E-3</v>
      </c>
      <c r="Q344" s="183">
        <f>IFERROR(_xll.qlIndexFixing(ONIndex1Y,I344,TRUE,_xll.ohTrigger(RecalcTrigger,Trigger1Y)),NA())</f>
        <v>-6.9875365493743402E-6</v>
      </c>
    </row>
    <row r="345" spans="2:17" x14ac:dyDescent="0.2">
      <c r="B345" s="39" t="s">
        <v>17</v>
      </c>
      <c r="D345" s="42">
        <f>_xll.qlCalendarAdvance(Calendar,$D344,B345,"f",FALSE)</f>
        <v>42970</v>
      </c>
      <c r="E345" s="177">
        <f>_xll.qlInterestRateIndexValueDate(IndexON,D345)</f>
        <v>42970</v>
      </c>
      <c r="F345" s="193">
        <f>IFERROR(_xll.qlIndexFixing(IndexON,D345,TRUE,_xll.ohTrigger(RecalcTrigger,TriggerON)),NA())</f>
        <v>-4.1420564279670558E-3</v>
      </c>
      <c r="H345" s="42">
        <f>_xll.qlCalendarAdvance(Calendar,$H344,B345,"f",FALSE)</f>
        <v>42970</v>
      </c>
      <c r="I345" s="177">
        <f>_xll.qlInterestRateIndexValueDate(Index1M,$H345)</f>
        <v>42972</v>
      </c>
      <c r="J345" s="182">
        <f>IFERROR(_xll.qlIndexFixing(Index1M,$H345,TRUE,_xll.ohTrigger(RecalcTrigger,Trigger1M)),NA())</f>
        <v>-4.212691161823828E-3</v>
      </c>
      <c r="K345" s="44">
        <f>IFERROR(_xll.qlIndexFixing(Index3M,H345,TRUE,_xll.ohTrigger(RecalcTrigger,Trigger3M)),NA())</f>
        <v>-2.8352438846647953E-3</v>
      </c>
      <c r="L345" s="44">
        <f>IFERROR(_xll.qlIndexFixing(Index6M,$H345,TRUE,_xll.ohTrigger(RecalcTrigger,Trigger6M)),NA())</f>
        <v>-1.4137069773275338E-3</v>
      </c>
      <c r="M345" s="183">
        <f>IFERROR(_xll.qlIndexFixing(Index1Y,$H345,TRUE,_xll.ohTrigger(RecalcTrigger,Trigger1Y)),NA())</f>
        <v>4.0775519731289355E-4</v>
      </c>
      <c r="N345" s="182">
        <f>IFERROR(_xll.qlIndexFixing(ONIndex1M,I345,TRUE,_xll.ohTrigger(RecalcTrigger,Trigger1M)),NA())</f>
        <v>-4.2135008700494581E-3</v>
      </c>
      <c r="O345" s="44">
        <f>IFERROR(_xll.qlIndexFixing(ONIndex3M,I345,TRUE,_xll.ohTrigger(RecalcTrigger,Trigger3M)),NA())</f>
        <v>-2.8494942737777862E-3</v>
      </c>
      <c r="P345" s="44">
        <f>IFERROR(_xll.qlIndexFixing(ONIndex6M,I345,TRUE,_xll.ohTrigger(RecalcTrigger,Trigger6M)),NA())</f>
        <v>-1.4509237552617904E-3</v>
      </c>
      <c r="Q345" s="183">
        <f>IFERROR(_xll.qlIndexFixing(ONIndex1Y,I345,TRUE,_xll.ohTrigger(RecalcTrigger,Trigger1Y)),NA())</f>
        <v>-7.190081410257676E-6</v>
      </c>
    </row>
    <row r="346" spans="2:17" x14ac:dyDescent="0.2">
      <c r="B346" s="39" t="s">
        <v>17</v>
      </c>
      <c r="D346" s="42">
        <f>_xll.qlCalendarAdvance(Calendar,$D345,B346,"f",FALSE)</f>
        <v>42971</v>
      </c>
      <c r="E346" s="177">
        <f>_xll.qlInterestRateIndexValueDate(IndexON,D346)</f>
        <v>42971</v>
      </c>
      <c r="F346" s="193">
        <f>IFERROR(_xll.qlIndexFixing(IndexON,D346,TRUE,_xll.ohTrigger(RecalcTrigger,TriggerON)),NA())</f>
        <v>-4.1411339994734675E-3</v>
      </c>
      <c r="H346" s="42">
        <f>_xll.qlCalendarAdvance(Calendar,$H345,B346,"f",FALSE)</f>
        <v>42971</v>
      </c>
      <c r="I346" s="177">
        <f>_xll.qlInterestRateIndexValueDate(Index1M,$H346)</f>
        <v>42975</v>
      </c>
      <c r="J346" s="182">
        <f>IFERROR(_xll.qlIndexFixing(Index1M,$H346,TRUE,_xll.ohTrigger(RecalcTrigger,Trigger1M)),NA())</f>
        <v>-4.2125803695014152E-3</v>
      </c>
      <c r="K346" s="44">
        <f>IFERROR(_xll.qlIndexFixing(Index3M,H346,TRUE,_xll.ohTrigger(RecalcTrigger,Trigger3M)),NA())</f>
        <v>-2.8345039909510152E-3</v>
      </c>
      <c r="L346" s="44">
        <f>IFERROR(_xll.qlIndexFixing(Index6M,$H346,TRUE,_xll.ohTrigger(RecalcTrigger,Trigger6M)),NA())</f>
        <v>-1.4106484437322586E-3</v>
      </c>
      <c r="M346" s="183">
        <f>IFERROR(_xll.qlIndexFixing(Index1Y,$H346,TRUE,_xll.ohTrigger(RecalcTrigger,Trigger1Y)),NA())</f>
        <v>4.1285233816051642E-4</v>
      </c>
      <c r="N346" s="182">
        <f>IFERROR(_xll.qlIndexFixing(ONIndex1M,I346,TRUE,_xll.ohTrigger(RecalcTrigger,Trigger1M)),NA())</f>
        <v>-4.213571272813077E-3</v>
      </c>
      <c r="O346" s="44">
        <f>IFERROR(_xll.qlIndexFixing(ONIndex3M,I346,TRUE,_xll.ohTrigger(RecalcTrigger,Trigger3M)),NA())</f>
        <v>-2.8484929186189945E-3</v>
      </c>
      <c r="P346" s="44">
        <f>IFERROR(_xll.qlIndexFixing(ONIndex6M,I346,TRUE,_xll.ohTrigger(RecalcTrigger,Trigger6M)),NA())</f>
        <v>-1.445619802544762E-3</v>
      </c>
      <c r="Q346" s="183">
        <f>IFERROR(_xll.qlIndexFixing(ONIndex1Y,I346,TRUE,_xll.ohTrigger(RecalcTrigger,Trigger1Y)),NA())</f>
        <v>-7.3936877020841507E-6</v>
      </c>
    </row>
    <row r="347" spans="2:17" x14ac:dyDescent="0.2">
      <c r="B347" s="39" t="s">
        <v>17</v>
      </c>
      <c r="D347" s="42">
        <f>_xll.qlCalendarAdvance(Calendar,$D346,B347,"f",FALSE)</f>
        <v>42972</v>
      </c>
      <c r="E347" s="177">
        <f>_xll.qlInterestRateIndexValueDate(IndexON,D347)</f>
        <v>42972</v>
      </c>
      <c r="F347" s="193">
        <f>IFERROR(_xll.qlIndexFixing(IndexON,D347,TRUE,_xll.ohTrigger(RecalcTrigger,TriggerON)),NA())</f>
        <v>-4.1393029477498899E-3</v>
      </c>
      <c r="H347" s="42">
        <f>_xll.qlCalendarAdvance(Calendar,$H346,B347,"f",FALSE)</f>
        <v>42972</v>
      </c>
      <c r="I347" s="177">
        <f>_xll.qlInterestRateIndexValueDate(Index1M,$H347)</f>
        <v>42976</v>
      </c>
      <c r="J347" s="182">
        <f>IFERROR(_xll.qlIndexFixing(Index1M,$H347,TRUE,_xll.ohTrigger(RecalcTrigger,Trigger1M)),NA())</f>
        <v>-4.2125254206843059E-3</v>
      </c>
      <c r="K347" s="44">
        <f>IFERROR(_xll.qlIndexFixing(Index3M,H347,TRUE,_xll.ohTrigger(RecalcTrigger,Trigger3M)),NA())</f>
        <v>-2.8341149541087087E-3</v>
      </c>
      <c r="L347" s="44">
        <f>IFERROR(_xll.qlIndexFixing(Index6M,$H347,TRUE,_xll.ohTrigger(RecalcTrigger,Trigger6M)),NA())</f>
        <v>-1.4104070182489176E-3</v>
      </c>
      <c r="M347" s="183">
        <f>IFERROR(_xll.qlIndexFixing(Index1Y,$H347,TRUE,_xll.ohTrigger(RecalcTrigger,Trigger1Y)),NA())</f>
        <v>4.156908851432956E-4</v>
      </c>
      <c r="N347" s="182">
        <f>IFERROR(_xll.qlIndexFixing(ONIndex1M,I347,TRUE,_xll.ohTrigger(RecalcTrigger,Trigger1M)),NA())</f>
        <v>-4.2136329001163375E-3</v>
      </c>
      <c r="O347" s="44">
        <f>IFERROR(_xll.qlIndexFixing(ONIndex3M,I347,TRUE,_xll.ohTrigger(RecalcTrigger,Trigger3M)),NA())</f>
        <v>-2.8475384766135647E-3</v>
      </c>
      <c r="P347" s="44">
        <f>IFERROR(_xll.qlIndexFixing(ONIndex6M,I347,TRUE,_xll.ohTrigger(RecalcTrigger,Trigger6M)),NA())</f>
        <v>-1.439431535565916E-3</v>
      </c>
      <c r="Q347" s="183">
        <f>IFERROR(_xll.qlIndexFixing(ONIndex1Y,I347,TRUE,_xll.ohTrigger(RecalcTrigger,Trigger1Y)),NA())</f>
        <v>-7.5578670921672142E-6</v>
      </c>
    </row>
    <row r="348" spans="2:17" x14ac:dyDescent="0.2">
      <c r="B348" s="39" t="s">
        <v>17</v>
      </c>
      <c r="D348" s="42">
        <f>_xll.qlCalendarAdvance(Calendar,$D347,B348,"f",FALSE)</f>
        <v>42975</v>
      </c>
      <c r="E348" s="177">
        <f>_xll.qlInterestRateIndexValueDate(IndexON,D348)</f>
        <v>42975</v>
      </c>
      <c r="F348" s="193">
        <f>IFERROR(_xll.qlIndexFixing(IndexON,D348,TRUE,_xll.ohTrigger(RecalcTrigger,TriggerON)),NA())</f>
        <v>-4.1376297213258084E-3</v>
      </c>
      <c r="H348" s="42">
        <f>_xll.qlCalendarAdvance(Calendar,$H347,B348,"f",FALSE)</f>
        <v>42975</v>
      </c>
      <c r="I348" s="177">
        <f>_xll.qlInterestRateIndexValueDate(Index1M,$H348)</f>
        <v>42977</v>
      </c>
      <c r="J348" s="182">
        <f>IFERROR(_xll.qlIndexFixing(Index1M,$H348,TRUE,_xll.ohTrigger(RecalcTrigger,Trigger1M)),NA())</f>
        <v>-4.2125422100114385E-3</v>
      </c>
      <c r="K348" s="44">
        <f>IFERROR(_xll.qlIndexFixing(Index3M,H348,TRUE,_xll.ohTrigger(RecalcTrigger,Trigger3M)),NA())</f>
        <v>-2.8337272681436387E-3</v>
      </c>
      <c r="L348" s="44">
        <f>IFERROR(_xll.qlIndexFixing(Index6M,$H348,TRUE,_xll.ohTrigger(RecalcTrigger,Trigger6M)),NA())</f>
        <v>-1.4101900823655538E-3</v>
      </c>
      <c r="M348" s="183">
        <f>IFERROR(_xll.qlIndexFixing(Index1Y,$H348,TRUE,_xll.ohTrigger(RecalcTrigger,Trigger1Y)),NA())</f>
        <v>4.1854069802519246E-4</v>
      </c>
      <c r="N348" s="182">
        <f>IFERROR(_xll.qlIndexFixing(ONIndex1M,I348,TRUE,_xll.ohTrigger(RecalcTrigger,Trigger1M)),NA())</f>
        <v>-4.2136774866241566E-3</v>
      </c>
      <c r="O348" s="44">
        <f>IFERROR(_xll.qlIndexFixing(ONIndex3M,I348,TRUE,_xll.ohTrigger(RecalcTrigger,Trigger3M)),NA())</f>
        <v>-2.8457657443858864E-3</v>
      </c>
      <c r="P348" s="44">
        <f>IFERROR(_xll.qlIndexFixing(ONIndex6M,I348,TRUE,_xll.ohTrigger(RecalcTrigger,Trigger6M)),NA())</f>
        <v>-1.4270886948430928E-3</v>
      </c>
      <c r="Q348" s="183">
        <f>IFERROR(_xll.qlIndexFixing(ONIndex1Y,I348,TRUE,_xll.ohTrigger(RecalcTrigger,Trigger1Y)),NA())</f>
        <v>-7.1558446101960271E-6</v>
      </c>
    </row>
    <row r="349" spans="2:17" x14ac:dyDescent="0.2">
      <c r="B349" s="39" t="s">
        <v>17</v>
      </c>
      <c r="D349" s="42">
        <f>_xll.qlCalendarAdvance(Calendar,$D348,B349,"f",FALSE)</f>
        <v>42976</v>
      </c>
      <c r="E349" s="177">
        <f>_xll.qlInterestRateIndexValueDate(IndexON,D349)</f>
        <v>42976</v>
      </c>
      <c r="F349" s="193">
        <f>IFERROR(_xll.qlIndexFixing(IndexON,D349,TRUE,_xll.ohTrigger(RecalcTrigger,TriggerON)),NA())</f>
        <v>-4.136801246077404E-3</v>
      </c>
      <c r="H349" s="42">
        <f>_xll.qlCalendarAdvance(Calendar,$H348,B349,"f",FALSE)</f>
        <v>42976</v>
      </c>
      <c r="I349" s="177">
        <f>_xll.qlInterestRateIndexValueDate(Index1M,$H349)</f>
        <v>42978</v>
      </c>
      <c r="J349" s="182">
        <f>IFERROR(_xll.qlIndexFixing(Index1M,$H349,TRUE,_xll.ohTrigger(RecalcTrigger,Trigger1M)),NA())</f>
        <v>-4.2125560303795063E-3</v>
      </c>
      <c r="K349" s="44">
        <f>IFERROR(_xll.qlIndexFixing(Index3M,H349,TRUE,_xll.ohTrigger(RecalcTrigger,Trigger3M)),NA())</f>
        <v>-2.8335874289527191E-3</v>
      </c>
      <c r="L349" s="44">
        <f>IFERROR(_xll.qlIndexFixing(Index6M,$H349,TRUE,_xll.ohTrigger(RecalcTrigger,Trigger6M)),NA())</f>
        <v>-1.410000000066142E-3</v>
      </c>
      <c r="M349" s="183">
        <f>IFERROR(_xll.qlIndexFixing(Index1Y,$H349,TRUE,_xll.ohTrigger(RecalcTrigger,Trigger1Y)),NA())</f>
        <v>4.2140180667031818E-4</v>
      </c>
      <c r="N349" s="182">
        <f>IFERROR(_xll.qlIndexFixing(ONIndex1M,I349,TRUE,_xll.ohTrigger(RecalcTrigger,Trigger1M)),NA())</f>
        <v>-4.2137912707129743E-3</v>
      </c>
      <c r="O349" s="44">
        <f>IFERROR(_xll.qlIndexFixing(ONIndex3M,I349,TRUE,_xll.ohTrigger(RecalcTrigger,Trigger3M)),NA())</f>
        <v>-2.8441989213412455E-3</v>
      </c>
      <c r="P349" s="44">
        <f>IFERROR(_xll.qlIndexFixing(ONIndex6M,I349,TRUE,_xll.ohTrigger(RecalcTrigger,Trigger6M)),NA())</f>
        <v>-1.4164410792272264E-3</v>
      </c>
      <c r="Q349" s="183">
        <f>IFERROR(_xll.qlIndexFixing(ONIndex1Y,I349,TRUE,_xll.ohTrigger(RecalcTrigger,Trigger1Y)),NA())</f>
        <v>-5.9328353030352332E-6</v>
      </c>
    </row>
    <row r="350" spans="2:17" x14ac:dyDescent="0.2">
      <c r="B350" s="39" t="s">
        <v>17</v>
      </c>
      <c r="D350" s="42">
        <f>_xll.qlCalendarAdvance(Calendar,$D349,B350,"f",FALSE)</f>
        <v>42977</v>
      </c>
      <c r="E350" s="177">
        <f>_xll.qlInterestRateIndexValueDate(IndexON,D350)</f>
        <v>42977</v>
      </c>
      <c r="F350" s="193">
        <f>IFERROR(_xll.qlIndexFixing(IndexON,D350,TRUE,_xll.ohTrigger(RecalcTrigger,TriggerON)),NA())</f>
        <v>-4.1359923025652279E-3</v>
      </c>
      <c r="H350" s="42">
        <f>_xll.qlCalendarAdvance(Calendar,$H349,B350,"f",FALSE)</f>
        <v>42977</v>
      </c>
      <c r="I350" s="177">
        <f>_xll.qlInterestRateIndexValueDate(Index1M,$H350)</f>
        <v>42979</v>
      </c>
      <c r="J350" s="182">
        <f>IFERROR(_xll.qlIndexFixing(Index1M,$H350,TRUE,_xll.ohTrigger(RecalcTrigger,Trigger1M)),NA())</f>
        <v>-4.2123062515253551E-3</v>
      </c>
      <c r="K350" s="44">
        <f>IFERROR(_xll.qlIndexFixing(Index3M,H350,TRUE,_xll.ohTrigger(RecalcTrigger,Trigger3M)),NA())</f>
        <v>-2.8332066140280697E-3</v>
      </c>
      <c r="L350" s="44">
        <f>IFERROR(_xll.qlIndexFixing(Index6M,$H350,TRUE,_xll.ohTrigger(RecalcTrigger,Trigger6M)),NA())</f>
        <v>-1.4086206608924338E-3</v>
      </c>
      <c r="M350" s="183">
        <f>IFERROR(_xll.qlIndexFixing(Index1Y,$H350,TRUE,_xll.ohTrigger(RecalcTrigger,Trigger1Y)),NA())</f>
        <v>4.2766637061158612E-4</v>
      </c>
      <c r="N350" s="182">
        <f>IFERROR(_xll.qlIndexFixing(ONIndex1M,I350,TRUE,_xll.ohTrigger(RecalcTrigger,Trigger1M)),NA())</f>
        <v>-4.2138087327847629E-3</v>
      </c>
      <c r="O350" s="44">
        <f>IFERROR(_xll.qlIndexFixing(ONIndex3M,I350,TRUE,_xll.ohTrigger(RecalcTrigger,Trigger3M)),NA())</f>
        <v>-2.8434858558146203E-3</v>
      </c>
      <c r="P350" s="44">
        <f>IFERROR(_xll.qlIndexFixing(ONIndex6M,I350,TRUE,_xll.ohTrigger(RecalcTrigger,Trigger6M)),NA())</f>
        <v>-1.4119673581136638E-3</v>
      </c>
      <c r="Q350" s="183">
        <f>IFERROR(_xll.qlIndexFixing(ONIndex1Y,I350,TRUE,_xll.ohTrigger(RecalcTrigger,Trigger1Y)),NA())</f>
        <v>-4.9058408935209741E-6</v>
      </c>
    </row>
    <row r="351" spans="2:17" x14ac:dyDescent="0.2">
      <c r="B351" s="39" t="s">
        <v>17</v>
      </c>
      <c r="D351" s="42">
        <f>_xll.qlCalendarAdvance(Calendar,$D350,B351,"f",FALSE)</f>
        <v>42978</v>
      </c>
      <c r="E351" s="177">
        <f>_xll.qlInterestRateIndexValueDate(IndexON,D351)</f>
        <v>42978</v>
      </c>
      <c r="F351" s="193">
        <f>IFERROR(_xll.qlIndexFixing(IndexON,D351,TRUE,_xll.ohTrigger(RecalcTrigger,TriggerON)),NA())</f>
        <v>-4.1352031379915388E-3</v>
      </c>
      <c r="H351" s="42">
        <f>_xll.qlCalendarAdvance(Calendar,$H350,B351,"f",FALSE)</f>
        <v>42978</v>
      </c>
      <c r="I351" s="177">
        <f>_xll.qlInterestRateIndexValueDate(Index1M,$H351)</f>
        <v>42982</v>
      </c>
      <c r="J351" s="182">
        <f>IFERROR(_xll.qlIndexFixing(Index1M,$H351,TRUE,_xll.ohTrigger(RecalcTrigger,Trigger1M)),NA())</f>
        <v>-4.2121089716489202E-3</v>
      </c>
      <c r="K351" s="44">
        <f>IFERROR(_xll.qlIndexFixing(Index3M,H351,TRUE,_xll.ohTrigger(RecalcTrigger,Trigger3M)),NA())</f>
        <v>-2.8320577376494227E-3</v>
      </c>
      <c r="L351" s="44">
        <f>IFERROR(_xll.qlIndexFixing(Index6M,$H351,TRUE,_xll.ohTrigger(RecalcTrigger,Trigger6M)),NA())</f>
        <v>-1.4028759296958759E-3</v>
      </c>
      <c r="M351" s="183">
        <f>IFERROR(_xll.qlIndexFixing(Index1Y,$H351,TRUE,_xll.ohTrigger(RecalcTrigger,Trigger1Y)),NA())</f>
        <v>4.3295265313921791E-4</v>
      </c>
      <c r="N351" s="182">
        <f>IFERROR(_xll.qlIndexFixing(ONIndex1M,I351,TRUE,_xll.ohTrigger(RecalcTrigger,Trigger1M)),NA())</f>
        <v>-4.2138173042083338E-3</v>
      </c>
      <c r="O351" s="44">
        <f>IFERROR(_xll.qlIndexFixing(ONIndex3M,I351,TRUE,_xll.ohTrigger(RecalcTrigger,Trigger3M)),NA())</f>
        <v>-2.8428224277021741E-3</v>
      </c>
      <c r="P351" s="44">
        <f>IFERROR(_xll.qlIndexFixing(ONIndex6M,I351,TRUE,_xll.ohTrigger(RecalcTrigger,Trigger6M)),NA())</f>
        <v>-1.4080119620629716E-3</v>
      </c>
      <c r="Q351" s="183">
        <f>IFERROR(_xll.qlIndexFixing(ONIndex1Y,I351,TRUE,_xll.ohTrigger(RecalcTrigger,Trigger1Y)),NA())</f>
        <v>-3.6265549763214722E-6</v>
      </c>
    </row>
    <row r="352" spans="2:17" x14ac:dyDescent="0.2">
      <c r="B352" s="39" t="s">
        <v>17</v>
      </c>
      <c r="D352" s="42">
        <f>_xll.qlCalendarAdvance(Calendar,$D351,B352,"f",FALSE)</f>
        <v>42979</v>
      </c>
      <c r="E352" s="177">
        <f>_xll.qlInterestRateIndexValueDate(IndexON,D352)</f>
        <v>42979</v>
      </c>
      <c r="F352" s="193">
        <f>IFERROR(_xll.qlIndexFixing(IndexON,D352,TRUE,_xll.ohTrigger(RecalcTrigger,TriggerON)),NA())</f>
        <v>-4.1336445088990814E-3</v>
      </c>
      <c r="H352" s="42">
        <f>_xll.qlCalendarAdvance(Calendar,$H351,B352,"f",FALSE)</f>
        <v>42979</v>
      </c>
      <c r="I352" s="177">
        <f>_xll.qlInterestRateIndexValueDate(Index1M,$H352)</f>
        <v>42983</v>
      </c>
      <c r="J352" s="182">
        <f>IFERROR(_xll.qlIndexFixing(Index1M,$H352,TRUE,_xll.ohTrigger(RecalcTrigger,Trigger1M)),NA())</f>
        <v>-4.2119949608574458E-3</v>
      </c>
      <c r="K352" s="44">
        <f>IFERROR(_xll.qlIndexFixing(Index3M,H352,TRUE,_xll.ohTrigger(RecalcTrigger,Trigger3M)),NA())</f>
        <v>-2.8316701847607407E-3</v>
      </c>
      <c r="L352" s="44">
        <f>IFERROR(_xll.qlIndexFixing(Index6M,$H352,TRUE,_xll.ohTrigger(RecalcTrigger,Trigger6M)),NA())</f>
        <v>-1.4028065035426092E-3</v>
      </c>
      <c r="M352" s="183">
        <f>IFERROR(_xll.qlIndexFixing(Index1Y,$H352,TRUE,_xll.ohTrigger(RecalcTrigger,Trigger1Y)),NA())</f>
        <v>4.3586385202577777E-4</v>
      </c>
      <c r="N352" s="182">
        <f>IFERROR(_xll.qlIndexFixing(ONIndex1M,I352,TRUE,_xll.ohTrigger(RecalcTrigger,Trigger1M)),NA())</f>
        <v>-4.2138169656391611E-3</v>
      </c>
      <c r="O352" s="44">
        <f>IFERROR(_xll.qlIndexFixing(ONIndex3M,I352,TRUE,_xll.ohTrigger(RecalcTrigger,Trigger3M)),NA())</f>
        <v>-2.8422090910007469E-3</v>
      </c>
      <c r="P352" s="44">
        <f>IFERROR(_xll.qlIndexFixing(ONIndex6M,I352,TRUE,_xll.ohTrigger(RecalcTrigger,Trigger6M)),NA())</f>
        <v>-1.4045792748884622E-3</v>
      </c>
      <c r="Q352" s="183">
        <f>IFERROR(_xll.qlIndexFixing(ONIndex1Y,I352,TRUE,_xll.ohTrigger(RecalcTrigger,Trigger1Y)),NA())</f>
        <v>-2.09297922992846E-6</v>
      </c>
    </row>
    <row r="353" spans="2:17" x14ac:dyDescent="0.2">
      <c r="B353" s="39" t="s">
        <v>17</v>
      </c>
      <c r="D353" s="42">
        <f>_xll.qlCalendarAdvance(Calendar,$D352,B353,"f",FALSE)</f>
        <v>42982</v>
      </c>
      <c r="E353" s="177">
        <f>_xll.qlInterestRateIndexValueDate(IndexON,D353)</f>
        <v>42982</v>
      </c>
      <c r="F353" s="193">
        <f>IFERROR(_xll.qlIndexFixing(IndexON,D353,TRUE,_xll.ohTrigger(RecalcTrigger,TriggerON)),NA())</f>
        <v>-4.1322492096496077E-3</v>
      </c>
      <c r="H353" s="42">
        <f>_xll.qlCalendarAdvance(Calendar,$H352,B353,"f",FALSE)</f>
        <v>42982</v>
      </c>
      <c r="I353" s="177">
        <f>_xll.qlInterestRateIndexValueDate(Index1M,$H353)</f>
        <v>42984</v>
      </c>
      <c r="J353" s="182">
        <f>IFERROR(_xll.qlIndexFixing(Index1M,$H353,TRUE,_xll.ohTrigger(RecalcTrigger,Trigger1M)),NA())</f>
        <v>-4.2118717842551945E-3</v>
      </c>
      <c r="K353" s="44">
        <f>IFERROR(_xll.qlIndexFixing(Index3M,H353,TRUE,_xll.ohTrigger(RecalcTrigger,Trigger3M)),NA())</f>
        <v>-2.8312790948495157E-3</v>
      </c>
      <c r="L353" s="44">
        <f>IFERROR(_xll.qlIndexFixing(Index6M,$H353,TRUE,_xll.ohTrigger(RecalcTrigger,Trigger6M)),NA())</f>
        <v>-1.401281986966205E-3</v>
      </c>
      <c r="M353" s="183">
        <f>IFERROR(_xll.qlIndexFixing(Index1Y,$H353,TRUE,_xll.ohTrigger(RecalcTrigger,Trigger1Y)),NA())</f>
        <v>4.3878313630682855E-4</v>
      </c>
      <c r="N353" s="182">
        <f>IFERROR(_xll.qlIndexFixing(ONIndex1M,I353,TRUE,_xll.ohTrigger(RecalcTrigger,Trigger1M)),NA())</f>
        <v>-4.2137371714145999E-3</v>
      </c>
      <c r="O353" s="44">
        <f>IFERROR(_xll.qlIndexFixing(ONIndex3M,I353,TRUE,_xll.ohTrigger(RecalcTrigger,Trigger3M)),NA())</f>
        <v>-2.8411292366747887E-3</v>
      </c>
      <c r="P353" s="44">
        <f>IFERROR(_xll.qlIndexFixing(ONIndex6M,I353,TRUE,_xll.ohTrigger(RecalcTrigger,Trigger6M)),NA())</f>
        <v>-1.3994727430244325E-3</v>
      </c>
      <c r="Q353" s="183">
        <f>IFERROR(_xll.qlIndexFixing(ONIndex1Y,I353,TRUE,_xll.ohTrigger(RecalcTrigger,Trigger1Y)),NA())</f>
        <v>1.8317975669646103E-6</v>
      </c>
    </row>
    <row r="354" spans="2:17" x14ac:dyDescent="0.2">
      <c r="B354" s="39" t="s">
        <v>17</v>
      </c>
      <c r="D354" s="42">
        <f>_xll.qlCalendarAdvance(Calendar,$D353,B354,"f",FALSE)</f>
        <v>42983</v>
      </c>
      <c r="E354" s="177">
        <f>_xll.qlInterestRateIndexValueDate(IndexON,D354)</f>
        <v>42983</v>
      </c>
      <c r="F354" s="193">
        <f>IFERROR(_xll.qlIndexFixing(IndexON,D354,TRUE,_xll.ohTrigger(RecalcTrigger,TriggerON)),NA())</f>
        <v>-4.1315626454041521E-3</v>
      </c>
      <c r="H354" s="42">
        <f>_xll.qlCalendarAdvance(Calendar,$H353,B354,"f",FALSE)</f>
        <v>42983</v>
      </c>
      <c r="I354" s="177">
        <f>_xll.qlInterestRateIndexValueDate(Index1M,$H354)</f>
        <v>42985</v>
      </c>
      <c r="J354" s="182">
        <f>IFERROR(_xll.qlIndexFixing(Index1M,$H354,TRUE,_xll.ohTrigger(RecalcTrigger,Trigger1M)),NA())</f>
        <v>-4.211500927597811E-3</v>
      </c>
      <c r="K354" s="44">
        <f>IFERROR(_xll.qlIndexFixing(Index3M,H354,TRUE,_xll.ohTrigger(RecalcTrigger,Trigger3M)),NA())</f>
        <v>-2.8308837150155877E-3</v>
      </c>
      <c r="L354" s="44">
        <f>IFERROR(_xll.qlIndexFixing(Index6M,$H354,TRUE,_xll.ohTrigger(RecalcTrigger,Trigger6M)),NA())</f>
        <v>-1.3997303606658323E-3</v>
      </c>
      <c r="M354" s="183">
        <f>IFERROR(_xll.qlIndexFixing(Index1Y,$H354,TRUE,_xll.ohTrigger(RecalcTrigger,Trigger1Y)),NA())</f>
        <v>4.4170984170409399E-4</v>
      </c>
      <c r="N354" s="182">
        <f>IFERROR(_xll.qlIndexFixing(ONIndex1M,I354,TRUE,_xll.ohTrigger(RecalcTrigger,Trigger1M)),NA())</f>
        <v>-4.2137261298602624E-3</v>
      </c>
      <c r="O354" s="44">
        <f>IFERROR(_xll.qlIndexFixing(ONIndex3M,I354,TRUE,_xll.ohTrigger(RecalcTrigger,Trigger3M)),NA())</f>
        <v>-2.8402657392012642E-3</v>
      </c>
      <c r="P354" s="44">
        <f>IFERROR(_xll.qlIndexFixing(ONIndex6M,I354,TRUE,_xll.ohTrigger(RecalcTrigger,Trigger6M)),NA())</f>
        <v>-1.3961632941761337E-3</v>
      </c>
      <c r="Q354" s="183">
        <f>IFERROR(_xll.qlIndexFixing(ONIndex1Y,I354,TRUE,_xll.ohTrigger(RecalcTrigger,Trigger1Y)),NA())</f>
        <v>6.6241919149945261E-6</v>
      </c>
    </row>
    <row r="355" spans="2:17" x14ac:dyDescent="0.2">
      <c r="B355" s="39" t="s">
        <v>17</v>
      </c>
      <c r="D355" s="42">
        <f>_xll.qlCalendarAdvance(Calendar,$D354,B355,"f",FALSE)</f>
        <v>42984</v>
      </c>
      <c r="E355" s="177">
        <f>_xll.qlInterestRateIndexValueDate(IndexON,D355)</f>
        <v>42984</v>
      </c>
      <c r="F355" s="193">
        <f>IFERROR(_xll.qlIndexFixing(IndexON,D355,TRUE,_xll.ohTrigger(RecalcTrigger,TriggerON)),NA())</f>
        <v>-4.1308973423115347E-3</v>
      </c>
      <c r="H355" s="42">
        <f>_xll.qlCalendarAdvance(Calendar,$H354,B355,"f",FALSE)</f>
        <v>42984</v>
      </c>
      <c r="I355" s="177">
        <f>_xll.qlInterestRateIndexValueDate(Index1M,$H355)</f>
        <v>42986</v>
      </c>
      <c r="J355" s="182">
        <f>IFERROR(_xll.qlIndexFixing(Index1M,$H355,TRUE,_xll.ohTrigger(RecalcTrigger,Trigger1M)),NA())</f>
        <v>-4.2114755122118859E-3</v>
      </c>
      <c r="K355" s="44">
        <f>IFERROR(_xll.qlIndexFixing(Index3M,H355,TRUE,_xll.ohTrigger(RecalcTrigger,Trigger3M)),NA())</f>
        <v>-2.8304832864110277E-3</v>
      </c>
      <c r="L355" s="44">
        <f>IFERROR(_xll.qlIndexFixing(Index6M,$H355,TRUE,_xll.ohTrigger(RecalcTrigger,Trigger6M)),NA())</f>
        <v>-1.3981522612288486E-3</v>
      </c>
      <c r="M355" s="183">
        <f>IFERROR(_xll.qlIndexFixing(Index1Y,$H355,TRUE,_xll.ohTrigger(RecalcTrigger,Trigger1Y)),NA())</f>
        <v>4.4807649878246612E-4</v>
      </c>
      <c r="N355" s="182">
        <f>IFERROR(_xll.qlIndexFixing(ONIndex1M,I355,TRUE,_xll.ohTrigger(RecalcTrigger,Trigger1M)),NA())</f>
        <v>-4.2136809543169562E-3</v>
      </c>
      <c r="O355" s="44">
        <f>IFERROR(_xll.qlIndexFixing(ONIndex3M,I355,TRUE,_xll.ohTrigger(RecalcTrigger,Trigger3M)),NA())</f>
        <v>-2.8399096701869908E-3</v>
      </c>
      <c r="P355" s="44">
        <f>IFERROR(_xll.qlIndexFixing(ONIndex6M,I355,TRUE,_xll.ohTrigger(RecalcTrigger,Trigger6M)),NA())</f>
        <v>-1.3954099104607209E-3</v>
      </c>
      <c r="Q355" s="183">
        <f>IFERROR(_xll.qlIndexFixing(ONIndex1Y,I355,TRUE,_xll.ohTrigger(RecalcTrigger,Trigger1Y)),NA())</f>
        <v>9.4591938282206911E-6</v>
      </c>
    </row>
    <row r="356" spans="2:17" x14ac:dyDescent="0.2">
      <c r="B356" s="39" t="s">
        <v>17</v>
      </c>
      <c r="D356" s="42">
        <f>_xll.qlCalendarAdvance(Calendar,$D355,B356,"f",FALSE)</f>
        <v>42985</v>
      </c>
      <c r="E356" s="177">
        <f>_xll.qlInterestRateIndexValueDate(IndexON,D356)</f>
        <v>42985</v>
      </c>
      <c r="F356" s="193">
        <f>IFERROR(_xll.qlIndexFixing(IndexON,D356,TRUE,_xll.ohTrigger(RecalcTrigger,TriggerON)),NA())</f>
        <v>-4.1302535475340463E-3</v>
      </c>
      <c r="H356" s="42">
        <f>_xll.qlCalendarAdvance(Calendar,$H355,B356,"f",FALSE)</f>
        <v>42985</v>
      </c>
      <c r="I356" s="177">
        <f>_xll.qlInterestRateIndexValueDate(Index1M,$H356)</f>
        <v>42989</v>
      </c>
      <c r="J356" s="182">
        <f>IFERROR(_xll.qlIndexFixing(Index1M,$H356,TRUE,_xll.ohTrigger(RecalcTrigger,Trigger1M)),NA())</f>
        <v>-4.2111177426527036E-3</v>
      </c>
      <c r="K356" s="44">
        <f>IFERROR(_xll.qlIndexFixing(Index3M,H356,TRUE,_xll.ohTrigger(RecalcTrigger,Trigger3M)),NA())</f>
        <v>-2.8292440303655532E-3</v>
      </c>
      <c r="L356" s="44">
        <f>IFERROR(_xll.qlIndexFixing(Index6M,$H356,TRUE,_xll.ohTrigger(RecalcTrigger,Trigger6M)),NA())</f>
        <v>-1.3916075568213002E-3</v>
      </c>
      <c r="M356" s="183">
        <f>IFERROR(_xll.qlIndexFixing(Index1Y,$H356,TRUE,_xll.ohTrigger(RecalcTrigger,Trigger1Y)),NA())</f>
        <v>4.5347739846697755E-4</v>
      </c>
      <c r="N356" s="182">
        <f>IFERROR(_xll.qlIndexFixing(ONIndex1M,I356,TRUE,_xll.ohTrigger(RecalcTrigger,Trigger1M)),NA())</f>
        <v>-4.2136267539127914E-3</v>
      </c>
      <c r="O356" s="44">
        <f>IFERROR(_xll.qlIndexFixing(ONIndex3M,I356,TRUE,_xll.ohTrigger(RecalcTrigger,Trigger3M)),NA())</f>
        <v>-2.8396064167246493E-3</v>
      </c>
      <c r="P356" s="44">
        <f>IFERROR(_xll.qlIndexFixing(ONIndex6M,I356,TRUE,_xll.ohTrigger(RecalcTrigger,Trigger6M)),NA())</f>
        <v>-1.3952055392207896E-3</v>
      </c>
      <c r="Q356" s="183">
        <f>IFERROR(_xll.qlIndexFixing(ONIndex1Y,I356,TRUE,_xll.ohTrigger(RecalcTrigger,Trigger1Y)),NA())</f>
        <v>1.2560476498890694E-5</v>
      </c>
    </row>
    <row r="357" spans="2:17" x14ac:dyDescent="0.2">
      <c r="B357" s="39" t="s">
        <v>17</v>
      </c>
      <c r="D357" s="42">
        <f>_xll.qlCalendarAdvance(Calendar,$D356,B357,"f",FALSE)</f>
        <v>42986</v>
      </c>
      <c r="E357" s="177">
        <f>_xll.qlInterestRateIndexValueDate(IndexON,D357)</f>
        <v>42986</v>
      </c>
      <c r="F357" s="193">
        <f>IFERROR(_xll.qlIndexFixing(IndexON,D357,TRUE,_xll.ohTrigger(RecalcTrigger,TriggerON)),NA())</f>
        <v>-4.1289915295505963E-3</v>
      </c>
      <c r="H357" s="42">
        <f>_xll.qlCalendarAdvance(Calendar,$H356,B357,"f",FALSE)</f>
        <v>42986</v>
      </c>
      <c r="I357" s="177">
        <f>_xll.qlInterestRateIndexValueDate(Index1M,$H357)</f>
        <v>42990</v>
      </c>
      <c r="J357" s="182">
        <f>IFERROR(_xll.qlIndexFixing(Index1M,$H357,TRUE,_xll.ohTrigger(RecalcTrigger,Trigger1M)),NA())</f>
        <v>-4.2109391683133879E-3</v>
      </c>
      <c r="K357" s="44">
        <f>IFERROR(_xll.qlIndexFixing(Index3M,H357,TRUE,_xll.ohTrigger(RecalcTrigger,Trigger3M)),NA())</f>
        <v>-2.828815699346109E-3</v>
      </c>
      <c r="L357" s="44">
        <f>IFERROR(_xll.qlIndexFixing(Index6M,$H357,TRUE,_xll.ohTrigger(RecalcTrigger,Trigger6M)),NA())</f>
        <v>-1.391587783901162E-3</v>
      </c>
      <c r="M357" s="183">
        <f>IFERROR(_xll.qlIndexFixing(Index1Y,$H357,TRUE,_xll.ohTrigger(RecalcTrigger,Trigger1Y)),NA())</f>
        <v>4.5643105484289729E-4</v>
      </c>
      <c r="N357" s="182">
        <f>IFERROR(_xll.qlIndexFixing(ONIndex1M,I357,TRUE,_xll.ohTrigger(RecalcTrigger,Trigger1M)),NA())</f>
        <v>-4.21356350934321E-3</v>
      </c>
      <c r="O357" s="44">
        <f>IFERROR(_xll.qlIndexFixing(ONIndex3M,I357,TRUE,_xll.ohTrigger(RecalcTrigger,Trigger3M)),NA())</f>
        <v>-2.839356432970952E-3</v>
      </c>
      <c r="P357" s="44">
        <f>IFERROR(_xll.qlIndexFixing(ONIndex6M,I357,TRUE,_xll.ohTrigger(RecalcTrigger,Trigger6M)),NA())</f>
        <v>-1.3955545643096201E-3</v>
      </c>
      <c r="Q357" s="183">
        <f>IFERROR(_xll.qlIndexFixing(ONIndex1Y,I357,TRUE,_xll.ohTrigger(RecalcTrigger,Trigger1Y)),NA())</f>
        <v>1.5930038008704628E-5</v>
      </c>
    </row>
    <row r="358" spans="2:17" x14ac:dyDescent="0.2">
      <c r="B358" s="39" t="s">
        <v>17</v>
      </c>
      <c r="D358" s="42">
        <f>_xll.qlCalendarAdvance(Calendar,$D357,B358,"f",FALSE)</f>
        <v>42989</v>
      </c>
      <c r="E358" s="177">
        <f>_xll.qlInterestRateIndexValueDate(IndexON,D358)</f>
        <v>42989</v>
      </c>
      <c r="F358" s="193">
        <f>IFERROR(_xll.qlIndexFixing(IndexON,D358,TRUE,_xll.ohTrigger(RecalcTrigger,TriggerON)),NA())</f>
        <v>-4.1278983925430168E-3</v>
      </c>
      <c r="H358" s="42">
        <f>_xll.qlCalendarAdvance(Calendar,$H357,B358,"f",FALSE)</f>
        <v>42989</v>
      </c>
      <c r="I358" s="177">
        <f>_xll.qlInterestRateIndexValueDate(Index1M,$H358)</f>
        <v>42991</v>
      </c>
      <c r="J358" s="182">
        <f>IFERROR(_xll.qlIndexFixing(Index1M,$H358,TRUE,_xll.ohTrigger(RecalcTrigger,Trigger1M)),NA())</f>
        <v>-4.2107512938680536E-3</v>
      </c>
      <c r="K358" s="44">
        <f>IFERROR(_xll.qlIndexFixing(Index3M,H358,TRUE,_xll.ohTrigger(RecalcTrigger,Trigger3M)),NA())</f>
        <v>-2.8283784361670373E-3</v>
      </c>
      <c r="L358" s="44">
        <f>IFERROR(_xll.qlIndexFixing(Index6M,$H358,TRUE,_xll.ohTrigger(RecalcTrigger,Trigger6M)),NA())</f>
        <v>-1.3898867876306949E-3</v>
      </c>
      <c r="M358" s="183">
        <f>IFERROR(_xll.qlIndexFixing(Index1Y,$H358,TRUE,_xll.ohTrigger(RecalcTrigger,Trigger1Y)),NA())</f>
        <v>4.593880324049924E-4</v>
      </c>
      <c r="N358" s="182">
        <f>IFERROR(_xll.qlIndexFixing(ONIndex1M,I358,TRUE,_xll.ohTrigger(RecalcTrigger,Trigger1M)),NA())</f>
        <v>-4.2133574637359672E-3</v>
      </c>
      <c r="O358" s="44">
        <f>IFERROR(_xll.qlIndexFixing(ONIndex3M,I358,TRUE,_xll.ohTrigger(RecalcTrigger,Trigger3M)),NA())</f>
        <v>-2.8390139120393343E-3</v>
      </c>
      <c r="P358" s="44">
        <f>IFERROR(_xll.qlIndexFixing(ONIndex6M,I358,TRUE,_xll.ohTrigger(RecalcTrigger,Trigger6M)),NA())</f>
        <v>-1.3981137584595515E-3</v>
      </c>
      <c r="Q358" s="183">
        <f>IFERROR(_xll.qlIndexFixing(ONIndex1Y,I358,TRUE,_xll.ohTrigger(RecalcTrigger,Trigger1Y)),NA())</f>
        <v>2.3573418470590468E-5</v>
      </c>
    </row>
    <row r="359" spans="2:17" x14ac:dyDescent="0.2">
      <c r="B359" s="39" t="s">
        <v>17</v>
      </c>
      <c r="D359" s="42">
        <f>_xll.qlCalendarAdvance(Calendar,$D358,B359,"f",FALSE)</f>
        <v>42990</v>
      </c>
      <c r="E359" s="177">
        <f>_xll.qlInterestRateIndexValueDate(IndexON,D359)</f>
        <v>42990</v>
      </c>
      <c r="F359" s="193">
        <f>IFERROR(_xll.qlIndexFixing(IndexON,D359,TRUE,_xll.ohTrigger(RecalcTrigger,TriggerON)),NA())</f>
        <v>-4.1273658450968753E-3</v>
      </c>
      <c r="H359" s="42">
        <f>_xll.qlCalendarAdvance(Calendar,$H358,B359,"f",FALSE)</f>
        <v>42990</v>
      </c>
      <c r="I359" s="177">
        <f>_xll.qlInterestRateIndexValueDate(Index1M,$H359)</f>
        <v>42992</v>
      </c>
      <c r="J359" s="182">
        <f>IFERROR(_xll.qlIndexFixing(Index1M,$H359,TRUE,_xll.ohTrigger(RecalcTrigger,Trigger1M)),NA())</f>
        <v>-4.2102499740295785E-3</v>
      </c>
      <c r="K359" s="44">
        <f>IFERROR(_xll.qlIndexFixing(Index3M,H359,TRUE,_xll.ohTrigger(RecalcTrigger,Trigger3M)),NA())</f>
        <v>-2.8279314463175078E-3</v>
      </c>
      <c r="L359" s="44">
        <f>IFERROR(_xll.qlIndexFixing(Index6M,$H359,TRUE,_xll.ohTrigger(RecalcTrigger,Trigger6M)),NA())</f>
        <v>-1.3881630897706694E-3</v>
      </c>
      <c r="M359" s="183">
        <f>IFERROR(_xll.qlIndexFixing(Index1Y,$H359,TRUE,_xll.ohTrigger(RecalcTrigger,Trigger1Y)),NA())</f>
        <v>4.6234762878665967E-4</v>
      </c>
      <c r="N359" s="182">
        <f>IFERROR(_xll.qlIndexFixing(ONIndex1M,I359,TRUE,_xll.ohTrigger(RecalcTrigger,Trigger1M)),NA())</f>
        <v>-4.213219705317961E-3</v>
      </c>
      <c r="O359" s="44">
        <f>IFERROR(_xll.qlIndexFixing(ONIndex3M,I359,TRUE,_xll.ohTrigger(RecalcTrigger,Trigger3M)),NA())</f>
        <v>-2.838898275299151E-3</v>
      </c>
      <c r="P359" s="44">
        <f>IFERROR(_xll.qlIndexFixing(ONIndex6M,I359,TRUE,_xll.ohTrigger(RecalcTrigger,Trigger6M)),NA())</f>
        <v>-1.4025723056976247E-3</v>
      </c>
      <c r="Q359" s="183">
        <f>IFERROR(_xll.qlIndexFixing(ONIndex1Y,I359,TRUE,_xll.ohTrigger(RecalcTrigger,Trigger1Y)),NA())</f>
        <v>3.2131043745664556E-5</v>
      </c>
    </row>
    <row r="360" spans="2:17" x14ac:dyDescent="0.2">
      <c r="B360" s="39" t="s">
        <v>17</v>
      </c>
      <c r="D360" s="42">
        <f>_xll.qlCalendarAdvance(Calendar,$D359,B360,"f",FALSE)</f>
        <v>42991</v>
      </c>
      <c r="E360" s="177">
        <f>_xll.qlInterestRateIndexValueDate(IndexON,D360)</f>
        <v>42991</v>
      </c>
      <c r="F360" s="193">
        <f>IFERROR(_xll.qlIndexFixing(IndexON,D360,TRUE,_xll.ohTrigger(RecalcTrigger,TriggerON)),NA())</f>
        <v>-4.1268562883800541E-3</v>
      </c>
      <c r="H360" s="42">
        <f>_xll.qlCalendarAdvance(Calendar,$H359,B360,"f",FALSE)</f>
        <v>42991</v>
      </c>
      <c r="I360" s="177">
        <f>_xll.qlInterestRateIndexValueDate(Index1M,$H360)</f>
        <v>42993</v>
      </c>
      <c r="J360" s="182">
        <f>IFERROR(_xll.qlIndexFixing(Index1M,$H360,TRUE,_xll.ohTrigger(RecalcTrigger,Trigger1M)),NA())</f>
        <v>-4.2101923633305442E-3</v>
      </c>
      <c r="K360" s="44">
        <f>IFERROR(_xll.qlIndexFixing(Index3M,H360,TRUE,_xll.ohTrigger(RecalcTrigger,Trigger3M)),NA())</f>
        <v>-2.827473929341994E-3</v>
      </c>
      <c r="L360" s="44">
        <f>IFERROR(_xll.qlIndexFixing(Index6M,$H360,TRUE,_xll.ohTrigger(RecalcTrigger,Trigger6M)),NA())</f>
        <v>-1.3864173109176981E-3</v>
      </c>
      <c r="M360" s="183">
        <f>IFERROR(_xll.qlIndexFixing(Index1Y,$H360,TRUE,_xll.ohTrigger(RecalcTrigger,Trigger1Y)),NA())</f>
        <v>4.6878435086666182E-4</v>
      </c>
      <c r="N360" s="182">
        <f>IFERROR(_xll.qlIndexFixing(ONIndex1M,I360,TRUE,_xll.ohTrigger(RecalcTrigger,Trigger1M)),NA())</f>
        <v>-4.2131109519516485E-3</v>
      </c>
      <c r="O360" s="44">
        <f>IFERROR(_xll.qlIndexFixing(ONIndex3M,I360,TRUE,_xll.ohTrigger(RecalcTrigger,Trigger3M)),NA())</f>
        <v>-2.8389214504009885E-3</v>
      </c>
      <c r="P360" s="44">
        <f>IFERROR(_xll.qlIndexFixing(ONIndex6M,I360,TRUE,_xll.ohTrigger(RecalcTrigger,Trigger6M)),NA())</f>
        <v>-1.4057540707090865E-3</v>
      </c>
      <c r="Q360" s="183">
        <f>IFERROR(_xll.qlIndexFixing(ONIndex1Y,I360,TRUE,_xll.ohTrigger(RecalcTrigger,Trigger1Y)),NA())</f>
        <v>3.6871977151520241E-5</v>
      </c>
    </row>
    <row r="361" spans="2:17" x14ac:dyDescent="0.2">
      <c r="B361" s="39" t="s">
        <v>17</v>
      </c>
      <c r="D361" s="42">
        <f>_xll.qlCalendarAdvance(Calendar,$D360,B361,"f",FALSE)</f>
        <v>42992</v>
      </c>
      <c r="E361" s="177">
        <f>_xll.qlInterestRateIndexValueDate(IndexON,D361)</f>
        <v>42992</v>
      </c>
      <c r="F361" s="193">
        <f>IFERROR(_xll.qlIndexFixing(IndexON,D361,TRUE,_xll.ohTrigger(RecalcTrigger,TriggerON)),NA())</f>
        <v>-4.1263699691951317E-3</v>
      </c>
      <c r="H361" s="42">
        <f>_xll.qlCalendarAdvance(Calendar,$H360,B361,"f",FALSE)</f>
        <v>42992</v>
      </c>
      <c r="I361" s="177">
        <f>_xll.qlInterestRateIndexValueDate(Index1M,$H361)</f>
        <v>42996</v>
      </c>
      <c r="J361" s="182">
        <f>IFERROR(_xll.qlIndexFixing(Index1M,$H361,TRUE,_xll.ohTrigger(RecalcTrigger,Trigger1M)),NA())</f>
        <v>-4.2096717485629043E-3</v>
      </c>
      <c r="K361" s="44">
        <f>IFERROR(_xll.qlIndexFixing(Index3M,H361,TRUE,_xll.ohTrigger(RecalcTrigger,Trigger3M)),NA())</f>
        <v>-2.8260301219382505E-3</v>
      </c>
      <c r="L361" s="44">
        <f>IFERROR(_xll.qlIndexFixing(Index6M,$H361,TRUE,_xll.ohTrigger(RecalcTrigger,Trigger6M)),NA())</f>
        <v>-1.3793486515077959E-3</v>
      </c>
      <c r="M361" s="183">
        <f>IFERROR(_xll.qlIndexFixing(Index1Y,$H361,TRUE,_xll.ohTrigger(RecalcTrigger,Trigger1Y)),NA())</f>
        <v>4.7419796471454538E-4</v>
      </c>
      <c r="N361" s="182">
        <f>IFERROR(_xll.qlIndexFixing(ONIndex1M,I361,TRUE,_xll.ohTrigger(RecalcTrigger,Trigger1M)),NA())</f>
        <v>-4.2129930392720283E-3</v>
      </c>
      <c r="O361" s="44">
        <f>IFERROR(_xll.qlIndexFixing(ONIndex3M,I361,TRUE,_xll.ohTrigger(RecalcTrigger,Trigger3M)),NA())</f>
        <v>-2.8390006193124151E-3</v>
      </c>
      <c r="P361" s="44">
        <f>IFERROR(_xll.qlIndexFixing(ONIndex6M,I361,TRUE,_xll.ohTrigger(RecalcTrigger,Trigger6M)),NA())</f>
        <v>-1.4095155355287048E-3</v>
      </c>
      <c r="Q361" s="183">
        <f>IFERROR(_xll.qlIndexFixing(ONIndex1Y,I361,TRUE,_xll.ohTrigger(RecalcTrigger,Trigger1Y)),NA())</f>
        <v>4.1893180444674272E-5</v>
      </c>
    </row>
    <row r="362" spans="2:17" x14ac:dyDescent="0.2">
      <c r="B362" s="39" t="s">
        <v>17</v>
      </c>
      <c r="D362" s="42">
        <f>_xll.qlCalendarAdvance(Calendar,$D361,B362,"f",FALSE)</f>
        <v>42993</v>
      </c>
      <c r="E362" s="177">
        <f>_xll.qlInterestRateIndexValueDate(IndexON,D362)</f>
        <v>42993</v>
      </c>
      <c r="F362" s="193">
        <f>IFERROR(_xll.qlIndexFixing(IndexON,D362,TRUE,_xll.ohTrigger(RecalcTrigger,TriggerON)),NA())</f>
        <v>-4.1254287490533059E-3</v>
      </c>
      <c r="H362" s="42">
        <f>_xll.qlCalendarAdvance(Calendar,$H361,B362,"f",FALSE)</f>
        <v>42993</v>
      </c>
      <c r="I362" s="177">
        <f>_xll.qlInterestRateIndexValueDate(Index1M,$H362)</f>
        <v>42997</v>
      </c>
      <c r="J362" s="182">
        <f>IFERROR(_xll.qlIndexFixing(Index1M,$H362,TRUE,_xll.ohTrigger(RecalcTrigger,Trigger1M)),NA())</f>
        <v>-4.209427670583743E-3</v>
      </c>
      <c r="K362" s="44">
        <f>IFERROR(_xll.qlIndexFixing(Index3M,H362,TRUE,_xll.ohTrigger(RecalcTrigger,Trigger3M)),NA())</f>
        <v>-2.8255223730171007E-3</v>
      </c>
      <c r="L362" s="44">
        <f>IFERROR(_xll.qlIndexFixing(Index6M,$H362,TRUE,_xll.ohTrigger(RecalcTrigger,Trigger6M)),NA())</f>
        <v>-1.3792257175367813E-3</v>
      </c>
      <c r="M362" s="183">
        <f>IFERROR(_xll.qlIndexFixing(Index1Y,$H362,TRUE,_xll.ohTrigger(RecalcTrigger,Trigger1Y)),NA())</f>
        <v>4.7715992923148956E-4</v>
      </c>
      <c r="N362" s="182">
        <f>IFERROR(_xll.qlIndexFixing(ONIndex1M,I362,TRUE,_xll.ohTrigger(RecalcTrigger,Trigger1M)),NA())</f>
        <v>-4.2128659480944464E-3</v>
      </c>
      <c r="O362" s="44">
        <f>IFERROR(_xll.qlIndexFixing(ONIndex3M,I362,TRUE,_xll.ohTrigger(RecalcTrigger,Trigger3M)),NA())</f>
        <v>-2.8391247114889495E-3</v>
      </c>
      <c r="P362" s="44">
        <f>IFERROR(_xll.qlIndexFixing(ONIndex6M,I362,TRUE,_xll.ohTrigger(RecalcTrigger,Trigger6M)),NA())</f>
        <v>-1.4138610837699517E-3</v>
      </c>
      <c r="Q362" s="183">
        <f>IFERROR(_xll.qlIndexFixing(ONIndex1Y,I362,TRUE,_xll.ohTrigger(RecalcTrigger,Trigger1Y)),NA())</f>
        <v>4.71966517867628E-5</v>
      </c>
    </row>
    <row r="363" spans="2:17" x14ac:dyDescent="0.2">
      <c r="B363" s="39" t="s">
        <v>17</v>
      </c>
      <c r="D363" s="42">
        <f>_xll.qlCalendarAdvance(Calendar,$D362,B363,"f",FALSE)</f>
        <v>42996</v>
      </c>
      <c r="E363" s="177">
        <f>_xll.qlInterestRateIndexValueDate(IndexON,D363)</f>
        <v>42996</v>
      </c>
      <c r="F363" s="193">
        <f>IFERROR(_xll.qlIndexFixing(IndexON,D363,TRUE,_xll.ohTrigger(RecalcTrigger,TriggerON)),NA())</f>
        <v>-4.1246620111401455E-3</v>
      </c>
      <c r="H363" s="42">
        <f>_xll.qlCalendarAdvance(Calendar,$H362,B363,"f",FALSE)</f>
        <v>42996</v>
      </c>
      <c r="I363" s="177">
        <f>_xll.qlInterestRateIndexValueDate(Index1M,$H363)</f>
        <v>42998</v>
      </c>
      <c r="J363" s="182">
        <f>IFERROR(_xll.qlIndexFixing(Index1M,$H363,TRUE,_xll.ohTrigger(RecalcTrigger,Trigger1M)),NA())</f>
        <v>-4.209174158200657E-3</v>
      </c>
      <c r="K363" s="44">
        <f>IFERROR(_xll.qlIndexFixing(Index3M,H363,TRUE,_xll.ohTrigger(RecalcTrigger,Trigger3M)),NA())</f>
        <v>-2.8250000055280561E-3</v>
      </c>
      <c r="L363" s="44">
        <f>IFERROR(_xll.qlIndexFixing(Index6M,$H363,TRUE,_xll.ohTrigger(RecalcTrigger,Trigger6M)),NA())</f>
        <v>-1.3773787627043923E-3</v>
      </c>
      <c r="M363" s="183">
        <f>IFERROR(_xll.qlIndexFixing(Index1Y,$H363,TRUE,_xll.ohTrigger(RecalcTrigger,Trigger1Y)),NA())</f>
        <v>4.8012018408917029E-4</v>
      </c>
      <c r="N363" s="182">
        <f>IFERROR(_xll.qlIndexFixing(ONIndex1M,I363,TRUE,_xll.ohTrigger(RecalcTrigger,Trigger1M)),NA())</f>
        <v>-4.2125317809604823E-3</v>
      </c>
      <c r="O363" s="44">
        <f>IFERROR(_xll.qlIndexFixing(ONIndex3M,I363,TRUE,_xll.ohTrigger(RecalcTrigger,Trigger3M)),NA())</f>
        <v>-2.8393320431074898E-3</v>
      </c>
      <c r="P363" s="44">
        <f>IFERROR(_xll.qlIndexFixing(ONIndex6M,I363,TRUE,_xll.ohTrigger(RecalcTrigger,Trigger6M)),NA())</f>
        <v>-1.4245154082592748E-3</v>
      </c>
      <c r="Q363" s="183">
        <f>IFERROR(_xll.qlIndexFixing(ONIndex1Y,I363,TRUE,_xll.ohTrigger(RecalcTrigger,Trigger1Y)),NA())</f>
        <v>5.8754490286361261E-5</v>
      </c>
    </row>
    <row r="364" spans="2:17" x14ac:dyDescent="0.2">
      <c r="B364" s="39" t="s">
        <v>17</v>
      </c>
      <c r="D364" s="42">
        <f>_xll.qlCalendarAdvance(Calendar,$D363,B364,"f",FALSE)</f>
        <v>42997</v>
      </c>
      <c r="E364" s="177">
        <f>_xll.qlInterestRateIndexValueDate(IndexON,D364)</f>
        <v>42997</v>
      </c>
      <c r="F364" s="193">
        <f>IFERROR(_xll.qlIndexFixing(IndexON,D364,TRUE,_xll.ohTrigger(RecalcTrigger,TriggerON)),NA())</f>
        <v>-4.1242955864495556E-3</v>
      </c>
      <c r="H364" s="42">
        <f>_xll.qlCalendarAdvance(Calendar,$H363,B364,"f",FALSE)</f>
        <v>42997</v>
      </c>
      <c r="I364" s="177">
        <f>_xll.qlInterestRateIndexValueDate(Index1M,$H364)</f>
        <v>42999</v>
      </c>
      <c r="J364" s="182">
        <f>IFERROR(_xll.qlIndexFixing(Index1M,$H364,TRUE,_xll.ohTrigger(RecalcTrigger,Trigger1M)),NA())</f>
        <v>-4.2085405056939418E-3</v>
      </c>
      <c r="K364" s="44">
        <f>IFERROR(_xll.qlIndexFixing(Index3M,H364,TRUE,_xll.ohTrigger(RecalcTrigger,Trigger3M)),NA())</f>
        <v>-2.824462195709399E-3</v>
      </c>
      <c r="L364" s="44">
        <f>IFERROR(_xll.qlIndexFixing(Index6M,$H364,TRUE,_xll.ohTrigger(RecalcTrigger,Trigger6M)),NA())</f>
        <v>-1.3755134024849547E-3</v>
      </c>
      <c r="M364" s="183">
        <f>IFERROR(_xll.qlIndexFixing(Index1Y,$H364,TRUE,_xll.ohTrigger(RecalcTrigger,Trigger1Y)),NA())</f>
        <v>4.8307798882718219E-4</v>
      </c>
      <c r="N364" s="182">
        <f>IFERROR(_xll.qlIndexFixing(ONIndex1M,I364,TRUE,_xll.ohTrigger(RecalcTrigger,Trigger1M)),NA())</f>
        <v>-4.2122654144716165E-3</v>
      </c>
      <c r="O364" s="44">
        <f>IFERROR(_xll.qlIndexFixing(ONIndex3M,I364,TRUE,_xll.ohTrigger(RecalcTrigger,Trigger3M)),NA())</f>
        <v>-2.8395423090454841E-3</v>
      </c>
      <c r="P364" s="44">
        <f>IFERROR(_xll.qlIndexFixing(ONIndex6M,I364,TRUE,_xll.ohTrigger(RecalcTrigger,Trigger6M)),NA())</f>
        <v>-1.4371717902550429E-3</v>
      </c>
      <c r="Q364" s="183">
        <f>IFERROR(_xll.qlIndexFixing(ONIndex1Y,I364,TRUE,_xll.ohTrigger(RecalcTrigger,Trigger1Y)),NA())</f>
        <v>7.1273188151366185E-5</v>
      </c>
    </row>
    <row r="365" spans="2:17" x14ac:dyDescent="0.2">
      <c r="B365" s="39" t="s">
        <v>17</v>
      </c>
      <c r="D365" s="42">
        <f>_xll.qlCalendarAdvance(Calendar,$D364,B365,"f",FALSE)</f>
        <v>42998</v>
      </c>
      <c r="E365" s="177">
        <f>_xll.qlInterestRateIndexValueDate(IndexON,D365)</f>
        <v>42998</v>
      </c>
      <c r="F365" s="193">
        <f>IFERROR(_xll.qlIndexFixing(IndexON,D365,TRUE,_xll.ohTrigger(RecalcTrigger,TriggerON)),NA())</f>
        <v>-4.1239538818249599E-3</v>
      </c>
      <c r="H365" s="42">
        <f>_xll.qlCalendarAdvance(Calendar,$H364,B365,"f",FALSE)</f>
        <v>42998</v>
      </c>
      <c r="I365" s="177">
        <f>_xll.qlInterestRateIndexValueDate(Index1M,$H365)</f>
        <v>43000</v>
      </c>
      <c r="J365" s="182">
        <f>IFERROR(_xll.qlIndexFixing(Index1M,$H365,TRUE,_xll.ohTrigger(RecalcTrigger,Trigger1M)),NA())</f>
        <v>-4.2084502242846177E-3</v>
      </c>
      <c r="K365" s="44">
        <f>IFERROR(_xll.qlIndexFixing(Index3M,H365,TRUE,_xll.ohTrigger(RecalcTrigger,Trigger3M)),NA())</f>
        <v>-2.8239082900223672E-3</v>
      </c>
      <c r="L365" s="44">
        <f>IFERROR(_xll.qlIndexFixing(Index6M,$H365,TRUE,_xll.ohTrigger(RecalcTrigger,Trigger6M)),NA())</f>
        <v>-1.3736302414856614E-3</v>
      </c>
      <c r="M365" s="183">
        <f>IFERROR(_xll.qlIndexFixing(Index1Y,$H365,TRUE,_xll.ohTrigger(RecalcTrigger,Trigger1Y)),NA())</f>
        <v>4.8955221320331967E-4</v>
      </c>
      <c r="N365" s="182">
        <f>IFERROR(_xll.qlIndexFixing(ONIndex1M,I365,TRUE,_xll.ohTrigger(RecalcTrigger,Trigger1M)),NA())</f>
        <v>-4.2120921428745461E-3</v>
      </c>
      <c r="O365" s="44">
        <f>IFERROR(_xll.qlIndexFixing(ONIndex3M,I365,TRUE,_xll.ohTrigger(RecalcTrigger,Trigger3M)),NA())</f>
        <v>-2.839615099978765E-3</v>
      </c>
      <c r="P365" s="44">
        <f>IFERROR(_xll.qlIndexFixing(ONIndex6M,I365,TRUE,_xll.ohTrigger(RecalcTrigger,Trigger6M)),NA())</f>
        <v>-1.4445035144827756E-3</v>
      </c>
      <c r="Q365" s="183">
        <f>IFERROR(_xll.qlIndexFixing(ONIndex1Y,I365,TRUE,_xll.ohTrigger(RecalcTrigger,Trigger1Y)),NA())</f>
        <v>7.801797719864112E-5</v>
      </c>
    </row>
    <row r="366" spans="2:17" x14ac:dyDescent="0.2">
      <c r="B366" s="39" t="s">
        <v>17</v>
      </c>
      <c r="D366" s="42">
        <f>_xll.qlCalendarAdvance(Calendar,$D365,B366,"f",FALSE)</f>
        <v>42999</v>
      </c>
      <c r="E366" s="177">
        <f>_xll.qlInterestRateIndexValueDate(IndexON,D366)</f>
        <v>42999</v>
      </c>
      <c r="F366" s="193">
        <f>IFERROR(_xll.qlIndexFixing(IndexON,D366,TRUE,_xll.ohTrigger(RecalcTrigger,TriggerON)),NA())</f>
        <v>-4.1236371442288089E-3</v>
      </c>
      <c r="H366" s="42">
        <f>_xll.qlCalendarAdvance(Calendar,$H365,B366,"f",FALSE)</f>
        <v>42999</v>
      </c>
      <c r="I366" s="177">
        <f>_xll.qlInterestRateIndexValueDate(Index1M,$H366)</f>
        <v>43003</v>
      </c>
      <c r="J366" s="182">
        <f>IFERROR(_xll.qlIndexFixing(Index1M,$H366,TRUE,_xll.ohTrigger(RecalcTrigger,Trigger1M)),NA())</f>
        <v>-4.2077644086901955E-3</v>
      </c>
      <c r="K366" s="44">
        <f>IFERROR(_xll.qlIndexFixing(Index3M,H366,TRUE,_xll.ohTrigger(RecalcTrigger,Trigger3M)),NA())</f>
        <v>-2.821253031019239E-3</v>
      </c>
      <c r="L366" s="44">
        <f>IFERROR(_xll.qlIndexFixing(Index6M,$H366,TRUE,_xll.ohTrigger(RecalcTrigger,Trigger6M)),NA())</f>
        <v>-1.3663176084565876E-3</v>
      </c>
      <c r="M366" s="183">
        <f>IFERROR(_xll.qlIndexFixing(Index1Y,$H366,TRUE,_xll.ohTrigger(RecalcTrigger,Trigger1Y)),NA())</f>
        <v>4.94869706893818E-4</v>
      </c>
      <c r="N366" s="182">
        <f>IFERROR(_xll.qlIndexFixing(ONIndex1M,I366,TRUE,_xll.ohTrigger(RecalcTrigger,Trigger1M)),NA())</f>
        <v>-4.2119095775916549E-3</v>
      </c>
      <c r="O366" s="44">
        <f>IFERROR(_xll.qlIndexFixing(ONIndex3M,I366,TRUE,_xll.ohTrigger(RecalcTrigger,Trigger3M)),NA())</f>
        <v>-2.8396750727655018E-3</v>
      </c>
      <c r="P366" s="44">
        <f>IFERROR(_xll.qlIndexFixing(ONIndex6M,I366,TRUE,_xll.ohTrigger(RecalcTrigger,Trigger6M)),NA())</f>
        <v>-1.4524456255315954E-3</v>
      </c>
      <c r="Q366" s="183">
        <f>IFERROR(_xll.qlIndexFixing(ONIndex1Y,I366,TRUE,_xll.ohTrigger(RecalcTrigger,Trigger1Y)),NA())</f>
        <v>8.5057025263068908E-5</v>
      </c>
    </row>
    <row r="367" spans="2:17" x14ac:dyDescent="0.2">
      <c r="B367" s="39" t="s">
        <v>17</v>
      </c>
      <c r="D367" s="42">
        <f>_xll.qlCalendarAdvance(Calendar,$D366,B367,"f",FALSE)</f>
        <v>43000</v>
      </c>
      <c r="E367" s="177">
        <f>_xll.qlInterestRateIndexValueDate(IndexON,D367)</f>
        <v>43000</v>
      </c>
      <c r="F367" s="193">
        <f>IFERROR(_xll.qlIndexFixing(IndexON,D367,TRUE,_xll.ohTrigger(RecalcTrigger,TriggerON)),NA())</f>
        <v>-4.1230409066361773E-3</v>
      </c>
      <c r="H367" s="42">
        <f>_xll.qlCalendarAdvance(Calendar,$H366,B367,"f",FALSE)</f>
        <v>43000</v>
      </c>
      <c r="I367" s="177">
        <f>_xll.qlInterestRateIndexValueDate(Index1M,$H367)</f>
        <v>43004</v>
      </c>
      <c r="J367" s="182">
        <f>IFERROR(_xll.qlIndexFixing(Index1M,$H367,TRUE,_xll.ohTrigger(RecalcTrigger,Trigger1M)),NA())</f>
        <v>-4.2074538869685263E-3</v>
      </c>
      <c r="K367" s="44">
        <f>IFERROR(_xll.qlIndexFixing(Index3M,H367,TRUE,_xll.ohTrigger(RecalcTrigger,Trigger3M)),NA())</f>
        <v>-2.8210764860912784E-3</v>
      </c>
      <c r="L367" s="44">
        <f>IFERROR(_xll.qlIndexFixing(Index6M,$H367,TRUE,_xll.ohTrigger(RecalcTrigger,Trigger6M)),NA())</f>
        <v>-1.3659316018840436E-3</v>
      </c>
      <c r="M367" s="183">
        <f>IFERROR(_xll.qlIndexFixing(Index1Y,$H367,TRUE,_xll.ohTrigger(RecalcTrigger,Trigger1Y)),NA())</f>
        <v>4.9780396364591253E-4</v>
      </c>
      <c r="N367" s="182">
        <f>IFERROR(_xll.qlIndexFixing(ONIndex1M,I367,TRUE,_xll.ohTrigger(RecalcTrigger,Trigger1M)),NA())</f>
        <v>-4.2117176993983207E-3</v>
      </c>
      <c r="O367" s="44">
        <f>IFERROR(_xll.qlIndexFixing(ONIndex3M,I367,TRUE,_xll.ohTrigger(RecalcTrigger,Trigger3M)),NA())</f>
        <v>-2.8397221405551676E-3</v>
      </c>
      <c r="P367" s="44">
        <f>IFERROR(_xll.qlIndexFixing(ONIndex6M,I367,TRUE,_xll.ohTrigger(RecalcTrigger,Trigger6M)),NA())</f>
        <v>-1.4610025072148147E-3</v>
      </c>
      <c r="Q367" s="183">
        <f>IFERROR(_xll.qlIndexFixing(ONIndex1Y,I367,TRUE,_xll.ohTrigger(RecalcTrigger,Trigger1Y)),NA())</f>
        <v>9.239233058622176E-5</v>
      </c>
    </row>
    <row r="368" spans="2:17" x14ac:dyDescent="0.2">
      <c r="B368" s="39" t="s">
        <v>17</v>
      </c>
      <c r="D368" s="42">
        <f>_xll.qlCalendarAdvance(Calendar,$D367,B368,"f",FALSE)</f>
        <v>43003</v>
      </c>
      <c r="E368" s="177">
        <f>_xll.qlInterestRateIndexValueDate(IndexON,D368)</f>
        <v>43003</v>
      </c>
      <c r="F368" s="193">
        <f>IFERROR(_xll.qlIndexFixing(IndexON,D368,TRUE,_xll.ohTrigger(RecalcTrigger,TriggerON)),NA())</f>
        <v>-4.1226248065351356E-3</v>
      </c>
      <c r="H368" s="42">
        <f>_xll.qlCalendarAdvance(Calendar,$H367,B368,"f",FALSE)</f>
        <v>43003</v>
      </c>
      <c r="I368" s="177">
        <f>_xll.qlInterestRateIndexValueDate(Index1M,$H368)</f>
        <v>43005</v>
      </c>
      <c r="J368" s="182">
        <f>IFERROR(_xll.qlIndexFixing(Index1M,$H368,TRUE,_xll.ohTrigger(RecalcTrigger,Trigger1M)),NA())</f>
        <v>-4.2071337965370326E-3</v>
      </c>
      <c r="K368" s="44">
        <f>IFERROR(_xll.qlIndexFixing(Index3M,H368,TRUE,_xll.ohTrigger(RecalcTrigger,Trigger3M)),NA())</f>
        <v>-2.820895015770711E-3</v>
      </c>
      <c r="L368" s="44">
        <f>IFERROR(_xll.qlIndexFixing(Index6M,$H368,TRUE,_xll.ohTrigger(RecalcTrigger,Trigger6M)),NA())</f>
        <v>-1.3639684261491395E-3</v>
      </c>
      <c r="M368" s="183">
        <f>IFERROR(_xll.qlIndexFixing(Index1Y,$H368,TRUE,_xll.ohTrigger(RecalcTrigger,Trigger1Y)),NA())</f>
        <v>5.0073121322617806E-4</v>
      </c>
      <c r="N368" s="182">
        <f>IFERROR(_xll.qlIndexFixing(ONIndex1M,I368,TRUE,_xll.ohTrigger(RecalcTrigger,Trigger1M)),NA())</f>
        <v>-4.2112535405003371E-3</v>
      </c>
      <c r="O368" s="44">
        <f>IFERROR(_xll.qlIndexFixing(ONIndex3M,I368,TRUE,_xll.ohTrigger(RecalcTrigger,Trigger3M)),NA())</f>
        <v>-2.8397504217592129E-3</v>
      </c>
      <c r="P368" s="44">
        <f>IFERROR(_xll.qlIndexFixing(ONIndex6M,I368,TRUE,_xll.ohTrigger(RecalcTrigger,Trigger6M)),NA())</f>
        <v>-1.4782674916169469E-3</v>
      </c>
      <c r="Q368" s="183">
        <f>IFERROR(_xll.qlIndexFixing(ONIndex1Y,I368,TRUE,_xll.ohTrigger(RecalcTrigger,Trigger1Y)),NA())</f>
        <v>1.0687245845630855E-4</v>
      </c>
    </row>
    <row r="369" spans="2:17" x14ac:dyDescent="0.2">
      <c r="B369" s="39" t="s">
        <v>17</v>
      </c>
      <c r="D369" s="42">
        <f>_xll.qlCalendarAdvance(Calendar,$D368,B369,"f",FALSE)</f>
        <v>43004</v>
      </c>
      <c r="E369" s="177">
        <f>_xll.qlInterestRateIndexValueDate(IndexON,D369)</f>
        <v>43004</v>
      </c>
      <c r="F369" s="193">
        <f>IFERROR(_xll.qlIndexFixing(IndexON,D369,TRUE,_xll.ohTrigger(RecalcTrigger,TriggerON)),NA())</f>
        <v>-4.1224366105163668E-3</v>
      </c>
      <c r="H369" s="42">
        <f>_xll.qlCalendarAdvance(Calendar,$H368,B369,"f",FALSE)</f>
        <v>43004</v>
      </c>
      <c r="I369" s="177">
        <f>_xll.qlInterestRateIndexValueDate(Index1M,$H369)</f>
        <v>43006</v>
      </c>
      <c r="J369" s="182">
        <f>IFERROR(_xll.qlIndexFixing(Index1M,$H369,TRUE,_xll.ohTrigger(RecalcTrigger,Trigger1M)),NA())</f>
        <v>-4.2063659419998289E-3</v>
      </c>
      <c r="K369" s="44">
        <f>IFERROR(_xll.qlIndexFixing(Index3M,H369,TRUE,_xll.ohTrigger(RecalcTrigger,Trigger3M)),NA())</f>
        <v>-2.8202435352892813E-3</v>
      </c>
      <c r="L369" s="44">
        <f>IFERROR(_xll.qlIndexFixing(Index6M,$H369,TRUE,_xll.ohTrigger(RecalcTrigger,Trigger6M)),NA())</f>
        <v>-1.3619910293150201E-3</v>
      </c>
      <c r="M369" s="183">
        <f>IFERROR(_xll.qlIndexFixing(Index1Y,$H369,TRUE,_xll.ohTrigger(RecalcTrigger,Trigger1Y)),NA())</f>
        <v>5.0365067707734104E-4</v>
      </c>
      <c r="N369" s="182">
        <f>IFERROR(_xll.qlIndexFixing(ONIndex1M,I369,TRUE,_xll.ohTrigger(RecalcTrigger,Trigger1M)),NA())</f>
        <v>-4.2108566745469034E-3</v>
      </c>
      <c r="O369" s="44">
        <f>IFERROR(_xll.qlIndexFixing(ONIndex3M,I369,TRUE,_xll.ohTrigger(RecalcTrigger,Trigger3M)),NA())</f>
        <v>-2.8397796149803867E-3</v>
      </c>
      <c r="P369" s="44">
        <f>IFERROR(_xll.qlIndexFixing(ONIndex6M,I369,TRUE,_xll.ohTrigger(RecalcTrigger,Trigger6M)),NA())</f>
        <v>-1.4945558316137308E-3</v>
      </c>
      <c r="Q369" s="183">
        <f>IFERROR(_xll.qlIndexFixing(ONIndex1Y,I369,TRUE,_xll.ohTrigger(RecalcTrigger,Trigger1Y)),NA())</f>
        <v>1.1983575028295945E-4</v>
      </c>
    </row>
    <row r="370" spans="2:17" x14ac:dyDescent="0.2">
      <c r="B370" s="39" t="s">
        <v>17</v>
      </c>
      <c r="D370" s="42">
        <f>_xll.qlCalendarAdvance(Calendar,$D369,B370,"f",FALSE)</f>
        <v>43005</v>
      </c>
      <c r="E370" s="177">
        <f>_xll.qlInterestRateIndexValueDate(IndexON,D370)</f>
        <v>43005</v>
      </c>
      <c r="F370" s="193">
        <f>IFERROR(_xll.qlIndexFixing(IndexON,D370,TRUE,_xll.ohTrigger(RecalcTrigger,TriggerON)),NA())</f>
        <v>-4.122274863940234E-3</v>
      </c>
      <c r="H370" s="42">
        <f>_xll.qlCalendarAdvance(Calendar,$H369,B370,"f",FALSE)</f>
        <v>43005</v>
      </c>
      <c r="I370" s="177">
        <f>_xll.qlInterestRateIndexValueDate(Index1M,$H370)</f>
        <v>43007</v>
      </c>
      <c r="J370" s="182">
        <f>IFERROR(_xll.qlIndexFixing(Index1M,$H370,TRUE,_xll.ohTrigger(RecalcTrigger,Trigger1M)),NA())</f>
        <v>-4.2060169393680347E-3</v>
      </c>
      <c r="K370" s="44">
        <f>IFERROR(_xll.qlIndexFixing(Index3M,H370,TRUE,_xll.ohTrigger(RecalcTrigger,Trigger3M)),NA())</f>
        <v>-2.8195757564087377E-3</v>
      </c>
      <c r="L370" s="44">
        <f>IFERROR(_xll.qlIndexFixing(Index6M,$H370,TRUE,_xll.ohTrigger(RecalcTrigger,Trigger6M)),NA())</f>
        <v>-1.3600000000003418E-3</v>
      </c>
      <c r="M370" s="183">
        <f>IFERROR(_xll.qlIndexFixing(Index1Y,$H370,TRUE,_xll.ohTrigger(RecalcTrigger,Trigger1Y)),NA())</f>
        <v>5.0478037815001144E-4</v>
      </c>
      <c r="N370" s="182">
        <f>IFERROR(_xll.qlIndexFixing(ONIndex1M,I370,TRUE,_xll.ohTrigger(RecalcTrigger,Trigger1M)),NA())</f>
        <v>-4.2106179442713554E-3</v>
      </c>
      <c r="O370" s="44">
        <f>IFERROR(_xll.qlIndexFixing(ONIndex3M,I370,TRUE,_xll.ohTrigger(RecalcTrigger,Trigger3M)),NA())</f>
        <v>-2.8397608481123271E-3</v>
      </c>
      <c r="P370" s="44">
        <f>IFERROR(_xll.qlIndexFixing(ONIndex6M,I370,TRUE,_xll.ohTrigger(RecalcTrigger,Trigger6M)),NA())</f>
        <v>-1.5022125097452488E-3</v>
      </c>
      <c r="Q370" s="183">
        <f>IFERROR(_xll.qlIndexFixing(ONIndex1Y,I370,TRUE,_xll.ohTrigger(RecalcTrigger,Trigger1Y)),NA())</f>
        <v>1.2548332485096125E-4</v>
      </c>
    </row>
    <row r="371" spans="2:17" x14ac:dyDescent="0.2">
      <c r="B371" s="39" t="s">
        <v>17</v>
      </c>
      <c r="D371" s="42">
        <f>_xll.qlCalendarAdvance(Calendar,$D370,B371,"f",FALSE)</f>
        <v>43006</v>
      </c>
      <c r="E371" s="177">
        <f>_xll.qlInterestRateIndexValueDate(IndexON,D371)</f>
        <v>43006</v>
      </c>
      <c r="F371" s="193">
        <f>IFERROR(_xll.qlIndexFixing(IndexON,D371,TRUE,_xll.ohTrigger(RecalcTrigger,TriggerON)),NA())</f>
        <v>-4.1221398138091558E-3</v>
      </c>
      <c r="H371" s="42">
        <f>_xll.qlCalendarAdvance(Calendar,$H370,B371,"f",FALSE)</f>
        <v>43006</v>
      </c>
      <c r="I371" s="177">
        <f>_xll.qlInterestRateIndexValueDate(Index1M,$H371)</f>
        <v>43010</v>
      </c>
      <c r="J371" s="182">
        <f>IFERROR(_xll.qlIndexFixing(Index1M,$H371,TRUE,_xll.ohTrigger(RecalcTrigger,Trigger1M)),NA())</f>
        <v>-4.2051522005517959E-3</v>
      </c>
      <c r="K371" s="44">
        <f>IFERROR(_xll.qlIndexFixing(Index3M,H371,TRUE,_xll.ohTrigger(RecalcTrigger,Trigger3M)),NA())</f>
        <v>-2.7821685963799144E-3</v>
      </c>
      <c r="L371" s="44">
        <f>IFERROR(_xll.qlIndexFixing(Index6M,$H371,TRUE,_xll.ohTrigger(RecalcTrigger,Trigger6M)),NA())</f>
        <v>-1.3514837437892519E-3</v>
      </c>
      <c r="M371" s="183">
        <f>IFERROR(_xll.qlIndexFixing(Index1Y,$H371,TRUE,_xll.ohTrigger(RecalcTrigger,Trigger1Y)),NA())</f>
        <v>5.1524468329314048E-4</v>
      </c>
      <c r="N371" s="182">
        <f>IFERROR(_xll.qlIndexFixing(ONIndex1M,I371,TRUE,_xll.ohTrigger(RecalcTrigger,Trigger1M)),NA())</f>
        <v>-4.2103697860174094E-3</v>
      </c>
      <c r="O371" s="44">
        <f>IFERROR(_xll.qlIndexFixing(ONIndex3M,I371,TRUE,_xll.ohTrigger(RecalcTrigger,Trigger3M)),NA())</f>
        <v>-2.8397286527459542E-3</v>
      </c>
      <c r="P371" s="44">
        <f>IFERROR(_xll.qlIndexFixing(ONIndex6M,I371,TRUE,_xll.ohTrigger(RecalcTrigger,Trigger6M)),NA())</f>
        <v>-1.5095746400906052E-3</v>
      </c>
      <c r="Q371" s="183">
        <f>IFERROR(_xll.qlIndexFixing(ONIndex1Y,I371,TRUE,_xll.ohTrigger(RecalcTrigger,Trigger1Y)),NA())</f>
        <v>1.3062432335786411E-4</v>
      </c>
    </row>
    <row r="372" spans="2:17" x14ac:dyDescent="0.2">
      <c r="B372" s="39" t="s">
        <v>17</v>
      </c>
      <c r="D372" s="42">
        <f>_xll.qlCalendarAdvance(Calendar,$D371,B372,"f",FALSE)</f>
        <v>43007</v>
      </c>
      <c r="E372" s="177">
        <f>_xll.qlInterestRateIndexValueDate(IndexON,D372)</f>
        <v>43007</v>
      </c>
      <c r="F372" s="193">
        <f>IFERROR(_xll.qlIndexFixing(IndexON,D372,TRUE,_xll.ohTrigger(RecalcTrigger,TriggerON)),NA())</f>
        <v>-4.1219127415947909E-3</v>
      </c>
      <c r="H372" s="42">
        <f>_xll.qlCalendarAdvance(Calendar,$H371,B372,"f",FALSE)</f>
        <v>43007</v>
      </c>
      <c r="I372" s="177">
        <f>_xll.qlInterestRateIndexValueDate(Index1M,$H372)</f>
        <v>43011</v>
      </c>
      <c r="J372" s="182">
        <f>IFERROR(_xll.qlIndexFixing(Index1M,$H372,TRUE,_xll.ohTrigger(RecalcTrigger,Trigger1M)),NA())</f>
        <v>-4.2047694015760525E-3</v>
      </c>
      <c r="K372" s="44">
        <f>IFERROR(_xll.qlIndexFixing(Index3M,H372,TRUE,_xll.ohTrigger(RecalcTrigger,Trigger3M)),NA())</f>
        <v>-2.7814271421306123E-3</v>
      </c>
      <c r="L372" s="44">
        <f>IFERROR(_xll.qlIndexFixing(Index6M,$H372,TRUE,_xll.ohTrigger(RecalcTrigger,Trigger6M)),NA())</f>
        <v>-1.3507032409205016E-3</v>
      </c>
      <c r="M372" s="183">
        <f>IFERROR(_xll.qlIndexFixing(Index1Y,$H372,TRUE,_xll.ohTrigger(RecalcTrigger,Trigger1Y)),NA())</f>
        <v>5.1812678232621449E-4</v>
      </c>
      <c r="N372" s="182">
        <f>IFERROR(_xll.qlIndexFixing(ONIndex1M,I372,TRUE,_xll.ohTrigger(RecalcTrigger,Trigger1M)),NA())</f>
        <v>-4.2101121804805075E-3</v>
      </c>
      <c r="O372" s="44">
        <f>IFERROR(_xll.qlIndexFixing(ONIndex3M,I372,TRUE,_xll.ohTrigger(RecalcTrigger,Trigger3M)),NA())</f>
        <v>-2.8396829415111569E-3</v>
      </c>
      <c r="P372" s="44">
        <f>IFERROR(_xll.qlIndexFixing(ONIndex6M,I372,TRUE,_xll.ohTrigger(RecalcTrigger,Trigger6M)),NA())</f>
        <v>-1.5166396401555815E-3</v>
      </c>
      <c r="Q372" s="183">
        <f>IFERROR(_xll.qlIndexFixing(ONIndex1Y,I372,TRUE,_xll.ohTrigger(RecalcTrigger,Trigger1Y)),NA())</f>
        <v>1.352546637889418E-4</v>
      </c>
    </row>
    <row r="373" spans="2:17" x14ac:dyDescent="0.2">
      <c r="B373" s="39" t="s">
        <v>17</v>
      </c>
      <c r="D373" s="42">
        <f>_xll.qlCalendarAdvance(Calendar,$D372,B373,"f",FALSE)</f>
        <v>43010</v>
      </c>
      <c r="E373" s="177">
        <f>_xll.qlInterestRateIndexValueDate(IndexON,D373)</f>
        <v>43010</v>
      </c>
      <c r="F373" s="193">
        <f>IFERROR(_xll.qlIndexFixing(IndexON,D373,TRUE,_xll.ohTrigger(RecalcTrigger,TriggerON)),NA())</f>
        <v>-4.1218715199820011E-3</v>
      </c>
      <c r="H373" s="42">
        <f>_xll.qlCalendarAdvance(Calendar,$H372,B373,"f",FALSE)</f>
        <v>43010</v>
      </c>
      <c r="I373" s="177">
        <f>_xll.qlInterestRateIndexValueDate(Index1M,$H373)</f>
        <v>43012</v>
      </c>
      <c r="J373" s="182">
        <f>IFERROR(_xll.qlIndexFixing(Index1M,$H373,TRUE,_xll.ohTrigger(RecalcTrigger,Trigger1M)),NA())</f>
        <v>-4.2038735453350544E-3</v>
      </c>
      <c r="K373" s="44">
        <f>IFERROR(_xll.qlIndexFixing(Index3M,H373,TRUE,_xll.ohTrigger(RecalcTrigger,Trigger3M)),NA())</f>
        <v>-2.7806693749668127E-3</v>
      </c>
      <c r="L373" s="44">
        <f>IFERROR(_xll.qlIndexFixing(Index6M,$H373,TRUE,_xll.ohTrigger(RecalcTrigger,Trigger6M)),NA())</f>
        <v>-1.3486951768555827E-3</v>
      </c>
      <c r="M373" s="183">
        <f>IFERROR(_xll.qlIndexFixing(Index1Y,$H373,TRUE,_xll.ohTrigger(RecalcTrigger,Trigger1Y)),NA())</f>
        <v>5.2100507906448082E-4</v>
      </c>
      <c r="N373" s="182">
        <f>IFERROR(_xll.qlIndexFixing(ONIndex1M,I373,TRUE,_xll.ohTrigger(RecalcTrigger,Trigger1M)),NA())</f>
        <v>-4.2095161596611419E-3</v>
      </c>
      <c r="O373" s="44">
        <f>IFERROR(_xll.qlIndexFixing(ONIndex3M,I373,TRUE,_xll.ohTrigger(RecalcTrigger,Trigger3M)),NA())</f>
        <v>-2.8395236325584605E-3</v>
      </c>
      <c r="P373" s="44">
        <f>IFERROR(_xll.qlIndexFixing(ONIndex6M,I373,TRUE,_xll.ohTrigger(RecalcTrigger,Trigger6M)),NA())</f>
        <v>-1.5297597929997409E-3</v>
      </c>
      <c r="Q373" s="183">
        <f>IFERROR(_xll.qlIndexFixing(ONIndex1Y,I373,TRUE,_xll.ohTrigger(RecalcTrigger,Trigger1Y)),NA())</f>
        <v>1.427927953745467E-4</v>
      </c>
    </row>
    <row r="374" spans="2:17" x14ac:dyDescent="0.2">
      <c r="B374" s="39" t="s">
        <v>17</v>
      </c>
      <c r="D374" s="42">
        <f>_xll.qlCalendarAdvance(Calendar,$D373,B374,"f",FALSE)</f>
        <v>43011</v>
      </c>
      <c r="E374" s="177">
        <f>_xll.qlInterestRateIndexValueDate(IndexON,D374)</f>
        <v>43011</v>
      </c>
      <c r="F374" s="193">
        <f>IFERROR(_xll.qlIndexFixing(IndexON,D374,TRUE,_xll.ohTrigger(RecalcTrigger,TriggerON)),NA())</f>
        <v>-4.1218736584314186E-3</v>
      </c>
      <c r="H374" s="42">
        <f>_xll.qlCalendarAdvance(Calendar,$H373,B374,"f",FALSE)</f>
        <v>43011</v>
      </c>
      <c r="I374" s="177">
        <f>_xll.qlInterestRateIndexValueDate(Index1M,$H374)</f>
        <v>43013</v>
      </c>
      <c r="J374" s="182">
        <f>IFERROR(_xll.qlIndexFixing(Index1M,$H374,TRUE,_xll.ohTrigger(RecalcTrigger,Trigger1M)),NA())</f>
        <v>-4.2037197022974648E-3</v>
      </c>
      <c r="K374" s="44">
        <f>IFERROR(_xll.qlIndexFixing(Index3M,H374,TRUE,_xll.ohTrigger(RecalcTrigger,Trigger3M)),NA())</f>
        <v>-2.7798952880127114E-3</v>
      </c>
      <c r="L374" s="44">
        <f>IFERROR(_xll.qlIndexFixing(Index6M,$H374,TRUE,_xll.ohTrigger(RecalcTrigger,Trigger6M)),NA())</f>
        <v>-1.3466739393915887E-3</v>
      </c>
      <c r="M374" s="183">
        <f>IFERROR(_xll.qlIndexFixing(Index1Y,$H374,TRUE,_xll.ohTrigger(RecalcTrigger,Trigger1Y)),NA())</f>
        <v>5.2388099050793609E-4</v>
      </c>
      <c r="N374" s="182">
        <f>IFERROR(_xll.qlIndexFixing(ONIndex1M,I374,TRUE,_xll.ohTrigger(RecalcTrigger,Trigger1M)),NA())</f>
        <v>-4.2089869027295279E-3</v>
      </c>
      <c r="O374" s="44">
        <f>IFERROR(_xll.qlIndexFixing(ONIndex3M,I374,TRUE,_xll.ohTrigger(RecalcTrigger,Trigger3M)),NA())</f>
        <v>-2.8393631927237095E-3</v>
      </c>
      <c r="P374" s="44">
        <f>IFERROR(_xll.qlIndexFixing(ONIndex6M,I374,TRUE,_xll.ohTrigger(RecalcTrigger,Trigger6M)),NA())</f>
        <v>-1.5418766874475409E-3</v>
      </c>
      <c r="Q374" s="183">
        <f>IFERROR(_xll.qlIndexFixing(ONIndex1Y,I374,TRUE,_xll.ohTrigger(RecalcTrigger,Trigger1Y)),NA())</f>
        <v>1.4858779598725391E-4</v>
      </c>
    </row>
    <row r="375" spans="2:17" x14ac:dyDescent="0.2">
      <c r="B375" s="39" t="s">
        <v>17</v>
      </c>
      <c r="D375" s="42">
        <f>_xll.qlCalendarAdvance(Calendar,$D374,B375,"f",FALSE)</f>
        <v>43012</v>
      </c>
      <c r="E375" s="177">
        <f>_xll.qlInterestRateIndexValueDate(IndexON,D375)</f>
        <v>43012</v>
      </c>
      <c r="F375" s="193">
        <f>IFERROR(_xll.qlIndexFixing(IndexON,D375,TRUE,_xll.ohTrigger(RecalcTrigger,TriggerON)),NA())</f>
        <v>-4.1219039757001141E-3</v>
      </c>
      <c r="H375" s="42">
        <f>_xll.qlCalendarAdvance(Calendar,$H374,B375,"f",FALSE)</f>
        <v>43012</v>
      </c>
      <c r="I375" s="177">
        <f>_xll.qlInterestRateIndexValueDate(Index1M,$H375)</f>
        <v>43014</v>
      </c>
      <c r="J375" s="182">
        <f>IFERROR(_xll.qlIndexFixing(Index1M,$H375,TRUE,_xll.ohTrigger(RecalcTrigger,Trigger1M)),NA())</f>
        <v>-4.2035626529627586E-3</v>
      </c>
      <c r="K375" s="44">
        <f>IFERROR(_xll.qlIndexFixing(Index3M,H375,TRUE,_xll.ohTrigger(RecalcTrigger,Trigger3M)),NA())</f>
        <v>-2.7787534587196887E-3</v>
      </c>
      <c r="L375" s="44">
        <f>IFERROR(_xll.qlIndexFixing(Index6M,$H375,TRUE,_xll.ohTrigger(RecalcTrigger,Trigger6M)),NA())</f>
        <v>-1.3446394303494725E-3</v>
      </c>
      <c r="M375" s="183">
        <f>IFERROR(_xll.qlIndexFixing(Index1Y,$H375,TRUE,_xll.ohTrigger(RecalcTrigger,Trigger1Y)),NA())</f>
        <v>5.3037652374510712E-4</v>
      </c>
      <c r="N375" s="182">
        <f>IFERROR(_xll.qlIndexFixing(ONIndex1M,I375,TRUE,_xll.ohTrigger(RecalcTrigger,Trigger1M)),NA())</f>
        <v>-4.2086817734476867E-3</v>
      </c>
      <c r="O375" s="44">
        <f>IFERROR(_xll.qlIndexFixing(ONIndex3M,I375,TRUE,_xll.ohTrigger(RecalcTrigger,Trigger3M)),NA())</f>
        <v>-2.8392485933537159E-3</v>
      </c>
      <c r="P375" s="44">
        <f>IFERROR(_xll.qlIndexFixing(ONIndex6M,I375,TRUE,_xll.ohTrigger(RecalcTrigger,Trigger6M)),NA())</f>
        <v>-1.5474172985374679E-3</v>
      </c>
      <c r="Q375" s="183">
        <f>IFERROR(_xll.qlIndexFixing(ONIndex1Y,I375,TRUE,_xll.ohTrigger(RecalcTrigger,Trigger1Y)),NA())</f>
        <v>1.5060360990304389E-4</v>
      </c>
    </row>
    <row r="376" spans="2:17" x14ac:dyDescent="0.2">
      <c r="B376" s="39" t="s">
        <v>17</v>
      </c>
      <c r="D376" s="42">
        <f>_xll.qlCalendarAdvance(Calendar,$D375,B376,"f",FALSE)</f>
        <v>43013</v>
      </c>
      <c r="E376" s="177">
        <f>_xll.qlInterestRateIndexValueDate(IndexON,D376)</f>
        <v>43013</v>
      </c>
      <c r="F376" s="193">
        <f>IFERROR(_xll.qlIndexFixing(IndexON,D376,TRUE,_xll.ohTrigger(RecalcTrigger,TriggerON)),NA())</f>
        <v>-4.1219627189503782E-3</v>
      </c>
      <c r="H376" s="42">
        <f>_xll.qlCalendarAdvance(Calendar,$H375,B376,"f",FALSE)</f>
        <v>43013</v>
      </c>
      <c r="I376" s="177">
        <f>_xll.qlInterestRateIndexValueDate(Index1M,$H376)</f>
        <v>43017</v>
      </c>
      <c r="J376" s="182">
        <f>IFERROR(_xll.qlIndexFixing(Index1M,$H376,TRUE,_xll.ohTrigger(RecalcTrigger,Trigger1M)),NA())</f>
        <v>-4.2022679739239432E-3</v>
      </c>
      <c r="K376" s="44">
        <f>IFERROR(_xll.qlIndexFixing(Index3M,H376,TRUE,_xll.ohTrigger(RecalcTrigger,Trigger3M)),NA())</f>
        <v>-2.7766356219443402E-3</v>
      </c>
      <c r="L376" s="44">
        <f>IFERROR(_xll.qlIndexFixing(Index6M,$H376,TRUE,_xll.ohTrigger(RecalcTrigger,Trigger6M)),NA())</f>
        <v>-1.3384553462442346E-3</v>
      </c>
      <c r="M376" s="183">
        <f>IFERROR(_xll.qlIndexFixing(Index1Y,$H376,TRUE,_xll.ohTrigger(RecalcTrigger,Trigger1Y)),NA())</f>
        <v>5.3538951712400827E-4</v>
      </c>
      <c r="N376" s="182">
        <f>IFERROR(_xll.qlIndexFixing(ONIndex1M,I376,TRUE,_xll.ohTrigger(RecalcTrigger,Trigger1M)),NA())</f>
        <v>-4.2083670817349983E-3</v>
      </c>
      <c r="O376" s="44">
        <f>IFERROR(_xll.qlIndexFixing(ONIndex3M,I376,TRUE,_xll.ohTrigger(RecalcTrigger,Trigger3M)),NA())</f>
        <v>-2.8391199547339596E-3</v>
      </c>
      <c r="P376" s="44">
        <f>IFERROR(_xll.qlIndexFixing(ONIndex6M,I376,TRUE,_xll.ohTrigger(RecalcTrigger,Trigger6M)),NA())</f>
        <v>-1.552645284381704E-3</v>
      </c>
      <c r="Q376" s="183">
        <f>IFERROR(_xll.qlIndexFixing(ONIndex1Y,I376,TRUE,_xll.ohTrigger(RecalcTrigger,Trigger1Y)),NA())</f>
        <v>1.5208427157631377E-4</v>
      </c>
    </row>
    <row r="377" spans="2:17" x14ac:dyDescent="0.2">
      <c r="B377" s="39" t="s">
        <v>17</v>
      </c>
      <c r="D377" s="42">
        <f>_xll.qlCalendarAdvance(Calendar,$D376,B377,"f",FALSE)</f>
        <v>43014</v>
      </c>
      <c r="E377" s="177">
        <f>_xll.qlInterestRateIndexValueDate(IndexON,D377)</f>
        <v>43014</v>
      </c>
      <c r="F377" s="193">
        <f>IFERROR(_xll.qlIndexFixing(IndexON,D377,TRUE,_xll.ohTrigger(RecalcTrigger,TriggerON)),NA())</f>
        <v>-4.1221289931714367E-3</v>
      </c>
      <c r="H377" s="42">
        <f>_xll.qlCalendarAdvance(Calendar,$H376,B377,"f",FALSE)</f>
        <v>43014</v>
      </c>
      <c r="I377" s="177">
        <f>_xll.qlInterestRateIndexValueDate(Index1M,$H377)</f>
        <v>43018</v>
      </c>
      <c r="J377" s="182">
        <f>IFERROR(_xll.qlIndexFixing(Index1M,$H377,TRUE,_xll.ohTrigger(RecalcTrigger,Trigger1M)),NA())</f>
        <v>-4.2018167846148034E-3</v>
      </c>
      <c r="K377" s="44">
        <f>IFERROR(_xll.qlIndexFixing(Index3M,H377,TRUE,_xll.ohTrigger(RecalcTrigger,Trigger3M)),NA())</f>
        <v>-2.7757798500405648E-3</v>
      </c>
      <c r="L377" s="44">
        <f>IFERROR(_xll.qlIndexFixing(Index6M,$H377,TRUE,_xll.ohTrigger(RecalcTrigger,Trigger6M)),NA())</f>
        <v>-1.3363668414726922E-3</v>
      </c>
      <c r="M377" s="183">
        <f>IFERROR(_xll.qlIndexFixing(Index1Y,$H377,TRUE,_xll.ohTrigger(RecalcTrigger,Trigger1Y)),NA())</f>
        <v>5.3827515089101253E-4</v>
      </c>
      <c r="N377" s="182">
        <f>IFERROR(_xll.qlIndexFixing(ONIndex1M,I377,TRUE,_xll.ohTrigger(RecalcTrigger,Trigger1M)),NA())</f>
        <v>-4.2080428084467769E-3</v>
      </c>
      <c r="O377" s="44">
        <f>IFERROR(_xll.qlIndexFixing(ONIndex3M,I377,TRUE,_xll.ohTrigger(RecalcTrigger,Trigger3M)),NA())</f>
        <v>-2.8389771894943294E-3</v>
      </c>
      <c r="P377" s="44">
        <f>IFERROR(_xll.qlIndexFixing(ONIndex6M,I377,TRUE,_xll.ohTrigger(RecalcTrigger,Trigger6M)),NA())</f>
        <v>-1.5575580623661267E-3</v>
      </c>
      <c r="Q377" s="183">
        <f>IFERROR(_xll.qlIndexFixing(ONIndex1Y,I377,TRUE,_xll.ohTrigger(RecalcTrigger,Trigger1Y)),NA())</f>
        <v>1.5302569843278491E-4</v>
      </c>
    </row>
    <row r="378" spans="2:17" x14ac:dyDescent="0.2">
      <c r="B378" s="39" t="s">
        <v>17</v>
      </c>
      <c r="D378" s="42">
        <f>_xll.qlCalendarAdvance(Calendar,$D377,B378,"f",FALSE)</f>
        <v>43017</v>
      </c>
      <c r="E378" s="177">
        <f>_xll.qlInterestRateIndexValueDate(IndexON,D378)</f>
        <v>43017</v>
      </c>
      <c r="F378" s="193">
        <f>IFERROR(_xll.qlIndexFixing(IndexON,D378,TRUE,_xll.ohTrigger(RecalcTrigger,TriggerON)),NA())</f>
        <v>-4.1224868925349156E-3</v>
      </c>
      <c r="H378" s="42">
        <f>_xll.qlCalendarAdvance(Calendar,$H377,B378,"f",FALSE)</f>
        <v>43017</v>
      </c>
      <c r="I378" s="177">
        <f>_xll.qlInterestRateIndexValueDate(Index1M,$H378)</f>
        <v>43019</v>
      </c>
      <c r="J378" s="182">
        <f>IFERROR(_xll.qlIndexFixing(Index1M,$H378,TRUE,_xll.ohTrigger(RecalcTrigger,Trigger1M)),NA())</f>
        <v>-4.2007831007087855E-3</v>
      </c>
      <c r="K378" s="44">
        <f>IFERROR(_xll.qlIndexFixing(Index3M,H378,TRUE,_xll.ohTrigger(RecalcTrigger,Trigger3M)),NA())</f>
        <v>-2.7749077273643142E-3</v>
      </c>
      <c r="L378" s="44">
        <f>IFERROR(_xll.qlIndexFixing(Index6M,$H378,TRUE,_xll.ohTrigger(RecalcTrigger,Trigger6M)),NA())</f>
        <v>-1.3342646285078882E-3</v>
      </c>
      <c r="M378" s="183">
        <f>IFERROR(_xll.qlIndexFixing(Index1Y,$H378,TRUE,_xll.ohTrigger(RecalcTrigger,Trigger1Y)),NA())</f>
        <v>5.4116713764650829E-4</v>
      </c>
      <c r="N378" s="182">
        <f>IFERROR(_xll.qlIndexFixing(ONIndex1M,I378,TRUE,_xll.ohTrigger(RecalcTrigger,Trigger1M)),NA())</f>
        <v>-4.207313055881734E-3</v>
      </c>
      <c r="O378" s="44">
        <f>IFERROR(_xll.qlIndexFixing(ONIndex3M,I378,TRUE,_xll.ohTrigger(RecalcTrigger,Trigger3M)),NA())</f>
        <v>-2.8386217511222611E-3</v>
      </c>
      <c r="P378" s="44">
        <f>IFERROR(_xll.qlIndexFixing(ONIndex6M,I378,TRUE,_xll.ohTrigger(RecalcTrigger,Trigger6M)),NA())</f>
        <v>-1.5663131984489098E-3</v>
      </c>
      <c r="Q378" s="183">
        <f>IFERROR(_xll.qlIndexFixing(ONIndex1Y,I378,TRUE,_xll.ohTrigger(RecalcTrigger,Trigger1Y)),NA())</f>
        <v>1.5309075687142126E-4</v>
      </c>
    </row>
    <row r="379" spans="2:17" x14ac:dyDescent="0.2">
      <c r="B379" s="39" t="s">
        <v>17</v>
      </c>
      <c r="D379" s="42">
        <f>_xll.qlCalendarAdvance(Calendar,$D378,B379,"f",FALSE)</f>
        <v>43018</v>
      </c>
      <c r="E379" s="177">
        <f>_xll.qlInterestRateIndexValueDate(IndexON,D379)</f>
        <v>43018</v>
      </c>
      <c r="F379" s="193">
        <f>IFERROR(_xll.qlIndexFixing(IndexON,D379,TRUE,_xll.ohTrigger(RecalcTrigger,TriggerON)),NA())</f>
        <v>-4.1226914712888529E-3</v>
      </c>
      <c r="H379" s="42">
        <f>_xll.qlCalendarAdvance(Calendar,$H378,B379,"f",FALSE)</f>
        <v>43018</v>
      </c>
      <c r="I379" s="177">
        <f>_xll.qlInterestRateIndexValueDate(Index1M,$H379)</f>
        <v>43020</v>
      </c>
      <c r="J379" s="182">
        <f>IFERROR(_xll.qlIndexFixing(Index1M,$H379,TRUE,_xll.ohTrigger(RecalcTrigger,Trigger1M)),NA())</f>
        <v>-4.2005952058746243E-3</v>
      </c>
      <c r="K379" s="44">
        <f>IFERROR(_xll.qlIndexFixing(Index3M,H379,TRUE,_xll.ohTrigger(RecalcTrigger,Trigger3M)),NA())</f>
        <v>-2.7740192504566163E-3</v>
      </c>
      <c r="L379" s="44">
        <f>IFERROR(_xll.qlIndexFixing(Index6M,$H379,TRUE,_xll.ohTrigger(RecalcTrigger,Trigger6M)),NA())</f>
        <v>-1.332148630882638E-3</v>
      </c>
      <c r="M379" s="183">
        <f>IFERROR(_xll.qlIndexFixing(Index1Y,$H379,TRUE,_xll.ohTrigger(RecalcTrigger,Trigger1Y)),NA())</f>
        <v>5.4406697315357048E-4</v>
      </c>
      <c r="N379" s="182">
        <f>IFERROR(_xll.qlIndexFixing(ONIndex1M,I379,TRUE,_xll.ohTrigger(RecalcTrigger,Trigger1M)),NA())</f>
        <v>-4.2066495164050366E-3</v>
      </c>
      <c r="O379" s="44">
        <f>IFERROR(_xll.qlIndexFixing(ONIndex3M,I379,TRUE,_xll.ohTrigger(RecalcTrigger,Trigger3M)),NA())</f>
        <v>-2.8382631176127049E-3</v>
      </c>
      <c r="P379" s="44">
        <f>IFERROR(_xll.qlIndexFixing(ONIndex6M,I379,TRUE,_xll.ohTrigger(RecalcTrigger,Trigger6M)),NA())</f>
        <v>-1.5740054464608022E-3</v>
      </c>
      <c r="Q379" s="183">
        <f>IFERROR(_xll.qlIndexFixing(ONIndex1Y,I379,TRUE,_xll.ohTrigger(RecalcTrigger,Trigger1Y)),NA())</f>
        <v>1.5131741275986599E-4</v>
      </c>
    </row>
    <row r="380" spans="2:17" x14ac:dyDescent="0.2">
      <c r="B380" s="39" t="s">
        <v>17</v>
      </c>
      <c r="D380" s="42">
        <f>_xll.qlCalendarAdvance(Calendar,$D379,B380,"f",FALSE)</f>
        <v>43019</v>
      </c>
      <c r="E380" s="177">
        <f>_xll.qlInterestRateIndexValueDate(IndexON,D380)</f>
        <v>43019</v>
      </c>
      <c r="F380" s="193">
        <f>IFERROR(_xll.qlIndexFixing(IndexON,D380,TRUE,_xll.ohTrigger(RecalcTrigger,TriggerON)),NA())</f>
        <v>-4.1229259584785183E-3</v>
      </c>
      <c r="H380" s="42">
        <f>_xll.qlCalendarAdvance(Calendar,$H379,B380,"f",FALSE)</f>
        <v>43019</v>
      </c>
      <c r="I380" s="177">
        <f>_xll.qlInterestRateIndexValueDate(Index1M,$H380)</f>
        <v>43021</v>
      </c>
      <c r="J380" s="182">
        <f>IFERROR(_xll.qlIndexFixing(Index1M,$H380,TRUE,_xll.ohTrigger(RecalcTrigger,Trigger1M)),NA())</f>
        <v>-4.2004040591865502E-3</v>
      </c>
      <c r="K380" s="44">
        <f>IFERROR(_xll.qlIndexFixing(Index3M,H380,TRUE,_xll.ohTrigger(RecalcTrigger,Trigger3M)),NA())</f>
        <v>-2.7726483756048952E-3</v>
      </c>
      <c r="L380" s="44">
        <f>IFERROR(_xll.qlIndexFixing(Index6M,$H380,TRUE,_xll.ohTrigger(RecalcTrigger,Trigger6M)),NA())</f>
        <v>-1.3300187757488407E-3</v>
      </c>
      <c r="M380" s="183">
        <f>IFERROR(_xll.qlIndexFixing(Index1Y,$H380,TRUE,_xll.ohTrigger(RecalcTrigger,Trigger1Y)),NA())</f>
        <v>5.5065216701386248E-4</v>
      </c>
      <c r="N380" s="182">
        <f>IFERROR(_xll.qlIndexFixing(ONIndex1M,I380,TRUE,_xll.ohTrigger(RecalcTrigger,Trigger1M)),NA())</f>
        <v>-4.2062770475093103E-3</v>
      </c>
      <c r="O380" s="44">
        <f>IFERROR(_xll.qlIndexFixing(ONIndex3M,I380,TRUE,_xll.ohTrigger(RecalcTrigger,Trigger3M)),NA())</f>
        <v>-2.8380484108003756E-3</v>
      </c>
      <c r="P380" s="44">
        <f>IFERROR(_xll.qlIndexFixing(ONIndex6M,I380,TRUE,_xll.ohTrigger(RecalcTrigger,Trigger6M)),NA())</f>
        <v>-1.5773034480126569E-3</v>
      </c>
      <c r="Q380" s="183">
        <f>IFERROR(_xll.qlIndexFixing(ONIndex1Y,I380,TRUE,_xll.ohTrigger(RecalcTrigger,Trigger1Y)),NA())</f>
        <v>1.4950143131464699E-4</v>
      </c>
    </row>
    <row r="381" spans="2:17" x14ac:dyDescent="0.2">
      <c r="B381" s="39" t="s">
        <v>17</v>
      </c>
      <c r="D381" s="42">
        <f>_xll.qlCalendarAdvance(Calendar,$D380,B381,"f",FALSE)</f>
        <v>43020</v>
      </c>
      <c r="E381" s="177">
        <f>_xll.qlInterestRateIndexValueDate(IndexON,D381)</f>
        <v>43020</v>
      </c>
      <c r="F381" s="193">
        <f>IFERROR(_xll.qlIndexFixing(IndexON,D381,TRUE,_xll.ohTrigger(RecalcTrigger,TriggerON)),NA())</f>
        <v>-4.12319060090649E-3</v>
      </c>
      <c r="H381" s="42">
        <f>_xll.qlCalendarAdvance(Calendar,$H380,B381,"f",FALSE)</f>
        <v>43020</v>
      </c>
      <c r="I381" s="177">
        <f>_xll.qlInterestRateIndexValueDate(Index1M,$H381)</f>
        <v>43024</v>
      </c>
      <c r="J381" s="182">
        <f>IFERROR(_xll.qlIndexFixing(Index1M,$H381,TRUE,_xll.ohTrigger(RecalcTrigger,Trigger1M)),NA())</f>
        <v>-4.1989021945964379E-3</v>
      </c>
      <c r="K381" s="44">
        <f>IFERROR(_xll.qlIndexFixing(Index3M,H381,TRUE,_xll.ohTrigger(RecalcTrigger,Trigger3M)),NA())</f>
        <v>-2.7703017484794951E-3</v>
      </c>
      <c r="L381" s="44">
        <f>IFERROR(_xll.qlIndexFixing(Index6M,$H381,TRUE,_xll.ohTrigger(RecalcTrigger,Trigger6M)),NA())</f>
        <v>-1.3235453910893208E-3</v>
      </c>
      <c r="M381" s="183">
        <f>IFERROR(_xll.qlIndexFixing(Index1Y,$H381,TRUE,_xll.ohTrigger(RecalcTrigger,Trigger1Y)),NA())</f>
        <v>5.5577511182715604E-4</v>
      </c>
      <c r="N381" s="182">
        <f>IFERROR(_xll.qlIndexFixing(ONIndex1M,I381,TRUE,_xll.ohTrigger(RecalcTrigger,Trigger1M)),NA())</f>
        <v>-4.2058948820500319E-3</v>
      </c>
      <c r="O381" s="44">
        <f>IFERROR(_xll.qlIndexFixing(ONIndex3M,I381,TRUE,_xll.ohTrigger(RecalcTrigger,Trigger3M)),NA())</f>
        <v>-2.8378190538269621E-3</v>
      </c>
      <c r="P381" s="44">
        <f>IFERROR(_xll.qlIndexFixing(ONIndex6M,I381,TRUE,_xll.ohTrigger(RecalcTrigger,Trigger6M)),NA())</f>
        <v>-1.5802707466194832E-3</v>
      </c>
      <c r="Q381" s="183">
        <f>IFERROR(_xll.qlIndexFixing(ONIndex1Y,I381,TRUE,_xll.ohTrigger(RecalcTrigger,Trigger1Y)),NA())</f>
        <v>1.4712172120567857E-4</v>
      </c>
    </row>
    <row r="382" spans="2:17" x14ac:dyDescent="0.2">
      <c r="B382" s="39" t="s">
        <v>17</v>
      </c>
      <c r="D382" s="42">
        <f>_xll.qlCalendarAdvance(Calendar,$D381,B382,"f",FALSE)</f>
        <v>43021</v>
      </c>
      <c r="E382" s="177">
        <f>_xll.qlInterestRateIndexValueDate(IndexON,D382)</f>
        <v>43021</v>
      </c>
      <c r="F382" s="193">
        <f>IFERROR(_xll.qlIndexFixing(IndexON,D382,TRUE,_xll.ohTrigger(RecalcTrigger,TriggerON)),NA())</f>
        <v>-4.1237744004751775E-3</v>
      </c>
      <c r="H382" s="42">
        <f>_xll.qlCalendarAdvance(Calendar,$H381,B382,"f",FALSE)</f>
        <v>43021</v>
      </c>
      <c r="I382" s="177">
        <f>_xll.qlInterestRateIndexValueDate(Index1M,$H382)</f>
        <v>43025</v>
      </c>
      <c r="J382" s="182">
        <f>IFERROR(_xll.qlIndexFixing(Index1M,$H382,TRUE,_xll.ohTrigger(RecalcTrigger,Trigger1M)),NA())</f>
        <v>-4.198381674827216E-3</v>
      </c>
      <c r="K382" s="44">
        <f>IFERROR(_xll.qlIndexFixing(Index3M,H382,TRUE,_xll.ohTrigger(RecalcTrigger,Trigger3M)),NA())</f>
        <v>-2.7693314656606219E-3</v>
      </c>
      <c r="L382" s="44">
        <f>IFERROR(_xll.qlIndexFixing(Index6M,$H382,TRUE,_xll.ohTrigger(RecalcTrigger,Trigger6M)),NA())</f>
        <v>-1.3213594498105643E-3</v>
      </c>
      <c r="M382" s="183">
        <f>IFERROR(_xll.qlIndexFixing(Index1Y,$H382,TRUE,_xll.ohTrigger(RecalcTrigger,Trigger1Y)),NA())</f>
        <v>5.5873702140700422E-4</v>
      </c>
      <c r="N382" s="182">
        <f>IFERROR(_xll.qlIndexFixing(ONIndex1M,I382,TRUE,_xll.ohTrigger(RecalcTrigger,Trigger1M)),NA())</f>
        <v>-4.2055030006826755E-3</v>
      </c>
      <c r="O382" s="44">
        <f>IFERROR(_xll.qlIndexFixing(ONIndex3M,I382,TRUE,_xll.ohTrigger(RecalcTrigger,Trigger3M)),NA())</f>
        <v>-2.8375749596820654E-3</v>
      </c>
      <c r="P382" s="44">
        <f>IFERROR(_xll.qlIndexFixing(ONIndex6M,I382,TRUE,_xll.ohTrigger(RecalcTrigger,Trigger6M)),NA())</f>
        <v>-1.5829047600668389E-3</v>
      </c>
      <c r="Q382" s="183">
        <f>IFERROR(_xll.qlIndexFixing(ONIndex1Y,I382,TRUE,_xll.ohTrigger(RecalcTrigger,Trigger1Y)),NA())</f>
        <v>1.4417420009849025E-4</v>
      </c>
    </row>
    <row r="383" spans="2:17" x14ac:dyDescent="0.2">
      <c r="B383" s="39" t="s">
        <v>17</v>
      </c>
      <c r="D383" s="42">
        <f>_xll.qlCalendarAdvance(Calendar,$D382,B383,"f",FALSE)</f>
        <v>43024</v>
      </c>
      <c r="E383" s="177">
        <f>_xll.qlInterestRateIndexValueDate(IndexON,D383)</f>
        <v>43024</v>
      </c>
      <c r="F383" s="193">
        <f>IFERROR(_xll.qlIndexFixing(IndexON,D383,TRUE,_xll.ohTrigger(RecalcTrigger,TriggerON)),NA())</f>
        <v>-4.1245556653679571E-3</v>
      </c>
      <c r="H383" s="42">
        <f>_xll.qlCalendarAdvance(Calendar,$H382,B383,"f",FALSE)</f>
        <v>43024</v>
      </c>
      <c r="I383" s="177">
        <f>_xll.qlInterestRateIndexValueDate(Index1M,$H383)</f>
        <v>43026</v>
      </c>
      <c r="J383" s="182">
        <f>IFERROR(_xll.qlIndexFixing(Index1M,$H383,TRUE,_xll.ohTrigger(RecalcTrigger,Trigger1M)),NA())</f>
        <v>-4.197208294250662E-3</v>
      </c>
      <c r="K383" s="44">
        <f>IFERROR(_xll.qlIndexFixing(Index3M,H383,TRUE,_xll.ohTrigger(RecalcTrigger,Trigger3M)),NA())</f>
        <v>-2.7683448181221692E-3</v>
      </c>
      <c r="L383" s="44">
        <f>IFERROR(_xll.qlIndexFixing(Index6M,$H383,TRUE,_xll.ohTrigger(RecalcTrigger,Trigger6M)),NA())</f>
        <v>-1.3191593410615339E-3</v>
      </c>
      <c r="M383" s="183">
        <f>IFERROR(_xll.qlIndexFixing(Index1Y,$H383,TRUE,_xll.ohTrigger(RecalcTrigger,Trigger1Y)),NA())</f>
        <v>5.6171599064158239E-4</v>
      </c>
      <c r="N383" s="182">
        <f>IFERROR(_xll.qlIndexFixing(ONIndex1M,I383,TRUE,_xll.ohTrigger(RecalcTrigger,Trigger1M)),NA())</f>
        <v>-4.2046376464943691E-3</v>
      </c>
      <c r="O383" s="44">
        <f>IFERROR(_xll.qlIndexFixing(ONIndex3M,I383,TRUE,_xll.ohTrigger(RecalcTrigger,Trigger3M)),NA())</f>
        <v>-2.837014852947739E-3</v>
      </c>
      <c r="P383" s="44">
        <f>IFERROR(_xll.qlIndexFixing(ONIndex6M,I383,TRUE,_xll.ohTrigger(RecalcTrigger,Trigger6M)),NA())</f>
        <v>-1.587041926676136E-3</v>
      </c>
      <c r="Q383" s="183">
        <f>IFERROR(_xll.qlIndexFixing(ONIndex1Y,I383,TRUE,_xll.ohTrigger(RecalcTrigger,Trigger1Y)),NA())</f>
        <v>1.3636609460299098E-4</v>
      </c>
    </row>
    <row r="384" spans="2:17" x14ac:dyDescent="0.2">
      <c r="B384" s="39" t="s">
        <v>17</v>
      </c>
      <c r="D384" s="42">
        <f>_xll.qlCalendarAdvance(Calendar,$D383,B384,"f",FALSE)</f>
        <v>43025</v>
      </c>
      <c r="E384" s="177">
        <f>_xll.qlInterestRateIndexValueDate(IndexON,D384)</f>
        <v>43025</v>
      </c>
      <c r="F384" s="193">
        <f>IFERROR(_xll.qlIndexFixing(IndexON,D384,TRUE,_xll.ohTrigger(RecalcTrigger,TriggerON)),NA())</f>
        <v>-4.1249747903826517E-3</v>
      </c>
      <c r="H384" s="42">
        <f>_xll.qlCalendarAdvance(Calendar,$H383,B384,"f",FALSE)</f>
        <v>43025</v>
      </c>
      <c r="I384" s="177">
        <f>_xll.qlInterestRateIndexValueDate(Index1M,$H384)</f>
        <v>43027</v>
      </c>
      <c r="J384" s="182">
        <f>IFERROR(_xll.qlIndexFixing(Index1M,$H384,TRUE,_xll.ohTrigger(RecalcTrigger,Trigger1M)),NA())</f>
        <v>-4.1969858719416442E-3</v>
      </c>
      <c r="K384" s="44">
        <f>IFERROR(_xll.qlIndexFixing(Index3M,H384,TRUE,_xll.ohTrigger(RecalcTrigger,Trigger3M)),NA())</f>
        <v>-2.7673418058280787E-3</v>
      </c>
      <c r="L384" s="44">
        <f>IFERROR(_xll.qlIndexFixing(Index6M,$H384,TRUE,_xll.ohTrigger(RecalcTrigger,Trigger6M)),NA())</f>
        <v>-1.31694501370687E-3</v>
      </c>
      <c r="M384" s="183">
        <f>IFERROR(_xll.qlIndexFixing(Index1Y,$H384,TRUE,_xll.ohTrigger(RecalcTrigger,Trigger1Y)),NA())</f>
        <v>5.6471359407106003E-4</v>
      </c>
      <c r="N384" s="182">
        <f>IFERROR(_xll.qlIndexFixing(ONIndex1M,I384,TRUE,_xll.ohTrigger(RecalcTrigger,Trigger1M)),NA())</f>
        <v>-4.2038379325592956E-3</v>
      </c>
      <c r="O384" s="44">
        <f>IFERROR(_xll.qlIndexFixing(ONIndex3M,I384,TRUE,_xll.ohTrigger(RecalcTrigger,Trigger3M)),NA())</f>
        <v>-2.8364494648647209E-3</v>
      </c>
      <c r="P384" s="44">
        <f>IFERROR(_xll.qlIndexFixing(ONIndex6M,I384,TRUE,_xll.ohTrigger(RecalcTrigger,Trigger6M)),NA())</f>
        <v>-1.5900563100190723E-3</v>
      </c>
      <c r="Q384" s="183">
        <f>IFERROR(_xll.qlIndexFixing(ONIndex1Y,I384,TRUE,_xll.ohTrigger(RecalcTrigger,Trigger1Y)),NA())</f>
        <v>1.2662435939780892E-4</v>
      </c>
    </row>
    <row r="385" spans="2:17" x14ac:dyDescent="0.2">
      <c r="B385" s="39" t="s">
        <v>17</v>
      </c>
      <c r="D385" s="42">
        <f>_xll.qlCalendarAdvance(Calendar,$D384,B385,"f",FALSE)</f>
        <v>43026</v>
      </c>
      <c r="E385" s="177">
        <f>_xll.qlInterestRateIndexValueDate(IndexON,D385)</f>
        <v>43026</v>
      </c>
      <c r="F385" s="193">
        <f>IFERROR(_xll.qlIndexFixing(IndexON,D385,TRUE,_xll.ohTrigger(RecalcTrigger,TriggerON)),NA())</f>
        <v>-4.1254255531297801E-3</v>
      </c>
      <c r="H385" s="42">
        <f>_xll.qlCalendarAdvance(Calendar,$H384,B385,"f",FALSE)</f>
        <v>43026</v>
      </c>
      <c r="I385" s="177">
        <f>_xll.qlInterestRateIndexValueDate(Index1M,$H385)</f>
        <v>43028</v>
      </c>
      <c r="J385" s="182">
        <f>IFERROR(_xll.qlIndexFixing(Index1M,$H385,TRUE,_xll.ohTrigger(RecalcTrigger,Trigger1M)),NA())</f>
        <v>-4.1967601522065233E-3</v>
      </c>
      <c r="K385" s="44">
        <f>IFERROR(_xll.qlIndexFixing(Index3M,H385,TRUE,_xll.ohTrigger(RecalcTrigger,Trigger3M)),NA())</f>
        <v>-2.765743717935875E-3</v>
      </c>
      <c r="L385" s="44">
        <f>IFERROR(_xll.qlIndexFixing(Index6M,$H385,TRUE,_xll.ohTrigger(RecalcTrigger,Trigger6M)),NA())</f>
        <v>-1.3147164202283194E-3</v>
      </c>
      <c r="M385" s="183">
        <f>IFERROR(_xll.qlIndexFixing(Index1Y,$H385,TRUE,_xll.ohTrigger(RecalcTrigger,Trigger1Y)),NA())</f>
        <v>5.7146275394212326E-4</v>
      </c>
      <c r="N385" s="182">
        <f>IFERROR(_xll.qlIndexFixing(ONIndex1M,I385,TRUE,_xll.ohTrigger(RecalcTrigger,Trigger1M)),NA())</f>
        <v>-4.2033971838417727E-3</v>
      </c>
      <c r="O385" s="44">
        <f>IFERROR(_xll.qlIndexFixing(ONIndex3M,I385,TRUE,_xll.ohTrigger(RecalcTrigger,Trigger3M)),NA())</f>
        <v>-2.8361303753499101E-3</v>
      </c>
      <c r="P385" s="44">
        <f>IFERROR(_xll.qlIndexFixing(ONIndex6M,I385,TRUE,_xll.ohTrigger(RecalcTrigger,Trigger6M)),NA())</f>
        <v>-1.590985159056757E-3</v>
      </c>
      <c r="Q385" s="183">
        <f>IFERROR(_xll.qlIndexFixing(ONIndex1Y,I385,TRUE,_xll.ohTrigger(RecalcTrigger,Trigger1Y)),NA())</f>
        <v>1.2077654860220832E-4</v>
      </c>
    </row>
    <row r="386" spans="2:17" x14ac:dyDescent="0.2">
      <c r="B386" s="39" t="s">
        <v>17</v>
      </c>
      <c r="D386" s="42">
        <f>_xll.qlCalendarAdvance(Calendar,$D385,B386,"f",FALSE)</f>
        <v>43027</v>
      </c>
      <c r="E386" s="177">
        <f>_xll.qlInterestRateIndexValueDate(IndexON,D386)</f>
        <v>43027</v>
      </c>
      <c r="F386" s="193">
        <f>IFERROR(_xll.qlIndexFixing(IndexON,D386,TRUE,_xll.ohTrigger(RecalcTrigger,TriggerON)),NA())</f>
        <v>-4.1259082006916969E-3</v>
      </c>
      <c r="H386" s="42">
        <f>_xll.qlCalendarAdvance(Calendar,$H385,B386,"f",FALSE)</f>
        <v>43027</v>
      </c>
      <c r="I386" s="177">
        <f>_xll.qlInterestRateIndexValueDate(Index1M,$H386)</f>
        <v>43031</v>
      </c>
      <c r="J386" s="182">
        <f>IFERROR(_xll.qlIndexFixing(Index1M,$H386,TRUE,_xll.ohTrigger(RecalcTrigger,Trigger1M)),NA())</f>
        <v>-4.1950482816850579E-3</v>
      </c>
      <c r="K386" s="44">
        <f>IFERROR(_xll.qlIndexFixing(Index3M,H386,TRUE,_xll.ohTrigger(RecalcTrigger,Trigger3M)),NA())</f>
        <v>-2.7631661253640677E-3</v>
      </c>
      <c r="L386" s="44">
        <f>IFERROR(_xll.qlIndexFixing(Index6M,$H386,TRUE,_xll.ohTrigger(RecalcTrigger,Trigger6M)),NA())</f>
        <v>-1.3079446221664593E-3</v>
      </c>
      <c r="M386" s="183">
        <f>IFERROR(_xll.qlIndexFixing(Index1Y,$H386,TRUE,_xll.ohTrigger(RecalcTrigger,Trigger1Y)),NA())</f>
        <v>5.7692223451092392E-4</v>
      </c>
      <c r="N386" s="182">
        <f>IFERROR(_xll.qlIndexFixing(ONIndex1M,I386,TRUE,_xll.ohTrigger(RecalcTrigger,Trigger1M)),NA())</f>
        <v>-4.2029466042281527E-3</v>
      </c>
      <c r="O386" s="44">
        <f>IFERROR(_xll.qlIndexFixing(ONIndex3M,I386,TRUE,_xll.ohTrigger(RecalcTrigger,Trigger3M)),NA())</f>
        <v>-2.8357960253622139E-3</v>
      </c>
      <c r="P386" s="44">
        <f>IFERROR(_xll.qlIndexFixing(ONIndex6M,I386,TRUE,_xll.ohTrigger(RecalcTrigger,Trigger6M)),NA())</f>
        <v>-1.591565227809788E-3</v>
      </c>
      <c r="Q386" s="183">
        <f>IFERROR(_xll.qlIndexFixing(ONIndex1Y,I386,TRUE,_xll.ohTrigger(RecalcTrigger,Trigger1Y)),NA())</f>
        <v>1.1433643296143714E-4</v>
      </c>
    </row>
    <row r="387" spans="2:17" x14ac:dyDescent="0.2">
      <c r="B387" s="39" t="s">
        <v>17</v>
      </c>
      <c r="D387" s="42">
        <f>_xll.qlCalendarAdvance(Calendar,$D386,B387,"f",FALSE)</f>
        <v>43028</v>
      </c>
      <c r="E387" s="177">
        <f>_xll.qlInterestRateIndexValueDate(IndexON,D387)</f>
        <v>43028</v>
      </c>
      <c r="F387" s="193">
        <f>IFERROR(_xll.qlIndexFixing(IndexON,D387,TRUE,_xll.ohTrigger(RecalcTrigger,TriggerON)),NA())</f>
        <v>-4.1269337026683672E-3</v>
      </c>
      <c r="H387" s="42">
        <f>_xll.qlCalendarAdvance(Calendar,$H386,B387,"f",FALSE)</f>
        <v>43028</v>
      </c>
      <c r="I387" s="177">
        <f>_xll.qlInterestRateIndexValueDate(Index1M,$H387)</f>
        <v>43032</v>
      </c>
      <c r="J387" s="182">
        <f>IFERROR(_xll.qlIndexFixing(Index1M,$H387,TRUE,_xll.ohTrigger(RecalcTrigger,Trigger1M)),NA())</f>
        <v>-4.194457491331645E-3</v>
      </c>
      <c r="K387" s="44">
        <f>IFERROR(_xll.qlIndexFixing(Index3M,H387,TRUE,_xll.ohTrigger(RecalcTrigger,Trigger3M)),NA())</f>
        <v>-2.7620813057694783E-3</v>
      </c>
      <c r="L387" s="44">
        <f>IFERROR(_xll.qlIndexFixing(Index6M,$H387,TRUE,_xll.ohTrigger(RecalcTrigger,Trigger6M)),NA())</f>
        <v>-1.3056585614013749E-3</v>
      </c>
      <c r="M387" s="183">
        <f>IFERROR(_xll.qlIndexFixing(Index1Y,$H387,TRUE,_xll.ohTrigger(RecalcTrigger,Trigger1Y)),NA())</f>
        <v>5.800370209885433E-4</v>
      </c>
      <c r="N387" s="182">
        <f>IFERROR(_xll.qlIndexFixing(ONIndex1M,I387,TRUE,_xll.ohTrigger(RecalcTrigger,Trigger1M)),NA())</f>
        <v>-4.2024861742540054E-3</v>
      </c>
      <c r="O387" s="44">
        <f>IFERROR(_xll.qlIndexFixing(ONIndex3M,I387,TRUE,_xll.ohTrigger(RecalcTrigger,Trigger3M)),NA())</f>
        <v>-2.8354463270519048E-3</v>
      </c>
      <c r="P387" s="44">
        <f>IFERROR(_xll.qlIndexFixing(ONIndex6M,I387,TRUE,_xll.ohTrigger(RecalcTrigger,Trigger6M)),NA())</f>
        <v>-1.591793933664043E-3</v>
      </c>
      <c r="Q387" s="183">
        <f>IFERROR(_xll.qlIndexFixing(ONIndex1Y,I387,TRUE,_xll.ohTrigger(RecalcTrigger,Trigger1Y)),NA())</f>
        <v>1.0729993006108884E-4</v>
      </c>
    </row>
    <row r="388" spans="2:17" x14ac:dyDescent="0.2">
      <c r="B388" s="39" t="s">
        <v>17</v>
      </c>
      <c r="D388" s="42">
        <f>_xll.qlCalendarAdvance(Calendar,$D387,B388,"f",FALSE)</f>
        <v>43031</v>
      </c>
      <c r="E388" s="177">
        <f>_xll.qlInterestRateIndexValueDate(IndexON,D388)</f>
        <v>43031</v>
      </c>
      <c r="F388" s="193">
        <f>IFERROR(_xll.qlIndexFixing(IndexON,D388,TRUE,_xll.ohTrigger(RecalcTrigger,TriggerON)),NA())</f>
        <v>-4.1281625794953314E-3</v>
      </c>
      <c r="H388" s="42">
        <f>_xll.qlCalendarAdvance(Calendar,$H387,B388,"f",FALSE)</f>
        <v>43031</v>
      </c>
      <c r="I388" s="177">
        <f>_xll.qlInterestRateIndexValueDate(Index1M,$H388)</f>
        <v>43033</v>
      </c>
      <c r="J388" s="182">
        <f>IFERROR(_xll.qlIndexFixing(Index1M,$H388,TRUE,_xll.ohTrigger(RecalcTrigger,Trigger1M)),NA())</f>
        <v>-4.1931425451787038E-3</v>
      </c>
      <c r="K388" s="44">
        <f>IFERROR(_xll.qlIndexFixing(Index3M,H388,TRUE,_xll.ohTrigger(RecalcTrigger,Trigger3M)),NA())</f>
        <v>-2.760980131429505E-3</v>
      </c>
      <c r="L388" s="44">
        <f>IFERROR(_xll.qlIndexFixing(Index6M,$H388,TRUE,_xll.ohTrigger(RecalcTrigger,Trigger6M)),NA())</f>
        <v>-1.3033580512100196E-3</v>
      </c>
      <c r="M388" s="183">
        <f>IFERROR(_xll.qlIndexFixing(Index1Y,$H388,TRUE,_xll.ohTrigger(RecalcTrigger,Trigger1Y)),NA())</f>
        <v>5.8318012529008395E-4</v>
      </c>
      <c r="N388" s="182">
        <f>IFERROR(_xll.qlIndexFixing(ONIndex1M,I388,TRUE,_xll.ohTrigger(RecalcTrigger,Trigger1M)),NA())</f>
        <v>-4.201483348831303E-3</v>
      </c>
      <c r="O388" s="44">
        <f>IFERROR(_xll.qlIndexFixing(ONIndex3M,I388,TRUE,_xll.ohTrigger(RecalcTrigger,Trigger3M)),NA())</f>
        <v>-2.8346730137052134E-3</v>
      </c>
      <c r="P388" s="44">
        <f>IFERROR(_xll.qlIndexFixing(ONIndex6M,I388,TRUE,_xll.ohTrigger(RecalcTrigger,Trigger6M)),NA())</f>
        <v>-1.5910601910373856E-3</v>
      </c>
      <c r="Q388" s="183">
        <f>IFERROR(_xll.qlIndexFixing(ONIndex1Y,I388,TRUE,_xll.ohTrigger(RecalcTrigger,Trigger1Y)),NA())</f>
        <v>9.1218578770480008E-5</v>
      </c>
    </row>
    <row r="389" spans="2:17" x14ac:dyDescent="0.2">
      <c r="B389" s="39" t="s">
        <v>17</v>
      </c>
      <c r="D389" s="42">
        <f>_xll.qlCalendarAdvance(Calendar,$D388,B389,"f",FALSE)</f>
        <v>43032</v>
      </c>
      <c r="E389" s="177">
        <f>_xll.qlInterestRateIndexValueDate(IndexON,D389)</f>
        <v>43032</v>
      </c>
      <c r="F389" s="193">
        <f>IFERROR(_xll.qlIndexFixing(IndexON,D389,TRUE,_xll.ohTrigger(RecalcTrigger,TriggerON)),NA())</f>
        <v>-4.1288083566470846E-3</v>
      </c>
      <c r="H389" s="42">
        <f>_xll.qlCalendarAdvance(Calendar,$H388,B389,"f",FALSE)</f>
        <v>43032</v>
      </c>
      <c r="I389" s="177">
        <f>_xll.qlInterestRateIndexValueDate(Index1M,$H389)</f>
        <v>43034</v>
      </c>
      <c r="J389" s="182">
        <f>IFERROR(_xll.qlIndexFixing(Index1M,$H389,TRUE,_xll.ohTrigger(RecalcTrigger,Trigger1M)),NA())</f>
        <v>-4.1928851196464112E-3</v>
      </c>
      <c r="K389" s="44">
        <f>IFERROR(_xll.qlIndexFixing(Index3M,H389,TRUE,_xll.ohTrigger(RecalcTrigger,Trigger3M)),NA())</f>
        <v>-2.7598626057201425E-3</v>
      </c>
      <c r="L389" s="44">
        <f>IFERROR(_xll.qlIndexFixing(Index6M,$H389,TRUE,_xll.ohTrigger(RecalcTrigger,Trigger6M)),NA())</f>
        <v>-1.3010430657877604E-3</v>
      </c>
      <c r="M389" s="183">
        <f>IFERROR(_xll.qlIndexFixing(Index1Y,$H389,TRUE,_xll.ohTrigger(RecalcTrigger,Trigger1Y)),NA())</f>
        <v>5.8635320075558638E-4</v>
      </c>
      <c r="N389" s="182">
        <f>IFERROR(_xll.qlIndexFixing(ONIndex1M,I389,TRUE,_xll.ohTrigger(RecalcTrigger,Trigger1M)),NA())</f>
        <v>-4.2005455685778514E-3</v>
      </c>
      <c r="O389" s="44">
        <f>IFERROR(_xll.qlIndexFixing(ONIndex3M,I389,TRUE,_xll.ohTrigger(RecalcTrigger,Trigger3M)),NA())</f>
        <v>-2.8338923094173296E-3</v>
      </c>
      <c r="P389" s="44">
        <f>IFERROR(_xll.qlIndexFixing(ONIndex6M,I389,TRUE,_xll.ohTrigger(RecalcTrigger,Trigger6M)),NA())</f>
        <v>-1.5891434774895075E-3</v>
      </c>
      <c r="Q389" s="183">
        <f>IFERROR(_xll.qlIndexFixing(ONIndex1Y,I389,TRUE,_xll.ohTrigger(RecalcTrigger,Trigger1Y)),NA())</f>
        <v>7.3108401092980557E-5</v>
      </c>
    </row>
    <row r="390" spans="2:17" x14ac:dyDescent="0.2">
      <c r="B390" s="39" t="s">
        <v>17</v>
      </c>
      <c r="D390" s="42">
        <f>_xll.qlCalendarAdvance(Calendar,$D389,B390,"f",FALSE)</f>
        <v>43033</v>
      </c>
      <c r="E390" s="177">
        <f>_xll.qlInterestRateIndexValueDate(IndexON,D390)</f>
        <v>43033</v>
      </c>
      <c r="F390" s="193">
        <f>IFERROR(_xll.qlIndexFixing(IndexON,D390,TRUE,_xll.ohTrigger(RecalcTrigger,TriggerON)),NA())</f>
        <v>-4.1294875009878496E-3</v>
      </c>
      <c r="H390" s="42">
        <f>_xll.qlCalendarAdvance(Calendar,$H389,B390,"f",FALSE)</f>
        <v>43033</v>
      </c>
      <c r="I390" s="177">
        <f>_xll.qlInterestRateIndexValueDate(Index1M,$H390)</f>
        <v>43035</v>
      </c>
      <c r="J390" s="182">
        <f>IFERROR(_xll.qlIndexFixing(Index1M,$H390,TRUE,_xll.ohTrigger(RecalcTrigger,Trigger1M)),NA())</f>
        <v>-4.1926243511126692E-3</v>
      </c>
      <c r="K390" s="44">
        <f>IFERROR(_xll.qlIndexFixing(Index3M,H390,TRUE,_xll.ohTrigger(RecalcTrigger,Trigger3M)),NA())</f>
        <v>-2.758038999905915E-3</v>
      </c>
      <c r="L390" s="44">
        <f>IFERROR(_xll.qlIndexFixing(Index6M,$H390,TRUE,_xll.ohTrigger(RecalcTrigger,Trigger6M)),NA())</f>
        <v>-1.2987135829499255E-3</v>
      </c>
      <c r="M390" s="183">
        <f>IFERROR(_xll.qlIndexFixing(Index1Y,$H390,TRUE,_xll.ohTrigger(RecalcTrigger,Trigger1Y)),NA())</f>
        <v>5.9334160490086155E-4</v>
      </c>
      <c r="N390" s="182">
        <f>IFERROR(_xll.qlIndexFixing(ONIndex1M,I390,TRUE,_xll.ohTrigger(RecalcTrigger,Trigger1M)),NA())</f>
        <v>-4.2000355996307803E-3</v>
      </c>
      <c r="O390" s="44">
        <f>IFERROR(_xll.qlIndexFixing(ONIndex3M,I390,TRUE,_xll.ohTrigger(RecalcTrigger,Trigger3M)),NA())</f>
        <v>-2.8334645624994437E-3</v>
      </c>
      <c r="P390" s="44">
        <f>IFERROR(_xll.qlIndexFixing(ONIndex6M,I390,TRUE,_xll.ohTrigger(RecalcTrigger,Trigger6M)),NA())</f>
        <v>-1.587632282560314E-3</v>
      </c>
      <c r="Q390" s="183">
        <f>IFERROR(_xll.qlIndexFixing(ONIndex1Y,I390,TRUE,_xll.ohTrigger(RecalcTrigger,Trigger1Y)),NA())</f>
        <v>6.3223478612428607E-5</v>
      </c>
    </row>
    <row r="391" spans="2:17" x14ac:dyDescent="0.2">
      <c r="B391" s="39" t="s">
        <v>17</v>
      </c>
      <c r="D391" s="42">
        <f>_xll.qlCalendarAdvance(Calendar,$D390,B391,"f",FALSE)</f>
        <v>43034</v>
      </c>
      <c r="E391" s="177">
        <f>_xll.qlInterestRateIndexValueDate(IndexON,D391)</f>
        <v>43034</v>
      </c>
      <c r="F391" s="193">
        <f>IFERROR(_xll.qlIndexFixing(IndexON,D391,TRUE,_xll.ohTrigger(RecalcTrigger,TriggerON)),NA())</f>
        <v>-4.1302002594800769E-3</v>
      </c>
      <c r="H391" s="42">
        <f>_xll.qlCalendarAdvance(Calendar,$H390,B391,"f",FALSE)</f>
        <v>43034</v>
      </c>
      <c r="I391" s="177">
        <f>_xll.qlInterestRateIndexValueDate(Index1M,$H391)</f>
        <v>43038</v>
      </c>
      <c r="J391" s="182">
        <f>IFERROR(_xll.qlIndexFixing(Index1M,$H391,TRUE,_xll.ohTrigger(RecalcTrigger,Trigger1M)),NA())</f>
        <v>-4.1906996542436896E-3</v>
      </c>
      <c r="K391" s="44">
        <f>IFERROR(_xll.qlIndexFixing(Index3M,H391,TRUE,_xll.ohTrigger(RecalcTrigger,Trigger3M)),NA())</f>
        <v>-2.7552290738128513E-3</v>
      </c>
      <c r="L391" s="44">
        <f>IFERROR(_xll.qlIndexFixing(Index6M,$H391,TRUE,_xll.ohTrigger(RecalcTrigger,Trigger6M)),NA())</f>
        <v>-1.2916379823789815E-3</v>
      </c>
      <c r="M391" s="183">
        <f>IFERROR(_xll.qlIndexFixing(Index1Y,$H391,TRUE,_xll.ohTrigger(RecalcTrigger,Trigger1Y)),NA())</f>
        <v>5.9937867516774714E-4</v>
      </c>
      <c r="N391" s="182">
        <f>IFERROR(_xll.qlIndexFixing(ONIndex1M,I391,TRUE,_xll.ohTrigger(RecalcTrigger,Trigger1M)),NA())</f>
        <v>-4.1995156652951948E-3</v>
      </c>
      <c r="O391" s="44">
        <f>IFERROR(_xll.qlIndexFixing(ONIndex3M,I391,TRUE,_xll.ohTrigger(RecalcTrigger,Trigger3M)),NA())</f>
        <v>-2.8330209441174148E-3</v>
      </c>
      <c r="P391" s="44">
        <f>IFERROR(_xll.qlIndexFixing(ONIndex6M,I391,TRUE,_xll.ohTrigger(RecalcTrigger,Trigger6M)),NA())</f>
        <v>-1.5860332952977174E-3</v>
      </c>
      <c r="Q391" s="183">
        <f>IFERROR(_xll.qlIndexFixing(ONIndex1Y,I391,TRUE,_xll.ohTrigger(RecalcTrigger,Trigger1Y)),NA())</f>
        <v>5.3694255761627119E-5</v>
      </c>
    </row>
    <row r="392" spans="2:17" x14ac:dyDescent="0.2">
      <c r="B392" s="39" t="s">
        <v>17</v>
      </c>
      <c r="D392" s="42">
        <f>_xll.qlCalendarAdvance(Calendar,$D391,B392,"f",FALSE)</f>
        <v>43035</v>
      </c>
      <c r="E392" s="177">
        <f>_xll.qlInterestRateIndexValueDate(IndexON,D392)</f>
        <v>43035</v>
      </c>
      <c r="F392" s="193">
        <f>IFERROR(_xll.qlIndexFixing(IndexON,D392,TRUE,_xll.ohTrigger(RecalcTrigger,TriggerON)),NA())</f>
        <v>-4.1316916388067781E-3</v>
      </c>
      <c r="H392" s="42">
        <f>_xll.qlCalendarAdvance(Calendar,$H391,B392,"f",FALSE)</f>
        <v>43035</v>
      </c>
      <c r="I392" s="177">
        <f>_xll.qlInterestRateIndexValueDate(Index1M,$H392)</f>
        <v>43039</v>
      </c>
      <c r="J392" s="182">
        <f>IFERROR(_xll.qlIndexFixing(Index1M,$H392,TRUE,_xll.ohTrigger(RecalcTrigger,Trigger1M)),NA())</f>
        <v>-4.1904203516862637E-3</v>
      </c>
      <c r="K392" s="44">
        <f>IFERROR(_xll.qlIndexFixing(Index3M,H392,TRUE,_xll.ohTrigger(RecalcTrigger,Trigger3M)),NA())</f>
        <v>-2.7540298589936647E-3</v>
      </c>
      <c r="L392" s="44">
        <f>IFERROR(_xll.qlIndexFixing(Index6M,$H392,TRUE,_xll.ohTrigger(RecalcTrigger,Trigger6M)),NA())</f>
        <v>-1.2900000000409776E-3</v>
      </c>
      <c r="M392" s="183">
        <f>IFERROR(_xll.qlIndexFixing(Index1Y,$H392,TRUE,_xll.ohTrigger(RecalcTrigger,Trigger1Y)),NA())</f>
        <v>6.0272680067040003E-4</v>
      </c>
      <c r="N392" s="182">
        <f>IFERROR(_xll.qlIndexFixing(ONIndex1M,I392,TRUE,_xll.ohTrigger(RecalcTrigger,Trigger1M)),NA())</f>
        <v>-4.1989857465063452E-3</v>
      </c>
      <c r="O392" s="44">
        <f>IFERROR(_xll.qlIndexFixing(ONIndex3M,I392,TRUE,_xll.ohTrigger(RecalcTrigger,Trigger3M)),NA())</f>
        <v>-2.8325613669810679E-3</v>
      </c>
      <c r="P392" s="44">
        <f>IFERROR(_xll.qlIndexFixing(ONIndex6M,I392,TRUE,_xll.ohTrigger(RecalcTrigger,Trigger6M)),NA())</f>
        <v>-1.5844018065935828E-3</v>
      </c>
      <c r="Q392" s="183">
        <f>IFERROR(_xll.qlIndexFixing(ONIndex1Y,I392,TRUE,_xll.ohTrigger(RecalcTrigger,Trigger1Y)),NA())</f>
        <v>4.4719176521823556E-5</v>
      </c>
    </row>
    <row r="393" spans="2:17" x14ac:dyDescent="0.2">
      <c r="B393" s="39" t="s">
        <v>17</v>
      </c>
      <c r="D393" s="42">
        <f>_xll.qlCalendarAdvance(Calendar,$D392,B393,"f",FALSE)</f>
        <v>43038</v>
      </c>
      <c r="E393" s="177">
        <f>_xll.qlInterestRateIndexValueDate(IndexON,D393)</f>
        <v>43038</v>
      </c>
      <c r="F393" s="193">
        <f>IFERROR(_xll.qlIndexFixing(IndexON,D393,TRUE,_xll.ohTrigger(RecalcTrigger,TriggerON)),NA())</f>
        <v>-4.1333923760911162E-3</v>
      </c>
      <c r="H393" s="42">
        <f>_xll.qlCalendarAdvance(Calendar,$H392,B393,"f",FALSE)</f>
        <v>43038</v>
      </c>
      <c r="I393" s="177">
        <f>_xll.qlInterestRateIndexValueDate(Index1M,$H393)</f>
        <v>43040</v>
      </c>
      <c r="J393" s="182">
        <f>IFERROR(_xll.qlIndexFixing(Index1M,$H393,TRUE,_xll.ohTrigger(RecalcTrigger,Trigger1M)),NA())</f>
        <v>-4.1897532691437256E-3</v>
      </c>
      <c r="K393" s="44">
        <f>IFERROR(_xll.qlIndexFixing(Index3M,H393,TRUE,_xll.ohTrigger(RecalcTrigger,Trigger3M)),NA())</f>
        <v>-2.752814323314597E-3</v>
      </c>
      <c r="L393" s="44">
        <f>IFERROR(_xll.qlIndexFixing(Index6M,$H393,TRUE,_xll.ohTrigger(RecalcTrigger,Trigger6M)),NA())</f>
        <v>-1.2868504829660317E-3</v>
      </c>
      <c r="M393" s="183">
        <f>IFERROR(_xll.qlIndexFixing(Index1Y,$H393,TRUE,_xll.ohTrigger(RecalcTrigger,Trigger1Y)),NA())</f>
        <v>6.0611451996496924E-4</v>
      </c>
      <c r="N393" s="182">
        <f>IFERROR(_xll.qlIndexFixing(ONIndex1M,I393,TRUE,_xll.ohTrigger(RecalcTrigger,Trigger1M)),NA())</f>
        <v>-4.1978435802914049E-3</v>
      </c>
      <c r="O393" s="44">
        <f>IFERROR(_xll.qlIndexFixing(ONIndex3M,I393,TRUE,_xll.ohTrigger(RecalcTrigger,Trigger3M)),NA())</f>
        <v>-2.831566308958422E-3</v>
      </c>
      <c r="P393" s="44">
        <f>IFERROR(_xll.qlIndexFixing(ONIndex6M,I393,TRUE,_xll.ohTrigger(RecalcTrigger,Trigger6M)),NA())</f>
        <v>-1.5810227552748302E-3</v>
      </c>
      <c r="Q393" s="183">
        <f>IFERROR(_xll.qlIndexFixing(ONIndex1Y,I393,TRUE,_xll.ohTrigger(RecalcTrigger,Trigger1Y)),NA())</f>
        <v>2.8638168263483976E-5</v>
      </c>
    </row>
    <row r="394" spans="2:17" x14ac:dyDescent="0.2">
      <c r="B394" s="39" t="s">
        <v>17</v>
      </c>
      <c r="D394" s="42">
        <f>_xll.qlCalendarAdvance(Calendar,$D393,B394,"f",FALSE)</f>
        <v>43039</v>
      </c>
      <c r="E394" s="177">
        <f>_xll.qlInterestRateIndexValueDate(IndexON,D394)</f>
        <v>43039</v>
      </c>
      <c r="F394" s="193">
        <f>IFERROR(_xll.qlIndexFixing(IndexON,D394,TRUE,_xll.ohTrigger(RecalcTrigger,TriggerON)),NA())</f>
        <v>-4.1342649502640327E-3</v>
      </c>
      <c r="H394" s="42">
        <f>_xll.qlCalendarAdvance(Calendar,$H393,B394,"f",FALSE)</f>
        <v>43039</v>
      </c>
      <c r="I394" s="177">
        <f>_xll.qlInterestRateIndexValueDate(Index1M,$H394)</f>
        <v>43041</v>
      </c>
      <c r="J394" s="182">
        <f>IFERROR(_xll.qlIndexFixing(Index1M,$H394,TRUE,_xll.ohTrigger(RecalcTrigger,Trigger1M)),NA())</f>
        <v>-4.188286368065619E-3</v>
      </c>
      <c r="K394" s="44">
        <f>IFERROR(_xll.qlIndexFixing(Index3M,H394,TRUE,_xll.ohTrigger(RecalcTrigger,Trigger3M)),NA())</f>
        <v>-2.751582473571951E-3</v>
      </c>
      <c r="L394" s="44">
        <f>IFERROR(_xll.qlIndexFixing(Index6M,$H394,TRUE,_xll.ohTrigger(RecalcTrigger,Trigger6M)),NA())</f>
        <v>-1.2852032014044484E-3</v>
      </c>
      <c r="M394" s="183">
        <f>IFERROR(_xll.qlIndexFixing(Index1Y,$H394,TRUE,_xll.ohTrigger(RecalcTrigger,Trigger1Y)),NA())</f>
        <v>6.0954088800248415E-4</v>
      </c>
      <c r="N394" s="182">
        <f>IFERROR(_xll.qlIndexFixing(ONIndex1M,I394,TRUE,_xll.ohTrigger(RecalcTrigger,Trigger1M)),NA())</f>
        <v>-4.1967658416464104E-3</v>
      </c>
      <c r="O394" s="44">
        <f>IFERROR(_xll.qlIndexFixing(ONIndex3M,I394,TRUE,_xll.ohTrigger(RecalcTrigger,Trigger3M)),NA())</f>
        <v>-2.830561726447911E-3</v>
      </c>
      <c r="P394" s="44">
        <f>IFERROR(_xll.qlIndexFixing(ONIndex6M,I394,TRUE,_xll.ohTrigger(RecalcTrigger,Trigger6M)),NA())</f>
        <v>-1.5775476681367806E-3</v>
      </c>
      <c r="Q394" s="183">
        <f>IFERROR(_xll.qlIndexFixing(ONIndex1Y,I394,TRUE,_xll.ohTrigger(RecalcTrigger,Trigger1Y)),NA())</f>
        <v>1.4448305352132707E-5</v>
      </c>
    </row>
    <row r="395" spans="2:17" x14ac:dyDescent="0.2">
      <c r="B395" s="39" t="s">
        <v>17</v>
      </c>
      <c r="D395" s="42">
        <f>_xll.qlCalendarAdvance(Calendar,$D394,B395,"f",FALSE)</f>
        <v>43040</v>
      </c>
      <c r="E395" s="177">
        <f>_xll.qlInterestRateIndexValueDate(IndexON,D395)</f>
        <v>43040</v>
      </c>
      <c r="F395" s="193">
        <f>IFERROR(_xll.qlIndexFixing(IndexON,D395,TRUE,_xll.ohTrigger(RecalcTrigger,TriggerON)),NA())</f>
        <v>-4.1351126432198626E-3</v>
      </c>
      <c r="H395" s="42">
        <f>_xll.qlCalendarAdvance(Calendar,$H394,B395,"f",FALSE)</f>
        <v>43040</v>
      </c>
      <c r="I395" s="177">
        <f>_xll.qlInterestRateIndexValueDate(Index1M,$H395)</f>
        <v>43042</v>
      </c>
      <c r="J395" s="182">
        <f>IFERROR(_xll.qlIndexFixing(Index1M,$H395,TRUE,_xll.ohTrigger(RecalcTrigger,Trigger1M)),NA())</f>
        <v>-4.1879900749098829E-3</v>
      </c>
      <c r="K395" s="44">
        <f>IFERROR(_xll.qlIndexFixing(Index3M,H395,TRUE,_xll.ohTrigger(RecalcTrigger,Trigger3M)),NA())</f>
        <v>-2.7495348825734567E-3</v>
      </c>
      <c r="L395" s="44">
        <f>IFERROR(_xll.qlIndexFixing(Index6M,$H395,TRUE,_xll.ohTrigger(RecalcTrigger,Trigger6M)),NA())</f>
        <v>-1.2827861918216941E-3</v>
      </c>
      <c r="M395" s="183">
        <f>IFERROR(_xll.qlIndexFixing(Index1Y,$H395,TRUE,_xll.ohTrigger(RecalcTrigger,Trigger1Y)),NA())</f>
        <v>6.1683453224735006E-4</v>
      </c>
      <c r="N395" s="182">
        <f>IFERROR(_xll.qlIndexFixing(ONIndex1M,I395,TRUE,_xll.ohTrigger(RecalcTrigger,Trigger1M)),NA())</f>
        <v>-4.1961857120220714E-3</v>
      </c>
      <c r="O395" s="44">
        <f>IFERROR(_xll.qlIndexFixing(ONIndex3M,I395,TRUE,_xll.ohTrigger(RecalcTrigger,Trigger3M)),NA())</f>
        <v>-2.8300210470666443E-3</v>
      </c>
      <c r="P395" s="44">
        <f>IFERROR(_xll.qlIndexFixing(ONIndex6M,I395,TRUE,_xll.ohTrigger(RecalcTrigger,Trigger6M)),NA())</f>
        <v>-1.5757512950864694E-3</v>
      </c>
      <c r="Q395" s="183">
        <f>IFERROR(_xll.qlIndexFixing(ONIndex1Y,I395,TRUE,_xll.ohTrigger(RecalcTrigger,Trigger1Y)),NA())</f>
        <v>8.309951047280606E-6</v>
      </c>
    </row>
    <row r="396" spans="2:17" x14ac:dyDescent="0.2">
      <c r="B396" s="39" t="s">
        <v>17</v>
      </c>
      <c r="D396" s="42">
        <f>_xll.qlCalendarAdvance(Calendar,$D395,B396,"f",FALSE)</f>
        <v>43041</v>
      </c>
      <c r="E396" s="177">
        <f>_xll.qlInterestRateIndexValueDate(IndexON,D396)</f>
        <v>43041</v>
      </c>
      <c r="F396" s="193">
        <f>IFERROR(_xll.qlIndexFixing(IndexON,D396,TRUE,_xll.ohTrigger(RecalcTrigger,TriggerON)),NA())</f>
        <v>-4.1359232651894118E-3</v>
      </c>
      <c r="H396" s="42">
        <f>_xll.qlCalendarAdvance(Calendar,$H395,B396,"f",FALSE)</f>
        <v>43041</v>
      </c>
      <c r="I396" s="177">
        <f>_xll.qlInterestRateIndexValueDate(Index1M,$H396)</f>
        <v>43045</v>
      </c>
      <c r="J396" s="182">
        <f>IFERROR(_xll.qlIndexFixing(Index1M,$H396,TRUE,_xll.ohTrigger(RecalcTrigger,Trigger1M)),NA())</f>
        <v>-4.1862635813996185E-3</v>
      </c>
      <c r="K396" s="44">
        <f>IFERROR(_xll.qlIndexFixing(Index3M,H396,TRUE,_xll.ohTrigger(RecalcTrigger,Trigger3M)),NA())</f>
        <v>-2.7464920868958617E-3</v>
      </c>
      <c r="L396" s="44">
        <f>IFERROR(_xll.qlIndexFixing(Index6M,$H396,TRUE,_xll.ohTrigger(RecalcTrigger,Trigger6M)),NA())</f>
        <v>-1.2746649147981144E-3</v>
      </c>
      <c r="M396" s="183">
        <f>IFERROR(_xll.qlIndexFixing(Index1Y,$H396,TRUE,_xll.ohTrigger(RecalcTrigger,Trigger1Y)),NA())</f>
        <v>6.2360288638157633E-4</v>
      </c>
      <c r="N396" s="182">
        <f>IFERROR(_xll.qlIndexFixing(ONIndex1M,I396,TRUE,_xll.ohTrigger(RecalcTrigger,Trigger1M)),NA())</f>
        <v>-4.1955954827965769E-3</v>
      </c>
      <c r="O396" s="44">
        <f>IFERROR(_xll.qlIndexFixing(ONIndex3M,I396,TRUE,_xll.ohTrigger(RecalcTrigger,Trigger3M)),NA())</f>
        <v>-2.8294638854697851E-3</v>
      </c>
      <c r="P396" s="44">
        <f>IFERROR(_xll.qlIndexFixing(ONIndex6M,I396,TRUE,_xll.ohTrigger(RecalcTrigger,Trigger6M)),NA())</f>
        <v>-1.5739214697951809E-3</v>
      </c>
      <c r="Q396" s="183">
        <f>IFERROR(_xll.qlIndexFixing(ONIndex1Y,I396,TRUE,_xll.ohTrigger(RecalcTrigger,Trigger1Y)),NA())</f>
        <v>2.7521429135646258E-6</v>
      </c>
    </row>
    <row r="397" spans="2:17" x14ac:dyDescent="0.2">
      <c r="B397" s="39" t="s">
        <v>17</v>
      </c>
      <c r="D397" s="42">
        <f>_xll.qlCalendarAdvance(Calendar,$D396,B397,"f",FALSE)</f>
        <v>43042</v>
      </c>
      <c r="E397" s="177">
        <f>_xll.qlInterestRateIndexValueDate(IndexON,D397)</f>
        <v>43042</v>
      </c>
      <c r="F397" s="193">
        <f>IFERROR(_xll.qlIndexFixing(IndexON,D397,TRUE,_xll.ohTrigger(RecalcTrigger,TriggerON)),NA())</f>
        <v>-4.1373720282189552E-3</v>
      </c>
      <c r="H397" s="42">
        <f>_xll.qlCalendarAdvance(Calendar,$H396,B397,"f",FALSE)</f>
        <v>43042</v>
      </c>
      <c r="I397" s="177">
        <f>_xll.qlInterestRateIndexValueDate(Index1M,$H397)</f>
        <v>43046</v>
      </c>
      <c r="J397" s="182">
        <f>IFERROR(_xll.qlIndexFixing(Index1M,$H397,TRUE,_xll.ohTrigger(RecalcTrigger,Trigger1M)),NA())</f>
        <v>-4.1855346545327521E-3</v>
      </c>
      <c r="K397" s="44">
        <f>IFERROR(_xll.qlIndexFixing(Index3M,H397,TRUE,_xll.ohTrigger(RecalcTrigger,Trigger3M)),NA())</f>
        <v>-2.745178785810154E-3</v>
      </c>
      <c r="L397" s="44">
        <f>IFERROR(_xll.qlIndexFixing(Index6M,$H397,TRUE,_xll.ohTrigger(RecalcTrigger,Trigger6M)),NA())</f>
        <v>-1.2729971077919087E-3</v>
      </c>
      <c r="M397" s="183">
        <f>IFERROR(_xll.qlIndexFixing(Index1Y,$H397,TRUE,_xll.ohTrigger(RecalcTrigger,Trigger1Y)),NA())</f>
        <v>6.2719992191259872E-4</v>
      </c>
      <c r="N397" s="182">
        <f>IFERROR(_xll.qlIndexFixing(ONIndex1M,I397,TRUE,_xll.ohTrigger(RecalcTrigger,Trigger1M)),NA())</f>
        <v>-4.194995134585433E-3</v>
      </c>
      <c r="O397" s="44">
        <f>IFERROR(_xll.qlIndexFixing(ONIndex3M,I397,TRUE,_xll.ohTrigger(RecalcTrigger,Trigger3M)),NA())</f>
        <v>-2.8288901544870626E-3</v>
      </c>
      <c r="P397" s="44">
        <f>IFERROR(_xll.qlIndexFixing(ONIndex6M,I397,TRUE,_xll.ohTrigger(RecalcTrigger,Trigger6M)),NA())</f>
        <v>-1.5720580335498724E-3</v>
      </c>
      <c r="Q397" s="183">
        <f>IFERROR(_xll.qlIndexFixing(ONIndex1Y,I397,TRUE,_xll.ohTrigger(RecalcTrigger,Trigger1Y)),NA())</f>
        <v>-2.2207185690348297E-6</v>
      </c>
    </row>
    <row r="398" spans="2:17" x14ac:dyDescent="0.2">
      <c r="B398" s="39" t="s">
        <v>17</v>
      </c>
      <c r="D398" s="42">
        <f>_xll.qlCalendarAdvance(Calendar,$D397,B398,"f",FALSE)</f>
        <v>43045</v>
      </c>
      <c r="E398" s="177">
        <f>_xll.qlInterestRateIndexValueDate(IndexON,D398)</f>
        <v>43045</v>
      </c>
      <c r="F398" s="193">
        <f>IFERROR(_xll.qlIndexFixing(IndexON,D398,TRUE,_xll.ohTrigger(RecalcTrigger,TriggerON)),NA())</f>
        <v>-4.1387896018374448E-3</v>
      </c>
      <c r="H398" s="42">
        <f>_xll.qlCalendarAdvance(Calendar,$H397,B398,"f",FALSE)</f>
        <v>43045</v>
      </c>
      <c r="I398" s="177">
        <f>_xll.qlInterestRateIndexValueDate(Index1M,$H398)</f>
        <v>43047</v>
      </c>
      <c r="J398" s="182">
        <f>IFERROR(_xll.qlIndexFixing(Index1M,$H398,TRUE,_xll.ohTrigger(RecalcTrigger,Trigger1M)),NA())</f>
        <v>-4.1847953531233273E-3</v>
      </c>
      <c r="K398" s="44">
        <f>IFERROR(_xll.qlIndexFixing(Index3M,H398,TRUE,_xll.ohTrigger(RecalcTrigger,Trigger3M)),NA())</f>
        <v>-2.7438492216670242E-3</v>
      </c>
      <c r="L398" s="44">
        <f>IFERROR(_xll.qlIndexFixing(Index6M,$H398,TRUE,_xll.ohTrigger(RecalcTrigger,Trigger6M)),NA())</f>
        <v>-1.2705202328191611E-3</v>
      </c>
      <c r="M398" s="183">
        <f>IFERROR(_xll.qlIndexFixing(Index1Y,$H398,TRUE,_xll.ohTrigger(RecalcTrigger,Trigger1Y)),NA())</f>
        <v>6.3082649143728271E-4</v>
      </c>
      <c r="N398" s="182">
        <f>IFERROR(_xll.qlIndexFixing(ONIndex1M,I398,TRUE,_xll.ohTrigger(RecalcTrigger,Trigger1M)),NA())</f>
        <v>-4.1937117582202532E-3</v>
      </c>
      <c r="O398" s="44">
        <f>IFERROR(_xll.qlIndexFixing(ONIndex3M,I398,TRUE,_xll.ohTrigger(RecalcTrigger,Trigger3M)),NA())</f>
        <v>-2.8276648142178118E-3</v>
      </c>
      <c r="P398" s="44">
        <f>IFERROR(_xll.qlIndexFixing(ONIndex6M,I398,TRUE,_xll.ohTrigger(RecalcTrigger,Trigger6M)),NA())</f>
        <v>-1.5682115012971565E-3</v>
      </c>
      <c r="Q398" s="183">
        <f>IFERROR(_xll.qlIndexFixing(ONIndex1Y,I398,TRUE,_xll.ohTrigger(RecalcTrigger,Trigger1Y)),NA())</f>
        <v>-1.0194617017234009E-5</v>
      </c>
    </row>
    <row r="399" spans="2:17" x14ac:dyDescent="0.2">
      <c r="B399" s="39" t="s">
        <v>17</v>
      </c>
      <c r="D399" s="42">
        <f>_xll.qlCalendarAdvance(Calendar,$D398,B399,"f",FALSE)</f>
        <v>43046</v>
      </c>
      <c r="E399" s="177">
        <f>_xll.qlInterestRateIndexValueDate(IndexON,D399)</f>
        <v>43046</v>
      </c>
      <c r="F399" s="193">
        <f>IFERROR(_xll.qlIndexFixing(IndexON,D399,TRUE,_xll.ohTrigger(RecalcTrigger,TriggerON)),NA())</f>
        <v>-4.1394107880199371E-3</v>
      </c>
      <c r="H399" s="42">
        <f>_xll.qlCalendarAdvance(Calendar,$H398,B399,"f",FALSE)</f>
        <v>43046</v>
      </c>
      <c r="I399" s="177">
        <f>_xll.qlInterestRateIndexValueDate(Index1M,$H399)</f>
        <v>43048</v>
      </c>
      <c r="J399" s="182">
        <f>IFERROR(_xll.qlIndexFixing(Index1M,$H399,TRUE,_xll.ohTrigger(RecalcTrigger,Trigger1M)),NA())</f>
        <v>-4.1831830361860334E-3</v>
      </c>
      <c r="K399" s="44">
        <f>IFERROR(_xll.qlIndexFixing(Index3M,H399,TRUE,_xll.ohTrigger(RecalcTrigger,Trigger3M)),NA())</f>
        <v>-2.7425034046787374E-3</v>
      </c>
      <c r="L399" s="44">
        <f>IFERROR(_xll.qlIndexFixing(Index6M,$H399,TRUE,_xll.ohTrigger(RecalcTrigger,Trigger6M)),NA())</f>
        <v>-1.2680317826499216E-3</v>
      </c>
      <c r="M399" s="183">
        <f>IFERROR(_xll.qlIndexFixing(Index1Y,$H399,TRUE,_xll.ohTrigger(RecalcTrigger,Trigger1Y)),NA())</f>
        <v>6.3448103369732759E-4</v>
      </c>
      <c r="N399" s="182">
        <f>IFERROR(_xll.qlIndexFixing(ONIndex1M,I399,TRUE,_xll.ohTrigger(RecalcTrigger,Trigger1M)),NA())</f>
        <v>-4.1924921688707428E-3</v>
      </c>
      <c r="O399" s="44">
        <f>IFERROR(_xll.qlIndexFixing(ONIndex3M,I399,TRUE,_xll.ohTrigger(RecalcTrigger,Trigger3M)),NA())</f>
        <v>-2.8264277911738134E-3</v>
      </c>
      <c r="P399" s="44">
        <f>IFERROR(_xll.qlIndexFixing(ONIndex6M,I399,TRUE,_xll.ohTrigger(RecalcTrigger,Trigger6M)),NA())</f>
        <v>-1.5642650107627887E-3</v>
      </c>
      <c r="Q399" s="183">
        <f>IFERROR(_xll.qlIndexFixing(ONIndex1Y,I399,TRUE,_xll.ohTrigger(RecalcTrigger,Trigger1Y)),NA())</f>
        <v>-1.6174689587700186E-5</v>
      </c>
    </row>
    <row r="400" spans="2:17" x14ac:dyDescent="0.2">
      <c r="B400" s="39" t="s">
        <v>17</v>
      </c>
      <c r="D400" s="42">
        <f>_xll.qlCalendarAdvance(Calendar,$D399,B400,"f",FALSE)</f>
        <v>43047</v>
      </c>
      <c r="E400" s="177">
        <f>_xll.qlInterestRateIndexValueDate(IndexON,D400)</f>
        <v>43047</v>
      </c>
      <c r="F400" s="193">
        <f>IFERROR(_xll.qlIndexFixing(IndexON,D400,TRUE,_xll.ohTrigger(RecalcTrigger,TriggerON)),NA())</f>
        <v>-4.139993270961817E-3</v>
      </c>
      <c r="H400" s="42">
        <f>_xll.qlCalendarAdvance(Calendar,$H399,B400,"f",FALSE)</f>
        <v>43047</v>
      </c>
      <c r="I400" s="177">
        <f>_xll.qlInterestRateIndexValueDate(Index1M,$H400)</f>
        <v>43049</v>
      </c>
      <c r="J400" s="182">
        <f>IFERROR(_xll.qlIndexFixing(Index1M,$H400,TRUE,_xll.ohTrigger(RecalcTrigger,Trigger1M)),NA())</f>
        <v>-4.182850742528282E-3</v>
      </c>
      <c r="K400" s="44">
        <f>IFERROR(_xll.qlIndexFixing(Index3M,H400,TRUE,_xll.ohTrigger(RecalcTrigger,Trigger3M)),NA())</f>
        <v>-2.7402331738961136E-3</v>
      </c>
      <c r="L400" s="44">
        <f>IFERROR(_xll.qlIndexFixing(Index6M,$H400,TRUE,_xll.ohTrigger(RecalcTrigger,Trigger6M)),NA())</f>
        <v>-1.2655318921833537E-3</v>
      </c>
      <c r="M400" s="183">
        <f>IFERROR(_xll.qlIndexFixing(Index1Y,$H400,TRUE,_xll.ohTrigger(RecalcTrigger,Trigger1Y)),NA())</f>
        <v>6.4203211850595836E-4</v>
      </c>
      <c r="N400" s="182">
        <f>IFERROR(_xll.qlIndexFixing(ONIndex1M,I400,TRUE,_xll.ohTrigger(RecalcTrigger,Trigger1M)),NA())</f>
        <v>-4.1918409383212563E-3</v>
      </c>
      <c r="O400" s="44">
        <f>IFERROR(_xll.qlIndexFixing(ONIndex3M,I400,TRUE,_xll.ohTrigger(RecalcTrigger,Trigger3M)),NA())</f>
        <v>-2.82576990426886E-3</v>
      </c>
      <c r="P400" s="44">
        <f>IFERROR(_xll.qlIndexFixing(ONIndex6M,I400,TRUE,_xll.ohTrigger(RecalcTrigger,Trigger6M)),NA())</f>
        <v>-1.5622311430085745E-3</v>
      </c>
      <c r="Q400" s="183">
        <f>IFERROR(_xll.qlIndexFixing(ONIndex1Y,I400,TRUE,_xll.ohTrigger(RecalcTrigger,Trigger1Y)),NA())</f>
        <v>-1.815681149430759E-5</v>
      </c>
    </row>
    <row r="401" spans="2:17" x14ac:dyDescent="0.2">
      <c r="B401" s="39" t="s">
        <v>17</v>
      </c>
      <c r="D401" s="42">
        <f>_xll.qlCalendarAdvance(Calendar,$D400,B401,"f",FALSE)</f>
        <v>43048</v>
      </c>
      <c r="E401" s="177">
        <f>_xll.qlInterestRateIndexValueDate(IndexON,D401)</f>
        <v>43048</v>
      </c>
      <c r="F401" s="193">
        <f>IFERROR(_xll.qlIndexFixing(IndexON,D401,TRUE,_xll.ohTrigger(RecalcTrigger,TriggerON)),NA())</f>
        <v>-4.1405367785607439E-3</v>
      </c>
      <c r="H401" s="42">
        <f>_xll.qlCalendarAdvance(Calendar,$H400,B401,"f",FALSE)</f>
        <v>43048</v>
      </c>
      <c r="I401" s="177">
        <f>_xll.qlInterestRateIndexValueDate(Index1M,$H401)</f>
        <v>43052</v>
      </c>
      <c r="J401" s="182">
        <f>IFERROR(_xll.qlIndexFixing(Index1M,$H401,TRUE,_xll.ohTrigger(RecalcTrigger,Trigger1M)),NA())</f>
        <v>-4.1809425563936742E-3</v>
      </c>
      <c r="K401" s="44">
        <f>IFERROR(_xll.qlIndexFixing(Index3M,H401,TRUE,_xll.ohTrigger(RecalcTrigger,Trigger3M)),NA())</f>
        <v>-2.7369578295522376E-3</v>
      </c>
      <c r="L401" s="44">
        <f>IFERROR(_xll.qlIndexFixing(Index6M,$H401,TRUE,_xll.ohTrigger(RecalcTrigger,Trigger6M)),NA())</f>
        <v>-1.2571121812927559E-3</v>
      </c>
      <c r="M401" s="183">
        <f>IFERROR(_xll.qlIndexFixing(Index1Y,$H401,TRUE,_xll.ohTrigger(RecalcTrigger,Trigger1Y)),NA())</f>
        <v>6.4934728350811834E-4</v>
      </c>
      <c r="N401" s="182">
        <f>IFERROR(_xll.qlIndexFixing(ONIndex1M,I401,TRUE,_xll.ohTrigger(RecalcTrigger,Trigger1M)),NA())</f>
        <v>-4.1911794736382291E-3</v>
      </c>
      <c r="O401" s="44">
        <f>IFERROR(_xll.qlIndexFixing(ONIndex3M,I401,TRUE,_xll.ohTrigger(RecalcTrigger,Trigger3M)),NA())</f>
        <v>-2.8250949245167689E-3</v>
      </c>
      <c r="P401" s="44">
        <f>IFERROR(_xll.qlIndexFixing(ONIndex6M,I401,TRUE,_xll.ohTrigger(RecalcTrigger,Trigger6M)),NA())</f>
        <v>-1.5601627135408691E-3</v>
      </c>
      <c r="Q401" s="183">
        <f>IFERROR(_xll.qlIndexFixing(ONIndex1Y,I401,TRUE,_xll.ohTrigger(RecalcTrigger,Trigger1Y)),NA())</f>
        <v>-1.9527584069756188E-5</v>
      </c>
    </row>
    <row r="402" spans="2:17" x14ac:dyDescent="0.2">
      <c r="B402" s="39" t="s">
        <v>17</v>
      </c>
      <c r="D402" s="42">
        <f>_xll.qlCalendarAdvance(Calendar,$D401,B402,"f",FALSE)</f>
        <v>43049</v>
      </c>
      <c r="E402" s="177">
        <f>_xll.qlInterestRateIndexValueDate(IndexON,D402)</f>
        <v>43049</v>
      </c>
      <c r="F402" s="193">
        <f>IFERROR(_xll.qlIndexFixing(IndexON,D402,TRUE,_xll.ohTrigger(RecalcTrigger,TriggerON)),NA())</f>
        <v>-4.1414448718279928E-3</v>
      </c>
      <c r="H402" s="42">
        <f>_xll.qlCalendarAdvance(Calendar,$H401,B402,"f",FALSE)</f>
        <v>43049</v>
      </c>
      <c r="I402" s="177">
        <f>_xll.qlInterestRateIndexValueDate(Index1M,$H402)</f>
        <v>43053</v>
      </c>
      <c r="J402" s="182">
        <f>IFERROR(_xll.qlIndexFixing(Index1M,$H402,TRUE,_xll.ohTrigger(RecalcTrigger,Trigger1M)),NA())</f>
        <v>-4.1801406048018741E-3</v>
      </c>
      <c r="K402" s="44">
        <f>IFERROR(_xll.qlIndexFixing(Index3M,H402,TRUE,_xll.ohTrigger(RecalcTrigger,Trigger3M)),NA())</f>
        <v>-2.7355309185667811E-3</v>
      </c>
      <c r="L402" s="44">
        <f>IFERROR(_xll.qlIndexFixing(Index6M,$H402,TRUE,_xll.ohTrigger(RecalcTrigger,Trigger6M)),NA())</f>
        <v>-1.2554206593639351E-3</v>
      </c>
      <c r="M402" s="183">
        <f>IFERROR(_xll.qlIndexFixing(Index1Y,$H402,TRUE,_xll.ohTrigger(RecalcTrigger,Trigger1Y)),NA())</f>
        <v>6.5311784914537038E-4</v>
      </c>
      <c r="N402" s="182">
        <f>IFERROR(_xll.qlIndexFixing(ONIndex1M,I402,TRUE,_xll.ohTrigger(RecalcTrigger,Trigger1M)),NA())</f>
        <v>-4.1905077557169434E-3</v>
      </c>
      <c r="O402" s="44">
        <f>IFERROR(_xll.qlIndexFixing(ONIndex3M,I402,TRUE,_xll.ohTrigger(RecalcTrigger,Trigger3M)),NA())</f>
        <v>-2.824402764547429E-3</v>
      </c>
      <c r="P402" s="44">
        <f>IFERROR(_xll.qlIndexFixing(ONIndex6M,I402,TRUE,_xll.ohTrigger(RecalcTrigger,Trigger6M)),NA())</f>
        <v>-1.5580595636466299E-3</v>
      </c>
      <c r="Q402" s="183">
        <f>IFERROR(_xll.qlIndexFixing(ONIndex1Y,I402,TRUE,_xll.ohTrigger(RecalcTrigger,Trigger1Y)),NA())</f>
        <v>-2.0282606953969662E-5</v>
      </c>
    </row>
    <row r="403" spans="2:17" x14ac:dyDescent="0.2">
      <c r="B403" s="39" t="s">
        <v>17</v>
      </c>
      <c r="D403" s="42">
        <f>_xll.qlCalendarAdvance(Calendar,$D402,B403,"f",FALSE)</f>
        <v>43052</v>
      </c>
      <c r="E403" s="177">
        <f>_xll.qlInterestRateIndexValueDate(IndexON,D403)</f>
        <v>43052</v>
      </c>
      <c r="F403" s="193">
        <f>IFERROR(_xll.qlIndexFixing(IndexON,D403,TRUE,_xll.ohTrigger(RecalcTrigger,TriggerON)),NA())</f>
        <v>-4.1423156151587648E-3</v>
      </c>
      <c r="H403" s="42">
        <f>_xll.qlCalendarAdvance(Calendar,$H402,B403,"f",FALSE)</f>
        <v>43052</v>
      </c>
      <c r="I403" s="177">
        <f>_xll.qlInterestRateIndexValueDate(Index1M,$H403)</f>
        <v>43054</v>
      </c>
      <c r="J403" s="182">
        <f>IFERROR(_xll.qlIndexFixing(Index1M,$H403,TRUE,_xll.ohTrigger(RecalcTrigger,Trigger1M)),NA())</f>
        <v>-4.1793281443549546E-3</v>
      </c>
      <c r="K403" s="44">
        <f>IFERROR(_xll.qlIndexFixing(Index3M,H403,TRUE,_xll.ohTrigger(RecalcTrigger,Trigger3M)),NA())</f>
        <v>-2.7340878262454888E-3</v>
      </c>
      <c r="L403" s="44">
        <f>IFERROR(_xll.qlIndexFixing(Index6M,$H403,TRUE,_xll.ohTrigger(RecalcTrigger,Trigger6M)),NA())</f>
        <v>-1.2528656249449796E-3</v>
      </c>
      <c r="M403" s="183">
        <f>IFERROR(_xll.qlIndexFixing(Index1Y,$H403,TRUE,_xll.ohTrigger(RecalcTrigger,Trigger1Y)),NA())</f>
        <v>6.5690676710502389E-4</v>
      </c>
      <c r="N403" s="182">
        <f>IFERROR(_xll.qlIndexFixing(ONIndex1M,I403,TRUE,_xll.ohTrigger(RecalcTrigger,Trigger1M)),NA())</f>
        <v>-4.1890812999234583E-3</v>
      </c>
      <c r="O403" s="44">
        <f>IFERROR(_xll.qlIndexFixing(ONIndex3M,I403,TRUE,_xll.ohTrigger(RecalcTrigger,Trigger3M)),NA())</f>
        <v>-2.8229386050471206E-3</v>
      </c>
      <c r="P403" s="44">
        <f>IFERROR(_xll.qlIndexFixing(ONIndex6M,I403,TRUE,_xll.ohTrigger(RecalcTrigger,Trigger6M)),NA())</f>
        <v>-1.5537300315671132E-3</v>
      </c>
      <c r="Q403" s="183">
        <f>IFERROR(_xll.qlIndexFixing(ONIndex1Y,I403,TRUE,_xll.ohTrigger(RecalcTrigger,Trigger1Y)),NA())</f>
        <v>-1.9718150645609001E-5</v>
      </c>
    </row>
    <row r="404" spans="2:17" x14ac:dyDescent="0.2">
      <c r="B404" s="39" t="s">
        <v>17</v>
      </c>
      <c r="D404" s="42">
        <f>_xll.qlCalendarAdvance(Calendar,$D403,B404,"f",FALSE)</f>
        <v>43053</v>
      </c>
      <c r="E404" s="177">
        <f>_xll.qlInterestRateIndexValueDate(IndexON,D404)</f>
        <v>43053</v>
      </c>
      <c r="F404" s="193">
        <f>IFERROR(_xll.qlIndexFixing(IndexON,D404,TRUE,_xll.ohTrigger(RecalcTrigger,TriggerON)),NA())</f>
        <v>-4.1426601657068574E-3</v>
      </c>
      <c r="H404" s="42">
        <f>_xll.qlCalendarAdvance(Calendar,$H403,B404,"f",FALSE)</f>
        <v>43053</v>
      </c>
      <c r="I404" s="177">
        <f>_xll.qlInterestRateIndexValueDate(Index1M,$H404)</f>
        <v>43055</v>
      </c>
      <c r="J404" s="182">
        <f>IFERROR(_xll.qlIndexFixing(Index1M,$H404,TRUE,_xll.ohTrigger(RecalcTrigger,Trigger1M)),NA())</f>
        <v>-4.1775685429332188E-3</v>
      </c>
      <c r="K404" s="44">
        <f>IFERROR(_xll.qlIndexFixing(Index3M,H404,TRUE,_xll.ohTrigger(RecalcTrigger,Trigger3M)),NA())</f>
        <v>-2.7326285662135474E-3</v>
      </c>
      <c r="L404" s="44">
        <f>IFERROR(_xll.qlIndexFixing(Index6M,$H404,TRUE,_xll.ohTrigger(RecalcTrigger,Trigger6M)),NA())</f>
        <v>-1.2502999800566149E-3</v>
      </c>
      <c r="M404" s="183">
        <f>IFERROR(_xll.qlIndexFixing(Index1Y,$H404,TRUE,_xll.ohTrigger(RecalcTrigger,Trigger1Y)),NA())</f>
        <v>6.6071239183521969E-4</v>
      </c>
      <c r="N404" s="182">
        <f>IFERROR(_xll.qlIndexFixing(ONIndex1M,I404,TRUE,_xll.ohTrigger(RecalcTrigger,Trigger1M)),NA())</f>
        <v>-4.1877179677562992E-3</v>
      </c>
      <c r="O404" s="44">
        <f>IFERROR(_xll.qlIndexFixing(ONIndex3M,I404,TRUE,_xll.ohTrigger(RecalcTrigger,Trigger3M)),NA())</f>
        <v>-2.8214605785326086E-3</v>
      </c>
      <c r="P404" s="44">
        <f>IFERROR(_xll.qlIndexFixing(ONIndex6M,I404,TRUE,_xll.ohTrigger(RecalcTrigger,Trigger6M)),NA())</f>
        <v>-1.5492965918184609E-3</v>
      </c>
      <c r="Q404" s="183">
        <f>IFERROR(_xll.qlIndexFixing(ONIndex1Y,I404,TRUE,_xll.ohTrigger(RecalcTrigger,Trigger1Y)),NA())</f>
        <v>-1.7057192978064961E-5</v>
      </c>
    </row>
    <row r="405" spans="2:17" x14ac:dyDescent="0.2">
      <c r="B405" s="39" t="s">
        <v>17</v>
      </c>
      <c r="D405" s="42">
        <f>_xll.qlCalendarAdvance(Calendar,$D404,B405,"f",FALSE)</f>
        <v>43054</v>
      </c>
      <c r="E405" s="177">
        <f>_xll.qlInterestRateIndexValueDate(IndexON,D405)</f>
        <v>43054</v>
      </c>
      <c r="F405" s="193">
        <f>IFERROR(_xll.qlIndexFixing(IndexON,D405,TRUE,_xll.ohTrigger(RecalcTrigger,TriggerON)),NA())</f>
        <v>-4.1429641085377611E-3</v>
      </c>
      <c r="H405" s="42">
        <f>_xll.qlCalendarAdvance(Calendar,$H404,B405,"f",FALSE)</f>
        <v>43054</v>
      </c>
      <c r="I405" s="177">
        <f>_xll.qlInterestRateIndexValueDate(Index1M,$H405)</f>
        <v>43056</v>
      </c>
      <c r="J405" s="182">
        <f>IFERROR(_xll.qlIndexFixing(Index1M,$H405,TRUE,_xll.ohTrigger(RecalcTrigger,Trigger1M)),NA())</f>
        <v>-4.1771997728283633E-3</v>
      </c>
      <c r="K405" s="44">
        <f>IFERROR(_xll.qlIndexFixing(Index3M,H405,TRUE,_xll.ohTrigger(RecalcTrigger,Trigger3M)),NA())</f>
        <v>-2.7301368287298198E-3</v>
      </c>
      <c r="L405" s="44">
        <f>IFERROR(_xll.qlIndexFixing(Index6M,$H405,TRUE,_xll.ohTrigger(RecalcTrigger,Trigger6M)),NA())</f>
        <v>-1.2477238664095726E-3</v>
      </c>
      <c r="M405" s="183">
        <f>IFERROR(_xll.qlIndexFixing(Index1Y,$H405,TRUE,_xll.ohTrigger(RecalcTrigger,Trigger1Y)),NA())</f>
        <v>6.6843957750127667E-4</v>
      </c>
      <c r="N405" s="182">
        <f>IFERROR(_xll.qlIndexFixing(ONIndex1M,I405,TRUE,_xll.ohTrigger(RecalcTrigger,Trigger1M)),NA())</f>
        <v>-4.1869946956740733E-3</v>
      </c>
      <c r="O405" s="44">
        <f>IFERROR(_xll.qlIndexFixing(ONIndex3M,I405,TRUE,_xll.ohTrigger(RecalcTrigger,Trigger3M)),NA())</f>
        <v>-2.820681209283471E-3</v>
      </c>
      <c r="P405" s="44">
        <f>IFERROR(_xll.qlIndexFixing(ONIndex6M,I405,TRUE,_xll.ohTrigger(RecalcTrigger,Trigger6M)),NA())</f>
        <v>-1.5470174631726508E-3</v>
      </c>
      <c r="Q405" s="183">
        <f>IFERROR(_xll.qlIndexFixing(ONIndex1Y,I405,TRUE,_xll.ohTrigger(RecalcTrigger,Trigger1Y)),NA())</f>
        <v>-1.4667460765949158E-5</v>
      </c>
    </row>
    <row r="406" spans="2:17" x14ac:dyDescent="0.2">
      <c r="B406" s="39" t="s">
        <v>17</v>
      </c>
      <c r="D406" s="42">
        <f>_xll.qlCalendarAdvance(Calendar,$D405,B406,"f",FALSE)</f>
        <v>43055</v>
      </c>
      <c r="E406" s="177">
        <f>_xll.qlInterestRateIndexValueDate(IndexON,D406)</f>
        <v>43055</v>
      </c>
      <c r="F406" s="193">
        <f>IFERROR(_xll.qlIndexFixing(IndexON,D406,TRUE,_xll.ohTrigger(RecalcTrigger,TriggerON)),NA())</f>
        <v>-4.1432271717889435E-3</v>
      </c>
      <c r="H406" s="42">
        <f>_xll.qlCalendarAdvance(Calendar,$H405,B406,"f",FALSE)</f>
        <v>43055</v>
      </c>
      <c r="I406" s="177">
        <f>_xll.qlInterestRateIndexValueDate(Index1M,$H406)</f>
        <v>43059</v>
      </c>
      <c r="J406" s="182">
        <f>IFERROR(_xll.qlIndexFixing(Index1M,$H406,TRUE,_xll.ohTrigger(RecalcTrigger,Trigger1M)),NA())</f>
        <v>-4.1751075377627345E-3</v>
      </c>
      <c r="K406" s="44">
        <f>IFERROR(_xll.qlIndexFixing(Index3M,H406,TRUE,_xll.ohTrigger(RecalcTrigger,Trigger3M)),NA())</f>
        <v>-2.7266301386032745E-3</v>
      </c>
      <c r="L406" s="44">
        <f>IFERROR(_xll.qlIndexFixing(Index6M,$H406,TRUE,_xll.ohTrigger(RecalcTrigger,Trigger6M)),NA())</f>
        <v>-1.2390264671958684E-3</v>
      </c>
      <c r="M406" s="183">
        <f>IFERROR(_xll.qlIndexFixing(Index1Y,$H406,TRUE,_xll.ohTrigger(RecalcTrigger,Trigger1Y)),NA())</f>
        <v>6.76068625875201E-4</v>
      </c>
      <c r="N406" s="182">
        <f>IFERROR(_xll.qlIndexFixing(ONIndex1M,I406,TRUE,_xll.ohTrigger(RecalcTrigger,Trigger1M)),NA())</f>
        <v>-4.1862610551657298E-3</v>
      </c>
      <c r="O406" s="44">
        <f>IFERROR(_xll.qlIndexFixing(ONIndex3M,I406,TRUE,_xll.ohTrigger(RecalcTrigger,Trigger3M)),NA())</f>
        <v>-2.8198841363158422E-3</v>
      </c>
      <c r="P406" s="44">
        <f>IFERROR(_xll.qlIndexFixing(ONIndex6M,I406,TRUE,_xll.ohTrigger(RecalcTrigger,Trigger6M)),NA())</f>
        <v>-1.5447026633808036E-3</v>
      </c>
      <c r="Q406" s="183">
        <f>IFERROR(_xll.qlIndexFixing(ONIndex1Y,I406,TRUE,_xll.ohTrigger(RecalcTrigger,Trigger1Y)),NA())</f>
        <v>-1.1635576182555951E-5</v>
      </c>
    </row>
    <row r="407" spans="2:17" x14ac:dyDescent="0.2">
      <c r="B407" s="39" t="s">
        <v>17</v>
      </c>
      <c r="D407" s="42">
        <f>_xll.qlCalendarAdvance(Calendar,$D406,B407,"f",FALSE)</f>
        <v>43056</v>
      </c>
      <c r="E407" s="177">
        <f>_xll.qlInterestRateIndexValueDate(IndexON,D407)</f>
        <v>43056</v>
      </c>
      <c r="F407" s="193">
        <f>IFERROR(_xll.qlIndexFixing(IndexON,D407,TRUE,_xll.ohTrigger(RecalcTrigger,TriggerON)),NA())</f>
        <v>-4.1435679798240699E-3</v>
      </c>
      <c r="H407" s="42">
        <f>_xll.qlCalendarAdvance(Calendar,$H406,B407,"f",FALSE)</f>
        <v>43056</v>
      </c>
      <c r="I407" s="177">
        <f>_xll.qlInterestRateIndexValueDate(Index1M,$H407)</f>
        <v>43060</v>
      </c>
      <c r="J407" s="182">
        <f>IFERROR(_xll.qlIndexFixing(Index1M,$H407,TRUE,_xll.ohTrigger(RecalcTrigger,Trigger1M)),NA())</f>
        <v>-4.1742316212580732E-3</v>
      </c>
      <c r="K407" s="44">
        <f>IFERROR(_xll.qlIndexFixing(Index3M,H407,TRUE,_xll.ohTrigger(RecalcTrigger,Trigger3M)),NA())</f>
        <v>-2.7250902615035292E-3</v>
      </c>
      <c r="L407" s="44">
        <f>IFERROR(_xll.qlIndexFixing(Index6M,$H407,TRUE,_xll.ohTrigger(RecalcTrigger,Trigger6M)),NA())</f>
        <v>-1.2373175925342579E-3</v>
      </c>
      <c r="M407" s="183">
        <f>IFERROR(_xll.qlIndexFixing(Index1Y,$H407,TRUE,_xll.ohTrigger(RecalcTrigger,Trigger1Y)),NA())</f>
        <v>6.7993267962263774E-4</v>
      </c>
      <c r="N407" s="182">
        <f>IFERROR(_xll.qlIndexFixing(ONIndex1M,I407,TRUE,_xll.ohTrigger(RecalcTrigger,Trigger1M)),NA())</f>
        <v>-4.1855170272064868E-3</v>
      </c>
      <c r="O407" s="44">
        <f>IFERROR(_xll.qlIndexFixing(ONIndex3M,I407,TRUE,_xll.ohTrigger(RecalcTrigger,Trigger3M)),NA())</f>
        <v>-2.8190692724994193E-3</v>
      </c>
      <c r="P407" s="44">
        <f>IFERROR(_xll.qlIndexFixing(ONIndex6M,I407,TRUE,_xll.ohTrigger(RecalcTrigger,Trigger6M)),NA())</f>
        <v>-1.5423520338098129E-3</v>
      </c>
      <c r="Q407" s="183">
        <f>IFERROR(_xll.qlIndexFixing(ONIndex1Y,I407,TRUE,_xll.ohTrigger(RecalcTrigger,Trigger1Y)),NA())</f>
        <v>-7.9571385880328194E-6</v>
      </c>
    </row>
    <row r="408" spans="2:17" x14ac:dyDescent="0.2">
      <c r="B408" s="39" t="s">
        <v>17</v>
      </c>
      <c r="D408" s="42">
        <f>_xll.qlCalendarAdvance(Calendar,$D407,B408,"f",FALSE)</f>
        <v>43059</v>
      </c>
      <c r="E408" s="177">
        <f>_xll.qlInterestRateIndexValueDate(IndexON,D408)</f>
        <v>43059</v>
      </c>
      <c r="F408" s="193">
        <f>IFERROR(_xll.qlIndexFixing(IndexON,D408,TRUE,_xll.ohTrigger(RecalcTrigger,TriggerON)),NA())</f>
        <v>-4.1438651880687516E-3</v>
      </c>
      <c r="H408" s="42">
        <f>_xll.qlCalendarAdvance(Calendar,$H407,B408,"f",FALSE)</f>
        <v>43059</v>
      </c>
      <c r="I408" s="177">
        <f>_xll.qlInterestRateIndexValueDate(Index1M,$H408)</f>
        <v>43061</v>
      </c>
      <c r="J408" s="182">
        <f>IFERROR(_xll.qlIndexFixing(Index1M,$H408,TRUE,_xll.ohTrigger(RecalcTrigger,Trigger1M)),NA())</f>
        <v>-4.173345061588396E-3</v>
      </c>
      <c r="K408" s="44">
        <f>IFERROR(_xll.qlIndexFixing(Index3M,H408,TRUE,_xll.ohTrigger(RecalcTrigger,Trigger3M)),NA())</f>
        <v>-2.7235343087021447E-3</v>
      </c>
      <c r="L408" s="44">
        <f>IFERROR(_xll.qlIndexFixing(Index6M,$H408,TRUE,_xll.ohTrigger(RecalcTrigger,Trigger6M)),NA())</f>
        <v>-1.234691294834722E-3</v>
      </c>
      <c r="M408" s="183">
        <f>IFERROR(_xll.qlIndexFixing(Index1Y,$H408,TRUE,_xll.ohTrigger(RecalcTrigger,Trigger1Y)),NA())</f>
        <v>6.838033138876848E-4</v>
      </c>
      <c r="N408" s="182">
        <f>IFERROR(_xll.qlIndexFixing(ONIndex1M,I408,TRUE,_xll.ohTrigger(RecalcTrigger,Trigger1M)),NA())</f>
        <v>-4.1839456227332761E-3</v>
      </c>
      <c r="O408" s="44">
        <f>IFERROR(_xll.qlIndexFixing(ONIndex3M,I408,TRUE,_xll.ohTrigger(RecalcTrigger,Trigger3M)),NA())</f>
        <v>-2.8173577569035047E-3</v>
      </c>
      <c r="P408" s="44">
        <f>IFERROR(_xll.qlIndexFixing(ONIndex6M,I408,TRUE,_xll.ohTrigger(RecalcTrigger,Trigger6M)),NA())</f>
        <v>-1.5375239829840126E-3</v>
      </c>
      <c r="Q408" s="183">
        <f>IFERROR(_xll.qlIndexFixing(ONIndex1Y,I408,TRUE,_xll.ohTrigger(RecalcTrigger,Trigger1Y)),NA())</f>
        <v>1.5769148919986264E-6</v>
      </c>
    </row>
    <row r="409" spans="2:17" x14ac:dyDescent="0.2">
      <c r="B409" s="39" t="s">
        <v>17</v>
      </c>
      <c r="D409" s="42">
        <f>_xll.qlCalendarAdvance(Calendar,$D408,B409,"f",FALSE)</f>
        <v>43060</v>
      </c>
      <c r="E409" s="177">
        <f>_xll.qlInterestRateIndexValueDate(IndexON,D409)</f>
        <v>43060</v>
      </c>
      <c r="F409" s="193">
        <f>IFERROR(_xll.qlIndexFixing(IndexON,D409,TRUE,_xll.ohTrigger(RecalcTrigger,TriggerON)),NA())</f>
        <v>-4.1439197727255461E-3</v>
      </c>
      <c r="H409" s="42">
        <f>_xll.qlCalendarAdvance(Calendar,$H408,B409,"f",FALSE)</f>
        <v>43060</v>
      </c>
      <c r="I409" s="177">
        <f>_xll.qlInterestRateIndexValueDate(Index1M,$H409)</f>
        <v>43062</v>
      </c>
      <c r="J409" s="182">
        <f>IFERROR(_xll.qlIndexFixing(Index1M,$H409,TRUE,_xll.ohTrigger(RecalcTrigger,Trigger1M)),NA())</f>
        <v>-4.1704103485008725E-3</v>
      </c>
      <c r="K409" s="44">
        <f>IFERROR(_xll.qlIndexFixing(Index3M,H409,TRUE,_xll.ohTrigger(RecalcTrigger,Trigger3M)),NA())</f>
        <v>-2.7219622972441816E-3</v>
      </c>
      <c r="L409" s="44">
        <f>IFERROR(_xll.qlIndexFixing(Index6M,$H409,TRUE,_xll.ohTrigger(RecalcTrigger,Trigger6M)),NA())</f>
        <v>-1.2320553990864212E-3</v>
      </c>
      <c r="M409" s="183">
        <f>IFERROR(_xll.qlIndexFixing(Index1Y,$H409,TRUE,_xll.ohTrigger(RecalcTrigger,Trigger1Y)),NA())</f>
        <v>6.8767879879995831E-4</v>
      </c>
      <c r="N409" s="182">
        <f>IFERROR(_xll.qlIndexFixing(ONIndex1M,I409,TRUE,_xll.ohTrigger(RecalcTrigger,Trigger1M)),NA())</f>
        <v>-4.1824366552090098E-3</v>
      </c>
      <c r="O409" s="44">
        <f>IFERROR(_xll.qlIndexFixing(ONIndex3M,I409,TRUE,_xll.ohTrigger(RecalcTrigger,Trigger3M)),NA())</f>
        <v>-2.8156301638215808E-3</v>
      </c>
      <c r="P409" s="44">
        <f>IFERROR(_xll.qlIndexFixing(ONIndex6M,I409,TRUE,_xll.ohTrigger(RecalcTrigger,Trigger6M)),NA())</f>
        <v>-1.5325880481098508E-3</v>
      </c>
      <c r="Q409" s="183">
        <f>IFERROR(_xll.qlIndexFixing(ONIndex1Y,I409,TRUE,_xll.ohTrigger(RecalcTrigger,Trigger1Y)),NA())</f>
        <v>1.3310149542533622E-5</v>
      </c>
    </row>
    <row r="410" spans="2:17" x14ac:dyDescent="0.2">
      <c r="B410" s="39" t="s">
        <v>17</v>
      </c>
      <c r="D410" s="42">
        <f>_xll.qlCalendarAdvance(Calendar,$D409,B410,"f",FALSE)</f>
        <v>43061</v>
      </c>
      <c r="E410" s="177">
        <f>_xll.qlInterestRateIndexValueDate(IndexON,D410)</f>
        <v>43061</v>
      </c>
      <c r="F410" s="193">
        <f>IFERROR(_xll.qlIndexFixing(IndexON,D410,TRUE,_xll.ohTrigger(RecalcTrigger,TriggerON)),NA())</f>
        <v>-4.1439318453884155E-3</v>
      </c>
      <c r="H410" s="42">
        <f>_xll.qlCalendarAdvance(Calendar,$H409,B410,"f",FALSE)</f>
        <v>43061</v>
      </c>
      <c r="I410" s="177">
        <f>_xll.qlInterestRateIndexValueDate(Index1M,$H410)</f>
        <v>43063</v>
      </c>
      <c r="J410" s="182">
        <f>IFERROR(_xll.qlIndexFixing(Index1M,$H410,TRUE,_xll.ohTrigger(RecalcTrigger,Trigger1M)),NA())</f>
        <v>-4.1700010526092195E-3</v>
      </c>
      <c r="K410" s="44">
        <f>IFERROR(_xll.qlIndexFixing(Index3M,H410,TRUE,_xll.ohTrigger(RecalcTrigger,Trigger3M)),NA())</f>
        <v>-2.7192499488577445E-3</v>
      </c>
      <c r="L410" s="44">
        <f>IFERROR(_xll.qlIndexFixing(Index6M,$H410,TRUE,_xll.ohTrigger(RecalcTrigger,Trigger6M)),NA())</f>
        <v>-1.2294100538136428E-3</v>
      </c>
      <c r="M410" s="183">
        <f>IFERROR(_xll.qlIndexFixing(Index1Y,$H410,TRUE,_xll.ohTrigger(RecalcTrigger,Trigger1Y)),NA())</f>
        <v>6.9549969512912855E-4</v>
      </c>
      <c r="N410" s="182">
        <f>IFERROR(_xll.qlIndexFixing(ONIndex1M,I410,TRUE,_xll.ohTrigger(RecalcTrigger,Trigger1M)),NA())</f>
        <v>-4.181640401306197E-3</v>
      </c>
      <c r="O410" s="44">
        <f>IFERROR(_xll.qlIndexFixing(ONIndex3M,I410,TRUE,_xll.ohTrigger(RecalcTrigger,Trigger3M)),NA())</f>
        <v>-2.8147250370480492E-3</v>
      </c>
      <c r="P410" s="44">
        <f>IFERROR(_xll.qlIndexFixing(ONIndex6M,I410,TRUE,_xll.ohTrigger(RecalcTrigger,Trigger6M)),NA())</f>
        <v>-1.5300558924646879E-3</v>
      </c>
      <c r="Q410" s="183">
        <f>IFERROR(_xll.qlIndexFixing(ONIndex1Y,I410,TRUE,_xll.ohTrigger(RecalcTrigger,Trigger1Y)),NA())</f>
        <v>2.0287358513115805E-5</v>
      </c>
    </row>
    <row r="411" spans="2:17" x14ac:dyDescent="0.2">
      <c r="B411" s="39" t="s">
        <v>17</v>
      </c>
      <c r="D411" s="42">
        <f>_xll.qlCalendarAdvance(Calendar,$D410,B411,"f",FALSE)</f>
        <v>43062</v>
      </c>
      <c r="E411" s="177">
        <f>_xll.qlInterestRateIndexValueDate(IndexON,D411)</f>
        <v>43062</v>
      </c>
      <c r="F411" s="193">
        <f>IFERROR(_xll.qlIndexFixing(IndexON,D411,TRUE,_xll.ohTrigger(RecalcTrigger,TriggerON)),NA())</f>
        <v>-4.1439011343147314E-3</v>
      </c>
      <c r="H411" s="42">
        <f>_xll.qlCalendarAdvance(Calendar,$H410,B411,"f",FALSE)</f>
        <v>43062</v>
      </c>
      <c r="I411" s="177">
        <f>_xll.qlInterestRateIndexValueDate(Index1M,$H411)</f>
        <v>43066</v>
      </c>
      <c r="J411" s="182">
        <f>IFERROR(_xll.qlIndexFixing(Index1M,$H411,TRUE,_xll.ohTrigger(RecalcTrigger,Trigger1M)),NA())</f>
        <v>-4.1687519441926391E-3</v>
      </c>
      <c r="K411" s="44">
        <f>IFERROR(_xll.qlIndexFixing(Index3M,H411,TRUE,_xll.ohTrigger(RecalcTrigger,Trigger3M)),NA())</f>
        <v>-2.7155140227832692E-3</v>
      </c>
      <c r="L411" s="44">
        <f>IFERROR(_xll.qlIndexFixing(Index6M,$H411,TRUE,_xll.ohTrigger(RecalcTrigger,Trigger6M)),NA())</f>
        <v>-1.2204564774831084E-3</v>
      </c>
      <c r="M411" s="183">
        <f>IFERROR(_xll.qlIndexFixing(Index1Y,$H411,TRUE,_xll.ohTrigger(RecalcTrigger,Trigger1Y)),NA())</f>
        <v>7.0319422586232036E-4</v>
      </c>
      <c r="N411" s="182">
        <f>IFERROR(_xll.qlIndexFixing(ONIndex1M,I411,TRUE,_xll.ohTrigger(RecalcTrigger,Trigger1M)),NA())</f>
        <v>-4.1808336446846894E-3</v>
      </c>
      <c r="O411" s="44">
        <f>IFERROR(_xll.qlIndexFixing(ONIndex3M,I411,TRUE,_xll.ohTrigger(RecalcTrigger,Trigger3M)),NA())</f>
        <v>-2.8138015960044171E-3</v>
      </c>
      <c r="P411" s="44">
        <f>IFERROR(_xll.qlIndexFixing(ONIndex6M,I411,TRUE,_xll.ohTrigger(RecalcTrigger,Trigger6M)),NA())</f>
        <v>-1.527486956161006E-3</v>
      </c>
      <c r="Q411" s="183">
        <f>IFERROR(_xll.qlIndexFixing(ONIndex1Y,I411,TRUE,_xll.ohTrigger(RecalcTrigger,Trigger1Y)),NA())</f>
        <v>2.7937523254806251E-5</v>
      </c>
    </row>
    <row r="412" spans="2:17" x14ac:dyDescent="0.2">
      <c r="B412" s="39" t="s">
        <v>17</v>
      </c>
      <c r="D412" s="42">
        <f>_xll.qlCalendarAdvance(Calendar,$D411,B412,"f",FALSE)</f>
        <v>43063</v>
      </c>
      <c r="E412" s="177">
        <f>_xll.qlInterestRateIndexValueDate(IndexON,D412)</f>
        <v>43063</v>
      </c>
      <c r="F412" s="193">
        <f>IFERROR(_xll.qlIndexFixing(IndexON,D412,TRUE,_xll.ohTrigger(RecalcTrigger,TriggerON)),NA())</f>
        <v>-4.1436480439926981E-3</v>
      </c>
      <c r="H412" s="42">
        <f>_xll.qlCalendarAdvance(Calendar,$H411,B412,"f",FALSE)</f>
        <v>43063</v>
      </c>
      <c r="I412" s="177">
        <f>_xll.qlInterestRateIndexValueDate(Index1M,$H412)</f>
        <v>43067</v>
      </c>
      <c r="J412" s="182">
        <f>IFERROR(_xll.qlIndexFixing(Index1M,$H412,TRUE,_xll.ohTrigger(RecalcTrigger,Trigger1M)),NA())</f>
        <v>-4.1678011225898537E-3</v>
      </c>
      <c r="K412" s="44">
        <f>IFERROR(_xll.qlIndexFixing(Index3M,H412,TRUE,_xll.ohTrigger(RecalcTrigger,Trigger3M)),NA())</f>
        <v>-2.7138619907686036E-3</v>
      </c>
      <c r="L412" s="44">
        <f>IFERROR(_xll.qlIndexFixing(Index6M,$H412,TRUE,_xll.ohTrigger(RecalcTrigger,Trigger6M)),NA())</f>
        <v>-1.2187371820621773E-3</v>
      </c>
      <c r="M412" s="183">
        <f>IFERROR(_xll.qlIndexFixing(Index1Y,$H412,TRUE,_xll.ohTrigger(RecalcTrigger,Trigger1Y)),NA())</f>
        <v>7.0706759429926998E-4</v>
      </c>
      <c r="N412" s="182">
        <f>IFERROR(_xll.qlIndexFixing(ONIndex1M,I412,TRUE,_xll.ohTrigger(RecalcTrigger,Trigger1M)),NA())</f>
        <v>-4.1800163661198653E-3</v>
      </c>
      <c r="O412" s="44">
        <f>IFERROR(_xll.qlIndexFixing(ONIndex3M,I412,TRUE,_xll.ohTrigger(RecalcTrigger,Trigger3M)),NA())</f>
        <v>-2.8128597533205735E-3</v>
      </c>
      <c r="P412" s="44">
        <f>IFERROR(_xll.qlIndexFixing(ONIndex6M,I412,TRUE,_xll.ohTrigger(RecalcTrigger,Trigger6M)),NA())</f>
        <v>-1.5248545641766142E-3</v>
      </c>
      <c r="Q412" s="183">
        <f>IFERROR(_xll.qlIndexFixing(ONIndex1Y,I412,TRUE,_xll.ohTrigger(RecalcTrigger,Trigger1Y)),NA())</f>
        <v>3.6118274531204975E-5</v>
      </c>
    </row>
    <row r="413" spans="2:17" x14ac:dyDescent="0.2">
      <c r="B413" s="39" t="s">
        <v>17</v>
      </c>
      <c r="D413" s="42">
        <f>_xll.qlCalendarAdvance(Calendar,$D412,B413,"f",FALSE)</f>
        <v>43066</v>
      </c>
      <c r="E413" s="177">
        <f>_xll.qlInterestRateIndexValueDate(IndexON,D413)</f>
        <v>43066</v>
      </c>
      <c r="F413" s="193">
        <f>IFERROR(_xll.qlIndexFixing(IndexON,D413,TRUE,_xll.ohTrigger(RecalcTrigger,TriggerON)),NA())</f>
        <v>-4.1433450099281899E-3</v>
      </c>
      <c r="H413" s="42">
        <f>_xll.qlCalendarAdvance(Calendar,$H412,B413,"f",FALSE)</f>
        <v>43066</v>
      </c>
      <c r="I413" s="177">
        <f>_xll.qlInterestRateIndexValueDate(Index1M,$H413)</f>
        <v>43068</v>
      </c>
      <c r="J413" s="182">
        <f>IFERROR(_xll.qlIndexFixing(Index1M,$H413,TRUE,_xll.ohTrigger(RecalcTrigger,Trigger1M)),NA())</f>
        <v>-4.1668395235041622E-3</v>
      </c>
      <c r="K413" s="44">
        <f>IFERROR(_xll.qlIndexFixing(Index3M,H413,TRUE,_xll.ohTrigger(RecalcTrigger,Trigger3M)),NA())</f>
        <v>-2.7127748159643081E-3</v>
      </c>
      <c r="L413" s="44">
        <f>IFERROR(_xll.qlIndexFixing(Index6M,$H413,TRUE,_xll.ohTrigger(RecalcTrigger,Trigger6M)),NA())</f>
        <v>-1.2160468511205071E-3</v>
      </c>
      <c r="M413" s="183">
        <f>IFERROR(_xll.qlIndexFixing(Index1Y,$H413,TRUE,_xll.ohTrigger(RecalcTrigger,Trigger1Y)),NA())</f>
        <v>7.1093518116395764E-4</v>
      </c>
      <c r="N413" s="182">
        <f>IFERROR(_xll.qlIndexFixing(ONIndex1M,I413,TRUE,_xll.ohTrigger(RecalcTrigger,Trigger1M)),NA())</f>
        <v>-4.1782981440086076E-3</v>
      </c>
      <c r="O413" s="44">
        <f>IFERROR(_xll.qlIndexFixing(ONIndex3M,I413,TRUE,_xll.ohTrigger(RecalcTrigger,Trigger3M)),NA())</f>
        <v>-2.8108923453240564E-3</v>
      </c>
      <c r="P413" s="44">
        <f>IFERROR(_xll.qlIndexFixing(ONIndex6M,I413,TRUE,_xll.ohTrigger(RecalcTrigger,Trigger6M)),NA())</f>
        <v>-1.5189792325953633E-3</v>
      </c>
      <c r="Q413" s="183">
        <f>IFERROR(_xll.qlIndexFixing(ONIndex1Y,I413,TRUE,_xll.ohTrigger(RecalcTrigger,Trigger1Y)),NA())</f>
        <v>5.210161795332624E-5</v>
      </c>
    </row>
    <row r="414" spans="2:17" x14ac:dyDescent="0.2">
      <c r="B414" s="39" t="s">
        <v>17</v>
      </c>
      <c r="D414" s="42">
        <f>_xll.qlCalendarAdvance(Calendar,$D413,B414,"f",FALSE)</f>
        <v>43067</v>
      </c>
      <c r="E414" s="177">
        <f>_xll.qlInterestRateIndexValueDate(IndexON,D414)</f>
        <v>43067</v>
      </c>
      <c r="F414" s="193">
        <f>IFERROR(_xll.qlIndexFixing(IndexON,D414,TRUE,_xll.ohTrigger(RecalcTrigger,TriggerON)),NA())</f>
        <v>-4.1430962986366282E-3</v>
      </c>
      <c r="H414" s="42">
        <f>_xll.qlCalendarAdvance(Calendar,$H413,B414,"f",FALSE)</f>
        <v>43067</v>
      </c>
      <c r="I414" s="177">
        <f>_xll.qlInterestRateIndexValueDate(Index1M,$H414)</f>
        <v>43069</v>
      </c>
      <c r="J414" s="182">
        <f>IFERROR(_xll.qlIndexFixing(Index1M,$H414,TRUE,_xll.ohTrigger(RecalcTrigger,Trigger1M)),NA())</f>
        <v>-4.1664053538439843E-3</v>
      </c>
      <c r="K414" s="44">
        <f>IFERROR(_xll.qlIndexFixing(Index3M,H414,TRUE,_xll.ohTrigger(RecalcTrigger,Trigger3M)),NA())</f>
        <v>-2.7116734909395923E-3</v>
      </c>
      <c r="L414" s="44">
        <f>IFERROR(_xll.qlIndexFixing(Index6M,$H414,TRUE,_xll.ohTrigger(RecalcTrigger,Trigger6M)),NA())</f>
        <v>-1.2123622262839207E-3</v>
      </c>
      <c r="M414" s="183">
        <f>IFERROR(_xll.qlIndexFixing(Index1Y,$H414,TRUE,_xll.ohTrigger(RecalcTrigger,Trigger1Y)),NA())</f>
        <v>7.1479517225104931E-4</v>
      </c>
      <c r="N414" s="182">
        <f>IFERROR(_xll.qlIndexFixing(ONIndex1M,I414,TRUE,_xll.ohTrigger(RecalcTrigger,Trigger1M)),NA())</f>
        <v>-4.1766416485744529E-3</v>
      </c>
      <c r="O414" s="44">
        <f>IFERROR(_xll.qlIndexFixing(ONIndex3M,I414,TRUE,_xll.ohTrigger(RecalcTrigger,Trigger3M)),NA())</f>
        <v>-2.8089066220182701E-3</v>
      </c>
      <c r="P414" s="44">
        <f>IFERROR(_xll.qlIndexFixing(ONIndex6M,I414,TRUE,_xll.ohTrigger(RecalcTrigger,Trigger6M)),NA())</f>
        <v>-1.5124534615118534E-3</v>
      </c>
      <c r="Q414" s="183">
        <f>IFERROR(_xll.qlIndexFixing(ONIndex1Y,I414,TRUE,_xll.ohTrigger(RecalcTrigger,Trigger1Y)),NA())</f>
        <v>6.7405939390141612E-5</v>
      </c>
    </row>
    <row r="415" spans="2:17" x14ac:dyDescent="0.2">
      <c r="B415" s="39" t="s">
        <v>17</v>
      </c>
      <c r="D415" s="42">
        <f>_xll.qlCalendarAdvance(Calendar,$D414,B415,"f",FALSE)</f>
        <v>43068</v>
      </c>
      <c r="E415" s="177">
        <f>_xll.qlInterestRateIndexValueDate(IndexON,D415)</f>
        <v>43068</v>
      </c>
      <c r="F415" s="193">
        <f>IFERROR(_xll.qlIndexFixing(IndexON,D415,TRUE,_xll.ohTrigger(RecalcTrigger,TriggerON)),NA())</f>
        <v>-4.1428031711943092E-3</v>
      </c>
      <c r="H415" s="42">
        <f>_xll.qlCalendarAdvance(Calendar,$H414,B415,"f",FALSE)</f>
        <v>43068</v>
      </c>
      <c r="I415" s="177">
        <f>_xll.qlInterestRateIndexValueDate(Index1M,$H415)</f>
        <v>43070</v>
      </c>
      <c r="J415" s="182">
        <f>IFERROR(_xll.qlIndexFixing(Index1M,$H415,TRUE,_xll.ohTrigger(RecalcTrigger,Trigger1M)),NA())</f>
        <v>-4.1637856247701832E-3</v>
      </c>
      <c r="K415" s="44">
        <f>IFERROR(_xll.qlIndexFixing(Index3M,H415,TRUE,_xll.ohTrigger(RecalcTrigger,Trigger3M)),NA())</f>
        <v>-2.7099891314321667E-3</v>
      </c>
      <c r="L415" s="44">
        <f>IFERROR(_xll.qlIndexFixing(Index6M,$H415,TRUE,_xll.ohTrigger(RecalcTrigger,Trigger6M)),NA())</f>
        <v>-1.209647312787268E-3</v>
      </c>
      <c r="M415" s="183">
        <f>IFERROR(_xll.qlIndexFixing(Index1Y,$H415,TRUE,_xll.ohTrigger(RecalcTrigger,Trigger1Y)),NA())</f>
        <v>7.2262689462488825E-4</v>
      </c>
      <c r="N415" s="182">
        <f>IFERROR(_xll.qlIndexFixing(ONIndex1M,I415,TRUE,_xll.ohTrigger(RecalcTrigger,Trigger1M)),NA())</f>
        <v>-4.1757714725232375E-3</v>
      </c>
      <c r="O415" s="44">
        <f>IFERROR(_xll.qlIndexFixing(ONIndex3M,I415,TRUE,_xll.ohTrigger(RecalcTrigger,Trigger3M)),NA())</f>
        <v>-2.8078714628199108E-3</v>
      </c>
      <c r="P415" s="44">
        <f>IFERROR(_xll.qlIndexFixing(ONIndex6M,I415,TRUE,_xll.ohTrigger(RecalcTrigger,Trigger6M)),NA())</f>
        <v>-1.5088526078965714E-3</v>
      </c>
      <c r="Q415" s="183">
        <f>IFERROR(_xll.qlIndexFixing(ONIndex1Y,I415,TRUE,_xll.ohTrigger(RecalcTrigger,Trigger1Y)),NA())</f>
        <v>7.4714444311396733E-5</v>
      </c>
    </row>
    <row r="416" spans="2:17" x14ac:dyDescent="0.2">
      <c r="B416" s="39" t="s">
        <v>17</v>
      </c>
      <c r="D416" s="42">
        <f>_xll.qlCalendarAdvance(Calendar,$D415,B416,"f",FALSE)</f>
        <v>43069</v>
      </c>
      <c r="E416" s="177">
        <f>_xll.qlInterestRateIndexValueDate(IndexON,D416)</f>
        <v>43069</v>
      </c>
      <c r="F416" s="193">
        <f>IFERROR(_xll.qlIndexFixing(IndexON,D416,TRUE,_xll.ohTrigger(RecalcTrigger,TriggerON)),NA())</f>
        <v>-4.1424653555388602E-3</v>
      </c>
      <c r="H416" s="42">
        <f>_xll.qlCalendarAdvance(Calendar,$H415,B416,"f",FALSE)</f>
        <v>43069</v>
      </c>
      <c r="I416" s="177">
        <f>_xll.qlInterestRateIndexValueDate(Index1M,$H416)</f>
        <v>43073</v>
      </c>
      <c r="J416" s="182">
        <f>IFERROR(_xll.qlIndexFixing(Index1M,$H416,TRUE,_xll.ohTrigger(RecalcTrigger,Trigger1M)),NA())</f>
        <v>-4.1613054604769297E-3</v>
      </c>
      <c r="K416" s="44">
        <f>IFERROR(_xll.qlIndexFixing(Index3M,H416,TRUE,_xll.ohTrigger(RecalcTrigger,Trigger3M)),NA())</f>
        <v>-2.7042351527126044E-3</v>
      </c>
      <c r="L416" s="44">
        <f>IFERROR(_xll.qlIndexFixing(Index6M,$H416,TRUE,_xll.ohTrigger(RecalcTrigger,Trigger6M)),NA())</f>
        <v>-1.2014626084024792E-3</v>
      </c>
      <c r="M416" s="183">
        <f>IFERROR(_xll.qlIndexFixing(Index1Y,$H416,TRUE,_xll.ohTrigger(RecalcTrigger,Trigger1Y)),NA())</f>
        <v>7.3014836001831704E-4</v>
      </c>
      <c r="N416" s="182">
        <f>IFERROR(_xll.qlIndexFixing(ONIndex1M,I416,TRUE,_xll.ohTrigger(RecalcTrigger,Trigger1M)),NA())</f>
        <v>-4.1748906592609103E-3</v>
      </c>
      <c r="O416" s="44">
        <f>IFERROR(_xll.qlIndexFixing(ONIndex3M,I416,TRUE,_xll.ohTrigger(RecalcTrigger,Trigger3M)),NA())</f>
        <v>-2.8068173786399697E-3</v>
      </c>
      <c r="P416" s="44">
        <f>IFERROR(_xll.qlIndexFixing(ONIndex6M,I416,TRUE,_xll.ohTrigger(RecalcTrigger,Trigger6M)),NA())</f>
        <v>-1.5050490153756257E-3</v>
      </c>
      <c r="Q416" s="183">
        <f>IFERROR(_xll.qlIndexFixing(ONIndex1Y,I416,TRUE,_xll.ohTrigger(RecalcTrigger,Trigger1Y)),NA())</f>
        <v>8.1814260246559911E-5</v>
      </c>
    </row>
    <row r="417" spans="2:17" x14ac:dyDescent="0.2">
      <c r="B417" s="39" t="s">
        <v>17</v>
      </c>
      <c r="D417" s="42">
        <f>_xll.qlCalendarAdvance(Calendar,$D416,B417,"f",FALSE)</f>
        <v>43070</v>
      </c>
      <c r="E417" s="177">
        <f>_xll.qlInterestRateIndexValueDate(IndexON,D417)</f>
        <v>43070</v>
      </c>
      <c r="F417" s="193">
        <f>IFERROR(_xll.qlIndexFixing(IndexON,D417,TRUE,_xll.ohTrigger(RecalcTrigger,TriggerON)),NA())</f>
        <v>-4.1415917559062265E-3</v>
      </c>
      <c r="H417" s="42">
        <f>_xll.qlCalendarAdvance(Calendar,$H416,B417,"f",FALSE)</f>
        <v>43070</v>
      </c>
      <c r="I417" s="177">
        <f>_xll.qlInterestRateIndexValueDate(Index1M,$H417)</f>
        <v>43074</v>
      </c>
      <c r="J417" s="182">
        <f>IFERROR(_xll.qlIndexFixing(Index1M,$H417,TRUE,_xll.ohTrigger(RecalcTrigger,Trigger1M)),NA())</f>
        <v>-4.1602733032346734E-3</v>
      </c>
      <c r="K417" s="44">
        <f>IFERROR(_xll.qlIndexFixing(Index3M,H417,TRUE,_xll.ohTrigger(RecalcTrigger,Trigger3M)),NA())</f>
        <v>-2.7030932273213182E-3</v>
      </c>
      <c r="L417" s="44">
        <f>IFERROR(_xll.qlIndexFixing(Index6M,$H417,TRUE,_xll.ohTrigger(RecalcTrigger,Trigger6M)),NA())</f>
        <v>-1.1987245345300116E-3</v>
      </c>
      <c r="M417" s="183">
        <f>IFERROR(_xll.qlIndexFixing(Index1Y,$H417,TRUE,_xll.ohTrigger(RecalcTrigger,Trigger1Y)),NA())</f>
        <v>7.3396749775643099E-4</v>
      </c>
      <c r="N417" s="182">
        <f>IFERROR(_xll.qlIndexFixing(ONIndex1M,I417,TRUE,_xll.ohTrigger(RecalcTrigger,Trigger1M)),NA())</f>
        <v>-4.1739991897227213E-3</v>
      </c>
      <c r="O417" s="44">
        <f>IFERROR(_xll.qlIndexFixing(ONIndex3M,I417,TRUE,_xll.ohTrigger(RecalcTrigger,Trigger3M)),NA())</f>
        <v>-2.8057442820283995E-3</v>
      </c>
      <c r="P417" s="44">
        <f>IFERROR(_xll.qlIndexFixing(ONIndex6M,I417,TRUE,_xll.ohTrigger(RecalcTrigger,Trigger6M)),NA())</f>
        <v>-1.5010414300720143E-3</v>
      </c>
      <c r="Q417" s="183">
        <f>IFERROR(_xll.qlIndexFixing(ONIndex1Y,I417,TRUE,_xll.ohTrigger(RecalcTrigger,Trigger1Y)),NA())</f>
        <v>8.870372444569341E-5</v>
      </c>
    </row>
    <row r="418" spans="2:17" x14ac:dyDescent="0.2">
      <c r="B418" s="39" t="s">
        <v>17</v>
      </c>
      <c r="D418" s="42">
        <f>_xll.qlCalendarAdvance(Calendar,$D417,B418,"f",FALSE)</f>
        <v>43073</v>
      </c>
      <c r="E418" s="177">
        <f>_xll.qlInterestRateIndexValueDate(IndexON,D418)</f>
        <v>43073</v>
      </c>
      <c r="F418" s="193">
        <f>IFERROR(_xll.qlIndexFixing(IndexON,D418,TRUE,_xll.ohTrigger(RecalcTrigger,TriggerON)),NA())</f>
        <v>-4.1406617702577364E-3</v>
      </c>
      <c r="H418" s="42">
        <f>_xll.qlCalendarAdvance(Calendar,$H417,B418,"f",FALSE)</f>
        <v>43073</v>
      </c>
      <c r="I418" s="177">
        <f>_xll.qlInterestRateIndexValueDate(Index1M,$H418)</f>
        <v>43075</v>
      </c>
      <c r="J418" s="182">
        <f>IFERROR(_xll.qlIndexFixing(Index1M,$H418,TRUE,_xll.ohTrigger(RecalcTrigger,Trigger1M)),NA())</f>
        <v>-4.1580697218579488E-3</v>
      </c>
      <c r="K418" s="44">
        <f>IFERROR(_xll.qlIndexFixing(Index3M,H418,TRUE,_xll.ohTrigger(RecalcTrigger,Trigger3M)),NA())</f>
        <v>-2.7013297552751503E-3</v>
      </c>
      <c r="L418" s="44">
        <f>IFERROR(_xll.qlIndexFixing(Index6M,$H418,TRUE,_xll.ohTrigger(RecalcTrigger,Trigger6M)),NA())</f>
        <v>-1.1959832996979178E-3</v>
      </c>
      <c r="M418" s="183">
        <f>IFERROR(_xll.qlIndexFixing(Index1Y,$H418,TRUE,_xll.ohTrigger(RecalcTrigger,Trigger1Y)),NA())</f>
        <v>7.3778016233500227E-4</v>
      </c>
      <c r="N418" s="182">
        <f>IFERROR(_xll.qlIndexFixing(ONIndex1M,I418,TRUE,_xll.ohTrigger(RecalcTrigger,Trigger1M)),NA())</f>
        <v>-4.1721322810284178E-3</v>
      </c>
      <c r="O418" s="44">
        <f>IFERROR(_xll.qlIndexFixing(ONIndex3M,I418,TRUE,_xll.ohTrigger(RecalcTrigger,Trigger3M)),NA())</f>
        <v>-2.8035124457792548E-3</v>
      </c>
      <c r="P418" s="44">
        <f>IFERROR(_xll.qlIndexFixing(ONIndex6M,I418,TRUE,_xll.ohTrigger(RecalcTrigger,Trigger6M)),NA())</f>
        <v>-1.4923338283523435E-3</v>
      </c>
      <c r="Q418" s="183">
        <f>IFERROR(_xll.qlIndexFixing(ONIndex1Y,I418,TRUE,_xll.ohTrigger(RecalcTrigger,Trigger1Y)),NA())</f>
        <v>1.0177319848203581E-4</v>
      </c>
    </row>
    <row r="419" spans="2:17" x14ac:dyDescent="0.2">
      <c r="B419" s="39" t="s">
        <v>17</v>
      </c>
      <c r="D419" s="42">
        <f>_xll.qlCalendarAdvance(Calendar,$D418,B419,"f",FALSE)</f>
        <v>43074</v>
      </c>
      <c r="E419" s="177">
        <f>_xll.qlInterestRateIndexValueDate(IndexON,D419)</f>
        <v>43074</v>
      </c>
      <c r="F419" s="193">
        <f>IFERROR(_xll.qlIndexFixing(IndexON,D419,TRUE,_xll.ohTrigger(RecalcTrigger,TriggerON)),NA())</f>
        <v>-4.1400964329607604E-3</v>
      </c>
      <c r="H419" s="42">
        <f>_xll.qlCalendarAdvance(Calendar,$H418,B419,"f",FALSE)</f>
        <v>43074</v>
      </c>
      <c r="I419" s="177">
        <f>_xll.qlInterestRateIndexValueDate(Index1M,$H419)</f>
        <v>43076</v>
      </c>
      <c r="J419" s="182">
        <f>IFERROR(_xll.qlIndexFixing(Index1M,$H419,TRUE,_xll.ohTrigger(RecalcTrigger,Trigger1M)),NA())</f>
        <v>-4.1575922828233913E-3</v>
      </c>
      <c r="K419" s="44">
        <f>IFERROR(_xll.qlIndexFixing(Index3M,H419,TRUE,_xll.ohTrigger(RecalcTrigger,Trigger3M)),NA())</f>
        <v>-2.699550534769557E-3</v>
      </c>
      <c r="L419" s="44">
        <f>IFERROR(_xll.qlIndexFixing(Index6M,$H419,TRUE,_xll.ohTrigger(RecalcTrigger,Trigger6M)),NA())</f>
        <v>-1.193239969536859E-3</v>
      </c>
      <c r="M419" s="183">
        <f>IFERROR(_xll.qlIndexFixing(Index1Y,$H419,TRUE,_xll.ohTrigger(RecalcTrigger,Trigger1Y)),NA())</f>
        <v>7.4158695708555276E-4</v>
      </c>
      <c r="N419" s="182">
        <f>IFERROR(_xll.qlIndexFixing(ONIndex1M,I419,TRUE,_xll.ohTrigger(RecalcTrigger,Trigger1M)),NA())</f>
        <v>-4.170326365198207E-3</v>
      </c>
      <c r="O419" s="44">
        <f>IFERROR(_xll.qlIndexFixing(ONIndex3M,I419,TRUE,_xll.ohTrigger(RecalcTrigger,Trigger3M)),NA())</f>
        <v>-2.8012600282201205E-3</v>
      </c>
      <c r="P419" s="44">
        <f>IFERROR(_xll.qlIndexFixing(ONIndex6M,I419,TRUE,_xll.ohTrigger(RecalcTrigger,Trigger6M)),NA())</f>
        <v>-1.4829460851295551E-3</v>
      </c>
      <c r="Q419" s="183">
        <f>IFERROR(_xll.qlIndexFixing(ONIndex1Y,I419,TRUE,_xll.ohTrigger(RecalcTrigger,Trigger1Y)),NA())</f>
        <v>1.141248198344158E-4</v>
      </c>
    </row>
    <row r="420" spans="2:17" x14ac:dyDescent="0.2">
      <c r="B420" s="39" t="s">
        <v>17</v>
      </c>
      <c r="D420" s="42">
        <f>_xll.qlCalendarAdvance(Calendar,$D419,B420,"f",FALSE)</f>
        <v>43075</v>
      </c>
      <c r="E420" s="177">
        <f>_xll.qlInterestRateIndexValueDate(IndexON,D420)</f>
        <v>43075</v>
      </c>
      <c r="F420" s="193">
        <f>IFERROR(_xll.qlIndexFixing(IndexON,D420,TRUE,_xll.ohTrigger(RecalcTrigger,TriggerON)),NA())</f>
        <v>-4.1394847751963226E-3</v>
      </c>
      <c r="H420" s="42">
        <f>_xll.qlCalendarAdvance(Calendar,$H419,B420,"f",FALSE)</f>
        <v>43075</v>
      </c>
      <c r="I420" s="177">
        <f>_xll.qlInterestRateIndexValueDate(Index1M,$H420)</f>
        <v>43077</v>
      </c>
      <c r="J420" s="182">
        <f>IFERROR(_xll.qlIndexFixing(Index1M,$H420,TRUE,_xll.ohTrigger(RecalcTrigger,Trigger1M)),NA())</f>
        <v>-4.1571112271472513E-3</v>
      </c>
      <c r="K420" s="44">
        <f>IFERROR(_xll.qlIndexFixing(Index3M,H420,TRUE,_xll.ohTrigger(RecalcTrigger,Trigger3M)),NA())</f>
        <v>-2.6977555916527507E-3</v>
      </c>
      <c r="L420" s="44">
        <f>IFERROR(_xll.qlIndexFixing(Index6M,$H420,TRUE,_xll.ohTrigger(RecalcTrigger,Trigger6M)),NA())</f>
        <v>-1.1904956166644341E-3</v>
      </c>
      <c r="M420" s="183">
        <f>IFERROR(_xll.qlIndexFixing(Index1Y,$H420,TRUE,_xll.ohTrigger(RecalcTrigger,Trigger1Y)),NA())</f>
        <v>7.4941261251819792E-4</v>
      </c>
      <c r="N420" s="182">
        <f>IFERROR(_xll.qlIndexFixing(ONIndex1M,I420,TRUE,_xll.ohTrigger(RecalcTrigger,Trigger1M)),NA())</f>
        <v>-4.1693813263510293E-3</v>
      </c>
      <c r="O420" s="44">
        <f>IFERROR(_xll.qlIndexFixing(ONIndex3M,I420,TRUE,_xll.ohTrigger(RecalcTrigger,Trigger3M)),NA())</f>
        <v>-2.8000905616565319E-3</v>
      </c>
      <c r="P420" s="44">
        <f>IFERROR(_xll.qlIndexFixing(ONIndex6M,I420,TRUE,_xll.ohTrigger(RecalcTrigger,Trigger6M)),NA())</f>
        <v>-1.4778997287168139E-3</v>
      </c>
      <c r="Q420" s="183">
        <f>IFERROR(_xll.qlIndexFixing(ONIndex1Y,I420,TRUE,_xll.ohTrigger(RecalcTrigger,Trigger1Y)),NA())</f>
        <v>1.1993759153838823E-4</v>
      </c>
    </row>
    <row r="421" spans="2:17" x14ac:dyDescent="0.2">
      <c r="B421" s="39" t="s">
        <v>17</v>
      </c>
      <c r="D421" s="42">
        <f>_xll.qlCalendarAdvance(Calendar,$D420,B421,"f",FALSE)</f>
        <v>43076</v>
      </c>
      <c r="E421" s="177">
        <f>_xll.qlInterestRateIndexValueDate(IndexON,D421)</f>
        <v>43076</v>
      </c>
      <c r="F421" s="193">
        <f>IFERROR(_xll.qlIndexFixing(IndexON,D421,TRUE,_xll.ohTrigger(RecalcTrigger,TriggerON)),NA())</f>
        <v>-4.1388265250619227E-3</v>
      </c>
      <c r="H421" s="42">
        <f>_xll.qlCalendarAdvance(Calendar,$H420,B421,"f",FALSE)</f>
        <v>43076</v>
      </c>
      <c r="I421" s="177">
        <f>_xll.qlInterestRateIndexValueDate(Index1M,$H421)</f>
        <v>43080</v>
      </c>
      <c r="J421" s="182">
        <f>IFERROR(_xll.qlIndexFixing(Index1M,$H421,TRUE,_xll.ohTrigger(RecalcTrigger,Trigger1M)),NA())</f>
        <v>-4.1538503415856779E-3</v>
      </c>
      <c r="K421" s="44">
        <f>IFERROR(_xll.qlIndexFixing(Index3M,H421,TRUE,_xll.ohTrigger(RecalcTrigger,Trigger3M)),NA())</f>
        <v>-2.6916164545005487E-3</v>
      </c>
      <c r="L421" s="44">
        <f>IFERROR(_xll.qlIndexFixing(Index6M,$H421,TRUE,_xll.ohTrigger(RecalcTrigger,Trigger6M)),NA())</f>
        <v>-1.1822672527867012E-3</v>
      </c>
      <c r="M421" s="183">
        <f>IFERROR(_xll.qlIndexFixing(Index1Y,$H421,TRUE,_xll.ohTrigger(RecalcTrigger,Trigger1Y)),NA())</f>
        <v>7.5676766584508674E-4</v>
      </c>
      <c r="N421" s="182">
        <f>IFERROR(_xll.qlIndexFixing(ONIndex1M,I421,TRUE,_xll.ohTrigger(RecalcTrigger,Trigger1M)),NA())</f>
        <v>-4.1684255162399708E-3</v>
      </c>
      <c r="O421" s="44">
        <f>IFERROR(_xll.qlIndexFixing(ONIndex3M,I421,TRUE,_xll.ohTrigger(RecalcTrigger,Trigger3M)),NA())</f>
        <v>-2.7989015592400079E-3</v>
      </c>
      <c r="P421" s="44">
        <f>IFERROR(_xll.qlIndexFixing(ONIndex6M,I421,TRUE,_xll.ohTrigger(RecalcTrigger,Trigger6M)),NA())</f>
        <v>-1.4726418564592336E-3</v>
      </c>
      <c r="Q421" s="183">
        <f>IFERROR(_xll.qlIndexFixing(ONIndex1Y,I421,TRUE,_xll.ohTrigger(RecalcTrigger,Trigger1Y)),NA())</f>
        <v>1.2553003772453053E-4</v>
      </c>
    </row>
    <row r="422" spans="2:17" x14ac:dyDescent="0.2">
      <c r="B422" s="39" t="s">
        <v>17</v>
      </c>
      <c r="D422" s="42">
        <f>_xll.qlCalendarAdvance(Calendar,$D421,B422,"f",FALSE)</f>
        <v>43077</v>
      </c>
      <c r="E422" s="177">
        <f>_xll.qlInterestRateIndexValueDate(IndexON,D422)</f>
        <v>43077</v>
      </c>
      <c r="F422" s="193">
        <f>IFERROR(_xll.qlIndexFixing(IndexON,D422,TRUE,_xll.ohTrigger(RecalcTrigger,TriggerON)),NA())</f>
        <v>-4.1373058071370039E-3</v>
      </c>
      <c r="H422" s="42">
        <f>_xll.qlCalendarAdvance(Calendar,$H421,B422,"f",FALSE)</f>
        <v>43077</v>
      </c>
      <c r="I422" s="177">
        <f>_xll.qlInterestRateIndexValueDate(Index1M,$H422)</f>
        <v>43081</v>
      </c>
      <c r="J422" s="182">
        <f>IFERROR(_xll.qlIndexFixing(Index1M,$H422,TRUE,_xll.ohTrigger(RecalcTrigger,Trigger1M)),NA())</f>
        <v>-4.1527413325256083E-3</v>
      </c>
      <c r="K422" s="44">
        <f>IFERROR(_xll.qlIndexFixing(Index3M,H422,TRUE,_xll.ohTrigger(RecalcTrigger,Trigger3M)),NA())</f>
        <v>-2.6904191274690348E-3</v>
      </c>
      <c r="L422" s="44">
        <f>IFERROR(_xll.qlIndexFixing(Index6M,$H422,TRUE,_xll.ohTrigger(RecalcTrigger,Trigger6M)),NA())</f>
        <v>-1.1795296750167334E-3</v>
      </c>
      <c r="M422" s="183">
        <f>IFERROR(_xll.qlIndexFixing(Index1Y,$H422,TRUE,_xll.ohTrigger(RecalcTrigger,Trigger1Y)),NA())</f>
        <v>7.6055432283677943E-4</v>
      </c>
      <c r="N422" s="182">
        <f>IFERROR(_xll.qlIndexFixing(ONIndex1M,I422,TRUE,_xll.ohTrigger(RecalcTrigger,Trigger1M)),NA())</f>
        <v>-4.1674589153206654E-3</v>
      </c>
      <c r="O422" s="44">
        <f>IFERROR(_xll.qlIndexFixing(ONIndex3M,I422,TRUE,_xll.ohTrigger(RecalcTrigger,Trigger3M)),NA())</f>
        <v>-2.7976929339201817E-3</v>
      </c>
      <c r="P422" s="44">
        <f>IFERROR(_xll.qlIndexFixing(ONIndex6M,I422,TRUE,_xll.ohTrigger(RecalcTrigger,Trigger6M)),NA())</f>
        <v>-1.4671712145997162E-3</v>
      </c>
      <c r="Q422" s="183">
        <f>IFERROR(_xll.qlIndexFixing(ONIndex1Y,I422,TRUE,_xll.ohTrigger(RecalcTrigger,Trigger1Y)),NA())</f>
        <v>1.3090049596264919E-4</v>
      </c>
    </row>
    <row r="423" spans="2:17" x14ac:dyDescent="0.2">
      <c r="B423" s="39" t="s">
        <v>17</v>
      </c>
      <c r="D423" s="42">
        <f>_xll.qlCalendarAdvance(Calendar,$D422,B423,"f",FALSE)</f>
        <v>43080</v>
      </c>
      <c r="E423" s="177">
        <f>_xll.qlInterestRateIndexValueDate(IndexON,D423)</f>
        <v>43080</v>
      </c>
      <c r="F423" s="193">
        <f>IFERROR(_xll.qlIndexFixing(IndexON,D423,TRUE,_xll.ohTrigger(RecalcTrigger,TriggerON)),NA())</f>
        <v>-4.1357221583782078E-3</v>
      </c>
      <c r="H423" s="42">
        <f>_xll.qlCalendarAdvance(Calendar,$H422,B423,"f",FALSE)</f>
        <v>43080</v>
      </c>
      <c r="I423" s="177">
        <f>_xll.qlInterestRateIndexValueDate(Index1M,$H423)</f>
        <v>43082</v>
      </c>
      <c r="J423" s="182">
        <f>IFERROR(_xll.qlIndexFixing(Index1M,$H423,TRUE,_xll.ohTrigger(RecalcTrigger,Trigger1M)),NA())</f>
        <v>-4.150383105721629E-3</v>
      </c>
      <c r="K423" s="44">
        <f>IFERROR(_xll.qlIndexFixing(Index3M,H423,TRUE,_xll.ohTrigger(RecalcTrigger,Trigger3M)),NA())</f>
        <v>-2.688545976464507E-3</v>
      </c>
      <c r="L423" s="44">
        <f>IFERROR(_xll.qlIndexFixing(Index6M,$H423,TRUE,_xll.ohTrigger(RecalcTrigger,Trigger6M)),NA())</f>
        <v>-1.1767965424505308E-3</v>
      </c>
      <c r="M423" s="183">
        <f>IFERROR(_xll.qlIndexFixing(Index1Y,$H423,TRUE,_xll.ohTrigger(RecalcTrigger,Trigger1Y)),NA())</f>
        <v>7.6433882683529114E-4</v>
      </c>
      <c r="N423" s="182">
        <f>IFERROR(_xll.qlIndexFixing(ONIndex1M,I423,TRUE,_xll.ohTrigger(RecalcTrigger,Trigger1M)),NA())</f>
        <v>-4.1654414511249627E-3</v>
      </c>
      <c r="O423" s="44">
        <f>IFERROR(_xll.qlIndexFixing(ONIndex3M,I423,TRUE,_xll.ohTrigger(RecalcTrigger,Trigger3M)),NA())</f>
        <v>-2.7951881336463202E-3</v>
      </c>
      <c r="P423" s="44">
        <f>IFERROR(_xll.qlIndexFixing(ONIndex6M,I423,TRUE,_xll.ohTrigger(RecalcTrigger,Trigger6M)),NA())</f>
        <v>-1.4555085450629335E-3</v>
      </c>
      <c r="Q423" s="183">
        <f>IFERROR(_xll.qlIndexFixing(ONIndex1Y,I423,TRUE,_xll.ohTrigger(RecalcTrigger,Trigger1Y)),NA())</f>
        <v>1.4089319630983255E-4</v>
      </c>
    </row>
    <row r="424" spans="2:17" x14ac:dyDescent="0.2">
      <c r="B424" s="39" t="s">
        <v>17</v>
      </c>
      <c r="D424" s="42">
        <f>_xll.qlCalendarAdvance(Calendar,$D423,B424,"f",FALSE)</f>
        <v>43081</v>
      </c>
      <c r="E424" s="177">
        <f>_xll.qlInterestRateIndexValueDate(IndexON,D424)</f>
        <v>43081</v>
      </c>
      <c r="F424" s="193">
        <f>IFERROR(_xll.qlIndexFixing(IndexON,D424,TRUE,_xll.ohTrigger(RecalcTrigger,TriggerON)),NA())</f>
        <v>-4.1348268651386633E-3</v>
      </c>
      <c r="H424" s="42">
        <f>_xll.qlCalendarAdvance(Calendar,$H423,B424,"f",FALSE)</f>
        <v>43081</v>
      </c>
      <c r="I424" s="177">
        <f>_xll.qlInterestRateIndexValueDate(Index1M,$H424)</f>
        <v>43083</v>
      </c>
      <c r="J424" s="182">
        <f>IFERROR(_xll.qlIndexFixing(Index1M,$H424,TRUE,_xll.ohTrigger(RecalcTrigger,Trigger1M)),NA())</f>
        <v>-4.1498673315397416E-3</v>
      </c>
      <c r="K424" s="44">
        <f>IFERROR(_xll.qlIndexFixing(Index3M,H424,TRUE,_xll.ohTrigger(RecalcTrigger,Trigger3M)),NA())</f>
        <v>-2.6866572684078882E-3</v>
      </c>
      <c r="L424" s="44">
        <f>IFERROR(_xll.qlIndexFixing(Index6M,$H424,TRUE,_xll.ohTrigger(RecalcTrigger,Trigger6M)),NA())</f>
        <v>-1.1740689696352299E-3</v>
      </c>
      <c r="M424" s="183">
        <f>IFERROR(_xll.qlIndexFixing(Index1Y,$H424,TRUE,_xll.ohTrigger(RecalcTrigger,Trigger1Y)),NA())</f>
        <v>7.6812181345536077E-4</v>
      </c>
      <c r="N424" s="182">
        <f>IFERROR(_xll.qlIndexFixing(ONIndex1M,I424,TRUE,_xll.ohTrigger(RecalcTrigger,Trigger1M)),NA())</f>
        <v>-4.1634842219862023E-3</v>
      </c>
      <c r="O424" s="44">
        <f>IFERROR(_xll.qlIndexFixing(ONIndex3M,I424,TRUE,_xll.ohTrigger(RecalcTrigger,Trigger3M)),NA())</f>
        <v>-2.7926604575245761E-3</v>
      </c>
      <c r="P424" s="44">
        <f>IFERROR(_xll.qlIndexFixing(ONIndex6M,I424,TRUE,_xll.ohTrigger(RecalcTrigger,Trigger6M)),NA())</f>
        <v>-1.443135874401591E-3</v>
      </c>
      <c r="Q424" s="183">
        <f>IFERROR(_xll.qlIndexFixing(ONIndex1Y,I424,TRUE,_xll.ohTrigger(RecalcTrigger,Trigger1Y)),NA())</f>
        <v>1.5012920338897118E-4</v>
      </c>
    </row>
    <row r="425" spans="2:17" x14ac:dyDescent="0.2">
      <c r="B425" s="39" t="s">
        <v>17</v>
      </c>
      <c r="D425" s="42">
        <f>_xll.qlCalendarAdvance(Calendar,$D424,B425,"f",FALSE)</f>
        <v>43082</v>
      </c>
      <c r="E425" s="177">
        <f>_xll.qlInterestRateIndexValueDate(IndexON,D425)</f>
        <v>43082</v>
      </c>
      <c r="F425" s="193">
        <f>IFERROR(_xll.qlIndexFixing(IndexON,D425,TRUE,_xll.ohTrigger(RecalcTrigger,TriggerON)),NA())</f>
        <v>-4.1338833469950487E-3</v>
      </c>
      <c r="H425" s="42">
        <f>_xll.qlCalendarAdvance(Calendar,$H424,B425,"f",FALSE)</f>
        <v>43082</v>
      </c>
      <c r="I425" s="177">
        <f>_xll.qlInterestRateIndexValueDate(Index1M,$H425)</f>
        <v>43084</v>
      </c>
      <c r="J425" s="182">
        <f>IFERROR(_xll.qlIndexFixing(Index1M,$H425,TRUE,_xll.ohTrigger(RecalcTrigger,Trigger1M)),NA())</f>
        <v>-4.1493478950861739E-3</v>
      </c>
      <c r="K425" s="44">
        <f>IFERROR(_xll.qlIndexFixing(Index3M,H425,TRUE,_xll.ohTrigger(RecalcTrigger,Trigger3M)),NA())</f>
        <v>-2.6847530326410407E-3</v>
      </c>
      <c r="L425" s="44">
        <f>IFERROR(_xll.qlIndexFixing(Index6M,$H425,TRUE,_xll.ohTrigger(RecalcTrigger,Trigger6M)),NA())</f>
        <v>-1.1713480781086381E-3</v>
      </c>
      <c r="M425" s="183">
        <f>IFERROR(_xll.qlIndexFixing(Index1Y,$H425,TRUE,_xll.ohTrigger(RecalcTrigger,Trigger1Y)),NA())</f>
        <v>7.7597572077854604E-4</v>
      </c>
      <c r="N425" s="182">
        <f>IFERROR(_xll.qlIndexFixing(ONIndex1M,I425,TRUE,_xll.ohTrigger(RecalcTrigger,Trigger1M)),NA())</f>
        <v>-4.1624633802150868E-3</v>
      </c>
      <c r="O425" s="44">
        <f>IFERROR(_xll.qlIndexFixing(ONIndex3M,I425,TRUE,_xll.ohTrigger(RecalcTrigger,Trigger3M)),NA())</f>
        <v>-2.7913524085354524E-3</v>
      </c>
      <c r="P425" s="44">
        <f>IFERROR(_xll.qlIndexFixing(ONIndex6M,I425,TRUE,_xll.ohTrigger(RecalcTrigger,Trigger6M)),NA())</f>
        <v>-1.4365825769768747E-3</v>
      </c>
      <c r="Q425" s="183">
        <f>IFERROR(_xll.qlIndexFixing(ONIndex1Y,I425,TRUE,_xll.ohTrigger(RecalcTrigger,Trigger1Y)),NA())</f>
        <v>1.5436478727259839E-4</v>
      </c>
    </row>
    <row r="426" spans="2:17" x14ac:dyDescent="0.2">
      <c r="B426" s="39" t="s">
        <v>17</v>
      </c>
      <c r="D426" s="42">
        <f>_xll.qlCalendarAdvance(Calendar,$D425,B426,"f",FALSE)</f>
        <v>43083</v>
      </c>
      <c r="E426" s="177">
        <f>_xll.qlInterestRateIndexValueDate(IndexON,D426)</f>
        <v>43083</v>
      </c>
      <c r="F426" s="193">
        <f>IFERROR(_xll.qlIndexFixing(IndexON,D426,TRUE,_xll.ohTrigger(RecalcTrigger,TriggerON)),NA())</f>
        <v>-4.1328913321247995E-3</v>
      </c>
      <c r="H426" s="42">
        <f>_xll.qlCalendarAdvance(Calendar,$H425,B426,"f",FALSE)</f>
        <v>43083</v>
      </c>
      <c r="I426" s="177">
        <f>_xll.qlInterestRateIndexValueDate(Index1M,$H426)</f>
        <v>43087</v>
      </c>
      <c r="J426" s="182">
        <f>IFERROR(_xll.qlIndexFixing(Index1M,$H426,TRUE,_xll.ohTrigger(RecalcTrigger,Trigger1M)),NA())</f>
        <v>-4.145854439309901E-3</v>
      </c>
      <c r="K426" s="44">
        <f>IFERROR(_xll.qlIndexFixing(Index3M,H426,TRUE,_xll.ohTrigger(RecalcTrigger,Trigger3M)),NA())</f>
        <v>-2.6782320768108697E-3</v>
      </c>
      <c r="L426" s="44">
        <f>IFERROR(_xll.qlIndexFixing(Index6M,$H426,TRUE,_xll.ohTrigger(RecalcTrigger,Trigger6M)),NA())</f>
        <v>-1.1632368114452478E-3</v>
      </c>
      <c r="M426" s="183">
        <f>IFERROR(_xll.qlIndexFixing(Index1Y,$H426,TRUE,_xll.ohTrigger(RecalcTrigger,Trigger1Y)),NA())</f>
        <v>7.8325145986120706E-4</v>
      </c>
      <c r="N426" s="182">
        <f>IFERROR(_xll.qlIndexFixing(ONIndex1M,I426,TRUE,_xll.ohTrigger(RecalcTrigger,Trigger1M)),NA())</f>
        <v>-4.1614316326077372E-3</v>
      </c>
      <c r="O426" s="44">
        <f>IFERROR(_xll.qlIndexFixing(ONIndex3M,I426,TRUE,_xll.ohTrigger(RecalcTrigger,Trigger3M)),NA())</f>
        <v>-2.7900253386814455E-3</v>
      </c>
      <c r="P426" s="44">
        <f>IFERROR(_xll.qlIndexFixing(ONIndex6M,I426,TRUE,_xll.ohTrigger(RecalcTrigger,Trigger6M)),NA())</f>
        <v>-1.4298089868480801E-3</v>
      </c>
      <c r="Q426" s="183">
        <f>IFERROR(_xll.qlIndexFixing(ONIndex1Y,I426,TRUE,_xll.ohTrigger(RecalcTrigger,Trigger1Y)),NA())</f>
        <v>1.5836840902672122E-4</v>
      </c>
    </row>
    <row r="427" spans="2:17" x14ac:dyDescent="0.2">
      <c r="B427" s="39" t="s">
        <v>17</v>
      </c>
      <c r="D427" s="42">
        <f>_xll.qlCalendarAdvance(Calendar,$D426,B427,"f",FALSE)</f>
        <v>43084</v>
      </c>
      <c r="E427" s="177">
        <f>_xll.qlInterestRateIndexValueDate(IndexON,D427)</f>
        <v>43084</v>
      </c>
      <c r="F427" s="193">
        <f>IFERROR(_xll.qlIndexFixing(IndexON,D427,TRUE,_xll.ohTrigger(RecalcTrigger,TriggerON)),NA())</f>
        <v>-4.1306968890042484E-3</v>
      </c>
      <c r="H427" s="42">
        <f>_xll.qlCalendarAdvance(Calendar,$H426,B427,"f",FALSE)</f>
        <v>43084</v>
      </c>
      <c r="I427" s="177">
        <f>_xll.qlInterestRateIndexValueDate(Index1M,$H427)</f>
        <v>43088</v>
      </c>
      <c r="J427" s="182">
        <f>IFERROR(_xll.qlIndexFixing(Index1M,$H427,TRUE,_xll.ohTrigger(RecalcTrigger,Trigger1M)),NA())</f>
        <v>-4.1446676382073467E-3</v>
      </c>
      <c r="K427" s="44">
        <f>IFERROR(_xll.qlIndexFixing(Index3M,H427,TRUE,_xll.ohTrigger(RecalcTrigger,Trigger3M)),NA())</f>
        <v>-2.6769814167479922E-3</v>
      </c>
      <c r="L427" s="44">
        <f>IFERROR(_xll.qlIndexFixing(Index6M,$H427,TRUE,_xll.ohTrigger(RecalcTrigger,Trigger6M)),NA())</f>
        <v>-1.1605540002024173E-3</v>
      </c>
      <c r="M427" s="183">
        <f>IFERROR(_xll.qlIndexFixing(Index1Y,$H427,TRUE,_xll.ohTrigger(RecalcTrigger,Trigger1Y)),NA())</f>
        <v>7.8703655522974019E-4</v>
      </c>
      <c r="N427" s="182">
        <f>IFERROR(_xll.qlIndexFixing(ONIndex1M,I427,TRUE,_xll.ohTrigger(RecalcTrigger,Trigger1M)),NA())</f>
        <v>-4.1603889600594357E-3</v>
      </c>
      <c r="O427" s="44">
        <f>IFERROR(_xll.qlIndexFixing(ONIndex3M,I427,TRUE,_xll.ohTrigger(RecalcTrigger,Trigger3M)),NA())</f>
        <v>-2.7886836785384617E-3</v>
      </c>
      <c r="P427" s="44">
        <f>IFERROR(_xll.qlIndexFixing(ONIndex6M,I427,TRUE,_xll.ohTrigger(RecalcTrigger,Trigger6M)),NA())</f>
        <v>-1.4228138501781729E-3</v>
      </c>
      <c r="Q427" s="183">
        <f>IFERROR(_xll.qlIndexFixing(ONIndex1Y,I427,TRUE,_xll.ohTrigger(RecalcTrigger,Trigger1Y)),NA())</f>
        <v>1.6213840678069857E-4</v>
      </c>
    </row>
    <row r="428" spans="2:17" x14ac:dyDescent="0.2">
      <c r="B428" s="39" t="s">
        <v>17</v>
      </c>
      <c r="D428" s="42">
        <f>_xll.qlCalendarAdvance(Calendar,$D427,B428,"f",FALSE)</f>
        <v>43087</v>
      </c>
      <c r="E428" s="177">
        <f>_xll.qlInterestRateIndexValueDate(IndexON,D428)</f>
        <v>43087</v>
      </c>
      <c r="F428" s="193">
        <f>IFERROR(_xll.qlIndexFixing(IndexON,D428,TRUE,_xll.ohTrigger(RecalcTrigger,TriggerON)),NA())</f>
        <v>-4.1284328638102608E-3</v>
      </c>
      <c r="H428" s="42">
        <f>_xll.qlCalendarAdvance(Calendar,$H427,B428,"f",FALSE)</f>
        <v>43087</v>
      </c>
      <c r="I428" s="177">
        <f>_xll.qlInterestRateIndexValueDate(Index1M,$H428)</f>
        <v>43089</v>
      </c>
      <c r="J428" s="182">
        <f>IFERROR(_xll.qlIndexFixing(Index1M,$H428,TRUE,_xll.ohTrigger(RecalcTrigger,Trigger1M)),NA())</f>
        <v>-4.1421528976938087E-3</v>
      </c>
      <c r="K428" s="44">
        <f>IFERROR(_xll.qlIndexFixing(Index3M,H428,TRUE,_xll.ohTrigger(RecalcTrigger,Trigger3M)),NA())</f>
        <v>-2.6749999999999829E-3</v>
      </c>
      <c r="L428" s="44">
        <f>IFERROR(_xll.qlIndexFixing(Index6M,$H428,TRUE,_xll.ohTrigger(RecalcTrigger,Trigger6M)),NA())</f>
        <v>-1.1578835827548077E-3</v>
      </c>
      <c r="M428" s="183">
        <f>IFERROR(_xll.qlIndexFixing(Index1Y,$H428,TRUE,_xll.ohTrigger(RecalcTrigger,Trigger1Y)),NA())</f>
        <v>7.9082404376229639E-4</v>
      </c>
      <c r="N428" s="182">
        <f>IFERROR(_xll.qlIndexFixing(ONIndex1M,I428,TRUE,_xll.ohTrigger(RecalcTrigger,Trigger1M)),NA())</f>
        <v>-4.1570881879877675E-3</v>
      </c>
      <c r="O428" s="44">
        <f>IFERROR(_xll.qlIndexFixing(ONIndex3M,I428,TRUE,_xll.ohTrigger(RecalcTrigger,Trigger3M)),NA())</f>
        <v>-2.7845207510397429E-3</v>
      </c>
      <c r="P428" s="44">
        <f>IFERROR(_xll.qlIndexFixing(ONIndex6M,I428,TRUE,_xll.ohTrigger(RecalcTrigger,Trigger6M)),NA())</f>
        <v>-1.4002491679594442E-3</v>
      </c>
      <c r="Q428" s="183">
        <f>IFERROR(_xll.qlIndexFixing(ONIndex1Y,I428,TRUE,_xll.ohTrigger(RecalcTrigger,Trigger1Y)),NA())</f>
        <v>1.7178992131228199E-4</v>
      </c>
    </row>
    <row r="429" spans="2:17" x14ac:dyDescent="0.2">
      <c r="B429" s="39" t="s">
        <v>17</v>
      </c>
      <c r="D429" s="42">
        <f>_xll.qlCalendarAdvance(Calendar,$D428,B429,"f",FALSE)</f>
        <v>43088</v>
      </c>
      <c r="E429" s="177">
        <f>_xll.qlInterestRateIndexValueDate(IndexON,D429)</f>
        <v>43088</v>
      </c>
      <c r="F429" s="193">
        <f>IFERROR(_xll.qlIndexFixing(IndexON,D429,TRUE,_xll.ohTrigger(RecalcTrigger,TriggerON)),NA())</f>
        <v>-4.1271942844112175E-3</v>
      </c>
      <c r="H429" s="42">
        <f>_xll.qlCalendarAdvance(Calendar,$H428,B429,"f",FALSE)</f>
        <v>43088</v>
      </c>
      <c r="I429" s="177">
        <f>_xll.qlInterestRateIndexValueDate(Index1M,$H429)</f>
        <v>43090</v>
      </c>
      <c r="J429" s="182">
        <f>IFERROR(_xll.qlIndexFixing(Index1M,$H429,TRUE,_xll.ohTrigger(RecalcTrigger,Trigger1M)),NA())</f>
        <v>-4.14159831216801E-3</v>
      </c>
      <c r="K429" s="44">
        <f>IFERROR(_xll.qlIndexFixing(Index3M,H429,TRUE,_xll.ohTrigger(RecalcTrigger,Trigger3M)),NA())</f>
        <v>-2.6730032499071577E-3</v>
      </c>
      <c r="L429" s="44">
        <f>IFERROR(_xll.qlIndexFixing(Index6M,$H429,TRUE,_xll.ohTrigger(RecalcTrigger,Trigger6M)),NA())</f>
        <v>-1.1552267225706421E-3</v>
      </c>
      <c r="M429" s="183">
        <f>IFERROR(_xll.qlIndexFixing(Index1Y,$H429,TRUE,_xll.ohTrigger(RecalcTrigger,Trigger1Y)),NA())</f>
        <v>7.9461459336055494E-4</v>
      </c>
      <c r="N429" s="182">
        <f>IFERROR(_xll.qlIndexFixing(ONIndex1M,I429,TRUE,_xll.ohTrigger(RecalcTrigger,Trigger1M)),NA())</f>
        <v>-4.1539024258296919E-3</v>
      </c>
      <c r="O429" s="44">
        <f>IFERROR(_xll.qlIndexFixing(ONIndex3M,I429,TRUE,_xll.ohTrigger(RecalcTrigger,Trigger3M)),NA())</f>
        <v>-2.7803485131805417E-3</v>
      </c>
      <c r="P429" s="44">
        <f>IFERROR(_xll.qlIndexFixing(ONIndex6M,I429,TRUE,_xll.ohTrigger(RecalcTrigger,Trigger6M)),NA())</f>
        <v>-1.3761203378814812E-3</v>
      </c>
      <c r="Q429" s="183">
        <f>IFERROR(_xll.qlIndexFixing(ONIndex1Y,I429,TRUE,_xll.ohTrigger(RecalcTrigger,Trigger1Y)),NA())</f>
        <v>1.7975919297086307E-4</v>
      </c>
    </row>
    <row r="430" spans="2:17" x14ac:dyDescent="0.2">
      <c r="B430" s="39" t="s">
        <v>17</v>
      </c>
      <c r="D430" s="42">
        <f>_xll.qlCalendarAdvance(Calendar,$D429,B430,"f",FALSE)</f>
        <v>43089</v>
      </c>
      <c r="E430" s="177">
        <f>_xll.qlInterestRateIndexValueDate(IndexON,D430)</f>
        <v>43089</v>
      </c>
      <c r="F430" s="193">
        <f>IFERROR(_xll.qlIndexFixing(IndexON,D430,TRUE,_xll.ohTrigger(RecalcTrigger,TriggerON)),NA())</f>
        <v>-4.1259055757913998E-3</v>
      </c>
      <c r="H430" s="42">
        <f>_xll.qlCalendarAdvance(Calendar,$H429,B430,"f",FALSE)</f>
        <v>43089</v>
      </c>
      <c r="I430" s="177">
        <f>_xll.qlInterestRateIndexValueDate(Index1M,$H430)</f>
        <v>43091</v>
      </c>
      <c r="J430" s="182">
        <f>IFERROR(_xll.qlIndexFixing(Index1M,$H430,TRUE,_xll.ohTrigger(RecalcTrigger,Trigger1M)),NA())</f>
        <v>-4.1410400187277012E-3</v>
      </c>
      <c r="K430" s="44">
        <f>IFERROR(_xll.qlIndexFixing(Index3M,H430,TRUE,_xll.ohTrigger(RecalcTrigger,Trigger3M)),NA())</f>
        <v>-2.6709912385927126E-3</v>
      </c>
      <c r="L430" s="44">
        <f>IFERROR(_xll.qlIndexFixing(Index6M,$H430,TRUE,_xll.ohTrigger(RecalcTrigger,Trigger6M)),NA())</f>
        <v>-1.1525845901046421E-3</v>
      </c>
      <c r="M430" s="183">
        <f>IFERROR(_xll.qlIndexFixing(Index1Y,$H430,TRUE,_xll.ohTrigger(RecalcTrigger,Trigger1Y)),NA())</f>
        <v>8.0253150616350921E-4</v>
      </c>
      <c r="N430" s="182">
        <f>IFERROR(_xll.qlIndexFixing(ONIndex1M,I430,TRUE,_xll.ohTrigger(RecalcTrigger,Trigger1M)),NA())</f>
        <v>-4.1527827410847706E-3</v>
      </c>
      <c r="O430" s="44">
        <f>IFERROR(_xll.qlIndexFixing(ONIndex3M,I430,TRUE,_xll.ohTrigger(RecalcTrigger,Trigger3M)),NA())</f>
        <v>-2.7789113901199869E-3</v>
      </c>
      <c r="P430" s="44">
        <f>IFERROR(_xll.qlIndexFixing(ONIndex6M,I430,TRUE,_xll.ohTrigger(RecalcTrigger,Trigger6M)),NA())</f>
        <v>-1.3675392679468601E-3</v>
      </c>
      <c r="Q430" s="183">
        <f>IFERROR(_xll.qlIndexFixing(ONIndex1Y,I430,TRUE,_xll.ohTrigger(RecalcTrigger,Trigger1Y)),NA())</f>
        <v>1.8184727555770053E-4</v>
      </c>
    </row>
    <row r="431" spans="2:17" x14ac:dyDescent="0.2">
      <c r="B431" s="39" t="s">
        <v>17</v>
      </c>
      <c r="D431" s="42">
        <f>_xll.qlCalendarAdvance(Calendar,$D430,B431,"f",FALSE)</f>
        <v>43090</v>
      </c>
      <c r="E431" s="177">
        <f>_xll.qlInterestRateIndexValueDate(IndexON,D431)</f>
        <v>43090</v>
      </c>
      <c r="F431" s="193">
        <f>IFERROR(_xll.qlIndexFixing(IndexON,D431,TRUE,_xll.ohTrigger(RecalcTrigger,TriggerON)),NA())</f>
        <v>-4.1245664662481474E-3</v>
      </c>
      <c r="H431" s="42">
        <f>_xll.qlCalendarAdvance(Calendar,$H430,B431,"f",FALSE)</f>
        <v>43090</v>
      </c>
      <c r="I431" s="177">
        <f>_xll.qlInterestRateIndexValueDate(Index1M,$H431)</f>
        <v>43096</v>
      </c>
      <c r="J431" s="182">
        <f>IFERROR(_xll.qlIndexFixing(Index1M,$H431,TRUE,_xll.ohTrigger(RecalcTrigger,Trigger1M)),NA())</f>
        <v>-4.1333725162052597E-3</v>
      </c>
      <c r="K431" s="44">
        <f>IFERROR(_xll.qlIndexFixing(Index3M,H431,TRUE,_xll.ohTrigger(RecalcTrigger,Trigger3M)),NA())</f>
        <v>-2.6607051113796132E-3</v>
      </c>
      <c r="L431" s="44">
        <f>IFERROR(_xll.qlIndexFixing(Index6M,$H431,TRUE,_xll.ohTrigger(RecalcTrigger,Trigger6M)),NA())</f>
        <v>-1.1396362986590017E-3</v>
      </c>
      <c r="M431" s="183">
        <f>IFERROR(_xll.qlIndexFixing(Index1Y,$H431,TRUE,_xll.ohTrigger(RecalcTrigger,Trigger1Y)),NA())</f>
        <v>8.1746015699822919E-4</v>
      </c>
      <c r="N431" s="182">
        <f>IFERROR(_xll.qlIndexFixing(ONIndex1M,I431,TRUE,_xll.ohTrigger(RecalcTrigger,Trigger1M)),NA())</f>
        <v>-4.1498563076092232E-3</v>
      </c>
      <c r="O431" s="44">
        <f>IFERROR(_xll.qlIndexFixing(ONIndex3M,I431,TRUE,_xll.ohTrigger(RecalcTrigger,Trigger3M)),NA())</f>
        <v>-1.9742348694440359E-3</v>
      </c>
      <c r="P431" s="44">
        <f>IFERROR(_xll.qlIndexFixing(ONIndex6M,I431,TRUE,_xll.ohTrigger(RecalcTrigger,Trigger6M)),NA())</f>
        <v>-5.4555553732571482E-4</v>
      </c>
      <c r="Q431" s="183">
        <f>IFERROR(_xll.qlIndexFixing(ONIndex1Y,I431,TRUE,_xll.ohTrigger(RecalcTrigger,Trigger1Y)),NA())</f>
        <v>1.8647035529673062E-4</v>
      </c>
    </row>
    <row r="432" spans="2:17" x14ac:dyDescent="0.2">
      <c r="B432" s="39" t="s">
        <v>17</v>
      </c>
      <c r="D432" s="42">
        <f>_xll.qlCalendarAdvance(Calendar,$D431,B432,"f",FALSE)</f>
        <v>43091</v>
      </c>
      <c r="E432" s="177">
        <f>_xll.qlInterestRateIndexValueDate(IndexON,D432)</f>
        <v>43091</v>
      </c>
      <c r="F432" s="193">
        <f>IFERROR(_xll.qlIndexFixing(IndexON,D432,TRUE,_xll.ohTrigger(RecalcTrigger,TriggerON)),NA())</f>
        <v>-4.1200982110982665E-3</v>
      </c>
      <c r="H432" s="42">
        <f>_xll.qlCalendarAdvance(Calendar,$H431,B432,"f",FALSE)</f>
        <v>43091</v>
      </c>
      <c r="I432" s="177">
        <f>_xll.qlInterestRateIndexValueDate(Index1M,$H432)</f>
        <v>43097</v>
      </c>
      <c r="J432" s="182">
        <f>IFERROR(_xll.qlIndexFixing(Index1M,$H432,TRUE,_xll.ohTrigger(RecalcTrigger,Trigger1M)),NA())</f>
        <v>-4.1327786430829516E-3</v>
      </c>
      <c r="K432" s="44">
        <f>IFERROR(_xll.qlIndexFixing(Index3M,H432,TRUE,_xll.ohTrigger(RecalcTrigger,Trigger3M)),NA())</f>
        <v>-2.6586032512416757E-3</v>
      </c>
      <c r="L432" s="44">
        <f>IFERROR(_xll.qlIndexFixing(Index6M,$H432,TRUE,_xll.ohTrigger(RecalcTrigger,Trigger6M)),NA())</f>
        <v>-1.1371075034040466E-3</v>
      </c>
      <c r="M432" s="183">
        <f>IFERROR(_xll.qlIndexFixing(Index1Y,$H432,TRUE,_xll.ohTrigger(RecalcTrigger,Trigger1Y)),NA())</f>
        <v>8.2129122276772769E-4</v>
      </c>
      <c r="N432" s="182">
        <f>IFERROR(_xll.qlIndexFixing(ONIndex1M,I432,TRUE,_xll.ohTrigger(RecalcTrigger,Trigger1M)),NA())</f>
        <v>-4.1470177563951438E-3</v>
      </c>
      <c r="O432" s="44">
        <f>IFERROR(_xll.qlIndexFixing(ONIndex3M,I432,TRUE,_xll.ohTrigger(RecalcTrigger,Trigger3M)),NA())</f>
        <v>-2.7715178281173536E-3</v>
      </c>
      <c r="P432" s="44">
        <f>IFERROR(_xll.qlIndexFixing(ONIndex6M,I432,TRUE,_xll.ohTrigger(RecalcTrigger,Trigger6M)),NA())</f>
        <v>-1.3273865201401946E-3</v>
      </c>
      <c r="Q432" s="183">
        <f>IFERROR(_xll.qlIndexFixing(ONIndex1Y,I432,TRUE,_xll.ohTrigger(RecalcTrigger,Trigger1Y)),NA())</f>
        <v>1.9101243618813157E-4</v>
      </c>
    </row>
    <row r="433" spans="2:17" x14ac:dyDescent="0.2">
      <c r="B433" s="39" t="s">
        <v>17</v>
      </c>
      <c r="D433" s="42">
        <f>_xll.qlCalendarAdvance(Calendar,$D432,B433,"f",FALSE)</f>
        <v>43096</v>
      </c>
      <c r="E433" s="177">
        <f>_xll.qlInterestRateIndexValueDate(IndexON,D433)</f>
        <v>43096</v>
      </c>
      <c r="F433" s="193">
        <f>IFERROR(_xll.qlIndexFixing(IndexON,D433,TRUE,_xll.ohTrigger(RecalcTrigger,TriggerON)),NA())</f>
        <v>-4.1154581510660648E-3</v>
      </c>
      <c r="H433" s="42">
        <f>_xll.qlCalendarAdvance(Calendar,$H432,B433,"f",FALSE)</f>
        <v>43096</v>
      </c>
      <c r="I433" s="177">
        <f>_xll.qlInterestRateIndexValueDate(Index1M,$H433)</f>
        <v>43098</v>
      </c>
      <c r="J433" s="182">
        <f>IFERROR(_xll.qlIndexFixing(Index1M,$H433,TRUE,_xll.ohTrigger(RecalcTrigger,Trigger1M)),NA())</f>
        <v>-4.1307618624648003E-3</v>
      </c>
      <c r="K433" s="44">
        <f>IFERROR(_xll.qlIndexFixing(Index3M,H433,TRUE,_xll.ohTrigger(RecalcTrigger,Trigger3M)),NA())</f>
        <v>-2.6564867093128441E-3</v>
      </c>
      <c r="L433" s="44">
        <f>IFERROR(_xll.qlIndexFixing(Index6M,$H433,TRUE,_xll.ohTrigger(RecalcTrigger,Trigger6M)),NA())</f>
        <v>-1.1346018247230213E-3</v>
      </c>
      <c r="M433" s="183">
        <f>IFERROR(_xll.qlIndexFixing(Index1Y,$H433,TRUE,_xll.ohTrigger(RecalcTrigger,Trigger1Y)),NA())</f>
        <v>8.2930626952449672E-4</v>
      </c>
      <c r="N433" s="182">
        <f>IFERROR(_xll.qlIndexFixing(ONIndex1M,I433,TRUE,_xll.ohTrigger(RecalcTrigger,Trigger1M)),NA())</f>
        <v>-4.1458313129716373E-3</v>
      </c>
      <c r="O433" s="44">
        <f>IFERROR(_xll.qlIndexFixing(ONIndex3M,I433,TRUE,_xll.ohTrigger(RecalcTrigger,Trigger3M)),NA())</f>
        <v>-2.7699972303496523E-3</v>
      </c>
      <c r="P433" s="44">
        <f>IFERROR(_xll.qlIndexFixing(ONIndex6M,I433,TRUE,_xll.ohTrigger(RecalcTrigger,Trigger6M)),NA())</f>
        <v>-1.3204916898734709E-3</v>
      </c>
      <c r="Q433" s="183">
        <f>IFERROR(_xll.qlIndexFixing(ONIndex1Y,I433,TRUE,_xll.ohTrigger(RecalcTrigger,Trigger1Y)),NA())</f>
        <v>1.9281269485027508E-4</v>
      </c>
    </row>
    <row r="434" spans="2:17" x14ac:dyDescent="0.2">
      <c r="B434" s="39" t="s">
        <v>17</v>
      </c>
      <c r="D434" s="42">
        <f>_xll.qlCalendarAdvance(Calendar,$D433,B434,"f",FALSE)</f>
        <v>43097</v>
      </c>
      <c r="E434" s="177">
        <f>_xll.qlInterestRateIndexValueDate(IndexON,D434)</f>
        <v>43097</v>
      </c>
      <c r="F434" s="193">
        <f>IFERROR(_xll.qlIndexFixing(IndexON,D434,TRUE,_xll.ohTrigger(RecalcTrigger,TriggerON)),NA())</f>
        <v>-4.1137586165529427E-3</v>
      </c>
      <c r="H434" s="42">
        <f>_xll.qlCalendarAdvance(Calendar,$H433,B434,"f",FALSE)</f>
        <v>43097</v>
      </c>
      <c r="I434" s="177">
        <f>_xll.qlInterestRateIndexValueDate(Index1M,$H434)</f>
        <v>43102</v>
      </c>
      <c r="J434" s="182">
        <f>IFERROR(_xll.qlIndexFixing(Index1M,$H434,TRUE,_xll.ohTrigger(RecalcTrigger,Trigger1M)),NA())</f>
        <v>-4.1268687521339538E-3</v>
      </c>
      <c r="K434" s="44">
        <f>IFERROR(_xll.qlIndexFixing(Index3M,H434,TRUE,_xll.ohTrigger(RecalcTrigger,Trigger3M)),NA())</f>
        <v>-2.6822346402954767E-3</v>
      </c>
      <c r="L434" s="44">
        <f>IFERROR(_xll.qlIndexFixing(Index6M,$H434,TRUE,_xll.ohTrigger(RecalcTrigger,Trigger6M)),NA())</f>
        <v>-1.1437703468119139E-3</v>
      </c>
      <c r="M434" s="183">
        <f>IFERROR(_xll.qlIndexFixing(Index1Y,$H434,TRUE,_xll.ohTrigger(RecalcTrigger,Trigger1Y)),NA())</f>
        <v>8.405823054694054E-4</v>
      </c>
      <c r="N434" s="182">
        <f>IFERROR(_xll.qlIndexFixing(ONIndex1M,I434,TRUE,_xll.ohTrigger(RecalcTrigger,Trigger1M)),NA())</f>
        <v>-4.1446336757022806E-3</v>
      </c>
      <c r="O434" s="44">
        <f>IFERROR(_xll.qlIndexFixing(ONIndex3M,I434,TRUE,_xll.ohTrigger(RecalcTrigger,Trigger3M)),NA())</f>
        <v>-2.7684625719892608E-3</v>
      </c>
      <c r="P434" s="44">
        <f>IFERROR(_xll.qlIndexFixing(ONIndex6M,I434,TRUE,_xll.ohTrigger(RecalcTrigger,Trigger6M)),NA())</f>
        <v>-1.3139885916135796E-3</v>
      </c>
      <c r="Q434" s="183">
        <f>IFERROR(_xll.qlIndexFixing(ONIndex1Y,I434,TRUE,_xll.ohTrigger(RecalcTrigger,Trigger1Y)),NA())</f>
        <v>1.9460448436703359E-4</v>
      </c>
    </row>
    <row r="435" spans="2:17" x14ac:dyDescent="0.2">
      <c r="B435" s="39" t="s">
        <v>17</v>
      </c>
      <c r="D435" s="42">
        <f>_xll.qlCalendarAdvance(Calendar,$D434,B435,"f",FALSE)</f>
        <v>43098</v>
      </c>
      <c r="E435" s="177">
        <f>_xll.qlInterestRateIndexValueDate(IndexON,D435)</f>
        <v>43098</v>
      </c>
      <c r="F435" s="193">
        <f>IFERROR(_xll.qlIndexFixing(IndexON,D435,TRUE,_xll.ohTrigger(RecalcTrigger,TriggerON)),NA())</f>
        <v>-3.3082049586141693E-3</v>
      </c>
      <c r="H435" s="42">
        <f>_xll.qlCalendarAdvance(Calendar,$H434,B435,"f",FALSE)</f>
        <v>43098</v>
      </c>
      <c r="I435" s="177">
        <f>_xll.qlInterestRateIndexValueDate(Index1M,$H435)</f>
        <v>43103</v>
      </c>
      <c r="J435" s="182">
        <f>IFERROR(_xll.qlIndexFixing(Index1M,$H435,TRUE,_xll.ohTrigger(RecalcTrigger,Trigger1M)),NA())</f>
        <v>-4.1240353795765376E-3</v>
      </c>
      <c r="K435" s="44">
        <f>IFERROR(_xll.qlIndexFixing(Index3M,H435,TRUE,_xll.ohTrigger(RecalcTrigger,Trigger3M)),NA())</f>
        <v>-2.6812632470112341E-3</v>
      </c>
      <c r="L435" s="44">
        <f>IFERROR(_xll.qlIndexFixing(Index6M,$H435,TRUE,_xll.ohTrigger(RecalcTrigger,Trigger6M)),NA())</f>
        <v>-1.1413755427532089E-3</v>
      </c>
      <c r="M435" s="183">
        <f>IFERROR(_xll.qlIndexFixing(Index1Y,$H435,TRUE,_xll.ohTrigger(RecalcTrigger,Trigger1Y)),NA())</f>
        <v>8.4446877632085094E-4</v>
      </c>
      <c r="N435" s="182">
        <f>IFERROR(_xll.qlIndexFixing(ONIndex1M,I435,TRUE,_xll.ohTrigger(RecalcTrigger,Trigger1M)),NA())</f>
        <v>-4.1421533327312687E-3</v>
      </c>
      <c r="O435" s="44">
        <f>IFERROR(_xll.qlIndexFixing(ONIndex3M,I435,TRUE,_xll.ohTrigger(RecalcTrigger,Trigger3M)),NA())</f>
        <v>-2.7653249337333818E-3</v>
      </c>
      <c r="P435" s="44">
        <f>IFERROR(_xll.qlIndexFixing(ONIndex6M,I435,TRUE,_xll.ohTrigger(RecalcTrigger,Trigger6M)),NA())</f>
        <v>-1.3022971834919517E-3</v>
      </c>
      <c r="Q435" s="183">
        <f>IFERROR(_xll.qlIndexFixing(ONIndex1Y,I435,TRUE,_xll.ohTrigger(RecalcTrigger,Trigger1Y)),NA())</f>
        <v>1.9815950509816105E-4</v>
      </c>
    </row>
    <row r="436" spans="2:17" x14ac:dyDescent="0.2">
      <c r="B436" s="39" t="s">
        <v>17</v>
      </c>
      <c r="D436" s="42">
        <f>_xll.qlCalendarAdvance(Calendar,$D435,B436,"f",FALSE)</f>
        <v>43102</v>
      </c>
      <c r="E436" s="177">
        <f>_xll.qlInterestRateIndexValueDate(IndexON,D436)</f>
        <v>43102</v>
      </c>
      <c r="F436" s="193">
        <f>IFERROR(_xll.qlIndexFixing(IndexON,D436,TRUE,_xll.ohTrigger(RecalcTrigger,TriggerON)),NA())</f>
        <v>-4.1044668416034824E-3</v>
      </c>
      <c r="H436" s="42">
        <f>_xll.qlCalendarAdvance(Calendar,$H435,B436,"f",FALSE)</f>
        <v>43102</v>
      </c>
      <c r="I436" s="177">
        <f>_xll.qlInterestRateIndexValueDate(Index1M,$H436)</f>
        <v>43104</v>
      </c>
      <c r="J436" s="182">
        <f>IFERROR(_xll.qlIndexFixing(Index1M,$H436,TRUE,_xll.ohTrigger(RecalcTrigger,Trigger1M)),NA())</f>
        <v>-4.1234017425693936E-3</v>
      </c>
      <c r="K436" s="44">
        <f>IFERROR(_xll.qlIndexFixing(Index3M,H436,TRUE,_xll.ohTrigger(RecalcTrigger,Trigger3M)),NA())</f>
        <v>-2.6790604563244891E-3</v>
      </c>
      <c r="L436" s="44">
        <f>IFERROR(_xll.qlIndexFixing(Index6M,$H436,TRUE,_xll.ohTrigger(RecalcTrigger,Trigger6M)),NA())</f>
        <v>-1.1389944451209949E-3</v>
      </c>
      <c r="M436" s="183">
        <f>IFERROR(_xll.qlIndexFixing(Index1Y,$H436,TRUE,_xll.ohTrigger(RecalcTrigger,Trigger1Y)),NA())</f>
        <v>8.4836480156289017E-4</v>
      </c>
      <c r="N436" s="182">
        <f>IFERROR(_xll.qlIndexFixing(ONIndex1M,I436,TRUE,_xll.ohTrigger(RecalcTrigger,Trigger1M)),NA())</f>
        <v>-4.1397308066315475E-3</v>
      </c>
      <c r="O436" s="44">
        <f>IFERROR(_xll.qlIndexFixing(ONIndex3M,I436,TRUE,_xll.ohTrigger(RecalcTrigger,Trigger3M)),NA())</f>
        <v>-2.7621824882162471E-3</v>
      </c>
      <c r="P436" s="44">
        <f>IFERROR(_xll.qlIndexFixing(ONIndex6M,I436,TRUE,_xll.ohTrigger(RecalcTrigger,Trigger6M)),NA())</f>
        <v>-1.2919484224038769E-3</v>
      </c>
      <c r="Q436" s="183">
        <f>IFERROR(_xll.qlIndexFixing(ONIndex1Y,I436,TRUE,_xll.ohTrigger(RecalcTrigger,Trigger1Y)),NA())</f>
        <v>2.016852026187621E-4</v>
      </c>
    </row>
    <row r="437" spans="2:17" x14ac:dyDescent="0.2">
      <c r="B437" s="39" t="s">
        <v>17</v>
      </c>
      <c r="D437" s="42">
        <f>_xll.qlCalendarAdvance(Calendar,$D436,B437,"f",FALSE)</f>
        <v>43103</v>
      </c>
      <c r="E437" s="177">
        <f>_xll.qlInterestRateIndexValueDate(IndexON,D437)</f>
        <v>43103</v>
      </c>
      <c r="F437" s="193">
        <f>IFERROR(_xll.qlIndexFixing(IndexON,D437,TRUE,_xll.ohTrigger(RecalcTrigger,TriggerON)),NA())</f>
        <v>-4.1024477619799882E-3</v>
      </c>
      <c r="H437" s="42">
        <f>_xll.qlCalendarAdvance(Calendar,$H436,B437,"f",FALSE)</f>
        <v>43103</v>
      </c>
      <c r="I437" s="177">
        <f>_xll.qlInterestRateIndexValueDate(Index1M,$H437)</f>
        <v>43105</v>
      </c>
      <c r="J437" s="182">
        <f>IFERROR(_xll.qlIndexFixing(Index1M,$H437,TRUE,_xll.ohTrigger(RecalcTrigger,Trigger1M)),NA())</f>
        <v>-4.1227643063545738E-3</v>
      </c>
      <c r="K437" s="44">
        <f>IFERROR(_xll.qlIndexFixing(Index3M,H437,TRUE,_xll.ohTrigger(RecalcTrigger,Trigger3M)),NA())</f>
        <v>-2.6768435980275562E-3</v>
      </c>
      <c r="L437" s="44">
        <f>IFERROR(_xll.qlIndexFixing(Index6M,$H437,TRUE,_xll.ohTrigger(RecalcTrigger,Trigger6M)),NA())</f>
        <v>-1.1366248457574167E-3</v>
      </c>
      <c r="M437" s="183">
        <f>IFERROR(_xll.qlIndexFixing(Index1Y,$H437,TRUE,_xll.ohTrigger(RecalcTrigger,Trigger1Y)),NA())</f>
        <v>8.5649951749092732E-4</v>
      </c>
      <c r="N437" s="182">
        <f>IFERROR(_xll.qlIndexFixing(ONIndex1M,I437,TRUE,_xll.ohTrigger(RecalcTrigger,Trigger1M)),NA())</f>
        <v>-4.1384769132424282E-3</v>
      </c>
      <c r="O437" s="44">
        <f>IFERROR(_xll.qlIndexFixing(ONIndex3M,I437,TRUE,_xll.ohTrigger(RecalcTrigger,Trigger3M)),NA())</f>
        <v>-2.7605768929994667E-3</v>
      </c>
      <c r="P437" s="44">
        <f>IFERROR(_xll.qlIndexFixing(ONIndex6M,I437,TRUE,_xll.ohTrigger(RecalcTrigger,Trigger6M)),NA())</f>
        <v>-1.2874451617594929E-3</v>
      </c>
      <c r="Q437" s="183">
        <f>IFERROR(_xll.qlIndexFixing(ONIndex1Y,I437,TRUE,_xll.ohTrigger(RecalcTrigger,Trigger1Y)),NA())</f>
        <v>2.034333346578876E-4</v>
      </c>
    </row>
    <row r="438" spans="2:17" x14ac:dyDescent="0.2">
      <c r="B438" s="39" t="s">
        <v>17</v>
      </c>
      <c r="D438" s="42">
        <f>_xll.qlCalendarAdvance(Calendar,$D437,B438,"f",FALSE)</f>
        <v>43104</v>
      </c>
      <c r="E438" s="177">
        <f>_xll.qlInterestRateIndexValueDate(IndexON,D438)</f>
        <v>43104</v>
      </c>
      <c r="F438" s="193">
        <f>IFERROR(_xll.qlIndexFixing(IndexON,D438,TRUE,_xll.ohTrigger(RecalcTrigger,TriggerON)),NA())</f>
        <v>-4.1003744724799063E-3</v>
      </c>
      <c r="H438" s="42">
        <f>_xll.qlCalendarAdvance(Calendar,$H437,B438,"f",FALSE)</f>
        <v>43104</v>
      </c>
      <c r="I438" s="177">
        <f>_xll.qlInterestRateIndexValueDate(Index1M,$H438)</f>
        <v>43108</v>
      </c>
      <c r="J438" s="182">
        <f>IFERROR(_xll.qlIndexFixing(Index1M,$H438,TRUE,_xll.ohTrigger(RecalcTrigger,Trigger1M)),NA())</f>
        <v>-4.118556215549728E-3</v>
      </c>
      <c r="K438" s="44">
        <f>IFERROR(_xll.qlIndexFixing(Index3M,H438,TRUE,_xll.ohTrigger(RecalcTrigger,Trigger3M)),NA())</f>
        <v>-2.6688538258341915E-3</v>
      </c>
      <c r="L438" s="44">
        <f>IFERROR(_xll.qlIndexFixing(Index6M,$H438,TRUE,_xll.ohTrigger(RecalcTrigger,Trigger6M)),NA())</f>
        <v>-1.1281178364442002E-3</v>
      </c>
      <c r="M438" s="183">
        <f>IFERROR(_xll.qlIndexFixing(Index1Y,$H438,TRUE,_xll.ohTrigger(RecalcTrigger,Trigger1Y)),NA())</f>
        <v>8.640455678150436E-4</v>
      </c>
      <c r="N438" s="182">
        <f>IFERROR(_xll.qlIndexFixing(ONIndex1M,I438,TRUE,_xll.ohTrigger(RecalcTrigger,Trigger1M)),NA())</f>
        <v>-4.1372117111793116E-3</v>
      </c>
      <c r="O438" s="44">
        <f>IFERROR(_xll.qlIndexFixing(ONIndex3M,I438,TRUE,_xll.ohTrigger(RecalcTrigger,Trigger3M)),NA())</f>
        <v>-2.7589569837926931E-3</v>
      </c>
      <c r="P438" s="44">
        <f>IFERROR(_xll.qlIndexFixing(ONIndex6M,I438,TRUE,_xll.ohTrigger(RecalcTrigger,Trigger6M)),NA())</f>
        <v>-1.2833501038267414E-3</v>
      </c>
      <c r="Q438" s="183">
        <f>IFERROR(_xll.qlIndexFixing(ONIndex1Y,I438,TRUE,_xll.ohTrigger(RecalcTrigger,Trigger1Y)),NA())</f>
        <v>2.051724726115367E-4</v>
      </c>
    </row>
    <row r="439" spans="2:17" x14ac:dyDescent="0.2">
      <c r="B439" s="39" t="s">
        <v>17</v>
      </c>
      <c r="D439" s="42">
        <f>_xll.qlCalendarAdvance(Calendar,$D438,B439,"f",FALSE)</f>
        <v>43105</v>
      </c>
      <c r="E439" s="177">
        <f>_xll.qlInterestRateIndexValueDate(IndexON,D439)</f>
        <v>43105</v>
      </c>
      <c r="F439" s="193">
        <f>IFERROR(_xll.qlIndexFixing(IndexON,D439,TRUE,_xll.ohTrigger(RecalcTrigger,TriggerON)),NA())</f>
        <v>-4.0959992300582115E-3</v>
      </c>
      <c r="H439" s="42">
        <f>_xll.qlCalendarAdvance(Calendar,$H438,B439,"f",FALSE)</f>
        <v>43105</v>
      </c>
      <c r="I439" s="177">
        <f>_xll.qlInterestRateIndexValueDate(Index1M,$H439)</f>
        <v>43109</v>
      </c>
      <c r="J439" s="182">
        <f>IFERROR(_xll.qlIndexFixing(Index1M,$H439,TRUE,_xll.ohTrigger(RecalcTrigger,Trigger1M)),NA())</f>
        <v>-4.11713039683373E-3</v>
      </c>
      <c r="K439" s="44">
        <f>IFERROR(_xll.qlIndexFixing(Index3M,H439,TRUE,_xll.ohTrigger(RecalcTrigger,Trigger3M)),NA())</f>
        <v>-2.6678373102897446E-3</v>
      </c>
      <c r="L439" s="44">
        <f>IFERROR(_xll.qlIndexFixing(Index6M,$H439,TRUE,_xll.ohTrigger(RecalcTrigger,Trigger6M)),NA())</f>
        <v>-1.1272167403793515E-3</v>
      </c>
      <c r="M439" s="183">
        <f>IFERROR(_xll.qlIndexFixing(Index1Y,$H439,TRUE,_xll.ohTrigger(RecalcTrigger,Trigger1Y)),NA())</f>
        <v>8.6799020854132387E-4</v>
      </c>
      <c r="N439" s="182">
        <f>IFERROR(_xll.qlIndexFixing(ONIndex1M,I439,TRUE,_xll.ohTrigger(RecalcTrigger,Trigger1M)),NA())</f>
        <v>-4.1359351810577039E-3</v>
      </c>
      <c r="O439" s="44">
        <f>IFERROR(_xll.qlIndexFixing(ONIndex3M,I439,TRUE,_xll.ohTrigger(RecalcTrigger,Trigger3M)),NA())</f>
        <v>-2.7573227179100712E-3</v>
      </c>
      <c r="P439" s="44">
        <f>IFERROR(_xll.qlIndexFixing(ONIndex6M,I439,TRUE,_xll.ohTrigger(RecalcTrigger,Trigger6M)),NA())</f>
        <v>-1.2796659938096866E-3</v>
      </c>
      <c r="Q439" s="183">
        <f>IFERROR(_xll.qlIndexFixing(ONIndex1Y,I439,TRUE,_xll.ohTrigger(RecalcTrigger,Trigger1Y)),NA())</f>
        <v>2.0690252894972616E-4</v>
      </c>
    </row>
    <row r="440" spans="2:17" x14ac:dyDescent="0.2">
      <c r="B440" s="39" t="s">
        <v>17</v>
      </c>
      <c r="D440" s="42">
        <f>_xll.qlCalendarAdvance(Calendar,$D439,B440,"f",FALSE)</f>
        <v>43108</v>
      </c>
      <c r="E440" s="177">
        <f>_xll.qlInterestRateIndexValueDate(IndexON,D440)</f>
        <v>43108</v>
      </c>
      <c r="F440" s="193">
        <f>IFERROR(_xll.qlIndexFixing(IndexON,D440,TRUE,_xll.ohTrigger(RecalcTrigger,TriggerON)),NA())</f>
        <v>-4.0915337767843951E-3</v>
      </c>
      <c r="H440" s="42">
        <f>_xll.qlCalendarAdvance(Calendar,$H439,B440,"f",FALSE)</f>
        <v>43108</v>
      </c>
      <c r="I440" s="177">
        <f>_xll.qlInterestRateIndexValueDate(Index1M,$H440)</f>
        <v>43110</v>
      </c>
      <c r="J440" s="182">
        <f>IFERROR(_xll.qlIndexFixing(Index1M,$H440,TRUE,_xll.ohTrigger(RecalcTrigger,Trigger1M)),NA())</f>
        <v>-4.114134906010718E-3</v>
      </c>
      <c r="K440" s="44">
        <f>IFERROR(_xll.qlIndexFixing(Index3M,H440,TRUE,_xll.ohTrigger(RecalcTrigger,Trigger3M)),NA())</f>
        <v>-2.6655514862916618E-3</v>
      </c>
      <c r="L440" s="44">
        <f>IFERROR(_xll.qlIndexFixing(Index6M,$H440,TRUE,_xll.ohTrigger(RecalcTrigger,Trigger6M)),NA())</f>
        <v>-1.1248709825308336E-3</v>
      </c>
      <c r="M440" s="183">
        <f>IFERROR(_xll.qlIndexFixing(Index1Y,$H440,TRUE,_xll.ohTrigger(RecalcTrigger,Trigger1Y)),NA())</f>
        <v>8.7194474306976526E-4</v>
      </c>
      <c r="N440" s="182">
        <f>IFERROR(_xll.qlIndexFixing(ONIndex1M,I440,TRUE,_xll.ohTrigger(RecalcTrigger,Trigger1M)),NA())</f>
        <v>-4.1332968080043386E-3</v>
      </c>
      <c r="O440" s="44">
        <f>IFERROR(_xll.qlIndexFixing(ONIndex3M,I440,TRUE,_xll.ohTrigger(RecalcTrigger,Trigger3M)),NA())</f>
        <v>-2.7539850514868291E-3</v>
      </c>
      <c r="P440" s="44">
        <f>IFERROR(_xll.qlIndexFixing(ONIndex6M,I440,TRUE,_xll.ohTrigger(RecalcTrigger,Trigger6M)),NA())</f>
        <v>-1.2736768198662318E-3</v>
      </c>
      <c r="Q440" s="183">
        <f>IFERROR(_xll.qlIndexFixing(ONIndex1Y,I440,TRUE,_xll.ohTrigger(RecalcTrigger,Trigger1Y)),NA())</f>
        <v>2.1033205521270304E-4</v>
      </c>
    </row>
    <row r="441" spans="2:17" x14ac:dyDescent="0.2">
      <c r="B441" s="39" t="s">
        <v>17</v>
      </c>
      <c r="D441" s="42">
        <f>_xll.qlCalendarAdvance(Calendar,$D440,B441,"f",FALSE)</f>
        <v>43109</v>
      </c>
      <c r="E441" s="177">
        <f>_xll.qlInterestRateIndexValueDate(IndexON,D441)</f>
        <v>43109</v>
      </c>
      <c r="F441" s="193">
        <f>IFERROR(_xll.qlIndexFixing(IndexON,D441,TRUE,_xll.ohTrigger(RecalcTrigger,TriggerON)),NA())</f>
        <v>-4.0891853581648263E-3</v>
      </c>
      <c r="H441" s="42">
        <f>_xll.qlCalendarAdvance(Calendar,$H440,B441,"f",FALSE)</f>
        <v>43109</v>
      </c>
      <c r="I441" s="177">
        <f>_xll.qlInterestRateIndexValueDate(Index1M,$H441)</f>
        <v>43111</v>
      </c>
      <c r="J441" s="182">
        <f>IFERROR(_xll.qlIndexFixing(Index1M,$H441,TRUE,_xll.ohTrigger(RecalcTrigger,Trigger1M)),NA())</f>
        <v>-4.1134610287910101E-3</v>
      </c>
      <c r="K441" s="44">
        <f>IFERROR(_xll.qlIndexFixing(Index3M,H441,TRUE,_xll.ohTrigger(RecalcTrigger,Trigger3M)),NA())</f>
        <v>-2.6632521485678851E-3</v>
      </c>
      <c r="L441" s="44">
        <f>IFERROR(_xll.qlIndexFixing(Index6M,$H441,TRUE,_xll.ohTrigger(RecalcTrigger,Trigger6M)),NA())</f>
        <v>-1.1225231575239377E-3</v>
      </c>
      <c r="M441" s="183">
        <f>IFERROR(_xll.qlIndexFixing(Index1Y,$H441,TRUE,_xll.ohTrigger(RecalcTrigger,Trigger1Y)),NA())</f>
        <v>8.7590922896812649E-4</v>
      </c>
      <c r="N441" s="182">
        <f>IFERROR(_xll.qlIndexFixing(ONIndex1M,I441,TRUE,_xll.ohTrigger(RecalcTrigger,Trigger1M)),NA())</f>
        <v>-4.1307153967728993E-3</v>
      </c>
      <c r="O441" s="44">
        <f>IFERROR(_xll.qlIndexFixing(ONIndex3M,I441,TRUE,_xll.ohTrigger(RecalcTrigger,Trigger3M)),NA())</f>
        <v>-2.7506412433364602E-3</v>
      </c>
      <c r="P441" s="44">
        <f>IFERROR(_xll.qlIndexFixing(ONIndex6M,I441,TRUE,_xll.ohTrigger(RecalcTrigger,Trigger6M)),NA())</f>
        <v>-1.2690939361803544E-3</v>
      </c>
      <c r="Q441" s="183">
        <f>IFERROR(_xll.qlIndexFixing(ONIndex1Y,I441,TRUE,_xll.ohTrigger(RecalcTrigger,Trigger1Y)),NA())</f>
        <v>2.1373018890713524E-4</v>
      </c>
    </row>
    <row r="442" spans="2:17" x14ac:dyDescent="0.2">
      <c r="B442" s="39" t="s">
        <v>17</v>
      </c>
      <c r="D442" s="42">
        <f>_xll.qlCalendarAdvance(Calendar,$D441,B442,"f",FALSE)</f>
        <v>43110</v>
      </c>
      <c r="E442" s="177">
        <f>_xll.qlInterestRateIndexValueDate(IndexON,D442)</f>
        <v>43110</v>
      </c>
      <c r="F442" s="193">
        <f>IFERROR(_xll.qlIndexFixing(IndexON,D442,TRUE,_xll.ohTrigger(RecalcTrigger,TriggerON)),NA())</f>
        <v>-4.0867810975342422E-3</v>
      </c>
      <c r="H442" s="42">
        <f>_xll.qlCalendarAdvance(Calendar,$H441,B442,"f",FALSE)</f>
        <v>43110</v>
      </c>
      <c r="I442" s="177">
        <f>_xll.qlInterestRateIndexValueDate(Index1M,$H442)</f>
        <v>43112</v>
      </c>
      <c r="J442" s="182">
        <f>IFERROR(_xll.qlIndexFixing(Index1M,$H442,TRUE,_xll.ohTrigger(RecalcTrigger,Trigger1M)),NA())</f>
        <v>-4.1127833067071545E-3</v>
      </c>
      <c r="K442" s="44">
        <f>IFERROR(_xll.qlIndexFixing(Index3M,H442,TRUE,_xll.ohTrigger(RecalcTrigger,Trigger3M)),NA())</f>
        <v>-2.660939391908812E-3</v>
      </c>
      <c r="L442" s="44">
        <f>IFERROR(_xll.qlIndexFixing(Index6M,$H442,TRUE,_xll.ohTrigger(RecalcTrigger,Trigger6M)),NA())</f>
        <v>-1.1201709517064103E-3</v>
      </c>
      <c r="M442" s="183">
        <f>IFERROR(_xll.qlIndexFixing(Index1Y,$H442,TRUE,_xll.ohTrigger(RecalcTrigger,Trigger1Y)),NA())</f>
        <v>8.8416708869395858E-4</v>
      </c>
      <c r="N442" s="182">
        <f>IFERROR(_xll.qlIndexFixing(ONIndex1M,I442,TRUE,_xll.ohTrigger(RecalcTrigger,Trigger1M)),NA())</f>
        <v>-4.1293819388688036E-3</v>
      </c>
      <c r="O442" s="44">
        <f>IFERROR(_xll.qlIndexFixing(ONIndex3M,I442,TRUE,_xll.ohTrigger(RecalcTrigger,Trigger3M)),NA())</f>
        <v>-2.7489345604614357E-3</v>
      </c>
      <c r="P442" s="44">
        <f>IFERROR(_xll.qlIndexFixing(ONIndex6M,I442,TRUE,_xll.ohTrigger(RecalcTrigger,Trigger6M)),NA())</f>
        <v>-1.2675057428834791E-3</v>
      </c>
      <c r="Q442" s="183">
        <f>IFERROR(_xll.qlIndexFixing(ONIndex1Y,I442,TRUE,_xll.ohTrigger(RecalcTrigger,Trigger1Y)),NA())</f>
        <v>2.1541352477782993E-4</v>
      </c>
    </row>
    <row r="443" spans="2:17" x14ac:dyDescent="0.2">
      <c r="B443" s="39" t="s">
        <v>17</v>
      </c>
      <c r="D443" s="42">
        <f>_xll.qlCalendarAdvance(Calendar,$D442,B443,"f",FALSE)</f>
        <v>43111</v>
      </c>
      <c r="E443" s="177">
        <f>_xll.qlInterestRateIndexValueDate(IndexON,D443)</f>
        <v>43111</v>
      </c>
      <c r="F443" s="193">
        <f>IFERROR(_xll.qlIndexFixing(IndexON,D443,TRUE,_xll.ohTrigger(RecalcTrigger,TriggerON)),NA())</f>
        <v>-4.0843207230301104E-3</v>
      </c>
      <c r="H443" s="42">
        <f>_xll.qlCalendarAdvance(Calendar,$H442,B443,"f",FALSE)</f>
        <v>43111</v>
      </c>
      <c r="I443" s="177">
        <f>_xll.qlInterestRateIndexValueDate(Index1M,$H443)</f>
        <v>43115</v>
      </c>
      <c r="J443" s="182">
        <f>IFERROR(_xll.qlIndexFixing(Index1M,$H443,TRUE,_xll.ohTrigger(RecalcTrigger,Trigger1M)),NA())</f>
        <v>-4.1083313626176466E-3</v>
      </c>
      <c r="K443" s="44">
        <f>IFERROR(_xll.qlIndexFixing(Index3M,H443,TRUE,_xll.ohTrigger(RecalcTrigger,Trigger3M)),NA())</f>
        <v>-2.6526249071290309E-3</v>
      </c>
      <c r="L443" s="44">
        <f>IFERROR(_xll.qlIndexFixing(Index6M,$H443,TRUE,_xll.ohTrigger(RecalcTrigger,Trigger6M)),NA())</f>
        <v>-1.1115380787223002E-3</v>
      </c>
      <c r="M443" s="183">
        <f>IFERROR(_xll.qlIndexFixing(Index1Y,$H443,TRUE,_xll.ohTrigger(RecalcTrigger,Trigger1Y)),NA())</f>
        <v>8.9186784762853948E-4</v>
      </c>
      <c r="N443" s="182">
        <f>IFERROR(_xll.qlIndexFixing(ONIndex1M,I443,TRUE,_xll.ohTrigger(RecalcTrigger,Trigger1M)),NA())</f>
        <v>-4.1280370377583253E-3</v>
      </c>
      <c r="O443" s="44">
        <f>IFERROR(_xll.qlIndexFixing(ONIndex3M,I443,TRUE,_xll.ohTrigger(RecalcTrigger,Trigger3M)),NA())</f>
        <v>-2.7472132671935157E-3</v>
      </c>
      <c r="P443" s="44">
        <f>IFERROR(_xll.qlIndexFixing(ONIndex6M,I443,TRUE,_xll.ohTrigger(RecalcTrigger,Trigger6M)),NA())</f>
        <v>-1.2663449681671324E-3</v>
      </c>
      <c r="Q443" s="183">
        <f>IFERROR(_xll.qlIndexFixing(ONIndex1Y,I443,TRUE,_xll.ohTrigger(RecalcTrigger,Trigger1Y)),NA())</f>
        <v>2.170872542528457E-4</v>
      </c>
    </row>
    <row r="444" spans="2:17" x14ac:dyDescent="0.2">
      <c r="B444" s="39" t="s">
        <v>17</v>
      </c>
      <c r="D444" s="42">
        <f>_xll.qlCalendarAdvance(Calendar,$D443,B444,"f",FALSE)</f>
        <v>43112</v>
      </c>
      <c r="E444" s="177">
        <f>_xll.qlInterestRateIndexValueDate(IndexON,D444)</f>
        <v>43112</v>
      </c>
      <c r="F444" s="193">
        <f>IFERROR(_xll.qlIndexFixing(IndexON,D444,TRUE,_xll.ohTrigger(RecalcTrigger,TriggerON)),NA())</f>
        <v>-4.0791653451188736E-3</v>
      </c>
      <c r="H444" s="42">
        <f>_xll.qlCalendarAdvance(Calendar,$H443,B444,"f",FALSE)</f>
        <v>43112</v>
      </c>
      <c r="I444" s="177">
        <f>_xll.qlInterestRateIndexValueDate(Index1M,$H444)</f>
        <v>43116</v>
      </c>
      <c r="J444" s="182">
        <f>IFERROR(_xll.qlIndexFixing(Index1M,$H444,TRUE,_xll.ohTrigger(RecalcTrigger,Trigger1M)),NA())</f>
        <v>-4.10682399082381E-3</v>
      </c>
      <c r="K444" s="44">
        <f>IFERROR(_xll.qlIndexFixing(Index3M,H444,TRUE,_xll.ohTrigger(RecalcTrigger,Trigger3M)),NA())</f>
        <v>-2.6515560963922269E-3</v>
      </c>
      <c r="L444" s="44">
        <f>IFERROR(_xll.qlIndexFixing(Index6M,$H444,TRUE,_xll.ohTrigger(RecalcTrigger,Trigger6M)),NA())</f>
        <v>-1.1106715197787074E-3</v>
      </c>
      <c r="M444" s="183">
        <f>IFERROR(_xll.qlIndexFixing(Index1Y,$H444,TRUE,_xll.ohTrigger(RecalcTrigger,Trigger1Y)),NA())</f>
        <v>8.958829639008763E-4</v>
      </c>
      <c r="N444" s="182">
        <f>IFERROR(_xll.qlIndexFixing(ONIndex1M,I444,TRUE,_xll.ohTrigger(RecalcTrigger,Trigger1M)),NA())</f>
        <v>-4.1266806742967788E-3</v>
      </c>
      <c r="O444" s="44">
        <f>IFERROR(_xll.qlIndexFixing(ONIndex3M,I444,TRUE,_xll.ohTrigger(RecalcTrigger,Trigger3M)),NA())</f>
        <v>-2.7454773215263018E-3</v>
      </c>
      <c r="P444" s="44">
        <f>IFERROR(_xll.qlIndexFixing(ONIndex6M,I444,TRUE,_xll.ohTrigger(RecalcTrigger,Trigger6M)),NA())</f>
        <v>-1.2656143572353784E-3</v>
      </c>
      <c r="Q444" s="183">
        <f>IFERROR(_xll.qlIndexFixing(ONIndex1Y,I444,TRUE,_xll.ohTrigger(RecalcTrigger,Trigger1Y)),NA())</f>
        <v>2.1875128948245504E-4</v>
      </c>
    </row>
    <row r="445" spans="2:17" x14ac:dyDescent="0.2">
      <c r="B445" s="39" t="s">
        <v>17</v>
      </c>
      <c r="D445" s="42">
        <f>_xll.qlCalendarAdvance(Calendar,$D444,B445,"f",FALSE)</f>
        <v>43115</v>
      </c>
      <c r="E445" s="177">
        <f>_xll.qlInterestRateIndexValueDate(IndexON,D445)</f>
        <v>43115</v>
      </c>
      <c r="F445" s="193">
        <f>IFERROR(_xll.qlIndexFixing(IndexON,D445,TRUE,_xll.ohTrigger(RecalcTrigger,TriggerON)),NA())</f>
        <v>-4.0739126439515161E-3</v>
      </c>
      <c r="H445" s="42">
        <f>_xll.qlCalendarAdvance(Calendar,$H444,B445,"f",FALSE)</f>
        <v>43115</v>
      </c>
      <c r="I445" s="177">
        <f>_xll.qlInterestRateIndexValueDate(Index1M,$H445)</f>
        <v>43117</v>
      </c>
      <c r="J445" s="182">
        <f>IFERROR(_xll.qlIndexFixing(Index1M,$H445,TRUE,_xll.ohTrigger(RecalcTrigger,Trigger1M)),NA())</f>
        <v>-4.1036645136127703E-3</v>
      </c>
      <c r="K445" s="44">
        <f>IFERROR(_xll.qlIndexFixing(Index3M,H445,TRUE,_xll.ohTrigger(RecalcTrigger,Trigger3M)),NA())</f>
        <v>-2.6491776915986698E-3</v>
      </c>
      <c r="L445" s="44">
        <f>IFERROR(_xll.qlIndexFixing(Index6M,$H445,TRUE,_xll.ohTrigger(RecalcTrigger,Trigger6M)),NA())</f>
        <v>-1.1082621776204384E-3</v>
      </c>
      <c r="M445" s="183">
        <f>IFERROR(_xll.qlIndexFixing(Index1Y,$H445,TRUE,_xll.ohTrigger(RecalcTrigger,Trigger1Y)),NA())</f>
        <v>8.9990838295233601E-4</v>
      </c>
      <c r="N445" s="182">
        <f>IFERROR(_xll.qlIndexFixing(ONIndex1M,I445,TRUE,_xll.ohTrigger(RecalcTrigger,Trigger1M)),NA())</f>
        <v>-4.1238824027356458E-3</v>
      </c>
      <c r="O445" s="44">
        <f>IFERROR(_xll.qlIndexFixing(ONIndex3M,I445,TRUE,_xll.ohTrigger(RecalcTrigger,Trigger3M)),NA())</f>
        <v>-2.7419354924029804E-3</v>
      </c>
      <c r="P445" s="44">
        <f>IFERROR(_xll.qlIndexFixing(ONIndex6M,I445,TRUE,_xll.ohTrigger(RecalcTrigger,Trigger6M)),NA())</f>
        <v>-1.2655962908469931E-3</v>
      </c>
      <c r="Q445" s="183">
        <f>IFERROR(_xll.qlIndexFixing(ONIndex1Y,I445,TRUE,_xll.ohTrigger(RecalcTrigger,Trigger1Y)),NA())</f>
        <v>2.2204674587023021E-4</v>
      </c>
    </row>
    <row r="446" spans="2:17" x14ac:dyDescent="0.2">
      <c r="B446" s="39" t="s">
        <v>17</v>
      </c>
      <c r="D446" s="42">
        <f>_xll.qlCalendarAdvance(Calendar,$D445,B446,"f",FALSE)</f>
        <v>43116</v>
      </c>
      <c r="E446" s="177">
        <f>_xll.qlInterestRateIndexValueDate(IndexON,D446)</f>
        <v>43116</v>
      </c>
      <c r="F446" s="193">
        <f>IFERROR(_xll.qlIndexFixing(IndexON,D446,TRUE,_xll.ohTrigger(RecalcTrigger,TriggerON)),NA())</f>
        <v>-4.0711676186644397E-3</v>
      </c>
      <c r="H446" s="42">
        <f>_xll.qlCalendarAdvance(Calendar,$H445,B446,"f",FALSE)</f>
        <v>43116</v>
      </c>
      <c r="I446" s="177">
        <f>_xll.qlInterestRateIndexValueDate(Index1M,$H446)</f>
        <v>43118</v>
      </c>
      <c r="J446" s="182">
        <f>IFERROR(_xll.qlIndexFixing(Index1M,$H446,TRUE,_xll.ohTrigger(RecalcTrigger,Trigger1M)),NA())</f>
        <v>-4.1029499198140529E-3</v>
      </c>
      <c r="K446" s="44">
        <f>IFERROR(_xll.qlIndexFixing(Index3M,H446,TRUE,_xll.ohTrigger(RecalcTrigger,Trigger3M)),NA())</f>
        <v>-2.6467864514345685E-3</v>
      </c>
      <c r="L446" s="44">
        <f>IFERROR(_xll.qlIndexFixing(Index6M,$H446,TRUE,_xll.ohTrigger(RecalcTrigger,Trigger6M)),NA())</f>
        <v>-1.1058342562349521E-3</v>
      </c>
      <c r="M446" s="183">
        <f>IFERROR(_xll.qlIndexFixing(Index1Y,$H446,TRUE,_xll.ohTrigger(RecalcTrigger,Trigger1Y)),NA())</f>
        <v>9.0394416435105008E-4</v>
      </c>
      <c r="N446" s="182">
        <f>IFERROR(_xll.qlIndexFixing(ONIndex1M,I446,TRUE,_xll.ohTrigger(RecalcTrigger,Trigger1M)),NA())</f>
        <v>-4.1211402133267683E-3</v>
      </c>
      <c r="O446" s="44">
        <f>IFERROR(_xll.qlIndexFixing(ONIndex3M,I446,TRUE,_xll.ohTrigger(RecalcTrigger,Trigger3M)),NA())</f>
        <v>-2.7383861669827425E-3</v>
      </c>
      <c r="P446" s="44">
        <f>IFERROR(_xll.qlIndexFixing(ONIndex6M,I446,TRUE,_xll.ohTrigger(RecalcTrigger,Trigger6M)),NA())</f>
        <v>-1.2670484533172655E-3</v>
      </c>
      <c r="Q446" s="183">
        <f>IFERROR(_xll.qlIndexFixing(ONIndex1Y,I446,TRUE,_xll.ohTrigger(RecalcTrigger,Trigger1Y)),NA())</f>
        <v>2.2530873958537256E-4</v>
      </c>
    </row>
    <row r="447" spans="2:17" x14ac:dyDescent="0.2">
      <c r="B447" s="39" t="s">
        <v>17</v>
      </c>
      <c r="D447" s="42">
        <f>_xll.qlCalendarAdvance(Calendar,$D446,B447,"f",FALSE)</f>
        <v>43117</v>
      </c>
      <c r="E447" s="177">
        <f>_xll.qlInterestRateIndexValueDate(IndexON,D447)</f>
        <v>43117</v>
      </c>
      <c r="F447" s="193">
        <f>IFERROR(_xll.qlIndexFixing(IndexON,D447,TRUE,_xll.ohTrigger(RecalcTrigger,TriggerON)),NA())</f>
        <v>-4.0683648472095157E-3</v>
      </c>
      <c r="H447" s="42">
        <f>_xll.qlCalendarAdvance(Calendar,$H446,B447,"f",FALSE)</f>
        <v>43117</v>
      </c>
      <c r="I447" s="177">
        <f>_xll.qlInterestRateIndexValueDate(Index1M,$H447)</f>
        <v>43119</v>
      </c>
      <c r="J447" s="182">
        <f>IFERROR(_xll.qlIndexFixing(Index1M,$H447,TRUE,_xll.ohTrigger(RecalcTrigger,Trigger1M)),NA())</f>
        <v>-4.1022314354916527E-3</v>
      </c>
      <c r="K447" s="44">
        <f>IFERROR(_xll.qlIndexFixing(Index3M,H447,TRUE,_xll.ohTrigger(RecalcTrigger,Trigger3M)),NA())</f>
        <v>-2.64438247563481E-3</v>
      </c>
      <c r="L447" s="44">
        <f>IFERROR(_xll.qlIndexFixing(Index6M,$H447,TRUE,_xll.ohTrigger(RecalcTrigger,Trigger6M)),NA())</f>
        <v>-1.103385336467427E-3</v>
      </c>
      <c r="M447" s="183">
        <f>IFERROR(_xll.qlIndexFixing(Index1Y,$H447,TRUE,_xll.ohTrigger(RecalcTrigger,Trigger1Y)),NA())</f>
        <v>9.1232855510945603E-4</v>
      </c>
      <c r="N447" s="182">
        <f>IFERROR(_xll.qlIndexFixing(ONIndex1M,I447,TRUE,_xll.ohTrigger(RecalcTrigger,Trigger1M)),NA())</f>
        <v>-4.1197262503800403E-3</v>
      </c>
      <c r="O447" s="44">
        <f>IFERROR(_xll.qlIndexFixing(ONIndex3M,I447,TRUE,_xll.ohTrigger(RecalcTrigger,Trigger3M)),NA())</f>
        <v>-2.7365763238673679E-3</v>
      </c>
      <c r="P447" s="44">
        <f>IFERROR(_xll.qlIndexFixing(ONIndex6M,I447,TRUE,_xll.ohTrigger(RecalcTrigger,Trigger6M)),NA())</f>
        <v>-1.2685098378106829E-3</v>
      </c>
      <c r="Q447" s="183">
        <f>IFERROR(_xll.qlIndexFixing(ONIndex1Y,I447,TRUE,_xll.ohTrigger(RecalcTrigger,Trigger1Y)),NA())</f>
        <v>2.2692299159743357E-4</v>
      </c>
    </row>
    <row r="448" spans="2:17" x14ac:dyDescent="0.2">
      <c r="B448" s="39" t="s">
        <v>17</v>
      </c>
      <c r="D448" s="42">
        <f>_xll.qlCalendarAdvance(Calendar,$D447,B448,"f",FALSE)</f>
        <v>43118</v>
      </c>
      <c r="E448" s="177">
        <f>_xll.qlInterestRateIndexValueDate(IndexON,D448)</f>
        <v>43118</v>
      </c>
      <c r="F448" s="193">
        <f>IFERROR(_xll.qlIndexFixing(IndexON,D448,TRUE,_xll.ohTrigger(RecalcTrigger,TriggerON)),NA())</f>
        <v>-4.0655040574844037E-3</v>
      </c>
      <c r="H448" s="42">
        <f>_xll.qlCalendarAdvance(Calendar,$H447,B448,"f",FALSE)</f>
        <v>43118</v>
      </c>
      <c r="I448" s="177">
        <f>_xll.qlInterestRateIndexValueDate(Index1M,$H448)</f>
        <v>43122</v>
      </c>
      <c r="J448" s="182">
        <f>IFERROR(_xll.qlIndexFixing(Index1M,$H448,TRUE,_xll.ohTrigger(RecalcTrigger,Trigger1M)),NA())</f>
        <v>-4.0975328172462048E-3</v>
      </c>
      <c r="K448" s="44">
        <f>IFERROR(_xll.qlIndexFixing(Index3M,H448,TRUE,_xll.ohTrigger(RecalcTrigger,Trigger3M)),NA())</f>
        <v>-2.6357614691779338E-3</v>
      </c>
      <c r="L448" s="44">
        <f>IFERROR(_xll.qlIndexFixing(Index6M,$H448,TRUE,_xll.ohTrigger(RecalcTrigger,Trigger6M)),NA())</f>
        <v>-1.0942814288119461E-3</v>
      </c>
      <c r="M448" s="183">
        <f>IFERROR(_xll.qlIndexFixing(Index1Y,$H448,TRUE,_xll.ohTrigger(RecalcTrigger,Trigger1Y)),NA())</f>
        <v>9.201921147833739E-4</v>
      </c>
      <c r="N448" s="182">
        <f>IFERROR(_xll.qlIndexFixing(ONIndex1M,I448,TRUE,_xll.ohTrigger(RecalcTrigger,Trigger1M)),NA())</f>
        <v>-4.1183007098144486E-3</v>
      </c>
      <c r="O448" s="44">
        <f>IFERROR(_xll.qlIndexFixing(ONIndex3M,I448,TRUE,_xll.ohTrigger(RecalcTrigger,Trigger3M)),NA())</f>
        <v>-2.734751574435812E-3</v>
      </c>
      <c r="P448" s="44">
        <f>IFERROR(_xll.qlIndexFixing(ONIndex6M,I448,TRUE,_xll.ohTrigger(RecalcTrigger,Trigger6M)),NA())</f>
        <v>-1.270417856553685E-3</v>
      </c>
      <c r="Q448" s="183">
        <f>IFERROR(_xll.qlIndexFixing(ONIndex1Y,I448,TRUE,_xll.ohTrigger(RecalcTrigger,Trigger1Y)),NA())</f>
        <v>2.2852702474374098E-4</v>
      </c>
    </row>
    <row r="449" spans="2:17" x14ac:dyDescent="0.2">
      <c r="B449" s="39" t="s">
        <v>17</v>
      </c>
      <c r="D449" s="42">
        <f>_xll.qlCalendarAdvance(Calendar,$D448,B449,"f",FALSE)</f>
        <v>43119</v>
      </c>
      <c r="E449" s="177">
        <f>_xll.qlInterestRateIndexValueDate(IndexON,D449)</f>
        <v>43119</v>
      </c>
      <c r="F449" s="193">
        <f>IFERROR(_xll.qlIndexFixing(IndexON,D449,TRUE,_xll.ohTrigger(RecalcTrigger,TriggerON)),NA())</f>
        <v>-4.059541944987366E-3</v>
      </c>
      <c r="H449" s="42">
        <f>_xll.qlCalendarAdvance(Calendar,$H448,B449,"f",FALSE)</f>
        <v>43119</v>
      </c>
      <c r="I449" s="177">
        <f>_xll.qlInterestRateIndexValueDate(Index1M,$H449)</f>
        <v>43123</v>
      </c>
      <c r="J449" s="182">
        <f>IFERROR(_xll.qlIndexFixing(Index1M,$H449,TRUE,_xll.ohTrigger(RecalcTrigger,Trigger1M)),NA())</f>
        <v>-4.0959429520737887E-3</v>
      </c>
      <c r="K449" s="44">
        <f>IFERROR(_xll.qlIndexFixing(Index3M,H449,TRUE,_xll.ohTrigger(RecalcTrigger,Trigger3M)),NA())</f>
        <v>-2.6346412354945059E-3</v>
      </c>
      <c r="L449" s="44">
        <f>IFERROR(_xll.qlIndexFixing(Index6M,$H449,TRUE,_xll.ohTrigger(RecalcTrigger,Trigger6M)),NA())</f>
        <v>-1.0933307629283698E-3</v>
      </c>
      <c r="M449" s="183">
        <f>IFERROR(_xll.qlIndexFixing(Index1Y,$H449,TRUE,_xll.ohTrigger(RecalcTrigger,Trigger1Y)),NA())</f>
        <v>9.2428061144262828E-4</v>
      </c>
      <c r="N449" s="182">
        <f>IFERROR(_xll.qlIndexFixing(ONIndex1M,I449,TRUE,_xll.ohTrigger(RecalcTrigger,Trigger1M)),NA())</f>
        <v>-4.1168635726851477E-3</v>
      </c>
      <c r="O449" s="44">
        <f>IFERROR(_xll.qlIndexFixing(ONIndex3M,I449,TRUE,_xll.ohTrigger(RecalcTrigger,Trigger3M)),NA())</f>
        <v>-2.7329118765617721E-3</v>
      </c>
      <c r="P449" s="44">
        <f>IFERROR(_xll.qlIndexFixing(ONIndex6M,I449,TRUE,_xll.ohTrigger(RecalcTrigger,Trigger6M)),NA())</f>
        <v>-1.2727752549102078E-3</v>
      </c>
      <c r="Q449" s="183">
        <f>IFERROR(_xll.qlIndexFixing(ONIndex1Y,I449,TRUE,_xll.ohTrigger(RecalcTrigger,Trigger1Y)),NA())</f>
        <v>2.301207510146952E-4</v>
      </c>
    </row>
    <row r="450" spans="2:17" x14ac:dyDescent="0.2">
      <c r="B450" s="39" t="s">
        <v>17</v>
      </c>
      <c r="D450" s="42">
        <f>_xll.qlCalendarAdvance(Calendar,$D449,B450,"f",FALSE)</f>
        <v>43122</v>
      </c>
      <c r="E450" s="177">
        <f>_xll.qlInterestRateIndexValueDate(IndexON,D450)</f>
        <v>43122</v>
      </c>
      <c r="F450" s="193">
        <f>IFERROR(_xll.qlIndexFixing(IndexON,D450,TRUE,_xll.ohTrigger(RecalcTrigger,TriggerON)),NA())</f>
        <v>-4.0534752742749092E-3</v>
      </c>
      <c r="H450" s="42">
        <f>_xll.qlCalendarAdvance(Calendar,$H449,B450,"f",FALSE)</f>
        <v>43122</v>
      </c>
      <c r="I450" s="177">
        <f>_xll.qlInterestRateIndexValueDate(Index1M,$H450)</f>
        <v>43124</v>
      </c>
      <c r="J450" s="182">
        <f>IFERROR(_xll.qlIndexFixing(Index1M,$H450,TRUE,_xll.ohTrigger(RecalcTrigger,Trigger1M)),NA())</f>
        <v>-4.0926176203701856E-3</v>
      </c>
      <c r="K450" s="44">
        <f>IFERROR(_xll.qlIndexFixing(Index3M,H450,TRUE,_xll.ohTrigger(RecalcTrigger,Trigger3M)),NA())</f>
        <v>-2.6321751022626572E-3</v>
      </c>
      <c r="L450" s="44">
        <f>IFERROR(_xll.qlIndexFixing(Index6M,$H450,TRUE,_xll.ohTrigger(RecalcTrigger,Trigger6M)),NA())</f>
        <v>-1.0907400363682378E-3</v>
      </c>
      <c r="M450" s="183">
        <f>IFERROR(_xll.qlIndexFixing(Index1Y,$H450,TRUE,_xll.ohTrigger(RecalcTrigger,Trigger1Y)),NA())</f>
        <v>9.2837983385926073E-4</v>
      </c>
      <c r="N450" s="182">
        <f>IFERROR(_xll.qlIndexFixing(ONIndex1M,I450,TRUE,_xll.ohTrigger(RecalcTrigger,Trigger1M)),NA())</f>
        <v>-4.1139035342041552E-3</v>
      </c>
      <c r="O450" s="44">
        <f>IFERROR(_xll.qlIndexFixing(ONIndex3M,I450,TRUE,_xll.ohTrigger(RecalcTrigger,Trigger3M)),NA())</f>
        <v>-2.7291617503122367E-3</v>
      </c>
      <c r="P450" s="44">
        <f>IFERROR(_xll.qlIndexFixing(ONIndex6M,I450,TRUE,_xll.ohTrigger(RecalcTrigger,Trigger6M)),NA())</f>
        <v>-1.2789971646043341E-3</v>
      </c>
      <c r="Q450" s="183">
        <f>IFERROR(_xll.qlIndexFixing(ONIndex1Y,I450,TRUE,_xll.ohTrigger(RecalcTrigger,Trigger1Y)),NA())</f>
        <v>2.3327356172053726E-4</v>
      </c>
    </row>
    <row r="451" spans="2:17" x14ac:dyDescent="0.2">
      <c r="B451" s="39" t="s">
        <v>17</v>
      </c>
      <c r="D451" s="42">
        <f>_xll.qlCalendarAdvance(Calendar,$D450,B451,"f",FALSE)</f>
        <v>43123</v>
      </c>
      <c r="E451" s="177">
        <f>_xll.qlInterestRateIndexValueDate(IndexON,D451)</f>
        <v>43123</v>
      </c>
      <c r="F451" s="193">
        <f>IFERROR(_xll.qlIndexFixing(IndexON,D451,TRUE,_xll.ohTrigger(RecalcTrigger,TriggerON)),NA())</f>
        <v>-4.0503203124631071E-3</v>
      </c>
      <c r="H451" s="42">
        <f>_xll.qlCalendarAdvance(Calendar,$H450,B451,"f",FALSE)</f>
        <v>43123</v>
      </c>
      <c r="I451" s="177">
        <f>_xll.qlInterestRateIndexValueDate(Index1M,$H451)</f>
        <v>43125</v>
      </c>
      <c r="J451" s="182">
        <f>IFERROR(_xll.qlIndexFixing(Index1M,$H451,TRUE,_xll.ohTrigger(RecalcTrigger,Trigger1M)),NA())</f>
        <v>-4.091861833596111E-3</v>
      </c>
      <c r="K451" s="44">
        <f>IFERROR(_xll.qlIndexFixing(Index3M,H451,TRUE,_xll.ohTrigger(RecalcTrigger,Trigger3M)),NA())</f>
        <v>-2.6296968466437143E-3</v>
      </c>
      <c r="L451" s="44">
        <f>IFERROR(_xll.qlIndexFixing(Index6M,$H451,TRUE,_xll.ohTrigger(RecalcTrigger,Trigger6M)),NA())</f>
        <v>-1.0881134799547677E-3</v>
      </c>
      <c r="M451" s="183">
        <f>IFERROR(_xll.qlIndexFixing(Index1Y,$H451,TRUE,_xll.ohTrigger(RecalcTrigger,Trigger1Y)),NA())</f>
        <v>9.3248984360177502E-4</v>
      </c>
      <c r="N451" s="182">
        <f>IFERROR(_xll.qlIndexFixing(ONIndex1M,I451,TRUE,_xll.ohTrigger(RecalcTrigger,Trigger1M)),NA())</f>
        <v>-4.1109986734388926E-3</v>
      </c>
      <c r="O451" s="44">
        <f>IFERROR(_xll.qlIndexFixing(ONIndex3M,I451,TRUE,_xll.ohTrigger(RecalcTrigger,Trigger3M)),NA())</f>
        <v>-2.7254027524792335E-3</v>
      </c>
      <c r="P451" s="44">
        <f>IFERROR(_xll.qlIndexFixing(ONIndex6M,I451,TRUE,_xll.ohTrigger(RecalcTrigger,Trigger6M)),NA())</f>
        <v>-1.2867535448757295E-3</v>
      </c>
      <c r="Q451" s="183">
        <f>IFERROR(_xll.qlIndexFixing(ONIndex1Y,I451,TRUE,_xll.ohTrigger(RecalcTrigger,Trigger1Y)),NA())</f>
        <v>2.3639083954307694E-4</v>
      </c>
    </row>
    <row r="452" spans="2:17" x14ac:dyDescent="0.2">
      <c r="B452" s="39" t="s">
        <v>17</v>
      </c>
      <c r="D452" s="42">
        <f>_xll.qlCalendarAdvance(Calendar,$D451,B452,"f",FALSE)</f>
        <v>43124</v>
      </c>
      <c r="E452" s="177">
        <f>_xll.qlInterestRateIndexValueDate(IndexON,D452)</f>
        <v>43124</v>
      </c>
      <c r="F452" s="193">
        <f>IFERROR(_xll.qlIndexFixing(IndexON,D452,TRUE,_xll.ohTrigger(RecalcTrigger,TriggerON)),NA())</f>
        <v>-4.0471056997670729E-3</v>
      </c>
      <c r="H452" s="42">
        <f>_xll.qlCalendarAdvance(Calendar,$H451,B452,"f",FALSE)</f>
        <v>43124</v>
      </c>
      <c r="I452" s="177">
        <f>_xll.qlInterestRateIndexValueDate(Index1M,$H452)</f>
        <v>43126</v>
      </c>
      <c r="J452" s="182">
        <f>IFERROR(_xll.qlIndexFixing(Index1M,$H452,TRUE,_xll.ohTrigger(RecalcTrigger,Trigger1M)),NA())</f>
        <v>-4.0911021106325397E-3</v>
      </c>
      <c r="K452" s="44">
        <f>IFERROR(_xll.qlIndexFixing(Index3M,H452,TRUE,_xll.ohTrigger(RecalcTrigger,Trigger3M)),NA())</f>
        <v>-2.6272065733148331E-3</v>
      </c>
      <c r="L452" s="44">
        <f>IFERROR(_xll.qlIndexFixing(Index6M,$H452,TRUE,_xll.ohTrigger(RecalcTrigger,Trigger6M)),NA())</f>
        <v>-1.0854485690137876E-3</v>
      </c>
      <c r="M452" s="183">
        <f>IFERROR(_xll.qlIndexFixing(Index1Y,$H452,TRUE,_xll.ohTrigger(RecalcTrigger,Trigger1Y)),NA())</f>
        <v>9.4100417095512316E-4</v>
      </c>
      <c r="N452" s="182">
        <f>IFERROR(_xll.qlIndexFixing(ONIndex1M,I452,TRUE,_xll.ohTrigger(RecalcTrigger,Trigger1M)),NA())</f>
        <v>-4.1095032649218766E-3</v>
      </c>
      <c r="O452" s="44">
        <f>IFERROR(_xll.qlIndexFixing(ONIndex3M,I452,TRUE,_xll.ohTrigger(RecalcTrigger,Trigger3M)),NA())</f>
        <v>-2.7234876770609873E-3</v>
      </c>
      <c r="P452" s="44">
        <f>IFERROR(_xll.qlIndexFixing(ONIndex6M,I452,TRUE,_xll.ohTrigger(RecalcTrigger,Trigger6M)),NA())</f>
        <v>-1.2913990168827993E-3</v>
      </c>
      <c r="Q452" s="183">
        <f>IFERROR(_xll.qlIndexFixing(ONIndex1Y,I452,TRUE,_xll.ohTrigger(RecalcTrigger,Trigger1Y)),NA())</f>
        <v>2.379317199263653E-4</v>
      </c>
    </row>
    <row r="453" spans="2:17" x14ac:dyDescent="0.2">
      <c r="B453" s="39" t="s">
        <v>17</v>
      </c>
      <c r="D453" s="42">
        <f>_xll.qlCalendarAdvance(Calendar,$D452,B453,"f",FALSE)</f>
        <v>43125</v>
      </c>
      <c r="E453" s="177">
        <f>_xll.qlInterestRateIndexValueDate(IndexON,D453)</f>
        <v>43125</v>
      </c>
      <c r="F453" s="193">
        <f>IFERROR(_xll.qlIndexFixing(IndexON,D453,TRUE,_xll.ohTrigger(RecalcTrigger,TriggerON)),NA())</f>
        <v>-4.0438311646440184E-3</v>
      </c>
      <c r="H453" s="42">
        <f>_xll.qlCalendarAdvance(Calendar,$H452,B453,"f",FALSE)</f>
        <v>43125</v>
      </c>
      <c r="I453" s="177">
        <f>_xll.qlInterestRateIndexValueDate(Index1M,$H453)</f>
        <v>43129</v>
      </c>
      <c r="J453" s="182">
        <f>IFERROR(_xll.qlIndexFixing(Index1M,$H453,TRUE,_xll.ohTrigger(RecalcTrigger,Trigger1M)),NA())</f>
        <v>-4.0870397723931084E-3</v>
      </c>
      <c r="K453" s="44">
        <f>IFERROR(_xll.qlIndexFixing(Index3M,H453,TRUE,_xll.ohTrigger(RecalcTrigger,Trigger3M)),NA())</f>
        <v>-2.6182976646901318E-3</v>
      </c>
      <c r="L453" s="44">
        <f>IFERROR(_xll.qlIndexFixing(Index6M,$H453,TRUE,_xll.ohTrigger(RecalcTrigger,Trigger6M)),NA())</f>
        <v>-1.0755175683515986E-3</v>
      </c>
      <c r="M453" s="183">
        <f>IFERROR(_xll.qlIndexFixing(Index1Y,$H453,TRUE,_xll.ohTrigger(RecalcTrigger,Trigger1Y)),NA())</f>
        <v>9.4903899721134803E-4</v>
      </c>
      <c r="N453" s="182">
        <f>IFERROR(_xll.qlIndexFixing(ONIndex1M,I453,TRUE,_xll.ohTrigger(RecalcTrigger,Trigger1M)),NA())</f>
        <v>-4.107996144653292E-3</v>
      </c>
      <c r="O453" s="44">
        <f>IFERROR(_xll.qlIndexFixing(ONIndex3M,I453,TRUE,_xll.ohTrigger(RecalcTrigger,Trigger3M)),NA())</f>
        <v>-2.7215573990835296E-3</v>
      </c>
      <c r="P453" s="44">
        <f>IFERROR(_xll.qlIndexFixing(ONIndex6M,I453,TRUE,_xll.ohTrigger(RecalcTrigger,Trigger6M)),NA())</f>
        <v>-1.2963355296813361E-3</v>
      </c>
      <c r="Q453" s="183">
        <f>IFERROR(_xll.qlIndexFixing(ONIndex1Y,I453,TRUE,_xll.ohTrigger(RecalcTrigger,Trigger1Y)),NA())</f>
        <v>2.3948142892749047E-4</v>
      </c>
    </row>
    <row r="454" spans="2:17" x14ac:dyDescent="0.2">
      <c r="B454" s="39" t="s">
        <v>17</v>
      </c>
      <c r="D454" s="42">
        <f>_xll.qlCalendarAdvance(Calendar,$D453,B454,"f",FALSE)</f>
        <v>43126</v>
      </c>
      <c r="E454" s="177">
        <f>_xll.qlInterestRateIndexValueDate(IndexON,D454)</f>
        <v>43126</v>
      </c>
      <c r="F454" s="193">
        <f>IFERROR(_xll.qlIndexFixing(IndexON,D454,TRUE,_xll.ohTrigger(RecalcTrigger,TriggerON)),NA())</f>
        <v>-4.0370357199837059E-3</v>
      </c>
      <c r="H454" s="42">
        <f>_xll.qlCalendarAdvance(Calendar,$H453,B454,"f",FALSE)</f>
        <v>43126</v>
      </c>
      <c r="I454" s="177">
        <f>_xll.qlInterestRateIndexValueDate(Index1M,$H454)</f>
        <v>43130</v>
      </c>
      <c r="J454" s="182">
        <f>IFERROR(_xll.qlIndexFixing(Index1M,$H454,TRUE,_xll.ohTrigger(RecalcTrigger,Trigger1M)),NA())</f>
        <v>-4.0862602661975627E-3</v>
      </c>
      <c r="K454" s="44">
        <f>IFERROR(_xll.qlIndexFixing(Index3M,H454,TRUE,_xll.ohTrigger(RecalcTrigger,Trigger3M)),NA())</f>
        <v>-2.6171274212876128E-3</v>
      </c>
      <c r="L454" s="44">
        <f>IFERROR(_xll.qlIndexFixing(Index6M,$H454,TRUE,_xll.ohTrigger(RecalcTrigger,Trigger6M)),NA())</f>
        <v>-1.0743543588387239E-3</v>
      </c>
      <c r="M454" s="183">
        <f>IFERROR(_xll.qlIndexFixing(Index1Y,$H454,TRUE,_xll.ohTrigger(RecalcTrigger,Trigger1Y)),NA())</f>
        <v>9.5320387711925994E-4</v>
      </c>
      <c r="N454" s="182">
        <f>IFERROR(_xll.qlIndexFixing(ONIndex1M,I454,TRUE,_xll.ohTrigger(RecalcTrigger,Trigger1M)),NA())</f>
        <v>-4.1064772933685489E-3</v>
      </c>
      <c r="O454" s="44">
        <f>IFERROR(_xll.qlIndexFixing(ONIndex3M,I454,TRUE,_xll.ohTrigger(RecalcTrigger,Trigger3M)),NA())</f>
        <v>-2.7196118767403021E-3</v>
      </c>
      <c r="P454" s="44">
        <f>IFERROR(_xll.qlIndexFixing(ONIndex6M,I454,TRUE,_xll.ohTrigger(RecalcTrigger,Trigger6M)),NA())</f>
        <v>-1.300864416227121E-3</v>
      </c>
      <c r="Q454" s="183">
        <f>IFERROR(_xll.qlIndexFixing(ONIndex1Y,I454,TRUE,_xll.ohTrigger(RecalcTrigger,Trigger1Y)),NA())</f>
        <v>2.4111876535393151E-4</v>
      </c>
    </row>
    <row r="455" spans="2:17" x14ac:dyDescent="0.2">
      <c r="B455" s="39" t="s">
        <v>17</v>
      </c>
      <c r="D455" s="42">
        <f>_xll.qlCalendarAdvance(Calendar,$D454,B455,"f",FALSE)</f>
        <v>43129</v>
      </c>
      <c r="E455" s="177">
        <f>_xll.qlInterestRateIndexValueDate(IndexON,D455)</f>
        <v>43129</v>
      </c>
      <c r="F455" s="193">
        <f>IFERROR(_xll.qlIndexFixing(IndexON,D455,TRUE,_xll.ohTrigger(RecalcTrigger,TriggerON)),NA())</f>
        <v>-4.0301283569954549E-3</v>
      </c>
      <c r="H455" s="42">
        <f>_xll.qlCalendarAdvance(Calendar,$H454,B455,"f",FALSE)</f>
        <v>43129</v>
      </c>
      <c r="I455" s="177">
        <f>_xll.qlInterestRateIndexValueDate(Index1M,$H455)</f>
        <v>43131</v>
      </c>
      <c r="J455" s="182">
        <f>IFERROR(_xll.qlIndexFixing(Index1M,$H455,TRUE,_xll.ohTrigger(RecalcTrigger,Trigger1M)),NA())</f>
        <v>-4.0854767959903294E-3</v>
      </c>
      <c r="K455" s="44">
        <f>IFERROR(_xll.qlIndexFixing(Index3M,H455,TRUE,_xll.ohTrigger(RecalcTrigger,Trigger3M)),NA())</f>
        <v>-2.6159521525489838E-3</v>
      </c>
      <c r="L455" s="44">
        <f>IFERROR(_xll.qlIndexFixing(Index6M,$H455,TRUE,_xll.ohTrigger(RecalcTrigger,Trigger6M)),NA())</f>
        <v>-1.0714592774782241E-3</v>
      </c>
      <c r="M455" s="183">
        <f>IFERROR(_xll.qlIndexFixing(Index1Y,$H455,TRUE,_xll.ohTrigger(RecalcTrigger,Trigger1Y)),NA())</f>
        <v>9.5737991976825956E-4</v>
      </c>
      <c r="N455" s="182">
        <f>IFERROR(_xll.qlIndexFixing(ONIndex1M,I455,TRUE,_xll.ohTrigger(RecalcTrigger,Trigger1M)),NA())</f>
        <v>-4.1033536196755094E-3</v>
      </c>
      <c r="O455" s="44">
        <f>IFERROR(_xll.qlIndexFixing(ONIndex3M,I455,TRUE,_xll.ohTrigger(RecalcTrigger,Trigger3M)),NA())</f>
        <v>-2.7156493188451591E-3</v>
      </c>
      <c r="P455" s="44">
        <f>IFERROR(_xll.qlIndexFixing(ONIndex6M,I455,TRUE,_xll.ohTrigger(RecalcTrigger,Trigger6M)),NA())</f>
        <v>-1.3079588994946434E-3</v>
      </c>
      <c r="Q455" s="183">
        <f>IFERROR(_xll.qlIndexFixing(ONIndex1Y,I455,TRUE,_xll.ohTrigger(RecalcTrigger,Trigger1Y)),NA())</f>
        <v>2.4475425760783764E-4</v>
      </c>
    </row>
    <row r="456" spans="2:17" x14ac:dyDescent="0.2">
      <c r="B456" s="39" t="s">
        <v>17</v>
      </c>
      <c r="D456" s="42">
        <f>_xll.qlCalendarAdvance(Calendar,$D455,B456,"f",FALSE)</f>
        <v>43130</v>
      </c>
      <c r="E456" s="177">
        <f>_xll.qlInterestRateIndexValueDate(IndexON,D456)</f>
        <v>43130</v>
      </c>
      <c r="F456" s="193">
        <f>IFERROR(_xll.qlIndexFixing(IndexON,D456,TRUE,_xll.ohTrigger(RecalcTrigger,TriggerON)),NA())</f>
        <v>-4.0265501281622207E-3</v>
      </c>
      <c r="H456" s="42">
        <f>_xll.qlCalendarAdvance(Calendar,$H455,B456,"f",FALSE)</f>
        <v>43130</v>
      </c>
      <c r="I456" s="177">
        <f>_xll.qlInterestRateIndexValueDate(Index1M,$H456)</f>
        <v>43132</v>
      </c>
      <c r="J456" s="182">
        <f>IFERROR(_xll.qlIndexFixing(Index1M,$H456,TRUE,_xll.ohTrigger(RecalcTrigger,Trigger1M)),NA())</f>
        <v>-4.0837975859350385E-3</v>
      </c>
      <c r="K456" s="44">
        <f>IFERROR(_xll.qlIndexFixing(Index3M,H456,TRUE,_xll.ohTrigger(RecalcTrigger,Trigger3M)),NA())</f>
        <v>-2.6120185126869977E-3</v>
      </c>
      <c r="L456" s="44">
        <f>IFERROR(_xll.qlIndexFixing(Index6M,$H456,TRUE,_xll.ohTrigger(RecalcTrigger,Trigger6M)),NA())</f>
        <v>-1.068511342212163E-3</v>
      </c>
      <c r="M456" s="183">
        <f>IFERROR(_xll.qlIndexFixing(Index1Y,$H456,TRUE,_xll.ohTrigger(RecalcTrigger,Trigger1Y)),NA())</f>
        <v>9.6156713481177554E-4</v>
      </c>
      <c r="N456" s="182">
        <f>IFERROR(_xll.qlIndexFixing(ONIndex1M,I456,TRUE,_xll.ohTrigger(RecalcTrigger,Trigger1M)),NA())</f>
        <v>-4.1002841940951384E-3</v>
      </c>
      <c r="O456" s="44">
        <f>IFERROR(_xll.qlIndexFixing(ONIndex3M,I456,TRUE,_xll.ohTrigger(RecalcTrigger,Trigger3M)),NA())</f>
        <v>-2.7116764939894011E-3</v>
      </c>
      <c r="P456" s="44">
        <f>IFERROR(_xll.qlIndexFixing(ONIndex6M,I456,TRUE,_xll.ohTrigger(RecalcTrigger,Trigger6M)),NA())</f>
        <v>-1.3130854510912116E-3</v>
      </c>
      <c r="Q456" s="183">
        <f>IFERROR(_xll.qlIndexFixing(ONIndex1Y,I456,TRUE,_xll.ohTrigger(RecalcTrigger,Trigger1Y)),NA())</f>
        <v>2.4875330195683887E-4</v>
      </c>
    </row>
    <row r="457" spans="2:17" x14ac:dyDescent="0.2">
      <c r="B457" s="39" t="s">
        <v>17</v>
      </c>
      <c r="D457" s="42">
        <f>_xll.qlCalendarAdvance(Calendar,$D456,B457,"f",FALSE)</f>
        <v>43131</v>
      </c>
      <c r="E457" s="177">
        <f>_xll.qlInterestRateIndexValueDate(IndexON,D457)</f>
        <v>43131</v>
      </c>
      <c r="F457" s="193">
        <f>IFERROR(_xll.qlIndexFixing(IndexON,D457,TRUE,_xll.ohTrigger(RecalcTrigger,TriggerON)),NA())</f>
        <v>-4.0229223880139386E-3</v>
      </c>
      <c r="H457" s="42">
        <f>_xll.qlCalendarAdvance(Calendar,$H456,B457,"f",FALSE)</f>
        <v>43131</v>
      </c>
      <c r="I457" s="177">
        <f>_xll.qlInterestRateIndexValueDate(Index1M,$H457)</f>
        <v>43133</v>
      </c>
      <c r="J457" s="182">
        <f>IFERROR(_xll.qlIndexFixing(Index1M,$H457,TRUE,_xll.ohTrigger(RecalcTrigger,Trigger1M)),NA())</f>
        <v>-4.0821063700419947E-3</v>
      </c>
      <c r="K457" s="44">
        <f>IFERROR(_xll.qlIndexFixing(Index3M,H457,TRUE,_xll.ohTrigger(RecalcTrigger,Trigger3M)),NA())</f>
        <v>-2.6108293219353385E-3</v>
      </c>
      <c r="L457" s="44">
        <f>IFERROR(_xll.qlIndexFixing(Index6M,$H457,TRUE,_xll.ohTrigger(RecalcTrigger,Trigger6M)),NA())</f>
        <v>-1.0655127612513918E-3</v>
      </c>
      <c r="M457" s="183">
        <f>IFERROR(_xll.qlIndexFixing(Index1Y,$H457,TRUE,_xll.ohTrigger(RecalcTrigger,Trigger1Y)),NA())</f>
        <v>9.7021444323958539E-4</v>
      </c>
      <c r="N457" s="182">
        <f>IFERROR(_xll.qlIndexFixing(ONIndex1M,I457,TRUE,_xll.ohTrigger(RecalcTrigger,Trigger1M)),NA())</f>
        <v>-4.0987063998398909E-3</v>
      </c>
      <c r="O457" s="44">
        <f>IFERROR(_xll.qlIndexFixing(ONIndex3M,I457,TRUE,_xll.ohTrigger(RecalcTrigger,Trigger3M)),NA())</f>
        <v>-2.7096541137661134E-3</v>
      </c>
      <c r="P457" s="44">
        <f>IFERROR(_xll.qlIndexFixing(ONIndex6M,I457,TRUE,_xll.ohTrigger(RecalcTrigger,Trigger6M)),NA())</f>
        <v>-1.3146481837145174E-3</v>
      </c>
      <c r="Q457" s="183">
        <f>IFERROR(_xll.qlIndexFixing(ONIndex1Y,I457,TRUE,_xll.ohTrigger(RecalcTrigger,Trigger1Y)),NA())</f>
        <v>2.5093646544682713E-4</v>
      </c>
    </row>
    <row r="458" spans="2:17" x14ac:dyDescent="0.2">
      <c r="B458" s="39" t="s">
        <v>17</v>
      </c>
      <c r="D458" s="42">
        <f>_xll.qlCalendarAdvance(Calendar,$D457,B458,"f",FALSE)</f>
        <v>43132</v>
      </c>
      <c r="E458" s="177">
        <f>_xll.qlInterestRateIndexValueDate(IndexON,D458)</f>
        <v>43132</v>
      </c>
      <c r="F458" s="193">
        <f>IFERROR(_xll.qlIndexFixing(IndexON,D458,TRUE,_xll.ohTrigger(RecalcTrigger,TriggerON)),NA())</f>
        <v>-4.0192931891924744E-3</v>
      </c>
      <c r="H458" s="42">
        <f>_xll.qlCalendarAdvance(Calendar,$H457,B458,"f",FALSE)</f>
        <v>43132</v>
      </c>
      <c r="I458" s="177">
        <f>_xll.qlInterestRateIndexValueDate(Index1M,$H458)</f>
        <v>43136</v>
      </c>
      <c r="J458" s="182">
        <f>IFERROR(_xll.qlIndexFixing(Index1M,$H458,TRUE,_xll.ohTrigger(RecalcTrigger,Trigger1M)),NA())</f>
        <v>-4.0769604954113015E-3</v>
      </c>
      <c r="K458" s="44">
        <f>IFERROR(_xll.qlIndexFixing(Index3M,H458,TRUE,_xll.ohTrigger(RecalcTrigger,Trigger3M)),NA())</f>
        <v>-2.6002693245590421E-3</v>
      </c>
      <c r="L458" s="44">
        <f>IFERROR(_xll.qlIndexFixing(Index6M,$H458,TRUE,_xll.ohTrigger(RecalcTrigger,Trigger6M)),NA())</f>
        <v>-1.0545009273803237E-3</v>
      </c>
      <c r="M458" s="183">
        <f>IFERROR(_xll.qlIndexFixing(Index1Y,$H458,TRUE,_xll.ohTrigger(RecalcTrigger,Trigger1Y)),NA())</f>
        <v>9.7842302747304139E-4</v>
      </c>
      <c r="N458" s="182">
        <f>IFERROR(_xll.qlIndexFixing(ONIndex1M,I458,TRUE,_xll.ohTrigger(RecalcTrigger,Trigger1M)),NA())</f>
        <v>-4.0971167593806257E-3</v>
      </c>
      <c r="O458" s="44">
        <f>IFERROR(_xll.qlIndexFixing(ONIndex3M,I458,TRUE,_xll.ohTrigger(RecalcTrigger,Trigger3M)),NA())</f>
        <v>-2.7076162349404242E-3</v>
      </c>
      <c r="P458" s="44">
        <f>IFERROR(_xll.qlIndexFixing(ONIndex6M,I458,TRUE,_xll.ohTrigger(RecalcTrigger,Trigger6M)),NA())</f>
        <v>-1.3156063466635004E-3</v>
      </c>
      <c r="Q458" s="183">
        <f>IFERROR(_xll.qlIndexFixing(ONIndex1Y,I458,TRUE,_xll.ohTrigger(RecalcTrigger,Trigger1Y)),NA())</f>
        <v>2.5323073358229919E-4</v>
      </c>
    </row>
    <row r="459" spans="2:17" x14ac:dyDescent="0.2">
      <c r="B459" s="39" t="s">
        <v>17</v>
      </c>
      <c r="D459" s="42">
        <f>_xll.qlCalendarAdvance(Calendar,$D458,B459,"f",FALSE)</f>
        <v>43133</v>
      </c>
      <c r="E459" s="177">
        <f>_xll.qlInterestRateIndexValueDate(IndexON,D459)</f>
        <v>43133</v>
      </c>
      <c r="F459" s="193">
        <f>IFERROR(_xll.qlIndexFixing(IndexON,D459,TRUE,_xll.ohTrigger(RecalcTrigger,TriggerON)),NA())</f>
        <v>-4.0120261172749139E-3</v>
      </c>
      <c r="H459" s="42">
        <f>_xll.qlCalendarAdvance(Calendar,$H458,B459,"f",FALSE)</f>
        <v>43133</v>
      </c>
      <c r="I459" s="177">
        <f>_xll.qlInterestRateIndexValueDate(Index1M,$H459)</f>
        <v>43137</v>
      </c>
      <c r="J459" s="182">
        <f>IFERROR(_xll.qlIndexFixing(Index1M,$H459,TRUE,_xll.ohTrigger(RecalcTrigger,Trigger1M)),NA())</f>
        <v>-4.0752210642507648E-3</v>
      </c>
      <c r="K459" s="44">
        <f>IFERROR(_xll.qlIndexFixing(Index3M,H459,TRUE,_xll.ohTrigger(RecalcTrigger,Trigger3M)),NA())</f>
        <v>-2.5990510443030246E-3</v>
      </c>
      <c r="L459" s="44">
        <f>IFERROR(_xll.qlIndexFixing(Index6M,$H459,TRUE,_xll.ohTrigger(RecalcTrigger,Trigger6M)),NA())</f>
        <v>-1.0530761246556953E-3</v>
      </c>
      <c r="M459" s="183">
        <f>IFERROR(_xll.qlIndexFixing(Index1Y,$H459,TRUE,_xll.ohTrigger(RecalcTrigger,Trigger1Y)),NA())</f>
        <v>9.8266243636952301E-4</v>
      </c>
      <c r="N459" s="182">
        <f>IFERROR(_xll.qlIndexFixing(ONIndex1M,I459,TRUE,_xll.ohTrigger(RecalcTrigger,Trigger1M)),NA())</f>
        <v>-4.0955152535326889E-3</v>
      </c>
      <c r="O459" s="44">
        <f>IFERROR(_xll.qlIndexFixing(ONIndex3M,I459,TRUE,_xll.ohTrigger(RecalcTrigger,Trigger3M)),NA())</f>
        <v>-2.7055628155459033E-3</v>
      </c>
      <c r="P459" s="44">
        <f>IFERROR(_xll.qlIndexFixing(ONIndex6M,I459,TRUE,_xll.ohTrigger(RecalcTrigger,Trigger6M)),NA())</f>
        <v>-1.3159561602416048E-3</v>
      </c>
      <c r="Q459" s="183">
        <f>IFERROR(_xll.qlIndexFixing(ONIndex1Y,I459,TRUE,_xll.ohTrigger(RecalcTrigger,Trigger1Y)),NA())</f>
        <v>2.5563675216666581E-4</v>
      </c>
    </row>
    <row r="460" spans="2:17" x14ac:dyDescent="0.2">
      <c r="B460" s="39" t="s">
        <v>17</v>
      </c>
      <c r="D460" s="42">
        <f>_xll.qlCalendarAdvance(Calendar,$D459,B460,"f",FALSE)</f>
        <v>43136</v>
      </c>
      <c r="E460" s="177">
        <f>_xll.qlInterestRateIndexValueDate(IndexON,D460)</f>
        <v>43136</v>
      </c>
      <c r="F460" s="193">
        <f>IFERROR(_xll.qlIndexFixing(IndexON,D460,TRUE,_xll.ohTrigger(RecalcTrigger,TriggerON)),NA())</f>
        <v>-4.0048853905583215E-3</v>
      </c>
      <c r="H460" s="42">
        <f>_xll.qlCalendarAdvance(Calendar,$H459,B460,"f",FALSE)</f>
        <v>43136</v>
      </c>
      <c r="I460" s="177">
        <f>_xll.qlInterestRateIndexValueDate(Index1M,$H460)</f>
        <v>43138</v>
      </c>
      <c r="J460" s="182">
        <f>IFERROR(_xll.qlIndexFixing(Index1M,$H460,TRUE,_xll.ohTrigger(RecalcTrigger,Trigger1M)),NA())</f>
        <v>-4.0734695312963764E-3</v>
      </c>
      <c r="K460" s="44">
        <f>IFERROR(_xll.qlIndexFixing(Index3M,H460,TRUE,_xll.ohTrigger(RecalcTrigger,Trigger3M)),NA())</f>
        <v>-2.5978278665605603E-3</v>
      </c>
      <c r="L460" s="44">
        <f>IFERROR(_xll.qlIndexFixing(Index6M,$H460,TRUE,_xll.ohTrigger(RecalcTrigger,Trigger6M)),NA())</f>
        <v>-1.0498726069943863E-3</v>
      </c>
      <c r="M460" s="183">
        <f>IFERROR(_xll.qlIndexFixing(Index1Y,$H460,TRUE,_xll.ohTrigger(RecalcTrigger,Trigger1Y)),NA())</f>
        <v>9.8691148453971264E-4</v>
      </c>
      <c r="N460" s="182">
        <f>IFERROR(_xll.qlIndexFixing(ONIndex1M,I460,TRUE,_xll.ohTrigger(RecalcTrigger,Trigger1M)),NA())</f>
        <v>-4.0922260763087692E-3</v>
      </c>
      <c r="O460" s="44">
        <f>IFERROR(_xll.qlIndexFixing(ONIndex3M,I460,TRUE,_xll.ohTrigger(RecalcTrigger,Trigger3M)),NA())</f>
        <v>-2.7013836918854395E-3</v>
      </c>
      <c r="P460" s="44">
        <f>IFERROR(_xll.qlIndexFixing(ONIndex6M,I460,TRUE,_xll.ohTrigger(RecalcTrigger,Trigger6M)),NA())</f>
        <v>-1.3146042572653727E-3</v>
      </c>
      <c r="Q460" s="183">
        <f>IFERROR(_xll.qlIndexFixing(ONIndex1Y,I460,TRUE,_xll.ohTrigger(RecalcTrigger,Trigger1Y)),NA())</f>
        <v>2.6082471262789397E-4</v>
      </c>
    </row>
    <row r="461" spans="2:17" x14ac:dyDescent="0.2">
      <c r="B461" s="39" t="s">
        <v>17</v>
      </c>
      <c r="D461" s="42">
        <f>_xll.qlCalendarAdvance(Calendar,$D460,B461,"f",FALSE)</f>
        <v>43137</v>
      </c>
      <c r="E461" s="177">
        <f>_xll.qlInterestRateIndexValueDate(IndexON,D461)</f>
        <v>43137</v>
      </c>
      <c r="F461" s="193">
        <f>IFERROR(_xll.qlIndexFixing(IndexON,D461,TRUE,_xll.ohTrigger(RecalcTrigger,TriggerON)),NA())</f>
        <v>-4.0013115706782898E-3</v>
      </c>
      <c r="H461" s="42">
        <f>_xll.qlCalendarAdvance(Calendar,$H460,B461,"f",FALSE)</f>
        <v>43137</v>
      </c>
      <c r="I461" s="177">
        <f>_xll.qlInterestRateIndexValueDate(Index1M,$H461)</f>
        <v>43139</v>
      </c>
      <c r="J461" s="182">
        <f>IFERROR(_xll.qlIndexFixing(Index1M,$H461,TRUE,_xll.ohTrigger(RecalcTrigger,Trigger1M)),NA())</f>
        <v>-4.0717058773591976E-3</v>
      </c>
      <c r="K461" s="44">
        <f>IFERROR(_xll.qlIndexFixing(Index3M,H461,TRUE,_xll.ohTrigger(RecalcTrigger,Trigger3M)),NA())</f>
        <v>-2.5951951598158162E-3</v>
      </c>
      <c r="L461" s="44">
        <f>IFERROR(_xll.qlIndexFixing(Index6M,$H461,TRUE,_xll.ohTrigger(RecalcTrigger,Trigger6M)),NA())</f>
        <v>-1.0466379072529548E-3</v>
      </c>
      <c r="M461" s="183">
        <f>IFERROR(_xll.qlIndexFixing(Index1Y,$H461,TRUE,_xll.ohTrigger(RecalcTrigger,Trigger1Y)),NA())</f>
        <v>9.9116990144188411E-4</v>
      </c>
      <c r="N461" s="182">
        <f>IFERROR(_xll.qlIndexFixing(ONIndex1M,I461,TRUE,_xll.ohTrigger(RecalcTrigger,Trigger1M)),NA())</f>
        <v>-4.0889901927210204E-3</v>
      </c>
      <c r="O461" s="44">
        <f>IFERROR(_xll.qlIndexFixing(ONIndex3M,I461,TRUE,_xll.ohTrigger(RecalcTrigger,Trigger3M)),NA())</f>
        <v>-2.697192884917321E-3</v>
      </c>
      <c r="P461" s="44">
        <f>IFERROR(_xll.qlIndexFixing(ONIndex6M,I461,TRUE,_xll.ohTrigger(RecalcTrigger,Trigger6M)),NA())</f>
        <v>-1.3111963274337057E-3</v>
      </c>
      <c r="Q461" s="183">
        <f>IFERROR(_xll.qlIndexFixing(ONIndex1Y,I461,TRUE,_xll.ohTrigger(RecalcTrigger,Trigger1Y)),NA())</f>
        <v>2.6639126073035868E-4</v>
      </c>
    </row>
    <row r="462" spans="2:17" x14ac:dyDescent="0.2">
      <c r="B462" s="39" t="s">
        <v>17</v>
      </c>
      <c r="D462" s="42">
        <f>_xll.qlCalendarAdvance(Calendar,$D461,B462,"f",FALSE)</f>
        <v>43138</v>
      </c>
      <c r="E462" s="177">
        <f>_xll.qlInterestRateIndexValueDate(IndexON,D462)</f>
        <v>43138</v>
      </c>
      <c r="F462" s="193">
        <f>IFERROR(_xll.qlIndexFixing(IndexON,D462,TRUE,_xll.ohTrigger(RecalcTrigger,TriggerON)),NA())</f>
        <v>-3.9977493547960208E-3</v>
      </c>
      <c r="H462" s="42">
        <f>_xll.qlCalendarAdvance(Calendar,$H461,B462,"f",FALSE)</f>
        <v>43138</v>
      </c>
      <c r="I462" s="177">
        <f>_xll.qlInterestRateIndexValueDate(Index1M,$H462)</f>
        <v>43140</v>
      </c>
      <c r="J462" s="182">
        <f>IFERROR(_xll.qlIndexFixing(Index1M,$H462,TRUE,_xll.ohTrigger(RecalcTrigger,Trigger1M)),NA())</f>
        <v>-4.0699300832460128E-3</v>
      </c>
      <c r="K462" s="44">
        <f>IFERROR(_xll.qlIndexFixing(Index3M,H462,TRUE,_xll.ohTrigger(RecalcTrigger,Trigger3M)),NA())</f>
        <v>-2.5925519159704417E-3</v>
      </c>
      <c r="L462" s="44">
        <f>IFERROR(_xll.qlIndexFixing(Index6M,$H462,TRUE,_xll.ohTrigger(RecalcTrigger,Trigger6M)),NA())</f>
        <v>-1.0433753428235079E-3</v>
      </c>
      <c r="M462" s="183">
        <f>IFERROR(_xll.qlIndexFixing(Index1Y,$H462,TRUE,_xll.ohTrigger(RecalcTrigger,Trigger1Y)),NA())</f>
        <v>9.9994270118124824E-4</v>
      </c>
      <c r="N462" s="182">
        <f>IFERROR(_xll.qlIndexFixing(ONIndex1M,I462,TRUE,_xll.ohTrigger(RecalcTrigger,Trigger1M)),NA())</f>
        <v>-4.0873290721998856E-3</v>
      </c>
      <c r="O462" s="44">
        <f>IFERROR(_xll.qlIndexFixing(ONIndex3M,I462,TRUE,_xll.ohTrigger(RecalcTrigger,Trigger3M)),NA())</f>
        <v>-2.695061127466758E-3</v>
      </c>
      <c r="P462" s="44">
        <f>IFERROR(_xll.qlIndexFixing(ONIndex6M,I462,TRUE,_xll.ohTrigger(RecalcTrigger,Trigger6M)),NA())</f>
        <v>-1.3084476992686334E-3</v>
      </c>
      <c r="Q462" s="183">
        <f>IFERROR(_xll.qlIndexFixing(ONIndex1Y,I462,TRUE,_xll.ohTrigger(RecalcTrigger,Trigger1Y)),NA())</f>
        <v>2.6936572772306988E-4</v>
      </c>
    </row>
    <row r="463" spans="2:17" x14ac:dyDescent="0.2">
      <c r="B463" s="39" t="s">
        <v>17</v>
      </c>
      <c r="D463" s="42">
        <f>_xll.qlCalendarAdvance(Calendar,$D462,B463,"f",FALSE)</f>
        <v>43139</v>
      </c>
      <c r="E463" s="177">
        <f>_xll.qlInterestRateIndexValueDate(IndexON,D463)</f>
        <v>43139</v>
      </c>
      <c r="F463" s="193">
        <f>IFERROR(_xll.qlIndexFixing(IndexON,D463,TRUE,_xll.ohTrigger(RecalcTrigger,TriggerON)),NA())</f>
        <v>-3.9941989191705218E-3</v>
      </c>
      <c r="H463" s="42">
        <f>_xll.qlCalendarAdvance(Calendar,$H462,B463,"f",FALSE)</f>
        <v>43139</v>
      </c>
      <c r="I463" s="177">
        <f>_xll.qlInterestRateIndexValueDate(Index1M,$H463)</f>
        <v>43143</v>
      </c>
      <c r="J463" s="182">
        <f>IFERROR(_xll.qlIndexFixing(Index1M,$H463,TRUE,_xll.ohTrigger(RecalcTrigger,Trigger1M)),NA())</f>
        <v>-4.0645296679482036E-3</v>
      </c>
      <c r="K463" s="44">
        <f>IFERROR(_xll.qlIndexFixing(Index3M,H463,TRUE,_xll.ohTrigger(RecalcTrigger,Trigger3M)),NA())</f>
        <v>-2.5817139579312229E-3</v>
      </c>
      <c r="L463" s="44">
        <f>IFERROR(_xll.qlIndexFixing(Index6M,$H463,TRUE,_xll.ohTrigger(RecalcTrigger,Trigger6M)),NA())</f>
        <v>-1.0316542004647226E-3</v>
      </c>
      <c r="M463" s="183">
        <f>IFERROR(_xll.qlIndexFixing(Index1Y,$H463,TRUE,_xll.ohTrigger(RecalcTrigger,Trigger1Y)),NA())</f>
        <v>1.0082917849163061E-3</v>
      </c>
      <c r="N463" s="182">
        <f>IFERROR(_xll.qlIndexFixing(ONIndex1M,I463,TRUE,_xll.ohTrigger(RecalcTrigger,Trigger1M)),NA())</f>
        <v>-4.0856559711821561E-3</v>
      </c>
      <c r="O463" s="44">
        <f>IFERROR(_xll.qlIndexFixing(ONIndex3M,I463,TRUE,_xll.ohTrigger(RecalcTrigger,Trigger3M)),NA())</f>
        <v>-2.6929135756104117E-3</v>
      </c>
      <c r="P463" s="44">
        <f>IFERROR(_xll.qlIndexFixing(ONIndex6M,I463,TRUE,_xll.ohTrigger(RecalcTrigger,Trigger6M)),NA())</f>
        <v>-1.305068043673252E-3</v>
      </c>
      <c r="Q463" s="183">
        <f>IFERROR(_xll.qlIndexFixing(ONIndex1Y,I463,TRUE,_xll.ohTrigger(RecalcTrigger,Trigger1Y)),NA())</f>
        <v>2.7245582358226272E-4</v>
      </c>
    </row>
    <row r="464" spans="2:17" x14ac:dyDescent="0.2">
      <c r="B464" s="39" t="s">
        <v>17</v>
      </c>
      <c r="D464" s="42">
        <f>_xll.qlCalendarAdvance(Calendar,$D463,B464,"f",FALSE)</f>
        <v>43140</v>
      </c>
      <c r="E464" s="177">
        <f>_xll.qlInterestRateIndexValueDate(IndexON,D464)</f>
        <v>43140</v>
      </c>
      <c r="F464" s="193">
        <f>IFERROR(_xll.qlIndexFixing(IndexON,D464,TRUE,_xll.ohTrigger(RecalcTrigger,TriggerON)),NA())</f>
        <v>-3.987094036848049E-3</v>
      </c>
      <c r="H464" s="42">
        <f>_xll.qlCalendarAdvance(Calendar,$H463,B464,"f",FALSE)</f>
        <v>43140</v>
      </c>
      <c r="I464" s="177">
        <f>_xll.qlInterestRateIndexValueDate(Index1M,$H464)</f>
        <v>43144</v>
      </c>
      <c r="J464" s="182">
        <f>IFERROR(_xll.qlIndexFixing(Index1M,$H464,TRUE,_xll.ohTrigger(RecalcTrigger,Trigger1M)),NA())</f>
        <v>-4.0627051212259258E-3</v>
      </c>
      <c r="K464" s="44">
        <f>IFERROR(_xll.qlIndexFixing(Index3M,H464,TRUE,_xll.ohTrigger(RecalcTrigger,Trigger3M)),NA())</f>
        <v>-2.5804501919974854E-3</v>
      </c>
      <c r="L464" s="44">
        <f>IFERROR(_xll.qlIndexFixing(Index6M,$H464,TRUE,_xll.ohTrigger(RecalcTrigger,Trigger6M)),NA())</f>
        <v>-1.0301135207156252E-3</v>
      </c>
      <c r="M464" s="183">
        <f>IFERROR(_xll.qlIndexFixing(Index1Y,$H464,TRUE,_xll.ohTrigger(RecalcTrigger,Trigger1Y)),NA())</f>
        <v>1.0125929267265823E-3</v>
      </c>
      <c r="N464" s="182">
        <f>IFERROR(_xll.qlIndexFixing(ONIndex1M,I464,TRUE,_xll.ohTrigger(RecalcTrigger,Trigger1M)),NA())</f>
        <v>-4.0839708704032418E-3</v>
      </c>
      <c r="O464" s="44">
        <f>IFERROR(_xll.qlIndexFixing(ONIndex3M,I464,TRUE,_xll.ohTrigger(RecalcTrigger,Trigger3M)),NA())</f>
        <v>-2.6907501869422035E-3</v>
      </c>
      <c r="P464" s="44">
        <f>IFERROR(_xll.qlIndexFixing(ONIndex6M,I464,TRUE,_xll.ohTrigger(RecalcTrigger,Trigger6M)),NA())</f>
        <v>-1.301053580911038E-3</v>
      </c>
      <c r="Q464" s="183">
        <f>IFERROR(_xll.qlIndexFixing(ONIndex1Y,I464,TRUE,_xll.ohTrigger(RecalcTrigger,Trigger1Y)),NA())</f>
        <v>2.7566219427122007E-4</v>
      </c>
    </row>
    <row r="465" spans="2:17" x14ac:dyDescent="0.2">
      <c r="B465" s="39" t="s">
        <v>17</v>
      </c>
      <c r="D465" s="42">
        <f>_xll.qlCalendarAdvance(Calendar,$D464,B465,"f",FALSE)</f>
        <v>43143</v>
      </c>
      <c r="E465" s="177">
        <f>_xll.qlInterestRateIndexValueDate(IndexON,D465)</f>
        <v>43143</v>
      </c>
      <c r="F465" s="193">
        <f>IFERROR(_xll.qlIndexFixing(IndexON,D465,TRUE,_xll.ohTrigger(RecalcTrigger,TriggerON)),NA())</f>
        <v>-3.9801185005394757E-3</v>
      </c>
      <c r="H465" s="42">
        <f>_xll.qlCalendarAdvance(Calendar,$H464,B465,"f",FALSE)</f>
        <v>43143</v>
      </c>
      <c r="I465" s="177">
        <f>_xll.qlInterestRateIndexValueDate(Index1M,$H465)</f>
        <v>43145</v>
      </c>
      <c r="J465" s="182">
        <f>IFERROR(_xll.qlIndexFixing(Index1M,$H465,TRUE,_xll.ohTrigger(RecalcTrigger,Trigger1M)),NA())</f>
        <v>-4.0608683383772503E-3</v>
      </c>
      <c r="K465" s="44">
        <f>IFERROR(_xll.qlIndexFixing(Index3M,H465,TRUE,_xll.ohTrigger(RecalcTrigger,Trigger3M)),NA())</f>
        <v>-2.5791817371569156E-3</v>
      </c>
      <c r="L465" s="44">
        <f>IFERROR(_xll.qlIndexFixing(Index6M,$H465,TRUE,_xll.ohTrigger(RecalcTrigger,Trigger6M)),NA())</f>
        <v>-1.0267621283815884E-3</v>
      </c>
      <c r="M465" s="183">
        <f>IFERROR(_xll.qlIndexFixing(Index1Y,$H465,TRUE,_xll.ohTrigger(RecalcTrigger,Trigger1Y)),NA())</f>
        <v>1.0169017776394749E-3</v>
      </c>
      <c r="N465" s="182">
        <f>IFERROR(_xll.qlIndexFixing(ONIndex1M,I465,TRUE,_xll.ohTrigger(RecalcTrigger,Trigger1M)),NA())</f>
        <v>-4.0805143213828998E-3</v>
      </c>
      <c r="O465" s="44">
        <f>IFERROR(_xll.qlIndexFixing(ONIndex3M,I465,TRUE,_xll.ohTrigger(RecalcTrigger,Trigger3M)),NA())</f>
        <v>-2.6863503630369934E-3</v>
      </c>
      <c r="P465" s="44">
        <f>IFERROR(_xll.qlIndexFixing(ONIndex6M,I465,TRUE,_xll.ohTrigger(RecalcTrigger,Trigger6M)),NA())</f>
        <v>-1.2908851049564518E-3</v>
      </c>
      <c r="Q465" s="183">
        <f>IFERROR(_xll.qlIndexFixing(ONIndex1Y,I465,TRUE,_xll.ohTrigger(RecalcTrigger,Trigger1Y)),NA())</f>
        <v>2.824659720790379E-4</v>
      </c>
    </row>
    <row r="466" spans="2:17" x14ac:dyDescent="0.2">
      <c r="B466" s="39" t="s">
        <v>17</v>
      </c>
      <c r="D466" s="42">
        <f>_xll.qlCalendarAdvance(Calendar,$D465,B466,"f",FALSE)</f>
        <v>43144</v>
      </c>
      <c r="E466" s="177">
        <f>_xll.qlInterestRateIndexValueDate(IndexON,D466)</f>
        <v>43144</v>
      </c>
      <c r="F466" s="193">
        <f>IFERROR(_xll.qlIndexFixing(IndexON,D466,TRUE,_xll.ohTrigger(RecalcTrigger,TriggerON)),NA())</f>
        <v>-3.976629607365112E-3</v>
      </c>
      <c r="H466" s="42">
        <f>_xll.qlCalendarAdvance(Calendar,$H465,B466,"f",FALSE)</f>
        <v>43144</v>
      </c>
      <c r="I466" s="177">
        <f>_xll.qlInterestRateIndexValueDate(Index1M,$H466)</f>
        <v>43146</v>
      </c>
      <c r="J466" s="182">
        <f>IFERROR(_xll.qlIndexFixing(Index1M,$H466,TRUE,_xll.ohTrigger(RecalcTrigger,Trigger1M)),NA())</f>
        <v>-4.0590193002032482E-3</v>
      </c>
      <c r="K466" s="44">
        <f>IFERROR(_xll.qlIndexFixing(Index3M,H466,TRUE,_xll.ohTrigger(RecalcTrigger,Trigger3M)),NA())</f>
        <v>-2.5764777388651234E-3</v>
      </c>
      <c r="L466" s="44">
        <f>IFERROR(_xll.qlIndexFixing(Index6M,$H466,TRUE,_xll.ohTrigger(RecalcTrigger,Trigger6M)),NA())</f>
        <v>-1.0234032165109561E-3</v>
      </c>
      <c r="M466" s="183">
        <f>IFERROR(_xll.qlIndexFixing(Index1Y,$H466,TRUE,_xll.ohTrigger(RecalcTrigger,Trigger1Y)),NA())</f>
        <v>1.0212180549855347E-3</v>
      </c>
      <c r="N466" s="182">
        <f>IFERROR(_xll.qlIndexFixing(ONIndex1M,I466,TRUE,_xll.ohTrigger(RecalcTrigger,Trigger1M)),NA())</f>
        <v>-4.0771100864622767E-3</v>
      </c>
      <c r="O466" s="44">
        <f>IFERROR(_xll.qlIndexFixing(ONIndex3M,I466,TRUE,_xll.ohTrigger(RecalcTrigger,Trigger3M)),NA())</f>
        <v>-2.6819374189868128E-3</v>
      </c>
      <c r="P466" s="44">
        <f>IFERROR(_xll.qlIndexFixing(ONIndex6M,I466,TRUE,_xll.ohTrigger(RecalcTrigger,Trigger6M)),NA())</f>
        <v>-1.278572066181205E-3</v>
      </c>
      <c r="Q466" s="183">
        <f>IFERROR(_xll.qlIndexFixing(ONIndex1Y,I466,TRUE,_xll.ohTrigger(RecalcTrigger,Trigger1Y)),NA())</f>
        <v>2.8966335298363788E-4</v>
      </c>
    </row>
    <row r="467" spans="2:17" x14ac:dyDescent="0.2">
      <c r="B467" s="39" t="s">
        <v>17</v>
      </c>
      <c r="D467" s="42">
        <f>_xll.qlCalendarAdvance(Calendar,$D466,B467,"f",FALSE)</f>
        <v>43145</v>
      </c>
      <c r="E467" s="177">
        <f>_xll.qlInterestRateIndexValueDate(IndexON,D467)</f>
        <v>43145</v>
      </c>
      <c r="F467" s="193">
        <f>IFERROR(_xll.qlIndexFixing(IndexON,D467,TRUE,_xll.ohTrigger(RecalcTrigger,TriggerON)),NA())</f>
        <v>-3.9731535509224258E-3</v>
      </c>
      <c r="H467" s="42">
        <f>_xll.qlCalendarAdvance(Calendar,$H466,B467,"f",FALSE)</f>
        <v>43145</v>
      </c>
      <c r="I467" s="177">
        <f>_xll.qlInterestRateIndexValueDate(Index1M,$H467)</f>
        <v>43147</v>
      </c>
      <c r="J467" s="182">
        <f>IFERROR(_xll.qlIndexFixing(Index1M,$H467,TRUE,_xll.ohTrigger(RecalcTrigger,Trigger1M)),NA())</f>
        <v>-4.0571579875192665E-3</v>
      </c>
      <c r="K467" s="44">
        <f>IFERROR(_xll.qlIndexFixing(Index3M,H467,TRUE,_xll.ohTrigger(RecalcTrigger,Trigger3M)),NA())</f>
        <v>-2.5737640328627408E-3</v>
      </c>
      <c r="L467" s="44">
        <f>IFERROR(_xll.qlIndexFixing(Index6M,$H467,TRUE,_xll.ohTrigger(RecalcTrigger,Trigger6M)),NA())</f>
        <v>-1.0200402494333247E-3</v>
      </c>
      <c r="M467" s="183">
        <f>IFERROR(_xll.qlIndexFixing(Index1Y,$H467,TRUE,_xll.ohTrigger(RecalcTrigger,Trigger1Y)),NA())</f>
        <v>1.030103915950358E-3</v>
      </c>
      <c r="N467" s="182">
        <f>IFERROR(_xll.qlIndexFixing(ONIndex1M,I467,TRUE,_xll.ohTrigger(RecalcTrigger,Trigger1M)),NA())</f>
        <v>-4.075364699227535E-3</v>
      </c>
      <c r="O467" s="44">
        <f>IFERROR(_xll.qlIndexFixing(ONIndex3M,I467,TRUE,_xll.ohTrigger(RecalcTrigger,Trigger3M)),NA())</f>
        <v>-2.6796942121265488E-3</v>
      </c>
      <c r="P467" s="44">
        <f>IFERROR(_xll.qlIndexFixing(ONIndex6M,I467,TRUE,_xll.ohTrigger(RecalcTrigger,Trigger6M)),NA())</f>
        <v>-1.2713268730557559E-3</v>
      </c>
      <c r="Q467" s="183">
        <f>IFERROR(_xll.qlIndexFixing(ONIndex1Y,I467,TRUE,_xll.ohTrigger(RecalcTrigger,Trigger1Y)),NA())</f>
        <v>2.9346079334580111E-4</v>
      </c>
    </row>
    <row r="468" spans="2:17" x14ac:dyDescent="0.2">
      <c r="B468" s="39" t="s">
        <v>17</v>
      </c>
      <c r="D468" s="42">
        <f>_xll.qlCalendarAdvance(Calendar,$D467,B468,"f",FALSE)</f>
        <v>43146</v>
      </c>
      <c r="E468" s="177">
        <f>_xll.qlInterestRateIndexValueDate(IndexON,D468)</f>
        <v>43146</v>
      </c>
      <c r="F468" s="193">
        <f>IFERROR(_xll.qlIndexFixing(IndexON,D468,TRUE,_xll.ohTrigger(RecalcTrigger,TriggerON)),NA())</f>
        <v>-3.9696905072306166E-3</v>
      </c>
      <c r="H468" s="42">
        <f>_xll.qlCalendarAdvance(Calendar,$H467,B468,"f",FALSE)</f>
        <v>43146</v>
      </c>
      <c r="I468" s="177">
        <f>_xll.qlInterestRateIndexValueDate(Index1M,$H468)</f>
        <v>43150</v>
      </c>
      <c r="J468" s="182">
        <f>IFERROR(_xll.qlIndexFixing(Index1M,$H468,TRUE,_xll.ohTrigger(RecalcTrigger,Trigger1M)),NA())</f>
        <v>-4.0515002104752574E-3</v>
      </c>
      <c r="K468" s="44">
        <f>IFERROR(_xll.qlIndexFixing(Index3M,H468,TRUE,_xll.ohTrigger(RecalcTrigger,Trigger3M)),NA())</f>
        <v>-2.5626707523144186E-3</v>
      </c>
      <c r="L468" s="44">
        <f>IFERROR(_xll.qlIndexFixing(Index6M,$H468,TRUE,_xll.ohTrigger(RecalcTrigger,Trigger6M)),NA())</f>
        <v>-1.0081085488679142E-3</v>
      </c>
      <c r="M468" s="183">
        <f>IFERROR(_xll.qlIndexFixing(Index1Y,$H468,TRUE,_xll.ohTrigger(RecalcTrigger,Trigger1Y)),NA())</f>
        <v>1.038551714662668E-3</v>
      </c>
      <c r="N468" s="182">
        <f>IFERROR(_xll.qlIndexFixing(ONIndex1M,I468,TRUE,_xll.ohTrigger(RecalcTrigger,Trigger1M)),NA())</f>
        <v>-4.0736071972435894E-3</v>
      </c>
      <c r="O468" s="44">
        <f>IFERROR(_xll.qlIndexFixing(ONIndex3M,I468,TRUE,_xll.ohTrigger(RecalcTrigger,Trigger3M)),NA())</f>
        <v>-2.6774349146974075E-3</v>
      </c>
      <c r="P468" s="44">
        <f>IFERROR(_xll.qlIndexFixing(ONIndex6M,I468,TRUE,_xll.ohTrigger(RecalcTrigger,Trigger6M)),NA())</f>
        <v>-1.2634241946241076E-3</v>
      </c>
      <c r="Q468" s="183">
        <f>IFERROR(_xll.qlIndexFixing(ONIndex1Y,I468,TRUE,_xll.ohTrigger(RecalcTrigger,Trigger1Y)),NA())</f>
        <v>2.9737838655563564E-4</v>
      </c>
    </row>
    <row r="469" spans="2:17" x14ac:dyDescent="0.2">
      <c r="B469" s="39" t="s">
        <v>17</v>
      </c>
      <c r="D469" s="42">
        <f>_xll.qlCalendarAdvance(Calendar,$D468,B469,"f",FALSE)</f>
        <v>43147</v>
      </c>
      <c r="E469" s="177">
        <f>_xll.qlInterestRateIndexValueDate(IndexON,D469)</f>
        <v>43147</v>
      </c>
      <c r="F469" s="193">
        <f>IFERROR(_xll.qlIndexFixing(IndexON,D469,TRUE,_xll.ohTrigger(RecalcTrigger,TriggerON)),NA())</f>
        <v>-3.9627650551654625E-3</v>
      </c>
      <c r="H469" s="42">
        <f>_xll.qlCalendarAdvance(Calendar,$H468,B469,"f",FALSE)</f>
        <v>43147</v>
      </c>
      <c r="I469" s="177">
        <f>_xll.qlInterestRateIndexValueDate(Index1M,$H469)</f>
        <v>43151</v>
      </c>
      <c r="J469" s="182">
        <f>IFERROR(_xll.qlIndexFixing(Index1M,$H469,TRUE,_xll.ohTrigger(RecalcTrigger,Trigger1M)),NA())</f>
        <v>-4.0495896078277371E-3</v>
      </c>
      <c r="K469" s="44">
        <f>IFERROR(_xll.qlIndexFixing(Index3M,H469,TRUE,_xll.ohTrigger(RecalcTrigger,Trigger3M)),NA())</f>
        <v>-2.5613646488507058E-3</v>
      </c>
      <c r="L469" s="44">
        <f>IFERROR(_xll.qlIndexFixing(Index6M,$H469,TRUE,_xll.ohTrigger(RecalcTrigger,Trigger6M)),NA())</f>
        <v>-1.0066178503847472E-3</v>
      </c>
      <c r="M469" s="183">
        <f>IFERROR(_xll.qlIndexFixing(Index1Y,$H469,TRUE,_xll.ohTrigger(RecalcTrigger,Trigger1Y)),NA())</f>
        <v>1.0429008234821579E-3</v>
      </c>
      <c r="N469" s="182">
        <f>IFERROR(_xll.qlIndexFixing(ONIndex1M,I469,TRUE,_xll.ohTrigger(RecalcTrigger,Trigger1M)),NA())</f>
        <v>-4.0718375610859781E-3</v>
      </c>
      <c r="O469" s="44">
        <f>IFERROR(_xll.qlIndexFixing(ONIndex3M,I469,TRUE,_xll.ohTrigger(RecalcTrigger,Trigger3M)),NA())</f>
        <v>-2.6751594846130544E-3</v>
      </c>
      <c r="P469" s="44">
        <f>IFERROR(_xll.qlIndexFixing(ONIndex6M,I469,TRUE,_xll.ohTrigger(RecalcTrigger,Trigger6M)),NA())</f>
        <v>-1.2548602513495766E-3</v>
      </c>
      <c r="Q469" s="183">
        <f>IFERROR(_xll.qlIndexFixing(ONIndex1Y,I469,TRUE,_xll.ohTrigger(RecalcTrigger,Trigger1Y)),NA())</f>
        <v>3.0141677881623252E-4</v>
      </c>
    </row>
    <row r="470" spans="2:17" x14ac:dyDescent="0.2">
      <c r="B470" s="39" t="s">
        <v>17</v>
      </c>
      <c r="D470" s="42">
        <f>_xll.qlCalendarAdvance(Calendar,$D469,B470,"f",FALSE)</f>
        <v>43150</v>
      </c>
      <c r="E470" s="177">
        <f>_xll.qlInterestRateIndexValueDate(IndexON,D470)</f>
        <v>43150</v>
      </c>
      <c r="F470" s="193">
        <f>IFERROR(_xll.qlIndexFixing(IndexON,D470,TRUE,_xll.ohTrigger(RecalcTrigger,TriggerON)),NA())</f>
        <v>-3.9559719835535745E-3</v>
      </c>
      <c r="H470" s="42">
        <f>_xll.qlCalendarAdvance(Calendar,$H469,B470,"f",FALSE)</f>
        <v>43150</v>
      </c>
      <c r="I470" s="177">
        <f>_xll.qlInterestRateIndexValueDate(Index1M,$H470)</f>
        <v>43152</v>
      </c>
      <c r="J470" s="182">
        <f>IFERROR(_xll.qlIndexFixing(Index1M,$H470,TRUE,_xll.ohTrigger(RecalcTrigger,Trigger1M)),NA())</f>
        <v>-4.047666634711281E-3</v>
      </c>
      <c r="K470" s="44">
        <f>IFERROR(_xll.qlIndexFixing(Index3M,H470,TRUE,_xll.ohTrigger(RecalcTrigger,Trigger3M)),NA())</f>
        <v>-2.5600541592025812E-3</v>
      </c>
      <c r="L470" s="44">
        <f>IFERROR(_xll.qlIndexFixing(Index6M,$H470,TRUE,_xll.ohTrigger(RecalcTrigger,Trigger6M)),NA())</f>
        <v>-1.0032873069602706E-3</v>
      </c>
      <c r="M470" s="183">
        <f>IFERROR(_xll.qlIndexFixing(Index1Y,$H470,TRUE,_xll.ohTrigger(RecalcTrigger,Trigger1Y)),NA())</f>
        <v>1.0472556263264067E-3</v>
      </c>
      <c r="N470" s="182">
        <f>IFERROR(_xll.qlIndexFixing(ONIndex1M,I470,TRUE,_xll.ohTrigger(RecalcTrigger,Trigger1M)),NA())</f>
        <v>-4.0682117720969302E-3</v>
      </c>
      <c r="O470" s="44">
        <f>IFERROR(_xll.qlIndexFixing(ONIndex3M,I470,TRUE,_xll.ohTrigger(RecalcTrigger,Trigger3M)),NA())</f>
        <v>-2.6705348260103179E-3</v>
      </c>
      <c r="P470" s="44">
        <f>IFERROR(_xll.qlIndexFixing(ONIndex6M,I470,TRUE,_xll.ohTrigger(RecalcTrigger,Trigger6M)),NA())</f>
        <v>-1.235505009913318E-3</v>
      </c>
      <c r="Q470" s="183">
        <f>IFERROR(_xll.qlIndexFixing(ONIndex1Y,I470,TRUE,_xll.ohTrigger(RecalcTrigger,Trigger1Y)),NA())</f>
        <v>3.0989972601425109E-4</v>
      </c>
    </row>
    <row r="471" spans="2:17" x14ac:dyDescent="0.2">
      <c r="B471" s="39" t="s">
        <v>17</v>
      </c>
      <c r="D471" s="42">
        <f>_xll.qlCalendarAdvance(Calendar,$D470,B471,"f",FALSE)</f>
        <v>43151</v>
      </c>
      <c r="E471" s="177">
        <f>_xll.qlInterestRateIndexValueDate(IndexON,D471)</f>
        <v>43151</v>
      </c>
      <c r="F471" s="193">
        <f>IFERROR(_xll.qlIndexFixing(IndexON,D471,TRUE,_xll.ohTrigger(RecalcTrigger,TriggerON)),NA())</f>
        <v>-3.952576645702699E-3</v>
      </c>
      <c r="H471" s="42">
        <f>_xll.qlCalendarAdvance(Calendar,$H470,B471,"f",FALSE)</f>
        <v>43151</v>
      </c>
      <c r="I471" s="177">
        <f>_xll.qlInterestRateIndexValueDate(Index1M,$H471)</f>
        <v>43153</v>
      </c>
      <c r="J471" s="182">
        <f>IFERROR(_xll.qlIndexFixing(Index1M,$H471,TRUE,_xll.ohTrigger(RecalcTrigger,Trigger1M)),NA())</f>
        <v>-4.0457312719340988E-3</v>
      </c>
      <c r="K471" s="44">
        <f>IFERROR(_xll.qlIndexFixing(Index3M,H471,TRUE,_xll.ohTrigger(RecalcTrigger,Trigger3M)),NA())</f>
        <v>-2.557284780154699E-3</v>
      </c>
      <c r="L471" s="44">
        <f>IFERROR(_xll.qlIndexFixing(Index6M,$H471,TRUE,_xll.ohTrigger(RecalcTrigger,Trigger6M)),NA())</f>
        <v>-9.9997393515439612E-4</v>
      </c>
      <c r="M471" s="183">
        <f>IFERROR(_xll.qlIndexFixing(Index1Y,$H471,TRUE,_xll.ohTrigger(RecalcTrigger,Trigger1Y)),NA())</f>
        <v>1.0516158283949558E-3</v>
      </c>
      <c r="N471" s="182">
        <f>IFERROR(_xll.qlIndexFixing(ONIndex1M,I471,TRUE,_xll.ohTrigger(RecalcTrigger,Trigger1M)),NA())</f>
        <v>-4.0646372923447416E-3</v>
      </c>
      <c r="O471" s="44">
        <f>IFERROR(_xll.qlIndexFixing(ONIndex3M,I471,TRUE,_xll.ohTrigger(RecalcTrigger,Trigger3M)),NA())</f>
        <v>-2.6658955898817283E-3</v>
      </c>
      <c r="P471" s="44">
        <f>IFERROR(_xll.qlIndexFixing(ONIndex6M,I471,TRUE,_xll.ohTrigger(RecalcTrigger,Trigger6M)),NA())</f>
        <v>-1.2139162351720856E-3</v>
      </c>
      <c r="Q471" s="183">
        <f>IFERROR(_xll.qlIndexFixing(ONIndex1Y,I471,TRUE,_xll.ohTrigger(RecalcTrigger,Trigger1Y)),NA())</f>
        <v>3.1879126674461133E-4</v>
      </c>
    </row>
    <row r="472" spans="2:17" x14ac:dyDescent="0.2">
      <c r="B472" s="39" t="s">
        <v>17</v>
      </c>
      <c r="D472" s="42">
        <f>_xll.qlCalendarAdvance(Calendar,$D471,B472,"f",FALSE)</f>
        <v>43152</v>
      </c>
      <c r="E472" s="177">
        <f>_xll.qlInterestRateIndexValueDate(IndexON,D472)</f>
        <v>43152</v>
      </c>
      <c r="F472" s="193">
        <f>IFERROR(_xll.qlIndexFixing(IndexON,D472,TRUE,_xll.ohTrigger(RecalcTrigger,TriggerON)),NA())</f>
        <v>-3.949195377397352E-3</v>
      </c>
      <c r="H472" s="42">
        <f>_xll.qlCalendarAdvance(Calendar,$H471,B472,"f",FALSE)</f>
        <v>43152</v>
      </c>
      <c r="I472" s="177">
        <f>_xll.qlInterestRateIndexValueDate(Index1M,$H472)</f>
        <v>43154</v>
      </c>
      <c r="J472" s="182">
        <f>IFERROR(_xll.qlIndexFixing(Index1M,$H472,TRUE,_xll.ohTrigger(RecalcTrigger,Trigger1M)),NA())</f>
        <v>-4.0437835003072553E-3</v>
      </c>
      <c r="K472" s="44">
        <f>IFERROR(_xll.qlIndexFixing(Index3M,H472,TRUE,_xll.ohTrigger(RecalcTrigger,Trigger3M)),NA())</f>
        <v>-2.5545065578085882E-3</v>
      </c>
      <c r="L472" s="44">
        <f>IFERROR(_xll.qlIndexFixing(Index6M,$H472,TRUE,_xll.ohTrigger(RecalcTrigger,Trigger6M)),NA())</f>
        <v>-9.9668134624856337E-4</v>
      </c>
      <c r="M472" s="183">
        <f>IFERROR(_xll.qlIndexFixing(Index1Y,$H472,TRUE,_xll.ohTrigger(RecalcTrigger,Trigger1Y)),NA())</f>
        <v>1.0606022812436426E-3</v>
      </c>
      <c r="N472" s="182">
        <f>IFERROR(_xll.qlIndexFixing(ONIndex1M,I472,TRUE,_xll.ohTrigger(RecalcTrigger,Trigger1M)),NA())</f>
        <v>-4.0628066981884814E-3</v>
      </c>
      <c r="O472" s="44">
        <f>IFERROR(_xll.qlIndexFixing(ONIndex3M,I472,TRUE,_xll.ohTrigger(RecalcTrigger,Trigger3M)),NA())</f>
        <v>-2.6635388611895294E-3</v>
      </c>
      <c r="P472" s="44">
        <f>IFERROR(_xll.qlIndexFixing(ONIndex6M,I472,TRUE,_xll.ohTrigger(RecalcTrigger,Trigger6M)),NA())</f>
        <v>-1.2019892717951564E-3</v>
      </c>
      <c r="Q472" s="183">
        <f>IFERROR(_xll.qlIndexFixing(ONIndex1Y,I472,TRUE,_xll.ohTrigger(RecalcTrigger,Trigger1Y)),NA())</f>
        <v>3.2344335002321145E-4</v>
      </c>
    </row>
    <row r="473" spans="2:17" x14ac:dyDescent="0.2">
      <c r="B473" s="39" t="s">
        <v>17</v>
      </c>
      <c r="D473" s="42">
        <f>_xll.qlCalendarAdvance(Calendar,$D472,B473,"f",FALSE)</f>
        <v>43153</v>
      </c>
      <c r="E473" s="177">
        <f>_xll.qlInterestRateIndexValueDate(IndexON,D473)</f>
        <v>43153</v>
      </c>
      <c r="F473" s="193">
        <f>IFERROR(_xll.qlIndexFixing(IndexON,D473,TRUE,_xll.ohTrigger(RecalcTrigger,TriggerON)),NA())</f>
        <v>-3.945828354616765E-3</v>
      </c>
      <c r="H473" s="42">
        <f>_xll.qlCalendarAdvance(Calendar,$H472,B473,"f",FALSE)</f>
        <v>43153</v>
      </c>
      <c r="I473" s="177">
        <f>_xll.qlInterestRateIndexValueDate(Index1M,$H473)</f>
        <v>43157</v>
      </c>
      <c r="J473" s="182">
        <f>IFERROR(_xll.qlIndexFixing(Index1M,$H473,TRUE,_xll.ohTrigger(RecalcTrigger,Trigger1M)),NA())</f>
        <v>-4.0378655403908569E-3</v>
      </c>
      <c r="K473" s="44">
        <f>IFERROR(_xll.qlIndexFixing(Index3M,H473,TRUE,_xll.ohTrigger(RecalcTrigger,Trigger3M)),NA())</f>
        <v>-2.5431805736561776E-3</v>
      </c>
      <c r="L473" s="44">
        <f>IFERROR(_xll.qlIndexFixing(Index6M,$H473,TRUE,_xll.ohTrigger(RecalcTrigger,Trigger6M)),NA())</f>
        <v>-9.8505290093160985E-4</v>
      </c>
      <c r="M473" s="183">
        <f>IFERROR(_xll.qlIndexFixing(Index1Y,$H473,TRUE,_xll.ohTrigger(RecalcTrigger,Trigger1Y)),NA())</f>
        <v>1.0691046722374426E-3</v>
      </c>
      <c r="N473" s="182">
        <f>IFERROR(_xll.qlIndexFixing(ONIndex1M,I473,TRUE,_xll.ohTrigger(RecalcTrigger,Trigger1M)),NA())</f>
        <v>-4.0609638546706961E-3</v>
      </c>
      <c r="O473" s="44">
        <f>IFERROR(_xll.qlIndexFixing(ONIndex3M,I473,TRUE,_xll.ohTrigger(RecalcTrigger,Trigger3M)),NA())</f>
        <v>-2.6611657459651994E-3</v>
      </c>
      <c r="P473" s="44">
        <f>IFERROR(_xll.qlIndexFixing(ONIndex6M,I473,TRUE,_xll.ohTrigger(RecalcTrigger,Trigger6M)),NA())</f>
        <v>-1.1895950301221703E-3</v>
      </c>
      <c r="Q473" s="183">
        <f>IFERROR(_xll.qlIndexFixing(ONIndex1Y,I473,TRUE,_xll.ohTrigger(RecalcTrigger,Trigger1Y)),NA())</f>
        <v>3.2820596480576114E-4</v>
      </c>
    </row>
    <row r="474" spans="2:17" x14ac:dyDescent="0.2">
      <c r="B474" s="39" t="s">
        <v>17</v>
      </c>
      <c r="D474" s="42">
        <f>_xll.qlCalendarAdvance(Calendar,$D473,B474,"f",FALSE)</f>
        <v>43154</v>
      </c>
      <c r="E474" s="177">
        <f>_xll.qlInterestRateIndexValueDate(IndexON,D474)</f>
        <v>43154</v>
      </c>
      <c r="F474" s="193">
        <f>IFERROR(_xll.qlIndexFixing(IndexON,D474,TRUE,_xll.ohTrigger(RecalcTrigger,TriggerON)),NA())</f>
        <v>-3.9390995724453148E-3</v>
      </c>
      <c r="H474" s="42">
        <f>_xll.qlCalendarAdvance(Calendar,$H473,B474,"f",FALSE)</f>
        <v>43154</v>
      </c>
      <c r="I474" s="177">
        <f>_xll.qlInterestRateIndexValueDate(Index1M,$H474)</f>
        <v>43158</v>
      </c>
      <c r="J474" s="182">
        <f>IFERROR(_xll.qlIndexFixing(Index1M,$H474,TRUE,_xll.ohTrigger(RecalcTrigger,Trigger1M)),NA())</f>
        <v>-4.0358679414388898E-3</v>
      </c>
      <c r="K474" s="44">
        <f>IFERROR(_xll.qlIndexFixing(Index3M,H474,TRUE,_xll.ohTrigger(RecalcTrigger,Trigger3M)),NA())</f>
        <v>-2.5418358964457433E-3</v>
      </c>
      <c r="L474" s="44">
        <f>IFERROR(_xll.qlIndexFixing(Index6M,$H474,TRUE,_xll.ohTrigger(RecalcTrigger,Trigger6M)),NA())</f>
        <v>-9.8379177995668726E-4</v>
      </c>
      <c r="M474" s="183">
        <f>IFERROR(_xll.qlIndexFixing(Index1Y,$H474,TRUE,_xll.ohTrigger(RecalcTrigger,Trigger1Y)),NA())</f>
        <v>1.0734873877541935E-3</v>
      </c>
      <c r="N474" s="182">
        <f>IFERROR(_xll.qlIndexFixing(ONIndex1M,I474,TRUE,_xll.ohTrigger(RecalcTrigger,Trigger1M)),NA())</f>
        <v>-4.059108742886508E-3</v>
      </c>
      <c r="O474" s="44">
        <f>IFERROR(_xll.qlIndexFixing(ONIndex3M,I474,TRUE,_xll.ohTrigger(RecalcTrigger,Trigger3M)),NA())</f>
        <v>-2.6587762019625316E-3</v>
      </c>
      <c r="P474" s="44">
        <f>IFERROR(_xll.qlIndexFixing(ONIndex6M,I474,TRUE,_xll.ohTrigger(RecalcTrigger,Trigger6M)),NA())</f>
        <v>-1.1775989732543124E-3</v>
      </c>
      <c r="Q474" s="183">
        <f>IFERROR(_xll.qlIndexFixing(ONIndex1Y,I474,TRUE,_xll.ohTrigger(RecalcTrigger,Trigger1Y)),NA())</f>
        <v>3.3302300717075184E-4</v>
      </c>
    </row>
    <row r="475" spans="2:17" x14ac:dyDescent="0.2">
      <c r="B475" s="39" t="s">
        <v>17</v>
      </c>
      <c r="D475" s="42">
        <f>_xll.qlCalendarAdvance(Calendar,$D474,B475,"f",FALSE)</f>
        <v>43157</v>
      </c>
      <c r="E475" s="177">
        <f>_xll.qlInterestRateIndexValueDate(IndexON,D475)</f>
        <v>43157</v>
      </c>
      <c r="F475" s="193">
        <f>IFERROR(_xll.qlIndexFixing(IndexON,D475,TRUE,_xll.ohTrigger(RecalcTrigger,TriggerON)),NA())</f>
        <v>-3.9325062407646882E-3</v>
      </c>
      <c r="H475" s="42">
        <f>_xll.qlCalendarAdvance(Calendar,$H474,B475,"f",FALSE)</f>
        <v>43157</v>
      </c>
      <c r="I475" s="177">
        <f>_xll.qlInterestRateIndexValueDate(Index1M,$H475)</f>
        <v>43159</v>
      </c>
      <c r="J475" s="182">
        <f>IFERROR(_xll.qlIndexFixing(Index1M,$H475,TRUE,_xll.ohTrigger(RecalcTrigger,Trigger1M)),NA())</f>
        <v>-4.0327957333111406E-3</v>
      </c>
      <c r="K475" s="44">
        <f>IFERROR(_xll.qlIndexFixing(Index3M,H475,TRUE,_xll.ohTrigger(RecalcTrigger,Trigger3M)),NA())</f>
        <v>-2.5360573755560814E-3</v>
      </c>
      <c r="L475" s="44">
        <f>IFERROR(_xll.qlIndexFixing(Index6M,$H475,TRUE,_xll.ohTrigger(RecalcTrigger,Trigger6M)),NA())</f>
        <v>-9.7485097984387334E-4</v>
      </c>
      <c r="M475" s="183">
        <f>IFERROR(_xll.qlIndexFixing(Index1Y,$H475,TRUE,_xll.ohTrigger(RecalcTrigger,Trigger1Y)),NA())</f>
        <v>1.0778736972915869E-3</v>
      </c>
      <c r="N475" s="182">
        <f>IFERROR(_xll.qlIndexFixing(ONIndex1M,I475,TRUE,_xll.ohTrigger(RecalcTrigger,Trigger1M)),NA())</f>
        <v>-4.055311845623244E-3</v>
      </c>
      <c r="O475" s="44">
        <f>IFERROR(_xll.qlIndexFixing(ONIndex3M,I475,TRUE,_xll.ohTrigger(RecalcTrigger,Trigger3M)),NA())</f>
        <v>-2.6539225745425554E-3</v>
      </c>
      <c r="P475" s="44">
        <f>IFERROR(_xll.qlIndexFixing(ONIndex6M,I475,TRUE,_xll.ohTrigger(RecalcTrigger,Trigger6M)),NA())</f>
        <v>-1.1556703460069429E-3</v>
      </c>
      <c r="Q475" s="183">
        <f>IFERROR(_xll.qlIndexFixing(ONIndex1Y,I475,TRUE,_xll.ohTrigger(RecalcTrigger,Trigger1Y)),NA())</f>
        <v>3.4279253395830267E-4</v>
      </c>
    </row>
    <row r="476" spans="2:17" x14ac:dyDescent="0.2">
      <c r="B476" s="39" t="s">
        <v>17</v>
      </c>
      <c r="D476" s="42">
        <f>_xll.qlCalendarAdvance(Calendar,$D475,B476,"f",FALSE)</f>
        <v>43158</v>
      </c>
      <c r="E476" s="177">
        <f>_xll.qlInterestRateIndexValueDate(IndexON,D476)</f>
        <v>43158</v>
      </c>
      <c r="F476" s="193">
        <f>IFERROR(_xll.qlIndexFixing(IndexON,D476,TRUE,_xll.ohTrigger(RecalcTrigger,TriggerON)),NA())</f>
        <v>-3.9292130871748654E-3</v>
      </c>
      <c r="H476" s="42">
        <f>_xll.qlCalendarAdvance(Calendar,$H475,B476,"f",FALSE)</f>
        <v>43158</v>
      </c>
      <c r="I476" s="177">
        <f>_xll.qlInterestRateIndexValueDate(Index1M,$H476)</f>
        <v>43160</v>
      </c>
      <c r="J476" s="182">
        <f>IFERROR(_xll.qlIndexFixing(Index1M,$H476,TRUE,_xll.ohTrigger(RecalcTrigger,Trigger1M)),NA())</f>
        <v>-4.0264511119778787E-3</v>
      </c>
      <c r="K476" s="44">
        <f>IFERROR(_xll.qlIndexFixing(Index3M,H476,TRUE,_xll.ohTrigger(RecalcTrigger,Trigger3M)),NA())</f>
        <v>-2.5332199901012304E-3</v>
      </c>
      <c r="L476" s="44">
        <f>IFERROR(_xll.qlIndexFixing(Index6M,$H476,TRUE,_xll.ohTrigger(RecalcTrigger,Trigger6M)),NA())</f>
        <v>-9.6781340549775732E-4</v>
      </c>
      <c r="M476" s="183">
        <f>IFERROR(_xll.qlIndexFixing(Index1Y,$H476,TRUE,_xll.ohTrigger(RecalcTrigger,Trigger1Y)),NA())</f>
        <v>1.0822633327127679E-3</v>
      </c>
      <c r="N476" s="182">
        <f>IFERROR(_xll.qlIndexFixing(ONIndex1M,I476,TRUE,_xll.ohTrigger(RecalcTrigger,Trigger1M)),NA())</f>
        <v>-4.0515652277139935E-3</v>
      </c>
      <c r="O476" s="44">
        <f>IFERROR(_xll.qlIndexFixing(ONIndex3M,I476,TRUE,_xll.ohTrigger(RecalcTrigger,Trigger3M)),NA())</f>
        <v>-2.649052891205983E-3</v>
      </c>
      <c r="P476" s="44">
        <f>IFERROR(_xll.qlIndexFixing(ONIndex6M,I476,TRUE,_xll.ohTrigger(RecalcTrigger,Trigger6M)),NA())</f>
        <v>-1.1358361847468856E-3</v>
      </c>
      <c r="Q476" s="183">
        <f>IFERROR(_xll.qlIndexFixing(ONIndex1Y,I476,TRUE,_xll.ohTrigger(RecalcTrigger,Trigger1Y)),NA())</f>
        <v>3.5269722558517458E-4</v>
      </c>
    </row>
    <row r="477" spans="2:17" x14ac:dyDescent="0.2">
      <c r="B477" s="39" t="s">
        <v>17</v>
      </c>
      <c r="D477" s="42">
        <f>_xll.qlCalendarAdvance(Calendar,$D476,B477,"f",FALSE)</f>
        <v>43159</v>
      </c>
      <c r="E477" s="177">
        <f>_xll.qlInterestRateIndexValueDate(IndexON,D477)</f>
        <v>43159</v>
      </c>
      <c r="F477" s="193">
        <f>IFERROR(_xll.qlIndexFixing(IndexON,D477,TRUE,_xll.ohTrigger(RecalcTrigger,TriggerON)),NA())</f>
        <v>-3.9259352355847099E-3</v>
      </c>
      <c r="H477" s="42">
        <f>_xll.qlCalendarAdvance(Calendar,$H476,B477,"f",FALSE)</f>
        <v>43159</v>
      </c>
      <c r="I477" s="177">
        <f>_xll.qlInterestRateIndexValueDate(Index1M,$H477)</f>
        <v>43161</v>
      </c>
      <c r="J477" s="182">
        <f>IFERROR(_xll.qlIndexFixing(Index1M,$H477,TRUE,_xll.ohTrigger(RecalcTrigger,Trigger1M)),NA())</f>
        <v>-4.0254759494687264E-3</v>
      </c>
      <c r="K477" s="44">
        <f>IFERROR(_xll.qlIndexFixing(Index3M,H477,TRUE,_xll.ohTrigger(RecalcTrigger,Trigger3M)),NA())</f>
        <v>-2.5274011958555135E-3</v>
      </c>
      <c r="L477" s="44">
        <f>IFERROR(_xll.qlIndexFixing(Index6M,$H477,TRUE,_xll.ohTrigger(RecalcTrigger,Trigger6M)),NA())</f>
        <v>-9.666825915791501E-4</v>
      </c>
      <c r="M477" s="183">
        <f>IFERROR(_xll.qlIndexFixing(Index1Y,$H477,TRUE,_xll.ohTrigger(RecalcTrigger,Trigger1Y)),NA())</f>
        <v>1.09133816161505E-3</v>
      </c>
      <c r="N477" s="182">
        <f>IFERROR(_xll.qlIndexFixing(ONIndex1M,I477,TRUE,_xll.ohTrigger(RecalcTrigger,Trigger1M)),NA())</f>
        <v>-4.049648486028623E-3</v>
      </c>
      <c r="O477" s="44">
        <f>IFERROR(_xll.qlIndexFixing(ONIndex3M,I477,TRUE,_xll.ohTrigger(RecalcTrigger,Trigger3M)),NA())</f>
        <v>-2.6465805684994237E-3</v>
      </c>
      <c r="P477" s="44">
        <f>IFERROR(_xll.qlIndexFixing(ONIndex6M,I477,TRUE,_xll.ohTrigger(RecalcTrigger,Trigger6M)),NA())</f>
        <v>-1.1269706971228644E-3</v>
      </c>
      <c r="Q477" s="183">
        <f>IFERROR(_xll.qlIndexFixing(ONIndex1Y,I477,TRUE,_xll.ohTrigger(RecalcTrigger,Trigger1Y)),NA())</f>
        <v>3.5771799434591856E-4</v>
      </c>
    </row>
    <row r="478" spans="2:17" x14ac:dyDescent="0.2">
      <c r="B478" s="39" t="s">
        <v>17</v>
      </c>
      <c r="D478" s="42">
        <f>_xll.qlCalendarAdvance(Calendar,$D477,B478,"f",FALSE)</f>
        <v>43160</v>
      </c>
      <c r="E478" s="177">
        <f>_xll.qlInterestRateIndexValueDate(IndexON,D478)</f>
        <v>43160</v>
      </c>
      <c r="F478" s="193">
        <f>IFERROR(_xll.qlIndexFixing(IndexON,D478,TRUE,_xll.ohTrigger(RecalcTrigger,TriggerON)),NA())</f>
        <v>-3.9226728623731333E-3</v>
      </c>
      <c r="H478" s="42">
        <f>_xll.qlCalendarAdvance(Calendar,$H477,B478,"f",FALSE)</f>
        <v>43160</v>
      </c>
      <c r="I478" s="177">
        <f>_xll.qlInterestRateIndexValueDate(Index1M,$H478)</f>
        <v>43164</v>
      </c>
      <c r="J478" s="182">
        <f>IFERROR(_xll.qlIndexFixing(Index1M,$H478,TRUE,_xll.ohTrigger(RecalcTrigger,Trigger1M)),NA())</f>
        <v>-4.0203253965971856E-3</v>
      </c>
      <c r="K478" s="44">
        <f>IFERROR(_xll.qlIndexFixing(Index3M,H478,TRUE,_xll.ohTrigger(RecalcTrigger,Trigger3M)),NA())</f>
        <v>-2.5217933330219959E-3</v>
      </c>
      <c r="L478" s="44">
        <f>IFERROR(_xll.qlIndexFixing(Index6M,$H478,TRUE,_xll.ohTrigger(RecalcTrigger,Trigger6M)),NA())</f>
        <v>-9.5959986872791762E-4</v>
      </c>
      <c r="M478" s="183">
        <f>IFERROR(_xll.qlIndexFixing(Index1Y,$H478,TRUE,_xll.ohTrigger(RecalcTrigger,Trigger1Y)),NA())</f>
        <v>1.099853230555491E-3</v>
      </c>
      <c r="N478" s="182">
        <f>IFERROR(_xll.qlIndexFixing(ONIndex1M,I478,TRUE,_xll.ohTrigger(RecalcTrigger,Trigger1M)),NA())</f>
        <v>-4.0477193607690864E-3</v>
      </c>
      <c r="O478" s="44">
        <f>IFERROR(_xll.qlIndexFixing(ONIndex3M,I478,TRUE,_xll.ohTrigger(RecalcTrigger,Trigger3M)),NA())</f>
        <v>-2.6440915631376072E-3</v>
      </c>
      <c r="P478" s="44">
        <f>IFERROR(_xll.qlIndexFixing(ONIndex6M,I478,TRUE,_xll.ohTrigger(RecalcTrigger,Trigger6M)),NA())</f>
        <v>-1.1187432332127045E-3</v>
      </c>
      <c r="Q478" s="183">
        <f>IFERROR(_xll.qlIndexFixing(ONIndex1Y,I478,TRUE,_xll.ohTrigger(RecalcTrigger,Trigger1Y)),NA())</f>
        <v>3.6277992945699111E-4</v>
      </c>
    </row>
    <row r="479" spans="2:17" x14ac:dyDescent="0.2">
      <c r="B479" s="39" t="s">
        <v>17</v>
      </c>
      <c r="D479" s="42">
        <f>_xll.qlCalendarAdvance(Calendar,$D478,B479,"f",FALSE)</f>
        <v>43161</v>
      </c>
      <c r="E479" s="177">
        <f>_xll.qlInterestRateIndexValueDate(IndexON,D479)</f>
        <v>43161</v>
      </c>
      <c r="F479" s="193">
        <f>IFERROR(_xll.qlIndexFixing(IndexON,D479,TRUE,_xll.ohTrigger(RecalcTrigger,TriggerON)),NA())</f>
        <v>-3.9161579888125075E-3</v>
      </c>
      <c r="H479" s="42">
        <f>_xll.qlCalendarAdvance(Calendar,$H478,B479,"f",FALSE)</f>
        <v>43161</v>
      </c>
      <c r="I479" s="177">
        <f>_xll.qlInterestRateIndexValueDate(Index1M,$H479)</f>
        <v>43165</v>
      </c>
      <c r="J479" s="182">
        <f>IFERROR(_xll.qlIndexFixing(Index1M,$H479,TRUE,_xll.ohTrigger(RecalcTrigger,Trigger1M)),NA())</f>
        <v>-4.0182208240087261E-3</v>
      </c>
      <c r="K479" s="44">
        <f>IFERROR(_xll.qlIndexFixing(Index3M,H479,TRUE,_xll.ohTrigger(RecalcTrigger,Trigger3M)),NA())</f>
        <v>-2.5189180339223126E-3</v>
      </c>
      <c r="L479" s="44">
        <f>IFERROR(_xll.qlIndexFixing(Index6M,$H479,TRUE,_xll.ohTrigger(RecalcTrigger,Trigger6M)),NA())</f>
        <v>-9.5663836999819159E-4</v>
      </c>
      <c r="M479" s="183">
        <f>IFERROR(_xll.qlIndexFixing(Index1Y,$H479,TRUE,_xll.ohTrigger(RecalcTrigger,Trigger1Y)),NA())</f>
        <v>1.1042581620983017E-3</v>
      </c>
      <c r="N479" s="182">
        <f>IFERROR(_xll.qlIndexFixing(ONIndex1M,I479,TRUE,_xll.ohTrigger(RecalcTrigger,Trigger1M)),NA())</f>
        <v>-4.0457778327906979E-3</v>
      </c>
      <c r="O479" s="44">
        <f>IFERROR(_xll.qlIndexFixing(ONIndex3M,I479,TRUE,_xll.ohTrigger(RecalcTrigger,Trigger3M)),NA())</f>
        <v>-2.6415858328343589E-3</v>
      </c>
      <c r="P479" s="44">
        <f>IFERROR(_xll.qlIndexFixing(ONIndex6M,I479,TRUE,_xll.ohTrigger(RecalcTrigger,Trigger6M)),NA())</f>
        <v>-1.1111577630007474E-3</v>
      </c>
      <c r="Q479" s="183">
        <f>IFERROR(_xll.qlIndexFixing(ONIndex1Y,I479,TRUE,_xll.ohTrigger(RecalcTrigger,Trigger1Y)),NA())</f>
        <v>3.6788317144598182E-4</v>
      </c>
    </row>
    <row r="480" spans="2:17" x14ac:dyDescent="0.2">
      <c r="B480" s="39" t="s">
        <v>17</v>
      </c>
      <c r="D480" s="42">
        <f>_xll.qlCalendarAdvance(Calendar,$D479,B480,"f",FALSE)</f>
        <v>43164</v>
      </c>
      <c r="E480" s="177">
        <f>_xll.qlInterestRateIndexValueDate(IndexON,D480)</f>
        <v>43164</v>
      </c>
      <c r="F480" s="193">
        <f>IFERROR(_xll.qlIndexFixing(IndexON,D480,TRUE,_xll.ohTrigger(RecalcTrigger,TriggerON)),NA())</f>
        <v>-3.9097816734567914E-3</v>
      </c>
      <c r="H480" s="42">
        <f>_xll.qlCalendarAdvance(Calendar,$H479,B480,"f",FALSE)</f>
        <v>43164</v>
      </c>
      <c r="I480" s="177">
        <f>_xll.qlInterestRateIndexValueDate(Index1M,$H480)</f>
        <v>43166</v>
      </c>
      <c r="J480" s="182">
        <f>IFERROR(_xll.qlIndexFixing(Index1M,$H480,TRUE,_xll.ohTrigger(RecalcTrigger,Trigger1M)),NA())</f>
        <v>-4.0138611352318939E-3</v>
      </c>
      <c r="K480" s="44">
        <f>IFERROR(_xll.qlIndexFixing(Index3M,H480,TRUE,_xll.ohTrigger(RecalcTrigger,Trigger3M)),NA())</f>
        <v>-2.5160355409045592E-3</v>
      </c>
      <c r="L480" s="44">
        <f>IFERROR(_xll.qlIndexFixing(Index6M,$H480,TRUE,_xll.ohTrigger(RecalcTrigger,Trigger6M)),NA())</f>
        <v>-9.5369837020088254E-4</v>
      </c>
      <c r="M480" s="183">
        <f>IFERROR(_xll.qlIndexFixing(Index1Y,$H480,TRUE,_xll.ohTrigger(RecalcTrigger,Trigger1Y)),NA())</f>
        <v>1.1086659224945378E-3</v>
      </c>
      <c r="N480" s="182">
        <f>IFERROR(_xll.qlIndexFixing(ONIndex1M,I480,TRUE,_xll.ohTrigger(RecalcTrigger,Trigger1M)),NA())</f>
        <v>-4.0418079592008382E-3</v>
      </c>
      <c r="O480" s="44">
        <f>IFERROR(_xll.qlIndexFixing(ONIndex3M,I480,TRUE,_xll.ohTrigger(RecalcTrigger,Trigger3M)),NA())</f>
        <v>-2.6364991021843309E-3</v>
      </c>
      <c r="P480" s="44">
        <f>IFERROR(_xll.qlIndexFixing(ONIndex6M,I480,TRUE,_xll.ohTrigger(RecalcTrigger,Trigger6M)),NA())</f>
        <v>-1.0981433013190767E-3</v>
      </c>
      <c r="Q480" s="183">
        <f>IFERROR(_xll.qlIndexFixing(ONIndex1Y,I480,TRUE,_xll.ohTrigger(RecalcTrigger,Trigger1Y)),NA())</f>
        <v>3.7822844357826568E-4</v>
      </c>
    </row>
    <row r="481" spans="2:17" x14ac:dyDescent="0.2">
      <c r="B481" s="39" t="s">
        <v>17</v>
      </c>
      <c r="D481" s="42">
        <f>_xll.qlCalendarAdvance(Calendar,$D480,B481,"f",FALSE)</f>
        <v>43165</v>
      </c>
      <c r="E481" s="177">
        <f>_xll.qlInterestRateIndexValueDate(IndexON,D481)</f>
        <v>43165</v>
      </c>
      <c r="F481" s="193">
        <f>IFERROR(_xll.qlIndexFixing(IndexON,D481,TRUE,_xll.ohTrigger(RecalcTrigger,TriggerON)),NA())</f>
        <v>-3.9065993327458415E-3</v>
      </c>
      <c r="H481" s="42">
        <f>_xll.qlCalendarAdvance(Calendar,$H480,B481,"f",FALSE)</f>
        <v>43165</v>
      </c>
      <c r="I481" s="177">
        <f>_xll.qlInterestRateIndexValueDate(Index1M,$H481)</f>
        <v>43167</v>
      </c>
      <c r="J481" s="182">
        <f>IFERROR(_xll.qlIndexFixing(Index1M,$H481,TRUE,_xll.ohTrigger(RecalcTrigger,Trigger1M)),NA())</f>
        <v>-4.0128481848047959E-3</v>
      </c>
      <c r="K481" s="44">
        <f>IFERROR(_xll.qlIndexFixing(Index3M,H481,TRUE,_xll.ohTrigger(RecalcTrigger,Trigger3M)),NA())</f>
        <v>-2.5131459851868154E-3</v>
      </c>
      <c r="L481" s="44">
        <f>IFERROR(_xll.qlIndexFixing(Index6M,$H481,TRUE,_xll.ohTrigger(RecalcTrigger,Trigger6M)),NA())</f>
        <v>-9.4671607875881816E-4</v>
      </c>
      <c r="M481" s="183">
        <f>IFERROR(_xll.qlIndexFixing(Index1Y,$H481,TRUE,_xll.ohTrigger(RecalcTrigger,Trigger1Y)),NA())</f>
        <v>1.1130764341558527E-3</v>
      </c>
      <c r="N481" s="182">
        <f>IFERROR(_xll.qlIndexFixing(ONIndex1M,I481,TRUE,_xll.ohTrigger(RecalcTrigger,Trigger1M)),NA())</f>
        <v>-4.0378873096358348E-3</v>
      </c>
      <c r="O481" s="44">
        <f>IFERROR(_xll.qlIndexFixing(ONIndex3M,I481,TRUE,_xll.ohTrigger(RecalcTrigger,Trigger3M)),NA())</f>
        <v>-2.6313948168832368E-3</v>
      </c>
      <c r="P481" s="44">
        <f>IFERROR(_xll.qlIndexFixing(ONIndex6M,I481,TRUE,_xll.ohTrigger(RecalcTrigger,Trigger6M)),NA())</f>
        <v>-1.0873152175427947E-3</v>
      </c>
      <c r="Q481" s="183">
        <f>IFERROR(_xll.qlIndexFixing(ONIndex1Y,I481,TRUE,_xll.ohTrigger(RecalcTrigger,Trigger1Y)),NA())</f>
        <v>3.8871201409662604E-4</v>
      </c>
    </row>
    <row r="482" spans="2:17" x14ac:dyDescent="0.2">
      <c r="B482" s="39" t="s">
        <v>17</v>
      </c>
      <c r="D482" s="42">
        <f>_xll.qlCalendarAdvance(Calendar,$D481,B482,"f",FALSE)</f>
        <v>43166</v>
      </c>
      <c r="E482" s="177">
        <f>_xll.qlInterestRateIndexValueDate(IndexON,D482)</f>
        <v>43166</v>
      </c>
      <c r="F482" s="193">
        <f>IFERROR(_xll.qlIndexFixing(IndexON,D482,TRUE,_xll.ohTrigger(RecalcTrigger,TriggerON)),NA())</f>
        <v>-3.903433526888378E-3</v>
      </c>
      <c r="H482" s="42">
        <f>_xll.qlCalendarAdvance(Calendar,$H481,B482,"f",FALSE)</f>
        <v>43166</v>
      </c>
      <c r="I482" s="177">
        <f>_xll.qlInterestRateIndexValueDate(Index1M,$H482)</f>
        <v>43168</v>
      </c>
      <c r="J482" s="182">
        <f>IFERROR(_xll.qlIndexFixing(Index1M,$H482,TRUE,_xll.ohTrigger(RecalcTrigger,Trigger1M)),NA())</f>
        <v>-4.0118310241427273E-3</v>
      </c>
      <c r="K482" s="44">
        <f>IFERROR(_xll.qlIndexFixing(Index3M,H482,TRUE,_xll.ohTrigger(RecalcTrigger,Trigger3M)),NA())</f>
        <v>-2.5072375305963354E-3</v>
      </c>
      <c r="L482" s="44">
        <f>IFERROR(_xll.qlIndexFixing(Index6M,$H482,TRUE,_xll.ohTrigger(RecalcTrigger,Trigger6M)),NA())</f>
        <v>-9.4583012414140629E-4</v>
      </c>
      <c r="M482" s="183">
        <f>IFERROR(_xll.qlIndexFixing(Index1Y,$H482,TRUE,_xll.ohTrigger(RecalcTrigger,Trigger1Y)),NA())</f>
        <v>1.1222350115051528E-3</v>
      </c>
      <c r="N482" s="182">
        <f>IFERROR(_xll.qlIndexFixing(ONIndex1M,I482,TRUE,_xll.ohTrigger(RecalcTrigger,Trigger1M)),NA())</f>
        <v>-4.0358834801335064E-3</v>
      </c>
      <c r="O482" s="44">
        <f>IFERROR(_xll.qlIndexFixing(ONIndex3M,I482,TRUE,_xll.ohTrigger(RecalcTrigger,Trigger3M)),NA())</f>
        <v>-2.6288048275402431E-3</v>
      </c>
      <c r="P482" s="44">
        <f>IFERROR(_xll.qlIndexFixing(ONIndex6M,I482,TRUE,_xll.ohTrigger(RecalcTrigger,Trigger6M)),NA())</f>
        <v>-1.0829992646677056E-3</v>
      </c>
      <c r="Q482" s="183">
        <f>IFERROR(_xll.qlIndexFixing(ONIndex1Y,I482,TRUE,_xll.ohTrigger(RecalcTrigger,Trigger1Y)),NA())</f>
        <v>3.9402389535148075E-4</v>
      </c>
    </row>
    <row r="483" spans="2:17" x14ac:dyDescent="0.2">
      <c r="B483" s="39" t="s">
        <v>17</v>
      </c>
      <c r="D483" s="42">
        <f>_xll.qlCalendarAdvance(Calendar,$D482,B483,"f",FALSE)</f>
        <v>43167</v>
      </c>
      <c r="E483" s="177">
        <f>_xll.qlInterestRateIndexValueDate(IndexON,D483)</f>
        <v>43167</v>
      </c>
      <c r="F483" s="193">
        <f>IFERROR(_xll.qlIndexFixing(IndexON,D483,TRUE,_xll.ohTrigger(RecalcTrigger,TriggerON)),NA())</f>
        <v>-3.9002844318636321E-3</v>
      </c>
      <c r="H483" s="42">
        <f>_xll.qlCalendarAdvance(Calendar,$H482,B483,"f",FALSE)</f>
        <v>43167</v>
      </c>
      <c r="I483" s="177">
        <f>_xll.qlInterestRateIndexValueDate(Index1M,$H483)</f>
        <v>43171</v>
      </c>
      <c r="J483" s="182">
        <f>IFERROR(_xll.qlIndexFixing(Index1M,$H483,TRUE,_xll.ohTrigger(RecalcTrigger,Trigger1M)),NA())</f>
        <v>-4.0053266980856171E-3</v>
      </c>
      <c r="K483" s="44">
        <f>IFERROR(_xll.qlIndexFixing(Index3M,H483,TRUE,_xll.ohTrigger(RecalcTrigger,Trigger3M)),NA())</f>
        <v>-2.5015197838638439E-3</v>
      </c>
      <c r="L483" s="44">
        <f>IFERROR(_xll.qlIndexFixing(Index6M,$H483,TRUE,_xll.ohTrigger(RecalcTrigger,Trigger6M)),NA())</f>
        <v>-9.3919746517847822E-4</v>
      </c>
      <c r="M483" s="183">
        <f>IFERROR(_xll.qlIndexFixing(Index1Y,$H483,TRUE,_xll.ohTrigger(RecalcTrigger,Trigger1Y)),NA())</f>
        <v>1.1307444297287215E-3</v>
      </c>
      <c r="N483" s="182">
        <f>IFERROR(_xll.qlIndexFixing(ONIndex1M,I483,TRUE,_xll.ohTrigger(RecalcTrigger,Trigger1M)),NA())</f>
        <v>-4.0338671326445308E-3</v>
      </c>
      <c r="O483" s="44">
        <f>IFERROR(_xll.qlIndexFixing(ONIndex3M,I483,TRUE,_xll.ohTrigger(RecalcTrigger,Trigger3M)),NA())</f>
        <v>-2.6261978596187063E-3</v>
      </c>
      <c r="P483" s="44">
        <f>IFERROR(_xll.qlIndexFixing(ONIndex6M,I483,TRUE,_xll.ohTrigger(RecalcTrigger,Trigger6M)),NA())</f>
        <v>-1.0793491251570586E-3</v>
      </c>
      <c r="Q483" s="183">
        <f>IFERROR(_xll.qlIndexFixing(ONIndex1Y,I483,TRUE,_xll.ohTrigger(RecalcTrigger,Trigger1Y)),NA())</f>
        <v>3.993779256905583E-4</v>
      </c>
    </row>
    <row r="484" spans="2:17" x14ac:dyDescent="0.2">
      <c r="B484" s="39" t="s">
        <v>17</v>
      </c>
      <c r="D484" s="42">
        <f>_xll.qlCalendarAdvance(Calendar,$D483,B484,"f",FALSE)</f>
        <v>43168</v>
      </c>
      <c r="E484" s="177">
        <f>_xll.qlInterestRateIndexValueDate(IndexON,D484)</f>
        <v>43168</v>
      </c>
      <c r="F484" s="193">
        <f>IFERROR(_xll.qlIndexFixing(IndexON,D484,TRUE,_xll.ohTrigger(RecalcTrigger,TriggerON)),NA())</f>
        <v>-3.894000704525169E-3</v>
      </c>
      <c r="H484" s="42">
        <f>_xll.qlCalendarAdvance(Calendar,$H483,B484,"f",FALSE)</f>
        <v>43168</v>
      </c>
      <c r="I484" s="177">
        <f>_xll.qlInterestRateIndexValueDate(Index1M,$H484)</f>
        <v>43172</v>
      </c>
      <c r="J484" s="182">
        <f>IFERROR(_xll.qlIndexFixing(Index1M,$H484,TRUE,_xll.ohTrigger(RecalcTrigger,Trigger1M)),NA())</f>
        <v>-4.0031330495698776E-3</v>
      </c>
      <c r="K484" s="44">
        <f>IFERROR(_xll.qlIndexFixing(Index3M,H484,TRUE,_xll.ohTrigger(RecalcTrigger,Trigger3M)),NA())</f>
        <v>-2.4985969071084323E-3</v>
      </c>
      <c r="L484" s="44">
        <f>IFERROR(_xll.qlIndexFixing(Index6M,$H484,TRUE,_xll.ohTrigger(RecalcTrigger,Trigger6M)),NA())</f>
        <v>-9.3631212409654903E-4</v>
      </c>
      <c r="M484" s="183">
        <f>IFERROR(_xll.qlIndexFixing(Index1Y,$H484,TRUE,_xll.ohTrigger(RecalcTrigger,Trigger1Y)),NA())</f>
        <v>1.1351675219307006E-3</v>
      </c>
      <c r="N484" s="182">
        <f>IFERROR(_xll.qlIndexFixing(ONIndex1M,I484,TRUE,_xll.ohTrigger(RecalcTrigger,Trigger1M)),NA())</f>
        <v>-4.0318382481041581E-3</v>
      </c>
      <c r="O484" s="44">
        <f>IFERROR(_xll.qlIndexFixing(ONIndex3M,I484,TRUE,_xll.ohTrigger(RecalcTrigger,Trigger3M)),NA())</f>
        <v>-2.6235738709123879E-3</v>
      </c>
      <c r="P484" s="44">
        <f>IFERROR(_xll.qlIndexFixing(ONIndex6M,I484,TRUE,_xll.ohTrigger(RecalcTrigger,Trigger6M)),NA())</f>
        <v>-1.076368768835323E-3</v>
      </c>
      <c r="Q484" s="183">
        <f>IFERROR(_xll.qlIndexFixing(ONIndex1Y,I484,TRUE,_xll.ohTrigger(RecalcTrigger,Trigger1Y)),NA())</f>
        <v>4.0477424524176797E-4</v>
      </c>
    </row>
    <row r="485" spans="2:17" x14ac:dyDescent="0.2">
      <c r="B485" s="39" t="s">
        <v>17</v>
      </c>
      <c r="D485" s="42">
        <f>_xll.qlCalendarAdvance(Calendar,$D484,B485,"f",FALSE)</f>
        <v>43171</v>
      </c>
      <c r="E485" s="177">
        <f>_xll.qlInterestRateIndexValueDate(IndexON,D485)</f>
        <v>43171</v>
      </c>
      <c r="F485" s="193">
        <f>IFERROR(_xll.qlIndexFixing(IndexON,D485,TRUE,_xll.ohTrigger(RecalcTrigger,TriggerON)),NA())</f>
        <v>-3.8878586829138584E-3</v>
      </c>
      <c r="H485" s="42">
        <f>_xll.qlCalendarAdvance(Calendar,$H484,B485,"f",FALSE)</f>
        <v>43171</v>
      </c>
      <c r="I485" s="177">
        <f>_xll.qlInterestRateIndexValueDate(Index1M,$H485)</f>
        <v>43173</v>
      </c>
      <c r="J485" s="182">
        <f>IFERROR(_xll.qlIndexFixing(Index1M,$H485,TRUE,_xll.ohTrigger(RecalcTrigger,Trigger1M)),NA())</f>
        <v>-3.9985944294123662E-3</v>
      </c>
      <c r="K485" s="44">
        <f>IFERROR(_xll.qlIndexFixing(Index3M,H485,TRUE,_xll.ohTrigger(RecalcTrigger,Trigger3M)),NA())</f>
        <v>-2.4956677694820684E-3</v>
      </c>
      <c r="L485" s="44">
        <f>IFERROR(_xll.qlIndexFixing(Index6M,$H485,TRUE,_xll.ohTrigger(RecalcTrigger,Trigger6M)),NA())</f>
        <v>-9.334233030771947E-4</v>
      </c>
      <c r="M485" s="183">
        <f>IFERROR(_xll.qlIndexFixing(Index1Y,$H485,TRUE,_xll.ohTrigger(RecalcTrigger,Trigger1Y)),NA())</f>
        <v>1.1395928926902959E-3</v>
      </c>
      <c r="N485" s="182">
        <f>IFERROR(_xll.qlIndexFixing(ONIndex1M,I485,TRUE,_xll.ohTrigger(RecalcTrigger,Trigger1M)),NA())</f>
        <v>-4.0276935299887739E-3</v>
      </c>
      <c r="O485" s="44">
        <f>IFERROR(_xll.qlIndexFixing(ONIndex3M,I485,TRUE,_xll.ohTrigger(RecalcTrigger,Trigger3M)),NA())</f>
        <v>-2.6182499026727868E-3</v>
      </c>
      <c r="P485" s="44">
        <f>IFERROR(_xll.qlIndexFixing(ONIndex6M,I485,TRUE,_xll.ohTrigger(RecalcTrigger,Trigger6M)),NA())</f>
        <v>-1.0726573203401202E-3</v>
      </c>
      <c r="Q485" s="183">
        <f>IFERROR(_xll.qlIndexFixing(ONIndex1Y,I485,TRUE,_xll.ohTrigger(RecalcTrigger,Trigger1Y)),NA())</f>
        <v>4.157090309586664E-4</v>
      </c>
    </row>
    <row r="486" spans="2:17" x14ac:dyDescent="0.2">
      <c r="B486" s="39" t="s">
        <v>17</v>
      </c>
      <c r="D486" s="42">
        <f>_xll.qlCalendarAdvance(Calendar,$D485,B486,"f",FALSE)</f>
        <v>43172</v>
      </c>
      <c r="E486" s="177">
        <f>_xll.qlInterestRateIndexValueDate(IndexON,D486)</f>
        <v>43172</v>
      </c>
      <c r="F486" s="193">
        <f>IFERROR(_xll.qlIndexFixing(IndexON,D486,TRUE,_xll.ohTrigger(RecalcTrigger,TriggerON)),NA())</f>
        <v>-3.8847957838594738E-3</v>
      </c>
      <c r="H486" s="42">
        <f>_xll.qlCalendarAdvance(Calendar,$H485,B486,"f",FALSE)</f>
        <v>43172</v>
      </c>
      <c r="I486" s="177">
        <f>_xll.qlInterestRateIndexValueDate(Index1M,$H486)</f>
        <v>43174</v>
      </c>
      <c r="J486" s="182">
        <f>IFERROR(_xll.qlIndexFixing(Index1M,$H486,TRUE,_xll.ohTrigger(RecalcTrigger,Trigger1M)),NA())</f>
        <v>-3.9975369505843017E-3</v>
      </c>
      <c r="K486" s="44">
        <f>IFERROR(_xll.qlIndexFixing(Index3M,H486,TRUE,_xll.ohTrigger(RecalcTrigger,Trigger3M)),NA())</f>
        <v>-2.4927325070402675E-3</v>
      </c>
      <c r="L486" s="44">
        <f>IFERROR(_xll.qlIndexFixing(Index6M,$H486,TRUE,_xll.ohTrigger(RecalcTrigger,Trigger6M)),NA())</f>
        <v>-9.2631228104763394E-4</v>
      </c>
      <c r="M486" s="183">
        <f>IFERROR(_xll.qlIndexFixing(Index1Y,$H486,TRUE,_xll.ohTrigger(RecalcTrigger,Trigger1Y)),NA())</f>
        <v>1.1440204620258975E-3</v>
      </c>
      <c r="N486" s="182">
        <f>IFERROR(_xll.qlIndexFixing(ONIndex1M,I486,TRUE,_xll.ohTrigger(RecalcTrigger,Trigger1M)),NA())</f>
        <v>-4.0235969552959716E-3</v>
      </c>
      <c r="O486" s="44">
        <f>IFERROR(_xll.qlIndexFixing(ONIndex3M,I486,TRUE,_xll.ohTrigger(RecalcTrigger,Trigger3M)),NA())</f>
        <v>-2.6129068600777572E-3</v>
      </c>
      <c r="P486" s="44">
        <f>IFERROR(_xll.qlIndexFixing(ONIndex6M,I486,TRUE,_xll.ohTrigger(RecalcTrigger,Trigger6M)),NA())</f>
        <v>-1.071224573965246E-3</v>
      </c>
      <c r="Q486" s="183">
        <f>IFERROR(_xll.qlIndexFixing(ONIndex1Y,I486,TRUE,_xll.ohTrigger(RecalcTrigger,Trigger1Y)),NA())</f>
        <v>4.2678522484074222E-4</v>
      </c>
    </row>
    <row r="487" spans="2:17" x14ac:dyDescent="0.2">
      <c r="B487" s="39" t="s">
        <v>17</v>
      </c>
      <c r="D487" s="42">
        <f>_xll.qlCalendarAdvance(Calendar,$D486,B487,"f",FALSE)</f>
        <v>43173</v>
      </c>
      <c r="E487" s="177">
        <f>_xll.qlInterestRateIndexValueDate(IndexON,D487)</f>
        <v>43173</v>
      </c>
      <c r="F487" s="193">
        <f>IFERROR(_xll.qlIndexFixing(IndexON,D487,TRUE,_xll.ohTrigger(RecalcTrigger,TriggerON)),NA())</f>
        <v>-3.8817506523125545E-3</v>
      </c>
      <c r="H487" s="42">
        <f>_xll.qlCalendarAdvance(Calendar,$H486,B487,"f",FALSE)</f>
        <v>43173</v>
      </c>
      <c r="I487" s="177">
        <f>_xll.qlInterestRateIndexValueDate(Index1M,$H487)</f>
        <v>43175</v>
      </c>
      <c r="J487" s="182">
        <f>IFERROR(_xll.qlIndexFixing(Index1M,$H487,TRUE,_xll.ohTrigger(RecalcTrigger,Trigger1M)),NA())</f>
        <v>-3.9964752158416772E-3</v>
      </c>
      <c r="K487" s="44">
        <f>IFERROR(_xll.qlIndexFixing(Index3M,H487,TRUE,_xll.ohTrigger(RecalcTrigger,Trigger3M)),NA())</f>
        <v>-2.4867432571388922E-3</v>
      </c>
      <c r="L487" s="44">
        <f>IFERROR(_xll.qlIndexFixing(Index6M,$H487,TRUE,_xll.ohTrigger(RecalcTrigger,Trigger6M)),NA())</f>
        <v>-9.2550393207375633E-4</v>
      </c>
      <c r="M487" s="183">
        <f>IFERROR(_xll.qlIndexFixing(Index1Y,$H487,TRUE,_xll.ohTrigger(RecalcTrigger,Trigger1Y)),NA())</f>
        <v>1.1532617303381034E-3</v>
      </c>
      <c r="N487" s="182">
        <f>IFERROR(_xll.qlIndexFixing(ONIndex1M,I487,TRUE,_xll.ohTrigger(RecalcTrigger,Trigger1M)),NA())</f>
        <v>-4.0215050974490296E-3</v>
      </c>
      <c r="O487" s="44">
        <f>IFERROR(_xll.qlIndexFixing(ONIndex3M,I487,TRUE,_xll.ohTrigger(RecalcTrigger,Trigger3M)),NA())</f>
        <v>-2.6101989642102197E-3</v>
      </c>
      <c r="P487" s="44">
        <f>IFERROR(_xll.qlIndexFixing(ONIndex6M,I487,TRUE,_xll.ohTrigger(RecalcTrigger,Trigger6M)),NA())</f>
        <v>-1.0716526825138573E-3</v>
      </c>
      <c r="Q487" s="183">
        <f>IFERROR(_xll.qlIndexFixing(ONIndex1Y,I487,TRUE,_xll.ohTrigger(RecalcTrigger,Trigger1Y)),NA())</f>
        <v>4.3239509684767086E-4</v>
      </c>
    </row>
    <row r="488" spans="2:17" x14ac:dyDescent="0.2">
      <c r="B488" s="39" t="s">
        <v>17</v>
      </c>
      <c r="D488" s="42">
        <f>_xll.qlCalendarAdvance(Calendar,$D487,B488,"f",FALSE)</f>
        <v>43174</v>
      </c>
      <c r="E488" s="177">
        <f>_xll.qlInterestRateIndexValueDate(IndexON,D488)</f>
        <v>43174</v>
      </c>
      <c r="F488" s="193">
        <f>IFERROR(_xll.qlIndexFixing(IndexON,D488,TRUE,_xll.ohTrigger(RecalcTrigger,TriggerON)),NA())</f>
        <v>-3.8787234642922996E-3</v>
      </c>
      <c r="H488" s="42">
        <f>_xll.qlCalendarAdvance(Calendar,$H487,B488,"f",FALSE)</f>
        <v>43174</v>
      </c>
      <c r="I488" s="177">
        <f>_xll.qlInterestRateIndexValueDate(Index1M,$H488)</f>
        <v>43178</v>
      </c>
      <c r="J488" s="182">
        <f>IFERROR(_xll.qlIndexFixing(Index1M,$H488,TRUE,_xll.ohTrigger(RecalcTrigger,Trigger1M)),NA())</f>
        <v>-3.9897016467927947E-3</v>
      </c>
      <c r="K488" s="44">
        <f>IFERROR(_xll.qlIndexFixing(Index3M,H488,TRUE,_xll.ohTrigger(RecalcTrigger,Trigger3M)),NA())</f>
        <v>-2.480932954506953E-3</v>
      </c>
      <c r="L488" s="44">
        <f>IFERROR(_xll.qlIndexFixing(Index6M,$H488,TRUE,_xll.ohTrigger(RecalcTrigger,Trigger6M)),NA())</f>
        <v>-9.1879834369778613E-4</v>
      </c>
      <c r="M488" s="183">
        <f>IFERROR(_xll.qlIndexFixing(Index1Y,$H488,TRUE,_xll.ohTrigger(RecalcTrigger,Trigger1Y)),NA())</f>
        <v>1.1617511135370673E-3</v>
      </c>
      <c r="N488" s="182">
        <f>IFERROR(_xll.qlIndexFixing(ONIndex1M,I488,TRUE,_xll.ohTrigger(RecalcTrigger,Trigger1M)),NA())</f>
        <v>-4.0194005874827354E-3</v>
      </c>
      <c r="O488" s="44">
        <f>IFERROR(_xll.qlIndexFixing(ONIndex3M,I488,TRUE,_xll.ohTrigger(RecalcTrigger,Trigger3M)),NA())</f>
        <v>-2.6074829754163531E-3</v>
      </c>
      <c r="P488" s="44">
        <f>IFERROR(_xll.qlIndexFixing(ONIndex6M,I488,TRUE,_xll.ohTrigger(RecalcTrigger,Trigger6M)),NA())</f>
        <v>-1.0727743936378431E-3</v>
      </c>
      <c r="Q488" s="183">
        <f>IFERROR(_xll.qlIndexFixing(ONIndex1Y,I488,TRUE,_xll.ohTrigger(RecalcTrigger,Trigger1Y)),NA())</f>
        <v>4.3804810043290843E-4</v>
      </c>
    </row>
    <row r="489" spans="2:17" x14ac:dyDescent="0.2">
      <c r="B489" s="39" t="s">
        <v>17</v>
      </c>
      <c r="D489" s="42">
        <f>_xll.qlCalendarAdvance(Calendar,$D488,B489,"f",FALSE)</f>
        <v>43175</v>
      </c>
      <c r="E489" s="177">
        <f>_xll.qlInterestRateIndexValueDate(IndexON,D489)</f>
        <v>43175</v>
      </c>
      <c r="F489" s="193">
        <f>IFERROR(_xll.qlIndexFixing(IndexON,D489,TRUE,_xll.ohTrigger(RecalcTrigger,TriggerON)),NA())</f>
        <v>-3.8726881198414276E-3</v>
      </c>
      <c r="H489" s="42">
        <f>_xll.qlCalendarAdvance(Calendar,$H488,B489,"f",FALSE)</f>
        <v>43175</v>
      </c>
      <c r="I489" s="177">
        <f>_xll.qlInterestRateIndexValueDate(Index1M,$H489)</f>
        <v>43179</v>
      </c>
      <c r="J489" s="182">
        <f>IFERROR(_xll.qlIndexFixing(Index1M,$H489,TRUE,_xll.ohTrigger(RecalcTrigger,Trigger1M)),NA())</f>
        <v>-3.9874179819149496E-3</v>
      </c>
      <c r="K489" s="44">
        <f>IFERROR(_xll.qlIndexFixing(Index3M,H489,TRUE,_xll.ohTrigger(RecalcTrigger,Trigger3M)),NA())</f>
        <v>-2.4779691330773681E-3</v>
      </c>
      <c r="L489" s="44">
        <f>IFERROR(_xll.qlIndexFixing(Index6M,$H489,TRUE,_xll.ohTrigger(RecalcTrigger,Trigger6M)),NA())</f>
        <v>-9.1581114903984881E-4</v>
      </c>
      <c r="M489" s="183">
        <f>IFERROR(_xll.qlIndexFixing(Index1Y,$H489,TRUE,_xll.ohTrigger(RecalcTrigger,Trigger1Y)),NA())</f>
        <v>1.1661884640657299E-3</v>
      </c>
      <c r="N489" s="182">
        <f>IFERROR(_xll.qlIndexFixing(ONIndex1M,I489,TRUE,_xll.ohTrigger(RecalcTrigger,Trigger1M)),NA())</f>
        <v>-4.017283405892691E-3</v>
      </c>
      <c r="O489" s="44">
        <f>IFERROR(_xll.qlIndexFixing(ONIndex3M,I489,TRUE,_xll.ohTrigger(RecalcTrigger,Trigger3M)),NA())</f>
        <v>-2.6047607418977492E-3</v>
      </c>
      <c r="P489" s="44">
        <f>IFERROR(_xll.qlIndexFixing(ONIndex6M,I489,TRUE,_xll.ohTrigger(RecalcTrigger,Trigger6M)),NA())</f>
        <v>-1.0745936772815767E-3</v>
      </c>
      <c r="Q489" s="183">
        <f>IFERROR(_xll.qlIndexFixing(ONIndex1Y,I489,TRUE,_xll.ohTrigger(RecalcTrigger,Trigger1Y)),NA())</f>
        <v>4.4374437596417238E-4</v>
      </c>
    </row>
    <row r="490" spans="2:17" x14ac:dyDescent="0.2">
      <c r="B490" s="39" t="s">
        <v>17</v>
      </c>
      <c r="D490" s="42">
        <f>_xll.qlCalendarAdvance(Calendar,$D489,B490,"f",FALSE)</f>
        <v>43178</v>
      </c>
      <c r="E490" s="177">
        <f>_xll.qlInterestRateIndexValueDate(IndexON,D490)</f>
        <v>43178</v>
      </c>
      <c r="F490" s="193">
        <f>IFERROR(_xll.qlIndexFixing(IndexON,D490,TRUE,_xll.ohTrigger(RecalcTrigger,TriggerON)),NA())</f>
        <v>-3.8667976702999596E-3</v>
      </c>
      <c r="H490" s="42">
        <f>_xll.qlCalendarAdvance(Calendar,$H489,B490,"f",FALSE)</f>
        <v>43178</v>
      </c>
      <c r="I490" s="177">
        <f>_xll.qlInterestRateIndexValueDate(Index1M,$H490)</f>
        <v>43180</v>
      </c>
      <c r="J490" s="182">
        <f>IFERROR(_xll.qlIndexFixing(Index1M,$H490,TRUE,_xll.ohTrigger(RecalcTrigger,Trigger1M)),NA())</f>
        <v>-3.9826985621208262E-3</v>
      </c>
      <c r="K490" s="44">
        <f>IFERROR(_xll.qlIndexFixing(Index3M,H490,TRUE,_xll.ohTrigger(RecalcTrigger,Trigger3M)),NA())</f>
        <v>-2.474999997807112E-3</v>
      </c>
      <c r="L490" s="44">
        <f>IFERROR(_xll.qlIndexFixing(Index6M,$H490,TRUE,_xll.ohTrigger(RecalcTrigger,Trigger6M)),NA())</f>
        <v>-9.1279444251331047E-4</v>
      </c>
      <c r="M490" s="183">
        <f>IFERROR(_xll.qlIndexFixing(Index1Y,$H490,TRUE,_xll.ohTrigger(RecalcTrigger,Trigger1Y)),NA())</f>
        <v>1.1706275261016024E-3</v>
      </c>
      <c r="N490" s="182">
        <f>IFERROR(_xll.qlIndexFixing(ONIndex1M,I490,TRUE,_xll.ohTrigger(RecalcTrigger,Trigger1M)),NA())</f>
        <v>-4.0129619751061441E-3</v>
      </c>
      <c r="O490" s="44">
        <f>IFERROR(_xll.qlIndexFixing(ONIndex3M,I490,TRUE,_xll.ohTrigger(RecalcTrigger,Trigger3M)),NA())</f>
        <v>-2.5992767978921805E-3</v>
      </c>
      <c r="P490" s="44">
        <f>IFERROR(_xll.qlIndexFixing(ONIndex6M,I490,TRUE,_xll.ohTrigger(RecalcTrigger,Trigger6M)),NA())</f>
        <v>-1.0805740927644081E-3</v>
      </c>
      <c r="Q490" s="183">
        <f>IFERROR(_xll.qlIndexFixing(ONIndex1Y,I490,TRUE,_xll.ohTrigger(RecalcTrigger,Trigger1Y)),NA())</f>
        <v>4.552824445180903E-4</v>
      </c>
    </row>
    <row r="491" spans="2:17" x14ac:dyDescent="0.2">
      <c r="B491" s="39" t="s">
        <v>17</v>
      </c>
      <c r="D491" s="42">
        <f>_xll.qlCalendarAdvance(Calendar,$D490,B491,"f",FALSE)</f>
        <v>43179</v>
      </c>
      <c r="E491" s="177">
        <f>_xll.qlInterestRateIndexValueDate(IndexON,D491)</f>
        <v>43179</v>
      </c>
      <c r="F491" s="193">
        <f>IFERROR(_xll.qlIndexFixing(IndexON,D491,TRUE,_xll.ohTrigger(RecalcTrigger,TriggerON)),NA())</f>
        <v>-3.8638628417198007E-3</v>
      </c>
      <c r="H491" s="42">
        <f>_xll.qlCalendarAdvance(Calendar,$H490,B491,"f",FALSE)</f>
        <v>43179</v>
      </c>
      <c r="I491" s="177">
        <f>_xll.qlInterestRateIndexValueDate(Index1M,$H491)</f>
        <v>43181</v>
      </c>
      <c r="J491" s="182">
        <f>IFERROR(_xll.qlIndexFixing(Index1M,$H491,TRUE,_xll.ohTrigger(RecalcTrigger,Trigger1M)),NA())</f>
        <v>-3.9815960783558257E-3</v>
      </c>
      <c r="K491" s="44">
        <f>IFERROR(_xll.qlIndexFixing(Index3M,H491,TRUE,_xll.ohTrigger(RecalcTrigger,Trigger3M)),NA())</f>
        <v>-2.4720255774588282E-3</v>
      </c>
      <c r="L491" s="44">
        <f>IFERROR(_xll.qlIndexFixing(Index6M,$H491,TRUE,_xll.ohTrigger(RecalcTrigger,Trigger6M)),NA())</f>
        <v>-9.0537669342692227E-4</v>
      </c>
      <c r="M491" s="183">
        <f>IFERROR(_xll.qlIndexFixing(Index1Y,$H491,TRUE,_xll.ohTrigger(RecalcTrigger,Trigger1Y)),NA())</f>
        <v>1.1750682172695919E-3</v>
      </c>
      <c r="N491" s="182">
        <f>IFERROR(_xll.qlIndexFixing(ONIndex1M,I491,TRUE,_xll.ohTrigger(RecalcTrigger,Trigger1M)),NA())</f>
        <v>-4.0086875818801104E-3</v>
      </c>
      <c r="O491" s="44">
        <f>IFERROR(_xll.qlIndexFixing(ONIndex3M,I491,TRUE,_xll.ohTrigger(RecalcTrigger,Trigger3M)),NA())</f>
        <v>-2.5938097865951804E-3</v>
      </c>
      <c r="P491" s="44">
        <f>IFERROR(_xll.qlIndexFixing(ONIndex6M,I491,TRUE,_xll.ohTrigger(RecalcTrigger,Trigger6M)),NA())</f>
        <v>-1.0889259357815817E-3</v>
      </c>
      <c r="Q491" s="183">
        <f>IFERROR(_xll.qlIndexFixing(ONIndex1Y,I491,TRUE,_xll.ohTrigger(RecalcTrigger,Trigger1Y)),NA())</f>
        <v>4.6696500514364914E-4</v>
      </c>
    </row>
    <row r="492" spans="2:17" x14ac:dyDescent="0.2">
      <c r="B492" s="39" t="s">
        <v>17</v>
      </c>
      <c r="D492" s="42">
        <f>_xll.qlCalendarAdvance(Calendar,$D491,B492,"f",FALSE)</f>
        <v>43180</v>
      </c>
      <c r="E492" s="177">
        <f>_xll.qlInterestRateIndexValueDate(IndexON,D492)</f>
        <v>43180</v>
      </c>
      <c r="F492" s="193">
        <f>IFERROR(_xll.qlIndexFixing(IndexON,D492,TRUE,_xll.ohTrigger(RecalcTrigger,TriggerON)),NA())</f>
        <v>-3.860947013381022E-3</v>
      </c>
      <c r="H492" s="42">
        <f>_xll.qlCalendarAdvance(Calendar,$H491,B492,"f",FALSE)</f>
        <v>43180</v>
      </c>
      <c r="I492" s="177">
        <f>_xll.qlInterestRateIndexValueDate(Index1M,$H492)</f>
        <v>43182</v>
      </c>
      <c r="J492" s="182">
        <f>IFERROR(_xll.qlIndexFixing(Index1M,$H492,TRUE,_xll.ohTrigger(RecalcTrigger,Trigger1M)),NA())</f>
        <v>-3.9804892930007272E-3</v>
      </c>
      <c r="K492" s="44">
        <f>IFERROR(_xll.qlIndexFixing(Index3M,H492,TRUE,_xll.ohTrigger(RecalcTrigger,Trigger3M)),NA())</f>
        <v>-2.4659626664676813E-3</v>
      </c>
      <c r="L492" s="44">
        <f>IFERROR(_xll.qlIndexFixing(Index6M,$H492,TRUE,_xll.ohTrigger(RecalcTrigger,Trigger6M)),NA())</f>
        <v>-9.0446470683889352E-4</v>
      </c>
      <c r="M492" s="183">
        <f>IFERROR(_xll.qlIndexFixing(Index1Y,$H492,TRUE,_xll.ohTrigger(RecalcTrigger,Trigger1Y)),NA())</f>
        <v>1.1843911811064919E-3</v>
      </c>
      <c r="N492" s="182">
        <f>IFERROR(_xll.qlIndexFixing(ONIndex1M,I492,TRUE,_xll.ohTrigger(RecalcTrigger,Trigger1M)),NA())</f>
        <v>-4.0065067554007072E-3</v>
      </c>
      <c r="O492" s="44">
        <f>IFERROR(_xll.qlIndexFixing(ONIndex3M,I492,TRUE,_xll.ohTrigger(RecalcTrigger,Trigger3M)),NA())</f>
        <v>-2.591056649277057E-3</v>
      </c>
      <c r="P492" s="44">
        <f>IFERROR(_xll.qlIndexFixing(ONIndex6M,I492,TRUE,_xll.ohTrigger(RecalcTrigger,Trigger6M)),NA())</f>
        <v>-1.0942926309098766E-3</v>
      </c>
      <c r="Q492" s="183">
        <f>IFERROR(_xll.qlIndexFixing(ONIndex1Y,I492,TRUE,_xll.ohTrigger(RecalcTrigger,Trigger1Y)),NA())</f>
        <v>4.7287974592080673E-4</v>
      </c>
    </row>
    <row r="493" spans="2:17" x14ac:dyDescent="0.2">
      <c r="B493" s="39" t="s">
        <v>17</v>
      </c>
      <c r="D493" s="42">
        <f>_xll.qlCalendarAdvance(Calendar,$D492,B493,"f",FALSE)</f>
        <v>43181</v>
      </c>
      <c r="E493" s="177">
        <f>_xll.qlInterestRateIndexValueDate(IndexON,D493)</f>
        <v>43181</v>
      </c>
      <c r="F493" s="193">
        <f>IFERROR(_xll.qlIndexFixing(IndexON,D493,TRUE,_xll.ohTrigger(RecalcTrigger,TriggerON)),NA())</f>
        <v>-3.8580503610630146E-3</v>
      </c>
      <c r="H493" s="42">
        <f>_xll.qlCalendarAdvance(Calendar,$H492,B493,"f",FALSE)</f>
        <v>43181</v>
      </c>
      <c r="I493" s="177">
        <f>_xll.qlInterestRateIndexValueDate(Index1M,$H493)</f>
        <v>43185</v>
      </c>
      <c r="J493" s="182">
        <f>IFERROR(_xll.qlIndexFixing(Index1M,$H493,TRUE,_xll.ohTrigger(RecalcTrigger,Trigger1M)),NA())</f>
        <v>-3.9734436596053089E-3</v>
      </c>
      <c r="K493" s="44">
        <f>IFERROR(_xll.qlIndexFixing(Index3M,H493,TRUE,_xll.ohTrigger(RecalcTrigger,Trigger3M)),NA())</f>
        <v>-2.4600741001688255E-3</v>
      </c>
      <c r="L493" s="44">
        <f>IFERROR(_xll.qlIndexFixing(Index6M,$H493,TRUE,_xll.ohTrigger(RecalcTrigger,Trigger6M)),NA())</f>
        <v>-8.9713431088771895E-4</v>
      </c>
      <c r="M493" s="183">
        <f>IFERROR(_xll.qlIndexFixing(Index1Y,$H493,TRUE,_xll.ohTrigger(RecalcTrigger,Trigger1Y)),NA())</f>
        <v>1.1928456137877499E-3</v>
      </c>
      <c r="N493" s="182">
        <f>IFERROR(_xll.qlIndexFixing(ONIndex1M,I493,TRUE,_xll.ohTrigger(RecalcTrigger,Trigger1M)),NA())</f>
        <v>-4.0043131423095346E-3</v>
      </c>
      <c r="O493" s="44">
        <f>IFERROR(_xll.qlIndexFixing(ONIndex3M,I493,TRUE,_xll.ohTrigger(RecalcTrigger,Trigger3M)),NA())</f>
        <v>-2.5882973952517929E-3</v>
      </c>
      <c r="P493" s="44">
        <f>IFERROR(_xll.qlIndexFixing(ONIndex6M,I493,TRUE,_xll.ohTrigger(RecalcTrigger,Trigger6M)),NA())</f>
        <v>-1.1003807176646063E-3</v>
      </c>
      <c r="Q493" s="183">
        <f>IFERROR(_xll.qlIndexFixing(ONIndex1Y,I493,TRUE,_xll.ohTrigger(RecalcTrigger,Trigger1Y)),NA())</f>
        <v>4.7883860101016751E-4</v>
      </c>
    </row>
    <row r="494" spans="2:17" x14ac:dyDescent="0.2">
      <c r="B494" s="39" t="s">
        <v>17</v>
      </c>
      <c r="D494" s="42">
        <f>_xll.qlCalendarAdvance(Calendar,$D493,B494,"f",FALSE)</f>
        <v>43182</v>
      </c>
      <c r="E494" s="177">
        <f>_xll.qlInterestRateIndexValueDate(IndexON,D494)</f>
        <v>43182</v>
      </c>
      <c r="F494" s="193">
        <f>IFERROR(_xll.qlIndexFixing(IndexON,D494,TRUE,_xll.ohTrigger(RecalcTrigger,TriggerON)),NA())</f>
        <v>-3.852280635006089E-3</v>
      </c>
      <c r="H494" s="42">
        <f>_xll.qlCalendarAdvance(Calendar,$H493,B494,"f",FALSE)</f>
        <v>43182</v>
      </c>
      <c r="I494" s="177">
        <f>_xll.qlInterestRateIndexValueDate(Index1M,$H494)</f>
        <v>43186</v>
      </c>
      <c r="J494" s="182">
        <f>IFERROR(_xll.qlIndexFixing(Index1M,$H494,TRUE,_xll.ohTrigger(RecalcTrigger,Trigger1M)),NA())</f>
        <v>-3.9710690379086127E-3</v>
      </c>
      <c r="K494" s="44">
        <f>IFERROR(_xll.qlIndexFixing(Index3M,H494,TRUE,_xll.ohTrigger(RecalcTrigger,Trigger3M)),NA())</f>
        <v>-2.4570725113565416E-3</v>
      </c>
      <c r="L494" s="44">
        <f>IFERROR(_xll.qlIndexFixing(Index6M,$H494,TRUE,_xll.ohTrigger(RecalcTrigger,Trigger6M)),NA())</f>
        <v>-8.9385987961811196E-4</v>
      </c>
      <c r="M494" s="183">
        <f>IFERROR(_xll.qlIndexFixing(Index1Y,$H494,TRUE,_xll.ohTrigger(RecalcTrigger,Trigger1Y)),NA())</f>
        <v>1.1972932030179157E-3</v>
      </c>
      <c r="N494" s="182">
        <f>IFERROR(_xll.qlIndexFixing(ONIndex1M,I494,TRUE,_xll.ohTrigger(RecalcTrigger,Trigger1M)),NA())</f>
        <v>-3.9975537451555354E-3</v>
      </c>
      <c r="O494" s="44">
        <f>IFERROR(_xll.qlIndexFixing(ONIndex3M,I494,TRUE,_xll.ohTrigger(RecalcTrigger,Trigger3M)),NA())</f>
        <v>-2.5799401357753382E-3</v>
      </c>
      <c r="P494" s="44">
        <f>IFERROR(_xll.qlIndexFixing(ONIndex6M,I494,TRUE,_xll.ohTrigger(RecalcTrigger,Trigger6M)),NA())</f>
        <v>-1.1194216076493291E-3</v>
      </c>
      <c r="Q494" s="183">
        <f>IFERROR(_xll.qlIndexFixing(ONIndex1Y,I494,TRUE,_xll.ohTrigger(RecalcTrigger,Trigger1Y)),NA())</f>
        <v>4.9646810982295619E-4</v>
      </c>
    </row>
    <row r="495" spans="2:17" x14ac:dyDescent="0.2">
      <c r="B495" s="39" t="s">
        <v>17</v>
      </c>
      <c r="D495" s="42">
        <f>_xll.qlCalendarAdvance(Calendar,$D494,B495,"f",FALSE)</f>
        <v>43185</v>
      </c>
      <c r="E495" s="177">
        <f>_xll.qlInterestRateIndexValueDate(IndexON,D495)</f>
        <v>43185</v>
      </c>
      <c r="F495" s="193">
        <f>IFERROR(_xll.qlIndexFixing(IndexON,D495,TRUE,_xll.ohTrigger(RecalcTrigger,TriggerON)),NA())</f>
        <v>-3.8466590370189735E-3</v>
      </c>
      <c r="H495" s="42">
        <f>_xll.qlCalendarAdvance(Calendar,$H494,B495,"f",FALSE)</f>
        <v>43185</v>
      </c>
      <c r="I495" s="177">
        <f>_xll.qlInterestRateIndexValueDate(Index1M,$H495)</f>
        <v>43187</v>
      </c>
      <c r="J495" s="182">
        <f>IFERROR(_xll.qlIndexFixing(Index1M,$H495,TRUE,_xll.ohTrigger(RecalcTrigger,Trigger1M)),NA())</f>
        <v>-3.9661669501554128E-3</v>
      </c>
      <c r="K495" s="44">
        <f>IFERROR(_xll.qlIndexFixing(Index3M,H495,TRUE,_xll.ohTrigger(RecalcTrigger,Trigger3M)),NA())</f>
        <v>-2.4540653252112256E-3</v>
      </c>
      <c r="L495" s="44">
        <f>IFERROR(_xll.qlIndexFixing(Index6M,$H495,TRUE,_xll.ohTrigger(RecalcTrigger,Trigger6M)),NA())</f>
        <v>-8.9052885132600169E-4</v>
      </c>
      <c r="M495" s="183">
        <f>IFERROR(_xll.qlIndexFixing(Index1Y,$H495,TRUE,_xll.ohTrigger(RecalcTrigger,Trigger1Y)),NA())</f>
        <v>1.2017419199470019E-3</v>
      </c>
      <c r="N495" s="182">
        <f>IFERROR(_xll.qlIndexFixing(ONIndex1M,I495,TRUE,_xll.ohTrigger(RecalcTrigger,Trigger1M)),NA())</f>
        <v>-3.9908818709344374E-3</v>
      </c>
      <c r="O495" s="44">
        <f>IFERROR(_xll.qlIndexFixing(ONIndex3M,I495,TRUE,_xll.ohTrigger(RecalcTrigger,Trigger3M)),NA())</f>
        <v>-2.5716146149745711E-3</v>
      </c>
      <c r="P495" s="44">
        <f>IFERROR(_xll.qlIndexFixing(ONIndex6M,I495,TRUE,_xll.ohTrigger(RecalcTrigger,Trigger6M)),NA())</f>
        <v>-1.136496643834306E-3</v>
      </c>
      <c r="Q495" s="183">
        <f>IFERROR(_xll.qlIndexFixing(ONIndex1Y,I495,TRUE,_xll.ohTrigger(RecalcTrigger,Trigger1Y)),NA())</f>
        <v>5.1348367525960725E-4</v>
      </c>
    </row>
    <row r="496" spans="2:17" x14ac:dyDescent="0.2">
      <c r="B496" s="39" t="s">
        <v>17</v>
      </c>
      <c r="D496" s="42">
        <f>_xll.qlCalendarAdvance(Calendar,$D495,B496,"f",FALSE)</f>
        <v>43186</v>
      </c>
      <c r="E496" s="177">
        <f>_xll.qlInterestRateIndexValueDate(IndexON,D496)</f>
        <v>43186</v>
      </c>
      <c r="F496" s="193">
        <f>IFERROR(_xll.qlIndexFixing(IndexON,D496,TRUE,_xll.ohTrigger(RecalcTrigger,TriggerON)),NA())</f>
        <v>-3.8438609075308605E-3</v>
      </c>
      <c r="H496" s="42">
        <f>_xll.qlCalendarAdvance(Calendar,$H495,B496,"f",FALSE)</f>
        <v>43186</v>
      </c>
      <c r="I496" s="177">
        <f>_xll.qlInterestRateIndexValueDate(Index1M,$H496)</f>
        <v>43188</v>
      </c>
      <c r="J496" s="182">
        <f>IFERROR(_xll.qlIndexFixing(Index1M,$H496,TRUE,_xll.ohTrigger(RecalcTrigger,Trigger1M)),NA())</f>
        <v>-3.9650189849216311E-3</v>
      </c>
      <c r="K496" s="44">
        <f>IFERROR(_xll.qlIndexFixing(Index3M,H496,TRUE,_xll.ohTrigger(RecalcTrigger,Trigger3M)),NA())</f>
        <v>-2.4510524863041727E-3</v>
      </c>
      <c r="L496" s="44">
        <f>IFERROR(_xll.qlIndexFixing(Index6M,$H496,TRUE,_xll.ohTrigger(RecalcTrigger,Trigger6M)),NA())</f>
        <v>-8.8938483832137533E-4</v>
      </c>
      <c r="M496" s="183">
        <f>IFERROR(_xll.qlIndexFixing(Index1Y,$H496,TRUE,_xll.ohTrigger(RecalcTrigger,Trigger1Y)),NA())</f>
        <v>1.206191679805119E-3</v>
      </c>
      <c r="N496" s="182">
        <f>IFERROR(_xll.qlIndexFixing(ONIndex1M,I496,TRUE,_xll.ohTrigger(RecalcTrigger,Trigger1M)),NA())</f>
        <v>-3.9885982143905707E-3</v>
      </c>
      <c r="O496" s="44">
        <f>IFERROR(_xll.qlIndexFixing(ONIndex3M,I496,TRUE,_xll.ohTrigger(RecalcTrigger,Trigger3M)),NA())</f>
        <v>-2.5688131413614812E-3</v>
      </c>
      <c r="P496" s="44">
        <f>IFERROR(_xll.qlIndexFixing(ONIndex6M,I496,TRUE,_xll.ohTrigger(RecalcTrigger,Trigger6M)),NA())</f>
        <v>-1.1414599687853411E-3</v>
      </c>
      <c r="Q496" s="183">
        <f>IFERROR(_xll.qlIndexFixing(ONIndex1Y,I496,TRUE,_xll.ohTrigger(RecalcTrigger,Trigger1Y)),NA())</f>
        <v>5.1894195604695881E-4</v>
      </c>
    </row>
    <row r="497" spans="2:17" x14ac:dyDescent="0.2">
      <c r="B497" s="39" t="s">
        <v>17</v>
      </c>
      <c r="D497" s="42">
        <f>_xll.qlCalendarAdvance(Calendar,$D496,B497,"f",FALSE)</f>
        <v>43187</v>
      </c>
      <c r="E497" s="177">
        <f>_xll.qlInterestRateIndexValueDate(IndexON,D497)</f>
        <v>43187</v>
      </c>
      <c r="F497" s="193">
        <f>IFERROR(_xll.qlIndexFixing(IndexON,D497,TRUE,_xll.ohTrigger(RecalcTrigger,TriggerON)),NA())</f>
        <v>-3.8410830110180427E-3</v>
      </c>
      <c r="H497" s="42">
        <f>_xll.qlCalendarAdvance(Calendar,$H496,B497,"f",FALSE)</f>
        <v>43187</v>
      </c>
      <c r="I497" s="177">
        <f>_xll.qlInterestRateIndexValueDate(Index1M,$H497)</f>
        <v>43193</v>
      </c>
      <c r="J497" s="182">
        <f>IFERROR(_xll.qlIndexFixing(Index1M,$H497,TRUE,_xll.ohTrigger(RecalcTrigger,Trigger1M)),NA())</f>
        <v>-3.9553703487382741E-3</v>
      </c>
      <c r="K497" s="44">
        <f>IFERROR(_xll.qlIndexFixing(Index3M,H497,TRUE,_xll.ohTrigger(RecalcTrigger,Trigger3M)),NA())</f>
        <v>-2.4374722674251844E-3</v>
      </c>
      <c r="L497" s="44">
        <f>IFERROR(_xll.qlIndexFixing(Index6M,$H497,TRUE,_xll.ohTrigger(RecalcTrigger,Trigger6M)),NA())</f>
        <v>-8.7153698441204798E-4</v>
      </c>
      <c r="M497" s="183">
        <f>IFERROR(_xll.qlIndexFixing(Index1Y,$H497,TRUE,_xll.ohTrigger(RecalcTrigger,Trigger1Y)),NA())</f>
        <v>1.2284608018307607E-3</v>
      </c>
      <c r="N497" s="182">
        <f>IFERROR(_xll.qlIndexFixing(ONIndex1M,I497,TRUE,_xll.ohTrigger(RecalcTrigger,Trigger1M)),NA())</f>
        <v>-3.9863016177976718E-3</v>
      </c>
      <c r="O497" s="44">
        <f>IFERROR(_xll.qlIndexFixing(ONIndex3M,I497,TRUE,_xll.ohTrigger(RecalcTrigger,Trigger3M)),NA())</f>
        <v>-2.566005721864606E-3</v>
      </c>
      <c r="P497" s="44">
        <f>IFERROR(_xll.qlIndexFixing(ONIndex6M,I497,TRUE,_xll.ohTrigger(RecalcTrigger,Trigger6M)),NA())</f>
        <v>-1.1461082898334141E-3</v>
      </c>
      <c r="Q497" s="183">
        <f>IFERROR(_xll.qlIndexFixing(ONIndex1Y,I497,TRUE,_xll.ohTrigger(RecalcTrigger,Trigger1Y)),NA())</f>
        <v>5.2430726512397996E-4</v>
      </c>
    </row>
    <row r="498" spans="2:17" x14ac:dyDescent="0.2">
      <c r="B498" s="39" t="s">
        <v>17</v>
      </c>
      <c r="D498" s="42">
        <f>_xll.qlCalendarAdvance(Calendar,$D497,B498,"f",FALSE)</f>
        <v>43188</v>
      </c>
      <c r="E498" s="177">
        <f>_xll.qlInterestRateIndexValueDate(IndexON,D498)</f>
        <v>43188</v>
      </c>
      <c r="F498" s="193">
        <f>IFERROR(_xll.qlIndexFixing(IndexON,D498,TRUE,_xll.ohTrigger(RecalcTrigger,TriggerON)),NA())</f>
        <v>-3.8328118003976286E-3</v>
      </c>
      <c r="H498" s="42">
        <f>_xll.qlCalendarAdvance(Calendar,$H497,B498,"f",FALSE)</f>
        <v>43188</v>
      </c>
      <c r="I498" s="177">
        <f>_xll.qlInterestRateIndexValueDate(Index1M,$H498)</f>
        <v>43194</v>
      </c>
      <c r="J498" s="182">
        <f>IFERROR(_xll.qlIndexFixing(Index1M,$H498,TRUE,_xll.ohTrigger(RecalcTrigger,Trigger1M)),NA())</f>
        <v>-3.9528979892411442E-3</v>
      </c>
      <c r="K498" s="44">
        <f>IFERROR(_xll.qlIndexFixing(Index3M,H498,TRUE,_xll.ohTrigger(RecalcTrigger,Trigger3M)),NA())</f>
        <v>-2.4344275711120919E-3</v>
      </c>
      <c r="L498" s="44">
        <f>IFERROR(_xll.qlIndexFixing(Index6M,$H498,TRUE,_xll.ohTrigger(RecalcTrigger,Trigger6M)),NA())</f>
        <v>-8.6779089573344587E-4</v>
      </c>
      <c r="M498" s="183">
        <f>IFERROR(_xll.qlIndexFixing(Index1Y,$H498,TRUE,_xll.ohTrigger(RecalcTrigger,Trigger1Y)),NA())</f>
        <v>1.2329206223554788E-3</v>
      </c>
      <c r="N498" s="182">
        <f>IFERROR(_xll.qlIndexFixing(ONIndex1M,I498,TRUE,_xll.ohTrigger(RecalcTrigger,Trigger1M)),NA())</f>
        <v>-3.9816211571119808E-3</v>
      </c>
      <c r="O498" s="44">
        <f>IFERROR(_xll.qlIndexFixing(ONIndex3M,I498,TRUE,_xll.ohTrigger(RecalcTrigger,Trigger3M)),NA())</f>
        <v>-2.5603529597661989E-3</v>
      </c>
      <c r="P498" s="44">
        <f>IFERROR(_xll.qlIndexFixing(ONIndex6M,I498,TRUE,_xll.ohTrigger(RecalcTrigger,Trigger6M)),NA())</f>
        <v>-1.1543416010662E-3</v>
      </c>
      <c r="Q498" s="183">
        <f>IFERROR(_xll.qlIndexFixing(ONIndex1Y,I498,TRUE,_xll.ohTrigger(RecalcTrigger,Trigger1Y)),NA())</f>
        <v>5.3472566063028637E-4</v>
      </c>
    </row>
    <row r="499" spans="2:17" x14ac:dyDescent="0.2">
      <c r="B499" s="39" t="s">
        <v>17</v>
      </c>
      <c r="D499" s="42">
        <f>_xll.qlCalendarAdvance(Calendar,$D498,B499,"f",FALSE)</f>
        <v>43193</v>
      </c>
      <c r="E499" s="177">
        <f>_xll.qlInterestRateIndexValueDate(IndexON,D499)</f>
        <v>43193</v>
      </c>
      <c r="F499" s="193">
        <f>IFERROR(_xll.qlIndexFixing(IndexON,D499,TRUE,_xll.ohTrigger(RecalcTrigger,TriggerON)),NA())</f>
        <v>-3.8248503827764679E-3</v>
      </c>
      <c r="H499" s="42">
        <f>_xll.qlCalendarAdvance(Calendar,$H498,B499,"f",FALSE)</f>
        <v>43193</v>
      </c>
      <c r="I499" s="177">
        <f>_xll.qlInterestRateIndexValueDate(Index1M,$H499)</f>
        <v>43195</v>
      </c>
      <c r="J499" s="182">
        <f>IFERROR(_xll.qlIndexFixing(Index1M,$H499,TRUE,_xll.ohTrigger(RecalcTrigger,Trigger1M)),NA())</f>
        <v>-3.9478055202567253E-3</v>
      </c>
      <c r="K499" s="44">
        <f>IFERROR(_xll.qlIndexFixing(Index3M,H499,TRUE,_xll.ohTrigger(RecalcTrigger,Trigger3M)),NA())</f>
        <v>-2.4313768811521021E-3</v>
      </c>
      <c r="L499" s="44">
        <f>IFERROR(_xll.qlIndexFixing(Index6M,$H499,TRUE,_xll.ohTrigger(RecalcTrigger,Trigger6M)),NA())</f>
        <v>-8.639898489127629E-4</v>
      </c>
      <c r="M499" s="183">
        <f>IFERROR(_xll.qlIndexFixing(Index1Y,$H499,TRUE,_xll.ohTrigger(RecalcTrigger,Trigger1Y)),NA())</f>
        <v>1.2373831139177252E-3</v>
      </c>
      <c r="N499" s="182">
        <f>IFERROR(_xll.qlIndexFixing(ONIndex1M,I499,TRUE,_xll.ohTrigger(RecalcTrigger,Trigger1M)),NA())</f>
        <v>-3.9769854462834431E-3</v>
      </c>
      <c r="O499" s="44">
        <f>IFERROR(_xll.qlIndexFixing(ONIndex3M,I499,TRUE,_xll.ohTrigger(RecalcTrigger,Trigger3M)),NA())</f>
        <v>-2.5547170105788553E-3</v>
      </c>
      <c r="P499" s="44">
        <f>IFERROR(_xll.qlIndexFixing(ONIndex6M,I499,TRUE,_xll.ohTrigger(RecalcTrigger,Trigger6M)),NA())</f>
        <v>-1.1615130688458208E-3</v>
      </c>
      <c r="Q499" s="183">
        <f>IFERROR(_xll.qlIndexFixing(ONIndex1Y,I499,TRUE,_xll.ohTrigger(RecalcTrigger,Trigger1Y)),NA())</f>
        <v>5.4482634004315855E-4</v>
      </c>
    </row>
    <row r="500" spans="2:17" x14ac:dyDescent="0.2">
      <c r="B500" s="39" t="s">
        <v>17</v>
      </c>
      <c r="D500" s="42">
        <f>_xll.qlCalendarAdvance(Calendar,$D499,B500,"f",FALSE)</f>
        <v>43194</v>
      </c>
      <c r="E500" s="177">
        <f>_xll.qlInterestRateIndexValueDate(IndexON,D500)</f>
        <v>43194</v>
      </c>
      <c r="F500" s="193">
        <f>IFERROR(_xll.qlIndexFixing(IndexON,D500,TRUE,_xll.ohTrigger(RecalcTrigger,TriggerON)),NA())</f>
        <v>-3.8222190467873673E-3</v>
      </c>
      <c r="H500" s="42">
        <f>_xll.qlCalendarAdvance(Calendar,$H499,B500,"f",FALSE)</f>
        <v>43194</v>
      </c>
      <c r="I500" s="177">
        <f>_xll.qlInterestRateIndexValueDate(Index1M,$H500)</f>
        <v>43196</v>
      </c>
      <c r="J500" s="182">
        <f>IFERROR(_xll.qlIndexFixing(Index1M,$H500,TRUE,_xll.ohTrigger(RecalcTrigger,Trigger1M)),NA())</f>
        <v>-3.9466074116807862E-3</v>
      </c>
      <c r="K500" s="44">
        <f>IFERROR(_xll.qlIndexFixing(Index3M,H500,TRUE,_xll.ohTrigger(RecalcTrigger,Trigger3M)),NA())</f>
        <v>-2.4283201385787568E-3</v>
      </c>
      <c r="L500" s="44">
        <f>IFERROR(_xll.qlIndexFixing(Index6M,$H500,TRUE,_xll.ohTrigger(RecalcTrigger,Trigger6M)),NA())</f>
        <v>-8.5551354453039822E-4</v>
      </c>
      <c r="M500" s="183">
        <f>IFERROR(_xll.qlIndexFixing(Index1Y,$H500,TRUE,_xll.ohTrigger(RecalcTrigger,Trigger1Y)),NA())</f>
        <v>1.2468770249477817E-3</v>
      </c>
      <c r="N500" s="182">
        <f>IFERROR(_xll.qlIndexFixing(ONIndex1M,I500,TRUE,_xll.ohTrigger(RecalcTrigger,Trigger1M)),NA())</f>
        <v>-3.9746238612758944E-3</v>
      </c>
      <c r="O500" s="44">
        <f>IFERROR(_xll.qlIndexFixing(ONIndex3M,I500,TRUE,_xll.ohTrigger(RecalcTrigger,Trigger3M)),NA())</f>
        <v>-2.5518801811275083E-3</v>
      </c>
      <c r="P500" s="44">
        <f>IFERROR(_xll.qlIndexFixing(ONIndex6M,I500,TRUE,_xll.ohTrigger(RecalcTrigger,Trigger6M)),NA())</f>
        <v>-1.1645575205365688E-3</v>
      </c>
      <c r="Q500" s="183">
        <f>IFERROR(_xll.qlIndexFixing(ONIndex1Y,I500,TRUE,_xll.ohTrigger(RecalcTrigger,Trigger1Y)),NA())</f>
        <v>5.497174576341024E-4</v>
      </c>
    </row>
    <row r="501" spans="2:17" x14ac:dyDescent="0.2">
      <c r="B501" s="39" t="s">
        <v>17</v>
      </c>
      <c r="D501" s="42">
        <f>_xll.qlCalendarAdvance(Calendar,$D500,B501,"f",FALSE)</f>
        <v>43195</v>
      </c>
      <c r="E501" s="177">
        <f>_xll.qlInterestRateIndexValueDate(IndexON,D501)</f>
        <v>43195</v>
      </c>
      <c r="F501" s="193">
        <f>IFERROR(_xll.qlIndexFixing(IndexON,D501,TRUE,_xll.ohTrigger(RecalcTrigger,TriggerON)),NA())</f>
        <v>-3.8196093525266761E-3</v>
      </c>
      <c r="H501" s="42">
        <f>_xll.qlCalendarAdvance(Calendar,$H500,B501,"f",FALSE)</f>
        <v>43195</v>
      </c>
      <c r="I501" s="177">
        <f>_xll.qlInterestRateIndexValueDate(Index1M,$H501)</f>
        <v>43199</v>
      </c>
      <c r="J501" s="182">
        <f>IFERROR(_xll.qlIndexFixing(Index1M,$H501,TRUE,_xll.ohTrigger(RecalcTrigger,Trigger1M)),NA())</f>
        <v>-3.9403472470436185E-3</v>
      </c>
      <c r="K501" s="44">
        <f>IFERROR(_xll.qlIndexFixing(Index3M,H501,TRUE,_xll.ohTrigger(RecalcTrigger,Trigger3M)),NA())</f>
        <v>-2.4191129998121937E-3</v>
      </c>
      <c r="L501" s="44">
        <f>IFERROR(_xll.qlIndexFixing(Index6M,$H501,TRUE,_xll.ohTrigger(RecalcTrigger,Trigger6M)),NA())</f>
        <v>-8.4826993084080875E-4</v>
      </c>
      <c r="M501" s="183">
        <f>IFERROR(_xll.qlIndexFixing(Index1Y,$H501,TRUE,_xll.ohTrigger(RecalcTrigger,Trigger1Y)),NA())</f>
        <v>1.2552656499901517E-3</v>
      </c>
      <c r="N501" s="182">
        <f>IFERROR(_xll.qlIndexFixing(ONIndex1M,I501,TRUE,_xll.ohTrigger(RecalcTrigger,Trigger1M)),NA())</f>
        <v>-3.9722492209515181E-3</v>
      </c>
      <c r="O501" s="44">
        <f>IFERROR(_xll.qlIndexFixing(ONIndex3M,I501,TRUE,_xll.ohTrigger(RecalcTrigger,Trigger3M)),NA())</f>
        <v>-2.5490375338499405E-3</v>
      </c>
      <c r="P501" s="44">
        <f>IFERROR(_xll.qlIndexFixing(ONIndex6M,I501,TRUE,_xll.ohTrigger(RecalcTrigger,Trigger6M)),NA())</f>
        <v>-1.1672754282754383E-3</v>
      </c>
      <c r="Q501" s="183">
        <f>IFERROR(_xll.qlIndexFixing(ONIndex1Y,I501,TRUE,_xll.ohTrigger(RecalcTrigger,Trigger1Y)),NA())</f>
        <v>5.5451187042088179E-4</v>
      </c>
    </row>
    <row r="502" spans="2:17" x14ac:dyDescent="0.2">
      <c r="B502" s="39" t="s">
        <v>17</v>
      </c>
      <c r="D502" s="42">
        <f>_xll.qlCalendarAdvance(Calendar,$D501,B502,"f",FALSE)</f>
        <v>43196</v>
      </c>
      <c r="E502" s="177">
        <f>_xll.qlInterestRateIndexValueDate(IndexON,D502)</f>
        <v>43196</v>
      </c>
      <c r="F502" s="193">
        <f>IFERROR(_xll.qlIndexFixing(IndexON,D502,TRUE,_xll.ohTrigger(RecalcTrigger,TriggerON)),NA())</f>
        <v>-3.8144225661662645E-3</v>
      </c>
      <c r="H502" s="42">
        <f>_xll.qlCalendarAdvance(Calendar,$H501,B502,"f",FALSE)</f>
        <v>43196</v>
      </c>
      <c r="I502" s="177">
        <f>_xll.qlInterestRateIndexValueDate(Index1M,$H502)</f>
        <v>43200</v>
      </c>
      <c r="J502" s="182">
        <f>IFERROR(_xll.qlIndexFixing(Index1M,$H502,TRUE,_xll.ohTrigger(RecalcTrigger,Trigger1M)),NA())</f>
        <v>-3.9378000372272126E-3</v>
      </c>
      <c r="K502" s="44">
        <f>IFERROR(_xll.qlIndexFixing(Index3M,H502,TRUE,_xll.ohTrigger(RecalcTrigger,Trigger3M)),NA())</f>
        <v>-2.4160314494926617E-3</v>
      </c>
      <c r="L502" s="44">
        <f>IFERROR(_xll.qlIndexFixing(Index6M,$H502,TRUE,_xll.ohTrigger(RecalcTrigger,Trigger6M)),NA())</f>
        <v>-8.4421957413547636E-4</v>
      </c>
      <c r="M502" s="183">
        <f>IFERROR(_xll.qlIndexFixing(Index1Y,$H502,TRUE,_xll.ohTrigger(RecalcTrigger,Trigger1Y)),NA())</f>
        <v>1.2597459066951795E-3</v>
      </c>
      <c r="N502" s="182">
        <f>IFERROR(_xll.qlIndexFixing(ONIndex1M,I502,TRUE,_xll.ohTrigger(RecalcTrigger,Trigger1M)),NA())</f>
        <v>-3.9698615060856923E-3</v>
      </c>
      <c r="O502" s="44">
        <f>IFERROR(_xll.qlIndexFixing(ONIndex3M,I502,TRUE,_xll.ohTrigger(RecalcTrigger,Trigger3M)),NA())</f>
        <v>-2.5461890898492712E-3</v>
      </c>
      <c r="P502" s="44">
        <f>IFERROR(_xll.qlIndexFixing(ONIndex6M,I502,TRUE,_xll.ohTrigger(RecalcTrigger,Trigger6M)),NA())</f>
        <v>-1.1696648687609112E-3</v>
      </c>
      <c r="Q502" s="183">
        <f>IFERROR(_xll.qlIndexFixing(ONIndex1Y,I502,TRUE,_xll.ohTrigger(RecalcTrigger,Trigger1Y)),NA())</f>
        <v>5.5920895626115907E-4</v>
      </c>
    </row>
    <row r="503" spans="2:17" x14ac:dyDescent="0.2">
      <c r="B503" s="39" t="s">
        <v>17</v>
      </c>
      <c r="D503" s="42">
        <f>_xll.qlCalendarAdvance(Calendar,$D502,B503,"f",FALSE)</f>
        <v>43199</v>
      </c>
      <c r="E503" s="177">
        <f>_xll.qlInterestRateIndexValueDate(IndexON,D503)</f>
        <v>43199</v>
      </c>
      <c r="F503" s="193">
        <f>IFERROR(_xll.qlIndexFixing(IndexON,D503,TRUE,_xll.ohTrigger(RecalcTrigger,TriggerON)),NA())</f>
        <v>-3.8093905133118611E-3</v>
      </c>
      <c r="H503" s="42">
        <f>_xll.qlCalendarAdvance(Calendar,$H502,B503,"f",FALSE)</f>
        <v>43199</v>
      </c>
      <c r="I503" s="177">
        <f>_xll.qlInterestRateIndexValueDate(Index1M,$H503)</f>
        <v>43201</v>
      </c>
      <c r="J503" s="182">
        <f>IFERROR(_xll.qlIndexFixing(Index1M,$H503,TRUE,_xll.ohTrigger(RecalcTrigger,Trigger1M)),NA())</f>
        <v>-3.9352407191763916E-3</v>
      </c>
      <c r="K503" s="44">
        <f>IFERROR(_xll.qlIndexFixing(Index3M,H503,TRUE,_xll.ohTrigger(RecalcTrigger,Trigger3M)),NA())</f>
        <v>-2.4129435459931689E-3</v>
      </c>
      <c r="L503" s="44">
        <f>IFERROR(_xll.qlIndexFixing(Index6M,$H503,TRUE,_xll.ohTrigger(RecalcTrigger,Trigger6M)),NA())</f>
        <v>-8.4012452590447246E-4</v>
      </c>
      <c r="M503" s="183">
        <f>IFERROR(_xll.qlIndexFixing(Index1Y,$H503,TRUE,_xll.ohTrigger(RecalcTrigger,Trigger1Y)),NA())</f>
        <v>1.2642306107159287E-3</v>
      </c>
      <c r="N503" s="182">
        <f>IFERROR(_xll.qlIndexFixing(ONIndex1M,I503,TRUE,_xll.ohTrigger(RecalcTrigger,Trigger1M)),NA())</f>
        <v>-3.9649987282119881E-3</v>
      </c>
      <c r="O503" s="44">
        <f>IFERROR(_xll.qlIndexFixing(ONIndex3M,I503,TRUE,_xll.ohTrigger(RecalcTrigger,Trigger3M)),NA())</f>
        <v>-2.5404550589058772E-3</v>
      </c>
      <c r="P503" s="44">
        <f>IFERROR(_xll.qlIndexFixing(ONIndex6M,I503,TRUE,_xll.ohTrigger(RecalcTrigger,Trigger6M)),NA())</f>
        <v>-1.1733354174792154E-3</v>
      </c>
      <c r="Q503" s="183">
        <f>IFERROR(_xll.qlIndexFixing(ONIndex1Y,I503,TRUE,_xll.ohTrigger(RecalcTrigger,Trigger1Y)),NA())</f>
        <v>5.6827649085100518E-4</v>
      </c>
    </row>
    <row r="504" spans="2:17" x14ac:dyDescent="0.2">
      <c r="B504" s="39" t="s">
        <v>17</v>
      </c>
      <c r="D504" s="42">
        <f>_xll.qlCalendarAdvance(Calendar,$D503,B504,"f",FALSE)</f>
        <v>43200</v>
      </c>
      <c r="E504" s="177">
        <f>_xll.qlInterestRateIndexValueDate(IndexON,D504)</f>
        <v>43200</v>
      </c>
      <c r="F504" s="193">
        <f>IFERROR(_xll.qlIndexFixing(IndexON,D504,TRUE,_xll.ohTrigger(RecalcTrigger,TriggerON)),NA())</f>
        <v>-3.8068916685007892E-3</v>
      </c>
      <c r="H504" s="42">
        <f>_xll.qlCalendarAdvance(Calendar,$H503,B504,"f",FALSE)</f>
        <v>43200</v>
      </c>
      <c r="I504" s="177">
        <f>_xll.qlInterestRateIndexValueDate(Index1M,$H504)</f>
        <v>43202</v>
      </c>
      <c r="J504" s="182">
        <f>IFERROR(_xll.qlIndexFixing(Index1M,$H504,TRUE,_xll.ohTrigger(RecalcTrigger,Trigger1M)),NA())</f>
        <v>-3.9299817556986971E-3</v>
      </c>
      <c r="K504" s="44">
        <f>IFERROR(_xll.qlIndexFixing(Index3M,H504,TRUE,_xll.ohTrigger(RecalcTrigger,Trigger3M)),NA())</f>
        <v>-2.4098492280458027E-3</v>
      </c>
      <c r="L504" s="44">
        <f>IFERROR(_xll.qlIndexFixing(Index6M,$H504,TRUE,_xll.ohTrigger(RecalcTrigger,Trigger6M)),NA())</f>
        <v>-8.35986534394372E-4</v>
      </c>
      <c r="M504" s="183">
        <f>IFERROR(_xll.qlIndexFixing(Index1Y,$H504,TRUE,_xll.ohTrigger(RecalcTrigger,Trigger1Y)),NA())</f>
        <v>1.2687200642466135E-3</v>
      </c>
      <c r="N504" s="182">
        <f>IFERROR(_xll.qlIndexFixing(ONIndex1M,I504,TRUE,_xll.ohTrigger(RecalcTrigger,Trigger1M)),NA())</f>
        <v>-3.9601795184740496E-3</v>
      </c>
      <c r="O504" s="44">
        <f>IFERROR(_xll.qlIndexFixing(ONIndex3M,I504,TRUE,_xll.ohTrigger(RecalcTrigger,Trigger3M)),NA())</f>
        <v>-2.5347377748730082E-3</v>
      </c>
      <c r="P504" s="44">
        <f>IFERROR(_xll.qlIndexFixing(ONIndex6M,I504,TRUE,_xll.ohTrigger(RecalcTrigger,Trigger6M)),NA())</f>
        <v>-1.1758994902200115E-3</v>
      </c>
      <c r="Q504" s="183">
        <f>IFERROR(_xll.qlIndexFixing(ONIndex1Y,I504,TRUE,_xll.ohTrigger(RecalcTrigger,Trigger1Y)),NA())</f>
        <v>5.7701158659106966E-4</v>
      </c>
    </row>
    <row r="505" spans="2:17" x14ac:dyDescent="0.2">
      <c r="B505" s="39" t="s">
        <v>17</v>
      </c>
      <c r="D505" s="42">
        <f>_xll.qlCalendarAdvance(Calendar,$D504,B505,"f",FALSE)</f>
        <v>43201</v>
      </c>
      <c r="E505" s="177">
        <f>_xll.qlInterestRateIndexValueDate(IndexON,D505)</f>
        <v>43201</v>
      </c>
      <c r="F505" s="193">
        <f>IFERROR(_xll.qlIndexFixing(IndexON,D505,TRUE,_xll.ohTrigger(RecalcTrigger,TriggerON)),NA())</f>
        <v>-3.8044155218930342E-3</v>
      </c>
      <c r="H505" s="42">
        <f>_xll.qlCalendarAdvance(Calendar,$H504,B505,"f",FALSE)</f>
        <v>43201</v>
      </c>
      <c r="I505" s="177">
        <f>_xll.qlInterestRateIndexValueDate(Index1M,$H505)</f>
        <v>43203</v>
      </c>
      <c r="J505" s="182">
        <f>IFERROR(_xll.qlIndexFixing(Index1M,$H505,TRUE,_xll.ohTrigger(RecalcTrigger,Trigger1M)),NA())</f>
        <v>-3.9287386358824181E-3</v>
      </c>
      <c r="K505" s="44">
        <f>IFERROR(_xll.qlIndexFixing(Index3M,H505,TRUE,_xll.ohTrigger(RecalcTrigger,Trigger3M)),NA())</f>
        <v>-2.4067484340031717E-3</v>
      </c>
      <c r="L505" s="44">
        <f>IFERROR(_xll.qlIndexFixing(Index6M,$H505,TRUE,_xll.ohTrigger(RecalcTrigger,Trigger6M)),NA())</f>
        <v>-8.2710294270035931E-4</v>
      </c>
      <c r="M505" s="183">
        <f>IFERROR(_xll.qlIndexFixing(Index1Y,$H505,TRUE,_xll.ohTrigger(RecalcTrigger,Trigger1Y)),NA())</f>
        <v>1.2783211949569202E-3</v>
      </c>
      <c r="N505" s="182">
        <f>IFERROR(_xll.qlIndexFixing(ONIndex1M,I505,TRUE,_xll.ohTrigger(RecalcTrigger,Trigger1M)),NA())</f>
        <v>-3.9577261435708166E-3</v>
      </c>
      <c r="O505" s="44">
        <f>IFERROR(_xll.qlIndexFixing(ONIndex3M,I505,TRUE,_xll.ohTrigger(RecalcTrigger,Trigger3M)),NA())</f>
        <v>-2.5318606679602951E-3</v>
      </c>
      <c r="P505" s="44">
        <f>IFERROR(_xll.qlIndexFixing(ONIndex6M,I505,TRUE,_xll.ohTrigger(RecalcTrigger,Trigger6M)),NA())</f>
        <v>-1.1766177437966263E-3</v>
      </c>
      <c r="Q505" s="183">
        <f>IFERROR(_xll.qlIndexFixing(ONIndex1Y,I505,TRUE,_xll.ohTrigger(RecalcTrigger,Trigger1Y)),NA())</f>
        <v>5.8121270508415535E-4</v>
      </c>
    </row>
    <row r="506" spans="2:17" x14ac:dyDescent="0.2">
      <c r="B506" s="39" t="s">
        <v>17</v>
      </c>
      <c r="D506" s="42">
        <f>_xll.qlCalendarAdvance(Calendar,$D505,B506,"f",FALSE)</f>
        <v>43202</v>
      </c>
      <c r="E506" s="177">
        <f>_xll.qlInterestRateIndexValueDate(IndexON,D506)</f>
        <v>43202</v>
      </c>
      <c r="F506" s="193">
        <f>IFERROR(_xll.qlIndexFixing(IndexON,D506,TRUE,_xll.ohTrigger(RecalcTrigger,TriggerON)),NA())</f>
        <v>-3.8019622497076355E-3</v>
      </c>
      <c r="H506" s="42">
        <f>_xll.qlCalendarAdvance(Calendar,$H505,B506,"f",FALSE)</f>
        <v>43202</v>
      </c>
      <c r="I506" s="177">
        <f>_xll.qlInterestRateIndexValueDate(Index1M,$H506)</f>
        <v>43206</v>
      </c>
      <c r="J506" s="182">
        <f>IFERROR(_xll.qlIndexFixing(Index1M,$H506,TRUE,_xll.ohTrigger(RecalcTrigger,Trigger1M)),NA())</f>
        <v>-3.9222662571276601E-3</v>
      </c>
      <c r="K506" s="44">
        <f>IFERROR(_xll.qlIndexFixing(Index3M,H506,TRUE,_xll.ohTrigger(RecalcTrigger,Trigger3M)),NA())</f>
        <v>-2.3974065730462822E-3</v>
      </c>
      <c r="L506" s="44">
        <f>IFERROR(_xll.qlIndexFixing(Index6M,$H506,TRUE,_xll.ohTrigger(RecalcTrigger,Trigger6M)),NA())</f>
        <v>-8.1904047202462928E-4</v>
      </c>
      <c r="M506" s="183">
        <f>IFERROR(_xll.qlIndexFixing(Index1Y,$H506,TRUE,_xll.ohTrigger(RecalcTrigger,Trigger1Y)),NA())</f>
        <v>1.286731478854062E-3</v>
      </c>
      <c r="N506" s="182">
        <f>IFERROR(_xll.qlIndexFixing(ONIndex1M,I506,TRUE,_xll.ohTrigger(RecalcTrigger,Trigger1M)),NA())</f>
        <v>-3.955259578978243E-3</v>
      </c>
      <c r="O506" s="44">
        <f>IFERROR(_xll.qlIndexFixing(ONIndex3M,I506,TRUE,_xll.ohTrigger(RecalcTrigger,Trigger3M)),NA())</f>
        <v>-2.5289778926218531E-3</v>
      </c>
      <c r="P506" s="44">
        <f>IFERROR(_xll.qlIndexFixing(ONIndex6M,I506,TRUE,_xll.ohTrigger(RecalcTrigger,Trigger6M)),NA())</f>
        <v>-1.17699598983112E-3</v>
      </c>
      <c r="Q506" s="183">
        <f>IFERROR(_xll.qlIndexFixing(ONIndex1Y,I506,TRUE,_xll.ohTrigger(RecalcTrigger,Trigger1Y)),NA())</f>
        <v>5.8531276361684093E-4</v>
      </c>
    </row>
    <row r="507" spans="2:17" x14ac:dyDescent="0.2">
      <c r="B507" s="39" t="s">
        <v>17</v>
      </c>
      <c r="D507" s="42">
        <f>_xll.qlCalendarAdvance(Calendar,$D506,B507,"f",FALSE)</f>
        <v>43203</v>
      </c>
      <c r="E507" s="177">
        <f>_xll.qlInterestRateIndexValueDate(IndexON,D507)</f>
        <v>43203</v>
      </c>
      <c r="F507" s="193">
        <f>IFERROR(_xll.qlIndexFixing(IndexON,D507,TRUE,_xll.ohTrigger(RecalcTrigger,TriggerON)),NA())</f>
        <v>-3.7970927828245848E-3</v>
      </c>
      <c r="H507" s="42">
        <f>_xll.qlCalendarAdvance(Calendar,$H506,B507,"f",FALSE)</f>
        <v>43203</v>
      </c>
      <c r="I507" s="177">
        <f>_xll.qlInterestRateIndexValueDate(Index1M,$H507)</f>
        <v>43207</v>
      </c>
      <c r="J507" s="182">
        <f>IFERROR(_xll.qlIndexFixing(Index1M,$H507,TRUE,_xll.ohTrigger(RecalcTrigger,Trigger1M)),NA())</f>
        <v>-3.9196365498117558E-3</v>
      </c>
      <c r="K507" s="44">
        <f>IFERROR(_xll.qlIndexFixing(Index3M,H507,TRUE,_xll.ohTrigger(RecalcTrigger,Trigger3M)),NA())</f>
        <v>-2.3942792504462783E-3</v>
      </c>
      <c r="L507" s="44">
        <f>IFERROR(_xll.qlIndexFixing(Index6M,$H507,TRUE,_xll.ohTrigger(RecalcTrigger,Trigger6M)),NA())</f>
        <v>-8.1471435934954428E-4</v>
      </c>
      <c r="M507" s="183">
        <f>IFERROR(_xll.qlIndexFixing(Index1Y,$H507,TRUE,_xll.ohTrigger(RecalcTrigger,Trigger1Y)),NA())</f>
        <v>1.2912492743458539E-3</v>
      </c>
      <c r="N507" s="182">
        <f>IFERROR(_xll.qlIndexFixing(ONIndex1M,I507,TRUE,_xll.ohTrigger(RecalcTrigger,Trigger1M)),NA())</f>
        <v>-3.9527798055516428E-3</v>
      </c>
      <c r="O507" s="44">
        <f>IFERROR(_xll.qlIndexFixing(ONIndex3M,I507,TRUE,_xll.ohTrigger(RecalcTrigger,Trigger3M)),NA())</f>
        <v>-2.5260894699608016E-3</v>
      </c>
      <c r="P507" s="44">
        <f>IFERROR(_xll.qlIndexFixing(ONIndex6M,I507,TRUE,_xll.ohTrigger(RecalcTrigger,Trigger6M)),NA())</f>
        <v>-1.1770323050219744E-3</v>
      </c>
      <c r="Q507" s="183">
        <f>IFERROR(_xll.qlIndexFixing(ONIndex1Y,I507,TRUE,_xll.ohTrigger(RecalcTrigger,Trigger1Y)),NA())</f>
        <v>5.8931114004678875E-4</v>
      </c>
    </row>
    <row r="508" spans="2:17" x14ac:dyDescent="0.2">
      <c r="B508" s="39" t="s">
        <v>17</v>
      </c>
      <c r="D508" s="42">
        <f>_xll.qlCalendarAdvance(Calendar,$D507,B508,"f",FALSE)</f>
        <v>43206</v>
      </c>
      <c r="E508" s="177">
        <f>_xll.qlInterestRateIndexValueDate(IndexON,D508)</f>
        <v>43206</v>
      </c>
      <c r="F508" s="193">
        <f>IFERROR(_xll.qlIndexFixing(IndexON,D508,TRUE,_xll.ohTrigger(RecalcTrigger,TriggerON)),NA())</f>
        <v>-3.7923814254936516E-3</v>
      </c>
      <c r="H508" s="42">
        <f>_xll.qlCalendarAdvance(Calendar,$H507,B508,"f",FALSE)</f>
        <v>43206</v>
      </c>
      <c r="I508" s="177">
        <f>_xll.qlInterestRateIndexValueDate(Index1M,$H508)</f>
        <v>43208</v>
      </c>
      <c r="J508" s="182">
        <f>IFERROR(_xll.qlIndexFixing(Index1M,$H508,TRUE,_xll.ohTrigger(RecalcTrigger,Trigger1M)),NA())</f>
        <v>-3.9169954937086082E-3</v>
      </c>
      <c r="K508" s="44">
        <f>IFERROR(_xll.qlIndexFixing(Index3M,H508,TRUE,_xll.ohTrigger(RecalcTrigger,Trigger3M)),NA())</f>
        <v>-2.3911451377463637E-3</v>
      </c>
      <c r="L508" s="44">
        <f>IFERROR(_xll.qlIndexFixing(Index6M,$H508,TRUE,_xll.ohTrigger(RecalcTrigger,Trigger6M)),NA())</f>
        <v>-8.1035601579682037E-4</v>
      </c>
      <c r="M508" s="183">
        <f>IFERROR(_xll.qlIndexFixing(Index1Y,$H508,TRUE,_xll.ohTrigger(RecalcTrigger,Trigger1Y)),NA())</f>
        <v>1.2957736694109172E-3</v>
      </c>
      <c r="N508" s="182">
        <f>IFERROR(_xll.qlIndexFixing(ONIndex1M,I508,TRUE,_xll.ohTrigger(RecalcTrigger,Trigger1M)),NA())</f>
        <v>-3.9477328421844149E-3</v>
      </c>
      <c r="O508" s="44">
        <f>IFERROR(_xll.qlIndexFixing(ONIndex3M,I508,TRUE,_xll.ohTrigger(RecalcTrigger,Trigger3M)),NA())</f>
        <v>-2.5202762632448028E-3</v>
      </c>
      <c r="P508" s="44">
        <f>IFERROR(_xll.qlIndexFixing(ONIndex6M,I508,TRUE,_xll.ohTrigger(RecalcTrigger,Trigger6M)),NA())</f>
        <v>-1.1759517080633941E-3</v>
      </c>
      <c r="Q508" s="183">
        <f>IFERROR(_xll.qlIndexFixing(ONIndex1Y,I508,TRUE,_xll.ohTrigger(RecalcTrigger,Trigger1Y)),NA())</f>
        <v>5.9696683154086827E-4</v>
      </c>
    </row>
    <row r="509" spans="2:17" x14ac:dyDescent="0.2">
      <c r="B509" s="39" t="s">
        <v>17</v>
      </c>
      <c r="D509" s="42">
        <f>_xll.qlCalendarAdvance(Calendar,$D508,B509,"f",FALSE)</f>
        <v>43207</v>
      </c>
      <c r="E509" s="177">
        <f>_xll.qlInterestRateIndexValueDate(IndexON,D509)</f>
        <v>43207</v>
      </c>
      <c r="F509" s="193">
        <f>IFERROR(_xll.qlIndexFixing(IndexON,D509,TRUE,_xll.ohTrigger(RecalcTrigger,TriggerON)),NA())</f>
        <v>-3.7900451662276069E-3</v>
      </c>
      <c r="H509" s="42">
        <f>_xll.qlCalendarAdvance(Calendar,$H508,B509,"f",FALSE)</f>
        <v>43207</v>
      </c>
      <c r="I509" s="177">
        <f>_xll.qlInterestRateIndexValueDate(Index1M,$H509)</f>
        <v>43209</v>
      </c>
      <c r="J509" s="182">
        <f>IFERROR(_xll.qlIndexFixing(Index1M,$H509,TRUE,_xll.ohTrigger(RecalcTrigger,Trigger1M)),NA())</f>
        <v>-3.9115815384450914E-3</v>
      </c>
      <c r="K509" s="44">
        <f>IFERROR(_xll.qlIndexFixing(Index3M,H509,TRUE,_xll.ohTrigger(RecalcTrigger,Trigger3M)),NA())</f>
        <v>-2.388004170991543E-3</v>
      </c>
      <c r="L509" s="44">
        <f>IFERROR(_xll.qlIndexFixing(Index6M,$H509,TRUE,_xll.ohTrigger(RecalcTrigger,Trigger6M)),NA())</f>
        <v>-8.0596726392386311E-4</v>
      </c>
      <c r="M509" s="183">
        <f>IFERROR(_xll.qlIndexFixing(Index1Y,$H509,TRUE,_xll.ohTrigger(RecalcTrigger,Trigger1Y)),NA())</f>
        <v>1.3106720313730471E-3</v>
      </c>
      <c r="N509" s="182">
        <f>IFERROR(_xll.qlIndexFixing(ONIndex1M,I509,TRUE,_xll.ohTrigger(RecalcTrigger,Trigger1M)),NA())</f>
        <v>-3.9427282401316432E-3</v>
      </c>
      <c r="O509" s="44">
        <f>IFERROR(_xll.qlIndexFixing(ONIndex3M,I509,TRUE,_xll.ohTrigger(RecalcTrigger,Trigger3M)),NA())</f>
        <v>-2.5144797339882174E-3</v>
      </c>
      <c r="P509" s="44">
        <f>IFERROR(_xll.qlIndexFixing(ONIndex6M,I509,TRUE,_xll.ohTrigger(RecalcTrigger,Trigger6M)),NA())</f>
        <v>-1.1737197906391827E-3</v>
      </c>
      <c r="Q509" s="183">
        <f>IFERROR(_xll.qlIndexFixing(ONIndex1Y,I509,TRUE,_xll.ohTrigger(RecalcTrigger,Trigger1Y)),NA())</f>
        <v>6.0427538109308898E-4</v>
      </c>
    </row>
    <row r="510" spans="2:17" x14ac:dyDescent="0.2">
      <c r="B510" s="39" t="s">
        <v>17</v>
      </c>
      <c r="D510" s="42">
        <f>_xll.qlCalendarAdvance(Calendar,$D509,B510,"f",FALSE)</f>
        <v>43208</v>
      </c>
      <c r="E510" s="177">
        <f>_xll.qlInterestRateIndexValueDate(IndexON,D510)</f>
        <v>43208</v>
      </c>
      <c r="F510" s="193">
        <f>IFERROR(_xll.qlIndexFixing(IndexON,D510,TRUE,_xll.ohTrigger(RecalcTrigger,TriggerON)),NA())</f>
        <v>-3.7877328376989539E-3</v>
      </c>
      <c r="H510" s="42">
        <f>_xll.qlCalendarAdvance(Calendar,$H509,B510,"f",FALSE)</f>
        <v>43208</v>
      </c>
      <c r="I510" s="177">
        <f>_xll.qlInterestRateIndexValueDate(Index1M,$H510)</f>
        <v>43210</v>
      </c>
      <c r="J510" s="182">
        <f>IFERROR(_xll.qlIndexFixing(Index1M,$H510,TRUE,_xll.ohTrigger(RecalcTrigger,Trigger1M)),NA())</f>
        <v>-3.9102954969115434E-3</v>
      </c>
      <c r="K510" s="44">
        <f>IFERROR(_xll.qlIndexFixing(Index3M,H510,TRUE,_xll.ohTrigger(RecalcTrigger,Trigger3M)),NA())</f>
        <v>-2.384856285845588E-3</v>
      </c>
      <c r="L510" s="44">
        <f>IFERROR(_xll.qlIndexFixing(Index6M,$H510,TRUE,_xll.ohTrigger(RecalcTrigger,Trigger6M)),NA())</f>
        <v>-7.967805674857476E-4</v>
      </c>
      <c r="M510" s="183">
        <f>IFERROR(_xll.qlIndexFixing(Index1Y,$H510,TRUE,_xll.ohTrigger(RecalcTrigger,Trigger1Y)),NA())</f>
        <v>1.3126301024430766E-3</v>
      </c>
      <c r="N510" s="182">
        <f>IFERROR(_xll.qlIndexFixing(ONIndex1M,I510,TRUE,_xll.ohTrigger(RecalcTrigger,Trigger1M)),NA())</f>
        <v>-3.9401821349249744E-3</v>
      </c>
      <c r="O510" s="44">
        <f>IFERROR(_xll.qlIndexFixing(ONIndex3M,I510,TRUE,_xll.ohTrigger(RecalcTrigger,Trigger3M)),NA())</f>
        <v>-2.51156339545755E-3</v>
      </c>
      <c r="P510" s="44">
        <f>IFERROR(_xll.qlIndexFixing(ONIndex6M,I510,TRUE,_xll.ohTrigger(RecalcTrigger,Trigger6M)),NA())</f>
        <v>-1.1720176012497419E-3</v>
      </c>
      <c r="Q510" s="183">
        <f>IFERROR(_xll.qlIndexFixing(ONIndex1Y,I510,TRUE,_xll.ohTrigger(RecalcTrigger,Trigger1Y)),NA())</f>
        <v>6.0775601439466698E-4</v>
      </c>
    </row>
    <row r="511" spans="2:17" x14ac:dyDescent="0.2">
      <c r="B511" s="39" t="s">
        <v>17</v>
      </c>
      <c r="D511" s="42">
        <f>_xll.qlCalendarAdvance(Calendar,$D510,B511,"f",FALSE)</f>
        <v>43209</v>
      </c>
      <c r="E511" s="177">
        <f>_xll.qlInterestRateIndexValueDate(IndexON,D511)</f>
        <v>43209</v>
      </c>
      <c r="F511" s="193">
        <f>IFERROR(_xll.qlIndexFixing(IndexON,D511,TRUE,_xll.ohTrigger(RecalcTrigger,TriggerON)),NA())</f>
        <v>-3.785444616246636E-3</v>
      </c>
      <c r="H511" s="42">
        <f>_xll.qlCalendarAdvance(Calendar,$H510,B511,"f",FALSE)</f>
        <v>43209</v>
      </c>
      <c r="I511" s="177">
        <f>_xll.qlInterestRateIndexValueDate(Index1M,$H511)</f>
        <v>43213</v>
      </c>
      <c r="J511" s="182">
        <f>IFERROR(_xll.qlIndexFixing(Index1M,$H511,TRUE,_xll.ohTrigger(RecalcTrigger,Trigger1M)),NA())</f>
        <v>-3.9036238926022371E-3</v>
      </c>
      <c r="K511" s="44">
        <f>IFERROR(_xll.qlIndexFixing(Index3M,H511,TRUE,_xll.ohTrigger(RecalcTrigger,Trigger3M)),NA())</f>
        <v>-2.3753704709414741E-3</v>
      </c>
      <c r="L511" s="44">
        <f>IFERROR(_xll.qlIndexFixing(Index6M,$H511,TRUE,_xll.ohTrigger(RecalcTrigger,Trigger6M)),NA())</f>
        <v>-7.8814499599115181E-4</v>
      </c>
      <c r="M511" s="183">
        <f>IFERROR(_xll.qlIndexFixing(Index1Y,$H511,TRUE,_xll.ohTrigger(RecalcTrigger,Trigger1Y)),NA())</f>
        <v>1.3185057071121043E-3</v>
      </c>
      <c r="N511" s="182">
        <f>IFERROR(_xll.qlIndexFixing(ONIndex1M,I511,TRUE,_xll.ohTrigger(RecalcTrigger,Trigger1M)),NA())</f>
        <v>-3.9376227056564517E-3</v>
      </c>
      <c r="O511" s="44">
        <f>IFERROR(_xll.qlIndexFixing(ONIndex3M,I511,TRUE,_xll.ohTrigger(RecalcTrigger,Trigger3M)),NA())</f>
        <v>-2.5086415376618376E-3</v>
      </c>
      <c r="P511" s="44">
        <f>IFERROR(_xll.qlIndexFixing(ONIndex6M,I511,TRUE,_xll.ohTrigger(RecalcTrigger,Trigger6M)),NA())</f>
        <v>-1.1699619408478412E-3</v>
      </c>
      <c r="Q511" s="183">
        <f>IFERROR(_xll.qlIndexFixing(ONIndex1Y,I511,TRUE,_xll.ohTrigger(RecalcTrigger,Trigger1Y)),NA())</f>
        <v>6.1113123249967316E-4</v>
      </c>
    </row>
    <row r="512" spans="2:17" x14ac:dyDescent="0.2">
      <c r="B512" s="39" t="s">
        <v>17</v>
      </c>
      <c r="D512" s="42">
        <f>_xll.qlCalendarAdvance(Calendar,$D511,B512,"f",FALSE)</f>
        <v>43210</v>
      </c>
      <c r="E512" s="177">
        <f>_xll.qlInterestRateIndexValueDate(IndexON,D512)</f>
        <v>43210</v>
      </c>
      <c r="F512" s="193">
        <f>IFERROR(_xll.qlIndexFixing(IndexON,D512,TRUE,_xll.ohTrigger(RecalcTrigger,TriggerON)),NA())</f>
        <v>-3.7809097006169523E-3</v>
      </c>
      <c r="H512" s="42">
        <f>_xll.qlCalendarAdvance(Calendar,$H511,B512,"f",FALSE)</f>
        <v>43210</v>
      </c>
      <c r="I512" s="177">
        <f>_xll.qlInterestRateIndexValueDate(Index1M,$H512)</f>
        <v>43214</v>
      </c>
      <c r="J512" s="182">
        <f>IFERROR(_xll.qlIndexFixing(Index1M,$H512,TRUE,_xll.ohTrigger(RecalcTrigger,Trigger1M)),NA())</f>
        <v>-3.9009170995951692E-3</v>
      </c>
      <c r="K512" s="44">
        <f>IFERROR(_xll.qlIndexFixing(Index3M,H512,TRUE,_xll.ohTrigger(RecalcTrigger,Trigger3M)),NA())</f>
        <v>-2.3721942611900004E-3</v>
      </c>
      <c r="L512" s="44">
        <f>IFERROR(_xll.qlIndexFixing(Index6M,$H512,TRUE,_xll.ohTrigger(RecalcTrigger,Trigger6M)),NA())</f>
        <v>-7.8363191249625663E-4</v>
      </c>
      <c r="M512" s="183">
        <f>IFERROR(_xll.qlIndexFixing(Index1Y,$H512,TRUE,_xll.ohTrigger(RecalcTrigger,Trigger1Y)),NA())</f>
        <v>1.3230763654857489E-3</v>
      </c>
      <c r="N512" s="182">
        <f>IFERROR(_xll.qlIndexFixing(ONIndex1M,I512,TRUE,_xll.ohTrigger(RecalcTrigger,Trigger1M)),NA())</f>
        <v>-3.9350499333012934E-3</v>
      </c>
      <c r="O512" s="44">
        <f>IFERROR(_xll.qlIndexFixing(ONIndex3M,I512,TRUE,_xll.ohTrigger(RecalcTrigger,Trigger3M)),NA())</f>
        <v>-2.5057141821038798E-3</v>
      </c>
      <c r="P512" s="44">
        <f>IFERROR(_xll.qlIndexFixing(ONIndex6M,I512,TRUE,_xll.ohTrigger(RecalcTrigger,Trigger6M)),NA())</f>
        <v>-1.1675508861319628E-3</v>
      </c>
      <c r="Q512" s="183">
        <f>IFERROR(_xll.qlIndexFixing(ONIndex1Y,I512,TRUE,_xll.ohTrigger(RecalcTrigger,Trigger1Y)),NA())</f>
        <v>6.14400413425642E-4</v>
      </c>
    </row>
    <row r="513" spans="2:17" x14ac:dyDescent="0.2">
      <c r="B513" s="39" t="s">
        <v>17</v>
      </c>
      <c r="D513" s="42">
        <f>_xll.qlCalendarAdvance(Calendar,$D512,B513,"f",FALSE)</f>
        <v>43213</v>
      </c>
      <c r="E513" s="177">
        <f>_xll.qlInterestRateIndexValueDate(IndexON,D513)</f>
        <v>43213</v>
      </c>
      <c r="F513" s="193">
        <f>IFERROR(_xll.qlIndexFixing(IndexON,D513,TRUE,_xll.ohTrigger(RecalcTrigger,TriggerON)),NA())</f>
        <v>-3.7765363221042847E-3</v>
      </c>
      <c r="H513" s="42">
        <f>_xll.qlCalendarAdvance(Calendar,$H512,B513,"f",FALSE)</f>
        <v>43213</v>
      </c>
      <c r="I513" s="177">
        <f>_xll.qlInterestRateIndexValueDate(Index1M,$H513)</f>
        <v>43215</v>
      </c>
      <c r="J513" s="182">
        <f>IFERROR(_xll.qlIndexFixing(Index1M,$H513,TRUE,_xll.ohTrigger(RecalcTrigger,Trigger1M)),NA())</f>
        <v>-3.8981997491411846E-3</v>
      </c>
      <c r="K513" s="44">
        <f>IFERROR(_xll.qlIndexFixing(Index3M,H513,TRUE,_xll.ohTrigger(RecalcTrigger,Trigger3M)),NA())</f>
        <v>-2.3690108056068997E-3</v>
      </c>
      <c r="L513" s="44">
        <f>IFERROR(_xll.qlIndexFixing(Index6M,$H513,TRUE,_xll.ohTrigger(RecalcTrigger,Trigger6M)),NA())</f>
        <v>-7.7909957900304484E-4</v>
      </c>
      <c r="M513" s="183">
        <f>IFERROR(_xll.qlIndexFixing(Index1Y,$H513,TRUE,_xll.ohTrigger(RecalcTrigger,Trigger1Y)),NA())</f>
        <v>1.3276558617914237E-3</v>
      </c>
      <c r="N513" s="182">
        <f>IFERROR(_xll.qlIndexFixing(ONIndex1M,I513,TRUE,_xll.ohTrigger(RecalcTrigger,Trigger1M)),NA())</f>
        <v>-3.9298169161749996E-3</v>
      </c>
      <c r="O513" s="44">
        <f>IFERROR(_xll.qlIndexFixing(ONIndex3M,I513,TRUE,_xll.ohTrigger(RecalcTrigger,Trigger3M)),NA())</f>
        <v>-2.4998238926077221E-3</v>
      </c>
      <c r="P513" s="44">
        <f>IFERROR(_xll.qlIndexFixing(ONIndex6M,I513,TRUE,_xll.ohTrigger(RecalcTrigger,Trigger6M)),NA())</f>
        <v>-1.1615307641976713E-3</v>
      </c>
      <c r="Q513" s="183">
        <f>IFERROR(_xll.qlIndexFixing(ONIndex1Y,I513,TRUE,_xll.ohTrigger(RecalcTrigger,Trigger1Y)),NA())</f>
        <v>6.2058327636727029E-4</v>
      </c>
    </row>
    <row r="514" spans="2:17" x14ac:dyDescent="0.2">
      <c r="B514" s="39" t="s">
        <v>17</v>
      </c>
      <c r="D514" s="42">
        <f>_xll.qlCalendarAdvance(Calendar,$D513,B514,"f",FALSE)</f>
        <v>43214</v>
      </c>
      <c r="E514" s="177">
        <f>_xll.qlInterestRateIndexValueDate(IndexON,D514)</f>
        <v>43214</v>
      </c>
      <c r="F514" s="193">
        <f>IFERROR(_xll.qlIndexFixing(IndexON,D514,TRUE,_xll.ohTrigger(RecalcTrigger,TriggerON)),NA())</f>
        <v>-3.7743712769211513E-3</v>
      </c>
      <c r="H514" s="42">
        <f>_xll.qlCalendarAdvance(Calendar,$H513,B514,"f",FALSE)</f>
        <v>43214</v>
      </c>
      <c r="I514" s="177">
        <f>_xll.qlInterestRateIndexValueDate(Index1M,$H514)</f>
        <v>43216</v>
      </c>
      <c r="J514" s="182">
        <f>IFERROR(_xll.qlIndexFixing(Index1M,$H514,TRUE,_xll.ohTrigger(RecalcTrigger,Trigger1M)),NA())</f>
        <v>-3.8926401803343613E-3</v>
      </c>
      <c r="K514" s="44">
        <f>IFERROR(_xll.qlIndexFixing(Index3M,H514,TRUE,_xll.ohTrigger(RecalcTrigger,Trigger3M)),NA())</f>
        <v>-2.3658200375527311E-3</v>
      </c>
      <c r="L514" s="44">
        <f>IFERROR(_xll.qlIndexFixing(Index6M,$H514,TRUE,_xll.ohTrigger(RecalcTrigger,Trigger6M)),NA())</f>
        <v>-7.7454989239722494E-4</v>
      </c>
      <c r="M514" s="183">
        <f>IFERROR(_xll.qlIndexFixing(Index1Y,$H514,TRUE,_xll.ohTrigger(RecalcTrigger,Trigger1Y)),NA())</f>
        <v>1.3322445228245957E-3</v>
      </c>
      <c r="N514" s="182">
        <f>IFERROR(_xll.qlIndexFixing(ONIndex1M,I514,TRUE,_xll.ohTrigger(RecalcTrigger,Trigger1M)),NA())</f>
        <v>-3.9232861475557712E-3</v>
      </c>
      <c r="O514" s="44">
        <f>IFERROR(_xll.qlIndexFixing(ONIndex3M,I514,TRUE,_xll.ohTrigger(RecalcTrigger,Trigger3M)),NA())</f>
        <v>-2.4924643175183725E-3</v>
      </c>
      <c r="P514" s="44">
        <f>IFERROR(_xll.qlIndexFixing(ONIndex6M,I514,TRUE,_xll.ohTrigger(RecalcTrigger,Trigger6M)),NA())</f>
        <v>-1.1524411051055949E-3</v>
      </c>
      <c r="Q514" s="183">
        <f>IFERROR(_xll.qlIndexFixing(ONIndex1Y,I514,TRUE,_xll.ohTrigger(RecalcTrigger,Trigger1Y)),NA())</f>
        <v>6.2784768835921767E-4</v>
      </c>
    </row>
    <row r="515" spans="2:17" x14ac:dyDescent="0.2">
      <c r="B515" s="39" t="s">
        <v>17</v>
      </c>
      <c r="D515" s="42">
        <f>_xll.qlCalendarAdvance(Calendar,$D514,B515,"f",FALSE)</f>
        <v>43215</v>
      </c>
      <c r="E515" s="177">
        <f>_xll.qlInterestRateIndexValueDate(IndexON,D515)</f>
        <v>43215</v>
      </c>
      <c r="F515" s="193">
        <f>IFERROR(_xll.qlIndexFixing(IndexON,D515,TRUE,_xll.ohTrigger(RecalcTrigger,TriggerON)),NA())</f>
        <v>-3.7722313954491327E-3</v>
      </c>
      <c r="H515" s="42">
        <f>_xll.qlCalendarAdvance(Calendar,$H514,B515,"f",FALSE)</f>
        <v>43215</v>
      </c>
      <c r="I515" s="177">
        <f>_xll.qlInterestRateIndexValueDate(Index1M,$H515)</f>
        <v>43217</v>
      </c>
      <c r="J515" s="182">
        <f>IFERROR(_xll.qlIndexFixing(Index1M,$H515,TRUE,_xll.ohTrigger(RecalcTrigger,Trigger1M)),NA())</f>
        <v>-3.8913146585575855E-3</v>
      </c>
      <c r="K515" s="44">
        <f>IFERROR(_xll.qlIndexFixing(Index3M,H515,TRUE,_xll.ohTrigger(RecalcTrigger,Trigger3M)),NA())</f>
        <v>-2.3626218900015487E-3</v>
      </c>
      <c r="L515" s="44">
        <f>IFERROR(_xll.qlIndexFixing(Index6M,$H515,TRUE,_xll.ohTrigger(RecalcTrigger,Trigger6M)),NA())</f>
        <v>-7.6516125951470333E-4</v>
      </c>
      <c r="M515" s="183">
        <f>IFERROR(_xll.qlIndexFixing(Index1Y,$H515,TRUE,_xll.ohTrigger(RecalcTrigger,Trigger1Y)),NA())</f>
        <v>1.3421116616972955E-3</v>
      </c>
      <c r="N515" s="182">
        <f>IFERROR(_xll.qlIndexFixing(ONIndex1M,I515,TRUE,_xll.ohTrigger(RecalcTrigger,Trigger1M)),NA())</f>
        <v>-3.9193433704909353E-3</v>
      </c>
      <c r="O515" s="44">
        <f>IFERROR(_xll.qlIndexFixing(ONIndex3M,I515,TRUE,_xll.ohTrigger(RecalcTrigger,Trigger3M)),NA())</f>
        <v>-2.4880357892342886E-3</v>
      </c>
      <c r="P515" s="44">
        <f>IFERROR(_xll.qlIndexFixing(ONIndex6M,I515,TRUE,_xll.ohTrigger(RecalcTrigger,Trigger6M)),NA())</f>
        <v>-1.1466421296457696E-3</v>
      </c>
      <c r="Q515" s="183">
        <f>IFERROR(_xll.qlIndexFixing(ONIndex1Y,I515,TRUE,_xll.ohTrigger(RecalcTrigger,Trigger1Y)),NA())</f>
        <v>6.3212504199050557E-4</v>
      </c>
    </row>
    <row r="516" spans="2:17" x14ac:dyDescent="0.2">
      <c r="B516" s="39" t="s">
        <v>17</v>
      </c>
      <c r="D516" s="42">
        <f>_xll.qlCalendarAdvance(Calendar,$D515,B516,"f",FALSE)</f>
        <v>43216</v>
      </c>
      <c r="E516" s="177">
        <f>_xll.qlInterestRateIndexValueDate(IndexON,D516)</f>
        <v>43216</v>
      </c>
      <c r="F516" s="193">
        <f>IFERROR(_xll.qlIndexFixing(IndexON,D516,TRUE,_xll.ohTrigger(RecalcTrigger,TriggerON)),NA())</f>
        <v>-3.770116853547556E-3</v>
      </c>
      <c r="H516" s="42">
        <f>_xll.qlCalendarAdvance(Calendar,$H515,B516,"f",FALSE)</f>
        <v>43216</v>
      </c>
      <c r="I516" s="177">
        <f>_xll.qlInterestRateIndexValueDate(Index1M,$H516)</f>
        <v>43220</v>
      </c>
      <c r="J516" s="182">
        <f>IFERROR(_xll.qlIndexFixing(Index1M,$H516,TRUE,_xll.ohTrigger(RecalcTrigger,Trigger1M)),NA())</f>
        <v>-3.8830248186217907E-3</v>
      </c>
      <c r="K516" s="44">
        <f>IFERROR(_xll.qlIndexFixing(Index3M,H516,TRUE,_xll.ohTrigger(RecalcTrigger,Trigger3M)),NA())</f>
        <v>-2.351305398067658E-3</v>
      </c>
      <c r="L516" s="44">
        <f>IFERROR(_xll.qlIndexFixing(Index6M,$H516,TRUE,_xll.ohTrigger(RecalcTrigger,Trigger6M)),NA())</f>
        <v>-7.5379451957412137E-4</v>
      </c>
      <c r="M516" s="183">
        <f>IFERROR(_xll.qlIndexFixing(Index1Y,$H516,TRUE,_xll.ohTrigger(RecalcTrigger,Trigger1Y)),NA())</f>
        <v>1.3506974071703991E-3</v>
      </c>
      <c r="N516" s="182">
        <f>IFERROR(_xll.qlIndexFixing(ONIndex1M,I516,TRUE,_xll.ohTrigger(RecalcTrigger,Trigger1M)),NA())</f>
        <v>-3.9166874527651885E-3</v>
      </c>
      <c r="O516" s="44">
        <f>IFERROR(_xll.qlIndexFixing(ONIndex3M,I516,TRUE,_xll.ohTrigger(RecalcTrigger,Trigger3M)),NA())</f>
        <v>-2.48507054634306E-3</v>
      </c>
      <c r="P516" s="44">
        <f>IFERROR(_xll.qlIndexFixing(ONIndex6M,I516,TRUE,_xll.ohTrigger(RecalcTrigger,Trigger6M)),NA())</f>
        <v>-1.1427625408355624E-3</v>
      </c>
      <c r="Q516" s="183">
        <f>IFERROR(_xll.qlIndexFixing(ONIndex1Y,I516,TRUE,_xll.ohTrigger(RecalcTrigger,Trigger1Y)),NA())</f>
        <v>6.3498746197154787E-4</v>
      </c>
    </row>
    <row r="517" spans="2:17" x14ac:dyDescent="0.2">
      <c r="B517" s="39" t="s">
        <v>17</v>
      </c>
      <c r="D517" s="42">
        <f>_xll.qlCalendarAdvance(Calendar,$D516,B517,"f",FALSE)</f>
        <v>43217</v>
      </c>
      <c r="E517" s="177">
        <f>_xll.qlInterestRateIndexValueDate(IndexON,D517)</f>
        <v>43217</v>
      </c>
      <c r="F517" s="193">
        <f>IFERROR(_xll.qlIndexFixing(IndexON,D517,TRUE,_xll.ohTrigger(RecalcTrigger,TriggerON)),NA())</f>
        <v>-3.7659337198814313E-3</v>
      </c>
      <c r="H517" s="42">
        <f>_xll.qlCalendarAdvance(Calendar,$H516,B517,"f",FALSE)</f>
        <v>43217</v>
      </c>
      <c r="I517" s="177">
        <f>_xll.qlInterestRateIndexValueDate(Index1M,$H517)</f>
        <v>43222</v>
      </c>
      <c r="J517" s="182">
        <f>IFERROR(_xll.qlIndexFixing(Index1M,$H517,TRUE,_xll.ohTrigger(RecalcTrigger,Trigger1M)),NA())</f>
        <v>-3.8745515314349407E-3</v>
      </c>
      <c r="K517" s="44">
        <f>IFERROR(_xll.qlIndexFixing(Index3M,H517,TRUE,_xll.ohTrigger(RecalcTrigger,Trigger3M)),NA())</f>
        <v>-2.3448317099251516E-3</v>
      </c>
      <c r="L517" s="44">
        <f>IFERROR(_xll.qlIndexFixing(Index6M,$H517,TRUE,_xll.ohTrigger(RecalcTrigger,Trigger6M)),NA())</f>
        <v>-7.4456379718831781E-4</v>
      </c>
      <c r="M517" s="183">
        <f>IFERROR(_xll.qlIndexFixing(Index1Y,$H517,TRUE,_xll.ohTrigger(RecalcTrigger,Trigger1Y)),NA())</f>
        <v>1.3599869209151565E-3</v>
      </c>
      <c r="N517" s="182">
        <f>IFERROR(_xll.qlIndexFixing(ONIndex1M,I517,TRUE,_xll.ohTrigger(RecalcTrigger,Trigger1M)),NA())</f>
        <v>-3.9113002549973075E-3</v>
      </c>
      <c r="O517" s="44">
        <f>IFERROR(_xll.qlIndexFixing(ONIndex3M,I517,TRUE,_xll.ohTrigger(RecalcTrigger,Trigger3M)),NA())</f>
        <v>-2.4791052668726721E-3</v>
      </c>
      <c r="P517" s="44">
        <f>IFERROR(_xll.qlIndexFixing(ONIndex6M,I517,TRUE,_xll.ohTrigger(RecalcTrigger,Trigger6M)),NA())</f>
        <v>-1.1349689496897852E-3</v>
      </c>
      <c r="Q517" s="183">
        <f>IFERROR(_xll.qlIndexFixing(ONIndex1Y,I517,TRUE,_xll.ohTrigger(RecalcTrigger,Trigger1Y)),NA())</f>
        <v>6.4073975149625539E-4</v>
      </c>
    </row>
    <row r="518" spans="2:17" x14ac:dyDescent="0.2">
      <c r="B518" s="39" t="s">
        <v>17</v>
      </c>
      <c r="D518" s="42">
        <f>_xll.qlCalendarAdvance(Calendar,$D517,B518,"f",FALSE)</f>
        <v>43220</v>
      </c>
      <c r="E518" s="177">
        <f>_xll.qlInterestRateIndexValueDate(IndexON,D518)</f>
        <v>43220</v>
      </c>
      <c r="F518" s="193">
        <f>IFERROR(_xll.qlIndexFixing(IndexON,D518,TRUE,_xll.ohTrigger(RecalcTrigger,TriggerON)),NA())</f>
        <v>-3.7608799283628258E-3</v>
      </c>
      <c r="H518" s="42">
        <f>_xll.qlCalendarAdvance(Calendar,$H517,B518,"f",FALSE)</f>
        <v>43220</v>
      </c>
      <c r="I518" s="177">
        <f>_xll.qlInterestRateIndexValueDate(Index1M,$H518)</f>
        <v>43223</v>
      </c>
      <c r="J518" s="182">
        <f>IFERROR(_xll.qlIndexFixing(Index1M,$H518,TRUE,_xll.ohTrigger(RecalcTrigger,Trigger1M)),NA())</f>
        <v>-3.8731939541787608E-3</v>
      </c>
      <c r="K518" s="44">
        <f>IFERROR(_xll.qlIndexFixing(Index3M,H518,TRUE,_xll.ohTrigger(RecalcTrigger,Trigger3M)),NA())</f>
        <v>-2.3415831520893749E-3</v>
      </c>
      <c r="L518" s="44">
        <f>IFERROR(_xll.qlIndexFixing(Index6M,$H518,TRUE,_xll.ohTrigger(RecalcTrigger,Trigger6M)),NA())</f>
        <v>-7.3506596006453029E-4</v>
      </c>
      <c r="M518" s="183">
        <f>IFERROR(_xll.qlIndexFixing(Index1Y,$H518,TRUE,_xll.ohTrigger(RecalcTrigger,Trigger1Y)),NA())</f>
        <v>1.3646478479256404E-3</v>
      </c>
      <c r="N518" s="182">
        <f>IFERROR(_xll.qlIndexFixing(ONIndex1M,I518,TRUE,_xll.ohTrigger(RecalcTrigger,Trigger1M)),NA())</f>
        <v>-3.9059651842920928E-3</v>
      </c>
      <c r="O518" s="44">
        <f>IFERROR(_xll.qlIndexFixing(ONIndex3M,I518,TRUE,_xll.ohTrigger(RecalcTrigger,Trigger3M)),NA())</f>
        <v>-2.473156517379671E-3</v>
      </c>
      <c r="P518" s="44">
        <f>IFERROR(_xll.qlIndexFixing(ONIndex6M,I518,TRUE,_xll.ohTrigger(RecalcTrigger,Trigger6M)),NA())</f>
        <v>-1.1271517681210597E-3</v>
      </c>
      <c r="Q518" s="183">
        <f>IFERROR(_xll.qlIndexFixing(ONIndex1Y,I518,TRUE,_xll.ohTrigger(RecalcTrigger,Trigger1Y)),NA())</f>
        <v>6.4651615069521995E-4</v>
      </c>
    </row>
    <row r="519" spans="2:17" x14ac:dyDescent="0.2">
      <c r="B519" s="39" t="s">
        <v>17</v>
      </c>
      <c r="D519" s="42">
        <f>_xll.qlCalendarAdvance(Calendar,$D518,B519,"f",FALSE)</f>
        <v>43222</v>
      </c>
      <c r="E519" s="177">
        <f>_xll.qlInterestRateIndexValueDate(IndexON,D519)</f>
        <v>43222</v>
      </c>
      <c r="F519" s="193">
        <f>IFERROR(_xll.qlIndexFixing(IndexON,D519,TRUE,_xll.ohTrigger(RecalcTrigger,TriggerON)),NA())</f>
        <v>-3.7578600885845859E-3</v>
      </c>
      <c r="H519" s="42">
        <f>_xll.qlCalendarAdvance(Calendar,$H518,B519,"f",FALSE)</f>
        <v>43222</v>
      </c>
      <c r="I519" s="177">
        <f>_xll.qlInterestRateIndexValueDate(Index1M,$H519)</f>
        <v>43224</v>
      </c>
      <c r="J519" s="182">
        <f>IFERROR(_xll.qlIndexFixing(Index1M,$H519,TRUE,_xll.ohTrigger(RecalcTrigger,Trigger1M)),NA())</f>
        <v>-3.8718330624303156E-3</v>
      </c>
      <c r="K519" s="44">
        <f>IFERROR(_xll.qlIndexFixing(Index3M,H519,TRUE,_xll.ohTrigger(RecalcTrigger,Trigger3M)),NA())</f>
        <v>-2.3349245910988664E-3</v>
      </c>
      <c r="L519" s="44">
        <f>IFERROR(_xll.qlIndexFixing(Index6M,$H519,TRUE,_xll.ohTrigger(RecalcTrigger,Trigger6M)),NA())</f>
        <v>-7.3286452112465521E-4</v>
      </c>
      <c r="M519" s="183">
        <f>IFERROR(_xll.qlIndexFixing(Index1Y,$H519,TRUE,_xll.ohTrigger(RecalcTrigger,Trigger1Y)),NA())</f>
        <v>1.3746706332549469E-3</v>
      </c>
      <c r="N519" s="182">
        <f>IFERROR(_xll.qlIndexFixing(ONIndex1M,I519,TRUE,_xll.ohTrigger(RecalcTrigger,Trigger1M)),NA())</f>
        <v>-3.9032599691601888E-3</v>
      </c>
      <c r="O519" s="44">
        <f>IFERROR(_xll.qlIndexFixing(ONIndex3M,I519,TRUE,_xll.ohTrigger(RecalcTrigger,Trigger3M)),NA())</f>
        <v>-2.4701648523439701E-3</v>
      </c>
      <c r="P519" s="44">
        <f>IFERROR(_xll.qlIndexFixing(ONIndex6M,I519,TRUE,_xll.ohTrigger(RecalcTrigger,Trigger6M)),NA())</f>
        <v>-1.1232260588833753E-3</v>
      </c>
      <c r="Q519" s="183">
        <f>IFERROR(_xll.qlIndexFixing(ONIndex1Y,I519,TRUE,_xll.ohTrigger(RecalcTrigger,Trigger1Y)),NA())</f>
        <v>6.4941815629104838E-4</v>
      </c>
    </row>
    <row r="520" spans="2:17" x14ac:dyDescent="0.2">
      <c r="B520" s="39" t="s">
        <v>17</v>
      </c>
      <c r="D520" s="42">
        <f>_xll.qlCalendarAdvance(Calendar,$D519,B520,"f",FALSE)</f>
        <v>43223</v>
      </c>
      <c r="E520" s="177">
        <f>_xll.qlInterestRateIndexValueDate(IndexON,D520)</f>
        <v>43223</v>
      </c>
      <c r="F520" s="193">
        <f>IFERROR(_xll.qlIndexFixing(IndexON,D520,TRUE,_xll.ohTrigger(RecalcTrigger,TriggerON)),NA())</f>
        <v>-3.7558218302624624E-3</v>
      </c>
      <c r="H520" s="42">
        <f>_xll.qlCalendarAdvance(Calendar,$H519,B520,"f",FALSE)</f>
        <v>43223</v>
      </c>
      <c r="I520" s="177">
        <f>_xll.qlInterestRateIndexValueDate(Index1M,$H520)</f>
        <v>43227</v>
      </c>
      <c r="J520" s="182">
        <f>IFERROR(_xll.qlIndexFixing(Index1M,$H520,TRUE,_xll.ohTrigger(RecalcTrigger,Trigger1M)),NA())</f>
        <v>-3.8633357951663038E-3</v>
      </c>
      <c r="K520" s="44">
        <f>IFERROR(_xll.qlIndexFixing(Index3M,H520,TRUE,_xll.ohTrigger(RecalcTrigger,Trigger3M)),NA())</f>
        <v>-2.328509212189122E-3</v>
      </c>
      <c r="L520" s="44">
        <f>IFERROR(_xll.qlIndexFixing(Index6M,$H520,TRUE,_xll.ohTrigger(RecalcTrigger,Trigger6M)),NA())</f>
        <v>-7.2135314087159411E-4</v>
      </c>
      <c r="M520" s="183">
        <f>IFERROR(_xll.qlIndexFixing(Index1Y,$H520,TRUE,_xll.ohTrigger(RecalcTrigger,Trigger1Y)),NA())</f>
        <v>1.3833991021206002E-3</v>
      </c>
      <c r="N520" s="182">
        <f>IFERROR(_xll.qlIndexFixing(ONIndex1M,I520,TRUE,_xll.ohTrigger(RecalcTrigger,Trigger1M)),NA())</f>
        <v>-3.9005448957940558E-3</v>
      </c>
      <c r="O520" s="44">
        <f>IFERROR(_xll.qlIndexFixing(ONIndex3M,I520,TRUE,_xll.ohTrigger(RecalcTrigger,Trigger3M)),NA())</f>
        <v>-2.4671679670440483E-3</v>
      </c>
      <c r="P520" s="44">
        <f>IFERROR(_xll.qlIndexFixing(ONIndex6M,I520,TRUE,_xll.ohTrigger(RecalcTrigger,Trigger6M)),NA())</f>
        <v>-1.1192911788215909E-3</v>
      </c>
      <c r="Q520" s="183">
        <f>IFERROR(_xll.qlIndexFixing(ONIndex1Y,I520,TRUE,_xll.ohTrigger(RecalcTrigger,Trigger1Y)),NA())</f>
        <v>6.52328127674906E-4</v>
      </c>
    </row>
    <row r="521" spans="2:17" x14ac:dyDescent="0.2">
      <c r="B521" s="39" t="s">
        <v>17</v>
      </c>
      <c r="D521" s="42">
        <f>_xll.qlCalendarAdvance(Calendar,$D520,B521,"f",FALSE)</f>
        <v>43224</v>
      </c>
      <c r="E521" s="177">
        <f>_xll.qlInterestRateIndexValueDate(IndexON,D521)</f>
        <v>43224</v>
      </c>
      <c r="F521" s="193">
        <f>IFERROR(_xll.qlIndexFixing(IndexON,D521,TRUE,_xll.ohTrigger(RecalcTrigger,TriggerON)),NA())</f>
        <v>-3.7516762888722965E-3</v>
      </c>
      <c r="H521" s="42">
        <f>_xll.qlCalendarAdvance(Calendar,$H520,B521,"f",FALSE)</f>
        <v>43224</v>
      </c>
      <c r="I521" s="177">
        <f>_xll.qlInterestRateIndexValueDate(Index1M,$H521)</f>
        <v>43228</v>
      </c>
      <c r="J521" s="182">
        <f>IFERROR(_xll.qlIndexFixing(Index1M,$H521,TRUE,_xll.ohTrigger(RecalcTrigger,Trigger1M)),NA())</f>
        <v>-3.8604836696963115E-3</v>
      </c>
      <c r="K521" s="44">
        <f>IFERROR(_xll.qlIndexFixing(Index3M,H521,TRUE,_xll.ohTrigger(RecalcTrigger,Trigger3M)),NA())</f>
        <v>-2.3252204498210331E-3</v>
      </c>
      <c r="L521" s="44">
        <f>IFERROR(_xll.qlIndexFixing(Index6M,$H521,TRUE,_xll.ohTrigger(RecalcTrigger,Trigger6M)),NA())</f>
        <v>-7.1668820489083059E-4</v>
      </c>
      <c r="M521" s="183">
        <f>IFERROR(_xll.qlIndexFixing(Index1Y,$H521,TRUE,_xll.ohTrigger(RecalcTrigger,Trigger1Y)),NA())</f>
        <v>1.3881137466329829E-3</v>
      </c>
      <c r="N521" s="182">
        <f>IFERROR(_xll.qlIndexFixing(ONIndex1M,I521,TRUE,_xll.ohTrigger(RecalcTrigger,Trigger1M)),NA())</f>
        <v>-3.8978199642336619E-3</v>
      </c>
      <c r="O521" s="44">
        <f>IFERROR(_xll.qlIndexFixing(ONIndex3M,I521,TRUE,_xll.ohTrigger(RecalcTrigger,Trigger3M)),NA())</f>
        <v>-2.4641658826629609E-3</v>
      </c>
      <c r="P521" s="44">
        <f>IFERROR(_xll.qlIndexFixing(ONIndex6M,I521,TRUE,_xll.ohTrigger(RecalcTrigger,Trigger6M)),NA())</f>
        <v>-1.115347145441703E-3</v>
      </c>
      <c r="Q521" s="183">
        <f>IFERROR(_xll.qlIndexFixing(ONIndex1Y,I521,TRUE,_xll.ohTrigger(RecalcTrigger,Trigger1Y)),NA())</f>
        <v>6.5524608107381255E-4</v>
      </c>
    </row>
    <row r="522" spans="2:17" x14ac:dyDescent="0.2">
      <c r="B522" s="39" t="s">
        <v>42</v>
      </c>
      <c r="D522" s="42">
        <f>_xll.qlCalendarAdvance(Calendar,$D521,B522,"f",FALSE)</f>
        <v>43231</v>
      </c>
      <c r="E522" s="177">
        <f>_xll.qlInterestRateIndexValueDate(IndexON,D522)</f>
        <v>43231</v>
      </c>
      <c r="F522" s="193">
        <f>IFERROR(_xll.qlIndexFixing(IndexON,D522,TRUE,_xll.ohTrigger(RecalcTrigger,TriggerON)),NA())</f>
        <v>-3.7370301884998014E-3</v>
      </c>
      <c r="H522" s="42">
        <f>_xll.qlCalendarAdvance(Calendar,$H521,B522,"f",FALSE)</f>
        <v>43231</v>
      </c>
      <c r="I522" s="177">
        <f>_xll.qlInterestRateIndexValueDate(Index1M,$H522)</f>
        <v>43235</v>
      </c>
      <c r="J522" s="182">
        <f>IFERROR(_xll.qlIndexFixing(Index1M,$H522,TRUE,_xll.ohTrigger(RecalcTrigger,Trigger1M)),NA())</f>
        <v>-3.8402429822527854E-3</v>
      </c>
      <c r="K522" s="44">
        <f>IFERROR(_xll.qlIndexFixing(Index3M,H522,TRUE,_xll.ohTrigger(RecalcTrigger,Trigger3M)),NA())</f>
        <v>-2.3019640225448953E-3</v>
      </c>
      <c r="L522" s="44">
        <f>IFERROR(_xll.qlIndexFixing(Index6M,$H522,TRUE,_xll.ohTrigger(RecalcTrigger,Trigger6M)),NA())</f>
        <v>-6.8382294843301631E-4</v>
      </c>
      <c r="M522" s="183">
        <f>IFERROR(_xll.qlIndexFixing(Index1Y,$H522,TRUE,_xll.ohTrigger(RecalcTrigger,Trigger1Y)),NA())</f>
        <v>1.421415484382194E-3</v>
      </c>
      <c r="N522" s="182">
        <f>IFERROR(_xll.qlIndexFixing(ONIndex1M,I522,TRUE,_xll.ohTrigger(RecalcTrigger,Trigger1M)),NA())</f>
        <v>-3.8784694434079725E-3</v>
      </c>
      <c r="O522" s="44">
        <f>IFERROR(_xll.qlIndexFixing(ONIndex3M,I522,TRUE,_xll.ohTrigger(RecalcTrigger,Trigger3M)),NA())</f>
        <v>-2.4430075112080729E-3</v>
      </c>
      <c r="P522" s="44">
        <f>IFERROR(_xll.qlIndexFixing(ONIndex6M,I522,TRUE,_xll.ohTrigger(RecalcTrigger,Trigger6M)),NA())</f>
        <v>-1.0874841052466167E-3</v>
      </c>
      <c r="Q522" s="183">
        <f>IFERROR(_xll.qlIndexFixing(ONIndex1Y,I522,TRUE,_xll.ohTrigger(RecalcTrigger,Trigger1Y)),NA())</f>
        <v>6.7589661411737723E-4</v>
      </c>
    </row>
    <row r="523" spans="2:17" x14ac:dyDescent="0.2">
      <c r="B523" s="39" t="s">
        <v>42</v>
      </c>
      <c r="D523" s="42">
        <f>_xll.qlCalendarAdvance(Calendar,$D522,B523,"f",FALSE)</f>
        <v>43238</v>
      </c>
      <c r="E523" s="177">
        <f>_xll.qlInterestRateIndexValueDate(IndexON,D523)</f>
        <v>43238</v>
      </c>
      <c r="F523" s="193">
        <f>IFERROR(_xll.qlIndexFixing(IndexON,D523,TRUE,_xll.ohTrigger(RecalcTrigger,TriggerON)),NA())</f>
        <v>-3.7219378580610751E-3</v>
      </c>
      <c r="H523" s="42">
        <f>_xll.qlCalendarAdvance(Calendar,$H522,B523,"f",FALSE)</f>
        <v>43238</v>
      </c>
      <c r="I523" s="177">
        <f>_xll.qlInterestRateIndexValueDate(Index1M,$H523)</f>
        <v>43242</v>
      </c>
      <c r="J523" s="182">
        <f>IFERROR(_xll.qlIndexFixing(Index1M,$H523,TRUE,_xll.ohTrigger(RecalcTrigger,Trigger1M)),NA())</f>
        <v>-3.8195197085918202E-3</v>
      </c>
      <c r="K523" s="44">
        <f>IFERROR(_xll.qlIndexFixing(Index3M,H523,TRUE,_xll.ohTrigger(RecalcTrigger,Trigger3M)),NA())</f>
        <v>-2.2782782797621348E-3</v>
      </c>
      <c r="L523" s="44">
        <f>IFERROR(_xll.qlIndexFixing(Index6M,$H523,TRUE,_xll.ohTrigger(RecalcTrigger,Trigger6M)),NA())</f>
        <v>-6.5059327901865246E-4</v>
      </c>
      <c r="M523" s="183">
        <f>IFERROR(_xll.qlIndexFixing(Index1Y,$H523,TRUE,_xll.ohTrigger(RecalcTrigger,Trigger1Y)),NA())</f>
        <v>1.4552379522269417E-3</v>
      </c>
      <c r="N523" s="182">
        <f>IFERROR(_xll.qlIndexFixing(ONIndex1M,I523,TRUE,_xll.ohTrigger(RecalcTrigger,Trigger1M)),NA())</f>
        <v>-3.8586360047965229E-3</v>
      </c>
      <c r="O523" s="44">
        <f>IFERROR(_xll.qlIndexFixing(ONIndex3M,I523,TRUE,_xll.ohTrigger(RecalcTrigger,Trigger3M)),NA())</f>
        <v>-2.4216027518031424E-3</v>
      </c>
      <c r="P523" s="44">
        <f>IFERROR(_xll.qlIndexFixing(ONIndex6M,I523,TRUE,_xll.ohTrigger(RecalcTrigger,Trigger6M)),NA())</f>
        <v>-1.0591794890757456E-3</v>
      </c>
      <c r="Q523" s="183">
        <f>IFERROR(_xll.qlIndexFixing(ONIndex1Y,I523,TRUE,_xll.ohTrigger(RecalcTrigger,Trigger1Y)),NA())</f>
        <v>6.9694462529135137E-4</v>
      </c>
    </row>
    <row r="524" spans="2:17" x14ac:dyDescent="0.2">
      <c r="B524" s="39" t="s">
        <v>42</v>
      </c>
      <c r="D524" s="42">
        <f>_xll.qlCalendarAdvance(Calendar,$D523,B524,"f",FALSE)</f>
        <v>43245</v>
      </c>
      <c r="E524" s="177">
        <f>_xll.qlInterestRateIndexValueDate(IndexON,D524)</f>
        <v>43245</v>
      </c>
      <c r="F524" s="193">
        <f>IFERROR(_xll.qlIndexFixing(IndexON,D524,TRUE,_xll.ohTrigger(RecalcTrigger,TriggerON)),NA())</f>
        <v>-3.7063940945847307E-3</v>
      </c>
      <c r="H524" s="42">
        <f>_xll.qlCalendarAdvance(Calendar,$H523,B524,"f",FALSE)</f>
        <v>43245</v>
      </c>
      <c r="I524" s="177">
        <f>_xll.qlInterestRateIndexValueDate(Index1M,$H524)</f>
        <v>43249</v>
      </c>
      <c r="J524" s="182">
        <f>IFERROR(_xll.qlIndexFixing(Index1M,$H524,TRUE,_xll.ohTrigger(RecalcTrigger,Trigger1M)),NA())</f>
        <v>-3.7983139604317925E-3</v>
      </c>
      <c r="K524" s="44">
        <f>IFERROR(_xll.qlIndexFixing(Index3M,H524,TRUE,_xll.ohTrigger(RecalcTrigger,Trigger3M)),NA())</f>
        <v>-2.2541374355028697E-3</v>
      </c>
      <c r="L524" s="44">
        <f>IFERROR(_xll.qlIndexFixing(Index6M,$H524,TRUE,_xll.ohTrigger(RecalcTrigger,Trigger6M)),NA())</f>
        <v>-6.1700524493613074E-4</v>
      </c>
      <c r="M524" s="183">
        <f>IFERROR(_xll.qlIndexFixing(Index1Y,$H524,TRUE,_xll.ohTrigger(RecalcTrigger,Trigger1Y)),NA())</f>
        <v>1.4895768828499865E-3</v>
      </c>
      <c r="N524" s="182">
        <f>IFERROR(_xll.qlIndexFixing(ONIndex1M,I524,TRUE,_xll.ohTrigger(RecalcTrigger,Trigger1M)),NA())</f>
        <v>-3.8383197623881316E-3</v>
      </c>
      <c r="O524" s="44">
        <f>IFERROR(_xll.qlIndexFixing(ONIndex3M,I524,TRUE,_xll.ohTrigger(RecalcTrigger,Trigger3M)),NA())</f>
        <v>-2.3999589247125641E-3</v>
      </c>
      <c r="P524" s="44">
        <f>IFERROR(_xll.qlIndexFixing(ONIndex6M,I524,TRUE,_xll.ohTrigger(RecalcTrigger,Trigger6M)),NA())</f>
        <v>-1.0304393654747557E-3</v>
      </c>
      <c r="Q524" s="183">
        <f>IFERROR(_xll.qlIndexFixing(ONIndex1Y,I524,TRUE,_xll.ohTrigger(RecalcTrigger,Trigger1Y)),NA())</f>
        <v>7.1839567878484445E-4</v>
      </c>
    </row>
    <row r="525" spans="2:17" x14ac:dyDescent="0.2">
      <c r="B525" s="39" t="s">
        <v>42</v>
      </c>
      <c r="D525" s="42">
        <f>_xll.qlCalendarAdvance(Calendar,$D524,B525,"f",FALSE)</f>
        <v>43252</v>
      </c>
      <c r="E525" s="177">
        <f>_xll.qlInterestRateIndexValueDate(IndexON,D525)</f>
        <v>43252</v>
      </c>
      <c r="F525" s="193">
        <f>IFERROR(_xll.qlIndexFixing(IndexON,D525,TRUE,_xll.ohTrigger(RecalcTrigger,TriggerON)),NA())</f>
        <v>-3.6903936950460903E-3</v>
      </c>
      <c r="H525" s="42">
        <f>_xll.qlCalendarAdvance(Calendar,$H524,B525,"f",FALSE)</f>
        <v>43252</v>
      </c>
      <c r="I525" s="177">
        <f>_xll.qlInterestRateIndexValueDate(Index1M,$H525)</f>
        <v>43256</v>
      </c>
      <c r="J525" s="182">
        <f>IFERROR(_xll.qlIndexFixing(Index1M,$H525,TRUE,_xll.ohTrigger(RecalcTrigger,Trigger1M)),NA())</f>
        <v>-3.7782358360631818E-3</v>
      </c>
      <c r="K525" s="44">
        <f>IFERROR(_xll.qlIndexFixing(Index3M,H525,TRUE,_xll.ohTrigger(RecalcTrigger,Trigger3M)),NA())</f>
        <v>-2.2295147918606063E-3</v>
      </c>
      <c r="L525" s="44">
        <f>IFERROR(_xll.qlIndexFixing(Index6M,$H525,TRUE,_xll.ohTrigger(RecalcTrigger,Trigger6M)),NA())</f>
        <v>-5.8560924754561482E-4</v>
      </c>
      <c r="M525" s="183">
        <f>IFERROR(_xll.qlIndexFixing(Index1Y,$H525,TRUE,_xll.ohTrigger(RecalcTrigger,Trigger1Y)),NA())</f>
        <v>1.5244277729829952E-3</v>
      </c>
      <c r="N525" s="182">
        <f>IFERROR(_xll.qlIndexFixing(ONIndex1M,I525,TRUE,_xll.ohTrigger(RecalcTrigger,Trigger1M)),NA())</f>
        <v>-3.8175208306912012E-3</v>
      </c>
      <c r="O525" s="44">
        <f>IFERROR(_xll.qlIndexFixing(ONIndex3M,I525,TRUE,_xll.ohTrigger(RecalcTrigger,Trigger3M)),NA())</f>
        <v>-2.3780833498010523E-3</v>
      </c>
      <c r="P525" s="44">
        <f>IFERROR(_xll.qlIndexFixing(ONIndex6M,I525,TRUE,_xll.ohTrigger(RecalcTrigger,Trigger6M)),NA())</f>
        <v>-1.0012698031092171E-3</v>
      </c>
      <c r="Q525" s="183">
        <f>IFERROR(_xll.qlIndexFixing(ONIndex1Y,I525,TRUE,_xll.ohTrigger(RecalcTrigger,Trigger1Y)),NA())</f>
        <v>7.402553390267741E-4</v>
      </c>
    </row>
    <row r="526" spans="2:17" x14ac:dyDescent="0.2">
      <c r="B526" s="39" t="s">
        <v>42</v>
      </c>
      <c r="D526" s="42">
        <f>_xll.qlCalendarAdvance(Calendar,$D525,B526,"f",FALSE)</f>
        <v>43259</v>
      </c>
      <c r="E526" s="177">
        <f>_xll.qlInterestRateIndexValueDate(IndexON,D526)</f>
        <v>43259</v>
      </c>
      <c r="F526" s="193">
        <f>IFERROR(_xll.qlIndexFixing(IndexON,D526,TRUE,_xll.ohTrigger(RecalcTrigger,TriggerON)),NA())</f>
        <v>-3.6739314566069936E-3</v>
      </c>
      <c r="H526" s="42">
        <f>_xll.qlCalendarAdvance(Calendar,$H525,B526,"f",FALSE)</f>
        <v>43259</v>
      </c>
      <c r="I526" s="177">
        <f>_xll.qlInterestRateIndexValueDate(Index1M,$H526)</f>
        <v>43263</v>
      </c>
      <c r="J526" s="182">
        <f>IFERROR(_xll.qlIndexFixing(Index1M,$H526,TRUE,_xll.ohTrigger(RecalcTrigger,Trigger1M)),NA())</f>
        <v>-3.7560996790957368E-3</v>
      </c>
      <c r="K526" s="44">
        <f>IFERROR(_xll.qlIndexFixing(Index3M,H526,TRUE,_xll.ohTrigger(RecalcTrigger,Trigger3M)),NA())</f>
        <v>-2.2043827389240309E-3</v>
      </c>
      <c r="L526" s="44">
        <f>IFERROR(_xll.qlIndexFixing(Index6M,$H526,TRUE,_xll.ohTrigger(RecalcTrigger,Trigger6M)),NA())</f>
        <v>-5.5134521706888475E-4</v>
      </c>
      <c r="M526" s="183">
        <f>IFERROR(_xll.qlIndexFixing(Index1Y,$H526,TRUE,_xll.ohTrigger(RecalcTrigger,Trigger1Y)),NA())</f>
        <v>1.559785883339744E-3</v>
      </c>
      <c r="N526" s="182">
        <f>IFERROR(_xll.qlIndexFixing(ONIndex1M,I526,TRUE,_xll.ohTrigger(RecalcTrigger,Trigger1M)),NA())</f>
        <v>-3.7962393238144543E-3</v>
      </c>
      <c r="O526" s="44">
        <f>IFERROR(_xll.qlIndexFixing(ONIndex3M,I526,TRUE,_xll.ohTrigger(RecalcTrigger,Trigger3M)),NA())</f>
        <v>-2.3559833470532254E-3</v>
      </c>
      <c r="P526" s="44">
        <f>IFERROR(_xll.qlIndexFixing(ONIndex6M,I526,TRUE,_xll.ohTrigger(RecalcTrigger,Trigger6M)),NA())</f>
        <v>-9.7167687076460396E-4</v>
      </c>
      <c r="Q526" s="183">
        <f>IFERROR(_xll.qlIndexFixing(ONIndex1Y,I526,TRUE,_xll.ohTrigger(RecalcTrigger,Trigger1Y)),NA())</f>
        <v>7.6252917012631372E-4</v>
      </c>
    </row>
    <row r="527" spans="2:17" x14ac:dyDescent="0.2">
      <c r="B527" s="39" t="s">
        <v>42</v>
      </c>
      <c r="D527" s="42">
        <f>_xll.qlCalendarAdvance(Calendar,$D526,B527,"f",FALSE)</f>
        <v>43266</v>
      </c>
      <c r="E527" s="177">
        <f>_xll.qlInterestRateIndexValueDate(IndexON,D527)</f>
        <v>43266</v>
      </c>
      <c r="F527" s="193">
        <f>IFERROR(_xll.qlIndexFixing(IndexON,D527,TRUE,_xll.ohTrigger(RecalcTrigger,TriggerON)),NA())</f>
        <v>-3.6570021761761495E-3</v>
      </c>
      <c r="H527" s="42">
        <f>_xll.qlCalendarAdvance(Calendar,$H526,B527,"f",FALSE)</f>
        <v>43266</v>
      </c>
      <c r="I527" s="177">
        <f>_xll.qlInterestRateIndexValueDate(Index1M,$H527)</f>
        <v>43270</v>
      </c>
      <c r="J527" s="182">
        <f>IFERROR(_xll.qlIndexFixing(Index1M,$H527,TRUE,_xll.ohTrigger(RecalcTrigger,Trigger1M)),NA())</f>
        <v>-3.7334813708347347E-3</v>
      </c>
      <c r="K527" s="44">
        <f>IFERROR(_xll.qlIndexFixing(Index3M,H527,TRUE,_xll.ohTrigger(RecalcTrigger,Trigger3M)),NA())</f>
        <v>-2.1787127547209678E-3</v>
      </c>
      <c r="L527" s="44">
        <f>IFERROR(_xll.qlIndexFixing(Index6M,$H527,TRUE,_xll.ohTrigger(RecalcTrigger,Trigger6M)),NA())</f>
        <v>-5.1674053878863764E-4</v>
      </c>
      <c r="M527" s="183">
        <f>IFERROR(_xll.qlIndexFixing(Index1Y,$H527,TRUE,_xll.ohTrigger(RecalcTrigger,Trigger1Y)),NA())</f>
        <v>1.5956462385510748E-3</v>
      </c>
      <c r="N527" s="182">
        <f>IFERROR(_xll.qlIndexFixing(ONIndex1M,I527,TRUE,_xll.ohTrigger(RecalcTrigger,Trigger1M)),NA())</f>
        <v>-3.7744753561463895E-3</v>
      </c>
      <c r="O527" s="44">
        <f>IFERROR(_xll.qlIndexFixing(ONIndex3M,I527,TRUE,_xll.ohTrigger(RecalcTrigger,Trigger3M)),NA())</f>
        <v>-2.3336650956062854E-3</v>
      </c>
      <c r="P527" s="44">
        <f>IFERROR(_xll.qlIndexFixing(ONIndex6M,I527,TRUE,_xll.ohTrigger(RecalcTrigger,Trigger6M)),NA())</f>
        <v>-9.4166663686667818E-4</v>
      </c>
      <c r="Q527" s="183">
        <f>IFERROR(_xll.qlIndexFixing(ONIndex1Y,I527,TRUE,_xll.ohTrigger(RecalcTrigger,Trigger1Y)),NA())</f>
        <v>7.8522273651238095E-4</v>
      </c>
    </row>
    <row r="528" spans="2:17" x14ac:dyDescent="0.2">
      <c r="B528" s="39" t="s">
        <v>42</v>
      </c>
      <c r="D528" s="42">
        <f>_xll.qlCalendarAdvance(Calendar,$D527,B528,"f",FALSE)</f>
        <v>43273</v>
      </c>
      <c r="E528" s="177">
        <f>_xll.qlInterestRateIndexValueDate(IndexON,D528)</f>
        <v>43273</v>
      </c>
      <c r="F528" s="193">
        <f>IFERROR(_xll.qlIndexFixing(IndexON,D528,TRUE,_xll.ohTrigger(RecalcTrigger,TriggerON)),NA())</f>
        <v>-3.6396006508354617E-3</v>
      </c>
      <c r="H528" s="42">
        <f>_xll.qlCalendarAdvance(Calendar,$H527,B528,"f",FALSE)</f>
        <v>43273</v>
      </c>
      <c r="I528" s="177">
        <f>_xll.qlInterestRateIndexValueDate(Index1M,$H528)</f>
        <v>43277</v>
      </c>
      <c r="J528" s="182">
        <f>IFERROR(_xll.qlIndexFixing(Index1M,$H528,TRUE,_xll.ohTrigger(RecalcTrigger,Trigger1M)),NA())</f>
        <v>-3.7103810228629186E-3</v>
      </c>
      <c r="K528" s="44">
        <f>IFERROR(_xll.qlIndexFixing(Index3M,H528,TRUE,_xll.ohTrigger(RecalcTrigger,Trigger3M)),NA())</f>
        <v>-2.1524732653509663E-3</v>
      </c>
      <c r="L528" s="44">
        <f>IFERROR(_xll.qlIndexFixing(Index6M,$H528,TRUE,_xll.ohTrigger(RecalcTrigger,Trigger6M)),NA())</f>
        <v>-4.7919043556404994E-4</v>
      </c>
      <c r="M528" s="183">
        <f>IFERROR(_xll.qlIndexFixing(Index1Y,$H528,TRUE,_xll.ohTrigger(RecalcTrigger,Trigger1Y)),NA())</f>
        <v>1.6320036270976621E-3</v>
      </c>
      <c r="N528" s="182">
        <f>IFERROR(_xll.qlIndexFixing(ONIndex1M,I528,TRUE,_xll.ohTrigger(RecalcTrigger,Trigger1M)),NA())</f>
        <v>-3.7522290416758253E-3</v>
      </c>
      <c r="O528" s="44">
        <f>IFERROR(_xll.qlIndexFixing(ONIndex3M,I528,TRUE,_xll.ohTrigger(RecalcTrigger,Trigger3M)),NA())</f>
        <v>-2.3109442665880664E-3</v>
      </c>
      <c r="P528" s="44">
        <f>IFERROR(_xll.qlIndexFixing(ONIndex6M,I528,TRUE,_xll.ohTrigger(RecalcTrigger,Trigger6M)),NA())</f>
        <v>-9.1124517012097783E-4</v>
      </c>
      <c r="Q528" s="183">
        <f>IFERROR(_xll.qlIndexFixing(ONIndex1Y,I528,TRUE,_xll.ohTrigger(RecalcTrigger,Trigger1Y)),NA())</f>
        <v>8.0834160237408526E-4</v>
      </c>
    </row>
    <row r="529" spans="2:17" x14ac:dyDescent="0.2">
      <c r="B529" s="39" t="s">
        <v>42</v>
      </c>
      <c r="D529" s="42">
        <f>_xll.qlCalendarAdvance(Calendar,$D528,B529,"f",FALSE)</f>
        <v>43280</v>
      </c>
      <c r="E529" s="177">
        <f>_xll.qlInterestRateIndexValueDate(IndexON,D529)</f>
        <v>43280</v>
      </c>
      <c r="F529" s="193">
        <f>IFERROR(_xll.qlIndexFixing(IndexON,D529,TRUE,_xll.ohTrigger(RecalcTrigger,TriggerON)),NA())</f>
        <v>-3.6217216775469296E-3</v>
      </c>
      <c r="H529" s="42">
        <f>_xll.qlCalendarAdvance(Calendar,$H528,B529,"f",FALSE)</f>
        <v>43280</v>
      </c>
      <c r="I529" s="177">
        <f>_xll.qlInterestRateIndexValueDate(Index1M,$H529)</f>
        <v>43284</v>
      </c>
      <c r="J529" s="182">
        <f>IFERROR(_xll.qlIndexFixing(Index1M,$H529,TRUE,_xll.ohTrigger(RecalcTrigger,Trigger1M)),NA())</f>
        <v>-3.6850520082753308E-3</v>
      </c>
      <c r="K529" s="44">
        <f>IFERROR(_xll.qlIndexFixing(Index3M,H529,TRUE,_xll.ohTrigger(RecalcTrigger,Trigger3M)),NA())</f>
        <v>-2.1256241605384909E-3</v>
      </c>
      <c r="L529" s="44">
        <f>IFERROR(_xll.qlIndexFixing(Index6M,$H529,TRUE,_xll.ohTrigger(RecalcTrigger,Trigger6M)),NA())</f>
        <v>-4.4390131047890367E-4</v>
      </c>
      <c r="M529" s="183">
        <f>IFERROR(_xll.qlIndexFixing(Index1Y,$H529,TRUE,_xll.ohTrigger(RecalcTrigger,Trigger1Y)),NA())</f>
        <v>1.6688526012383984E-3</v>
      </c>
      <c r="N529" s="182">
        <f>IFERROR(_xll.qlIndexFixing(ONIndex1M,I529,TRUE,_xll.ohTrigger(RecalcTrigger,Trigger1M)),NA())</f>
        <v>-3.7295004949911004E-3</v>
      </c>
      <c r="O529" s="44">
        <f>IFERROR(_xll.qlIndexFixing(ONIndex3M,I529,TRUE,_xll.ohTrigger(RecalcTrigger,Trigger3M)),NA())</f>
        <v>-2.2876730676602008E-3</v>
      </c>
      <c r="P529" s="44">
        <f>IFERROR(_xll.qlIndexFixing(ONIndex6M,I529,TRUE,_xll.ohTrigger(RecalcTrigger,Trigger6M)),NA())</f>
        <v>-8.8041853915310497E-4</v>
      </c>
      <c r="Q529" s="183">
        <f>IFERROR(_xll.qlIndexFixing(ONIndex1Y,I529,TRUE,_xll.ohTrigger(RecalcTrigger,Trigger1Y)),NA())</f>
        <v>8.3189133198047216E-4</v>
      </c>
    </row>
    <row r="530" spans="2:17" x14ac:dyDescent="0.2">
      <c r="B530" s="39" t="s">
        <v>42</v>
      </c>
      <c r="D530" s="42">
        <f>_xll.qlCalendarAdvance(Calendar,$D529,B530,"f",FALSE)</f>
        <v>43287</v>
      </c>
      <c r="E530" s="177">
        <f>_xll.qlInterestRateIndexValueDate(IndexON,D530)</f>
        <v>43287</v>
      </c>
      <c r="F530" s="193">
        <f>IFERROR(_xll.qlIndexFixing(IndexON,D530,TRUE,_xll.ohTrigger(RecalcTrigger,TriggerON)),NA())</f>
        <v>-3.6033600533258436E-3</v>
      </c>
      <c r="H530" s="42">
        <f>_xll.qlCalendarAdvance(Calendar,$H529,B530,"f",FALSE)</f>
        <v>43287</v>
      </c>
      <c r="I530" s="177">
        <f>_xll.qlInterestRateIndexValueDate(Index1M,$H530)</f>
        <v>43291</v>
      </c>
      <c r="J530" s="182">
        <f>IFERROR(_xll.qlIndexFixing(Index1M,$H530,TRUE,_xll.ohTrigger(RecalcTrigger,Trigger1M)),NA())</f>
        <v>-3.660953755969424E-3</v>
      </c>
      <c r="K530" s="44">
        <f>IFERROR(_xll.qlIndexFixing(Index3M,H530,TRUE,_xll.ohTrigger(RecalcTrigger,Trigger3M)),NA())</f>
        <v>-2.0981241779621557E-3</v>
      </c>
      <c r="L530" s="44">
        <f>IFERROR(_xll.qlIndexFixing(Index6M,$H530,TRUE,_xll.ohTrigger(RecalcTrigger,Trigger6M)),NA())</f>
        <v>-4.0829011540851083E-4</v>
      </c>
      <c r="M530" s="183">
        <f>IFERROR(_xll.qlIndexFixing(Index1Y,$H530,TRUE,_xll.ohTrigger(RecalcTrigger,Trigger1Y)),NA())</f>
        <v>1.7061874769427226E-3</v>
      </c>
      <c r="N530" s="182">
        <f>IFERROR(_xll.qlIndexFixing(ONIndex1M,I530,TRUE,_xll.ohTrigger(RecalcTrigger,Trigger1M)),NA())</f>
        <v>-3.7062898300810332E-3</v>
      </c>
      <c r="O530" s="44">
        <f>IFERROR(_xll.qlIndexFixing(ONIndex3M,I530,TRUE,_xll.ohTrigger(RecalcTrigger,Trigger3M)),NA())</f>
        <v>-2.2638468371116716E-3</v>
      </c>
      <c r="P530" s="44">
        <f>IFERROR(_xll.qlIndexFixing(ONIndex6M,I530,TRUE,_xll.ohTrigger(RecalcTrigger,Trigger6M)),NA())</f>
        <v>-8.491928126685977E-4</v>
      </c>
      <c r="Q530" s="183">
        <f>IFERROR(_xll.qlIndexFixing(ONIndex1Y,I530,TRUE,_xll.ohTrigger(RecalcTrigger,Trigger1Y)),NA())</f>
        <v>8.5587748960058718E-4</v>
      </c>
    </row>
    <row r="531" spans="2:17" x14ac:dyDescent="0.2">
      <c r="B531" s="39" t="s">
        <v>42</v>
      </c>
      <c r="D531" s="42">
        <f>_xll.qlCalendarAdvance(Calendar,$D530,B531,"f",FALSE)</f>
        <v>43294</v>
      </c>
      <c r="E531" s="177">
        <f>_xll.qlInterestRateIndexValueDate(IndexON,D531)</f>
        <v>43294</v>
      </c>
      <c r="F531" s="193">
        <f>IFERROR(_xll.qlIndexFixing(IndexON,D531,TRUE,_xll.ohTrigger(RecalcTrigger,TriggerON)),NA())</f>
        <v>-3.5845105751342032E-3</v>
      </c>
      <c r="H531" s="42">
        <f>_xll.qlCalendarAdvance(Calendar,$H530,B531,"f",FALSE)</f>
        <v>43294</v>
      </c>
      <c r="I531" s="177">
        <f>_xll.qlInterestRateIndexValueDate(Index1M,$H531)</f>
        <v>43298</v>
      </c>
      <c r="J531" s="182">
        <f>IFERROR(_xll.qlIndexFixing(Index1M,$H531,TRUE,_xll.ohTrigger(RecalcTrigger,Trigger1M)),NA())</f>
        <v>-3.6363738095634263E-3</v>
      </c>
      <c r="K531" s="44">
        <f>IFERROR(_xll.qlIndexFixing(Index3M,H531,TRUE,_xll.ohTrigger(RecalcTrigger,Trigger3M)),NA())</f>
        <v>-2.0699310147598779E-3</v>
      </c>
      <c r="L531" s="44">
        <f>IFERROR(_xll.qlIndexFixing(Index6M,$H531,TRUE,_xll.ohTrigger(RecalcTrigger,Trigger6M)),NA())</f>
        <v>-3.7236290038964739E-4</v>
      </c>
      <c r="M531" s="183">
        <f>IFERROR(_xll.qlIndexFixing(Index1Y,$H531,TRUE,_xll.ohTrigger(RecalcTrigger,Trigger1Y)),NA())</f>
        <v>1.7440023338150634E-3</v>
      </c>
      <c r="N531" s="182">
        <f>IFERROR(_xll.qlIndexFixing(ONIndex1M,I531,TRUE,_xll.ohTrigger(RecalcTrigger,Trigger1M)),NA())</f>
        <v>-3.6825971612941544E-3</v>
      </c>
      <c r="O531" s="44">
        <f>IFERROR(_xll.qlIndexFixing(ONIndex3M,I531,TRUE,_xll.ohTrigger(RecalcTrigger,Trigger3M)),NA())</f>
        <v>-2.2394609128717491E-3</v>
      </c>
      <c r="P531" s="44">
        <f>IFERROR(_xll.qlIndexFixing(ONIndex6M,I531,TRUE,_xll.ohTrigger(RecalcTrigger,Trigger6M)),NA())</f>
        <v>-8.1757405925309001E-4</v>
      </c>
      <c r="Q531" s="183">
        <f>IFERROR(_xll.qlIndexFixing(ONIndex1Y,I531,TRUE,_xll.ohTrigger(RecalcTrigger,Trigger1Y)),NA())</f>
        <v>8.8030563966334796E-4</v>
      </c>
    </row>
    <row r="532" spans="2:17" x14ac:dyDescent="0.2">
      <c r="B532" s="39" t="s">
        <v>42</v>
      </c>
      <c r="D532" s="42">
        <f>_xll.qlCalendarAdvance(Calendar,$D531,B532,"f",FALSE)</f>
        <v>43301</v>
      </c>
      <c r="E532" s="177">
        <f>_xll.qlInterestRateIndexValueDate(IndexON,D532)</f>
        <v>43301</v>
      </c>
      <c r="F532" s="193">
        <f>IFERROR(_xll.qlIndexFixing(IndexON,D532,TRUE,_xll.ohTrigger(RecalcTrigger,TriggerON)),NA())</f>
        <v>-3.565168039973976E-3</v>
      </c>
      <c r="H532" s="42">
        <f>_xll.qlCalendarAdvance(Calendar,$H531,B532,"f",FALSE)</f>
        <v>43301</v>
      </c>
      <c r="I532" s="177">
        <f>_xll.qlInterestRateIndexValueDate(Index1M,$H532)</f>
        <v>43305</v>
      </c>
      <c r="J532" s="182">
        <f>IFERROR(_xll.qlIndexFixing(Index1M,$H532,TRUE,_xll.ohTrigger(RecalcTrigger,Trigger1M)),NA())</f>
        <v>-3.6113122802999653E-3</v>
      </c>
      <c r="K532" s="44">
        <f>IFERROR(_xll.qlIndexFixing(Index3M,H532,TRUE,_xll.ohTrigger(RecalcTrigger,Trigger3M)),NA())</f>
        <v>-2.0410012456018034E-3</v>
      </c>
      <c r="L532" s="44">
        <f>IFERROR(_xll.qlIndexFixing(Index6M,$H532,TRUE,_xll.ohTrigger(RecalcTrigger,Trigger6M)),NA())</f>
        <v>-3.3612571574929192E-4</v>
      </c>
      <c r="M532" s="183">
        <f>IFERROR(_xll.qlIndexFixing(Index1Y,$H532,TRUE,_xll.ohTrigger(RecalcTrigger,Trigger1Y)),NA())</f>
        <v>1.782291015023664E-3</v>
      </c>
      <c r="N532" s="182">
        <f>IFERROR(_xll.qlIndexFixing(ONIndex1M,I532,TRUE,_xll.ohTrigger(RecalcTrigger,Trigger1M)),NA())</f>
        <v>-3.6584226029390265E-3</v>
      </c>
      <c r="O532" s="44">
        <f>IFERROR(_xll.qlIndexFixing(ONIndex3M,I532,TRUE,_xll.ohTrigger(RecalcTrigger,Trigger3M)),NA())</f>
        <v>-2.2145106330695441E-3</v>
      </c>
      <c r="P532" s="44">
        <f>IFERROR(_xll.qlIndexFixing(ONIndex6M,I532,TRUE,_xll.ohTrigger(RecalcTrigger,Trigger6M)),NA())</f>
        <v>-7.8556834757215199E-4</v>
      </c>
      <c r="Q532" s="183">
        <f>IFERROR(_xll.qlIndexFixing(ONIndex1Y,I532,TRUE,_xll.ohTrigger(RecalcTrigger,Trigger1Y)),NA())</f>
        <v>9.0518134635786396E-4</v>
      </c>
    </row>
    <row r="533" spans="2:17" x14ac:dyDescent="0.2">
      <c r="B533" s="39" t="s">
        <v>42</v>
      </c>
      <c r="D533" s="42">
        <f>_xll.qlCalendarAdvance(Calendar,$D532,B533,"f",FALSE)</f>
        <v>43308</v>
      </c>
      <c r="E533" s="177">
        <f>_xll.qlInterestRateIndexValueDate(IndexON,D533)</f>
        <v>43308</v>
      </c>
      <c r="F533" s="193">
        <f>IFERROR(_xll.qlIndexFixing(IndexON,D533,TRUE,_xll.ohTrigger(RecalcTrigger,TriggerON)),NA())</f>
        <v>-3.5453272447805162E-3</v>
      </c>
      <c r="H533" s="42">
        <f>_xll.qlCalendarAdvance(Calendar,$H532,B533,"f",FALSE)</f>
        <v>43308</v>
      </c>
      <c r="I533" s="177">
        <f>_xll.qlInterestRateIndexValueDate(Index1M,$H533)</f>
        <v>43312</v>
      </c>
      <c r="J533" s="182">
        <f>IFERROR(_xll.qlIndexFixing(Index1M,$H533,TRUE,_xll.ohTrigger(RecalcTrigger,Trigger1M)),NA())</f>
        <v>-3.5857692793739653E-3</v>
      </c>
      <c r="K533" s="44">
        <f>IFERROR(_xll.qlIndexFixing(Index3M,H533,TRUE,_xll.ohTrigger(RecalcTrigger,Trigger3M)),NA())</f>
        <v>-2.0112903225656255E-3</v>
      </c>
      <c r="L533" s="44">
        <f>IFERROR(_xll.qlIndexFixing(Index6M,$H533,TRUE,_xll.ohTrigger(RecalcTrigger,Trigger6M)),NA())</f>
        <v>-2.9958461211440033E-4</v>
      </c>
      <c r="M533" s="183">
        <f>IFERROR(_xll.qlIndexFixing(Index1Y,$H533,TRUE,_xll.ohTrigger(RecalcTrigger,Trigger1Y)),NA())</f>
        <v>1.8210471272241502E-3</v>
      </c>
      <c r="N533" s="182">
        <f>IFERROR(_xll.qlIndexFixing(ONIndex1M,I533,TRUE,_xll.ohTrigger(RecalcTrigger,Trigger1M)),NA())</f>
        <v>-3.6337662691643402E-3</v>
      </c>
      <c r="O533" s="44">
        <f>IFERROR(_xll.qlIndexFixing(ONIndex3M,I533,TRUE,_xll.ohTrigger(RecalcTrigger,Trigger3M)),NA())</f>
        <v>-2.1889913359940394E-3</v>
      </c>
      <c r="P533" s="44">
        <f>IFERROR(_xll.qlIndexFixing(ONIndex6M,I533,TRUE,_xll.ohTrigger(RecalcTrigger,Trigger6M)),NA())</f>
        <v>-7.5318174621141765E-4</v>
      </c>
      <c r="Q533" s="183">
        <f>IFERROR(_xll.qlIndexFixing(ONIndex1Y,I533,TRUE,_xll.ohTrigger(RecalcTrigger,Trigger1Y)),NA())</f>
        <v>9.3051017387324464E-4</v>
      </c>
    </row>
    <row r="534" spans="2:17" x14ac:dyDescent="0.2">
      <c r="B534" s="39" t="s">
        <v>42</v>
      </c>
      <c r="D534" s="42">
        <f>_xll.qlCalendarAdvance(Calendar,$D533,B534,"f",FALSE)</f>
        <v>43315</v>
      </c>
      <c r="E534" s="177">
        <f>_xll.qlInterestRateIndexValueDate(IndexON,D534)</f>
        <v>43315</v>
      </c>
      <c r="F534" s="193">
        <f>IFERROR(_xll.qlIndexFixing(IndexON,D534,TRUE,_xll.ohTrigger(RecalcTrigger,TriggerON)),NA())</f>
        <v>-3.5249829865957594E-3</v>
      </c>
      <c r="H534" s="42">
        <f>_xll.qlCalendarAdvance(Calendar,$H533,B534,"f",FALSE)</f>
        <v>43315</v>
      </c>
      <c r="I534" s="177">
        <f>_xll.qlInterestRateIndexValueDate(Index1M,$H534)</f>
        <v>43319</v>
      </c>
      <c r="J534" s="182">
        <f>IFERROR(_xll.qlIndexFixing(Index1M,$H534,TRUE,_xll.ohTrigger(RecalcTrigger,Trigger1M)),NA())</f>
        <v>-3.5597449179094395E-3</v>
      </c>
      <c r="K534" s="44">
        <f>IFERROR(_xll.qlIndexFixing(Index3M,H534,TRUE,_xll.ohTrigger(RecalcTrigger,Trigger3M)),NA())</f>
        <v>-1.9807525750153748E-3</v>
      </c>
      <c r="L534" s="44">
        <f>IFERROR(_xll.qlIndexFixing(Index6M,$H534,TRUE,_xll.ohTrigger(RecalcTrigger,Trigger6M)),NA())</f>
        <v>-2.6274564042233256E-4</v>
      </c>
      <c r="M534" s="183">
        <f>IFERROR(_xll.qlIndexFixing(Index1Y,$H534,TRUE,_xll.ohTrigger(RecalcTrigger,Trigger1Y)),NA())</f>
        <v>1.8602640404835355E-3</v>
      </c>
      <c r="N534" s="182">
        <f>IFERROR(_xll.qlIndexFixing(ONIndex1M,I534,TRUE,_xll.ohTrigger(RecalcTrigger,Trigger1M)),NA())</f>
        <v>-3.6086282742386899E-3</v>
      </c>
      <c r="O534" s="44">
        <f>IFERROR(_xll.qlIndexFixing(ONIndex3M,I534,TRUE,_xll.ohTrigger(RecalcTrigger,Trigger3M)),NA())</f>
        <v>-2.1628983593346973E-3</v>
      </c>
      <c r="P534" s="44">
        <f>IFERROR(_xll.qlIndexFixing(ONIndex6M,I534,TRUE,_xll.ohTrigger(RecalcTrigger,Trigger6M)),NA())</f>
        <v>-7.2042032395636113E-4</v>
      </c>
      <c r="Q534" s="183">
        <f>IFERROR(_xll.qlIndexFixing(ONIndex1Y,I534,TRUE,_xll.ohTrigger(RecalcTrigger,Trigger1Y)),NA())</f>
        <v>9.5629768679827976E-4</v>
      </c>
    </row>
    <row r="535" spans="2:17" x14ac:dyDescent="0.2">
      <c r="B535" s="39" t="s">
        <v>42</v>
      </c>
      <c r="D535" s="42">
        <f>_xll.qlCalendarAdvance(Calendar,$D534,B535,"f",FALSE)</f>
        <v>43322</v>
      </c>
      <c r="E535" s="177">
        <f>_xll.qlInterestRateIndexValueDate(IndexON,D535)</f>
        <v>43322</v>
      </c>
      <c r="F535" s="193">
        <f>IFERROR(_xll.qlIndexFixing(IndexON,D535,TRUE,_xll.ohTrigger(RecalcTrigger,TriggerON)),NA())</f>
        <v>-3.5041300622484783E-3</v>
      </c>
      <c r="H535" s="42">
        <f>_xll.qlCalendarAdvance(Calendar,$H534,B535,"f",FALSE)</f>
        <v>43322</v>
      </c>
      <c r="I535" s="177">
        <f>_xll.qlInterestRateIndexValueDate(Index1M,$H535)</f>
        <v>43326</v>
      </c>
      <c r="J535" s="182">
        <f>IFERROR(_xll.qlIndexFixing(Index1M,$H535,TRUE,_xll.ohTrigger(RecalcTrigger,Trigger1M)),NA())</f>
        <v>-3.5332393069865652E-3</v>
      </c>
      <c r="K535" s="44">
        <f>IFERROR(_xll.qlIndexFixing(Index3M,H535,TRUE,_xll.ohTrigger(RecalcTrigger,Trigger3M)),NA())</f>
        <v>-1.9493412094637055E-3</v>
      </c>
      <c r="L535" s="44">
        <f>IFERROR(_xll.qlIndexFixing(Index6M,$H535,TRUE,_xll.ohTrigger(RecalcTrigger,Trigger6M)),NA())</f>
        <v>-2.25614851929541E-4</v>
      </c>
      <c r="M535" s="183">
        <f>IFERROR(_xll.qlIndexFixing(Index1Y,$H535,TRUE,_xll.ohTrigger(RecalcTrigger,Trigger1Y)),NA())</f>
        <v>1.8999348882033523E-3</v>
      </c>
      <c r="N535" s="182">
        <f>IFERROR(_xll.qlIndexFixing(ONIndex1M,I535,TRUE,_xll.ohTrigger(RecalcTrigger,Trigger1M)),NA())</f>
        <v>-3.5830087325106064E-3</v>
      </c>
      <c r="O535" s="44">
        <f>IFERROR(_xll.qlIndexFixing(ONIndex3M,I535,TRUE,_xll.ohTrigger(RecalcTrigger,Trigger3M)),NA())</f>
        <v>-2.1362270415403728E-3</v>
      </c>
      <c r="P535" s="44">
        <f>IFERROR(_xll.qlIndexFixing(ONIndex6M,I535,TRUE,_xll.ohTrigger(RecalcTrigger,Trigger6M)),NA())</f>
        <v>-6.872901493126804E-4</v>
      </c>
      <c r="Q535" s="183">
        <f>IFERROR(_xll.qlIndexFixing(ONIndex1Y,I535,TRUE,_xll.ohTrigger(RecalcTrigger,Trigger1Y)),NA())</f>
        <v>9.825494490822706E-4</v>
      </c>
    </row>
    <row r="536" spans="2:17" x14ac:dyDescent="0.2">
      <c r="B536" s="39" t="s">
        <v>42</v>
      </c>
      <c r="D536" s="42">
        <f>_xll.qlCalendarAdvance(Calendar,$D535,B536,"f",FALSE)</f>
        <v>43329</v>
      </c>
      <c r="E536" s="177">
        <f>_xll.qlInterestRateIndexValueDate(IndexON,D536)</f>
        <v>43329</v>
      </c>
      <c r="F536" s="193">
        <f>IFERROR(_xll.qlIndexFixing(IndexON,D536,TRUE,_xll.ohTrigger(RecalcTrigger,TriggerON)),NA())</f>
        <v>-3.4827632688072541E-3</v>
      </c>
      <c r="H536" s="42">
        <f>_xll.qlCalendarAdvance(Calendar,$H535,B536,"f",FALSE)</f>
        <v>43329</v>
      </c>
      <c r="I536" s="177">
        <f>_xll.qlInterestRateIndexValueDate(Index1M,$H536)</f>
        <v>43333</v>
      </c>
      <c r="J536" s="182">
        <f>IFERROR(_xll.qlIndexFixing(Index1M,$H536,TRUE,_xll.ohTrigger(RecalcTrigger,Trigger1M)),NA())</f>
        <v>-3.506252557615898E-3</v>
      </c>
      <c r="K536" s="44">
        <f>IFERROR(_xll.qlIndexFixing(Index3M,H536,TRUE,_xll.ohTrigger(RecalcTrigger,Trigger3M)),NA())</f>
        <v>-1.917008309421146E-3</v>
      </c>
      <c r="L536" s="44">
        <f>IFERROR(_xll.qlIndexFixing(Index6M,$H536,TRUE,_xll.ohTrigger(RecalcTrigger,Trigger6M)),NA())</f>
        <v>-1.8819829822004221E-4</v>
      </c>
      <c r="M536" s="183">
        <f>IFERROR(_xll.qlIndexFixing(Index1Y,$H536,TRUE,_xll.ohTrigger(RecalcTrigger,Trigger1Y)),NA())</f>
        <v>1.9400525670390577E-3</v>
      </c>
      <c r="N536" s="182">
        <f>IFERROR(_xll.qlIndexFixing(ONIndex1M,I536,TRUE,_xll.ohTrigger(RecalcTrigger,Trigger1M)),NA())</f>
        <v>-3.556907758088812E-3</v>
      </c>
      <c r="O536" s="44">
        <f>IFERROR(_xll.qlIndexFixing(ONIndex3M,I536,TRUE,_xll.ohTrigger(RecalcTrigger,Trigger3M)),NA())</f>
        <v>-2.1089727204604003E-3</v>
      </c>
      <c r="P536" s="44">
        <f>IFERROR(_xll.qlIndexFixing(ONIndex6M,I536,TRUE,_xll.ohTrigger(RecalcTrigger,Trigger6M)),NA())</f>
        <v>-6.5379729086600946E-4</v>
      </c>
      <c r="Q536" s="183">
        <f>IFERROR(_xll.qlIndexFixing(ONIndex1Y,I536,TRUE,_xll.ohTrigger(RecalcTrigger,Trigger1Y)),NA())</f>
        <v>1.0092710253140069E-3</v>
      </c>
    </row>
    <row r="537" spans="2:17" x14ac:dyDescent="0.2">
      <c r="B537" s="39" t="s">
        <v>42</v>
      </c>
      <c r="D537" s="42">
        <f>_xll.qlCalendarAdvance(Calendar,$D536,B537,"f",FALSE)</f>
        <v>43336</v>
      </c>
      <c r="E537" s="177">
        <f>_xll.qlInterestRateIndexValueDate(IndexON,D537)</f>
        <v>43336</v>
      </c>
      <c r="F537" s="193">
        <f>IFERROR(_xll.qlIndexFixing(IndexON,D537,TRUE,_xll.ohTrigger(RecalcTrigger,TriggerON)),NA())</f>
        <v>-3.460877403114182E-3</v>
      </c>
      <c r="H537" s="42">
        <f>_xll.qlCalendarAdvance(Calendar,$H536,B537,"f",FALSE)</f>
        <v>43336</v>
      </c>
      <c r="I537" s="177">
        <f>_xll.qlInterestRateIndexValueDate(Index1M,$H537)</f>
        <v>43340</v>
      </c>
      <c r="J537" s="182">
        <f>IFERROR(_xll.qlIndexFixing(Index1M,$H537,TRUE,_xll.ohTrigger(RecalcTrigger,Trigger1M)),NA())</f>
        <v>-3.4787847807473968E-3</v>
      </c>
      <c r="K537" s="44">
        <f>IFERROR(_xll.qlIndexFixing(Index3M,H537,TRUE,_xll.ohTrigger(RecalcTrigger,Trigger3M)),NA())</f>
        <v>-1.8837048352475217E-3</v>
      </c>
      <c r="L537" s="44">
        <f>IFERROR(_xll.qlIndexFixing(Index6M,$H537,TRUE,_xll.ohTrigger(RecalcTrigger,Trigger6M)),NA())</f>
        <v>-1.5050203121692925E-4</v>
      </c>
      <c r="M537" s="183">
        <f>IFERROR(_xll.qlIndexFixing(Index1Y,$H537,TRUE,_xll.ohTrigger(RecalcTrigger,Trigger1Y)),NA())</f>
        <v>1.980609736822507E-3</v>
      </c>
      <c r="N537" s="182">
        <f>IFERROR(_xll.qlIndexFixing(ONIndex1M,I537,TRUE,_xll.ohTrigger(RecalcTrigger,Trigger1M)),NA())</f>
        <v>-3.5303254652419014E-3</v>
      </c>
      <c r="O537" s="44">
        <f>IFERROR(_xll.qlIndexFixing(ONIndex3M,I537,TRUE,_xll.ohTrigger(RecalcTrigger,Trigger3M)),NA())</f>
        <v>-2.0811307343038266E-3</v>
      </c>
      <c r="P537" s="44">
        <f>IFERROR(_xll.qlIndexFixing(ONIndex6M,I537,TRUE,_xll.ohTrigger(RecalcTrigger,Trigger6M)),NA())</f>
        <v>-6.1994781752172656E-4</v>
      </c>
      <c r="Q537" s="183">
        <f>IFERROR(_xll.qlIndexFixing(ONIndex1Y,I537,TRUE,_xll.ohTrigger(RecalcTrigger,Trigger1Y)),NA())</f>
        <v>1.0364679796825982E-3</v>
      </c>
    </row>
    <row r="538" spans="2:17" x14ac:dyDescent="0.2">
      <c r="B538" s="39" t="s">
        <v>42</v>
      </c>
      <c r="D538" s="42">
        <f>_xll.qlCalendarAdvance(Calendar,$D537,B538,"f",FALSE)</f>
        <v>43343</v>
      </c>
      <c r="E538" s="177">
        <f>_xll.qlInterestRateIndexValueDate(IndexON,D538)</f>
        <v>43343</v>
      </c>
      <c r="F538" s="193">
        <f>IFERROR(_xll.qlIndexFixing(IndexON,D538,TRUE,_xll.ohTrigger(RecalcTrigger,TriggerON)),NA())</f>
        <v>-3.4384672620912937E-3</v>
      </c>
      <c r="H538" s="42">
        <f>_xll.qlCalendarAdvance(Calendar,$H537,B538,"f",FALSE)</f>
        <v>43343</v>
      </c>
      <c r="I538" s="177">
        <f>_xll.qlInterestRateIndexValueDate(Index1M,$H538)</f>
        <v>43347</v>
      </c>
      <c r="J538" s="182">
        <f>IFERROR(_xll.qlIndexFixing(Index1M,$H538,TRUE,_xll.ohTrigger(RecalcTrigger,Trigger1M)),NA())</f>
        <v>-3.4528898660450835E-3</v>
      </c>
      <c r="K538" s="44">
        <f>IFERROR(_xll.qlIndexFixing(Index3M,H538,TRUE,_xll.ohTrigger(RecalcTrigger,Trigger3M)),NA())</f>
        <v>-1.8520447705103163E-3</v>
      </c>
      <c r="L538" s="44">
        <f>IFERROR(_xll.qlIndexFixing(Index6M,$H538,TRUE,_xll.ohTrigger(RecalcTrigger,Trigger6M)),NA())</f>
        <v>-1.209410067127635E-4</v>
      </c>
      <c r="M538" s="183">
        <f>IFERROR(_xll.qlIndexFixing(Index1Y,$H538,TRUE,_xll.ohTrigger(RecalcTrigger,Trigger1Y)),NA())</f>
        <v>2.0215988204789525E-3</v>
      </c>
      <c r="N538" s="182">
        <f>IFERROR(_xll.qlIndexFixing(ONIndex1M,I538,TRUE,_xll.ohTrigger(RecalcTrigger,Trigger1M)),NA())</f>
        <v>-3.5032619681585331E-3</v>
      </c>
      <c r="O538" s="44">
        <f>IFERROR(_xll.qlIndexFixing(ONIndex3M,I538,TRUE,_xll.ohTrigger(RecalcTrigger,Trigger3M)),NA())</f>
        <v>-2.0526964210398901E-3</v>
      </c>
      <c r="P538" s="44">
        <f>IFERROR(_xll.qlIndexFixing(ONIndex6M,I538,TRUE,_xll.ohTrigger(RecalcTrigger,Trigger6M)),NA())</f>
        <v>-5.8574779774556163E-4</v>
      </c>
      <c r="Q538" s="183">
        <f>IFERROR(_xll.qlIndexFixing(ONIndex1Y,I538,TRUE,_xll.ohTrigger(RecalcTrigger,Trigger1Y)),NA())</f>
        <v>1.064145876537026E-3</v>
      </c>
    </row>
    <row r="539" spans="2:17" x14ac:dyDescent="0.2">
      <c r="B539" s="39" t="s">
        <v>42</v>
      </c>
      <c r="D539" s="42">
        <f>_xll.qlCalendarAdvance(Calendar,$D538,B539,"f",FALSE)</f>
        <v>43350</v>
      </c>
      <c r="E539" s="177">
        <f>_xll.qlInterestRateIndexValueDate(IndexON,D539)</f>
        <v>43350</v>
      </c>
      <c r="F539" s="193">
        <f>IFERROR(_xll.qlIndexFixing(IndexON,D539,TRUE,_xll.ohTrigger(RecalcTrigger,TriggerON)),NA())</f>
        <v>-3.4155276426339753E-3</v>
      </c>
      <c r="H539" s="42">
        <f>_xll.qlCalendarAdvance(Calendar,$H538,B539,"f",FALSE)</f>
        <v>43350</v>
      </c>
      <c r="I539" s="177">
        <f>_xll.qlInterestRateIndexValueDate(Index1M,$H539)</f>
        <v>43354</v>
      </c>
      <c r="J539" s="182">
        <f>IFERROR(_xll.qlIndexFixing(Index1M,$H539,TRUE,_xll.ohTrigger(RecalcTrigger,Trigger1M)),NA())</f>
        <v>-3.4244944292738388E-3</v>
      </c>
      <c r="K539" s="44">
        <f>IFERROR(_xll.qlIndexFixing(Index3M,H539,TRUE,_xll.ohTrigger(RecalcTrigger,Trigger3M)),NA())</f>
        <v>-1.8167334724827535E-3</v>
      </c>
      <c r="L539" s="44">
        <f>IFERROR(_xll.qlIndexFixing(Index6M,$H539,TRUE,_xll.ohTrigger(RecalcTrigger,Trigger6M)),NA())</f>
        <v>-8.2754627330429886E-5</v>
      </c>
      <c r="M539" s="183">
        <f>IFERROR(_xll.qlIndexFixing(Index1Y,$H539,TRUE,_xll.ohTrigger(RecalcTrigger,Trigger1Y)),NA())</f>
        <v>2.0630120039460097E-3</v>
      </c>
      <c r="N539" s="182">
        <f>IFERROR(_xll.qlIndexFixing(ONIndex1M,I539,TRUE,_xll.ohTrigger(RecalcTrigger,Trigger1M)),NA())</f>
        <v>-3.4757173811872377E-3</v>
      </c>
      <c r="O539" s="44">
        <f>IFERROR(_xll.qlIndexFixing(ONIndex3M,I539,TRUE,_xll.ohTrigger(RecalcTrigger,Trigger3M)),NA())</f>
        <v>-2.0236651186777976E-3</v>
      </c>
      <c r="P539" s="44">
        <f>IFERROR(_xll.qlIndexFixing(ONIndex6M,I539,TRUE,_xll.ohTrigger(RecalcTrigger,Trigger6M)),NA())</f>
        <v>-5.5120330016311669E-4</v>
      </c>
      <c r="Q539" s="183">
        <f>IFERROR(_xll.qlIndexFixing(ONIndex1Y,I539,TRUE,_xll.ohTrigger(RecalcTrigger,Trigger1Y)),NA())</f>
        <v>1.0923102801463358E-3</v>
      </c>
    </row>
    <row r="540" spans="2:17" x14ac:dyDescent="0.2">
      <c r="B540" s="39" t="s">
        <v>42</v>
      </c>
      <c r="D540" s="42">
        <f>_xll.qlCalendarAdvance(Calendar,$D539,B540,"f",FALSE)</f>
        <v>43357</v>
      </c>
      <c r="E540" s="177">
        <f>_xll.qlInterestRateIndexValueDate(IndexON,D540)</f>
        <v>43357</v>
      </c>
      <c r="F540" s="193">
        <f>IFERROR(_xll.qlIndexFixing(IndexON,D540,TRUE,_xll.ohTrigger(RecalcTrigger,TriggerON)),NA())</f>
        <v>-3.3920533417175491E-3</v>
      </c>
      <c r="H540" s="42">
        <f>_xll.qlCalendarAdvance(Calendar,$H539,B540,"f",FALSE)</f>
        <v>43357</v>
      </c>
      <c r="I540" s="177">
        <f>_xll.qlInterestRateIndexValueDate(Index1M,$H540)</f>
        <v>43361</v>
      </c>
      <c r="J540" s="182">
        <f>IFERROR(_xll.qlIndexFixing(Index1M,$H540,TRUE,_xll.ohTrigger(RecalcTrigger,Trigger1M)),NA())</f>
        <v>-3.395618287316271E-3</v>
      </c>
      <c r="K540" s="44">
        <f>IFERROR(_xll.qlIndexFixing(Index3M,H540,TRUE,_xll.ohTrigger(RecalcTrigger,Trigger3M)),NA())</f>
        <v>-1.7802996093742994E-3</v>
      </c>
      <c r="L540" s="44">
        <f>IFERROR(_xll.qlIndexFixing(Index6M,$H540,TRUE,_xll.ohTrigger(RecalcTrigger,Trigger6M)),NA())</f>
        <v>-4.4305407295869689E-5</v>
      </c>
      <c r="M540" s="183">
        <f>IFERROR(_xll.qlIndexFixing(Index1Y,$H540,TRUE,_xll.ohTrigger(RecalcTrigger,Trigger1Y)),NA())</f>
        <v>2.1048412360906588E-3</v>
      </c>
      <c r="N540" s="182">
        <f>IFERROR(_xll.qlIndexFixing(ONIndex1M,I540,TRUE,_xll.ohTrigger(RecalcTrigger,Trigger1M)),NA())</f>
        <v>-3.4476918185166738E-3</v>
      </c>
      <c r="O540" s="44">
        <f>IFERROR(_xll.qlIndexFixing(ONIndex3M,I540,TRUE,_xll.ohTrigger(RecalcTrigger,Trigger3M)),NA())</f>
        <v>-1.9940305987997675E-3</v>
      </c>
      <c r="P540" s="44">
        <f>IFERROR(_xll.qlIndexFixing(ONIndex6M,I540,TRUE,_xll.ohTrigger(RecalcTrigger,Trigger6M)),NA())</f>
        <v>-5.1632039332005775E-4</v>
      </c>
      <c r="Q540" s="183">
        <f>IFERROR(_xll.qlIndexFixing(ONIndex1Y,I540,TRUE,_xll.ohTrigger(RecalcTrigger,Trigger1Y)),NA())</f>
        <v>1.1209667547795732E-3</v>
      </c>
    </row>
    <row r="541" spans="2:17" x14ac:dyDescent="0.2">
      <c r="B541" s="39" t="s">
        <v>42</v>
      </c>
      <c r="D541" s="42">
        <f>_xll.qlCalendarAdvance(Calendar,$D540,B541,"f",FALSE)</f>
        <v>43364</v>
      </c>
      <c r="E541" s="177">
        <f>_xll.qlInterestRateIndexValueDate(IndexON,D541)</f>
        <v>43364</v>
      </c>
      <c r="F541" s="193">
        <f>IFERROR(_xll.qlIndexFixing(IndexON,D541,TRUE,_xll.ohTrigger(RecalcTrigger,TriggerON)),NA())</f>
        <v>-3.3680391561308198E-3</v>
      </c>
      <c r="H541" s="42">
        <f>_xll.qlCalendarAdvance(Calendar,$H540,B541,"f",FALSE)</f>
        <v>43364</v>
      </c>
      <c r="I541" s="177">
        <f>_xll.qlInterestRateIndexValueDate(Index1M,$H541)</f>
        <v>43368</v>
      </c>
      <c r="J541" s="182">
        <f>IFERROR(_xll.qlIndexFixing(Index1M,$H541,TRUE,_xll.ohTrigger(RecalcTrigger,Trigger1M)),NA())</f>
        <v>-3.366261551007721E-3</v>
      </c>
      <c r="K541" s="44">
        <f>IFERROR(_xll.qlIndexFixing(Index3M,H541,TRUE,_xll.ohTrigger(RecalcTrigger,Trigger3M)),NA())</f>
        <v>-1.736862805742045E-3</v>
      </c>
      <c r="L541" s="44">
        <f>IFERROR(_xll.qlIndexFixing(Index6M,$H541,TRUE,_xll.ohTrigger(RecalcTrigger,Trigger6M)),NA())</f>
        <v>-5.5994001351611246E-6</v>
      </c>
      <c r="M541" s="183">
        <f>IFERROR(_xll.qlIndexFixing(Index1Y,$H541,TRUE,_xll.ohTrigger(RecalcTrigger,Trigger1Y)),NA())</f>
        <v>2.147078228625364E-3</v>
      </c>
      <c r="N541" s="182">
        <f>IFERROR(_xll.qlIndexFixing(ONIndex1M,I541,TRUE,_xll.ohTrigger(RecalcTrigger,Trigger1M)),NA())</f>
        <v>-3.4191853942555639E-3</v>
      </c>
      <c r="O541" s="44">
        <f>IFERROR(_xll.qlIndexFixing(ONIndex3M,I541,TRUE,_xll.ohTrigger(RecalcTrigger,Trigger3M)),NA())</f>
        <v>-1.9635253972749567E-3</v>
      </c>
      <c r="P541" s="44">
        <f>IFERROR(_xll.qlIndexFixing(ONIndex6M,I541,TRUE,_xll.ohTrigger(RecalcTrigger,Trigger6M)),NA())</f>
        <v>-4.8110514632160317E-4</v>
      </c>
      <c r="Q541" s="183">
        <f>IFERROR(_xll.qlIndexFixing(ONIndex1Y,I541,TRUE,_xll.ohTrigger(RecalcTrigger,Trigger1Y)),NA())</f>
        <v>1.1501208648656558E-3</v>
      </c>
    </row>
    <row r="542" spans="2:17" x14ac:dyDescent="0.2">
      <c r="B542" s="39" t="s">
        <v>42</v>
      </c>
      <c r="D542" s="42">
        <f>_xll.qlCalendarAdvance(Calendar,$D541,B542,"f",FALSE)</f>
        <v>43371</v>
      </c>
      <c r="E542" s="177">
        <f>_xll.qlInterestRateIndexValueDate(IndexON,D542)</f>
        <v>43371</v>
      </c>
      <c r="F542" s="193">
        <f>IFERROR(_xll.qlIndexFixing(IndexON,D542,TRUE,_xll.ohTrigger(RecalcTrigger,TriggerON)),NA())</f>
        <v>-3.3434798828491097E-3</v>
      </c>
      <c r="H542" s="42">
        <f>_xll.qlCalendarAdvance(Calendar,$H541,B542,"f",FALSE)</f>
        <v>43371</v>
      </c>
      <c r="I542" s="177">
        <f>_xll.qlInterestRateIndexValueDate(Index1M,$H542)</f>
        <v>43375</v>
      </c>
      <c r="J542" s="182">
        <f>IFERROR(_xll.qlIndexFixing(Index1M,$H542,TRUE,_xll.ohTrigger(RecalcTrigger,Trigger1M)),NA())</f>
        <v>-3.334234363288416E-3</v>
      </c>
      <c r="K542" s="44">
        <f>IFERROR(_xll.qlIndexFixing(Index3M,H542,TRUE,_xll.ohTrigger(RecalcTrigger,Trigger3M)),NA())</f>
        <v>-1.7010184884942534E-3</v>
      </c>
      <c r="L542" s="44">
        <f>IFERROR(_xll.qlIndexFixing(Index6M,$H542,TRUE,_xll.ohTrigger(RecalcTrigger,Trigger6M)),NA())</f>
        <v>3.6224556009328772E-5</v>
      </c>
      <c r="M542" s="183">
        <f>IFERROR(_xll.qlIndexFixing(Index1Y,$H542,TRUE,_xll.ohTrigger(RecalcTrigger,Trigger1Y)),NA())</f>
        <v>2.1897144560228819E-3</v>
      </c>
      <c r="N542" s="182">
        <f>IFERROR(_xll.qlIndexFixing(ONIndex1M,I542,TRUE,_xll.ohTrigger(RecalcTrigger,Trigger1M)),NA())</f>
        <v>-3.3901982228323746E-3</v>
      </c>
      <c r="O542" s="44">
        <f>IFERROR(_xll.qlIndexFixing(ONIndex3M,I542,TRUE,_xll.ohTrigger(RecalcTrigger,Trigger3M)),NA())</f>
        <v>-1.9319333494971502E-3</v>
      </c>
      <c r="P542" s="44">
        <f>IFERROR(_xll.qlIndexFixing(ONIndex6M,I542,TRUE,_xll.ohTrigger(RecalcTrigger,Trigger6M)),NA())</f>
        <v>-4.4556362743364275E-4</v>
      </c>
      <c r="Q542" s="183">
        <f>IFERROR(_xll.qlIndexFixing(ONIndex1Y,I542,TRUE,_xll.ohTrigger(RecalcTrigger,Trigger1Y)),NA())</f>
        <v>1.1797781747535652E-3</v>
      </c>
    </row>
    <row r="543" spans="2:17" x14ac:dyDescent="0.2">
      <c r="B543" s="39" t="s">
        <v>42</v>
      </c>
      <c r="D543" s="42">
        <f>_xll.qlCalendarAdvance(Calendar,$D542,B543,"f",FALSE)</f>
        <v>43378</v>
      </c>
      <c r="E543" s="177">
        <f>_xll.qlInterestRateIndexValueDate(IndexON,D543)</f>
        <v>43378</v>
      </c>
      <c r="F543" s="193">
        <f>IFERROR(_xll.qlIndexFixing(IndexON,D543,TRUE,_xll.ohTrigger(RecalcTrigger,TriggerON)),NA())</f>
        <v>-3.3183703186479008E-3</v>
      </c>
      <c r="H543" s="42">
        <f>_xll.qlCalendarAdvance(Calendar,$H542,B543,"f",FALSE)</f>
        <v>43378</v>
      </c>
      <c r="I543" s="177">
        <f>_xll.qlInterestRateIndexValueDate(Index1M,$H543)</f>
        <v>43382</v>
      </c>
      <c r="J543" s="182">
        <f>IFERROR(_xll.qlIndexFixing(Index1M,$H543,TRUE,_xll.ohTrigger(RecalcTrigger,Trigger1M)),NA())</f>
        <v>-3.3038827482116807E-3</v>
      </c>
      <c r="K543" s="44">
        <f>IFERROR(_xll.qlIndexFixing(Index3M,H543,TRUE,_xll.ohTrigger(RecalcTrigger,Trigger3M)),NA())</f>
        <v>-1.661259783271802E-3</v>
      </c>
      <c r="L543" s="44">
        <f>IFERROR(_xll.qlIndexFixing(Index6M,$H543,TRUE,_xll.ohTrigger(RecalcTrigger,Trigger6M)),NA())</f>
        <v>7.5441354968778084E-5</v>
      </c>
      <c r="M543" s="183">
        <f>IFERROR(_xll.qlIndexFixing(Index1Y,$H543,TRUE,_xll.ohTrigger(RecalcTrigger,Trigger1Y)),NA())</f>
        <v>2.2327411554319459E-3</v>
      </c>
      <c r="N543" s="182">
        <f>IFERROR(_xll.qlIndexFixing(ONIndex1M,I543,TRUE,_xll.ohTrigger(RecalcTrigger,Trigger1M)),NA())</f>
        <v>-3.3607304182758924E-3</v>
      </c>
      <c r="O543" s="44">
        <f>IFERROR(_xll.qlIndexFixing(ONIndex3M,I543,TRUE,_xll.ohTrigger(RecalcTrigger,Trigger3M)),NA())</f>
        <v>-1.8992350541857661E-3</v>
      </c>
      <c r="P543" s="44">
        <f>IFERROR(_xll.qlIndexFixing(ONIndex6M,I543,TRUE,_xll.ohTrigger(RecalcTrigger,Trigger6M)),NA())</f>
        <v>-4.0970190540168261E-4</v>
      </c>
      <c r="Q543" s="183">
        <f>IFERROR(_xll.qlIndexFixing(ONIndex1Y,I543,TRUE,_xll.ohTrigger(RecalcTrigger,Trigger1Y)),NA())</f>
        <v>1.2099442486324108E-3</v>
      </c>
    </row>
    <row r="544" spans="2:17" x14ac:dyDescent="0.2">
      <c r="B544" s="39" t="s">
        <v>42</v>
      </c>
      <c r="D544" s="42">
        <f>_xll.qlCalendarAdvance(Calendar,$D543,B544,"f",FALSE)</f>
        <v>43385</v>
      </c>
      <c r="E544" s="177">
        <f>_xll.qlInterestRateIndexValueDate(IndexON,D544)</f>
        <v>43385</v>
      </c>
      <c r="F544" s="193">
        <f>IFERROR(_xll.qlIndexFixing(IndexON,D544,TRUE,_xll.ohTrigger(RecalcTrigger,TriggerON)),NA())</f>
        <v>-3.2927052603959339E-3</v>
      </c>
      <c r="H544" s="42">
        <f>_xll.qlCalendarAdvance(Calendar,$H543,B544,"f",FALSE)</f>
        <v>43385</v>
      </c>
      <c r="I544" s="177">
        <f>_xll.qlInterestRateIndexValueDate(Index1M,$H544)</f>
        <v>43389</v>
      </c>
      <c r="J544" s="182">
        <f>IFERROR(_xll.qlIndexFixing(Index1M,$H544,TRUE,_xll.ohTrigger(RecalcTrigger,Trigger1M)),NA())</f>
        <v>-3.2730508806764992E-3</v>
      </c>
      <c r="K544" s="44">
        <f>IFERROR(_xll.qlIndexFixing(Index3M,H544,TRUE,_xll.ohTrigger(RecalcTrigger,Trigger3M)),NA())</f>
        <v>-1.6206137200683434E-3</v>
      </c>
      <c r="L544" s="44">
        <f>IFERROR(_xll.qlIndexFixing(Index6M,$H544,TRUE,_xll.ohTrigger(RecalcTrigger,Trigger6M)),NA())</f>
        <v>1.1489635000954807E-4</v>
      </c>
      <c r="M544" s="183">
        <f>IFERROR(_xll.qlIndexFixing(Index1Y,$H544,TRUE,_xll.ohTrigger(RecalcTrigger,Trigger1Y)),NA())</f>
        <v>2.2761493265903224E-3</v>
      </c>
      <c r="N544" s="182">
        <f>IFERROR(_xll.qlIndexFixing(ONIndex1M,I544,TRUE,_xll.ohTrigger(RecalcTrigger,Trigger1M)),NA())</f>
        <v>-3.3307820949346478E-3</v>
      </c>
      <c r="O544" s="44">
        <f>IFERROR(_xll.qlIndexFixing(ONIndex3M,I544,TRUE,_xll.ohTrigger(RecalcTrigger,Trigger3M)),NA())</f>
        <v>-1.865411109740478E-3</v>
      </c>
      <c r="P544" s="44">
        <f>IFERROR(_xll.qlIndexFixing(ONIndex6M,I544,TRUE,_xll.ohTrigger(RecalcTrigger,Trigger6M)),NA())</f>
        <v>-3.735260487314207E-4</v>
      </c>
      <c r="Q544" s="183">
        <f>IFERROR(_xll.qlIndexFixing(ONIndex1Y,I544,TRUE,_xll.ohTrigger(RecalcTrigger,Trigger1Y)),NA())</f>
        <v>1.2406246510110464E-3</v>
      </c>
    </row>
    <row r="545" spans="2:17" x14ac:dyDescent="0.2">
      <c r="B545" s="39" t="s">
        <v>42</v>
      </c>
      <c r="D545" s="42">
        <f>_xll.qlCalendarAdvance(Calendar,$D544,B545,"f",FALSE)</f>
        <v>43392</v>
      </c>
      <c r="E545" s="177">
        <f>_xll.qlInterestRateIndexValueDate(IndexON,D545)</f>
        <v>43392</v>
      </c>
      <c r="F545" s="193">
        <f>IFERROR(_xll.qlIndexFixing(IndexON,D545,TRUE,_xll.ohTrigger(RecalcTrigger,TriggerON)),NA())</f>
        <v>-3.2664795049353046E-3</v>
      </c>
      <c r="H545" s="42">
        <f>_xll.qlCalendarAdvance(Calendar,$H544,B545,"f",FALSE)</f>
        <v>43392</v>
      </c>
      <c r="I545" s="177">
        <f>_xll.qlInterestRateIndexValueDate(Index1M,$H545)</f>
        <v>43396</v>
      </c>
      <c r="J545" s="182">
        <f>IFERROR(_xll.qlIndexFixing(Index1M,$H545,TRUE,_xll.ohTrigger(RecalcTrigger,Trigger1M)),NA())</f>
        <v>-3.2417388711738424E-3</v>
      </c>
      <c r="K545" s="44">
        <f>IFERROR(_xll.qlIndexFixing(Index3M,H545,TRUE,_xll.ohTrigger(RecalcTrigger,Trigger3M)),NA())</f>
        <v>-1.5791870206009933E-3</v>
      </c>
      <c r="L545" s="44">
        <f>IFERROR(_xll.qlIndexFixing(Index6M,$H545,TRUE,_xll.ohTrigger(RecalcTrigger,Trigger6M)),NA())</f>
        <v>1.5458348612107985E-4</v>
      </c>
      <c r="M545" s="183">
        <f>IFERROR(_xll.qlIndexFixing(Index1Y,$H545,TRUE,_xll.ohTrigger(RecalcTrigger,Trigger1Y)),NA())</f>
        <v>2.3199297317385223E-3</v>
      </c>
      <c r="N545" s="182">
        <f>IFERROR(_xll.qlIndexFixing(ONIndex1M,I545,TRUE,_xll.ohTrigger(RecalcTrigger,Trigger1M)),NA())</f>
        <v>-3.3003533671571716E-3</v>
      </c>
      <c r="O545" s="44">
        <f>IFERROR(_xll.qlIndexFixing(ONIndex3M,I545,TRUE,_xll.ohTrigger(RecalcTrigger,Trigger3M)),NA())</f>
        <v>-1.8304421146408956E-3</v>
      </c>
      <c r="P545" s="44">
        <f>IFERROR(_xll.qlIndexFixing(ONIndex6M,I545,TRUE,_xll.ohTrigger(RecalcTrigger,Trigger6M)),NA())</f>
        <v>-3.3704212640817133E-4</v>
      </c>
      <c r="Q545" s="183">
        <f>IFERROR(_xll.qlIndexFixing(ONIndex1Y,I545,TRUE,_xll.ohTrigger(RecalcTrigger,Trigger1Y)),NA())</f>
        <v>1.2718249460785813E-3</v>
      </c>
    </row>
    <row r="546" spans="2:17" x14ac:dyDescent="0.2">
      <c r="B546" s="39" t="s">
        <v>42</v>
      </c>
      <c r="D546" s="42">
        <f>_xll.qlCalendarAdvance(Calendar,$D545,B546,"f",FALSE)</f>
        <v>43399</v>
      </c>
      <c r="E546" s="177">
        <f>_xll.qlInterestRateIndexValueDate(IndexON,D546)</f>
        <v>43399</v>
      </c>
      <c r="F546" s="193">
        <f>IFERROR(_xll.qlIndexFixing(IndexON,D546,TRUE,_xll.ohTrigger(RecalcTrigger,TriggerON)),NA())</f>
        <v>-3.2396878491214309E-3</v>
      </c>
      <c r="H546" s="42">
        <f>_xll.qlCalendarAdvance(Calendar,$H545,B546,"f",FALSE)</f>
        <v>43399</v>
      </c>
      <c r="I546" s="177">
        <f>_xll.qlInterestRateIndexValueDate(Index1M,$H546)</f>
        <v>43403</v>
      </c>
      <c r="J546" s="182">
        <f>IFERROR(_xll.qlIndexFixing(Index1M,$H546,TRUE,_xll.ohTrigger(RecalcTrigger,Trigger1M)),NA())</f>
        <v>-3.2099468301250594E-3</v>
      </c>
      <c r="K546" s="44">
        <f>IFERROR(_xll.qlIndexFixing(Index3M,H546,TRUE,_xll.ohTrigger(RecalcTrigger,Trigger3M)),NA())</f>
        <v>-1.537089736415454E-3</v>
      </c>
      <c r="L546" s="44">
        <f>IFERROR(_xll.qlIndexFixing(Index6M,$H546,TRUE,_xll.ohTrigger(RecalcTrigger,Trigger6M)),NA())</f>
        <v>1.9449670991876668E-4</v>
      </c>
      <c r="M546" s="183">
        <f>IFERROR(_xll.qlIndexFixing(Index1Y,$H546,TRUE,_xll.ohTrigger(RecalcTrigger,Trigger1Y)),NA())</f>
        <v>2.3640728955324195E-3</v>
      </c>
      <c r="N546" s="182">
        <f>IFERROR(_xll.qlIndexFixing(ONIndex1M,I546,TRUE,_xll.ohTrigger(RecalcTrigger,Trigger1M)),NA())</f>
        <v>-3.2694443489322822E-3</v>
      </c>
      <c r="O546" s="44">
        <f>IFERROR(_xll.qlIndexFixing(ONIndex3M,I546,TRUE,_xll.ohTrigger(RecalcTrigger,Trigger3M)),NA())</f>
        <v>-1.7943086676064368E-3</v>
      </c>
      <c r="P546" s="44">
        <f>IFERROR(_xll.qlIndexFixing(ONIndex6M,I546,TRUE,_xll.ohTrigger(RecalcTrigger,Trigger6M)),NA())</f>
        <v>-3.002562067377923E-4</v>
      </c>
      <c r="Q546" s="183">
        <f>IFERROR(_xll.qlIndexFixing(ONIndex1Y,I546,TRUE,_xll.ohTrigger(RecalcTrigger,Trigger1Y)),NA())</f>
        <v>1.3035506982639333E-3</v>
      </c>
    </row>
    <row r="547" spans="2:17" x14ac:dyDescent="0.2">
      <c r="B547" s="39" t="s">
        <v>42</v>
      </c>
      <c r="D547" s="42">
        <f>_xll.qlCalendarAdvance(Calendar,$D546,B547,"f",FALSE)</f>
        <v>43406</v>
      </c>
      <c r="E547" s="177">
        <f>_xll.qlInterestRateIndexValueDate(IndexON,D547)</f>
        <v>43406</v>
      </c>
      <c r="F547" s="193">
        <f>IFERROR(_xll.qlIndexFixing(IndexON,D547,TRUE,_xll.ohTrigger(RecalcTrigger,TriggerON)),NA())</f>
        <v>-3.212325089729795E-3</v>
      </c>
      <c r="H547" s="42">
        <f>_xll.qlCalendarAdvance(Calendar,$H546,B547,"f",FALSE)</f>
        <v>43406</v>
      </c>
      <c r="I547" s="177">
        <f>_xll.qlInterestRateIndexValueDate(Index1M,$H547)</f>
        <v>43410</v>
      </c>
      <c r="J547" s="182">
        <f>IFERROR(_xll.qlIndexFixing(Index1M,$H547,TRUE,_xll.ohTrigger(RecalcTrigger,Trigger1M)),NA())</f>
        <v>-3.1800348518156163E-3</v>
      </c>
      <c r="K547" s="44">
        <f>IFERROR(_xll.qlIndexFixing(Index3M,H547,TRUE,_xll.ohTrigger(RecalcTrigger,Trigger3M)),NA())</f>
        <v>-1.4944352492943841E-3</v>
      </c>
      <c r="L547" s="44">
        <f>IFERROR(_xll.qlIndexFixing(Index6M,$H547,TRUE,_xll.ohTrigger(RecalcTrigger,Trigger6M)),NA())</f>
        <v>2.3169083128380777E-4</v>
      </c>
      <c r="M547" s="183">
        <f>IFERROR(_xll.qlIndexFixing(Index1Y,$H547,TRUE,_xll.ohTrigger(RecalcTrigger,Trigger1Y)),NA())</f>
        <v>2.4085691049558697E-3</v>
      </c>
      <c r="N547" s="182">
        <f>IFERROR(_xll.qlIndexFixing(ONIndex1M,I547,TRUE,_xll.ohTrigger(RecalcTrigger,Trigger1M)),NA())</f>
        <v>-3.238055154488606E-3</v>
      </c>
      <c r="O547" s="44">
        <f>IFERROR(_xll.qlIndexFixing(ONIndex3M,I547,TRUE,_xll.ohTrigger(RecalcTrigger,Trigger3M)),NA())</f>
        <v>-1.7569913667569992E-3</v>
      </c>
      <c r="P547" s="44">
        <f>IFERROR(_xll.qlIndexFixing(ONIndex6M,I547,TRUE,_xll.ohTrigger(RecalcTrigger,Trigger6M)),NA())</f>
        <v>-2.63174358825502E-4</v>
      </c>
      <c r="Q547" s="183">
        <f>IFERROR(_xll.qlIndexFixing(ONIndex1Y,I547,TRUE,_xll.ohTrigger(RecalcTrigger,Trigger1Y)),NA())</f>
        <v>1.3358074718361479E-3</v>
      </c>
    </row>
    <row r="548" spans="2:17" x14ac:dyDescent="0.2">
      <c r="B548" s="39" t="s">
        <v>42</v>
      </c>
      <c r="D548" s="42">
        <f>_xll.qlCalendarAdvance(Calendar,$D547,B548,"f",FALSE)</f>
        <v>43413</v>
      </c>
      <c r="E548" s="177">
        <f>_xll.qlInterestRateIndexValueDate(IndexON,D548)</f>
        <v>43413</v>
      </c>
      <c r="F548" s="193">
        <f>IFERROR(_xll.qlIndexFixing(IndexON,D548,TRUE,_xll.ohTrigger(RecalcTrigger,TriggerON)),NA())</f>
        <v>-3.184386023615815E-3</v>
      </c>
      <c r="H548" s="42">
        <f>_xll.qlCalendarAdvance(Calendar,$H547,B548,"f",FALSE)</f>
        <v>43413</v>
      </c>
      <c r="I548" s="177">
        <f>_xll.qlInterestRateIndexValueDate(Index1M,$H548)</f>
        <v>43417</v>
      </c>
      <c r="J548" s="182">
        <f>IFERROR(_xll.qlIndexFixing(Index1M,$H548,TRUE,_xll.ohTrigger(RecalcTrigger,Trigger1M)),NA())</f>
        <v>-3.1473170538633966E-3</v>
      </c>
      <c r="K548" s="44">
        <f>IFERROR(_xll.qlIndexFixing(Index3M,H548,TRUE,_xll.ohTrigger(RecalcTrigger,Trigger3M)),NA())</f>
        <v>-1.4513402715958222E-3</v>
      </c>
      <c r="L548" s="44">
        <f>IFERROR(_xll.qlIndexFixing(Index6M,$H548,TRUE,_xll.ohTrigger(RecalcTrigger,Trigger6M)),NA())</f>
        <v>2.7202978138184895E-4</v>
      </c>
      <c r="M548" s="183">
        <f>IFERROR(_xll.qlIndexFixing(Index1Y,$H548,TRUE,_xll.ohTrigger(RecalcTrigger,Trigger1Y)),NA())</f>
        <v>2.4534084092322312E-3</v>
      </c>
      <c r="N548" s="182">
        <f>IFERROR(_xll.qlIndexFixing(ONIndex1M,I548,TRUE,_xll.ohTrigger(RecalcTrigger,Trigger1M)),NA())</f>
        <v>-3.2061858981746738E-3</v>
      </c>
      <c r="O548" s="44">
        <f>IFERROR(_xll.qlIndexFixing(ONIndex3M,I548,TRUE,_xll.ohTrigger(RecalcTrigger,Trigger3M)),NA())</f>
        <v>-1.7184708107320645E-3</v>
      </c>
      <c r="P548" s="44">
        <f>IFERROR(_xll.qlIndexFixing(ONIndex6M,I548,TRUE,_xll.ohTrigger(RecalcTrigger,Trigger6M)),NA())</f>
        <v>-2.2580265093719021E-4</v>
      </c>
      <c r="Q548" s="183">
        <f>IFERROR(_xll.qlIndexFixing(ONIndex1Y,I548,TRUE,_xll.ohTrigger(RecalcTrigger,Trigger1Y)),NA())</f>
        <v>1.3686008313040787E-3</v>
      </c>
    </row>
    <row r="549" spans="2:17" x14ac:dyDescent="0.2">
      <c r="B549" s="39" t="s">
        <v>42</v>
      </c>
      <c r="D549" s="42">
        <f>_xll.qlCalendarAdvance(Calendar,$D548,B549,"f",FALSE)</f>
        <v>43420</v>
      </c>
      <c r="E549" s="177">
        <f>_xll.qlInterestRateIndexValueDate(IndexON,D549)</f>
        <v>43420</v>
      </c>
      <c r="F549" s="193">
        <f>IFERROR(_xll.qlIndexFixing(IndexON,D549,TRUE,_xll.ohTrigger(RecalcTrigger,TriggerON)),NA())</f>
        <v>-3.1558654474750369E-3</v>
      </c>
      <c r="H549" s="42">
        <f>_xll.qlCalendarAdvance(Calendar,$H548,B549,"f",FALSE)</f>
        <v>43420</v>
      </c>
      <c r="I549" s="177">
        <f>_xll.qlInterestRateIndexValueDate(Index1M,$H549)</f>
        <v>43424</v>
      </c>
      <c r="J549" s="182">
        <f>IFERROR(_xll.qlIndexFixing(Index1M,$H549,TRUE,_xll.ohTrigger(RecalcTrigger,Trigger1M)),NA())</f>
        <v>-3.1141195462511817E-3</v>
      </c>
      <c r="K549" s="44">
        <f>IFERROR(_xll.qlIndexFixing(Index3M,H549,TRUE,_xll.ohTrigger(RecalcTrigger,Trigger3M)),NA())</f>
        <v>-1.4079248465890066E-3</v>
      </c>
      <c r="L549" s="44">
        <f>IFERROR(_xll.qlIndexFixing(Index6M,$H549,TRUE,_xll.ohTrigger(RecalcTrigger,Trigger6M)),NA())</f>
        <v>3.1258569494719277E-4</v>
      </c>
      <c r="M549" s="183">
        <f>IFERROR(_xll.qlIndexFixing(Index1Y,$H549,TRUE,_xll.ohTrigger(RecalcTrigger,Trigger1Y)),NA())</f>
        <v>2.4985806197372045E-3</v>
      </c>
      <c r="N549" s="182">
        <f>IFERROR(_xll.qlIndexFixing(ONIndex1M,I549,TRUE,_xll.ohTrigger(RecalcTrigger,Trigger1M)),NA())</f>
        <v>-3.173836694179144E-3</v>
      </c>
      <c r="O549" s="44">
        <f>IFERROR(_xll.qlIndexFixing(ONIndex3M,I549,TRUE,_xll.ohTrigger(RecalcTrigger,Trigger3M)),NA())</f>
        <v>-1.6787275980512106E-3</v>
      </c>
      <c r="P549" s="44">
        <f>IFERROR(_xll.qlIndexFixing(ONIndex6M,I549,TRUE,_xll.ohTrigger(RecalcTrigger,Trigger6M)),NA())</f>
        <v>-1.8814715169845897E-4</v>
      </c>
      <c r="Q549" s="183">
        <f>IFERROR(_xll.qlIndexFixing(ONIndex1Y,I549,TRUE,_xll.ohTrigger(RecalcTrigger,Trigger1Y)),NA())</f>
        <v>1.4019363408568353E-3</v>
      </c>
    </row>
    <row r="550" spans="2:17" x14ac:dyDescent="0.2">
      <c r="B550" s="39" t="s">
        <v>42</v>
      </c>
      <c r="D550" s="42">
        <f>_xll.qlCalendarAdvance(Calendar,$D549,B550,"f",FALSE)</f>
        <v>43427</v>
      </c>
      <c r="E550" s="177">
        <f>_xll.qlInterestRateIndexValueDate(IndexON,D550)</f>
        <v>43427</v>
      </c>
      <c r="F550" s="193">
        <f>IFERROR(_xll.qlIndexFixing(IndexON,D550,TRUE,_xll.ohTrigger(RecalcTrigger,TriggerON)),NA())</f>
        <v>-3.1267581581229109E-3</v>
      </c>
      <c r="H550" s="42">
        <f>_xll.qlCalendarAdvance(Calendar,$H549,B550,"f",FALSE)</f>
        <v>43427</v>
      </c>
      <c r="I550" s="177">
        <f>_xll.qlInterestRateIndexValueDate(Index1M,$H550)</f>
        <v>43431</v>
      </c>
      <c r="J550" s="182">
        <f>IFERROR(_xll.qlIndexFixing(Index1M,$H550,TRUE,_xll.ohTrigger(RecalcTrigger,Trigger1M)),NA())</f>
        <v>-3.08044243931338E-3</v>
      </c>
      <c r="K550" s="44">
        <f>IFERROR(_xll.qlIndexFixing(Index3M,H550,TRUE,_xll.ohTrigger(RecalcTrigger,Trigger3M)),NA())</f>
        <v>-1.3643123487541348E-3</v>
      </c>
      <c r="L550" s="44">
        <f>IFERROR(_xll.qlIndexFixing(Index6M,$H550,TRUE,_xll.ohTrigger(RecalcTrigger,Trigger6M)),NA())</f>
        <v>3.5335698116440405E-4</v>
      </c>
      <c r="M550" s="183">
        <f>IFERROR(_xll.qlIndexFixing(Index1Y,$H550,TRUE,_xll.ohTrigger(RecalcTrigger,Trigger1Y)),NA())</f>
        <v>2.5440753099085999E-3</v>
      </c>
      <c r="N550" s="182">
        <f>IFERROR(_xll.qlIndexFixing(ONIndex1M,I550,TRUE,_xll.ohTrigger(RecalcTrigger,Trigger1M)),NA())</f>
        <v>-3.1410076565707712E-3</v>
      </c>
      <c r="O550" s="44">
        <f>IFERROR(_xll.qlIndexFixing(ONIndex3M,I550,TRUE,_xll.ohTrigger(RecalcTrigger,Trigger3M)),NA())</f>
        <v>-1.637742326834335E-3</v>
      </c>
      <c r="P550" s="44">
        <f>IFERROR(_xll.qlIndexFixing(ONIndex6M,I550,TRUE,_xll.ohTrigger(RecalcTrigger,Trigger6M)),NA())</f>
        <v>-1.5021393017455864E-4</v>
      </c>
      <c r="Q550" s="183">
        <f>IFERROR(_xll.qlIndexFixing(ONIndex1Y,I550,TRUE,_xll.ohTrigger(RecalcTrigger,Trigger1Y)),NA())</f>
        <v>1.4358195649233352E-3</v>
      </c>
    </row>
    <row r="551" spans="2:17" x14ac:dyDescent="0.2">
      <c r="B551" s="39" t="s">
        <v>42</v>
      </c>
      <c r="D551" s="42">
        <f>_xll.qlCalendarAdvance(Calendar,$D550,B551,"f",FALSE)</f>
        <v>43434</v>
      </c>
      <c r="E551" s="177">
        <f>_xll.qlInterestRateIndexValueDate(IndexON,D551)</f>
        <v>43434</v>
      </c>
      <c r="F551" s="193">
        <f>IFERROR(_xll.qlIndexFixing(IndexON,D551,TRUE,_xll.ohTrigger(RecalcTrigger,TriggerON)),NA())</f>
        <v>-3.0970589523615644E-3</v>
      </c>
      <c r="H551" s="42">
        <f>_xll.qlCalendarAdvance(Calendar,$H550,B551,"f",FALSE)</f>
        <v>43434</v>
      </c>
      <c r="I551" s="177">
        <f>_xll.qlInterestRateIndexValueDate(Index1M,$H551)</f>
        <v>43438</v>
      </c>
      <c r="J551" s="182">
        <f>IFERROR(_xll.qlIndexFixing(Index1M,$H551,TRUE,_xll.ohTrigger(RecalcTrigger,Trigger1M)),NA())</f>
        <v>-3.043790012639529E-3</v>
      </c>
      <c r="K551" s="44">
        <f>IFERROR(_xll.qlIndexFixing(Index3M,H551,TRUE,_xll.ohTrigger(RecalcTrigger,Trigger3M)),NA())</f>
        <v>-1.3268183022359104E-3</v>
      </c>
      <c r="L551" s="44">
        <f>IFERROR(_xll.qlIndexFixing(Index6M,$H551,TRUE,_xll.ohTrigger(RecalcTrigger,Trigger6M)),NA())</f>
        <v>3.9733988226422833E-4</v>
      </c>
      <c r="M551" s="183">
        <f>IFERROR(_xll.qlIndexFixing(Index1Y,$H551,TRUE,_xll.ohTrigger(RecalcTrigger,Trigger1Y)),NA())</f>
        <v>2.5898818151589582E-3</v>
      </c>
      <c r="N551" s="182">
        <f>IFERROR(_xll.qlIndexFixing(ONIndex1M,I551,TRUE,_xll.ohTrigger(RecalcTrigger,Trigger1M)),NA())</f>
        <v>-3.10769889981799E-3</v>
      </c>
      <c r="O551" s="44">
        <f>IFERROR(_xll.qlIndexFixing(ONIndex3M,I551,TRUE,_xll.ohTrigger(RecalcTrigger,Trigger3M)),NA())</f>
        <v>-1.5954955957209194E-3</v>
      </c>
      <c r="P551" s="44">
        <f>IFERROR(_xll.qlIndexFixing(ONIndex6M,I551,TRUE,_xll.ohTrigger(RecalcTrigger,Trigger6M)),NA())</f>
        <v>-1.12009054631379E-4</v>
      </c>
      <c r="Q551" s="183">
        <f>IFERROR(_xll.qlIndexFixing(ONIndex1Y,I551,TRUE,_xll.ohTrigger(RecalcTrigger,Trigger1Y)),NA())</f>
        <v>1.47025606785256E-3</v>
      </c>
    </row>
    <row r="552" spans="2:17" x14ac:dyDescent="0.2">
      <c r="B552" s="39" t="s">
        <v>42</v>
      </c>
      <c r="D552" s="42">
        <f>_xll.qlCalendarAdvance(Calendar,$D551,B552,"f",FALSE)</f>
        <v>43441</v>
      </c>
      <c r="E552" s="177">
        <f>_xll.qlInterestRateIndexValueDate(IndexON,D552)</f>
        <v>43441</v>
      </c>
      <c r="F552" s="193">
        <f>IFERROR(_xll.qlIndexFixing(IndexON,D552,TRUE,_xll.ohTrigger(RecalcTrigger,TriggerON)),NA())</f>
        <v>-3.0667626269131887E-3</v>
      </c>
      <c r="H552" s="42">
        <f>_xll.qlCalendarAdvance(Calendar,$H551,B552,"f",FALSE)</f>
        <v>43441</v>
      </c>
      <c r="I552" s="177">
        <f>_xll.qlInterestRateIndexValueDate(Index1M,$H552)</f>
        <v>43445</v>
      </c>
      <c r="J552" s="182">
        <f>IFERROR(_xll.qlIndexFixing(Index1M,$H552,TRUE,_xll.ohTrigger(RecalcTrigger,Trigger1M)),NA())</f>
        <v>-3.0091200980538494E-3</v>
      </c>
      <c r="K552" s="44">
        <f>IFERROR(_xll.qlIndexFixing(Index3M,H552,TRUE,_xll.ohTrigger(RecalcTrigger,Trigger3M)),NA())</f>
        <v>-1.2831468067915353E-3</v>
      </c>
      <c r="L552" s="44">
        <f>IFERROR(_xll.qlIndexFixing(Index6M,$H552,TRUE,_xll.ohTrigger(RecalcTrigger,Trigger6M)),NA())</f>
        <v>4.3855229162895469E-4</v>
      </c>
      <c r="M552" s="183">
        <f>IFERROR(_xll.qlIndexFixing(Index1Y,$H552,TRUE,_xll.ohTrigger(RecalcTrigger,Trigger1Y)),NA())</f>
        <v>2.6359892327868523E-3</v>
      </c>
      <c r="N552" s="182">
        <f>IFERROR(_xll.qlIndexFixing(ONIndex1M,I552,TRUE,_xll.ohTrigger(RecalcTrigger,Trigger1M)),NA())</f>
        <v>-3.0739105379495868E-3</v>
      </c>
      <c r="O552" s="44">
        <f>IFERROR(_xll.qlIndexFixing(ONIndex3M,I552,TRUE,_xll.ohTrigger(RecalcTrigger,Trigger3M)),NA())</f>
        <v>-1.5519680029107974E-3</v>
      </c>
      <c r="P552" s="44">
        <f>IFERROR(_xll.qlIndexFixing(ONIndex6M,I552,TRUE,_xll.ohTrigger(RecalcTrigger,Trigger6M)),NA())</f>
        <v>-7.3538594094202381E-5</v>
      </c>
      <c r="Q552" s="183">
        <f>IFERROR(_xll.qlIndexFixing(ONIndex1Y,I552,TRUE,_xll.ohTrigger(RecalcTrigger,Trigger1Y)),NA())</f>
        <v>1.5052514139934914E-3</v>
      </c>
    </row>
    <row r="553" spans="2:17" x14ac:dyDescent="0.2">
      <c r="B553" s="39" t="s">
        <v>42</v>
      </c>
      <c r="D553" s="42">
        <f>_xll.qlCalendarAdvance(Calendar,$D552,B553,"f",FALSE)</f>
        <v>43448</v>
      </c>
      <c r="E553" s="177">
        <f>_xll.qlInterestRateIndexValueDate(IndexON,D553)</f>
        <v>43448</v>
      </c>
      <c r="F553" s="193">
        <f>IFERROR(_xll.qlIndexFixing(IndexON,D553,TRUE,_xll.ohTrigger(RecalcTrigger,TriggerON)),NA())</f>
        <v>-3.0358639784866526E-3</v>
      </c>
      <c r="H553" s="42">
        <f>_xll.qlCalendarAdvance(Calendar,$H552,B553,"f",FALSE)</f>
        <v>43448</v>
      </c>
      <c r="I553" s="177">
        <f>_xll.qlInterestRateIndexValueDate(Index1M,$H553)</f>
        <v>43452</v>
      </c>
      <c r="J553" s="182">
        <f>IFERROR(_xll.qlIndexFixing(Index1M,$H553,TRUE,_xll.ohTrigger(RecalcTrigger,Trigger1M)),NA())</f>
        <v>-2.9739709232895306E-3</v>
      </c>
      <c r="K553" s="44">
        <f>IFERROR(_xll.qlIndexFixing(Index3M,H553,TRUE,_xll.ohTrigger(RecalcTrigger,Trigger3M)),NA())</f>
        <v>-1.2396620342021158E-3</v>
      </c>
      <c r="L553" s="44">
        <f>IFERROR(_xll.qlIndexFixing(Index6M,$H553,TRUE,_xll.ohTrigger(RecalcTrigger,Trigger6M)),NA())</f>
        <v>4.7997605713242559E-4</v>
      </c>
      <c r="M553" s="183">
        <f>IFERROR(_xll.qlIndexFixing(Index1Y,$H553,TRUE,_xll.ohTrigger(RecalcTrigger,Trigger1Y)),NA())</f>
        <v>2.6823864218877549E-3</v>
      </c>
      <c r="N553" s="182">
        <f>IFERROR(_xll.qlIndexFixing(ONIndex1M,I553,TRUE,_xll.ohTrigger(RecalcTrigger,Trigger1M)),NA())</f>
        <v>-3.0396426851542202E-3</v>
      </c>
      <c r="O553" s="44">
        <f>IFERROR(_xll.qlIndexFixing(ONIndex3M,I553,TRUE,_xll.ohTrigger(RecalcTrigger,Trigger3M)),NA())</f>
        <v>-1.5071760716667271E-3</v>
      </c>
      <c r="P553" s="44">
        <f>IFERROR(_xll.qlIndexFixing(ONIndex6M,I553,TRUE,_xll.ohTrigger(RecalcTrigger,Trigger6M)),NA())</f>
        <v>-3.4808616868886588E-5</v>
      </c>
      <c r="Q553" s="183">
        <f>IFERROR(_xll.qlIndexFixing(ONIndex1Y,I553,TRUE,_xll.ohTrigger(RecalcTrigger,Trigger1Y)),NA())</f>
        <v>1.5408111677750469E-3</v>
      </c>
    </row>
    <row r="554" spans="2:17" x14ac:dyDescent="0.2">
      <c r="B554" s="39" t="s">
        <v>42</v>
      </c>
      <c r="D554" s="42">
        <f>_xll.qlCalendarAdvance(Calendar,$D553,B554,"f",FALSE)</f>
        <v>43455</v>
      </c>
      <c r="E554" s="177">
        <f>_xll.qlInterestRateIndexValueDate(IndexON,D554)</f>
        <v>43455</v>
      </c>
      <c r="F554" s="193">
        <f>IFERROR(_xll.qlIndexFixing(IndexON,D554,TRUE,_xll.ohTrigger(RecalcTrigger,TriggerON)),NA())</f>
        <v>-3.0043578037908247E-3</v>
      </c>
      <c r="H554" s="42">
        <f>_xll.qlCalendarAdvance(Calendar,$H553,B554,"f",FALSE)</f>
        <v>43455</v>
      </c>
      <c r="I554" s="177">
        <f>_xll.qlInterestRateIndexValueDate(Index1M,$H554)</f>
        <v>43461</v>
      </c>
      <c r="J554" s="182">
        <f>IFERROR(_xll.qlIndexFixing(Index1M,$H554,TRUE,_xll.ohTrigger(RecalcTrigger,Trigger1M)),NA())</f>
        <v>-2.9254645544378455E-3</v>
      </c>
      <c r="K554" s="44">
        <f>IFERROR(_xll.qlIndexFixing(Index3M,H554,TRUE,_xll.ohTrigger(RecalcTrigger,Trigger3M)),NA())</f>
        <v>-1.1842224536575685E-3</v>
      </c>
      <c r="L554" s="44">
        <f>IFERROR(_xll.qlIndexFixing(Index6M,$H554,TRUE,_xll.ohTrigger(RecalcTrigger,Trigger6M)),NA())</f>
        <v>5.3354387248074839E-4</v>
      </c>
      <c r="M554" s="183">
        <f>IFERROR(_xll.qlIndexFixing(Index1Y,$H554,TRUE,_xll.ohTrigger(RecalcTrigger,Trigger1Y)),NA())</f>
        <v>2.7424473971107174E-3</v>
      </c>
      <c r="N554" s="182">
        <f>IFERROR(_xll.qlIndexFixing(ONIndex1M,I554,TRUE,_xll.ohTrigger(RecalcTrigger,Trigger1M)),NA())</f>
        <v>-2.98229128860239E-3</v>
      </c>
      <c r="O554" s="44">
        <f>IFERROR(_xll.qlIndexFixing(ONIndex3M,I554,TRUE,_xll.ohTrigger(RecalcTrigger,Trigger3M)),NA())</f>
        <v>-1.4332624555390971E-3</v>
      </c>
      <c r="P554" s="44">
        <f>IFERROR(_xll.qlIndexFixing(ONIndex6M,I554,TRUE,_xll.ohTrigger(RecalcTrigger,Trigger6M)),NA())</f>
        <v>2.9367216418663133E-5</v>
      </c>
      <c r="Q554" s="183">
        <f>IFERROR(_xll.qlIndexFixing(ONIndex1Y,I554,TRUE,_xll.ohTrigger(RecalcTrigger,Trigger1Y)),NA())</f>
        <v>1.6004757494902933E-3</v>
      </c>
    </row>
    <row r="555" spans="2:17" x14ac:dyDescent="0.2">
      <c r="B555" s="39" t="s">
        <v>42</v>
      </c>
      <c r="D555" s="42">
        <f>_xll.qlCalendarAdvance(Calendar,$D554,B555,"f",FALSE)</f>
        <v>43462</v>
      </c>
      <c r="E555" s="177">
        <f>_xll.qlInterestRateIndexValueDate(IndexON,D555)</f>
        <v>43462</v>
      </c>
      <c r="F555" s="193">
        <f>IFERROR(_xll.qlIndexFixing(IndexON,D555,TRUE,_xll.ohTrigger(RecalcTrigger,TriggerON)),NA())</f>
        <v>-2.9722388996011873E-3</v>
      </c>
      <c r="H555" s="42">
        <f>_xll.qlCalendarAdvance(Calendar,$H554,B555,"f",FALSE)</f>
        <v>43462</v>
      </c>
      <c r="I555" s="177">
        <f>_xll.qlInterestRateIndexValueDate(Index1M,$H555)</f>
        <v>43467</v>
      </c>
      <c r="J555" s="182">
        <f>IFERROR(_xll.qlIndexFixing(Index1M,$H555,TRUE,_xll.ohTrigger(RecalcTrigger,Trigger1M)),NA())</f>
        <v>-2.8917555280629581E-3</v>
      </c>
      <c r="K555" s="44">
        <f>IFERROR(_xll.qlIndexFixing(Index3M,H555,TRUE,_xll.ohTrigger(RecalcTrigger,Trigger3M)),NA())</f>
        <v>-1.1476026135048834E-3</v>
      </c>
      <c r="L555" s="44">
        <f>IFERROR(_xll.qlIndexFixing(Index6M,$H555,TRUE,_xll.ohTrigger(RecalcTrigger,Trigger6M)),NA())</f>
        <v>5.6638827469240047E-4</v>
      </c>
      <c r="M555" s="183">
        <f>IFERROR(_xll.qlIndexFixing(Index1Y,$H555,TRUE,_xll.ohTrigger(RecalcTrigger,Trigger1Y)),NA())</f>
        <v>2.7827314994081742E-3</v>
      </c>
      <c r="N555" s="182">
        <f>IFERROR(_xll.qlIndexFixing(ONIndex1M,I555,TRUE,_xll.ohTrigger(RecalcTrigger,Trigger1M)),NA())</f>
        <v>-2.95948865105089E-3</v>
      </c>
      <c r="O555" s="44">
        <f>IFERROR(_xll.qlIndexFixing(ONIndex3M,I555,TRUE,_xll.ohTrigger(RecalcTrigger,Trigger3M)),NA())</f>
        <v>-1.4045059124256909E-3</v>
      </c>
      <c r="P555" s="44">
        <f>IFERROR(_xll.qlIndexFixing(ONIndex6M,I555,TRUE,_xll.ohTrigger(RecalcTrigger,Trigger6M)),NA())</f>
        <v>5.4660639108305986E-5</v>
      </c>
      <c r="Q555" s="183">
        <f>IFERROR(_xll.qlIndexFixing(ONIndex1Y,I555,TRUE,_xll.ohTrigger(RecalcTrigger,Trigger1Y)),NA())</f>
        <v>1.6242511551212147E-3</v>
      </c>
    </row>
    <row r="556" spans="2:17" x14ac:dyDescent="0.2">
      <c r="B556" s="39" t="s">
        <v>42</v>
      </c>
      <c r="D556" s="42">
        <f>_xll.qlCalendarAdvance(Calendar,$D555,B556,"f",FALSE)</f>
        <v>43469</v>
      </c>
      <c r="E556" s="177">
        <f>_xll.qlInterestRateIndexValueDate(IndexON,D556)</f>
        <v>43469</v>
      </c>
      <c r="F556" s="193">
        <f>IFERROR(_xll.qlIndexFixing(IndexON,D556,TRUE,_xll.ohTrigger(RecalcTrigger,TriggerON)),NA())</f>
        <v>-2.9395020625200274E-3</v>
      </c>
      <c r="H556" s="42">
        <f>_xll.qlCalendarAdvance(Calendar,$H555,B556,"f",FALSE)</f>
        <v>43469</v>
      </c>
      <c r="I556" s="177">
        <f>_xll.qlInterestRateIndexValueDate(Index1M,$H556)</f>
        <v>43473</v>
      </c>
      <c r="J556" s="182">
        <f>IFERROR(_xll.qlIndexFixing(Index1M,$H556,TRUE,_xll.ohTrigger(RecalcTrigger,Trigger1M)),NA())</f>
        <v>-2.8656489372492371E-3</v>
      </c>
      <c r="K556" s="44">
        <f>IFERROR(_xll.qlIndexFixing(Index3M,H556,TRUE,_xll.ohTrigger(RecalcTrigger,Trigger3M)),NA())</f>
        <v>-1.1112725843966942E-3</v>
      </c>
      <c r="L556" s="44">
        <f>IFERROR(_xll.qlIndexFixing(Index6M,$H556,TRUE,_xll.ohTrigger(RecalcTrigger,Trigger6M)),NA())</f>
        <v>6.0243195614493022E-4</v>
      </c>
      <c r="M556" s="183">
        <f>IFERROR(_xll.qlIndexFixing(Index1Y,$H556,TRUE,_xll.ohTrigger(RecalcTrigger,Trigger1Y)),NA())</f>
        <v>2.8232016340876778E-3</v>
      </c>
      <c r="N556" s="182">
        <f>IFERROR(_xll.qlIndexFixing(ONIndex1M,I556,TRUE,_xll.ohTrigger(RecalcTrigger,Trigger1M)),NA())</f>
        <v>-2.9339633236924456E-3</v>
      </c>
      <c r="O556" s="44">
        <f>IFERROR(_xll.qlIndexFixing(ONIndex3M,I556,TRUE,_xll.ohTrigger(RecalcTrigger,Trigger3M)),NA())</f>
        <v>-1.3726815028647366E-3</v>
      </c>
      <c r="P556" s="44">
        <f>IFERROR(_xll.qlIndexFixing(ONIndex6M,I556,TRUE,_xll.ohTrigger(RecalcTrigger,Trigger6M)),NA())</f>
        <v>8.2877726681473973E-5</v>
      </c>
      <c r="Q556" s="183">
        <f>IFERROR(_xll.qlIndexFixing(ONIndex1Y,I556,TRUE,_xll.ohTrigger(RecalcTrigger,Trigger1Y)),NA())</f>
        <v>1.6509325186930823E-3</v>
      </c>
    </row>
    <row r="557" spans="2:17" x14ac:dyDescent="0.2">
      <c r="B557" s="39" t="s">
        <v>42</v>
      </c>
      <c r="D557" s="42">
        <f>_xll.qlCalendarAdvance(Calendar,$D556,B557,"f",FALSE)</f>
        <v>43476</v>
      </c>
      <c r="E557" s="177">
        <f>_xll.qlInterestRateIndexValueDate(IndexON,D557)</f>
        <v>43476</v>
      </c>
      <c r="F557" s="193">
        <f>IFERROR(_xll.qlIndexFixing(IndexON,D557,TRUE,_xll.ohTrigger(RecalcTrigger,TriggerON)),NA())</f>
        <v>-2.9061420892695367E-3</v>
      </c>
      <c r="H557" s="42">
        <f>_xll.qlCalendarAdvance(Calendar,$H556,B557,"f",FALSE)</f>
        <v>43476</v>
      </c>
      <c r="I557" s="177">
        <f>_xll.qlInterestRateIndexValueDate(Index1M,$H557)</f>
        <v>43480</v>
      </c>
      <c r="J557" s="182">
        <f>IFERROR(_xll.qlIndexFixing(Index1M,$H557,TRUE,_xll.ohTrigger(RecalcTrigger,Trigger1M)),NA())</f>
        <v>-2.8285838208073496E-3</v>
      </c>
      <c r="K557" s="44">
        <f>IFERROR(_xll.qlIndexFixing(Index3M,H557,TRUE,_xll.ohTrigger(RecalcTrigger,Trigger3M)),NA())</f>
        <v>-1.0692742823565915E-3</v>
      </c>
      <c r="L557" s="44">
        <f>IFERROR(_xll.qlIndexFixing(Index6M,$H557,TRUE,_xll.ohTrigger(RecalcTrigger,Trigger6M)),NA())</f>
        <v>6.4467532026083634E-4</v>
      </c>
      <c r="M557" s="183">
        <f>IFERROR(_xll.qlIndexFixing(Index1Y,$H557,TRUE,_xll.ohTrigger(RecalcTrigger,Trigger1Y)),NA())</f>
        <v>2.8706417328915068E-3</v>
      </c>
      <c r="N557" s="182">
        <f>IFERROR(_xll.qlIndexFixing(ONIndex1M,I557,TRUE,_xll.ohTrigger(RecalcTrigger,Trigger1M)),NA())</f>
        <v>-2.8977786494754909E-3</v>
      </c>
      <c r="O557" s="44">
        <f>IFERROR(_xll.qlIndexFixing(ONIndex3M,I557,TRUE,_xll.ohTrigger(RecalcTrigger,Trigger3M)),NA())</f>
        <v>-1.3283538991570865E-3</v>
      </c>
      <c r="P557" s="44">
        <f>IFERROR(_xll.qlIndexFixing(ONIndex6M,I557,TRUE,_xll.ohTrigger(RecalcTrigger,Trigger6M)),NA())</f>
        <v>1.2258508312434913E-4</v>
      </c>
      <c r="Q557" s="183">
        <f>IFERROR(_xll.qlIndexFixing(ONIndex1Y,I557,TRUE,_xll.ohTrigger(RecalcTrigger,Trigger1Y)),NA())</f>
        <v>1.6888055468466945E-3</v>
      </c>
    </row>
    <row r="558" spans="2:17" x14ac:dyDescent="0.2">
      <c r="B558" s="39" t="s">
        <v>42</v>
      </c>
      <c r="D558" s="42">
        <f>_xll.qlCalendarAdvance(Calendar,$D557,B558,"f",FALSE)</f>
        <v>43483</v>
      </c>
      <c r="E558" s="177">
        <f>_xll.qlInterestRateIndexValueDate(IndexON,D558)</f>
        <v>43483</v>
      </c>
      <c r="F558" s="193">
        <f>IFERROR(_xll.qlIndexFixing(IndexON,D558,TRUE,_xll.ohTrigger(RecalcTrigger,TriggerON)),NA())</f>
        <v>-2.8721537764786476E-3</v>
      </c>
      <c r="H558" s="42">
        <f>_xll.qlCalendarAdvance(Calendar,$H557,B558,"f",FALSE)</f>
        <v>43483</v>
      </c>
      <c r="I558" s="177">
        <f>_xll.qlInterestRateIndexValueDate(Index1M,$H558)</f>
        <v>43487</v>
      </c>
      <c r="J558" s="182">
        <f>IFERROR(_xll.qlIndexFixing(Index1M,$H558,TRUE,_xll.ohTrigger(RecalcTrigger,Trigger1M)),NA())</f>
        <v>-2.791039993421029E-3</v>
      </c>
      <c r="K558" s="44">
        <f>IFERROR(_xll.qlIndexFixing(Index3M,H558,TRUE,_xll.ohTrigger(RecalcTrigger,Trigger3M)),NA())</f>
        <v>-1.0248349153373739E-3</v>
      </c>
      <c r="L558" s="44">
        <f>IFERROR(_xll.qlIndexFixing(Index6M,$H558,TRUE,_xll.ohTrigger(RecalcTrigger,Trigger6M)),NA())</f>
        <v>6.8712519315588009E-4</v>
      </c>
      <c r="M558" s="183">
        <f>IFERROR(_xll.qlIndexFixing(Index1Y,$H558,TRUE,_xll.ohTrigger(RecalcTrigger,Trigger1Y)),NA())</f>
        <v>2.9183123225193512E-3</v>
      </c>
      <c r="N558" s="182">
        <f>IFERROR(_xll.qlIndexFixing(ONIndex1M,I558,TRUE,_xll.ohTrigger(RecalcTrigger,Trigger1M)),NA())</f>
        <v>-2.8611150553947695E-3</v>
      </c>
      <c r="O558" s="44">
        <f>IFERROR(_xll.qlIndexFixing(ONIndex3M,I558,TRUE,_xll.ohTrigger(RecalcTrigger,Trigger3M)),NA())</f>
        <v>-1.2843187995503769E-3</v>
      </c>
      <c r="P558" s="44">
        <f>IFERROR(_xll.qlIndexFixing(ONIndex6M,I558,TRUE,_xll.ohTrigger(RecalcTrigger,Trigger6M)),NA())</f>
        <v>1.625216126477369E-4</v>
      </c>
      <c r="Q558" s="183">
        <f>IFERROR(_xll.qlIndexFixing(ONIndex1Y,I558,TRUE,_xll.ohTrigger(RecalcTrigger,Trigger1Y)),NA())</f>
        <v>1.7272708044657747E-3</v>
      </c>
    </row>
    <row r="559" spans="2:17" x14ac:dyDescent="0.2">
      <c r="B559" s="39" t="s">
        <v>42</v>
      </c>
      <c r="D559" s="42">
        <f>_xll.qlCalendarAdvance(Calendar,$D558,B559,"f",FALSE)</f>
        <v>43490</v>
      </c>
      <c r="E559" s="177">
        <f>_xll.qlInterestRateIndexValueDate(IndexON,D559)</f>
        <v>43490</v>
      </c>
      <c r="F559" s="193">
        <f>IFERROR(_xll.qlIndexFixing(IndexON,D559,TRUE,_xll.ohTrigger(RecalcTrigger,TriggerON)),NA())</f>
        <v>-2.8375319208295835E-3</v>
      </c>
      <c r="H559" s="42">
        <f>_xll.qlCalendarAdvance(Calendar,$H558,B559,"f",FALSE)</f>
        <v>43490</v>
      </c>
      <c r="I559" s="177">
        <f>_xll.qlInterestRateIndexValueDate(Index1M,$H559)</f>
        <v>43494</v>
      </c>
      <c r="J559" s="182">
        <f>IFERROR(_xll.qlIndexFixing(Index1M,$H559,TRUE,_xll.ohTrigger(RecalcTrigger,Trigger1M)),NA())</f>
        <v>-2.7557846842536371E-3</v>
      </c>
      <c r="K559" s="44">
        <f>IFERROR(_xll.qlIndexFixing(Index3M,H559,TRUE,_xll.ohTrigger(RecalcTrigger,Trigger3M)),NA())</f>
        <v>-9.8662097944579585E-4</v>
      </c>
      <c r="L559" s="44">
        <f>IFERROR(_xll.qlIndexFixing(Index6M,$H559,TRUE,_xll.ohTrigger(RecalcTrigger,Trigger6M)),NA())</f>
        <v>7.297809498268081E-4</v>
      </c>
      <c r="M559" s="183">
        <f>IFERROR(_xll.qlIndexFixing(Index1Y,$H559,TRUE,_xll.ohTrigger(RecalcTrigger,Trigger1Y)),NA())</f>
        <v>2.9662008310049493E-3</v>
      </c>
      <c r="N559" s="182">
        <f>IFERROR(_xll.qlIndexFixing(ONIndex1M,I559,TRUE,_xll.ohTrigger(RecalcTrigger,Trigger1M)),NA())</f>
        <v>-2.82397265563894E-3</v>
      </c>
      <c r="O559" s="44">
        <f>IFERROR(_xll.qlIndexFixing(ONIndex3M,I559,TRUE,_xll.ohTrigger(RecalcTrigger,Trigger3M)),NA())</f>
        <v>-1.240600531224878E-3</v>
      </c>
      <c r="P559" s="44">
        <f>IFERROR(_xll.qlIndexFixing(ONIndex6M,I559,TRUE,_xll.ohTrigger(RecalcTrigger,Trigger6M)),NA())</f>
        <v>2.0268124650613117E-4</v>
      </c>
      <c r="Q559" s="183">
        <f>IFERROR(_xll.qlIndexFixing(ONIndex1Y,I559,TRUE,_xll.ohTrigger(RecalcTrigger,Trigger1Y)),NA())</f>
        <v>1.7663338562190489E-3</v>
      </c>
    </row>
    <row r="560" spans="2:17" x14ac:dyDescent="0.2">
      <c r="B560" s="39" t="s">
        <v>42</v>
      </c>
      <c r="D560" s="42">
        <f>_xll.qlCalendarAdvance(Calendar,$D559,B560,"f",FALSE)</f>
        <v>43497</v>
      </c>
      <c r="E560" s="177">
        <f>_xll.qlInterestRateIndexValueDate(IndexON,D560)</f>
        <v>43497</v>
      </c>
      <c r="F560" s="193">
        <f>IFERROR(_xll.qlIndexFixing(IndexON,D560,TRUE,_xll.ohTrigger(RecalcTrigger,TriggerON)),NA())</f>
        <v>-2.8022713189379544E-3</v>
      </c>
      <c r="H560" s="42">
        <f>_xll.qlCalendarAdvance(Calendar,$H559,B560,"f",FALSE)</f>
        <v>43497</v>
      </c>
      <c r="I560" s="177">
        <f>_xll.qlInterestRateIndexValueDate(Index1M,$H560)</f>
        <v>43501</v>
      </c>
      <c r="J560" s="182">
        <f>IFERROR(_xll.qlIndexFixing(Index1M,$H560,TRUE,_xll.ohTrigger(RecalcTrigger,Trigger1M)),NA())</f>
        <v>-2.7229099975253513E-3</v>
      </c>
      <c r="K560" s="44">
        <f>IFERROR(_xll.qlIndexFixing(Index3M,H560,TRUE,_xll.ohTrigger(RecalcTrigger,Trigger3M)),NA())</f>
        <v>-9.4600292343516301E-4</v>
      </c>
      <c r="L560" s="44">
        <f>IFERROR(_xll.qlIndexFixing(Index6M,$H560,TRUE,_xll.ohTrigger(RecalcTrigger,Trigger6M)),NA())</f>
        <v>7.7264207263376655E-4</v>
      </c>
      <c r="M560" s="183">
        <f>IFERROR(_xll.qlIndexFixing(Index1Y,$H560,TRUE,_xll.ohTrigger(RecalcTrigger,Trigger1Y)),NA())</f>
        <v>3.0142944475683572E-3</v>
      </c>
      <c r="N560" s="182">
        <f>IFERROR(_xll.qlIndexFixing(ONIndex1M,I560,TRUE,_xll.ohTrigger(RecalcTrigger,Trigger1M)),NA())</f>
        <v>-2.7863515644366288E-3</v>
      </c>
      <c r="O560" s="44">
        <f>IFERROR(_xll.qlIndexFixing(ONIndex3M,I560,TRUE,_xll.ohTrigger(RecalcTrigger,Trigger3M)),NA())</f>
        <v>-1.19722342116102E-3</v>
      </c>
      <c r="P560" s="44">
        <f>IFERROR(_xll.qlIndexFixing(ONIndex6M,I560,TRUE,_xll.ohTrigger(RecalcTrigger,Trigger6M)),NA())</f>
        <v>2.4305791611389793E-4</v>
      </c>
      <c r="Q560" s="183">
        <f>IFERROR(_xll.qlIndexFixing(ONIndex1Y,I560,TRUE,_xll.ohTrigger(RecalcTrigger,Trigger1Y)),NA())</f>
        <v>1.8060002661357544E-3</v>
      </c>
    </row>
    <row r="561" spans="2:17" x14ac:dyDescent="0.2">
      <c r="B561" s="39" t="s">
        <v>42</v>
      </c>
      <c r="D561" s="42">
        <f>_xll.qlCalendarAdvance(Calendar,$D560,B561,"f",FALSE)</f>
        <v>43504</v>
      </c>
      <c r="E561" s="177">
        <f>_xll.qlInterestRateIndexValueDate(IndexON,D561)</f>
        <v>43504</v>
      </c>
      <c r="F561" s="193">
        <f>IFERROR(_xll.qlIndexFixing(IndexON,D561,TRUE,_xll.ohTrigger(RecalcTrigger,TriggerON)),NA())</f>
        <v>-2.7663667673660797E-3</v>
      </c>
      <c r="H561" s="42">
        <f>_xll.qlCalendarAdvance(Calendar,$H560,B561,"f",FALSE)</f>
        <v>43504</v>
      </c>
      <c r="I561" s="177">
        <f>_xll.qlInterestRateIndexValueDate(Index1M,$H561)</f>
        <v>43508</v>
      </c>
      <c r="J561" s="182">
        <f>IFERROR(_xll.qlIndexFixing(Index1M,$H561,TRUE,_xll.ohTrigger(RecalcTrigger,Trigger1M)),NA())</f>
        <v>-2.6840323034170244E-3</v>
      </c>
      <c r="K561" s="44">
        <f>IFERROR(_xll.qlIndexFixing(Index3M,H561,TRUE,_xll.ohTrigger(RecalcTrigger,Trigger3M)),NA())</f>
        <v>-9.0582658146765027E-4</v>
      </c>
      <c r="L561" s="44">
        <f>IFERROR(_xll.qlIndexFixing(Index6M,$H561,TRUE,_xll.ohTrigger(RecalcTrigger,Trigger6M)),NA())</f>
        <v>8.1570815131355105E-4</v>
      </c>
      <c r="M561" s="183">
        <f>IFERROR(_xll.qlIndexFixing(Index1Y,$H561,TRUE,_xll.ohTrigger(RecalcTrigger,Trigger1Y)),NA())</f>
        <v>3.0625801225320718E-3</v>
      </c>
      <c r="N561" s="182">
        <f>IFERROR(_xll.qlIndexFixing(ONIndex1M,I561,TRUE,_xll.ohTrigger(RecalcTrigger,Trigger1M)),NA())</f>
        <v>-2.7482518959365265E-3</v>
      </c>
      <c r="O561" s="44">
        <f>IFERROR(_xll.qlIndexFixing(ONIndex3M,I561,TRUE,_xll.ohTrigger(RecalcTrigger,Trigger3M)),NA())</f>
        <v>-1.1542117958995846E-3</v>
      </c>
      <c r="P561" s="44">
        <f>IFERROR(_xll.qlIndexFixing(ONIndex6M,I561,TRUE,_xll.ohTrigger(RecalcTrigger,Trigger6M)),NA())</f>
        <v>2.836455528054671E-4</v>
      </c>
      <c r="Q561" s="183">
        <f>IFERROR(_xll.qlIndexFixing(ONIndex1Y,I561,TRUE,_xll.ohTrigger(RecalcTrigger,Trigger1Y)),NA())</f>
        <v>1.846275598964553E-3</v>
      </c>
    </row>
    <row r="562" spans="2:17" x14ac:dyDescent="0.2">
      <c r="B562" s="39" t="s">
        <v>42</v>
      </c>
      <c r="D562" s="42">
        <f>_xll.qlCalendarAdvance(Calendar,$D561,B562,"f",FALSE)</f>
        <v>43511</v>
      </c>
      <c r="E562" s="177">
        <f>_xll.qlInterestRateIndexValueDate(IndexON,D562)</f>
        <v>43511</v>
      </c>
      <c r="F562" s="193">
        <f>IFERROR(_xll.qlIndexFixing(IndexON,D562,TRUE,_xll.ohTrigger(RecalcTrigger,TriggerON)),NA())</f>
        <v>-2.7298130627428918E-3</v>
      </c>
      <c r="H562" s="42">
        <f>_xll.qlCalendarAdvance(Calendar,$H561,B562,"f",FALSE)</f>
        <v>43511</v>
      </c>
      <c r="I562" s="177">
        <f>_xll.qlInterestRateIndexValueDate(Index1M,$H562)</f>
        <v>43515</v>
      </c>
      <c r="J562" s="182">
        <f>IFERROR(_xll.qlIndexFixing(Index1M,$H562,TRUE,_xll.ohTrigger(RecalcTrigger,Trigger1M)),NA())</f>
        <v>-2.6446763153071501E-3</v>
      </c>
      <c r="K562" s="44">
        <f>IFERROR(_xll.qlIndexFixing(Index3M,H562,TRUE,_xll.ohTrigger(RecalcTrigger,Trigger3M)),NA())</f>
        <v>-8.6604370167453482E-4</v>
      </c>
      <c r="L562" s="44">
        <f>IFERROR(_xll.qlIndexFixing(Index6M,$H562,TRUE,_xll.ohTrigger(RecalcTrigger,Trigger6M)),NA())</f>
        <v>8.5897888298623029E-4</v>
      </c>
      <c r="M562" s="183">
        <f>IFERROR(_xll.qlIndexFixing(Index1Y,$H562,TRUE,_xll.ohTrigger(RecalcTrigger,Trigger1Y)),NA())</f>
        <v>3.1110445672362769E-3</v>
      </c>
      <c r="N562" s="182">
        <f>IFERROR(_xll.qlIndexFixing(ONIndex1M,I562,TRUE,_xll.ohTrigger(RecalcTrigger,Trigger1M)),NA())</f>
        <v>-2.7096737643272917E-3</v>
      </c>
      <c r="O562" s="44">
        <f>IFERROR(_xll.qlIndexFixing(ONIndex3M,I562,TRUE,_xll.ohTrigger(RecalcTrigger,Trigger3M)),NA())</f>
        <v>-1.1115899827807141E-3</v>
      </c>
      <c r="P562" s="44">
        <f>IFERROR(_xll.qlIndexFixing(ONIndex6M,I562,TRUE,_xll.ohTrigger(RecalcTrigger,Trigger6M)),NA())</f>
        <v>3.2443808791526862E-4</v>
      </c>
      <c r="Q562" s="183">
        <f>IFERROR(_xll.qlIndexFixing(ONIndex1Y,I562,TRUE,_xll.ohTrigger(RecalcTrigger,Trigger1Y)),NA())</f>
        <v>1.8871654190544263E-3</v>
      </c>
    </row>
    <row r="563" spans="2:17" x14ac:dyDescent="0.2">
      <c r="B563" s="39" t="s">
        <v>42</v>
      </c>
      <c r="D563" s="42">
        <f>_xll.qlCalendarAdvance(Calendar,$D562,B563,"f",FALSE)</f>
        <v>43518</v>
      </c>
      <c r="E563" s="177">
        <f>_xll.qlInterestRateIndexValueDate(IndexON,D563)</f>
        <v>43518</v>
      </c>
      <c r="F563" s="193">
        <f>IFERROR(_xll.qlIndexFixing(IndexON,D563,TRUE,_xll.ohTrigger(RecalcTrigger,TriggerON)),NA())</f>
        <v>-2.6926050016706782E-3</v>
      </c>
      <c r="H563" s="42">
        <f>_xll.qlCalendarAdvance(Calendar,$H562,B563,"f",FALSE)</f>
        <v>43518</v>
      </c>
      <c r="I563" s="177">
        <f>_xll.qlInterestRateIndexValueDate(Index1M,$H563)</f>
        <v>43522</v>
      </c>
      <c r="J563" s="182">
        <f>IFERROR(_xll.qlIndexFixing(Index1M,$H563,TRUE,_xll.ohTrigger(RecalcTrigger,Trigger1M)),NA())</f>
        <v>-2.6048421431235091E-3</v>
      </c>
      <c r="K563" s="44">
        <f>IFERROR(_xll.qlIndexFixing(Index3M,H563,TRUE,_xll.ohTrigger(RecalcTrigger,Trigger3M)),NA())</f>
        <v>-8.2660424258218512E-4</v>
      </c>
      <c r="L563" s="44">
        <f>IFERROR(_xll.qlIndexFixing(Index6M,$H563,TRUE,_xll.ohTrigger(RecalcTrigger,Trigger6M)),NA())</f>
        <v>9.0245407217457883E-4</v>
      </c>
      <c r="M563" s="183">
        <f>IFERROR(_xll.qlIndexFixing(Index1Y,$H563,TRUE,_xll.ohTrigger(RecalcTrigger,Trigger1Y)),NA())</f>
        <v>3.1596742539569352E-3</v>
      </c>
      <c r="N563" s="182">
        <f>IFERROR(_xll.qlIndexFixing(ONIndex1M,I563,TRUE,_xll.ohTrigger(RecalcTrigger,Trigger1M)),NA())</f>
        <v>-2.6706172839174869E-3</v>
      </c>
      <c r="O563" s="44">
        <f>IFERROR(_xll.qlIndexFixing(ONIndex3M,I563,TRUE,_xll.ohTrigger(RecalcTrigger,Trigger3M)),NA())</f>
        <v>-1.0693823086649346E-3</v>
      </c>
      <c r="P563" s="44">
        <f>IFERROR(_xll.qlIndexFixing(ONIndex6M,I563,TRUE,_xll.ohTrigger(RecalcTrigger,Trigger6M)),NA())</f>
        <v>3.6542945261786031E-4</v>
      </c>
      <c r="Q563" s="183">
        <f>IFERROR(_xll.qlIndexFixing(ONIndex1Y,I563,TRUE,_xll.ohTrigger(RecalcTrigger,Trigger1Y)),NA())</f>
        <v>1.9286752906744198E-3</v>
      </c>
    </row>
    <row r="564" spans="2:17" x14ac:dyDescent="0.2">
      <c r="B564" s="39" t="s">
        <v>42</v>
      </c>
      <c r="D564" s="42">
        <f>_xll.qlCalendarAdvance(Calendar,$D563,B564,"f",FALSE)</f>
        <v>43525</v>
      </c>
      <c r="E564" s="177">
        <f>_xll.qlInterestRateIndexValueDate(IndexON,D564)</f>
        <v>43525</v>
      </c>
      <c r="F564" s="193">
        <f>IFERROR(_xll.qlIndexFixing(IndexON,D564,TRUE,_xll.ohTrigger(RecalcTrigger,TriggerON)),NA())</f>
        <v>-2.6547373806451446E-3</v>
      </c>
      <c r="H564" s="42">
        <f>_xll.qlCalendarAdvance(Calendar,$H563,B564,"f",FALSE)</f>
        <v>43525</v>
      </c>
      <c r="I564" s="177">
        <f>_xll.qlInterestRateIndexValueDate(Index1M,$H564)</f>
        <v>43529</v>
      </c>
      <c r="J564" s="182">
        <f>IFERROR(_xll.qlIndexFixing(Index1M,$H564,TRUE,_xll.ohTrigger(RecalcTrigger,Trigger1M)),NA())</f>
        <v>-2.5557302368855827E-3</v>
      </c>
      <c r="K564" s="44">
        <f>IFERROR(_xll.qlIndexFixing(Index3M,H564,TRUE,_xll.ohTrigger(RecalcTrigger,Trigger3M)),NA())</f>
        <v>-7.8196968430433865E-4</v>
      </c>
      <c r="L564" s="44">
        <f>IFERROR(_xll.qlIndexFixing(Index6M,$H564,TRUE,_xll.ohTrigger(RecalcTrigger,Trigger6M)),NA())</f>
        <v>9.557203310507212E-4</v>
      </c>
      <c r="M564" s="183">
        <f>IFERROR(_xll.qlIndexFixing(Index1Y,$H564,TRUE,_xll.ohTrigger(RecalcTrigger,Trigger1Y)),NA())</f>
        <v>3.2120194692675241E-3</v>
      </c>
      <c r="N564" s="182">
        <f>IFERROR(_xll.qlIndexFixing(ONIndex1M,I564,TRUE,_xll.ohTrigger(RecalcTrigger,Trigger1M)),NA())</f>
        <v>-2.6310825686559625E-3</v>
      </c>
      <c r="O564" s="44">
        <f>IFERROR(_xll.qlIndexFixing(ONIndex3M,I564,TRUE,_xll.ohTrigger(RecalcTrigger,Trigger3M)),NA())</f>
        <v>-1.0276131002528999E-3</v>
      </c>
      <c r="P564" s="44">
        <f>IFERROR(_xll.qlIndexFixing(ONIndex6M,I564,TRUE,_xll.ohTrigger(RecalcTrigger,Trigger6M)),NA())</f>
        <v>4.0661357824767208E-4</v>
      </c>
      <c r="Q564" s="183">
        <f>IFERROR(_xll.qlIndexFixing(ONIndex1Y,I564,TRUE,_xll.ohTrigger(RecalcTrigger,Trigger1Y)),NA())</f>
        <v>1.9708107784133233E-3</v>
      </c>
    </row>
    <row r="565" spans="2:17" x14ac:dyDescent="0.2">
      <c r="B565" s="39" t="s">
        <v>42</v>
      </c>
      <c r="D565" s="42">
        <f>_xll.qlCalendarAdvance(Calendar,$D564,B565,"f",FALSE)</f>
        <v>43532</v>
      </c>
      <c r="E565" s="177">
        <f>_xll.qlInterestRateIndexValueDate(IndexON,D565)</f>
        <v>43532</v>
      </c>
      <c r="F565" s="193">
        <f>IFERROR(_xll.qlIndexFixing(IndexON,D565,TRUE,_xll.ohTrigger(RecalcTrigger,TriggerON)),NA())</f>
        <v>-2.6162049963218692E-3</v>
      </c>
      <c r="H565" s="42">
        <f>_xll.qlCalendarAdvance(Calendar,$H564,B565,"f",FALSE)</f>
        <v>43532</v>
      </c>
      <c r="I565" s="177">
        <f>_xll.qlInterestRateIndexValueDate(Index1M,$H565)</f>
        <v>43536</v>
      </c>
      <c r="J565" s="182">
        <f>IFERROR(_xll.qlIndexFixing(Index1M,$H565,TRUE,_xll.ohTrigger(RecalcTrigger,Trigger1M)),NA())</f>
        <v>-2.5148385004937534E-3</v>
      </c>
      <c r="K565" s="44">
        <f>IFERROR(_xll.qlIndexFixing(Index3M,H565,TRUE,_xll.ohTrigger(RecalcTrigger,Trigger3M)),NA())</f>
        <v>-7.4306250712474775E-4</v>
      </c>
      <c r="L565" s="44">
        <f>IFERROR(_xll.qlIndexFixing(Index6M,$H565,TRUE,_xll.ohTrigger(RecalcTrigger,Trigger6M)),NA())</f>
        <v>9.9964956106216637E-4</v>
      </c>
      <c r="M565" s="183">
        <f>IFERROR(_xll.qlIndexFixing(Index1Y,$H565,TRUE,_xll.ohTrigger(RecalcTrigger,Trigger1Y)),NA())</f>
        <v>3.2609398785355213E-3</v>
      </c>
      <c r="N565" s="182">
        <f>IFERROR(_xll.qlIndexFixing(ONIndex1M,I565,TRUE,_xll.ohTrigger(RecalcTrigger,Trigger1M)),NA())</f>
        <v>-2.5910697330111532E-3</v>
      </c>
      <c r="O565" s="44">
        <f>IFERROR(_xll.qlIndexFixing(ONIndex3M,I565,TRUE,_xll.ohTrigger(RecalcTrigger,Trigger3M)),NA())</f>
        <v>-9.8630668468491223E-4</v>
      </c>
      <c r="P565" s="44">
        <f>IFERROR(_xll.qlIndexFixing(ONIndex6M,I565,TRUE,_xll.ohTrigger(RecalcTrigger,Trigger6M)),NA())</f>
        <v>4.4798439621906994E-4</v>
      </c>
      <c r="Q565" s="183">
        <f>IFERROR(_xll.qlIndexFixing(ONIndex1Y,I565,TRUE,_xll.ohTrigger(RecalcTrigger,Trigger1Y)),NA())</f>
        <v>2.0135774467000545E-3</v>
      </c>
    </row>
    <row r="566" spans="2:17" x14ac:dyDescent="0.2">
      <c r="B566" s="39" t="s">
        <v>42</v>
      </c>
      <c r="D566" s="42">
        <f>_xll.qlCalendarAdvance(Calendar,$D565,B566,"f",FALSE)</f>
        <v>43539</v>
      </c>
      <c r="E566" s="177">
        <f>_xll.qlInterestRateIndexValueDate(IndexON,D566)</f>
        <v>43539</v>
      </c>
      <c r="F566" s="193">
        <f>IFERROR(_xll.qlIndexFixing(IndexON,D566,TRUE,_xll.ohTrigger(RecalcTrigger,TriggerON)),NA())</f>
        <v>-2.5770026450899763E-3</v>
      </c>
      <c r="H566" s="42">
        <f>_xll.qlCalendarAdvance(Calendar,$H565,B566,"f",FALSE)</f>
        <v>43539</v>
      </c>
      <c r="I566" s="177">
        <f>_xll.qlInterestRateIndexValueDate(Index1M,$H566)</f>
        <v>43543</v>
      </c>
      <c r="J566" s="182">
        <f>IFERROR(_xll.qlIndexFixing(Index1M,$H566,TRUE,_xll.ohTrigger(RecalcTrigger,Trigger1M)),NA())</f>
        <v>-2.4614204352449826E-3</v>
      </c>
      <c r="K566" s="44">
        <f>IFERROR(_xll.qlIndexFixing(Index3M,H566,TRUE,_xll.ohTrigger(RecalcTrigger,Trigger3M)),NA())</f>
        <v>-7.0432856642162504E-4</v>
      </c>
      <c r="L566" s="44">
        <f>IFERROR(_xll.qlIndexFixing(Index6M,$H566,TRUE,_xll.ohTrigger(RecalcTrigger,Trigger6M)),NA())</f>
        <v>1.0437830493869183E-3</v>
      </c>
      <c r="M566" s="183">
        <f>IFERROR(_xll.qlIndexFixing(Index1Y,$H566,TRUE,_xll.ohTrigger(RecalcTrigger,Trigger1Y)),NA())</f>
        <v>3.3099828792539521E-3</v>
      </c>
      <c r="N566" s="182">
        <f>IFERROR(_xll.qlIndexFixing(ONIndex1M,I566,TRUE,_xll.ohTrigger(RecalcTrigger,Trigger1M)),NA())</f>
        <v>-2.5505788909718774E-3</v>
      </c>
      <c r="O566" s="44">
        <f>IFERROR(_xll.qlIndexFixing(ONIndex3M,I566,TRUE,_xll.ohTrigger(RecalcTrigger,Trigger3M)),NA())</f>
        <v>-9.4548738894140172E-4</v>
      </c>
      <c r="P566" s="44">
        <f>IFERROR(_xll.qlIndexFixing(ONIndex6M,I566,TRUE,_xll.ohTrigger(RecalcTrigger,Trigger6M)),NA())</f>
        <v>4.8953583754673957E-4</v>
      </c>
      <c r="Q566" s="183">
        <f>IFERROR(_xll.qlIndexFixing(ONIndex1Y,I566,TRUE,_xll.ohTrigger(RecalcTrigger,Trigger1Y)),NA())</f>
        <v>2.0569808599635309E-3</v>
      </c>
    </row>
    <row r="567" spans="2:17" x14ac:dyDescent="0.2">
      <c r="B567" s="39" t="s">
        <v>42</v>
      </c>
      <c r="D567" s="42">
        <f>_xll.qlCalendarAdvance(Calendar,$D566,B567,"f",FALSE)</f>
        <v>43546</v>
      </c>
      <c r="E567" s="177">
        <f>_xll.qlInterestRateIndexValueDate(IndexON,D567)</f>
        <v>43546</v>
      </c>
      <c r="F567" s="193">
        <f>IFERROR(_xll.qlIndexFixing(IndexON,D567,TRUE,_xll.ohTrigger(RecalcTrigger,TriggerON)),NA())</f>
        <v>-2.537125123525108E-3</v>
      </c>
      <c r="H567" s="42">
        <f>_xll.qlCalendarAdvance(Calendar,$H566,B567,"f",FALSE)</f>
        <v>43546</v>
      </c>
      <c r="I567" s="177">
        <f>_xll.qlInterestRateIndexValueDate(Index1M,$H567)</f>
        <v>43550</v>
      </c>
      <c r="J567" s="182">
        <f>IFERROR(_xll.qlIndexFixing(Index1M,$H567,TRUE,_xll.ohTrigger(RecalcTrigger,Trigger1M)),NA())</f>
        <v>-2.4316216314026404E-3</v>
      </c>
      <c r="K567" s="44">
        <f>IFERROR(_xll.qlIndexFixing(Index3M,H567,TRUE,_xll.ohTrigger(RecalcTrigger,Trigger3M)),NA())</f>
        <v>-6.6571193452160868E-4</v>
      </c>
      <c r="L567" s="44">
        <f>IFERROR(_xll.qlIndexFixing(Index6M,$H567,TRUE,_xll.ohTrigger(RecalcTrigger,Trigger6M)),NA())</f>
        <v>1.0881209731428627E-3</v>
      </c>
      <c r="M567" s="183">
        <f>IFERROR(_xll.qlIndexFixing(Index1Y,$H567,TRUE,_xll.ohTrigger(RecalcTrigger,Trigger1Y)),NA())</f>
        <v>3.3591340075800153E-3</v>
      </c>
      <c r="N567" s="182">
        <f>IFERROR(_xll.qlIndexFixing(ONIndex1M,I567,TRUE,_xll.ohTrigger(RecalcTrigger,Trigger1M)),NA())</f>
        <v>-2.5096101567667617E-3</v>
      </c>
      <c r="O567" s="44">
        <f>IFERROR(_xll.qlIndexFixing(ONIndex3M,I567,TRUE,_xll.ohTrigger(RecalcTrigger,Trigger3M)),NA())</f>
        <v>-9.0517953984292632E-4</v>
      </c>
      <c r="P567" s="44">
        <f>IFERROR(_xll.qlIndexFixing(ONIndex6M,I567,TRUE,_xll.ohTrigger(RecalcTrigger,Trigger6M)),NA())</f>
        <v>5.3126183396479121E-4</v>
      </c>
      <c r="Q567" s="183">
        <f>IFERROR(_xll.qlIndexFixing(ONIndex1Y,I567,TRUE,_xll.ohTrigger(RecalcTrigger,Trigger1Y)),NA())</f>
        <v>2.1010265825527341E-3</v>
      </c>
    </row>
    <row r="568" spans="2:17" x14ac:dyDescent="0.2">
      <c r="B568" s="39" t="s">
        <v>42</v>
      </c>
      <c r="D568" s="42">
        <f>_xll.qlCalendarAdvance(Calendar,$D567,B568,"f",FALSE)</f>
        <v>43553</v>
      </c>
      <c r="E568" s="177">
        <f>_xll.qlInterestRateIndexValueDate(IndexON,D568)</f>
        <v>43553</v>
      </c>
      <c r="F568" s="193">
        <f>IFERROR(_xll.qlIndexFixing(IndexON,D568,TRUE,_xll.ohTrigger(RecalcTrigger,TriggerON)),NA())</f>
        <v>-2.496567228083002E-3</v>
      </c>
      <c r="H568" s="42">
        <f>_xll.qlCalendarAdvance(Calendar,$H567,B568,"f",FALSE)</f>
        <v>43553</v>
      </c>
      <c r="I568" s="177">
        <f>_xll.qlInterestRateIndexValueDate(Index1M,$H568)</f>
        <v>43557</v>
      </c>
      <c r="J568" s="182">
        <f>IFERROR(_xll.qlIndexFixing(Index1M,$H568,TRUE,_xll.ohTrigger(RecalcTrigger,Trigger1M)),NA())</f>
        <v>-2.3923691416545267E-3</v>
      </c>
      <c r="K568" s="44">
        <f>IFERROR(_xll.qlIndexFixing(Index3M,H568,TRUE,_xll.ohTrigger(RecalcTrigger,Trigger3M)),NA())</f>
        <v>-6.2991898473319585E-4</v>
      </c>
      <c r="L568" s="44">
        <f>IFERROR(_xll.qlIndexFixing(Index6M,$H568,TRUE,_xll.ohTrigger(RecalcTrigger,Trigger6M)),NA())</f>
        <v>1.1294068922340821E-3</v>
      </c>
      <c r="M568" s="183">
        <f>IFERROR(_xll.qlIndexFixing(Index1Y,$H568,TRUE,_xll.ohTrigger(RecalcTrigger,Trigger1Y)),NA())</f>
        <v>3.4083785608529831E-3</v>
      </c>
      <c r="N568" s="182">
        <f>IFERROR(_xll.qlIndexFixing(ONIndex1M,I568,TRUE,_xll.ohTrigger(RecalcTrigger,Trigger1M)),NA())</f>
        <v>-2.4681636445444965E-3</v>
      </c>
      <c r="O568" s="44">
        <f>IFERROR(_xll.qlIndexFixing(ONIndex3M,I568,TRUE,_xll.ohTrigger(RecalcTrigger,Trigger3M)),NA())</f>
        <v>-8.6540746452978823E-4</v>
      </c>
      <c r="P568" s="44">
        <f>IFERROR(_xll.qlIndexFixing(ONIndex6M,I568,TRUE,_xll.ohTrigger(RecalcTrigger,Trigger6M)),NA())</f>
        <v>5.7315631640797449E-4</v>
      </c>
      <c r="Q568" s="183">
        <f>IFERROR(_xll.qlIndexFixing(ONIndex1Y,I568,TRUE,_xll.ohTrigger(RecalcTrigger,Trigger1Y)),NA())</f>
        <v>2.145720179056454E-3</v>
      </c>
    </row>
    <row r="569" spans="2:17" x14ac:dyDescent="0.2">
      <c r="B569" s="39" t="s">
        <v>42</v>
      </c>
      <c r="D569" s="42">
        <f>_xll.qlCalendarAdvance(Calendar,$D568,B569,"f",FALSE)</f>
        <v>43560</v>
      </c>
      <c r="E569" s="177">
        <f>_xll.qlInterestRateIndexValueDate(IndexON,D569)</f>
        <v>43560</v>
      </c>
      <c r="F569" s="193">
        <f>IFERROR(_xll.qlIndexFixing(IndexON,D569,TRUE,_xll.ohTrigger(RecalcTrigger,TriggerON)),NA())</f>
        <v>-2.4553237552593643E-3</v>
      </c>
      <c r="H569" s="42">
        <f>_xll.qlCalendarAdvance(Calendar,$H568,B569,"f",FALSE)</f>
        <v>43560</v>
      </c>
      <c r="I569" s="177">
        <f>_xll.qlInterestRateIndexValueDate(Index1M,$H569)</f>
        <v>43564</v>
      </c>
      <c r="J569" s="182">
        <f>IFERROR(_xll.qlIndexFixing(Index1M,$H569,TRUE,_xll.ohTrigger(RecalcTrigger,Trigger1M)),NA())</f>
        <v>-2.3496247918215474E-3</v>
      </c>
      <c r="K569" s="44">
        <f>IFERROR(_xll.qlIndexFixing(Index3M,H569,TRUE,_xll.ohTrigger(RecalcTrigger,Trigger3M)),NA())</f>
        <v>-5.9137561103787069E-4</v>
      </c>
      <c r="L569" s="44">
        <f>IFERROR(_xll.qlIndexFixing(Index6M,$H569,TRUE,_xll.ohTrigger(RecalcTrigger,Trigger6M)),NA())</f>
        <v>1.1741400264643374E-3</v>
      </c>
      <c r="M569" s="183">
        <f>IFERROR(_xll.qlIndexFixing(Index1Y,$H569,TRUE,_xll.ohTrigger(RecalcTrigger,Trigger1Y)),NA())</f>
        <v>3.4577015975195058E-3</v>
      </c>
      <c r="N569" s="182">
        <f>IFERROR(_xll.qlIndexFixing(ONIndex1M,I569,TRUE,_xll.ohTrigger(RecalcTrigger,Trigger1M)),NA())</f>
        <v>-2.4262394685736766E-3</v>
      </c>
      <c r="O569" s="44">
        <f>IFERROR(_xll.qlIndexFixing(ONIndex3M,I569,TRUE,_xll.ohTrigger(RecalcTrigger,Trigger3M)),NA())</f>
        <v>-8.261954900623536E-4</v>
      </c>
      <c r="P569" s="44">
        <f>IFERROR(_xll.qlIndexFixing(ONIndex6M,I569,TRUE,_xll.ohTrigger(RecalcTrigger,Trigger6M)),NA())</f>
        <v>6.152132162906554E-4</v>
      </c>
      <c r="Q569" s="183">
        <f>IFERROR(_xll.qlIndexFixing(ONIndex1Y,I569,TRUE,_xll.ohTrigger(RecalcTrigger,Trigger1Y)),NA())</f>
        <v>2.191067213903608E-3</v>
      </c>
    </row>
    <row r="570" spans="2:17" x14ac:dyDescent="0.2">
      <c r="B570" s="39" t="s">
        <v>42</v>
      </c>
      <c r="D570" s="42">
        <f>_xll.qlCalendarAdvance(Calendar,$D569,B570,"f",FALSE)</f>
        <v>43567</v>
      </c>
      <c r="E570" s="177">
        <f>_xll.qlInterestRateIndexValueDate(IndexON,D570)</f>
        <v>43567</v>
      </c>
      <c r="F570" s="193">
        <f>IFERROR(_xll.qlIndexFixing(IndexON,D570,TRUE,_xll.ohTrigger(RecalcTrigger,TriggerON)),NA())</f>
        <v>-2.4133895015632234E-3</v>
      </c>
      <c r="H570" s="42">
        <f>_xll.qlCalendarAdvance(Calendar,$H569,B570,"f",FALSE)</f>
        <v>43567</v>
      </c>
      <c r="I570" s="177">
        <f>_xll.qlInterestRateIndexValueDate(Index1M,$H570)</f>
        <v>43571</v>
      </c>
      <c r="J570" s="182">
        <f>IFERROR(_xll.qlIndexFixing(Index1M,$H570,TRUE,_xll.ohTrigger(RecalcTrigger,Trigger1M)),NA())</f>
        <v>-2.3064770870950824E-3</v>
      </c>
      <c r="K570" s="44">
        <f>IFERROR(_xll.qlIndexFixing(Index3M,H570,TRUE,_xll.ohTrigger(RecalcTrigger,Trigger3M)),NA())</f>
        <v>-5.5277323276681472E-4</v>
      </c>
      <c r="L570" s="44">
        <f>IFERROR(_xll.qlIndexFixing(Index6M,$H570,TRUE,_xll.ohTrigger(RecalcTrigger,Trigger6M)),NA())</f>
        <v>1.2190789278251402E-3</v>
      </c>
      <c r="M570" s="183">
        <f>IFERROR(_xll.qlIndexFixing(Index1Y,$H570,TRUE,_xll.ohTrigger(RecalcTrigger,Trigger1Y)),NA())</f>
        <v>3.5070879370637216E-3</v>
      </c>
      <c r="N570" s="182">
        <f>IFERROR(_xll.qlIndexFixing(ONIndex1M,I570,TRUE,_xll.ohTrigger(RecalcTrigger,Trigger1M)),NA())</f>
        <v>-2.3715942765623055E-3</v>
      </c>
      <c r="O570" s="44">
        <f>IFERROR(_xll.qlIndexFixing(ONIndex3M,I570,TRUE,_xll.ohTrigger(RecalcTrigger,Trigger3M)),NA())</f>
        <v>-7.7665146398064877E-4</v>
      </c>
      <c r="P570" s="44">
        <f>IFERROR(_xll.qlIndexFixing(ONIndex6M,I570,TRUE,_xll.ohTrigger(RecalcTrigger,Trigger6M)),NA())</f>
        <v>6.6952078271853566E-4</v>
      </c>
      <c r="Q570" s="183">
        <f>IFERROR(_xll.qlIndexFixing(ONIndex1Y,I570,TRUE,_xll.ohTrigger(RecalcTrigger,Trigger1Y)),NA())</f>
        <v>2.250381382696176E-3</v>
      </c>
    </row>
    <row r="571" spans="2:17" x14ac:dyDescent="0.2">
      <c r="B571" s="39" t="s">
        <v>42</v>
      </c>
      <c r="D571" s="42">
        <f>_xll.qlCalendarAdvance(Calendar,$D570,B571,"f",FALSE)</f>
        <v>43578</v>
      </c>
      <c r="E571" s="177">
        <f>_xll.qlInterestRateIndexValueDate(IndexON,D571)</f>
        <v>43578</v>
      </c>
      <c r="F571" s="193">
        <f>IFERROR(_xll.qlIndexFixing(IndexON,D571,TRUE,_xll.ohTrigger(RecalcTrigger,TriggerON)),NA())</f>
        <v>-2.3522949704091189E-3</v>
      </c>
      <c r="H571" s="42">
        <f>_xll.qlCalendarAdvance(Calendar,$H570,B571,"f",FALSE)</f>
        <v>43578</v>
      </c>
      <c r="I571" s="177">
        <f>_xll.qlInterestRateIndexValueDate(Index1M,$H571)</f>
        <v>43580</v>
      </c>
      <c r="J571" s="182">
        <f>IFERROR(_xll.qlIndexFixing(Index1M,$H571,TRUE,_xll.ohTrigger(RecalcTrigger,Trigger1M)),NA())</f>
        <v>-2.2442029282733478E-3</v>
      </c>
      <c r="K571" s="44">
        <f>IFERROR(_xll.qlIndexFixing(Index3M,H571,TRUE,_xll.ohTrigger(RecalcTrigger,Trigger3M)),NA())</f>
        <v>-5.0295228432621988E-4</v>
      </c>
      <c r="L571" s="44">
        <f>IFERROR(_xll.qlIndexFixing(Index6M,$H571,TRUE,_xll.ohTrigger(RecalcTrigger,Trigger6M)),NA())</f>
        <v>1.2771608788400147E-3</v>
      </c>
      <c r="M571" s="183">
        <f>IFERROR(_xll.qlIndexFixing(Index1Y,$H571,TRUE,_xll.ohTrigger(RecalcTrigger,Trigger1Y)),NA())</f>
        <v>3.5777784963874943E-3</v>
      </c>
      <c r="N571" s="182">
        <f>IFERROR(_xll.qlIndexFixing(ONIndex1M,I571,TRUE,_xll.ohTrigger(RecalcTrigger,Trigger1M)),NA())</f>
        <v>-2.316242631055232E-3</v>
      </c>
      <c r="O571" s="44">
        <f>IFERROR(_xll.qlIndexFixing(ONIndex3M,I571,TRUE,_xll.ohTrigger(RecalcTrigger,Trigger3M)),NA())</f>
        <v>-7.2810374705412073E-4</v>
      </c>
      <c r="P571" s="44">
        <f>IFERROR(_xll.qlIndexFixing(ONIndex6M,I571,TRUE,_xll.ohTrigger(RecalcTrigger,Trigger6M)),NA())</f>
        <v>7.2406323081253277E-4</v>
      </c>
      <c r="Q571" s="183">
        <f>IFERROR(_xll.qlIndexFixing(ONIndex1Y,I571,TRUE,_xll.ohTrigger(RecalcTrigger,Trigger1Y)),NA())</f>
        <v>2.3107116551379647E-3</v>
      </c>
    </row>
    <row r="572" spans="2:17" x14ac:dyDescent="0.2">
      <c r="B572" s="39" t="s">
        <v>42</v>
      </c>
      <c r="D572" s="42">
        <f>_xll.qlCalendarAdvance(Calendar,$D571,B572,"f",FALSE)</f>
        <v>43585</v>
      </c>
      <c r="E572" s="177">
        <f>_xll.qlInterestRateIndexValueDate(IndexON,D572)</f>
        <v>43585</v>
      </c>
      <c r="F572" s="193">
        <f>IFERROR(_xll.qlIndexFixing(IndexON,D572,TRUE,_xll.ohTrigger(RecalcTrigger,TriggerON)),NA())</f>
        <v>-2.3055143133210443E-3</v>
      </c>
      <c r="H572" s="42">
        <f>_xll.qlCalendarAdvance(Calendar,$H571,B572,"f",FALSE)</f>
        <v>43585</v>
      </c>
      <c r="I572" s="177">
        <f>_xll.qlInterestRateIndexValueDate(Index1M,$H572)</f>
        <v>43588</v>
      </c>
      <c r="J572" s="182">
        <f>IFERROR(_xll.qlIndexFixing(Index1M,$H572,TRUE,_xll.ohTrigger(RecalcTrigger,Trigger1M)),NA())</f>
        <v>-2.1971754998477556E-3</v>
      </c>
      <c r="K572" s="44">
        <f>IFERROR(_xll.qlIndexFixing(Index3M,H572,TRUE,_xll.ohTrigger(RecalcTrigger,Trigger3M)),NA())</f>
        <v>-4.4987875841979194E-4</v>
      </c>
      <c r="L572" s="44">
        <f>IFERROR(_xll.qlIndexFixing(Index6M,$H572,TRUE,_xll.ohTrigger(RecalcTrigger,Trigger6M)),NA())</f>
        <v>1.335718225376412E-3</v>
      </c>
      <c r="M572" s="183">
        <f>IFERROR(_xll.qlIndexFixing(Index1Y,$H572,TRUE,_xll.ohTrigger(RecalcTrigger,Trigger1Y)),NA())</f>
        <v>3.6307553808339666E-3</v>
      </c>
      <c r="N572" s="182">
        <f>IFERROR(_xll.qlIndexFixing(ONIndex1M,I572,TRUE,_xll.ohTrigger(RecalcTrigger,Trigger1M)),NA())</f>
        <v>-2.266503497323491E-3</v>
      </c>
      <c r="O572" s="44">
        <f>IFERROR(_xll.qlIndexFixing(ONIndex3M,I572,TRUE,_xll.ohTrigger(RecalcTrigger,Trigger3M)),NA())</f>
        <v>-6.8519002427880338E-4</v>
      </c>
      <c r="P572" s="44">
        <f>IFERROR(_xll.qlIndexFixing(ONIndex6M,I572,TRUE,_xll.ohTrigger(RecalcTrigger,Trigger6M)),NA())</f>
        <v>7.7282626122610054E-4</v>
      </c>
      <c r="Q572" s="183">
        <f>IFERROR(_xll.qlIndexFixing(ONIndex1Y,I572,TRUE,_xll.ohTrigger(RecalcTrigger,Trigger1Y)),NA())</f>
        <v>2.3649541846459954E-3</v>
      </c>
    </row>
    <row r="573" spans="2:17" x14ac:dyDescent="0.2">
      <c r="B573" s="39" t="s">
        <v>42</v>
      </c>
      <c r="D573" s="42">
        <f>_xll.qlCalendarAdvance(Calendar,$D572,B573,"f",FALSE)</f>
        <v>43592</v>
      </c>
      <c r="E573" s="177">
        <f>_xll.qlInterestRateIndexValueDate(IndexON,D573)</f>
        <v>43592</v>
      </c>
      <c r="F573" s="193">
        <f>IFERROR(_xll.qlIndexFixing(IndexON,D573,TRUE,_xll.ohTrigger(RecalcTrigger,TriggerON)),NA())</f>
        <v>-2.2645890953265635E-3</v>
      </c>
      <c r="H573" s="42">
        <f>_xll.qlCalendarAdvance(Calendar,$H572,B573,"f",FALSE)</f>
        <v>43592</v>
      </c>
      <c r="I573" s="177">
        <f>_xll.qlInterestRateIndexValueDate(Index1M,$H573)</f>
        <v>43594</v>
      </c>
      <c r="J573" s="182">
        <f>IFERROR(_xll.qlIndexFixing(Index1M,$H573,TRUE,_xll.ohTrigger(RecalcTrigger,Trigger1M)),NA())</f>
        <v>-2.1561537414754861E-3</v>
      </c>
      <c r="K573" s="44">
        <f>IFERROR(_xll.qlIndexFixing(Index3M,H573,TRUE,_xll.ohTrigger(RecalcTrigger,Trigger3M)),NA())</f>
        <v>-4.2190443169631353E-4</v>
      </c>
      <c r="L573" s="44">
        <f>IFERROR(_xll.qlIndexFixing(Index6M,$H573,TRUE,_xll.ohTrigger(RecalcTrigger,Trigger6M)),NA())</f>
        <v>1.3781897813587079E-3</v>
      </c>
      <c r="M573" s="183">
        <f>IFERROR(_xll.qlIndexFixing(Index1Y,$H573,TRUE,_xll.ohTrigger(RecalcTrigger,Trigger1Y)),NA())</f>
        <v>3.6767348083501989E-3</v>
      </c>
      <c r="N573" s="182">
        <f>IFERROR(_xll.qlIndexFixing(ONIndex1M,I573,TRUE,_xll.ohTrigger(RecalcTrigger,Trigger1M)),NA())</f>
        <v>-2.2289822753540633E-3</v>
      </c>
      <c r="O573" s="44">
        <f>IFERROR(_xll.qlIndexFixing(ONIndex3M,I573,TRUE,_xll.ohTrigger(RecalcTrigger,Trigger3M)),NA())</f>
        <v>-6.5278853154993044E-4</v>
      </c>
      <c r="P573" s="44">
        <f>IFERROR(_xll.qlIndexFixing(ONIndex6M,I573,TRUE,_xll.ohTrigger(RecalcTrigger,Trigger6M)),NA())</f>
        <v>8.0960939640384311E-4</v>
      </c>
      <c r="Q573" s="183">
        <f>IFERROR(_xll.qlIndexFixing(ONIndex1Y,I573,TRUE,_xll.ohTrigger(RecalcTrigger,Trigger1Y)),NA())</f>
        <v>2.4057942602073723E-3</v>
      </c>
    </row>
    <row r="574" spans="2:17" x14ac:dyDescent="0.2">
      <c r="B574" s="39" t="s">
        <v>42</v>
      </c>
      <c r="D574" s="42">
        <f>_xll.qlCalendarAdvance(Calendar,$D573,B574,"f",FALSE)</f>
        <v>43599</v>
      </c>
      <c r="E574" s="177">
        <f>_xll.qlInterestRateIndexValueDate(IndexON,D574)</f>
        <v>43599</v>
      </c>
      <c r="F574" s="193">
        <f>IFERROR(_xll.qlIndexFixing(IndexON,D574,TRUE,_xll.ohTrigger(RecalcTrigger,TriggerON)),NA())</f>
        <v>-2.2202815601257697E-3</v>
      </c>
      <c r="H574" s="42">
        <f>_xll.qlCalendarAdvance(Calendar,$H573,B574,"f",FALSE)</f>
        <v>43599</v>
      </c>
      <c r="I574" s="177">
        <f>_xll.qlInterestRateIndexValueDate(Index1M,$H574)</f>
        <v>43601</v>
      </c>
      <c r="J574" s="182">
        <f>IFERROR(_xll.qlIndexFixing(Index1M,$H574,TRUE,_xll.ohTrigger(RecalcTrigger,Trigger1M)),NA())</f>
        <v>-2.1117679905308107E-3</v>
      </c>
      <c r="K574" s="44">
        <f>IFERROR(_xll.qlIndexFixing(Index3M,H574,TRUE,_xll.ohTrigger(RecalcTrigger,Trigger3M)),NA())</f>
        <v>-3.8242304836670328E-4</v>
      </c>
      <c r="L574" s="44">
        <f>IFERROR(_xll.qlIndexFixing(Index6M,$H574,TRUE,_xll.ohTrigger(RecalcTrigger,Trigger6M)),NA())</f>
        <v>1.4240513997975136E-3</v>
      </c>
      <c r="M574" s="183">
        <f>IFERROR(_xll.qlIndexFixing(Index1Y,$H574,TRUE,_xll.ohTrigger(RecalcTrigger,Trigger1Y)),NA())</f>
        <v>3.7262411469105392E-3</v>
      </c>
      <c r="N574" s="182">
        <f>IFERROR(_xll.qlIndexFixing(ONIndex1M,I574,TRUE,_xll.ohTrigger(RecalcTrigger,Trigger1M)),NA())</f>
        <v>-2.1849778518889806E-3</v>
      </c>
      <c r="O574" s="44">
        <f>IFERROR(_xll.qlIndexFixing(ONIndex3M,I574,TRUE,_xll.ohTrigger(RecalcTrigger,Trigger3M)),NA())</f>
        <v>-6.1475381673226082E-4</v>
      </c>
      <c r="P574" s="44">
        <f>IFERROR(_xll.qlIndexFixing(ONIndex6M,I574,TRUE,_xll.ohTrigger(RecalcTrigger,Trigger6M)),NA())</f>
        <v>8.5274842954952135E-4</v>
      </c>
      <c r="Q574" s="183">
        <f>IFERROR(_xll.qlIndexFixing(ONIndex1Y,I574,TRUE,_xll.ohTrigger(RecalcTrigger,Trigger1Y)),NA())</f>
        <v>2.4536061247548702E-3</v>
      </c>
    </row>
    <row r="575" spans="2:17" x14ac:dyDescent="0.2">
      <c r="B575" s="39" t="s">
        <v>42</v>
      </c>
      <c r="D575" s="42">
        <f>_xll.qlCalendarAdvance(Calendar,$D574,B575,"f",FALSE)</f>
        <v>43606</v>
      </c>
      <c r="E575" s="177">
        <f>_xll.qlInterestRateIndexValueDate(IndexON,D575)</f>
        <v>43606</v>
      </c>
      <c r="F575" s="193">
        <f>IFERROR(_xll.qlIndexFixing(IndexON,D575,TRUE,_xll.ohTrigger(RecalcTrigger,TriggerON)),NA())</f>
        <v>-2.1757466006055992E-3</v>
      </c>
      <c r="H575" s="42">
        <f>_xll.qlCalendarAdvance(Calendar,$H574,B575,"f",FALSE)</f>
        <v>43606</v>
      </c>
      <c r="I575" s="177">
        <f>_xll.qlInterestRateIndexValueDate(Index1M,$H575)</f>
        <v>43608</v>
      </c>
      <c r="J575" s="182">
        <f>IFERROR(_xll.qlIndexFixing(Index1M,$H575,TRUE,_xll.ohTrigger(RecalcTrigger,Trigger1M)),NA())</f>
        <v>-2.067149536022217E-3</v>
      </c>
      <c r="K575" s="44">
        <f>IFERROR(_xll.qlIndexFixing(Index3M,H575,TRUE,_xll.ohTrigger(RecalcTrigger,Trigger3M)),NA())</f>
        <v>-3.4269961217455689E-4</v>
      </c>
      <c r="L575" s="44">
        <f>IFERROR(_xll.qlIndexFixing(Index6M,$H575,TRUE,_xll.ohTrigger(RecalcTrigger,Trigger6M)),NA())</f>
        <v>1.4701121789711048E-3</v>
      </c>
      <c r="M575" s="183">
        <f>IFERROR(_xll.qlIndexFixing(Index1Y,$H575,TRUE,_xll.ohTrigger(RecalcTrigger,Trigger1Y)),NA())</f>
        <v>3.775765451830801E-3</v>
      </c>
      <c r="N575" s="182">
        <f>IFERROR(_xll.qlIndexFixing(ONIndex1M,I575,TRUE,_xll.ohTrigger(RecalcTrigger,Trigger1M)),NA())</f>
        <v>-2.1407315121768633E-3</v>
      </c>
      <c r="O575" s="44">
        <f>IFERROR(_xll.qlIndexFixing(ONIndex3M,I575,TRUE,_xll.ohTrigger(RecalcTrigger,Trigger3M)),NA())</f>
        <v>-5.7646948262934927E-4</v>
      </c>
      <c r="P575" s="44">
        <f>IFERROR(_xll.qlIndexFixing(ONIndex6M,I575,TRUE,_xll.ohTrigger(RecalcTrigger,Trigger6M)),NA())</f>
        <v>8.9612703801478233E-4</v>
      </c>
      <c r="Q575" s="183">
        <f>IFERROR(_xll.qlIndexFixing(ONIndex1Y,I575,TRUE,_xll.ohTrigger(RecalcTrigger,Trigger1Y)),NA())</f>
        <v>2.5015893891566776E-3</v>
      </c>
    </row>
    <row r="576" spans="2:17" x14ac:dyDescent="0.2">
      <c r="B576" s="39" t="s">
        <v>42</v>
      </c>
      <c r="D576" s="42">
        <f>_xll.qlCalendarAdvance(Calendar,$D575,B576,"f",FALSE)</f>
        <v>43613</v>
      </c>
      <c r="E576" s="177">
        <f>_xll.qlInterestRateIndexValueDate(IndexON,D576)</f>
        <v>43613</v>
      </c>
      <c r="F576" s="193">
        <f>IFERROR(_xll.qlIndexFixing(IndexON,D576,TRUE,_xll.ohTrigger(RecalcTrigger,TriggerON)),NA())</f>
        <v>-2.1309909214028977E-3</v>
      </c>
      <c r="H576" s="42">
        <f>_xll.qlCalendarAdvance(Calendar,$H575,B576,"f",FALSE)</f>
        <v>43613</v>
      </c>
      <c r="I576" s="177">
        <f>_xll.qlInterestRateIndexValueDate(Index1M,$H576)</f>
        <v>43615</v>
      </c>
      <c r="J576" s="182">
        <f>IFERROR(_xll.qlIndexFixing(Index1M,$H576,TRUE,_xll.ohTrigger(RecalcTrigger,Trigger1M)),NA())</f>
        <v>-2.0319844411845487E-3</v>
      </c>
      <c r="K576" s="44">
        <f>IFERROR(_xll.qlIndexFixing(Index3M,H576,TRUE,_xll.ohTrigger(RecalcTrigger,Trigger3M)),NA())</f>
        <v>-3.0273545491932768E-4</v>
      </c>
      <c r="L576" s="44">
        <f>IFERROR(_xll.qlIndexFixing(Index6M,$H576,TRUE,_xll.ohTrigger(RecalcTrigger,Trigger6M)),NA())</f>
        <v>1.5062500040862929E-3</v>
      </c>
      <c r="M576" s="183">
        <f>IFERROR(_xll.qlIndexFixing(Index1Y,$H576,TRUE,_xll.ohTrigger(RecalcTrigger,Trigger1Y)),NA())</f>
        <v>3.8146419622258313E-3</v>
      </c>
      <c r="N576" s="182">
        <f>IFERROR(_xll.qlIndexFixing(ONIndex1M,I576,TRUE,_xll.ohTrigger(RecalcTrigger,Trigger1M)),NA())</f>
        <v>-2.0962489421094688E-3</v>
      </c>
      <c r="O576" s="44">
        <f>IFERROR(_xll.qlIndexFixing(ONIndex3M,I576,TRUE,_xll.ohTrigger(RecalcTrigger,Trigger3M)),NA())</f>
        <v>-5.3793686844993971E-4</v>
      </c>
      <c r="P576" s="44">
        <f>IFERROR(_xll.qlIndexFixing(ONIndex6M,I576,TRUE,_xll.ohTrigger(RecalcTrigger,Trigger6M)),NA())</f>
        <v>9.3974192771462128E-4</v>
      </c>
      <c r="Q576" s="183">
        <f>IFERROR(_xll.qlIndexFixing(ONIndex1Y,I576,TRUE,_xll.ohTrigger(RecalcTrigger,Trigger1Y)),NA())</f>
        <v>2.5497373219973696E-3</v>
      </c>
    </row>
    <row r="577" spans="2:17" x14ac:dyDescent="0.2">
      <c r="B577" s="39" t="s">
        <v>42</v>
      </c>
      <c r="D577" s="42">
        <f>_xll.qlCalendarAdvance(Calendar,$D576,B577,"f",FALSE)</f>
        <v>43620</v>
      </c>
      <c r="E577" s="177">
        <f>_xll.qlInterestRateIndexValueDate(IndexON,D577)</f>
        <v>43620</v>
      </c>
      <c r="F577" s="193">
        <f>IFERROR(_xll.qlIndexFixing(IndexON,D577,TRUE,_xll.ohTrigger(RecalcTrigger,TriggerON)),NA())</f>
        <v>-2.0860212264350864E-3</v>
      </c>
      <c r="H577" s="42">
        <f>_xll.qlCalendarAdvance(Calendar,$H576,B577,"f",FALSE)</f>
        <v>43620</v>
      </c>
      <c r="I577" s="177">
        <f>_xll.qlInterestRateIndexValueDate(Index1M,$H577)</f>
        <v>43622</v>
      </c>
      <c r="J577" s="182">
        <f>IFERROR(_xll.qlIndexFixing(Index1M,$H577,TRUE,_xll.ohTrigger(RecalcTrigger,Trigger1M)),NA())</f>
        <v>-1.9772372446874575E-3</v>
      </c>
      <c r="K577" s="44">
        <f>IFERROR(_xll.qlIndexFixing(Index3M,H577,TRUE,_xll.ohTrigger(RecalcTrigger,Trigger3M)),NA())</f>
        <v>-2.6253190841263319E-4</v>
      </c>
      <c r="L577" s="44">
        <f>IFERROR(_xll.qlIndexFixing(Index6M,$H577,TRUE,_xll.ohTrigger(RecalcTrigger,Trigger6M)),NA())</f>
        <v>1.5526607707342323E-3</v>
      </c>
      <c r="M577" s="183">
        <f>IFERROR(_xll.qlIndexFixing(Index1Y,$H577,TRUE,_xll.ohTrigger(RecalcTrigger,Trigger1Y)),NA())</f>
        <v>3.8748664905032528E-3</v>
      </c>
      <c r="N577" s="182">
        <f>IFERROR(_xll.qlIndexFixing(ONIndex1M,I577,TRUE,_xll.ohTrigger(RecalcTrigger,Trigger1M)),NA())</f>
        <v>-2.0515358274186823E-3</v>
      </c>
      <c r="O577" s="44">
        <f>IFERROR(_xll.qlIndexFixing(ONIndex3M,I577,TRUE,_xll.ohTrigger(RecalcTrigger,Trigger3M)),NA())</f>
        <v>-4.9915731344274406E-4</v>
      </c>
      <c r="P577" s="44">
        <f>IFERROR(_xll.qlIndexFixing(ONIndex6M,I577,TRUE,_xll.ohTrigger(RecalcTrigger,Trigger6M)),NA())</f>
        <v>9.8358980488377767E-4</v>
      </c>
      <c r="Q577" s="183">
        <f>IFERROR(_xll.qlIndexFixing(ONIndex1Y,I577,TRUE,_xll.ohTrigger(RecalcTrigger,Trigger1Y)),NA())</f>
        <v>2.5980431924210734E-3</v>
      </c>
    </row>
    <row r="578" spans="2:17" x14ac:dyDescent="0.2">
      <c r="B578" s="39" t="s">
        <v>42</v>
      </c>
      <c r="D578" s="42">
        <f>_xll.qlCalendarAdvance(Calendar,$D577,B578,"f",FALSE)</f>
        <v>43627</v>
      </c>
      <c r="E578" s="177">
        <f>_xll.qlInterestRateIndexValueDate(IndexON,D578)</f>
        <v>43627</v>
      </c>
      <c r="F578" s="193">
        <f>IFERROR(_xll.qlIndexFixing(IndexON,D578,TRUE,_xll.ohTrigger(RecalcTrigger,TriggerON)),NA())</f>
        <v>-2.040844220458915E-3</v>
      </c>
      <c r="H578" s="42">
        <f>_xll.qlCalendarAdvance(Calendar,$H577,B578,"f",FALSE)</f>
        <v>43627</v>
      </c>
      <c r="I578" s="177">
        <f>_xll.qlInterestRateIndexValueDate(Index1M,$H578)</f>
        <v>43629</v>
      </c>
      <c r="J578" s="182">
        <f>IFERROR(_xll.qlIndexFixing(Index1M,$H578,TRUE,_xll.ohTrigger(RecalcTrigger,Trigger1M)),NA())</f>
        <v>-1.9319547722307373E-3</v>
      </c>
      <c r="K578" s="44">
        <f>IFERROR(_xll.qlIndexFixing(Index3M,H578,TRUE,_xll.ohTrigger(RecalcTrigger,Trigger3M)),NA())</f>
        <v>-2.2209030447434519E-4</v>
      </c>
      <c r="L578" s="44">
        <f>IFERROR(_xll.qlIndexFixing(Index6M,$H578,TRUE,_xll.ohTrigger(RecalcTrigger,Trigger6M)),NA())</f>
        <v>1.5992615333945376E-3</v>
      </c>
      <c r="M578" s="183">
        <f>IFERROR(_xll.qlIndexFixing(Index1Y,$H578,TRUE,_xll.ohTrigger(RecalcTrigger,Trigger1Y)),NA())</f>
        <v>3.9244427759620839E-3</v>
      </c>
      <c r="N578" s="182">
        <f>IFERROR(_xll.qlIndexFixing(ONIndex1M,I578,TRUE,_xll.ohTrigger(RecalcTrigger,Trigger1M)),NA())</f>
        <v>-2.0065978537564533E-3</v>
      </c>
      <c r="O578" s="44">
        <f>IFERROR(_xll.qlIndexFixing(ONIndex3M,I578,TRUE,_xll.ohTrigger(RecalcTrigger,Trigger3M)),NA())</f>
        <v>-4.6013215689644227E-4</v>
      </c>
      <c r="P578" s="44">
        <f>IFERROR(_xll.qlIndexFixing(ONIndex6M,I578,TRUE,_xll.ohTrigger(RecalcTrigger,Trigger6M)),NA())</f>
        <v>1.0276673754372467E-3</v>
      </c>
      <c r="Q578" s="183">
        <f>IFERROR(_xll.qlIndexFixing(ONIndex1Y,I578,TRUE,_xll.ohTrigger(RecalcTrigger,Trigger1Y)),NA())</f>
        <v>2.646500269012364E-3</v>
      </c>
    </row>
    <row r="579" spans="2:17" x14ac:dyDescent="0.2">
      <c r="B579" s="39" t="s">
        <v>42</v>
      </c>
      <c r="D579" s="42">
        <f>_xll.qlCalendarAdvance(Calendar,$D578,B579,"f",FALSE)</f>
        <v>43634</v>
      </c>
      <c r="E579" s="177">
        <f>_xll.qlInterestRateIndexValueDate(IndexON,D579)</f>
        <v>43634</v>
      </c>
      <c r="F579" s="193">
        <f>IFERROR(_xll.qlIndexFixing(IndexON,D579,TRUE,_xll.ohTrigger(RecalcTrigger,TriggerON)),NA())</f>
        <v>-1.9954666075117089E-3</v>
      </c>
      <c r="H579" s="42">
        <f>_xll.qlCalendarAdvance(Calendar,$H578,B579,"f",FALSE)</f>
        <v>43634</v>
      </c>
      <c r="I579" s="177">
        <f>_xll.qlInterestRateIndexValueDate(Index1M,$H579)</f>
        <v>43636</v>
      </c>
      <c r="J579" s="182">
        <f>IFERROR(_xll.qlIndexFixing(Index1M,$H579,TRUE,_xll.ohTrigger(RecalcTrigger,Trigger1M)),NA())</f>
        <v>-1.8864623249652268E-3</v>
      </c>
      <c r="K579" s="44">
        <f>IFERROR(_xll.qlIndexFixing(Index3M,H579,TRUE,_xll.ohTrigger(RecalcTrigger,Trigger3M)),NA())</f>
        <v>-1.8141197493736844E-4</v>
      </c>
      <c r="L579" s="44">
        <f>IFERROR(_xll.qlIndexFixing(Index6M,$H579,TRUE,_xll.ohTrigger(RecalcTrigger,Trigger6M)),NA())</f>
        <v>1.6460490088037111E-3</v>
      </c>
      <c r="M579" s="183">
        <f>IFERROR(_xll.qlIndexFixing(Index1Y,$H579,TRUE,_xll.ohTrigger(RecalcTrigger,Trigger1Y)),NA())</f>
        <v>3.9740361312529844E-3</v>
      </c>
      <c r="N579" s="182">
        <f>IFERROR(_xll.qlIndexFixing(ONIndex1M,I579,TRUE,_xll.ohTrigger(RecalcTrigger,Trigger1M)),NA())</f>
        <v>-1.9614407069346029E-3</v>
      </c>
      <c r="O579" s="44">
        <f>IFERROR(_xll.qlIndexFixing(ONIndex3M,I579,TRUE,_xll.ohTrigger(RecalcTrigger,Trigger3M)),NA())</f>
        <v>-4.208627378199381E-4</v>
      </c>
      <c r="P579" s="44">
        <f>IFERROR(_xll.qlIndexFixing(ONIndex6M,I579,TRUE,_xll.ohTrigger(RecalcTrigger,Trigger6M)),NA())</f>
        <v>1.0719713459295122E-3</v>
      </c>
      <c r="Q579" s="183">
        <f>IFERROR(_xll.qlIndexFixing(ONIndex1Y,I579,TRUE,_xll.ohTrigger(RecalcTrigger,Trigger1Y)),NA())</f>
        <v>2.6951018207554966E-3</v>
      </c>
    </row>
    <row r="580" spans="2:17" x14ac:dyDescent="0.2">
      <c r="B580" s="39" t="s">
        <v>42</v>
      </c>
      <c r="D580" s="42">
        <f>_xll.qlCalendarAdvance(Calendar,$D579,B580,"f",FALSE)</f>
        <v>43641</v>
      </c>
      <c r="E580" s="177">
        <f>_xll.qlInterestRateIndexValueDate(IndexON,D580)</f>
        <v>43641</v>
      </c>
      <c r="F580" s="193">
        <f>IFERROR(_xll.qlIndexFixing(IndexON,D580,TRUE,_xll.ohTrigger(RecalcTrigger,TriggerON)),NA())</f>
        <v>-1.9498950920304736E-3</v>
      </c>
      <c r="H580" s="42">
        <f>_xll.qlCalendarAdvance(Calendar,$H579,B580,"f",FALSE)</f>
        <v>43641</v>
      </c>
      <c r="I580" s="177">
        <f>_xll.qlInterestRateIndexValueDate(Index1M,$H580)</f>
        <v>43643</v>
      </c>
      <c r="J580" s="182">
        <f>IFERROR(_xll.qlIndexFixing(Index1M,$H580,TRUE,_xll.ohTrigger(RecalcTrigger,Trigger1M)),NA())</f>
        <v>-1.8407655852742399E-3</v>
      </c>
      <c r="K580" s="44">
        <f>IFERROR(_xll.qlIndexFixing(Index3M,H580,TRUE,_xll.ohTrigger(RecalcTrigger,Trigger3M)),NA())</f>
        <v>-1.4049825164633761E-4</v>
      </c>
      <c r="L580" s="44">
        <f>IFERROR(_xll.qlIndexFixing(Index6M,$H580,TRUE,_xll.ohTrigger(RecalcTrigger,Trigger6M)),NA())</f>
        <v>1.693019913437918E-3</v>
      </c>
      <c r="M580" s="183">
        <f>IFERROR(_xll.qlIndexFixing(Index1Y,$H580,TRUE,_xll.ohTrigger(RecalcTrigger,Trigger1Y)),NA())</f>
        <v>4.0236466191898388E-3</v>
      </c>
      <c r="N580" s="182">
        <f>IFERROR(_xll.qlIndexFixing(ONIndex1M,I580,TRUE,_xll.ohTrigger(RecalcTrigger,Trigger1M)),NA())</f>
        <v>-1.9160700727249846E-3</v>
      </c>
      <c r="O580" s="44">
        <f>IFERROR(_xll.qlIndexFixing(ONIndex3M,I580,TRUE,_xll.ohTrigger(RecalcTrigger,Trigger3M)),NA())</f>
        <v>-3.8135039542197546E-4</v>
      </c>
      <c r="P580" s="44">
        <f>IFERROR(_xll.qlIndexFixing(ONIndex6M,I580,TRUE,_xll.ohTrigger(RecalcTrigger,Trigger6M)),NA())</f>
        <v>1.1164984219558249E-3</v>
      </c>
      <c r="Q580" s="183">
        <f>IFERROR(_xll.qlIndexFixing(ONIndex1Y,I580,TRUE,_xll.ohTrigger(RecalcTrigger,Trigger1Y)),NA())</f>
        <v>2.7438411163949183E-3</v>
      </c>
    </row>
    <row r="581" spans="2:17" x14ac:dyDescent="0.2">
      <c r="B581" s="39" t="s">
        <v>42</v>
      </c>
      <c r="D581" s="42">
        <f>_xll.qlCalendarAdvance(Calendar,$D580,B581,"f",FALSE)</f>
        <v>43648</v>
      </c>
      <c r="E581" s="177">
        <f>_xll.qlInterestRateIndexValueDate(IndexON,D581)</f>
        <v>43648</v>
      </c>
      <c r="F581" s="193">
        <f>IFERROR(_xll.qlIndexFixing(IndexON,D581,TRUE,_xll.ohTrigger(RecalcTrigger,TriggerON)),NA())</f>
        <v>-1.9041363783722787E-3</v>
      </c>
      <c r="H581" s="42">
        <f>_xll.qlCalendarAdvance(Calendar,$H580,B581,"f",FALSE)</f>
        <v>43648</v>
      </c>
      <c r="I581" s="177">
        <f>_xll.qlInterestRateIndexValueDate(Index1M,$H581)</f>
        <v>43650</v>
      </c>
      <c r="J581" s="182">
        <f>IFERROR(_xll.qlIndexFixing(Index1M,$H581,TRUE,_xll.ohTrigger(RecalcTrigger,Trigger1M)),NA())</f>
        <v>-1.7948702356222757E-3</v>
      </c>
      <c r="K581" s="44">
        <f>IFERROR(_xll.qlIndexFixing(Index3M,H581,TRUE,_xll.ohTrigger(RecalcTrigger,Trigger3M)),NA())</f>
        <v>-9.9350466462830184E-5</v>
      </c>
      <c r="L581" s="44">
        <f>IFERROR(_xll.qlIndexFixing(Index6M,$H581,TRUE,_xll.ohTrigger(RecalcTrigger,Trigger6M)),NA())</f>
        <v>1.7504753985936852E-3</v>
      </c>
      <c r="M581" s="183">
        <f>IFERROR(_xll.qlIndexFixing(Index1Y,$H581,TRUE,_xll.ohTrigger(RecalcTrigger,Trigger1Y)),NA())</f>
        <v>4.0732744174242367E-3</v>
      </c>
      <c r="N581" s="182">
        <f>IFERROR(_xll.qlIndexFixing(ONIndex1M,I581,TRUE,_xll.ohTrigger(RecalcTrigger,Trigger1M)),NA())</f>
        <v>-1.8704916367795477E-3</v>
      </c>
      <c r="O581" s="44">
        <f>IFERROR(_xll.qlIndexFixing(ONIndex3M,I581,TRUE,_xll.ohTrigger(RecalcTrigger,Trigger3M)),NA())</f>
        <v>-3.4159646907117036E-4</v>
      </c>
      <c r="P581" s="44">
        <f>IFERROR(_xll.qlIndexFixing(ONIndex6M,I581,TRUE,_xll.ohTrigger(RecalcTrigger,Trigger6M)),NA())</f>
        <v>1.1612453100706688E-3</v>
      </c>
      <c r="Q581" s="183">
        <f>IFERROR(_xll.qlIndexFixing(ONIndex1Y,I581,TRUE,_xll.ohTrigger(RecalcTrigger,Trigger1Y)),NA())</f>
        <v>2.7927114248349483E-3</v>
      </c>
    </row>
    <row r="582" spans="2:17" x14ac:dyDescent="0.2">
      <c r="B582" s="39" t="s">
        <v>42</v>
      </c>
      <c r="D582" s="42">
        <f>_xll.qlCalendarAdvance(Calendar,$D581,B582,"f",FALSE)</f>
        <v>43655</v>
      </c>
      <c r="E582" s="177">
        <f>_xll.qlInterestRateIndexValueDate(IndexON,D582)</f>
        <v>43655</v>
      </c>
      <c r="F582" s="193">
        <f>IFERROR(_xll.qlIndexFixing(IndexON,D582,TRUE,_xll.ohTrigger(RecalcTrigger,TriggerON)),NA())</f>
        <v>-1.8581971707343214E-3</v>
      </c>
      <c r="H582" s="42">
        <f>_xll.qlCalendarAdvance(Calendar,$H581,B582,"f",FALSE)</f>
        <v>43655</v>
      </c>
      <c r="I582" s="177">
        <f>_xll.qlInterestRateIndexValueDate(Index1M,$H582)</f>
        <v>43657</v>
      </c>
      <c r="J582" s="182">
        <f>IFERROR(_xll.qlIndexFixing(Index1M,$H582,TRUE,_xll.ohTrigger(RecalcTrigger,Trigger1M)),NA())</f>
        <v>-1.7487819585562669E-3</v>
      </c>
      <c r="K582" s="44">
        <f>IFERROR(_xll.qlIndexFixing(Index3M,H582,TRUE,_xll.ohTrigger(RecalcTrigger,Trigger3M)),NA())</f>
        <v>-5.7969951257546874E-5</v>
      </c>
      <c r="L582" s="44">
        <f>IFERROR(_xll.qlIndexFixing(Index6M,$H582,TRUE,_xll.ohTrigger(RecalcTrigger,Trigger6M)),NA())</f>
        <v>1.7978383819977448E-3</v>
      </c>
      <c r="M582" s="183">
        <f>IFERROR(_xll.qlIndexFixing(Index1Y,$H582,TRUE,_xll.ohTrigger(RecalcTrigger,Trigger1Y)),NA())</f>
        <v>4.1229198184728408E-3</v>
      </c>
      <c r="N582" s="182">
        <f>IFERROR(_xll.qlIndexFixing(ONIndex1M,I582,TRUE,_xll.ohTrigger(RecalcTrigger,Trigger1M)),NA())</f>
        <v>-1.8247110849900494E-3</v>
      </c>
      <c r="O582" s="44">
        <f>IFERROR(_xll.qlIndexFixing(ONIndex3M,I582,TRUE,_xll.ohTrigger(RecalcTrigger,Trigger3M)),NA())</f>
        <v>-3.0160229781639458E-4</v>
      </c>
      <c r="P582" s="44">
        <f>IFERROR(_xll.qlIndexFixing(ONIndex6M,I582,TRUE,_xll.ohTrigger(RecalcTrigger,Trigger6M)),NA())</f>
        <v>1.206208716268975E-3</v>
      </c>
      <c r="Q582" s="183">
        <f>IFERROR(_xll.qlIndexFixing(ONIndex1Y,I582,TRUE,_xll.ohTrigger(RecalcTrigger,Trigger1Y)),NA())</f>
        <v>2.8417060147400974E-3</v>
      </c>
    </row>
    <row r="583" spans="2:17" x14ac:dyDescent="0.2">
      <c r="B583" s="39" t="s">
        <v>42</v>
      </c>
      <c r="D583" s="42">
        <f>_xll.qlCalendarAdvance(Calendar,$D582,B583,"f",FALSE)</f>
        <v>43662</v>
      </c>
      <c r="E583" s="177">
        <f>_xll.qlInterestRateIndexValueDate(IndexON,D583)</f>
        <v>43662</v>
      </c>
      <c r="F583" s="193">
        <f>IFERROR(_xll.qlIndexFixing(IndexON,D583,TRUE,_xll.ohTrigger(RecalcTrigger,TriggerON)),NA())</f>
        <v>-1.8120841736335436E-3</v>
      </c>
      <c r="H583" s="42">
        <f>_xll.qlCalendarAdvance(Calendar,$H582,B583,"f",FALSE)</f>
        <v>43662</v>
      </c>
      <c r="I583" s="177">
        <f>_xll.qlInterestRateIndexValueDate(Index1M,$H583)</f>
        <v>43664</v>
      </c>
      <c r="J583" s="182">
        <f>IFERROR(_xll.qlIndexFixing(Index1M,$H583,TRUE,_xll.ohTrigger(RecalcTrigger,Trigger1M)),NA())</f>
        <v>-1.7025064367080789E-3</v>
      </c>
      <c r="K583" s="44">
        <f>IFERROR(_xll.qlIndexFixing(Index3M,H583,TRUE,_xll.ohTrigger(RecalcTrigger,Trigger3M)),NA())</f>
        <v>-1.635803791813133E-5</v>
      </c>
      <c r="L583" s="44">
        <f>IFERROR(_xll.qlIndexFixing(Index6M,$H583,TRUE,_xll.ohTrigger(RecalcTrigger,Trigger6M)),NA())</f>
        <v>1.8453742598446528E-3</v>
      </c>
      <c r="M583" s="183">
        <f>IFERROR(_xll.qlIndexFixing(Index1Y,$H583,TRUE,_xll.ohTrigger(RecalcTrigger,Trigger1Y)),NA())</f>
        <v>4.172583229747364E-3</v>
      </c>
      <c r="N583" s="182">
        <f>IFERROR(_xll.qlIndexFixing(ONIndex1M,I583,TRUE,_xll.ohTrigger(RecalcTrigger,Trigger1M)),NA())</f>
        <v>-1.7787341030084391E-3</v>
      </c>
      <c r="O583" s="44">
        <f>IFERROR(_xll.qlIndexFixing(ONIndex3M,I583,TRUE,_xll.ohTrigger(RecalcTrigger,Trigger3M)),NA())</f>
        <v>-2.6136922070651991E-4</v>
      </c>
      <c r="P583" s="44">
        <f>IFERROR(_xll.qlIndexFixing(ONIndex6M,I583,TRUE,_xll.ohTrigger(RecalcTrigger,Trigger6M)),NA())</f>
        <v>1.2513853466256109E-3</v>
      </c>
      <c r="Q583" s="183">
        <f>IFERROR(_xll.qlIndexFixing(ONIndex1Y,I583,TRUE,_xll.ohTrigger(RecalcTrigger,Trigger1Y)),NA())</f>
        <v>2.890818155014685E-3</v>
      </c>
    </row>
    <row r="584" spans="2:17" x14ac:dyDescent="0.2">
      <c r="B584" s="39" t="s">
        <v>42</v>
      </c>
      <c r="D584" s="42">
        <f>_xll.qlCalendarAdvance(Calendar,$D583,B584,"f",FALSE)</f>
        <v>43669</v>
      </c>
      <c r="E584" s="177">
        <f>_xll.qlInterestRateIndexValueDate(IndexON,D584)</f>
        <v>43669</v>
      </c>
      <c r="F584" s="193">
        <f>IFERROR(_xll.qlIndexFixing(IndexON,D584,TRUE,_xll.ohTrigger(RecalcTrigger,TriggerON)),NA())</f>
        <v>-1.7658040913870465E-3</v>
      </c>
      <c r="H584" s="42">
        <f>_xll.qlCalendarAdvance(Calendar,$H583,B584,"f",FALSE)</f>
        <v>43669</v>
      </c>
      <c r="I584" s="177">
        <f>_xll.qlInterestRateIndexValueDate(Index1M,$H584)</f>
        <v>43671</v>
      </c>
      <c r="J584" s="182">
        <f>IFERROR(_xll.qlIndexFixing(Index1M,$H584,TRUE,_xll.ohTrigger(RecalcTrigger,Trigger1M)),NA())</f>
        <v>-1.6560493527895126E-3</v>
      </c>
      <c r="K584" s="44">
        <f>IFERROR(_xll.qlIndexFixing(Index3M,H584,TRUE,_xll.ohTrigger(RecalcTrigger,Trigger3M)),NA())</f>
        <v>2.5483941650829834E-5</v>
      </c>
      <c r="L584" s="44">
        <f>IFERROR(_xll.qlIndexFixing(Index6M,$H584,TRUE,_xll.ohTrigger(RecalcTrigger,Trigger6M)),NA())</f>
        <v>1.8930797476339957E-3</v>
      </c>
      <c r="M584" s="183">
        <f>IFERROR(_xll.qlIndexFixing(Index1Y,$H584,TRUE,_xll.ohTrigger(RecalcTrigger,Trigger1Y)),NA())</f>
        <v>4.2222651735830258E-3</v>
      </c>
      <c r="N584" s="182">
        <f>IFERROR(_xll.qlIndexFixing(ONIndex1M,I584,TRUE,_xll.ohTrigger(RecalcTrigger,Trigger1M)),NA())</f>
        <v>-1.7325663766065702E-3</v>
      </c>
      <c r="O584" s="44">
        <f>IFERROR(_xll.qlIndexFixing(ONIndex3M,I584,TRUE,_xll.ohTrigger(RecalcTrigger,Trigger3M)),NA())</f>
        <v>-2.2089857719009842E-4</v>
      </c>
      <c r="P584" s="44">
        <f>IFERROR(_xll.qlIndexFixing(ONIndex6M,I584,TRUE,_xll.ohTrigger(RecalcTrigger,Trigger6M)),NA())</f>
        <v>1.2967719072154438E-3</v>
      </c>
      <c r="Q584" s="183">
        <f>IFERROR(_xll.qlIndexFixing(ONIndex1Y,I584,TRUE,_xll.ohTrigger(RecalcTrigger,Trigger1Y)),NA())</f>
        <v>2.9400411145630301E-3</v>
      </c>
    </row>
    <row r="585" spans="2:17" x14ac:dyDescent="0.2">
      <c r="B585" s="39" t="s">
        <v>42</v>
      </c>
      <c r="D585" s="42">
        <f>_xll.qlCalendarAdvance(Calendar,$D584,B585,"f",FALSE)</f>
        <v>43676</v>
      </c>
      <c r="E585" s="177">
        <f>_xll.qlInterestRateIndexValueDate(IndexON,D585)</f>
        <v>43676</v>
      </c>
      <c r="F585" s="193">
        <f>IFERROR(_xll.qlIndexFixing(IndexON,D585,TRUE,_xll.ohTrigger(RecalcTrigger,TriggerON)),NA())</f>
        <v>-1.7193636282719638E-3</v>
      </c>
      <c r="H585" s="42">
        <f>_xll.qlCalendarAdvance(Calendar,$H584,B585,"f",FALSE)</f>
        <v>43676</v>
      </c>
      <c r="I585" s="177">
        <f>_xll.qlInterestRateIndexValueDate(Index1M,$H585)</f>
        <v>43678</v>
      </c>
      <c r="J585" s="182">
        <f>IFERROR(_xll.qlIndexFixing(Index1M,$H585,TRUE,_xll.ohTrigger(RecalcTrigger,Trigger1M)),NA())</f>
        <v>-1.6094163896035463E-3</v>
      </c>
      <c r="K585" s="44">
        <f>IFERROR(_xll.qlIndexFixing(Index3M,H585,TRUE,_xll.ohTrigger(RecalcTrigger,Trigger3M)),NA())</f>
        <v>6.7554655527807028E-5</v>
      </c>
      <c r="L585" s="44">
        <f>IFERROR(_xll.qlIndexFixing(Index6M,$H585,TRUE,_xll.ohTrigger(RecalcTrigger,Trigger6M)),NA())</f>
        <v>1.9409515605877327E-3</v>
      </c>
      <c r="M585" s="183">
        <f>IFERROR(_xll.qlIndexFixing(Index1Y,$H585,TRUE,_xll.ohTrigger(RecalcTrigger,Trigger1Y)),NA())</f>
        <v>4.2719662872683075E-3</v>
      </c>
      <c r="N585" s="182">
        <f>IFERROR(_xll.qlIndexFixing(ONIndex1M,I585,TRUE,_xll.ohTrigger(RecalcTrigger,Trigger1M)),NA())</f>
        <v>-1.6862135914763599E-3</v>
      </c>
      <c r="O585" s="44">
        <f>IFERROR(_xll.qlIndexFixing(ONIndex3M,I585,TRUE,_xll.ohTrigger(RecalcTrigger,Trigger3M)),NA())</f>
        <v>-1.801917063160019E-4</v>
      </c>
      <c r="P585" s="44">
        <f>IFERROR(_xll.qlIndexFixing(ONIndex6M,I585,TRUE,_xll.ohTrigger(RecalcTrigger,Trigger6M)),NA())</f>
        <v>1.3423651041133411E-3</v>
      </c>
      <c r="Q585" s="183">
        <f>IFERROR(_xll.qlIndexFixing(ONIndex1Y,I585,TRUE,_xll.ohTrigger(RecalcTrigger,Trigger1Y)),NA())</f>
        <v>2.9893681620496437E-3</v>
      </c>
    </row>
    <row r="586" spans="2:17" x14ac:dyDescent="0.2">
      <c r="B586" s="39" t="s">
        <v>42</v>
      </c>
      <c r="D586" s="42">
        <f>_xll.qlCalendarAdvance(Calendar,$D585,B586,"f",FALSE)</f>
        <v>43683</v>
      </c>
      <c r="E586" s="177">
        <f>_xll.qlInterestRateIndexValueDate(IndexON,D586)</f>
        <v>43683</v>
      </c>
      <c r="F586" s="193">
        <f>IFERROR(_xll.qlIndexFixing(IndexON,D586,TRUE,_xll.ohTrigger(RecalcTrigger,TriggerON)),NA())</f>
        <v>-1.6727694886053968E-3</v>
      </c>
      <c r="H586" s="42">
        <f>_xll.qlCalendarAdvance(Calendar,$H585,B586,"f",FALSE)</f>
        <v>43683</v>
      </c>
      <c r="I586" s="177">
        <f>_xll.qlInterestRateIndexValueDate(Index1M,$H586)</f>
        <v>43685</v>
      </c>
      <c r="J586" s="182">
        <f>IFERROR(_xll.qlIndexFixing(Index1M,$H586,TRUE,_xll.ohTrigger(RecalcTrigger,Trigger1M)),NA())</f>
        <v>-1.5626132300355922E-3</v>
      </c>
      <c r="K586" s="44">
        <f>IFERROR(_xll.qlIndexFixing(Index3M,H586,TRUE,_xll.ohTrigger(RecalcTrigger,Trigger3M)),NA())</f>
        <v>1.0985277177736873E-4</v>
      </c>
      <c r="L586" s="44">
        <f>IFERROR(_xll.qlIndexFixing(Index6M,$H586,TRUE,_xll.ohTrigger(RecalcTrigger,Trigger6M)),NA())</f>
        <v>1.9889864136428894E-3</v>
      </c>
      <c r="M586" s="183">
        <f>IFERROR(_xll.qlIndexFixing(Index1Y,$H586,TRUE,_xll.ohTrigger(RecalcTrigger,Trigger1Y)),NA())</f>
        <v>4.3216873230727615E-3</v>
      </c>
      <c r="N586" s="182">
        <f>IFERROR(_xll.qlIndexFixing(ONIndex1M,I586,TRUE,_xll.ohTrigger(RecalcTrigger,Trigger1M)),NA())</f>
        <v>-1.6396814335895016E-3</v>
      </c>
      <c r="O586" s="44">
        <f>IFERROR(_xll.qlIndexFixing(ONIndex3M,I586,TRUE,_xll.ohTrigger(RecalcTrigger,Trigger3M)),NA())</f>
        <v>-1.3924994725300621E-4</v>
      </c>
      <c r="P586" s="44">
        <f>IFERROR(_xll.qlIndexFixing(ONIndex6M,I586,TRUE,_xll.ohTrigger(RecalcTrigger,Trigger6M)),NA())</f>
        <v>1.3881616437139144E-3</v>
      </c>
      <c r="Q586" s="183">
        <f>IFERROR(_xll.qlIndexFixing(ONIndex1Y,I586,TRUE,_xll.ohTrigger(RecalcTrigger,Trigger1Y)),NA())</f>
        <v>3.038792566218973E-3</v>
      </c>
    </row>
    <row r="587" spans="2:17" x14ac:dyDescent="0.2">
      <c r="B587" s="39" t="s">
        <v>42</v>
      </c>
      <c r="D587" s="42">
        <f>_xll.qlCalendarAdvance(Calendar,$D586,B587,"f",FALSE)</f>
        <v>43690</v>
      </c>
      <c r="E587" s="177">
        <f>_xll.qlInterestRateIndexValueDate(IndexON,D587)</f>
        <v>43690</v>
      </c>
      <c r="F587" s="193">
        <f>IFERROR(_xll.qlIndexFixing(IndexON,D587,TRUE,_xll.ohTrigger(RecalcTrigger,TriggerON)),NA())</f>
        <v>-1.626028376704447E-3</v>
      </c>
      <c r="H587" s="42">
        <f>_xll.qlCalendarAdvance(Calendar,$H586,B587,"f",FALSE)</f>
        <v>43690</v>
      </c>
      <c r="I587" s="177">
        <f>_xll.qlInterestRateIndexValueDate(Index1M,$H587)</f>
        <v>43692</v>
      </c>
      <c r="J587" s="182">
        <f>IFERROR(_xll.qlIndexFixing(Index1M,$H587,TRUE,_xll.ohTrigger(RecalcTrigger,Trigger1M)),NA())</f>
        <v>-1.5156455570547456E-3</v>
      </c>
      <c r="K587" s="44">
        <f>IFERROR(_xll.qlIndexFixing(Index3M,H587,TRUE,_xll.ohTrigger(RecalcTrigger,Trigger3M)),NA())</f>
        <v>1.5237695844409941E-4</v>
      </c>
      <c r="L587" s="44">
        <f>IFERROR(_xll.qlIndexFixing(Index6M,$H587,TRUE,_xll.ohTrigger(RecalcTrigger,Trigger6M)),NA())</f>
        <v>2.037181021453277E-3</v>
      </c>
      <c r="M587" s="183">
        <f>IFERROR(_xll.qlIndexFixing(Index1Y,$H587,TRUE,_xll.ohTrigger(RecalcTrigger,Trigger1Y)),NA())</f>
        <v>4.3714291482787196E-3</v>
      </c>
      <c r="N587" s="182">
        <f>IFERROR(_xll.qlIndexFixing(ONIndex1M,I587,TRUE,_xll.ohTrigger(RecalcTrigger,Trigger1M)),NA())</f>
        <v>-1.5929755885579766E-3</v>
      </c>
      <c r="O587" s="44">
        <f>IFERROR(_xll.qlIndexFixing(ONIndex3M,I587,TRUE,_xll.ohTrigger(RecalcTrigger,Trigger3M)),NA())</f>
        <v>-9.8074639249823292E-5</v>
      </c>
      <c r="P587" s="44">
        <f>IFERROR(_xll.qlIndexFixing(ONIndex6M,I587,TRUE,_xll.ohTrigger(RecalcTrigger,Trigger6M)),NA())</f>
        <v>1.4341582320120949E-3</v>
      </c>
      <c r="Q587" s="183">
        <f>IFERROR(_xll.qlIndexFixing(ONIndex1Y,I587,TRUE,_xll.ohTrigger(RecalcTrigger,Trigger1Y)),NA())</f>
        <v>3.0883075961352091E-3</v>
      </c>
    </row>
    <row r="588" spans="2:17" x14ac:dyDescent="0.2">
      <c r="B588" s="39" t="s">
        <v>42</v>
      </c>
      <c r="D588" s="42">
        <f>_xll.qlCalendarAdvance(Calendar,$D587,B588,"f",FALSE)</f>
        <v>43697</v>
      </c>
      <c r="E588" s="177">
        <f>_xll.qlInterestRateIndexValueDate(IndexON,D588)</f>
        <v>43697</v>
      </c>
      <c r="F588" s="193">
        <f>IFERROR(_xll.qlIndexFixing(IndexON,D588,TRUE,_xll.ohTrigger(RecalcTrigger,TriggerON)),NA())</f>
        <v>-1.5791469970860561E-3</v>
      </c>
      <c r="H588" s="42">
        <f>_xll.qlCalendarAdvance(Calendar,$H587,B588,"f",FALSE)</f>
        <v>43697</v>
      </c>
      <c r="I588" s="177">
        <f>_xll.qlInterestRateIndexValueDate(Index1M,$H588)</f>
        <v>43699</v>
      </c>
      <c r="J588" s="182">
        <f>IFERROR(_xll.qlIndexFixing(Index1M,$H588,TRUE,_xll.ohTrigger(RecalcTrigger,Trigger1M)),NA())</f>
        <v>-1.4685190537225279E-3</v>
      </c>
      <c r="K588" s="44">
        <f>IFERROR(_xll.qlIndexFixing(Index3M,H588,TRUE,_xll.ohTrigger(RecalcTrigger,Trigger3M)),NA())</f>
        <v>1.9512588355173068E-4</v>
      </c>
      <c r="L588" s="44">
        <f>IFERROR(_xll.qlIndexFixing(Index6M,$H588,TRUE,_xll.ohTrigger(RecalcTrigger,Trigger6M)),NA())</f>
        <v>2.0855320983839058E-3</v>
      </c>
      <c r="M588" s="183">
        <f>IFERROR(_xll.qlIndexFixing(Index1Y,$H588,TRUE,_xll.ohTrigger(RecalcTrigger,Trigger1Y)),NA())</f>
        <v>4.4211927452080151E-3</v>
      </c>
      <c r="N588" s="182">
        <f>IFERROR(_xll.qlIndexFixing(ONIndex1M,I588,TRUE,_xll.ohTrigger(RecalcTrigger,Trigger1M)),NA())</f>
        <v>-1.5461017421936063E-3</v>
      </c>
      <c r="O588" s="44">
        <f>IFERROR(_xll.qlIndexFixing(ONIndex3M,I588,TRUE,_xll.ohTrigger(RecalcTrigger,Trigger3M)),NA())</f>
        <v>-5.6667121555165068E-5</v>
      </c>
      <c r="P588" s="44">
        <f>IFERROR(_xll.qlIndexFixing(ONIndex6M,I588,TRUE,_xll.ohTrigger(RecalcTrigger,Trigger6M)),NA())</f>
        <v>1.4803515748429419E-3</v>
      </c>
      <c r="Q588" s="183">
        <f>IFERROR(_xll.qlIndexFixing(ONIndex1Y,I588,TRUE,_xll.ohTrigger(RecalcTrigger,Trigger1Y)),NA())</f>
        <v>3.137906520302991E-3</v>
      </c>
    </row>
    <row r="589" spans="2:17" x14ac:dyDescent="0.2">
      <c r="B589" s="39" t="s">
        <v>42</v>
      </c>
      <c r="D589" s="42">
        <f>_xll.qlCalendarAdvance(Calendar,$D588,B589,"f",FALSE)</f>
        <v>43704</v>
      </c>
      <c r="E589" s="177">
        <f>_xll.qlInterestRateIndexValueDate(IndexON,D589)</f>
        <v>43704</v>
      </c>
      <c r="F589" s="193">
        <f>IFERROR(_xll.qlIndexFixing(IndexON,D589,TRUE,_xll.ohTrigger(RecalcTrigger,TriggerON)),NA())</f>
        <v>-1.5321320541072936E-3</v>
      </c>
      <c r="H589" s="42">
        <f>_xll.qlCalendarAdvance(Calendar,$H588,B589,"f",FALSE)</f>
        <v>43704</v>
      </c>
      <c r="I589" s="177">
        <f>_xll.qlInterestRateIndexValueDate(Index1M,$H589)</f>
        <v>43706</v>
      </c>
      <c r="J589" s="182">
        <f>IFERROR(_xll.qlIndexFixing(Index1M,$H589,TRUE,_xll.ohTrigger(RecalcTrigger,Trigger1M)),NA())</f>
        <v>-1.4212394031903886E-3</v>
      </c>
      <c r="K589" s="44">
        <f>IFERROR(_xll.qlIndexFixing(Index3M,H589,TRUE,_xll.ohTrigger(RecalcTrigger,Trigger3M)),NA())</f>
        <v>2.3809821510661672E-4</v>
      </c>
      <c r="L589" s="44">
        <f>IFERROR(_xll.qlIndexFixing(Index6M,$H589,TRUE,_xll.ohTrigger(RecalcTrigger,Trigger6M)),NA())</f>
        <v>2.1234704563382165E-3</v>
      </c>
      <c r="M589" s="183">
        <f>IFERROR(_xll.qlIndexFixing(Index1Y,$H589,TRUE,_xll.ohTrigger(RecalcTrigger,Trigger1Y)),NA())</f>
        <v>4.4709792112523905E-3</v>
      </c>
      <c r="N589" s="182">
        <f>IFERROR(_xll.qlIndexFixing(ONIndex1M,I589,TRUE,_xll.ohTrigger(RecalcTrigger,Trigger1M)),NA())</f>
        <v>-1.499065580268244E-3</v>
      </c>
      <c r="O589" s="44">
        <f>IFERROR(_xll.qlIndexFixing(ONIndex3M,I589,TRUE,_xll.ohTrigger(RecalcTrigger,Trigger3M)),NA())</f>
        <v>-1.5028733137967265E-5</v>
      </c>
      <c r="P589" s="44">
        <f>IFERROR(_xll.qlIndexFixing(ONIndex6M,I589,TRUE,_xll.ohTrigger(RecalcTrigger,Trigger6M)),NA())</f>
        <v>1.526738378760939E-3</v>
      </c>
      <c r="Q589" s="183">
        <f>IFERROR(_xll.qlIndexFixing(ONIndex1Y,I589,TRUE,_xll.ohTrigger(RecalcTrigger,Trigger1Y)),NA())</f>
        <v>3.1875826077065739E-3</v>
      </c>
    </row>
    <row r="590" spans="2:17" x14ac:dyDescent="0.2">
      <c r="B590" s="39" t="s">
        <v>42</v>
      </c>
      <c r="D590" s="42">
        <f>_xll.qlCalendarAdvance(Calendar,$D589,B590,"f",FALSE)</f>
        <v>43711</v>
      </c>
      <c r="E590" s="177">
        <f>_xll.qlInterestRateIndexValueDate(IndexON,D590)</f>
        <v>43711</v>
      </c>
      <c r="F590" s="193">
        <f>IFERROR(_xll.qlIndexFixing(IndexON,D590,TRUE,_xll.ohTrigger(RecalcTrigger,TriggerON)),NA())</f>
        <v>-1.4849902520452929E-3</v>
      </c>
      <c r="H590" s="42">
        <f>_xll.qlCalendarAdvance(Calendar,$H589,B590,"f",FALSE)</f>
        <v>43711</v>
      </c>
      <c r="I590" s="177">
        <f>_xll.qlInterestRateIndexValueDate(Index1M,$H590)</f>
        <v>43713</v>
      </c>
      <c r="J590" s="182">
        <f>IFERROR(_xll.qlIndexFixing(Index1M,$H590,TRUE,_xll.ohTrigger(RecalcTrigger,Trigger1M)),NA())</f>
        <v>-1.3738122886947091E-3</v>
      </c>
      <c r="K590" s="44">
        <f>IFERROR(_xll.qlIndexFixing(Index3M,H590,TRUE,_xll.ohTrigger(RecalcTrigger,Trigger3M)),NA())</f>
        <v>2.7816557209186404E-4</v>
      </c>
      <c r="L590" s="44">
        <f>IFERROR(_xll.qlIndexFixing(Index6M,$H590,TRUE,_xll.ohTrigger(RecalcTrigger,Trigger6M)),NA())</f>
        <v>2.1685649506267188E-3</v>
      </c>
      <c r="M590" s="183">
        <f>IFERROR(_xll.qlIndexFixing(Index1Y,$H590,TRUE,_xll.ohTrigger(RecalcTrigger,Trigger1Y)),NA())</f>
        <v>4.5207897589026064E-3</v>
      </c>
      <c r="N590" s="182">
        <f>IFERROR(_xll.qlIndexFixing(ONIndex1M,I590,TRUE,_xll.ohTrigger(RecalcTrigger,Trigger1M)),NA())</f>
        <v>-1.4518727884338389E-3</v>
      </c>
      <c r="O590" s="44">
        <f>IFERROR(_xll.qlIndexFixing(ONIndex3M,I590,TRUE,_xll.ohTrigger(RecalcTrigger,Trigger3M)),NA())</f>
        <v>2.68391866331541E-5</v>
      </c>
      <c r="P590" s="44">
        <f>IFERROR(_xll.qlIndexFixing(ONIndex6M,I590,TRUE,_xll.ohTrigger(RecalcTrigger,Trigger6M)),NA())</f>
        <v>1.5733153496011454E-3</v>
      </c>
      <c r="Q590" s="183">
        <f>IFERROR(_xll.qlIndexFixing(ONIndex1Y,I590,TRUE,_xll.ohTrigger(RecalcTrigger,Trigger1Y)),NA())</f>
        <v>3.2373291270904048E-3</v>
      </c>
    </row>
    <row r="591" spans="2:17" x14ac:dyDescent="0.2">
      <c r="B591" s="39" t="s">
        <v>42</v>
      </c>
      <c r="D591" s="42">
        <f>_xll.qlCalendarAdvance(Calendar,$D590,B591,"f",FALSE)</f>
        <v>43718</v>
      </c>
      <c r="E591" s="177">
        <f>_xll.qlInterestRateIndexValueDate(IndexON,D591)</f>
        <v>43718</v>
      </c>
      <c r="F591" s="193">
        <f>IFERROR(_xll.qlIndexFixing(IndexON,D591,TRUE,_xll.ohTrigger(RecalcTrigger,TriggerON)),NA())</f>
        <v>-1.4377282954169956E-3</v>
      </c>
      <c r="H591" s="42">
        <f>_xll.qlCalendarAdvance(Calendar,$H590,B591,"f",FALSE)</f>
        <v>43718</v>
      </c>
      <c r="I591" s="177">
        <f>_xll.qlInterestRateIndexValueDate(Index1M,$H591)</f>
        <v>43720</v>
      </c>
      <c r="J591" s="182">
        <f>IFERROR(_xll.qlIndexFixing(Index1M,$H591,TRUE,_xll.ohTrigger(RecalcTrigger,Trigger1M)),NA())</f>
        <v>-1.326243393553056E-3</v>
      </c>
      <c r="K591" s="44">
        <f>IFERROR(_xll.qlIndexFixing(Index3M,H591,TRUE,_xll.ohTrigger(RecalcTrigger,Trigger3M)),NA())</f>
        <v>3.2156516923253809E-4</v>
      </c>
      <c r="L591" s="44">
        <f>IFERROR(_xll.qlIndexFixing(Index6M,$H591,TRUE,_xll.ohTrigger(RecalcTrigger,Trigger6M)),NA())</f>
        <v>2.2173271005116696E-3</v>
      </c>
      <c r="M591" s="183">
        <f>IFERROR(_xll.qlIndexFixing(Index1Y,$H591,TRUE,_xll.ohTrigger(RecalcTrigger,Trigger1Y)),NA())</f>
        <v>4.5706257157784149E-3</v>
      </c>
      <c r="N591" s="182">
        <f>IFERROR(_xll.qlIndexFixing(ONIndex1M,I591,TRUE,_xll.ohTrigger(RecalcTrigger,Trigger1M)),NA())</f>
        <v>-1.4045290527020526E-3</v>
      </c>
      <c r="O591" s="44">
        <f>IFERROR(_xll.qlIndexFixing(ONIndex3M,I591,TRUE,_xll.ohTrigger(RecalcTrigger,Trigger3M)),NA())</f>
        <v>6.8935298589423155E-5</v>
      </c>
      <c r="P591" s="44">
        <f>IFERROR(_xll.qlIndexFixing(ONIndex6M,I591,TRUE,_xll.ohTrigger(RecalcTrigger,Trigger6M)),NA())</f>
        <v>1.6200791934384284E-3</v>
      </c>
      <c r="Q591" s="183">
        <f>IFERROR(_xll.qlIndexFixing(ONIndex1Y,I591,TRUE,_xll.ohTrigger(RecalcTrigger,Trigger1Y)),NA())</f>
        <v>3.2871393471189947E-3</v>
      </c>
    </row>
    <row r="592" spans="2:17" x14ac:dyDescent="0.2">
      <c r="B592" s="39" t="s">
        <v>42</v>
      </c>
      <c r="D592" s="42">
        <f>_xll.qlCalendarAdvance(Calendar,$D591,B592,"f",FALSE)</f>
        <v>43725</v>
      </c>
      <c r="E592" s="177">
        <f>_xll.qlInterestRateIndexValueDate(IndexON,D592)</f>
        <v>43725</v>
      </c>
      <c r="F592" s="193">
        <f>IFERROR(_xll.qlIndexFixing(IndexON,D592,TRUE,_xll.ohTrigger(RecalcTrigger,TriggerON)),NA())</f>
        <v>-1.3903528882996952E-3</v>
      </c>
      <c r="H592" s="42">
        <f>_xll.qlCalendarAdvance(Calendar,$H591,B592,"f",FALSE)</f>
        <v>43725</v>
      </c>
      <c r="I592" s="177">
        <f>_xll.qlInterestRateIndexValueDate(Index1M,$H592)</f>
        <v>43727</v>
      </c>
      <c r="J592" s="182">
        <f>IFERROR(_xll.qlIndexFixing(Index1M,$H592,TRUE,_xll.ohTrigger(RecalcTrigger,Trigger1M)),NA())</f>
        <v>-1.278538401196655E-3</v>
      </c>
      <c r="K592" s="44">
        <f>IFERROR(_xll.qlIndexFixing(Index3M,H592,TRUE,_xll.ohTrigger(RecalcTrigger,Trigger3M)),NA())</f>
        <v>3.65184266408942E-4</v>
      </c>
      <c r="L592" s="44">
        <f>IFERROR(_xll.qlIndexFixing(Index6M,$H592,TRUE,_xll.ohTrigger(RecalcTrigger,Trigger6M)),NA())</f>
        <v>2.2662334833373761E-3</v>
      </c>
      <c r="M592" s="183">
        <f>IFERROR(_xll.qlIndexFixing(Index1Y,$H592,TRUE,_xll.ohTrigger(RecalcTrigger,Trigger1Y)),NA())</f>
        <v>4.6204885246572359E-3</v>
      </c>
      <c r="N592" s="182">
        <f>IFERROR(_xll.qlIndexFixing(ONIndex1M,I592,TRUE,_xll.ohTrigger(RecalcTrigger,Trigger1M)),NA())</f>
        <v>-1.3570400587248344E-3</v>
      </c>
      <c r="O592" s="44">
        <f>IFERROR(_xll.qlIndexFixing(ONIndex3M,I592,TRUE,_xll.ohTrigger(RecalcTrigger,Trigger3M)),NA())</f>
        <v>1.1125826356206403E-4</v>
      </c>
      <c r="P592" s="44">
        <f>IFERROR(_xll.qlIndexFixing(ONIndex6M,I592,TRUE,_xll.ohTrigger(RecalcTrigger,Trigger6M)),NA())</f>
        <v>1.6670266165075276E-3</v>
      </c>
      <c r="Q592" s="183">
        <f>IFERROR(_xll.qlIndexFixing(ONIndex1Y,I592,TRUE,_xll.ohTrigger(RecalcTrigger,Trigger1Y)),NA())</f>
        <v>3.3370065366966628E-3</v>
      </c>
    </row>
    <row r="593" spans="2:17" x14ac:dyDescent="0.2">
      <c r="B593" s="39" t="s">
        <v>42</v>
      </c>
      <c r="D593" s="42">
        <f>_xll.qlCalendarAdvance(Calendar,$D592,B593,"f",FALSE)</f>
        <v>43732</v>
      </c>
      <c r="E593" s="177">
        <f>_xll.qlInterestRateIndexValueDate(IndexON,D593)</f>
        <v>43732</v>
      </c>
      <c r="F593" s="193">
        <f>IFERROR(_xll.qlIndexFixing(IndexON,D593,TRUE,_xll.ohTrigger(RecalcTrigger,TriggerON)),NA())</f>
        <v>-1.342870735130397E-3</v>
      </c>
      <c r="H593" s="42">
        <f>_xll.qlCalendarAdvance(Calendar,$H592,B593,"f",FALSE)</f>
        <v>43732</v>
      </c>
      <c r="I593" s="177">
        <f>_xll.qlInterestRateIndexValueDate(Index1M,$H593)</f>
        <v>43734</v>
      </c>
      <c r="J593" s="182">
        <f>IFERROR(_xll.qlIndexFixing(Index1M,$H593,TRUE,_xll.ohTrigger(RecalcTrigger,Trigger1M)),NA())</f>
        <v>-1.2307029951291737E-3</v>
      </c>
      <c r="K593" s="44">
        <f>IFERROR(_xll.qlIndexFixing(Index3M,H593,TRUE,_xll.ohTrigger(RecalcTrigger,Trigger3M)),NA())</f>
        <v>4.1219496518551469E-4</v>
      </c>
      <c r="L593" s="44">
        <f>IFERROR(_xll.qlIndexFixing(Index6M,$H593,TRUE,_xll.ohTrigger(RecalcTrigger,Trigger6M)),NA())</f>
        <v>2.3152808119280316E-3</v>
      </c>
      <c r="M593" s="183">
        <f>IFERROR(_xll.qlIndexFixing(Index1Y,$H593,TRUE,_xll.ohTrigger(RecalcTrigger,Trigger1Y)),NA())</f>
        <v>4.6703797435034789E-3</v>
      </c>
      <c r="N593" s="182">
        <f>IFERROR(_xll.qlIndexFixing(ONIndex1M,I593,TRUE,_xll.ohTrigger(RecalcTrigger,Trigger1M)),NA())</f>
        <v>-1.3094114922740374E-3</v>
      </c>
      <c r="O593" s="44">
        <f>IFERROR(_xll.qlIndexFixing(ONIndex3M,I593,TRUE,_xll.ohTrigger(RecalcTrigger,Trigger3M)),NA())</f>
        <v>1.538067423023648E-4</v>
      </c>
      <c r="P593" s="44">
        <f>IFERROR(_xll.qlIndexFixing(ONIndex6M,I593,TRUE,_xll.ohTrigger(RecalcTrigger,Trigger6M)),NA())</f>
        <v>1.7141543248833102E-3</v>
      </c>
      <c r="Q593" s="183">
        <f>IFERROR(_xll.qlIndexFixing(ONIndex1Y,I593,TRUE,_xll.ohTrigger(RecalcTrigger,Trigger1Y)),NA())</f>
        <v>3.3869239645678562E-3</v>
      </c>
    </row>
    <row r="594" spans="2:17" x14ac:dyDescent="0.2">
      <c r="B594" s="39" t="s">
        <v>42</v>
      </c>
      <c r="D594" s="42">
        <f>_xll.qlCalendarAdvance(Calendar,$D593,B594,"f",FALSE)</f>
        <v>43739</v>
      </c>
      <c r="E594" s="177">
        <f>_xll.qlInterestRateIndexValueDate(IndexON,D594)</f>
        <v>43739</v>
      </c>
      <c r="F594" s="193">
        <f>IFERROR(_xll.qlIndexFixing(IndexON,D594,TRUE,_xll.ohTrigger(RecalcTrigger,TriggerON)),NA())</f>
        <v>-1.2952885405859149E-3</v>
      </c>
      <c r="H594" s="42">
        <f>_xll.qlCalendarAdvance(Calendar,$H593,B594,"f",FALSE)</f>
        <v>43739</v>
      </c>
      <c r="I594" s="177">
        <f>_xll.qlInterestRateIndexValueDate(Index1M,$H594)</f>
        <v>43741</v>
      </c>
      <c r="J594" s="182">
        <f>IFERROR(_xll.qlIndexFixing(Index1M,$H594,TRUE,_xll.ohTrigger(RecalcTrigger,Trigger1M)),NA())</f>
        <v>-1.1827428589492039E-3</v>
      </c>
      <c r="K594" s="44">
        <f>IFERROR(_xll.qlIndexFixing(Index3M,H594,TRUE,_xll.ohTrigger(RecalcTrigger,Trigger3M)),NA())</f>
        <v>4.5626434832475886E-4</v>
      </c>
      <c r="L594" s="44">
        <f>IFERROR(_xll.qlIndexFixing(Index6M,$H594,TRUE,_xll.ohTrigger(RecalcTrigger,Trigger6M)),NA())</f>
        <v>2.3680332299148002E-3</v>
      </c>
      <c r="M594" s="183">
        <f>IFERROR(_xll.qlIndexFixing(Index1Y,$H594,TRUE,_xll.ohTrigger(RecalcTrigger,Trigger1Y)),NA())</f>
        <v>4.7203010454998232E-3</v>
      </c>
      <c r="N594" s="182">
        <f>IFERROR(_xll.qlIndexFixing(ONIndex1M,I594,TRUE,_xll.ohTrigger(RecalcTrigger,Trigger1M)),NA())</f>
        <v>-1.2616490390415791E-3</v>
      </c>
      <c r="O594" s="44">
        <f>IFERROR(_xll.qlIndexFixing(ONIndex3M,I594,TRUE,_xll.ohTrigger(RecalcTrigger,Trigger3M)),NA())</f>
        <v>1.965793958014217E-4</v>
      </c>
      <c r="P594" s="44">
        <f>IFERROR(_xll.qlIndexFixing(ONIndex6M,I594,TRUE,_xll.ohTrigger(RecalcTrigger,Trigger6M)),NA())</f>
        <v>1.7614590248005157E-3</v>
      </c>
      <c r="Q594" s="183">
        <f>IFERROR(_xll.qlIndexFixing(ONIndex1Y,I594,TRUE,_xll.ohTrigger(RecalcTrigger,Trigger1Y)),NA())</f>
        <v>3.4368848994770218E-3</v>
      </c>
    </row>
    <row r="595" spans="2:17" x14ac:dyDescent="0.2">
      <c r="B595" s="39" t="s">
        <v>42</v>
      </c>
      <c r="D595" s="42">
        <f>_xll.qlCalendarAdvance(Calendar,$D594,B595,"f",FALSE)</f>
        <v>43746</v>
      </c>
      <c r="E595" s="177">
        <f>_xll.qlInterestRateIndexValueDate(IndexON,D595)</f>
        <v>43746</v>
      </c>
      <c r="F595" s="193">
        <f>IFERROR(_xll.qlIndexFixing(IndexON,D595,TRUE,_xll.ohTrigger(RecalcTrigger,TriggerON)),NA())</f>
        <v>-1.2476130087835102E-3</v>
      </c>
      <c r="H595" s="42">
        <f>_xll.qlCalendarAdvance(Calendar,$H594,B595,"f",FALSE)</f>
        <v>43746</v>
      </c>
      <c r="I595" s="177">
        <f>_xll.qlInterestRateIndexValueDate(Index1M,$H595)</f>
        <v>43748</v>
      </c>
      <c r="J595" s="182">
        <f>IFERROR(_xll.qlIndexFixing(Index1M,$H595,TRUE,_xll.ohTrigger(RecalcTrigger,Trigger1M)),NA())</f>
        <v>-1.1346636763552576E-3</v>
      </c>
      <c r="K595" s="44">
        <f>IFERROR(_xll.qlIndexFixing(Index3M,H595,TRUE,_xll.ohTrigger(RecalcTrigger,Trigger3M)),NA())</f>
        <v>5.0054914549061953E-4</v>
      </c>
      <c r="L595" s="44">
        <f>IFERROR(_xll.qlIndexFixing(Index6M,$H595,TRUE,_xll.ohTrigger(RecalcTrigger,Trigger6M)),NA())</f>
        <v>2.4316740698259037E-3</v>
      </c>
      <c r="M595" s="183">
        <f>IFERROR(_xll.qlIndexFixing(Index1Y,$H595,TRUE,_xll.ohTrigger(RecalcTrigger,Trigger1Y)),NA())</f>
        <v>4.7702542190741536E-3</v>
      </c>
      <c r="N595" s="182">
        <f>IFERROR(_xll.qlIndexFixing(ONIndex1M,I595,TRUE,_xll.ohTrigger(RecalcTrigger,Trigger1M)),NA())</f>
        <v>-1.213758385079089E-3</v>
      </c>
      <c r="O595" s="44">
        <f>IFERROR(_xll.qlIndexFixing(ONIndex3M,I595,TRUE,_xll.ohTrigger(RecalcTrigger,Trigger3M)),NA())</f>
        <v>2.3957488473058675E-4</v>
      </c>
      <c r="P595" s="44">
        <f>IFERROR(_xll.qlIndexFixing(ONIndex6M,I595,TRUE,_xll.ohTrigger(RecalcTrigger,Trigger6M)),NA())</f>
        <v>1.8089374222540755E-3</v>
      </c>
      <c r="Q595" s="183">
        <f>IFERROR(_xll.qlIndexFixing(ONIndex1Y,I595,TRUE,_xll.ohTrigger(RecalcTrigger,Trigger1Y)),NA())</f>
        <v>3.4868826103284789E-3</v>
      </c>
    </row>
    <row r="596" spans="2:17" x14ac:dyDescent="0.2">
      <c r="B596" s="39" t="s">
        <v>42</v>
      </c>
      <c r="D596" s="42">
        <f>_xll.qlCalendarAdvance(Calendar,$D595,B596,"f",FALSE)</f>
        <v>43753</v>
      </c>
      <c r="E596" s="177">
        <f>_xll.qlInterestRateIndexValueDate(IndexON,D596)</f>
        <v>43753</v>
      </c>
      <c r="F596" s="193">
        <f>IFERROR(_xll.qlIndexFixing(IndexON,D596,TRUE,_xll.ohTrigger(RecalcTrigger,TriggerON)),NA())</f>
        <v>-1.1998508441601885E-3</v>
      </c>
      <c r="H596" s="42">
        <f>_xll.qlCalendarAdvance(Calendar,$H595,B596,"f",FALSE)</f>
        <v>43753</v>
      </c>
      <c r="I596" s="177">
        <f>_xll.qlInterestRateIndexValueDate(Index1M,$H596)</f>
        <v>43755</v>
      </c>
      <c r="J596" s="182">
        <f>IFERROR(_xll.qlIndexFixing(Index1M,$H596,TRUE,_xll.ohTrigger(RecalcTrigger,Trigger1M)),NA())</f>
        <v>-1.0864711311320274E-3</v>
      </c>
      <c r="K596" s="44">
        <f>IFERROR(_xll.qlIndexFixing(Index3M,H596,TRUE,_xll.ohTrigger(RecalcTrigger,Trigger3M)),NA())</f>
        <v>5.4504802452957858E-4</v>
      </c>
      <c r="L596" s="44">
        <f>IFERROR(_xll.qlIndexFixing(Index6M,$H596,TRUE,_xll.ohTrigger(RecalcTrigger,Trigger6M)),NA())</f>
        <v>2.4668203541971258E-3</v>
      </c>
      <c r="M596" s="183">
        <f>IFERROR(_xll.qlIndexFixing(Index1Y,$H596,TRUE,_xll.ohTrigger(RecalcTrigger,Trigger1Y)),NA())</f>
        <v>4.8202411679317053E-3</v>
      </c>
      <c r="N596" s="182">
        <f>IFERROR(_xll.qlIndexFixing(ONIndex1M,I596,TRUE,_xll.ohTrigger(RecalcTrigger,Trigger1M)),NA())</f>
        <v>-1.1657452159186121E-3</v>
      </c>
      <c r="O596" s="44">
        <f>IFERROR(_xll.qlIndexFixing(ONIndex3M,I596,TRUE,_xll.ohTrigger(RecalcTrigger,Trigger3M)),NA())</f>
        <v>2.8279186992108407E-4</v>
      </c>
      <c r="P596" s="44">
        <f>IFERROR(_xll.qlIndexFixing(ONIndex6M,I596,TRUE,_xll.ohTrigger(RecalcTrigger,Trigger6M)),NA())</f>
        <v>1.8565862232389208E-3</v>
      </c>
      <c r="Q596" s="183">
        <f>IFERROR(_xll.qlIndexFixing(ONIndex1Y,I596,TRUE,_xll.ohTrigger(RecalcTrigger,Trigger1Y)),NA())</f>
        <v>3.5369103656268663E-3</v>
      </c>
    </row>
    <row r="597" spans="2:17" x14ac:dyDescent="0.2">
      <c r="B597" s="39" t="s">
        <v>42</v>
      </c>
      <c r="D597" s="42">
        <f>_xll.qlCalendarAdvance(Calendar,$D596,B597,"f",FALSE)</f>
        <v>43760</v>
      </c>
      <c r="E597" s="177">
        <f>_xll.qlInterestRateIndexValueDate(IndexON,D597)</f>
        <v>43760</v>
      </c>
      <c r="F597" s="193">
        <f>IFERROR(_xll.qlIndexFixing(IndexON,D597,TRUE,_xll.ohTrigger(RecalcTrigger,TriggerON)),NA())</f>
        <v>-1.1520087511529553E-3</v>
      </c>
      <c r="H597" s="42">
        <f>_xll.qlCalendarAdvance(Calendar,$H596,B597,"f",FALSE)</f>
        <v>43760</v>
      </c>
      <c r="I597" s="177">
        <f>_xll.qlInterestRateIndexValueDate(Index1M,$H597)</f>
        <v>43762</v>
      </c>
      <c r="J597" s="182">
        <f>IFERROR(_xll.qlIndexFixing(Index1M,$H597,TRUE,_xll.ohTrigger(RecalcTrigger,Trigger1M)),NA())</f>
        <v>-1.0381709071628775E-3</v>
      </c>
      <c r="K597" s="44">
        <f>IFERROR(_xll.qlIndexFixing(Index3M,H597,TRUE,_xll.ohTrigger(RecalcTrigger,Trigger3M)),NA())</f>
        <v>5.8975965326465865E-4</v>
      </c>
      <c r="L597" s="44">
        <f>IFERROR(_xll.qlIndexFixing(Index6M,$H597,TRUE,_xll.ohTrigger(RecalcTrigger,Trigger6M)),NA())</f>
        <v>2.5164069107309964E-3</v>
      </c>
      <c r="M597" s="183">
        <f>IFERROR(_xll.qlIndexFixing(Index1Y,$H597,TRUE,_xll.ohTrigger(RecalcTrigger,Trigger1Y)),NA())</f>
        <v>4.8702639110841774E-3</v>
      </c>
      <c r="N597" s="182">
        <f>IFERROR(_xll.qlIndexFixing(ONIndex1M,I597,TRUE,_xll.ohTrigger(RecalcTrigger,Trigger1M)),NA())</f>
        <v>-1.1176152174918741E-3</v>
      </c>
      <c r="O597" s="44">
        <f>IFERROR(_xll.qlIndexFixing(ONIndex3M,I597,TRUE,_xll.ohTrigger(RecalcTrigger,Trigger3M)),NA())</f>
        <v>3.262290122041378E-4</v>
      </c>
      <c r="P597" s="44">
        <f>IFERROR(_xll.qlIndexFixing(ONIndex6M,I597,TRUE,_xll.ohTrigger(RecalcTrigger,Trigger6M)),NA())</f>
        <v>1.904402133989791E-3</v>
      </c>
      <c r="Q597" s="183">
        <f>IFERROR(_xll.qlIndexFixing(ONIndex1Y,I597,TRUE,_xll.ohTrigger(RecalcTrigger,Trigger1Y)),NA())</f>
        <v>3.5869614343564393E-3</v>
      </c>
    </row>
    <row r="598" spans="2:17" x14ac:dyDescent="0.2">
      <c r="B598" s="39" t="s">
        <v>42</v>
      </c>
      <c r="D598" s="42">
        <f>_xll.qlCalendarAdvance(Calendar,$D597,B598,"f",FALSE)</f>
        <v>43767</v>
      </c>
      <c r="E598" s="177">
        <f>_xll.qlInterestRateIndexValueDate(IndexON,D598)</f>
        <v>43767</v>
      </c>
      <c r="F598" s="193">
        <f>IFERROR(_xll.qlIndexFixing(IndexON,D598,TRUE,_xll.ohTrigger(RecalcTrigger,TriggerON)),NA())</f>
        <v>-1.1040934341588482E-3</v>
      </c>
      <c r="H598" s="42">
        <f>_xll.qlCalendarAdvance(Calendar,$H597,B598,"f",FALSE)</f>
        <v>43767</v>
      </c>
      <c r="I598" s="177">
        <f>_xll.qlInterestRateIndexValueDate(Index1M,$H598)</f>
        <v>43769</v>
      </c>
      <c r="J598" s="182">
        <f>IFERROR(_xll.qlIndexFixing(Index1M,$H598,TRUE,_xll.ohTrigger(RecalcTrigger,Trigger1M)),NA())</f>
        <v>-1.0001682062940704E-3</v>
      </c>
      <c r="K598" s="44">
        <f>IFERROR(_xll.qlIndexFixing(Index3M,H598,TRUE,_xll.ohTrigger(RecalcTrigger,Trigger3M)),NA())</f>
        <v>6.346826994902097E-4</v>
      </c>
      <c r="L598" s="44">
        <f>IFERROR(_xll.qlIndexFixing(Index6M,$H598,TRUE,_xll.ohTrigger(RecalcTrigger,Trigger6M)),NA())</f>
        <v>2.56251657118853E-3</v>
      </c>
      <c r="M598" s="183">
        <f>IFERROR(_xll.qlIndexFixing(Index1Y,$H598,TRUE,_xll.ohTrigger(RecalcTrigger,Trigger1Y)),NA())</f>
        <v>4.9094418736680273E-3</v>
      </c>
      <c r="N598" s="182">
        <f>IFERROR(_xll.qlIndexFixing(ONIndex1M,I598,TRUE,_xll.ohTrigger(RecalcTrigger,Trigger1M)),NA())</f>
        <v>-1.0693740756106962E-3</v>
      </c>
      <c r="O598" s="44">
        <f>IFERROR(_xll.qlIndexFixing(ONIndex3M,I598,TRUE,_xll.ohTrigger(RecalcTrigger,Trigger3M)),NA())</f>
        <v>3.6988497233103601E-4</v>
      </c>
      <c r="P598" s="44">
        <f>IFERROR(_xll.qlIndexFixing(ONIndex6M,I598,TRUE,_xll.ohTrigger(RecalcTrigger,Trigger6M)),NA())</f>
        <v>1.9523818605016174E-3</v>
      </c>
      <c r="Q598" s="183">
        <f>IFERROR(_xll.qlIndexFixing(ONIndex1Y,I598,TRUE,_xll.ohTrigger(RecalcTrigger,Trigger1Y)),NA())</f>
        <v>3.6370290851817089E-3</v>
      </c>
    </row>
    <row r="599" spans="2:17" x14ac:dyDescent="0.2">
      <c r="B599" s="39" t="s">
        <v>42</v>
      </c>
      <c r="D599" s="42">
        <f>_xll.qlCalendarAdvance(Calendar,$D598,B599,"f",FALSE)</f>
        <v>43774</v>
      </c>
      <c r="E599" s="177">
        <f>_xll.qlInterestRateIndexValueDate(IndexON,D599)</f>
        <v>43774</v>
      </c>
      <c r="F599" s="193">
        <f>IFERROR(_xll.qlIndexFixing(IndexON,D599,TRUE,_xll.ohTrigger(RecalcTrigger,TriggerON)),NA())</f>
        <v>-1.0561115973350965E-3</v>
      </c>
      <c r="H599" s="42">
        <f>_xll.qlCalendarAdvance(Calendar,$H598,B599,"f",FALSE)</f>
        <v>43774</v>
      </c>
      <c r="I599" s="177">
        <f>_xll.qlInterestRateIndexValueDate(Index1M,$H599)</f>
        <v>43776</v>
      </c>
      <c r="J599" s="182">
        <f>IFERROR(_xll.qlIndexFixing(Index1M,$H599,TRUE,_xll.ohTrigger(RecalcTrigger,Trigger1M)),NA())</f>
        <v>-9.4127015897615962E-4</v>
      </c>
      <c r="K599" s="44">
        <f>IFERROR(_xll.qlIndexFixing(Index3M,H599,TRUE,_xll.ohTrigger(RecalcTrigger,Trigger3M)),NA())</f>
        <v>6.7981583097538427E-4</v>
      </c>
      <c r="L599" s="44">
        <f>IFERROR(_xll.qlIndexFixing(Index6M,$H599,TRUE,_xll.ohTrigger(RecalcTrigger,Trigger6M)),NA())</f>
        <v>2.612341498300144E-3</v>
      </c>
      <c r="M599" s="183">
        <f>IFERROR(_xll.qlIndexFixing(Index1Y,$H599,TRUE,_xll.ohTrigger(RecalcTrigger,Trigger1Y)),NA())</f>
        <v>4.9704254330286959E-3</v>
      </c>
      <c r="N599" s="182">
        <f>IFERROR(_xll.qlIndexFixing(ONIndex1M,I599,TRUE,_xll.ohTrigger(RecalcTrigger,Trigger1M)),NA())</f>
        <v>-1.0210274759270277E-3</v>
      </c>
      <c r="O599" s="44">
        <f>IFERROR(_xll.qlIndexFixing(ONIndex3M,I599,TRUE,_xll.ohTrigger(RecalcTrigger,Trigger3M)),NA())</f>
        <v>4.1375841121293888E-4</v>
      </c>
      <c r="P599" s="44">
        <f>IFERROR(_xll.qlIndexFixing(ONIndex6M,I599,TRUE,_xll.ohTrigger(RecalcTrigger,Trigger6M)),NA())</f>
        <v>2.0005221090091396E-3</v>
      </c>
      <c r="Q599" s="183">
        <f>IFERROR(_xll.qlIndexFixing(ONIndex1Y,I599,TRUE,_xll.ohTrigger(RecalcTrigger,Trigger1Y)),NA())</f>
        <v>3.687106586847122E-3</v>
      </c>
    </row>
    <row r="600" spans="2:17" x14ac:dyDescent="0.2">
      <c r="B600" s="39" t="s">
        <v>42</v>
      </c>
      <c r="D600" s="42">
        <f>_xll.qlCalendarAdvance(Calendar,$D599,B600,"f",FALSE)</f>
        <v>43781</v>
      </c>
      <c r="E600" s="177">
        <f>_xll.qlInterestRateIndexValueDate(IndexON,D600)</f>
        <v>43781</v>
      </c>
      <c r="F600" s="193">
        <f>IFERROR(_xll.qlIndexFixing(IndexON,D600,TRUE,_xll.ohTrigger(RecalcTrigger,TriggerON)),NA())</f>
        <v>-1.0080699455183861E-3</v>
      </c>
      <c r="H600" s="42">
        <f>_xll.qlCalendarAdvance(Calendar,$H599,B600,"f",FALSE)</f>
        <v>43781</v>
      </c>
      <c r="I600" s="177">
        <f>_xll.qlInterestRateIndexValueDate(Index1M,$H600)</f>
        <v>43783</v>
      </c>
      <c r="J600" s="182">
        <f>IFERROR(_xll.qlIndexFixing(Index1M,$H600,TRUE,_xll.ohTrigger(RecalcTrigger,Trigger1M)),NA())</f>
        <v>-8.9268100299744191E-4</v>
      </c>
      <c r="K600" s="44">
        <f>IFERROR(_xll.qlIndexFixing(Index3M,H600,TRUE,_xll.ohTrigger(RecalcTrigger,Trigger3M)),NA())</f>
        <v>7.2515771545805558E-4</v>
      </c>
      <c r="L600" s="44">
        <f>IFERROR(_xll.qlIndexFixing(Index6M,$H600,TRUE,_xll.ohTrigger(RecalcTrigger,Trigger6M)),NA())</f>
        <v>2.6622888542634296E-3</v>
      </c>
      <c r="M600" s="183">
        <f>IFERROR(_xll.qlIndexFixing(Index1Y,$H600,TRUE,_xll.ohTrigger(RecalcTrigger,Trigger1Y)),NA())</f>
        <v>5.0205688266451347E-3</v>
      </c>
      <c r="N600" s="182">
        <f>IFERROR(_xll.qlIndexFixing(ONIndex1M,I600,TRUE,_xll.ohTrigger(RecalcTrigger,Trigger1M)),NA())</f>
        <v>-9.725811044525301E-4</v>
      </c>
      <c r="O600" s="44">
        <f>IFERROR(_xll.qlIndexFixing(ONIndex3M,I600,TRUE,_xll.ohTrigger(RecalcTrigger,Trigger3M)),NA())</f>
        <v>4.5784798952119843E-4</v>
      </c>
      <c r="P600" s="44">
        <f>IFERROR(_xll.qlIndexFixing(ONIndex6M,I600,TRUE,_xll.ohTrigger(RecalcTrigger,Trigger6M)),NA())</f>
        <v>2.0488195855072888E-3</v>
      </c>
      <c r="Q600" s="183">
        <f>IFERROR(_xll.qlIndexFixing(ONIndex1Y,I600,TRUE,_xll.ohTrigger(RecalcTrigger,Trigger1Y)),NA())</f>
        <v>3.7371872081770618E-3</v>
      </c>
    </row>
    <row r="601" spans="2:17" x14ac:dyDescent="0.2">
      <c r="B601" s="39" t="s">
        <v>42</v>
      </c>
      <c r="D601" s="42">
        <f>_xll.qlCalendarAdvance(Calendar,$D600,B601,"f",FALSE)</f>
        <v>43788</v>
      </c>
      <c r="E601" s="177">
        <f>_xll.qlInterestRateIndexValueDate(IndexON,D601)</f>
        <v>43788</v>
      </c>
      <c r="F601" s="193">
        <f>IFERROR(_xll.qlIndexFixing(IndexON,D601,TRUE,_xll.ohTrigger(RecalcTrigger,TriggerON)),NA())</f>
        <v>-9.5997518262613823E-4</v>
      </c>
      <c r="H601" s="42">
        <f>_xll.qlCalendarAdvance(Calendar,$H600,B601,"f",FALSE)</f>
        <v>43788</v>
      </c>
      <c r="I601" s="177">
        <f>_xll.qlInterestRateIndexValueDate(Index1M,$H601)</f>
        <v>43790</v>
      </c>
      <c r="J601" s="182">
        <f>IFERROR(_xll.qlIndexFixing(Index1M,$H601,TRUE,_xll.ohTrigger(RecalcTrigger,Trigger1M)),NA())</f>
        <v>-8.4400690474301099E-4</v>
      </c>
      <c r="K601" s="44">
        <f>IFERROR(_xll.qlIndexFixing(Index3M,H601,TRUE,_xll.ohTrigger(RecalcTrigger,Trigger3M)),NA())</f>
        <v>7.7070702065263762E-4</v>
      </c>
      <c r="L601" s="44">
        <f>IFERROR(_xll.qlIndexFixing(Index6M,$H601,TRUE,_xll.ohTrigger(RecalcTrigger,Trigger6M)),NA())</f>
        <v>2.7123593633544114E-3</v>
      </c>
      <c r="M601" s="183">
        <f>IFERROR(_xll.qlIndexFixing(Index1Y,$H601,TRUE,_xll.ohTrigger(RecalcTrigger,Trigger1Y)),NA())</f>
        <v>5.070757244264144E-3</v>
      </c>
      <c r="N601" s="182">
        <f>IFERROR(_xll.qlIndexFixing(ONIndex1M,I601,TRUE,_xll.ohTrigger(RecalcTrigger,Trigger1M)),NA())</f>
        <v>-9.2404064679918463E-4</v>
      </c>
      <c r="O601" s="44">
        <f>IFERROR(_xll.qlIndexFixing(ONIndex3M,I601,TRUE,_xll.ohTrigger(RecalcTrigger,Trigger3M)),NA())</f>
        <v>5.021523682469109E-4</v>
      </c>
      <c r="P601" s="44">
        <f>IFERROR(_xll.qlIndexFixing(ONIndex6M,I601,TRUE,_xll.ohTrigger(RecalcTrigger,Trigger6M)),NA())</f>
        <v>2.0972709962308045E-3</v>
      </c>
      <c r="Q601" s="183">
        <f>IFERROR(_xll.qlIndexFixing(ONIndex1Y,I601,TRUE,_xll.ohTrigger(RecalcTrigger,Trigger1Y)),NA())</f>
        <v>3.7872642179159755E-3</v>
      </c>
    </row>
    <row r="602" spans="2:17" x14ac:dyDescent="0.2">
      <c r="B602" s="39" t="s">
        <v>42</v>
      </c>
      <c r="D602" s="42">
        <f>_xll.qlCalendarAdvance(Calendar,$D601,B602,"f",FALSE)</f>
        <v>43795</v>
      </c>
      <c r="E602" s="177">
        <f>_xll.qlInterestRateIndexValueDate(IndexON,D602)</f>
        <v>43795</v>
      </c>
      <c r="F602" s="193">
        <f>IFERROR(_xll.qlIndexFixing(IndexON,D602,TRUE,_xll.ohTrigger(RecalcTrigger,TriggerON)),NA())</f>
        <v>-9.118340135350067E-4</v>
      </c>
      <c r="H602" s="42">
        <f>_xll.qlCalendarAdvance(Calendar,$H601,B602,"f",FALSE)</f>
        <v>43795</v>
      </c>
      <c r="I602" s="177">
        <f>_xll.qlInterestRateIndexValueDate(Index1M,$H602)</f>
        <v>43797</v>
      </c>
      <c r="J602" s="182">
        <f>IFERROR(_xll.qlIndexFixing(Index1M,$H602,TRUE,_xll.ohTrigger(RecalcTrigger,Trigger1M)),NA())</f>
        <v>-7.9525354857709618E-4</v>
      </c>
      <c r="K602" s="44">
        <f>IFERROR(_xll.qlIndexFixing(Index3M,H602,TRUE,_xll.ohTrigger(RecalcTrigger,Trigger3M)),NA())</f>
        <v>8.1646241424052687E-4</v>
      </c>
      <c r="L602" s="44">
        <f>IFERROR(_xll.qlIndexFixing(Index6M,$H602,TRUE,_xll.ohTrigger(RecalcTrigger,Trigger6M)),NA())</f>
        <v>2.7625538245177354E-3</v>
      </c>
      <c r="M602" s="183">
        <f>IFERROR(_xll.qlIndexFixing(Index1Y,$H602,TRUE,_xll.ohTrigger(RecalcTrigger,Trigger1Y)),NA())</f>
        <v>5.1209932818797937E-3</v>
      </c>
      <c r="N602" s="182">
        <f>IFERROR(_xll.qlIndexFixing(ONIndex1M,I602,TRUE,_xll.ohTrigger(RecalcTrigger,Trigger1M)),NA())</f>
        <v>-8.7541178893868477E-4</v>
      </c>
      <c r="O602" s="44">
        <f>IFERROR(_xll.qlIndexFixing(ONIndex3M,I602,TRUE,_xll.ohTrigger(RecalcTrigger,Trigger3M)),NA())</f>
        <v>5.4667020790155618E-4</v>
      </c>
      <c r="P602" s="44">
        <f>IFERROR(_xll.qlIndexFixing(ONIndex6M,I602,TRUE,_xll.ohTrigger(RecalcTrigger,Trigger6M)),NA())</f>
        <v>2.1458730470946819E-3</v>
      </c>
      <c r="Q602" s="183">
        <f>IFERROR(_xll.qlIndexFixing(ONIndex1Y,I602,TRUE,_xll.ohTrigger(RecalcTrigger,Trigger1Y)),NA())</f>
        <v>3.8373308847283738E-3</v>
      </c>
    </row>
    <row r="603" spans="2:17" x14ac:dyDescent="0.2">
      <c r="B603" s="39" t="s">
        <v>42</v>
      </c>
      <c r="D603" s="42">
        <f>_xll.qlCalendarAdvance(Calendar,$D602,B603,"f",FALSE)</f>
        <v>43802</v>
      </c>
      <c r="E603" s="177">
        <f>_xll.qlInterestRateIndexValueDate(IndexON,D603)</f>
        <v>43802</v>
      </c>
      <c r="F603" s="193">
        <f>IFERROR(_xll.qlIndexFixing(IndexON,D603,TRUE,_xll.ohTrigger(RecalcTrigger,TriggerON)),NA())</f>
        <v>-8.6365314224234879E-4</v>
      </c>
      <c r="H603" s="42">
        <f>_xll.qlCalendarAdvance(Calendar,$H602,B603,"f",FALSE)</f>
        <v>43802</v>
      </c>
      <c r="I603" s="177">
        <f>_xll.qlInterestRateIndexValueDate(Index1M,$H603)</f>
        <v>43804</v>
      </c>
      <c r="J603" s="182">
        <f>IFERROR(_xll.qlIndexFixing(Index1M,$H603,TRUE,_xll.ohTrigger(RecalcTrigger,Trigger1M)),NA())</f>
        <v>-7.4642661895135687E-4</v>
      </c>
      <c r="K603" s="44">
        <f>IFERROR(_xll.qlIndexFixing(Index3M,H603,TRUE,_xll.ohTrigger(RecalcTrigger,Trigger3M)),NA())</f>
        <v>8.5910032334727486E-4</v>
      </c>
      <c r="L603" s="44">
        <f>IFERROR(_xll.qlIndexFixing(Index6M,$H603,TRUE,_xll.ohTrigger(RecalcTrigger,Trigger6M)),NA())</f>
        <v>2.8165186290154557E-3</v>
      </c>
      <c r="M603" s="183">
        <f>IFERROR(_xll.qlIndexFixing(Index1Y,$H603,TRUE,_xll.ohTrigger(RecalcTrigger,Trigger1Y)),NA())</f>
        <v>5.1712796509737775E-3</v>
      </c>
      <c r="N603" s="182">
        <f>IFERROR(_xll.qlIndexFixing(ONIndex1M,I603,TRUE,_xll.ohTrigger(RecalcTrigger,Trigger1M)),NA())</f>
        <v>-8.2670021660291582E-4</v>
      </c>
      <c r="O603" s="44">
        <f>IFERROR(_xll.qlIndexFixing(ONIndex3M,I603,TRUE,_xll.ohTrigger(RecalcTrigger,Trigger3M)),NA())</f>
        <v>5.9140016979597476E-4</v>
      </c>
      <c r="P603" s="44">
        <f>IFERROR(_xll.qlIndexFixing(ONIndex6M,I603,TRUE,_xll.ohTrigger(RecalcTrigger,Trigger6M)),NA())</f>
        <v>2.1946224442537243E-3</v>
      </c>
      <c r="Q603" s="183">
        <f>IFERROR(_xll.qlIndexFixing(ONIndex1Y,I603,TRUE,_xll.ohTrigger(RecalcTrigger,Trigger1Y)),NA())</f>
        <v>3.8873804772787679E-3</v>
      </c>
    </row>
    <row r="604" spans="2:17" x14ac:dyDescent="0.2">
      <c r="B604" s="39" t="s">
        <v>42</v>
      </c>
      <c r="D604" s="42">
        <f>_xll.qlCalendarAdvance(Calendar,$D603,B604,"f",FALSE)</f>
        <v>43809</v>
      </c>
      <c r="E604" s="177">
        <f>_xll.qlInterestRateIndexValueDate(IndexON,D604)</f>
        <v>43809</v>
      </c>
      <c r="F604" s="193">
        <f>IFERROR(_xll.qlIndexFixing(IndexON,D604,TRUE,_xll.ohTrigger(RecalcTrigger,TriggerON)),NA())</f>
        <v>-8.1543927342497824E-4</v>
      </c>
      <c r="H604" s="42">
        <f>_xll.qlCalendarAdvance(Calendar,$H603,B604,"f",FALSE)</f>
        <v>43809</v>
      </c>
      <c r="I604" s="177">
        <f>_xll.qlInterestRateIndexValueDate(Index1M,$H604)</f>
        <v>43811</v>
      </c>
      <c r="J604" s="182">
        <f>IFERROR(_xll.qlIndexFixing(Index1M,$H604,TRUE,_xll.ohTrigger(RecalcTrigger,Trigger1M)),NA())</f>
        <v>-6.9753180041737251E-4</v>
      </c>
      <c r="K604" s="44">
        <f>IFERROR(_xll.qlIndexFixing(Index3M,H604,TRUE,_xll.ohTrigger(RecalcTrigger,Trigger3M)),NA())</f>
        <v>9.0524950557767066E-4</v>
      </c>
      <c r="L604" s="44">
        <f>IFERROR(_xll.qlIndexFixing(Index6M,$H604,TRUE,_xll.ohTrigger(RecalcTrigger,Trigger6M)),NA())</f>
        <v>2.8669734035194124E-3</v>
      </c>
      <c r="M604" s="183">
        <f>IFERROR(_xll.qlIndexFixing(Index1Y,$H604,TRUE,_xll.ohTrigger(RecalcTrigger,Trigger1Y)),NA())</f>
        <v>5.2216191785453801E-3</v>
      </c>
      <c r="N604" s="182">
        <f>IFERROR(_xll.qlIndexFixing(ONIndex1M,I604,TRUE,_xll.ohTrigger(RecalcTrigger,Trigger1M)),NA())</f>
        <v>-7.7791161556373112E-4</v>
      </c>
      <c r="O604" s="44">
        <f>IFERROR(_xll.qlIndexFixing(ONIndex3M,I604,TRUE,_xll.ohTrigger(RecalcTrigger,Trigger3M)),NA())</f>
        <v>6.3634091428177442E-4</v>
      </c>
      <c r="P604" s="44">
        <f>IFERROR(_xll.qlIndexFixing(ONIndex6M,I604,TRUE,_xll.ohTrigger(RecalcTrigger,Trigger6M)),NA())</f>
        <v>2.2435158938627353E-3</v>
      </c>
      <c r="Q604" s="183">
        <f>IFERROR(_xll.qlIndexFixing(ONIndex1Y,I604,TRUE,_xll.ohTrigger(RecalcTrigger,Trigger1Y)),NA())</f>
        <v>3.937406264551413E-3</v>
      </c>
    </row>
    <row r="605" spans="2:17" x14ac:dyDescent="0.2">
      <c r="B605" s="39" t="s">
        <v>42</v>
      </c>
      <c r="D605" s="42">
        <f>_xll.qlCalendarAdvance(Calendar,$D604,B605,"f",FALSE)</f>
        <v>43816</v>
      </c>
      <c r="E605" s="177">
        <f>_xll.qlInterestRateIndexValueDate(IndexON,D605)</f>
        <v>43816</v>
      </c>
      <c r="F605" s="193">
        <f>IFERROR(_xll.qlIndexFixing(IndexON,D605,TRUE,_xll.ohTrigger(RecalcTrigger,TriggerON)),NA())</f>
        <v>-7.6719911128009244E-4</v>
      </c>
      <c r="H605" s="42">
        <f>_xll.qlCalendarAdvance(Calendar,$H604,B605,"f",FALSE)</f>
        <v>43816</v>
      </c>
      <c r="I605" s="177">
        <f>_xll.qlInterestRateIndexValueDate(Index1M,$H605)</f>
        <v>43818</v>
      </c>
      <c r="J605" s="182">
        <f>IFERROR(_xll.qlIndexFixing(Index1M,$H605,TRUE,_xll.ohTrigger(RecalcTrigger,Trigger1M)),NA())</f>
        <v>-6.4857477762539362E-4</v>
      </c>
      <c r="K605" s="44">
        <f>IFERROR(_xll.qlIndexFixing(Index3M,H605,TRUE,_xll.ohTrigger(RecalcTrigger,Trigger3M)),NA())</f>
        <v>9.5160086779598279E-4</v>
      </c>
      <c r="L605" s="44">
        <f>IFERROR(_xll.qlIndexFixing(Index6M,$H605,TRUE,_xll.ohTrigger(RecalcTrigger,Trigger6M)),NA())</f>
        <v>2.9175552285814216E-3</v>
      </c>
      <c r="M605" s="183">
        <f>IFERROR(_xll.qlIndexFixing(Index1Y,$H605,TRUE,_xll.ohTrigger(RecalcTrigger,Trigger1Y)),NA())</f>
        <v>5.2720148071440679E-3</v>
      </c>
      <c r="N605" s="182">
        <f>IFERROR(_xll.qlIndexFixing(ONIndex1M,I605,TRUE,_xll.ohTrigger(RecalcTrigger,Trigger1M)),NA())</f>
        <v>-7.2905167175285612E-4</v>
      </c>
      <c r="O605" s="44">
        <f>IFERROR(_xll.qlIndexFixing(ONIndex3M,I605,TRUE,_xll.ohTrigger(RecalcTrigger,Trigger3M)),NA())</f>
        <v>6.8149110219017928E-4</v>
      </c>
      <c r="P605" s="44">
        <f>IFERROR(_xll.qlIndexFixing(ONIndex6M,I605,TRUE,_xll.ohTrigger(RecalcTrigger,Trigger6M)),NA())</f>
        <v>2.2925501019965822E-3</v>
      </c>
      <c r="Q605" s="183">
        <f>IFERROR(_xll.qlIndexFixing(ONIndex1Y,I605,TRUE,_xll.ohTrigger(RecalcTrigger,Trigger1Y)),NA())</f>
        <v>3.9874015150509479E-3</v>
      </c>
    </row>
    <row r="606" spans="2:17" x14ac:dyDescent="0.2">
      <c r="B606" s="39" t="s">
        <v>42</v>
      </c>
      <c r="D606" s="42">
        <f>_xll.qlCalendarAdvance(Calendar,$D605,B606,"f",FALSE)</f>
        <v>43823</v>
      </c>
      <c r="E606" s="177">
        <f>_xll.qlInterestRateIndexValueDate(IndexON,D606)</f>
        <v>43823</v>
      </c>
      <c r="F606" s="193">
        <f>IFERROR(_xll.qlIndexFixing(IndexON,D606,TRUE,_xll.ohTrigger(RecalcTrigger,TriggerON)),NA())</f>
        <v>-7.1204241285816039E-4</v>
      </c>
      <c r="H606" s="42">
        <f>_xll.qlCalendarAdvance(Calendar,$H605,B606,"f",FALSE)</f>
        <v>43823</v>
      </c>
      <c r="I606" s="177">
        <f>_xll.qlInterestRateIndexValueDate(Index1M,$H606)</f>
        <v>43829</v>
      </c>
      <c r="J606" s="182">
        <f>IFERROR(_xll.qlIndexFixing(Index1M,$H606,TRUE,_xll.ohTrigger(RecalcTrigger,Trigger1M)),NA())</f>
        <v>-5.7503806468646316E-4</v>
      </c>
      <c r="K606" s="44">
        <f>IFERROR(_xll.qlIndexFixing(Index3M,H606,TRUE,_xll.ohTrigger(RecalcTrigger,Trigger3M)),NA())</f>
        <v>1.0248440037627707E-3</v>
      </c>
      <c r="L606" s="44">
        <f>IFERROR(_xll.qlIndexFixing(Index6M,$H606,TRUE,_xll.ohTrigger(RecalcTrigger,Trigger6M)),NA())</f>
        <v>2.9973002815136362E-3</v>
      </c>
      <c r="M606" s="183">
        <f>IFERROR(_xll.qlIndexFixing(Index1Y,$H606,TRUE,_xll.ohTrigger(RecalcTrigger,Trigger1Y)),NA())</f>
        <v>5.3439366622760687E-3</v>
      </c>
      <c r="N606" s="182">
        <f>IFERROR(_xll.qlIndexFixing(ONIndex1M,I606,TRUE,_xll.ohTrigger(RecalcTrigger,Trigger1M)),NA())</f>
        <v>-6.5913926612815033E-4</v>
      </c>
      <c r="O606" s="44">
        <f>IFERROR(_xll.qlIndexFixing(ONIndex3M,I606,TRUE,_xll.ohTrigger(RecalcTrigger,Trigger3M)),NA())</f>
        <v>7.46352036333775E-4</v>
      </c>
      <c r="P606" s="44">
        <f>IFERROR(_xll.qlIndexFixing(ONIndex6M,I606,TRUE,_xll.ohTrigger(RecalcTrigger,Trigger6M)),NA())</f>
        <v>2.3628366132477652E-3</v>
      </c>
      <c r="Q606" s="183">
        <f>IFERROR(_xll.qlIndexFixing(ONIndex1Y,I606,TRUE,_xll.ohTrigger(RecalcTrigger,Trigger1Y)),NA())</f>
        <v>4.0587569849037664E-3</v>
      </c>
    </row>
    <row r="607" spans="2:17" x14ac:dyDescent="0.2">
      <c r="B607" s="39" t="s">
        <v>42</v>
      </c>
      <c r="D607" s="42">
        <f>_xll.qlCalendarAdvance(Calendar,$D606,B607,"f",FALSE)</f>
        <v>43830</v>
      </c>
      <c r="E607" s="177">
        <f>_xll.qlInterestRateIndexValueDate(IndexON,D607)</f>
        <v>43830</v>
      </c>
      <c r="F607" s="193">
        <f>IFERROR(_xll.qlIndexFixing(IndexON,D607,TRUE,_xll.ohTrigger(RecalcTrigger,TriggerON)),NA())</f>
        <v>-6.6721773130495876E-4</v>
      </c>
      <c r="H607" s="42">
        <f>_xll.qlCalendarAdvance(Calendar,$H606,B607,"f",FALSE)</f>
        <v>43830</v>
      </c>
      <c r="I607" s="177">
        <f>_xll.qlInterestRateIndexValueDate(Index1M,$H607)</f>
        <v>43833</v>
      </c>
      <c r="J607" s="182">
        <f>IFERROR(_xll.qlIndexFixing(Index1M,$H607,TRUE,_xll.ohTrigger(RecalcTrigger,Trigger1M)),NA())</f>
        <v>-5.469932660753169E-4</v>
      </c>
      <c r="K607" s="44">
        <f>IFERROR(_xll.qlIndexFixing(Index3M,H607,TRUE,_xll.ohTrigger(RecalcTrigger,Trigger3M)),NA())</f>
        <v>1.0515998291307812E-3</v>
      </c>
      <c r="L607" s="44">
        <f>IFERROR(_xll.qlIndexFixing(Index6M,$H607,TRUE,_xll.ohTrigger(RecalcTrigger,Trigger6M)),NA())</f>
        <v>3.0226904703605424E-3</v>
      </c>
      <c r="M607" s="183">
        <f>IFERROR(_xll.qlIndexFixing(Index1Y,$H607,TRUE,_xll.ohTrigger(RecalcTrigger,Trigger1Y)),NA())</f>
        <v>5.3765071065031474E-3</v>
      </c>
      <c r="N607" s="182">
        <f>IFERROR(_xll.qlIndexFixing(ONIndex1M,I607,TRUE,_xll.ohTrigger(RecalcTrigger,Trigger1M)),NA())</f>
        <v>-6.2413799588600938E-4</v>
      </c>
      <c r="O607" s="44">
        <f>IFERROR(_xll.qlIndexFixing(ONIndex3M,I607,TRUE,_xll.ohTrigger(RecalcTrigger,Trigger3M)),NA())</f>
        <v>7.7894054686389325E-4</v>
      </c>
      <c r="P607" s="44">
        <f>IFERROR(_xll.qlIndexFixing(ONIndex6M,I607,TRUE,_xll.ohTrigger(RecalcTrigger,Trigger6M)),NA())</f>
        <v>2.3980820703606298E-3</v>
      </c>
      <c r="Q607" s="183">
        <f>IFERROR(_xll.qlIndexFixing(ONIndex1Y,I607,TRUE,_xll.ohTrigger(RecalcTrigger,Trigger1Y)),NA())</f>
        <v>4.0944000657106017E-3</v>
      </c>
    </row>
    <row r="608" spans="2:17" x14ac:dyDescent="0.2">
      <c r="B608" s="39" t="s">
        <v>42</v>
      </c>
      <c r="D608" s="42">
        <f>_xll.qlCalendarAdvance(Calendar,$D607,B608,"f",FALSE)</f>
        <v>43837</v>
      </c>
      <c r="E608" s="177">
        <f>_xll.qlInterestRateIndexValueDate(IndexON,D608)</f>
        <v>43837</v>
      </c>
      <c r="F608" s="193">
        <f>IFERROR(_xll.qlIndexFixing(IndexON,D608,TRUE,_xll.ohTrigger(RecalcTrigger,TriggerON)),NA())</f>
        <v>-6.22387910329536E-4</v>
      </c>
      <c r="H608" s="42">
        <f>_xll.qlCalendarAdvance(Calendar,$H607,B608,"f",FALSE)</f>
        <v>43837</v>
      </c>
      <c r="I608" s="177">
        <f>_xll.qlInterestRateIndexValueDate(Index1M,$H608)</f>
        <v>43839</v>
      </c>
      <c r="J608" s="182">
        <f>IFERROR(_xll.qlIndexFixing(Index1M,$H608,TRUE,_xll.ohTrigger(RecalcTrigger,Trigger1M)),NA())</f>
        <v>-5.0138733167906513E-4</v>
      </c>
      <c r="K608" s="44">
        <f>IFERROR(_xll.qlIndexFixing(Index3M,H608,TRUE,_xll.ohTrigger(RecalcTrigger,Trigger3M)),NA())</f>
        <v>1.0918547090586685E-3</v>
      </c>
      <c r="L608" s="44">
        <f>IFERROR(_xll.qlIndexFixing(Index6M,$H608,TRUE,_xll.ohTrigger(RecalcTrigger,Trigger6M)),NA())</f>
        <v>3.0663777366279777E-3</v>
      </c>
      <c r="M608" s="183">
        <f>IFERROR(_xll.qlIndexFixing(Index1Y,$H608,TRUE,_xll.ohTrigger(RecalcTrigger,Trigger1Y)),NA())</f>
        <v>5.4235694584838018E-3</v>
      </c>
      <c r="N608" s="182">
        <f>IFERROR(_xll.qlIndexFixing(ONIndex1M,I608,TRUE,_xll.ohTrigger(RecalcTrigger,Trigger1M)),NA())</f>
        <v>-5.8210064140862272E-4</v>
      </c>
      <c r="O608" s="44">
        <f>IFERROR(_xll.qlIndexFixing(ONIndex3M,I608,TRUE,_xll.ohTrigger(RecalcTrigger,Trigger3M)),NA())</f>
        <v>8.1818493572249906E-4</v>
      </c>
      <c r="P608" s="44">
        <f>IFERROR(_xll.qlIndexFixing(ONIndex6M,I608,TRUE,_xll.ohTrigger(RecalcTrigger,Trigger6M)),NA())</f>
        <v>2.440464337896131E-3</v>
      </c>
      <c r="Q608" s="183">
        <f>IFERROR(_xll.qlIndexFixing(ONIndex1Y,I608,TRUE,_xll.ohTrigger(RecalcTrigger,Trigger1Y)),NA())</f>
        <v>4.1371367337550424E-3</v>
      </c>
    </row>
    <row r="609" spans="2:17" x14ac:dyDescent="0.2">
      <c r="B609" s="39" t="s">
        <v>42</v>
      </c>
      <c r="D609" s="42">
        <f>_xll.qlCalendarAdvance(Calendar,$D608,B609,"f",FALSE)</f>
        <v>43844</v>
      </c>
      <c r="E609" s="177">
        <f>_xll.qlInterestRateIndexValueDate(IndexON,D609)</f>
        <v>43844</v>
      </c>
      <c r="F609" s="193">
        <f>IFERROR(_xll.qlIndexFixing(IndexON,D609,TRUE,_xll.ohTrigger(RecalcTrigger,TriggerON)),NA())</f>
        <v>-5.7410961968429319E-4</v>
      </c>
      <c r="H609" s="42">
        <f>_xll.qlCalendarAdvance(Calendar,$H608,B609,"f",FALSE)</f>
        <v>43844</v>
      </c>
      <c r="I609" s="177">
        <f>_xll.qlInterestRateIndexValueDate(Index1M,$H609)</f>
        <v>43846</v>
      </c>
      <c r="J609" s="182">
        <f>IFERROR(_xll.qlIndexFixing(Index1M,$H609,TRUE,_xll.ohTrigger(RecalcTrigger,Trigger1M)),NA())</f>
        <v>-4.5223834031729582E-4</v>
      </c>
      <c r="K609" s="44">
        <f>IFERROR(_xll.qlIndexFixing(Index3M,H609,TRUE,_xll.ohTrigger(RecalcTrigger,Trigger3M)),NA())</f>
        <v>1.1390014657542958E-3</v>
      </c>
      <c r="L609" s="44">
        <f>IFERROR(_xll.qlIndexFixing(Index6M,$H609,TRUE,_xll.ohTrigger(RecalcTrigger,Trigger6M)),NA())</f>
        <v>3.1174685069895918E-3</v>
      </c>
      <c r="M609" s="183">
        <f>IFERROR(_xll.qlIndexFixing(Index1Y,$H609,TRUE,_xll.ohTrigger(RecalcTrigger,Trigger1Y)),NA())</f>
        <v>5.474221228755796E-3</v>
      </c>
      <c r="N609" s="182">
        <f>IFERROR(_xll.qlIndexFixing(ONIndex1M,I609,TRUE,_xll.ohTrigger(RecalcTrigger,Trigger1M)),NA())</f>
        <v>-5.3301218450929611E-4</v>
      </c>
      <c r="O609" s="44">
        <f>IFERROR(_xll.qlIndexFixing(ONIndex3M,I609,TRUE,_xll.ohTrigger(RecalcTrigger,Trigger3M)),NA())</f>
        <v>8.6415950595331026E-4</v>
      </c>
      <c r="P609" s="44">
        <f>IFERROR(_xll.qlIndexFixing(ONIndex6M,I609,TRUE,_xll.ohTrigger(RecalcTrigger,Trigger6M)),NA())</f>
        <v>2.4900286408779948E-3</v>
      </c>
      <c r="Q609" s="183">
        <f>IFERROR(_xll.qlIndexFixing(ONIndex1Y,I609,TRUE,_xll.ohTrigger(RecalcTrigger,Trigger1Y)),NA())</f>
        <v>4.1869425247664793E-3</v>
      </c>
    </row>
    <row r="610" spans="2:17" x14ac:dyDescent="0.2">
      <c r="B610" s="39" t="s">
        <v>42</v>
      </c>
      <c r="D610" s="42">
        <f>_xll.qlCalendarAdvance(Calendar,$D609,B610,"f",FALSE)</f>
        <v>43851</v>
      </c>
      <c r="E610" s="177">
        <f>_xll.qlInterestRateIndexValueDate(IndexON,D610)</f>
        <v>43851</v>
      </c>
      <c r="F610" s="193">
        <f>IFERROR(_xll.qlIndexFixing(IndexON,D610,TRUE,_xll.ohTrigger(RecalcTrigger,TriggerON)),NA())</f>
        <v>-5.2583855809640312E-4</v>
      </c>
      <c r="H610" s="42">
        <f>_xll.qlCalendarAdvance(Calendar,$H609,B610,"f",FALSE)</f>
        <v>43851</v>
      </c>
      <c r="I610" s="177">
        <f>_xll.qlInterestRateIndexValueDate(Index1M,$H610)</f>
        <v>43853</v>
      </c>
      <c r="J610" s="182">
        <f>IFERROR(_xll.qlIndexFixing(Index1M,$H610,TRUE,_xll.ohTrigger(RecalcTrigger,Trigger1M)),NA())</f>
        <v>-4.0305556942635268E-4</v>
      </c>
      <c r="K610" s="44">
        <f>IFERROR(_xll.qlIndexFixing(Index3M,H610,TRUE,_xll.ohTrigger(RecalcTrigger,Trigger3M)),NA())</f>
        <v>1.1863437395390351E-3</v>
      </c>
      <c r="L610" s="44">
        <f>IFERROR(_xll.qlIndexFixing(Index6M,$H610,TRUE,_xll.ohTrigger(RecalcTrigger,Trigger6M)),NA())</f>
        <v>3.168692310250628E-3</v>
      </c>
      <c r="M610" s="183">
        <f>IFERROR(_xll.qlIndexFixing(Index1Y,$H610,TRUE,_xll.ohTrigger(RecalcTrigger,Trigger1Y)),NA())</f>
        <v>5.5249455471320539E-3</v>
      </c>
      <c r="N610" s="182">
        <f>IFERROR(_xll.qlIndexFixing(ONIndex1M,I610,TRUE,_xll.ohTrigger(RecalcTrigger,Trigger1M)),NA())</f>
        <v>-4.8388081381744996E-4</v>
      </c>
      <c r="O610" s="44">
        <f>IFERROR(_xll.qlIndexFixing(ONIndex3M,I610,TRUE,_xll.ohTrigger(RecalcTrigger,Trigger3M)),NA())</f>
        <v>9.1033682392271942E-4</v>
      </c>
      <c r="P610" s="44">
        <f>IFERROR(_xll.qlIndexFixing(ONIndex6M,I610,TRUE,_xll.ohTrigger(RecalcTrigger,Trigger6M)),NA())</f>
        <v>2.5397172327590312E-3</v>
      </c>
      <c r="Q610" s="183">
        <f>IFERROR(_xll.qlIndexFixing(ONIndex1Y,I610,TRUE,_xll.ohTrigger(RecalcTrigger,Trigger1Y)),NA())</f>
        <v>4.2366841226471053E-3</v>
      </c>
    </row>
    <row r="611" spans="2:17" x14ac:dyDescent="0.2">
      <c r="B611" s="39" t="s">
        <v>42</v>
      </c>
      <c r="D611" s="42">
        <f>_xll.qlCalendarAdvance(Calendar,$D610,B611,"f",FALSE)</f>
        <v>43858</v>
      </c>
      <c r="E611" s="177">
        <f>_xll.qlInterestRateIndexValueDate(IndexON,D611)</f>
        <v>43858</v>
      </c>
      <c r="F611" s="193">
        <f>IFERROR(_xll.qlIndexFixing(IndexON,D611,TRUE,_xll.ohTrigger(RecalcTrigger,TriggerON)),NA())</f>
        <v>-4.7758142988296726E-4</v>
      </c>
      <c r="H611" s="42">
        <f>_xll.qlCalendarAdvance(Calendar,$H610,B611,"f",FALSE)</f>
        <v>43858</v>
      </c>
      <c r="I611" s="177">
        <f>_xll.qlInterestRateIndexValueDate(Index1M,$H611)</f>
        <v>43860</v>
      </c>
      <c r="J611" s="182">
        <f>IFERROR(_xll.qlIndexFixing(Index1M,$H611,TRUE,_xll.ohTrigger(RecalcTrigger,Trigger1M)),NA())</f>
        <v>-3.6439616628687941E-4</v>
      </c>
      <c r="K611" s="44">
        <f>IFERROR(_xll.qlIndexFixing(Index3M,H611,TRUE,_xll.ohTrigger(RecalcTrigger,Trigger3M)),NA())</f>
        <v>1.2338802030913373E-3</v>
      </c>
      <c r="L611" s="44">
        <f>IFERROR(_xll.qlIndexFixing(Index6M,$H611,TRUE,_xll.ohTrigger(RecalcTrigger,Trigger6M)),NA())</f>
        <v>3.2200506178266027E-3</v>
      </c>
      <c r="M611" s="183">
        <f>IFERROR(_xll.qlIndexFixing(Index1Y,$H611,TRUE,_xll.ohTrigger(RecalcTrigger,Trigger1Y)),NA())</f>
        <v>5.5645362467549551E-3</v>
      </c>
      <c r="N611" s="182">
        <f>IFERROR(_xll.qlIndexFixing(ONIndex1M,I611,TRUE,_xll.ohTrigger(RecalcTrigger,Trigger1M)),NA())</f>
        <v>-4.3471221526480974E-4</v>
      </c>
      <c r="O611" s="44">
        <f>IFERROR(_xll.qlIndexFixing(ONIndex3M,I611,TRUE,_xll.ohTrigger(RecalcTrigger,Trigger3M)),NA())</f>
        <v>9.567155502221425E-4</v>
      </c>
      <c r="P611" s="44">
        <f>IFERROR(_xll.qlIndexFixing(ONIndex6M,I611,TRUE,_xll.ohTrigger(RecalcTrigger,Trigger6M)),NA())</f>
        <v>2.5895268195341714E-3</v>
      </c>
      <c r="Q611" s="183">
        <f>IFERROR(_xll.qlIndexFixing(ONIndex1Y,I611,TRUE,_xll.ohTrigger(RecalcTrigger,Trigger1Y)),NA())</f>
        <v>4.2863547962213033E-3</v>
      </c>
    </row>
    <row r="612" spans="2:17" x14ac:dyDescent="0.2">
      <c r="B612" s="39" t="s">
        <v>42</v>
      </c>
      <c r="D612" s="42">
        <f>_xll.qlCalendarAdvance(Calendar,$D611,B612,"f",FALSE)</f>
        <v>43865</v>
      </c>
      <c r="E612" s="177">
        <f>_xll.qlInterestRateIndexValueDate(IndexON,D612)</f>
        <v>43865</v>
      </c>
      <c r="F612" s="193">
        <f>IFERROR(_xll.qlIndexFixing(IndexON,D612,TRUE,_xll.ohTrigger(RecalcTrigger,TriggerON)),NA())</f>
        <v>-4.2934493944102314E-4</v>
      </c>
      <c r="H612" s="42">
        <f>_xll.qlCalendarAdvance(Calendar,$H611,B612,"f",FALSE)</f>
        <v>43865</v>
      </c>
      <c r="I612" s="177">
        <f>_xll.qlInterestRateIndexValueDate(Index1M,$H612)</f>
        <v>43867</v>
      </c>
      <c r="J612" s="182">
        <f>IFERROR(_xll.qlIndexFixing(Index1M,$H612,TRUE,_xll.ohTrigger(RecalcTrigger,Trigger1M)),NA())</f>
        <v>-3.1516619130064852E-4</v>
      </c>
      <c r="K612" s="44">
        <f>IFERROR(_xll.qlIndexFixing(Index3M,H612,TRUE,_xll.ohTrigger(RecalcTrigger,Trigger3M)),NA())</f>
        <v>1.2781641001389232E-3</v>
      </c>
      <c r="L612" s="44">
        <f>IFERROR(_xll.qlIndexFixing(Index6M,$H612,TRUE,_xll.ohTrigger(RecalcTrigger,Trigger6M)),NA())</f>
        <v>3.2715449759061874E-3</v>
      </c>
      <c r="M612" s="183">
        <f>IFERROR(_xll.qlIndexFixing(Index1Y,$H612,TRUE,_xll.ohTrigger(RecalcTrigger,Trigger1Y)),NA())</f>
        <v>5.62662648998197E-3</v>
      </c>
      <c r="N612" s="182">
        <f>IFERROR(_xll.qlIndexFixing(ONIndex1M,I612,TRUE,_xll.ohTrigger(RecalcTrigger,Trigger1M)),NA())</f>
        <v>-3.8551207470316484E-4</v>
      </c>
      <c r="O612" s="44">
        <f>IFERROR(_xll.qlIndexFixing(ONIndex3M,I612,TRUE,_xll.ohTrigger(RecalcTrigger,Trigger3M)),NA())</f>
        <v>1.0032943457627397E-3</v>
      </c>
      <c r="P612" s="44">
        <f>IFERROR(_xll.qlIndexFixing(ONIndex6M,I612,TRUE,_xll.ohTrigger(RecalcTrigger,Trigger6M)),NA())</f>
        <v>2.639454107438155E-3</v>
      </c>
      <c r="Q612" s="183">
        <f>IFERROR(_xll.qlIndexFixing(ONIndex1Y,I612,TRUE,_xll.ohTrigger(RecalcTrigger,Trigger1Y)),NA())</f>
        <v>4.3359478140736485E-3</v>
      </c>
    </row>
    <row r="613" spans="2:17" x14ac:dyDescent="0.2">
      <c r="B613" s="39" t="s">
        <v>42</v>
      </c>
      <c r="D613" s="42">
        <f>_xll.qlCalendarAdvance(Calendar,$D612,B613,"f",FALSE)</f>
        <v>43872</v>
      </c>
      <c r="E613" s="177">
        <f>_xll.qlInterestRateIndexValueDate(IndexON,D613)</f>
        <v>43872</v>
      </c>
      <c r="F613" s="193">
        <f>IFERROR(_xll.qlIndexFixing(IndexON,D613,TRUE,_xll.ohTrigger(RecalcTrigger,TriggerON)),NA())</f>
        <v>-3.8113579132748043E-4</v>
      </c>
      <c r="H613" s="42">
        <f>_xll.qlCalendarAdvance(Calendar,$H612,B613,"f",FALSE)</f>
        <v>43872</v>
      </c>
      <c r="I613" s="177">
        <f>_xll.qlInterestRateIndexValueDate(Index1M,$H613)</f>
        <v>43874</v>
      </c>
      <c r="J613" s="182">
        <f>IFERROR(_xll.qlIndexFixing(Index1M,$H613,TRUE,_xll.ohTrigger(RecalcTrigger,Trigger1M)),NA())</f>
        <v>-2.6591829463372646E-4</v>
      </c>
      <c r="K613" s="44">
        <f>IFERROR(_xll.qlIndexFixing(Index3M,H613,TRUE,_xll.ohTrigger(RecalcTrigger,Trigger3M)),NA())</f>
        <v>1.3260844707270181E-3</v>
      </c>
      <c r="L613" s="44">
        <f>IFERROR(_xll.qlIndexFixing(Index6M,$H613,TRUE,_xll.ohTrigger(RecalcTrigger,Trigger6M)),NA())</f>
        <v>3.3231770054577971E-3</v>
      </c>
      <c r="M613" s="183">
        <f>IFERROR(_xll.qlIndexFixing(Index1Y,$H613,TRUE,_xll.ohTrigger(RecalcTrigger,Trigger1Y)),NA())</f>
        <v>5.6775907348088914E-3</v>
      </c>
      <c r="N613" s="182">
        <f>IFERROR(_xll.qlIndexFixing(ONIndex1M,I613,TRUE,_xll.ohTrigger(RecalcTrigger,Trigger1M)),NA())</f>
        <v>-3.3628607810420874E-4</v>
      </c>
      <c r="O613" s="44">
        <f>IFERROR(_xll.qlIndexFixing(ONIndex3M,I613,TRUE,_xll.ohTrigger(RecalcTrigger,Trigger3M)),NA())</f>
        <v>1.050071871295799E-3</v>
      </c>
      <c r="P613" s="44">
        <f>IFERROR(_xll.qlIndexFixing(ONIndex6M,I613,TRUE,_xll.ohTrigger(RecalcTrigger,Trigger6M)),NA())</f>
        <v>2.6894958025458493E-3</v>
      </c>
      <c r="Q613" s="183">
        <f>IFERROR(_xll.qlIndexFixing(ONIndex1Y,I613,TRUE,_xll.ohTrigger(RecalcTrigger,Trigger1Y)),NA())</f>
        <v>4.3854564449485878E-3</v>
      </c>
    </row>
    <row r="614" spans="2:17" x14ac:dyDescent="0.2">
      <c r="B614" s="39" t="s">
        <v>42</v>
      </c>
      <c r="D614" s="42">
        <f>_xll.qlCalendarAdvance(Calendar,$D613,B614,"f",FALSE)</f>
        <v>43879</v>
      </c>
      <c r="E614" s="177">
        <f>_xll.qlInterestRateIndexValueDate(IndexON,D614)</f>
        <v>43879</v>
      </c>
      <c r="F614" s="193">
        <f>IFERROR(_xll.qlIndexFixing(IndexON,D614,TRUE,_xll.ohTrigger(RecalcTrigger,TriggerON)),NA())</f>
        <v>-3.3296068985944061E-4</v>
      </c>
      <c r="H614" s="42">
        <f>_xll.qlCalendarAdvance(Calendar,$H613,B614,"f",FALSE)</f>
        <v>43879</v>
      </c>
      <c r="I614" s="177">
        <f>_xll.qlInterestRateIndexValueDate(Index1M,$H614)</f>
        <v>43881</v>
      </c>
      <c r="J614" s="182">
        <f>IFERROR(_xll.qlIndexFixing(Index1M,$H614,TRUE,_xll.ohTrigger(RecalcTrigger,Trigger1M)),NA())</f>
        <v>-2.1665816184158785E-4</v>
      </c>
      <c r="K614" s="44">
        <f>IFERROR(_xll.qlIndexFixing(Index3M,H614,TRUE,_xll.ohTrigger(RecalcTrigger,Trigger3M)),NA())</f>
        <v>1.3742178665312466E-3</v>
      </c>
      <c r="L614" s="44">
        <f>IFERROR(_xll.qlIndexFixing(Index6M,$H614,TRUE,_xll.ohTrigger(RecalcTrigger,Trigger6M)),NA())</f>
        <v>3.3749484022440822E-3</v>
      </c>
      <c r="M614" s="183">
        <f>IFERROR(_xll.qlIndexFixing(Index1Y,$H614,TRUE,_xll.ohTrigger(RecalcTrigger,Trigger1Y)),NA())</f>
        <v>5.7286427685108946E-3</v>
      </c>
      <c r="N614" s="182">
        <f>IFERROR(_xll.qlIndexFixing(ONIndex1M,I614,TRUE,_xll.ohTrigger(RecalcTrigger,Trigger1M)),NA())</f>
        <v>-2.8703991092005054E-4</v>
      </c>
      <c r="O614" s="44">
        <f>IFERROR(_xll.qlIndexFixing(ONIndex3M,I614,TRUE,_xll.ohTrigger(RecalcTrigger,Trigger3M)),NA())</f>
        <v>1.0970467875726087E-3</v>
      </c>
      <c r="P614" s="44">
        <f>IFERROR(_xll.qlIndexFixing(ONIndex6M,I614,TRUE,_xll.ohTrigger(RecalcTrigger,Trigger6M)),NA())</f>
        <v>2.7396486108521856E-3</v>
      </c>
      <c r="Q614" s="183">
        <f>IFERROR(_xll.qlIndexFixing(ONIndex1Y,I614,TRUE,_xll.ohTrigger(RecalcTrigger,Trigger1Y)),NA())</f>
        <v>4.4348739575905682E-3</v>
      </c>
    </row>
    <row r="615" spans="2:17" x14ac:dyDescent="0.2">
      <c r="B615" s="39" t="s">
        <v>42</v>
      </c>
      <c r="D615" s="42">
        <f>_xll.qlCalendarAdvance(Calendar,$D614,B615,"f",FALSE)</f>
        <v>43886</v>
      </c>
      <c r="E615" s="177">
        <f>_xll.qlInterestRateIndexValueDate(IndexON,D615)</f>
        <v>43886</v>
      </c>
      <c r="F615" s="193">
        <f>IFERROR(_xll.qlIndexFixing(IndexON,D615,TRUE,_xll.ohTrigger(RecalcTrigger,TriggerON)),NA())</f>
        <v>-2.8482633955384529E-4</v>
      </c>
      <c r="H615" s="42">
        <f>_xll.qlCalendarAdvance(Calendar,$H614,B615,"f",FALSE)</f>
        <v>43886</v>
      </c>
      <c r="I615" s="177">
        <f>_xll.qlInterestRateIndexValueDate(Index1M,$H615)</f>
        <v>43888</v>
      </c>
      <c r="J615" s="182">
        <f>IFERROR(_xll.qlIndexFixing(Index1M,$H615,TRUE,_xll.ohTrigger(RecalcTrigger,Trigger1M)),NA())</f>
        <v>-1.6739147855688709E-4</v>
      </c>
      <c r="K615" s="44">
        <f>IFERROR(_xll.qlIndexFixing(Index3M,H615,TRUE,_xll.ohTrigger(RecalcTrigger,Trigger3M)),NA())</f>
        <v>1.4225746426506092E-3</v>
      </c>
      <c r="L615" s="44">
        <f>IFERROR(_xll.qlIndexFixing(Index6M,$H615,TRUE,_xll.ohTrigger(RecalcTrigger,Trigger6M)),NA())</f>
        <v>3.4268609368320333E-3</v>
      </c>
      <c r="M615" s="183">
        <f>IFERROR(_xll.qlIndexFixing(Index1Y,$H615,TRUE,_xll.ohTrigger(RecalcTrigger,Trigger1Y)),NA())</f>
        <v>5.7684582422620522E-3</v>
      </c>
      <c r="N615" s="182">
        <f>IFERROR(_xll.qlIndexFixing(ONIndex1M,I615,TRUE,_xll.ohTrigger(RecalcTrigger,Trigger1M)),NA())</f>
        <v>-2.3777925944212797E-4</v>
      </c>
      <c r="O615" s="44">
        <f>IFERROR(_xll.qlIndexFixing(ONIndex3M,I615,TRUE,_xll.ohTrigger(RecalcTrigger,Trigger3M)),NA())</f>
        <v>1.1442177555043287E-3</v>
      </c>
      <c r="P615" s="44">
        <f>IFERROR(_xll.qlIndexFixing(ONIndex6M,I615,TRUE,_xll.ohTrigger(RecalcTrigger,Trigger6M)),NA())</f>
        <v>2.7899092382721591E-3</v>
      </c>
      <c r="Q615" s="183">
        <f>IFERROR(_xll.qlIndexFixing(ONIndex1Y,I615,TRUE,_xll.ohTrigger(RecalcTrigger,Trigger1Y)),NA())</f>
        <v>4.4841936205841648E-3</v>
      </c>
    </row>
    <row r="616" spans="2:17" x14ac:dyDescent="0.2">
      <c r="B616" s="39" t="s">
        <v>42</v>
      </c>
      <c r="D616" s="42">
        <f>_xll.qlCalendarAdvance(Calendar,$D615,B616,"f",FALSE)</f>
        <v>43893</v>
      </c>
      <c r="E616" s="177">
        <f>_xll.qlInterestRateIndexValueDate(IndexON,D616)</f>
        <v>43893</v>
      </c>
      <c r="F616" s="193">
        <f>IFERROR(_xll.qlIndexFixing(IndexON,D616,TRUE,_xll.ohTrigger(RecalcTrigger,TriggerON)),NA())</f>
        <v>-2.3673944480773201E-4</v>
      </c>
      <c r="H616" s="42">
        <f>_xll.qlCalendarAdvance(Calendar,$H615,B616,"f",FALSE)</f>
        <v>43893</v>
      </c>
      <c r="I616" s="177">
        <f>_xll.qlInterestRateIndexValueDate(Index1M,$H616)</f>
        <v>43895</v>
      </c>
      <c r="J616" s="182">
        <f>IFERROR(_xll.qlIndexFixing(Index1M,$H616,TRUE,_xll.ohTrigger(RecalcTrigger,Trigger1M)),NA())</f>
        <v>-1.0756795430263977E-4</v>
      </c>
      <c r="K616" s="44">
        <f>IFERROR(_xll.qlIndexFixing(Index3M,H616,TRUE,_xll.ohTrigger(RecalcTrigger,Trigger3M)),NA())</f>
        <v>1.4782063728251804E-3</v>
      </c>
      <c r="L616" s="44">
        <f>IFERROR(_xll.qlIndexFixing(Index6M,$H616,TRUE,_xll.ohTrigger(RecalcTrigger,Trigger6M)),NA())</f>
        <v>3.4940733867359144E-3</v>
      </c>
      <c r="M616" s="183">
        <f>IFERROR(_xll.qlIndexFixing(Index1Y,$H616,TRUE,_xll.ohTrigger(RecalcTrigger,Trigger1Y)),NA())</f>
        <v>5.8196678216421056E-3</v>
      </c>
      <c r="N616" s="182">
        <f>IFERROR(_xll.qlIndexFixing(ONIndex1M,I616,TRUE,_xll.ohTrigger(RecalcTrigger,Trigger1M)),NA())</f>
        <v>-1.8850980940232631E-4</v>
      </c>
      <c r="O616" s="44">
        <f>IFERROR(_xll.qlIndexFixing(ONIndex3M,I616,TRUE,_xll.ohTrigger(RecalcTrigger,Trigger3M)),NA())</f>
        <v>1.1915834358422472E-3</v>
      </c>
      <c r="P616" s="44">
        <f>IFERROR(_xll.qlIndexFixing(ONIndex6M,I616,TRUE,_xll.ohTrigger(RecalcTrigger,Trigger6M)),NA())</f>
        <v>2.8402743912803174E-3</v>
      </c>
      <c r="Q616" s="183">
        <f>IFERROR(_xll.qlIndexFixing(ONIndex1Y,I616,TRUE,_xll.ohTrigger(RecalcTrigger,Trigger1Y)),NA())</f>
        <v>4.5334087027537606E-3</v>
      </c>
    </row>
    <row r="617" spans="2:17" x14ac:dyDescent="0.2">
      <c r="B617" s="39" t="s">
        <v>42</v>
      </c>
      <c r="D617" s="42">
        <f>_xll.qlCalendarAdvance(Calendar,$D616,B617,"f",FALSE)</f>
        <v>43900</v>
      </c>
      <c r="E617" s="177">
        <f>_xll.qlInterestRateIndexValueDate(IndexON,D617)</f>
        <v>43900</v>
      </c>
      <c r="F617" s="193">
        <f>IFERROR(_xll.qlIndexFixing(IndexON,D617,TRUE,_xll.ohTrigger(RecalcTrigger,TriggerON)),NA())</f>
        <v>-1.8870671017801044E-4</v>
      </c>
      <c r="H617" s="42">
        <f>_xll.qlCalendarAdvance(Calendar,$H616,B617,"f",FALSE)</f>
        <v>43900</v>
      </c>
      <c r="I617" s="177">
        <f>_xll.qlInterestRateIndexValueDate(Index1M,$H617)</f>
        <v>43902</v>
      </c>
      <c r="J617" s="182">
        <f>IFERROR(_xll.qlIndexFixing(Index1M,$H617,TRUE,_xll.ohTrigger(RecalcTrigger,Trigger1M)),NA())</f>
        <v>-5.4790402759039772E-5</v>
      </c>
      <c r="K617" s="44">
        <f>IFERROR(_xll.qlIndexFixing(Index3M,H617,TRUE,_xll.ohTrigger(RecalcTrigger,Trigger3M)),NA())</f>
        <v>1.5270830659910018E-3</v>
      </c>
      <c r="L617" s="44">
        <f>IFERROR(_xll.qlIndexFixing(Index6M,$H617,TRUE,_xll.ohTrigger(RecalcTrigger,Trigger6M)),NA())</f>
        <v>3.5463212220861406E-3</v>
      </c>
      <c r="M617" s="183">
        <f>IFERROR(_xll.qlIndexFixing(Index1Y,$H617,TRUE,_xll.ohTrigger(RecalcTrigger,Trigger1Y)),NA())</f>
        <v>5.8709776031856571E-3</v>
      </c>
      <c r="N617" s="182">
        <f>IFERROR(_xll.qlIndexFixing(ONIndex1M,I617,TRUE,_xll.ohTrigger(RecalcTrigger,Trigger1M)),NA())</f>
        <v>-1.3923724637265877E-4</v>
      </c>
      <c r="O617" s="44">
        <f>IFERROR(_xll.qlIndexFixing(ONIndex3M,I617,TRUE,_xll.ohTrigger(RecalcTrigger,Trigger3M)),NA())</f>
        <v>1.2391424894975245E-3</v>
      </c>
      <c r="P617" s="44">
        <f>IFERROR(_xll.qlIndexFixing(ONIndex6M,I617,TRUE,_xll.ohTrigger(RecalcTrigger,Trigger6M)),NA())</f>
        <v>2.8907407756317838E-3</v>
      </c>
      <c r="Q617" s="183">
        <f>IFERROR(_xll.qlIndexFixing(ONIndex1Y,I617,TRUE,_xll.ohTrigger(RecalcTrigger,Trigger1Y)),NA())</f>
        <v>4.5825124726039945E-3</v>
      </c>
    </row>
    <row r="618" spans="2:17" x14ac:dyDescent="0.2">
      <c r="B618" s="39" t="s">
        <v>42</v>
      </c>
      <c r="D618" s="42">
        <f>_xll.qlCalendarAdvance(Calendar,$D617,B618,"f",FALSE)</f>
        <v>43907</v>
      </c>
      <c r="E618" s="177">
        <f>_xll.qlInterestRateIndexValueDate(IndexON,D618)</f>
        <v>43907</v>
      </c>
      <c r="F618" s="193">
        <f>IFERROR(_xll.qlIndexFixing(IndexON,D618,TRUE,_xll.ohTrigger(RecalcTrigger,TriggerON)),NA())</f>
        <v>-1.4073484010168613E-4</v>
      </c>
      <c r="H618" s="42">
        <f>_xll.qlCalendarAdvance(Calendar,$H617,B618,"f",FALSE)</f>
        <v>43907</v>
      </c>
      <c r="I618" s="177">
        <f>_xll.qlInterestRateIndexValueDate(Index1M,$H618)</f>
        <v>43909</v>
      </c>
      <c r="J618" s="182">
        <f>IFERROR(_xll.qlIndexFixing(Index1M,$H618,TRUE,_xll.ohTrigger(RecalcTrigger,Trigger1M)),NA())</f>
        <v>-9.0595888478650632E-6</v>
      </c>
      <c r="K618" s="44">
        <f>IFERROR(_xll.qlIndexFixing(Index3M,H618,TRUE,_xll.ohTrigger(RecalcTrigger,Trigger3M)),NA())</f>
        <v>1.5762172616796061E-3</v>
      </c>
      <c r="L618" s="44">
        <f>IFERROR(_xll.qlIndexFixing(Index6M,$H618,TRUE,_xll.ohTrigger(RecalcTrigger,Trigger6M)),NA())</f>
        <v>3.5987161430772381E-3</v>
      </c>
      <c r="M618" s="183">
        <f>IFERROR(_xll.qlIndexFixing(Index1Y,$H618,TRUE,_xll.ohTrigger(RecalcTrigger,Trigger1Y)),NA())</f>
        <v>5.9223920764319678E-3</v>
      </c>
      <c r="N618" s="182">
        <f>IFERROR(_xll.qlIndexFixing(ONIndex1M,I618,TRUE,_xll.ohTrigger(RecalcTrigger,Trigger1M)),NA())</f>
        <v>-8.9967256564627007E-5</v>
      </c>
      <c r="O618" s="44">
        <f>IFERROR(_xll.qlIndexFixing(ONIndex3M,I618,TRUE,_xll.ohTrigger(RecalcTrigger,Trigger3M)),NA())</f>
        <v>1.2868935770615764E-3</v>
      </c>
      <c r="P618" s="44">
        <f>IFERROR(_xll.qlIndexFixing(ONIndex6M,I618,TRUE,_xll.ohTrigger(RecalcTrigger,Trigger6M)),NA())</f>
        <v>2.9413050974813615E-3</v>
      </c>
      <c r="Q618" s="183">
        <f>IFERROR(_xll.qlIndexFixing(ONIndex1Y,I618,TRUE,_xll.ohTrigger(RecalcTrigger,Trigger1Y)),NA())</f>
        <v>4.6314981990391857E-3</v>
      </c>
    </row>
    <row r="619" spans="2:17" x14ac:dyDescent="0.2">
      <c r="B619" s="39" t="s">
        <v>42</v>
      </c>
      <c r="D619" s="42">
        <f>_xll.qlCalendarAdvance(Calendar,$D618,B619,"f",FALSE)</f>
        <v>43914</v>
      </c>
      <c r="E619" s="177">
        <f>_xll.qlInterestRateIndexValueDate(IndexON,D619)</f>
        <v>43914</v>
      </c>
      <c r="F619" s="193">
        <f>IFERROR(_xll.qlIndexFixing(IndexON,D619,TRUE,_xll.ohTrigger(RecalcTrigger,TriggerON)),NA())</f>
        <v>-9.2830539055732686E-5</v>
      </c>
      <c r="H619" s="42">
        <f>_xll.qlCalendarAdvance(Calendar,$H618,B619,"f",FALSE)</f>
        <v>43914</v>
      </c>
      <c r="I619" s="177">
        <f>_xll.qlInterestRateIndexValueDate(Index1M,$H619)</f>
        <v>43916</v>
      </c>
      <c r="J619" s="182">
        <f>IFERROR(_xll.qlIndexFixing(Index1M,$H619,TRUE,_xll.ohTrigger(RecalcTrigger,Trigger1M)),NA())</f>
        <v>4.0171350073892054E-5</v>
      </c>
      <c r="K619" s="44">
        <f>IFERROR(_xll.qlIndexFixing(Index3M,H619,TRUE,_xll.ohTrigger(RecalcTrigger,Trigger3M)),NA())</f>
        <v>1.6256199597181296E-3</v>
      </c>
      <c r="L619" s="44">
        <f>IFERROR(_xll.qlIndexFixing(Index6M,$H619,TRUE,_xll.ohTrigger(RecalcTrigger,Trigger6M)),NA())</f>
        <v>3.6512601464556305E-3</v>
      </c>
      <c r="M619" s="183">
        <f>IFERROR(_xll.qlIndexFixing(Index1Y,$H619,TRUE,_xll.ohTrigger(RecalcTrigger,Trigger1Y)),NA())</f>
        <v>5.9739158478645605E-3</v>
      </c>
      <c r="N619" s="182">
        <f>IFERROR(_xll.qlIndexFixing(ONIndex1M,I619,TRUE,_xll.ohTrigger(RecalcTrigger,Trigger1M)),NA())</f>
        <v>-4.070552567014829E-5</v>
      </c>
      <c r="O619" s="44">
        <f>IFERROR(_xll.qlIndexFixing(ONIndex3M,I619,TRUE,_xll.ohTrigger(RecalcTrigger,Trigger3M)),NA())</f>
        <v>1.3348353595254991E-3</v>
      </c>
      <c r="P619" s="44">
        <f>IFERROR(_xll.qlIndexFixing(ONIndex6M,I619,TRUE,_xll.ohTrigger(RecalcTrigger,Trigger6M)),NA())</f>
        <v>2.9919640629039179E-3</v>
      </c>
      <c r="Q619" s="183">
        <f>IFERROR(_xll.qlIndexFixing(ONIndex1Y,I619,TRUE,_xll.ohTrigger(RecalcTrigger,Trigger1Y)),NA())</f>
        <v>4.6803591506439091E-3</v>
      </c>
    </row>
    <row r="620" spans="2:17" x14ac:dyDescent="0.2">
      <c r="B620" s="39" t="s">
        <v>42</v>
      </c>
      <c r="D620" s="42">
        <f>_xll.qlCalendarAdvance(Calendar,$D619,B620,"f",FALSE)</f>
        <v>43921</v>
      </c>
      <c r="E620" s="177">
        <f>_xll.qlInterestRateIndexValueDate(IndexON,D620)</f>
        <v>43921</v>
      </c>
      <c r="F620" s="193">
        <f>IFERROR(_xll.qlIndexFixing(IndexON,D620,TRUE,_xll.ohTrigger(RecalcTrigger,TriggerON)),NA())</f>
        <v>-4.5000511597059756E-5</v>
      </c>
      <c r="H620" s="42">
        <f>_xll.qlCalendarAdvance(Calendar,$H619,B620,"f",FALSE)</f>
        <v>43921</v>
      </c>
      <c r="I620" s="177">
        <f>_xll.qlInterestRateIndexValueDate(Index1M,$H620)</f>
        <v>43923</v>
      </c>
      <c r="J620" s="182">
        <f>IFERROR(_xll.qlIndexFixing(Index1M,$H620,TRUE,_xll.ohTrigger(RecalcTrigger,Trigger1M)),NA())</f>
        <v>8.9383968581713269E-5</v>
      </c>
      <c r="K620" s="44">
        <f>IFERROR(_xll.qlIndexFixing(Index3M,H620,TRUE,_xll.ohTrigger(RecalcTrigger,Trigger3M)),NA())</f>
        <v>1.6716933665119837E-3</v>
      </c>
      <c r="L620" s="44">
        <f>IFERROR(_xll.qlIndexFixing(Index6M,$H620,TRUE,_xll.ohTrigger(RecalcTrigger,Trigger6M)),NA())</f>
        <v>3.6924430080646073E-3</v>
      </c>
      <c r="M620" s="183">
        <f>IFERROR(_xll.qlIndexFixing(Index1Y,$H620,TRUE,_xll.ohTrigger(RecalcTrigger,Trigger1Y)),NA())</f>
        <v>6.0408658096913152E-3</v>
      </c>
      <c r="N620" s="182">
        <f>IFERROR(_xll.qlIndexFixing(ONIndex1M,I620,TRUE,_xll.ohTrigger(RecalcTrigger,Trigger1M)),NA())</f>
        <v>8.5422604989560114E-6</v>
      </c>
      <c r="O620" s="44">
        <f>IFERROR(_xll.qlIndexFixing(ONIndex3M,I620,TRUE,_xll.ohTrigger(RecalcTrigger,Trigger3M)),NA())</f>
        <v>1.3829664977205169E-3</v>
      </c>
      <c r="P620" s="44">
        <f>IFERROR(_xll.qlIndexFixing(ONIndex6M,I620,TRUE,_xll.ohTrigger(RecalcTrigger,Trigger6M)),NA())</f>
        <v>3.0427143779743204E-3</v>
      </c>
      <c r="Q620" s="183">
        <f>IFERROR(_xll.qlIndexFixing(ONIndex1Y,I620,TRUE,_xll.ohTrigger(RecalcTrigger,Trigger1Y)),NA())</f>
        <v>4.7290885960027396E-3</v>
      </c>
    </row>
    <row r="621" spans="2:17" x14ac:dyDescent="0.2">
      <c r="B621" s="39" t="s">
        <v>42</v>
      </c>
      <c r="D621" s="42">
        <f>_xll.qlCalendarAdvance(Calendar,$D620,B621,"f",FALSE)</f>
        <v>43928</v>
      </c>
      <c r="E621" s="177">
        <f>_xll.qlInterestRateIndexValueDate(IndexON,D621)</f>
        <v>43928</v>
      </c>
      <c r="F621" s="193">
        <f>IFERROR(_xll.qlIndexFixing(IndexON,D621,TRUE,_xll.ohTrigger(RecalcTrigger,TriggerON)),NA())</f>
        <v>2.7485381970393519E-6</v>
      </c>
      <c r="H621" s="42">
        <f>_xll.qlCalendarAdvance(Calendar,$H620,B621,"f",FALSE)</f>
        <v>43928</v>
      </c>
      <c r="I621" s="177">
        <f>_xll.qlInterestRateIndexValueDate(Index1M,$H621)</f>
        <v>43930</v>
      </c>
      <c r="J621" s="182">
        <f>IFERROR(_xll.qlIndexFixing(Index1M,$H621,TRUE,_xll.ohTrigger(RecalcTrigger,Trigger1M)),NA())</f>
        <v>1.3862438378947628E-4</v>
      </c>
      <c r="K621" s="44">
        <f>IFERROR(_xll.qlIndexFixing(Index3M,H621,TRUE,_xll.ohTrigger(RecalcTrigger,Trigger3M)),NA())</f>
        <v>1.7216433823708699E-3</v>
      </c>
      <c r="L621" s="44">
        <f>IFERROR(_xll.qlIndexFixing(Index6M,$H621,TRUE,_xll.ohTrigger(RecalcTrigger,Trigger6M)),NA())</f>
        <v>3.7452556810085589E-3</v>
      </c>
      <c r="M621" s="183">
        <f>IFERROR(_xll.qlIndexFixing(Index1Y,$H621,TRUE,_xll.ohTrigger(RecalcTrigger,Trigger1Y)),NA())</f>
        <v>6.0773102961599367E-3</v>
      </c>
      <c r="N621" s="182">
        <f>IFERROR(_xll.qlIndexFixing(ONIndex1M,I621,TRUE,_xll.ohTrigger(RecalcTrigger,Trigger1M)),NA())</f>
        <v>7.1831201866601191E-5</v>
      </c>
      <c r="O621" s="44">
        <f>IFERROR(_xll.qlIndexFixing(ONIndex3M,I621,TRUE,_xll.ohTrigger(RecalcTrigger,Trigger3M)),NA())</f>
        <v>1.4451254711289607E-3</v>
      </c>
      <c r="P621" s="44">
        <f>IFERROR(_xll.qlIndexFixing(ONIndex6M,I621,TRUE,_xll.ohTrigger(RecalcTrigger,Trigger6M)),NA())</f>
        <v>3.1080937100824713E-3</v>
      </c>
      <c r="Q621" s="183">
        <f>IFERROR(_xll.qlIndexFixing(ONIndex1Y,I621,TRUE,_xll.ohTrigger(RecalcTrigger,Trigger1Y)),NA())</f>
        <v>4.7915366736717147E-3</v>
      </c>
    </row>
    <row r="622" spans="2:17" x14ac:dyDescent="0.2">
      <c r="B622" s="39" t="s">
        <v>42</v>
      </c>
      <c r="D622" s="42">
        <f>_xll.qlCalendarAdvance(Calendar,$D621,B622,"f",FALSE)</f>
        <v>43935</v>
      </c>
      <c r="E622" s="177">
        <f>_xll.qlInterestRateIndexValueDate(IndexON,D622)</f>
        <v>43935</v>
      </c>
      <c r="F622" s="193">
        <f>IFERROR(_xll.qlIndexFixing(IndexON,D622,TRUE,_xll.ohTrigger(RecalcTrigger,TriggerON)),NA())</f>
        <v>5.0409905369974695E-5</v>
      </c>
      <c r="H622" s="42">
        <f>_xll.qlCalendarAdvance(Calendar,$H621,B622,"f",FALSE)</f>
        <v>43935</v>
      </c>
      <c r="I622" s="177">
        <f>_xll.qlInterestRateIndexValueDate(Index1M,$H622)</f>
        <v>43937</v>
      </c>
      <c r="J622" s="182">
        <f>IFERROR(_xll.qlIndexFixing(Index1M,$H622,TRUE,_xll.ohTrigger(RecalcTrigger,Trigger1M)),NA())</f>
        <v>1.8796647527713484E-4</v>
      </c>
      <c r="K622" s="44">
        <f>IFERROR(_xll.qlIndexFixing(Index3M,H622,TRUE,_xll.ohTrigger(RecalcTrigger,Trigger3M)),NA())</f>
        <v>1.7718957155411607E-3</v>
      </c>
      <c r="L622" s="44">
        <f>IFERROR(_xll.qlIndexFixing(Index6M,$H622,TRUE,_xll.ohTrigger(RecalcTrigger,Trigger6M)),NA())</f>
        <v>3.798223953346426E-3</v>
      </c>
      <c r="M622" s="183">
        <f>IFERROR(_xll.qlIndexFixing(Index1Y,$H622,TRUE,_xll.ohTrigger(RecalcTrigger,Trigger1Y)),NA())</f>
        <v>6.1291907710327937E-3</v>
      </c>
      <c r="N622" s="182">
        <f>IFERROR(_xll.qlIndexFixing(ONIndex1M,I622,TRUE,_xll.ohTrigger(RecalcTrigger,Trigger1M)),NA())</f>
        <v>1.0697325481423547E-4</v>
      </c>
      <c r="O622" s="44">
        <f>IFERROR(_xll.qlIndexFixing(ONIndex3M,I622,TRUE,_xll.ohTrigger(RecalcTrigger,Trigger3M)),NA())</f>
        <v>1.4797914840691817E-3</v>
      </c>
      <c r="P622" s="44">
        <f>IFERROR(_xll.qlIndexFixing(ONIndex6M,I622,TRUE,_xll.ohTrigger(RecalcTrigger,Trigger6M)),NA())</f>
        <v>3.144475881278197E-3</v>
      </c>
      <c r="Q622" s="183">
        <f>IFERROR(_xll.qlIndexFixing(ONIndex1Y,I622,TRUE,_xll.ohTrigger(RecalcTrigger,Trigger1Y)),NA())</f>
        <v>4.8261260430404462E-3</v>
      </c>
    </row>
    <row r="623" spans="2:17" x14ac:dyDescent="0.2">
      <c r="B623" s="39" t="s">
        <v>42</v>
      </c>
      <c r="D623" s="42">
        <f>_xll.qlCalendarAdvance(Calendar,$D622,B623,"f",FALSE)</f>
        <v>43942</v>
      </c>
      <c r="E623" s="177">
        <f>_xll.qlInterestRateIndexValueDate(IndexON,D623)</f>
        <v>43942</v>
      </c>
      <c r="F623" s="193">
        <f>IFERROR(_xll.qlIndexFixing(IndexON,D623,TRUE,_xll.ohTrigger(RecalcTrigger,TriggerON)),NA())</f>
        <v>9.7976885644612821E-5</v>
      </c>
      <c r="H623" s="42">
        <f>_xll.qlCalendarAdvance(Calendar,$H622,B623,"f",FALSE)</f>
        <v>43942</v>
      </c>
      <c r="I623" s="177">
        <f>_xll.qlInterestRateIndexValueDate(Index1M,$H623)</f>
        <v>43944</v>
      </c>
      <c r="J623" s="182">
        <f>IFERROR(_xll.qlIndexFixing(Index1M,$H623,TRUE,_xll.ohTrigger(RecalcTrigger,Trigger1M)),NA())</f>
        <v>2.3748592276717773E-4</v>
      </c>
      <c r="K623" s="44">
        <f>IFERROR(_xll.qlIndexFixing(Index3M,H623,TRUE,_xll.ohTrigger(RecalcTrigger,Trigger3M)),NA())</f>
        <v>1.8224623191224652E-3</v>
      </c>
      <c r="L623" s="44">
        <f>IFERROR(_xll.qlIndexFixing(Index6M,$H623,TRUE,_xll.ohTrigger(RecalcTrigger,Trigger6M)),NA())</f>
        <v>3.8513501742613527E-3</v>
      </c>
      <c r="M623" s="183">
        <f>IFERROR(_xll.qlIndexFixing(Index1Y,$H623,TRUE,_xll.ohTrigger(RecalcTrigger,Trigger1Y)),NA())</f>
        <v>6.1812001401852302E-3</v>
      </c>
      <c r="N623" s="182">
        <f>IFERROR(_xll.qlIndexFixing(ONIndex1M,I623,TRUE,_xll.ohTrigger(RecalcTrigger,Trigger1M)),NA())</f>
        <v>1.5614509125683185E-4</v>
      </c>
      <c r="O623" s="44">
        <f>IFERROR(_xll.qlIndexFixing(ONIndex3M,I623,TRUE,_xll.ohTrigger(RecalcTrigger,Trigger3M)),NA())</f>
        <v>1.5284826538852769E-3</v>
      </c>
      <c r="P623" s="44">
        <f>IFERROR(_xll.qlIndexFixing(ONIndex6M,I623,TRUE,_xll.ohTrigger(RecalcTrigger,Trigger6M)),NA())</f>
        <v>3.1954804816614057E-3</v>
      </c>
      <c r="Q623" s="183">
        <f>IFERROR(_xll.qlIndexFixing(ONIndex1Y,I623,TRUE,_xll.ohTrigger(RecalcTrigger,Trigger1Y)),NA())</f>
        <v>4.8744205818884723E-3</v>
      </c>
    </row>
    <row r="624" spans="2:17" x14ac:dyDescent="0.2">
      <c r="B624" s="39" t="s">
        <v>42</v>
      </c>
      <c r="D624" s="42">
        <f>_xll.qlCalendarAdvance(Calendar,$D623,B624,"f",FALSE)</f>
        <v>43949</v>
      </c>
      <c r="E624" s="177">
        <f>_xll.qlInterestRateIndexValueDate(IndexON,D624)</f>
        <v>43949</v>
      </c>
      <c r="F624" s="193">
        <f>IFERROR(_xll.qlIndexFixing(IndexON,D624,TRUE,_xll.ohTrigger(RecalcTrigger,TriggerON)),NA())</f>
        <v>1.4544277462391619E-4</v>
      </c>
      <c r="H624" s="42">
        <f>_xll.qlCalendarAdvance(Calendar,$H623,B624,"f",FALSE)</f>
        <v>43949</v>
      </c>
      <c r="I624" s="177">
        <f>_xll.qlInterestRateIndexValueDate(Index1M,$H624)</f>
        <v>43951</v>
      </c>
      <c r="J624" s="182">
        <f>IFERROR(_xll.qlIndexFixing(Index1M,$H624,TRUE,_xll.ohTrigger(RecalcTrigger,Trigger1M)),NA())</f>
        <v>2.7651836810374048E-4</v>
      </c>
      <c r="K624" s="44">
        <f>IFERROR(_xll.qlIndexFixing(Index3M,H624,TRUE,_xll.ohTrigger(RecalcTrigger,Trigger3M)),NA())</f>
        <v>1.8770606552669766E-3</v>
      </c>
      <c r="L624" s="44">
        <f>IFERROR(_xll.qlIndexFixing(Index6M,$H624,TRUE,_xll.ohTrigger(RecalcTrigger,Trigger6M)),NA())</f>
        <v>3.904636765553803E-3</v>
      </c>
      <c r="M624" s="183">
        <f>IFERROR(_xll.qlIndexFixing(Index1Y,$H624,TRUE,_xll.ohTrigger(RecalcTrigger,Trigger1Y)),NA())</f>
        <v>6.2333435916452238E-3</v>
      </c>
      <c r="N624" s="182">
        <f>IFERROR(_xll.qlIndexFixing(ONIndex1M,I624,TRUE,_xll.ohTrigger(RecalcTrigger,Trigger1M)),NA())</f>
        <v>2.1245126657909452E-4</v>
      </c>
      <c r="O624" s="44">
        <f>IFERROR(_xll.qlIndexFixing(ONIndex3M,I624,TRUE,_xll.ohTrigger(RecalcTrigger,Trigger3M)),NA())</f>
        <v>1.5844172207835072E-3</v>
      </c>
      <c r="P624" s="44">
        <f>IFERROR(_xll.qlIndexFixing(ONIndex6M,I624,TRUE,_xll.ohTrigger(RecalcTrigger,Trigger6M)),NA())</f>
        <v>3.2539108862561505E-3</v>
      </c>
      <c r="Q624" s="183">
        <f>IFERROR(_xll.qlIndexFixing(ONIndex1Y,I624,TRUE,_xll.ohTrigger(RecalcTrigger,Trigger1Y)),NA())</f>
        <v>4.9295562546358695E-3</v>
      </c>
    </row>
    <row r="625" spans="2:17" x14ac:dyDescent="0.2">
      <c r="B625" s="39" t="s">
        <v>42</v>
      </c>
      <c r="D625" s="42">
        <f>_xll.qlCalendarAdvance(Calendar,$D624,B625,"f",FALSE)</f>
        <v>43956</v>
      </c>
      <c r="E625" s="177">
        <f>_xll.qlInterestRateIndexValueDate(IndexON,D625)</f>
        <v>43956</v>
      </c>
      <c r="F625" s="193">
        <f>IFERROR(_xll.qlIndexFixing(IndexON,D625,TRUE,_xll.ohTrigger(RecalcTrigger,TriggerON)),NA())</f>
        <v>1.9294640749123459E-4</v>
      </c>
      <c r="H625" s="42">
        <f>_xll.qlCalendarAdvance(Calendar,$H624,B625,"f",FALSE)</f>
        <v>43956</v>
      </c>
      <c r="I625" s="177">
        <f>_xll.qlInterestRateIndexValueDate(Index1M,$H625)</f>
        <v>43958</v>
      </c>
      <c r="J625" s="182">
        <f>IFERROR(_xll.qlIndexFixing(Index1M,$H625,TRUE,_xll.ohTrigger(RecalcTrigger,Trigger1M)),NA())</f>
        <v>3.3734756605674487E-4</v>
      </c>
      <c r="K625" s="44">
        <f>IFERROR(_xll.qlIndexFixing(Index3M,H625,TRUE,_xll.ohTrigger(RecalcTrigger,Trigger3M)),NA())</f>
        <v>1.928314385262777E-3</v>
      </c>
      <c r="L625" s="44">
        <f>IFERROR(_xll.qlIndexFixing(Index6M,$H625,TRUE,_xll.ohTrigger(RecalcTrigger,Trigger6M)),NA())</f>
        <v>3.9697749934623902E-3</v>
      </c>
      <c r="M625" s="183">
        <f>IFERROR(_xll.qlIndexFixing(Index1Y,$H625,TRUE,_xll.ohTrigger(RecalcTrigger,Trigger1Y)),NA())</f>
        <v>6.2856245348858093E-3</v>
      </c>
      <c r="N625" s="182">
        <f>IFERROR(_xll.qlIndexFixing(ONIndex1M,I625,TRUE,_xll.ohTrigger(RecalcTrigger,Trigger1M)),NA())</f>
        <v>2.5494869807296539E-4</v>
      </c>
      <c r="O625" s="44">
        <f>IFERROR(_xll.qlIndexFixing(ONIndex3M,I625,TRUE,_xll.ohTrigger(RecalcTrigger,Trigger3M)),NA())</f>
        <v>1.6266469283543472E-3</v>
      </c>
      <c r="P625" s="44">
        <f>IFERROR(_xll.qlIndexFixing(ONIndex6M,I625,TRUE,_xll.ohTrigger(RecalcTrigger,Trigger6M)),NA())</f>
        <v>3.2978839161135198E-3</v>
      </c>
      <c r="Q625" s="183">
        <f>IFERROR(_xll.qlIndexFixing(ONIndex1Y,I625,TRUE,_xll.ohTrigger(RecalcTrigger,Trigger1Y)),NA())</f>
        <v>4.9710337280117756E-3</v>
      </c>
    </row>
    <row r="626" spans="2:17" x14ac:dyDescent="0.2">
      <c r="B626" s="39" t="s">
        <v>42</v>
      </c>
      <c r="D626" s="42">
        <f>_xll.qlCalendarAdvance(Calendar,$D625,B626,"f",FALSE)</f>
        <v>43963</v>
      </c>
      <c r="E626" s="177">
        <f>_xll.qlInterestRateIndexValueDate(IndexON,D626)</f>
        <v>43963</v>
      </c>
      <c r="F626" s="193">
        <f>IFERROR(_xll.qlIndexFixing(IndexON,D626,TRUE,_xll.ohTrigger(RecalcTrigger,TriggerON)),NA())</f>
        <v>2.4079929714204695E-4</v>
      </c>
      <c r="H626" s="42">
        <f>_xll.qlCalendarAdvance(Calendar,$H625,B626,"f",FALSE)</f>
        <v>43963</v>
      </c>
      <c r="I626" s="177">
        <f>_xll.qlInterestRateIndexValueDate(Index1M,$H626)</f>
        <v>43965</v>
      </c>
      <c r="J626" s="182">
        <f>IFERROR(_xll.qlIndexFixing(Index1M,$H626,TRUE,_xll.ohTrigger(RecalcTrigger,Trigger1M)),NA())</f>
        <v>3.8775834018928146E-4</v>
      </c>
      <c r="K626" s="44">
        <f>IFERROR(_xll.qlIndexFixing(Index3M,H626,TRUE,_xll.ohTrigger(RecalcTrigger,Trigger3M)),NA())</f>
        <v>1.9799068648321864E-3</v>
      </c>
      <c r="L626" s="44">
        <f>IFERROR(_xll.qlIndexFixing(Index6M,$H626,TRUE,_xll.ohTrigger(RecalcTrigger,Trigger6M)),NA())</f>
        <v>4.0234192781412621E-3</v>
      </c>
      <c r="M626" s="183">
        <f>IFERROR(_xll.qlIndexFixing(Index1Y,$H626,TRUE,_xll.ohTrigger(RecalcTrigger,Trigger1Y)),NA())</f>
        <v>6.3380414642670978E-3</v>
      </c>
      <c r="N626" s="182">
        <f>IFERROR(_xll.qlIndexFixing(ONIndex1M,I626,TRUE,_xll.ohTrigger(RecalcTrigger,Trigger1M)),NA())</f>
        <v>3.0482711379065108E-4</v>
      </c>
      <c r="O626" s="44">
        <f>IFERROR(_xll.qlIndexFixing(ONIndex3M,I626,TRUE,_xll.ohTrigger(RecalcTrigger,Trigger3M)),NA())</f>
        <v>1.6762210113530074E-3</v>
      </c>
      <c r="P626" s="44">
        <f>IFERROR(_xll.qlIndexFixing(ONIndex6M,I626,TRUE,_xll.ohTrigger(RecalcTrigger,Trigger6M)),NA())</f>
        <v>3.3493492203717778E-3</v>
      </c>
      <c r="Q626" s="183">
        <f>IFERROR(_xll.qlIndexFixing(ONIndex1Y,I626,TRUE,_xll.ohTrigger(RecalcTrigger,Trigger1Y)),NA())</f>
        <v>5.0195656997331639E-3</v>
      </c>
    </row>
    <row r="627" spans="2:17" x14ac:dyDescent="0.2">
      <c r="B627" s="39" t="s">
        <v>42</v>
      </c>
      <c r="D627" s="42">
        <f>_xll.qlCalendarAdvance(Calendar,$D626,B627,"f",FALSE)</f>
        <v>43970</v>
      </c>
      <c r="E627" s="177">
        <f>_xll.qlInterestRateIndexValueDate(IndexON,D627)</f>
        <v>43970</v>
      </c>
      <c r="F627" s="193">
        <f>IFERROR(_xll.qlIndexFixing(IndexON,D627,TRUE,_xll.ohTrigger(RecalcTrigger,TriggerON)),NA())</f>
        <v>2.8901481016418984E-4</v>
      </c>
      <c r="H627" s="42">
        <f>_xll.qlCalendarAdvance(Calendar,$H626,B627,"f",FALSE)</f>
        <v>43970</v>
      </c>
      <c r="I627" s="177">
        <f>_xll.qlInterestRateIndexValueDate(Index1M,$H627)</f>
        <v>43972</v>
      </c>
      <c r="J627" s="182">
        <f>IFERROR(_xll.qlIndexFixing(Index1M,$H627,TRUE,_xll.ohTrigger(RecalcTrigger,Trigger1M)),NA())</f>
        <v>4.3849334425721809E-4</v>
      </c>
      <c r="K627" s="44">
        <f>IFERROR(_xll.qlIndexFixing(Index3M,H627,TRUE,_xll.ohTrigger(RecalcTrigger,Trigger3M)),NA())</f>
        <v>2.0318395159586058E-3</v>
      </c>
      <c r="L627" s="44">
        <f>IFERROR(_xll.qlIndexFixing(Index6M,$H627,TRUE,_xll.ohTrigger(RecalcTrigger,Trigger6M)),NA())</f>
        <v>4.0772229187619087E-3</v>
      </c>
      <c r="M627" s="183">
        <f>IFERROR(_xll.qlIndexFixing(Index1Y,$H627,TRUE,_xll.ohTrigger(RecalcTrigger,Trigger1Y)),NA())</f>
        <v>6.390592050821607E-3</v>
      </c>
      <c r="N627" s="182">
        <f>IFERROR(_xll.qlIndexFixing(ONIndex1M,I627,TRUE,_xll.ohTrigger(RecalcTrigger,Trigger1M)),NA())</f>
        <v>3.5502763537031967E-4</v>
      </c>
      <c r="O627" s="44">
        <f>IFERROR(_xll.qlIndexFixing(ONIndex3M,I627,TRUE,_xll.ohTrigger(RecalcTrigger,Trigger3M)),NA())</f>
        <v>1.7261260716772142E-3</v>
      </c>
      <c r="P627" s="44">
        <f>IFERROR(_xll.qlIndexFixing(ONIndex6M,I627,TRUE,_xll.ohTrigger(RecalcTrigger,Trigger6M)),NA())</f>
        <v>3.4009892398323416E-3</v>
      </c>
      <c r="Q627" s="183">
        <f>IFERROR(_xll.qlIndexFixing(ONIndex1Y,I627,TRUE,_xll.ohTrigger(RecalcTrigger,Trigger1Y)),NA())</f>
        <v>5.0682494633136344E-3</v>
      </c>
    </row>
    <row r="628" spans="2:17" x14ac:dyDescent="0.2">
      <c r="B628" s="39" t="s">
        <v>42</v>
      </c>
      <c r="D628" s="42">
        <f>_xll.qlCalendarAdvance(Calendar,$D627,B628,"f",FALSE)</f>
        <v>43977</v>
      </c>
      <c r="E628" s="177">
        <f>_xll.qlInterestRateIndexValueDate(IndexON,D628)</f>
        <v>43977</v>
      </c>
      <c r="F628" s="193">
        <f>IFERROR(_xll.qlIndexFixing(IndexON,D628,TRUE,_xll.ohTrigger(RecalcTrigger,TriggerON)),NA())</f>
        <v>3.3759519028286888E-4</v>
      </c>
      <c r="H628" s="42">
        <f>_xll.qlCalendarAdvance(Calendar,$H627,B628,"f",FALSE)</f>
        <v>43977</v>
      </c>
      <c r="I628" s="177">
        <f>_xll.qlInterestRateIndexValueDate(Index1M,$H628)</f>
        <v>43979</v>
      </c>
      <c r="J628" s="182">
        <f>IFERROR(_xll.qlIndexFixing(Index1M,$H628,TRUE,_xll.ohTrigger(RecalcTrigger,Trigger1M)),NA())</f>
        <v>4.8955373493780874E-4</v>
      </c>
      <c r="K628" s="44">
        <f>IFERROR(_xll.qlIndexFixing(Index3M,H628,TRUE,_xll.ohTrigger(RecalcTrigger,Trigger3M)),NA())</f>
        <v>2.0841137607931276E-3</v>
      </c>
      <c r="L628" s="44">
        <f>IFERROR(_xll.qlIndexFixing(Index6M,$H628,TRUE,_xll.ohTrigger(RecalcTrigger,Trigger6M)),NA())</f>
        <v>4.1311845678602558E-3</v>
      </c>
      <c r="M628" s="183">
        <f>IFERROR(_xll.qlIndexFixing(Index1Y,$H628,TRUE,_xll.ohTrigger(RecalcTrigger,Trigger1Y)),NA())</f>
        <v>6.4432739408209448E-3</v>
      </c>
      <c r="N628" s="182">
        <f>IFERROR(_xll.qlIndexFixing(ONIndex1M,I628,TRUE,_xll.ohTrigger(RecalcTrigger,Trigger1M)),NA())</f>
        <v>4.0555141493037183E-4</v>
      </c>
      <c r="O628" s="44">
        <f>IFERROR(_xll.qlIndexFixing(ONIndex3M,I628,TRUE,_xll.ohTrigger(RecalcTrigger,Trigger3M)),NA())</f>
        <v>1.7763635170808811E-3</v>
      </c>
      <c r="P628" s="44">
        <f>IFERROR(_xll.qlIndexFixing(ONIndex6M,I628,TRUE,_xll.ohTrigger(RecalcTrigger,Trigger6M)),NA())</f>
        <v>3.4528026166213976E-3</v>
      </c>
      <c r="Q628" s="183">
        <f>IFERROR(_xll.qlIndexFixing(ONIndex1Y,I628,TRUE,_xll.ohTrigger(RecalcTrigger,Trigger1Y)),NA())</f>
        <v>5.1170842992487309E-3</v>
      </c>
    </row>
    <row r="629" spans="2:17" x14ac:dyDescent="0.2">
      <c r="B629" s="39" t="s">
        <v>42</v>
      </c>
      <c r="D629" s="42">
        <f>_xll.qlCalendarAdvance(Calendar,$D628,B629,"f",FALSE)</f>
        <v>43984</v>
      </c>
      <c r="E629" s="177">
        <f>_xll.qlInterestRateIndexValueDate(IndexON,D629)</f>
        <v>43984</v>
      </c>
      <c r="F629" s="193">
        <f>IFERROR(_xll.qlIndexFixing(IndexON,D629,TRUE,_xll.ohTrigger(RecalcTrigger,TriggerON)),NA())</f>
        <v>3.8654268082360943E-4</v>
      </c>
      <c r="H629" s="42">
        <f>_xll.qlCalendarAdvance(Calendar,$H628,B629,"f",FALSE)</f>
        <v>43984</v>
      </c>
      <c r="I629" s="177">
        <f>_xll.qlInterestRateIndexValueDate(Index1M,$H629)</f>
        <v>43986</v>
      </c>
      <c r="J629" s="182">
        <f>IFERROR(_xll.qlIndexFixing(Index1M,$H629,TRUE,_xll.ohTrigger(RecalcTrigger,Trigger1M)),NA())</f>
        <v>5.4094066894577741E-4</v>
      </c>
      <c r="K629" s="44">
        <f>IFERROR(_xll.qlIndexFixing(Index3M,H629,TRUE,_xll.ohTrigger(RecalcTrigger,Trigger3M)),NA())</f>
        <v>2.1367310216501918E-3</v>
      </c>
      <c r="L629" s="44">
        <f>IFERROR(_xll.qlIndexFixing(Index6M,$H629,TRUE,_xll.ohTrigger(RecalcTrigger,Trigger6M)),NA())</f>
        <v>4.1734754036389264E-3</v>
      </c>
      <c r="M629" s="183">
        <f>IFERROR(_xll.qlIndexFixing(Index1Y,$H629,TRUE,_xll.ohTrigger(RecalcTrigger,Trigger1Y)),NA())</f>
        <v>6.4960847557653037E-3</v>
      </c>
      <c r="N629" s="182">
        <f>IFERROR(_xll.qlIndexFixing(ONIndex1M,I629,TRUE,_xll.ohTrigger(RecalcTrigger,Trigger1M)),NA())</f>
        <v>4.5639960514876066E-4</v>
      </c>
      <c r="O629" s="44">
        <f>IFERROR(_xll.qlIndexFixing(ONIndex3M,I629,TRUE,_xll.ohTrigger(RecalcTrigger,Trigger3M)),NA())</f>
        <v>1.8269347555577298E-3</v>
      </c>
      <c r="P629" s="44">
        <f>IFERROR(_xll.qlIndexFixing(ONIndex6M,I629,TRUE,_xll.ohTrigger(RecalcTrigger,Trigger6M)),NA())</f>
        <v>3.5047879931049408E-3</v>
      </c>
      <c r="Q629" s="183">
        <f>IFERROR(_xll.qlIndexFixing(ONIndex1Y,I629,TRUE,_xll.ohTrigger(RecalcTrigger,Trigger1Y)),NA())</f>
        <v>5.1660694875543811E-3</v>
      </c>
    </row>
    <row r="630" spans="2:17" x14ac:dyDescent="0.2">
      <c r="B630" s="39" t="s">
        <v>42</v>
      </c>
      <c r="D630" s="42">
        <f>_xll.qlCalendarAdvance(Calendar,$D629,B630,"f",FALSE)</f>
        <v>43991</v>
      </c>
      <c r="E630" s="177">
        <f>_xll.qlInterestRateIndexValueDate(IndexON,D630)</f>
        <v>43991</v>
      </c>
      <c r="F630" s="193">
        <f>IFERROR(_xll.qlIndexFixing(IndexON,D630,TRUE,_xll.ohTrigger(RecalcTrigger,TriggerON)),NA())</f>
        <v>4.3585952583136134E-4</v>
      </c>
      <c r="H630" s="42">
        <f>_xll.qlCalendarAdvance(Calendar,$H629,B630,"f",FALSE)</f>
        <v>43991</v>
      </c>
      <c r="I630" s="177">
        <f>_xll.qlInterestRateIndexValueDate(Index1M,$H630)</f>
        <v>43993</v>
      </c>
      <c r="J630" s="182">
        <f>IFERROR(_xll.qlIndexFixing(Index1M,$H630,TRUE,_xll.ohTrigger(RecalcTrigger,Trigger1M)),NA())</f>
        <v>5.9265530304580816E-4</v>
      </c>
      <c r="K630" s="44">
        <f>IFERROR(_xll.qlIndexFixing(Index3M,H630,TRUE,_xll.ohTrigger(RecalcTrigger,Trigger3M)),NA())</f>
        <v>2.1896927210119307E-3</v>
      </c>
      <c r="L630" s="44">
        <f>IFERROR(_xll.qlIndexFixing(Index6M,$H630,TRUE,_xll.ohTrigger(RecalcTrigger,Trigger6M)),NA())</f>
        <v>4.2277152390528287E-3</v>
      </c>
      <c r="M630" s="183">
        <f>IFERROR(_xll.qlIndexFixing(Index1Y,$H630,TRUE,_xll.ohTrigger(RecalcTrigger,Trigger1Y)),NA())</f>
        <v>6.5490220923740414E-3</v>
      </c>
      <c r="N630" s="182">
        <f>IFERROR(_xll.qlIndexFixing(ONIndex1M,I630,TRUE,_xll.ohTrigger(RecalcTrigger,Trigger1M)),NA())</f>
        <v>5.0757335790407865E-4</v>
      </c>
      <c r="O630" s="44">
        <f>IFERROR(_xll.qlIndexFixing(ONIndex3M,I630,TRUE,_xll.ohTrigger(RecalcTrigger,Trigger3M)),NA())</f>
        <v>1.877841195501162E-3</v>
      </c>
      <c r="P630" s="44">
        <f>IFERROR(_xll.qlIndexFixing(ONIndex6M,I630,TRUE,_xll.ohTrigger(RecalcTrigger,Trigger6M)),NA())</f>
        <v>3.556944011728902E-3</v>
      </c>
      <c r="Q630" s="183">
        <f>IFERROR(_xll.qlIndexFixing(ONIndex1Y,I630,TRUE,_xll.ohTrigger(RecalcTrigger,Trigger1Y)),NA())</f>
        <v>5.215204308646193E-3</v>
      </c>
    </row>
    <row r="631" spans="2:17" x14ac:dyDescent="0.2">
      <c r="B631" s="39" t="s">
        <v>42</v>
      </c>
      <c r="D631" s="42">
        <f>_xll.qlCalendarAdvance(Calendar,$D630,B631,"f",FALSE)</f>
        <v>43998</v>
      </c>
      <c r="E631" s="177">
        <f>_xll.qlInterestRateIndexValueDate(IndexON,D631)</f>
        <v>43998</v>
      </c>
      <c r="F631" s="193">
        <f>IFERROR(_xll.qlIndexFixing(IndexON,D631,TRUE,_xll.ohTrigger(RecalcTrigger,TriggerON)),NA())</f>
        <v>4.8554796871158601E-4</v>
      </c>
      <c r="H631" s="42">
        <f>_xll.qlCalendarAdvance(Calendar,$H630,B631,"f",FALSE)</f>
        <v>43998</v>
      </c>
      <c r="I631" s="177">
        <f>_xll.qlInterestRateIndexValueDate(Index1M,$H631)</f>
        <v>44000</v>
      </c>
      <c r="J631" s="182">
        <f>IFERROR(_xll.qlIndexFixing(Index1M,$H631,TRUE,_xll.ohTrigger(RecalcTrigger,Trigger1M)),NA())</f>
        <v>6.4469879406003905E-4</v>
      </c>
      <c r="K631" s="44">
        <f>IFERROR(_xll.qlIndexFixing(Index3M,H631,TRUE,_xll.ohTrigger(RecalcTrigger,Trigger3M)),NA())</f>
        <v>2.2430002815229549E-3</v>
      </c>
      <c r="L631" s="44">
        <f>IFERROR(_xll.qlIndexFixing(Index6M,$H631,TRUE,_xll.ohTrigger(RecalcTrigger,Trigger6M)),NA())</f>
        <v>4.2821092987957764E-3</v>
      </c>
      <c r="M631" s="183">
        <f>IFERROR(_xll.qlIndexFixing(Index1Y,$H631,TRUE,_xll.ohTrigger(RecalcTrigger,Trigger1Y)),NA())</f>
        <v>6.6020835225766997E-3</v>
      </c>
      <c r="N631" s="182">
        <f>IFERROR(_xll.qlIndexFixing(ONIndex1M,I631,TRUE,_xll.ohTrigger(RecalcTrigger,Trigger1M)),NA())</f>
        <v>5.5907382603415101E-4</v>
      </c>
      <c r="O631" s="44">
        <f>IFERROR(_xll.qlIndexFixing(ONIndex3M,I631,TRUE,_xll.ohTrigger(RecalcTrigger,Trigger3M)),NA())</f>
        <v>1.9290842446650913E-3</v>
      </c>
      <c r="P631" s="44">
        <f>IFERROR(_xll.qlIndexFixing(ONIndex6M,I631,TRUE,_xll.ohTrigger(RecalcTrigger,Trigger6M)),NA())</f>
        <v>3.6092693145395316E-3</v>
      </c>
      <c r="Q631" s="183">
        <f>IFERROR(_xll.qlIndexFixing(ONIndex1Y,I631,TRUE,_xll.ohTrigger(RecalcTrigger,Trigger1Y)),NA())</f>
        <v>5.2644880427799023E-3</v>
      </c>
    </row>
    <row r="632" spans="2:17" x14ac:dyDescent="0.2">
      <c r="B632" s="39" t="s">
        <v>42</v>
      </c>
      <c r="D632" s="42">
        <f>_xll.qlCalendarAdvance(Calendar,$D631,B632,"f",FALSE)</f>
        <v>44005</v>
      </c>
      <c r="E632" s="177">
        <f>_xll.qlInterestRateIndexValueDate(IndexON,D632)</f>
        <v>44005</v>
      </c>
      <c r="F632" s="193">
        <f>IFERROR(_xll.qlIndexFixing(IndexON,D632,TRUE,_xll.ohTrigger(RecalcTrigger,TriggerON)),NA())</f>
        <v>5.3561025318948907E-4</v>
      </c>
      <c r="H632" s="42">
        <f>_xll.qlCalendarAdvance(Calendar,$H631,B632,"f",FALSE)</f>
        <v>44005</v>
      </c>
      <c r="I632" s="177">
        <f>_xll.qlInterestRateIndexValueDate(Index1M,$H632)</f>
        <v>44007</v>
      </c>
      <c r="J632" s="182">
        <f>IFERROR(_xll.qlIndexFixing(Index1M,$H632,TRUE,_xll.ohTrigger(RecalcTrigger,Trigger1M)),NA())</f>
        <v>6.970722988530742E-4</v>
      </c>
      <c r="K632" s="44">
        <f>IFERROR(_xll.qlIndexFixing(Index3M,H632,TRUE,_xll.ohTrigger(RecalcTrigger,Trigger3M)),NA())</f>
        <v>2.29665512600078E-3</v>
      </c>
      <c r="L632" s="44">
        <f>IFERROR(_xll.qlIndexFixing(Index6M,$H632,TRUE,_xll.ohTrigger(RecalcTrigger,Trigger6M)),NA())</f>
        <v>4.3485842957914312E-3</v>
      </c>
      <c r="M632" s="183">
        <f>IFERROR(_xll.qlIndexFixing(Index1Y,$H632,TRUE,_xll.ohTrigger(RecalcTrigger,Trigger1Y)),NA())</f>
        <v>6.6552665935022768E-3</v>
      </c>
      <c r="N632" s="182">
        <f>IFERROR(_xll.qlIndexFixing(ONIndex1M,I632,TRUE,_xll.ohTrigger(RecalcTrigger,Trigger1M)),NA())</f>
        <v>6.1090216165737843E-4</v>
      </c>
      <c r="O632" s="44">
        <f>IFERROR(_xll.qlIndexFixing(ONIndex3M,I632,TRUE,_xll.ohTrigger(RecalcTrigger,Trigger3M)),NA())</f>
        <v>1.9806653111231753E-3</v>
      </c>
      <c r="P632" s="44">
        <f>IFERROR(_xll.qlIndexFixing(ONIndex6M,I632,TRUE,_xll.ohTrigger(RecalcTrigger,Trigger6M)),NA())</f>
        <v>3.6617625442225687E-3</v>
      </c>
      <c r="Q632" s="183">
        <f>IFERROR(_xll.qlIndexFixing(ONIndex1Y,I632,TRUE,_xll.ohTrigger(RecalcTrigger,Trigger1Y)),NA())</f>
        <v>5.313919970291181E-3</v>
      </c>
    </row>
    <row r="633" spans="2:17" x14ac:dyDescent="0.2">
      <c r="B633" s="39" t="s">
        <v>42</v>
      </c>
      <c r="D633" s="42">
        <f>_xll.qlCalendarAdvance(Calendar,$D632,B633,"f",FALSE)</f>
        <v>44012</v>
      </c>
      <c r="E633" s="177">
        <f>_xll.qlInterestRateIndexValueDate(IndexON,D633)</f>
        <v>44012</v>
      </c>
      <c r="F633" s="193">
        <f>IFERROR(_xll.qlIndexFixing(IndexON,D633,TRUE,_xll.ohTrigger(RecalcTrigger,TriggerON)),NA())</f>
        <v>5.8604862283040404E-4</v>
      </c>
      <c r="H633" s="42">
        <f>_xll.qlCalendarAdvance(Calendar,$H632,B633,"f",FALSE)</f>
        <v>44012</v>
      </c>
      <c r="I633" s="177">
        <f>_xll.qlInterestRateIndexValueDate(Index1M,$H633)</f>
        <v>44014</v>
      </c>
      <c r="J633" s="182">
        <f>IFERROR(_xll.qlIndexFixing(Index1M,$H633,TRUE,_xll.ohTrigger(RecalcTrigger,Trigger1M)),NA())</f>
        <v>7.4977697434447377E-4</v>
      </c>
      <c r="K633" s="44">
        <f>IFERROR(_xll.qlIndexFixing(Index3M,H633,TRUE,_xll.ohTrigger(RecalcTrigger,Trigger3M)),NA())</f>
        <v>2.3506586774306149E-3</v>
      </c>
      <c r="L633" s="44">
        <f>IFERROR(_xll.qlIndexFixing(Index6M,$H633,TRUE,_xll.ohTrigger(RecalcTrigger,Trigger6M)),NA())</f>
        <v>4.4033157713413958E-3</v>
      </c>
      <c r="M633" s="183">
        <f>IFERROR(_xll.qlIndexFixing(Index1Y,$H633,TRUE,_xll.ohTrigger(RecalcTrigger,Trigger1Y)),NA())</f>
        <v>6.7085688274713421E-3</v>
      </c>
      <c r="N633" s="182">
        <f>IFERROR(_xll.qlIndexFixing(ONIndex1M,I633,TRUE,_xll.ohTrigger(RecalcTrigger,Trigger1M)),NA())</f>
        <v>6.6305951721190581E-4</v>
      </c>
      <c r="O633" s="44">
        <f>IFERROR(_xll.qlIndexFixing(ONIndex3M,I633,TRUE,_xll.ohTrigger(RecalcTrigger,Trigger3M)),NA())</f>
        <v>2.0325858031089439E-3</v>
      </c>
      <c r="P633" s="44">
        <f>IFERROR(_xll.qlIndexFixing(ONIndex6M,I633,TRUE,_xll.ohTrigger(RecalcTrigger,Trigger6M)),NA())</f>
        <v>3.714422342824264E-3</v>
      </c>
      <c r="Q633" s="183">
        <f>IFERROR(_xll.qlIndexFixing(ONIndex1Y,I633,TRUE,_xll.ohTrigger(RecalcTrigger,Trigger1Y)),NA())</f>
        <v>5.3634993712758927E-3</v>
      </c>
    </row>
    <row r="634" spans="2:17" x14ac:dyDescent="0.2">
      <c r="B634" s="39" t="s">
        <v>42</v>
      </c>
      <c r="D634" s="42">
        <f>_xll.qlCalendarAdvance(Calendar,$D633,B634,"f",FALSE)</f>
        <v>44019</v>
      </c>
      <c r="E634" s="177">
        <f>_xll.qlInterestRateIndexValueDate(IndexON,D634)</f>
        <v>44019</v>
      </c>
      <c r="F634" s="193">
        <f>IFERROR(_xll.qlIndexFixing(IndexON,D634,TRUE,_xll.ohTrigger(RecalcTrigger,TriggerON)),NA())</f>
        <v>6.3686532127960049E-4</v>
      </c>
      <c r="H634" s="42">
        <f>_xll.qlCalendarAdvance(Calendar,$H633,B634,"f",FALSE)</f>
        <v>44019</v>
      </c>
      <c r="I634" s="177">
        <f>_xll.qlInterestRateIndexValueDate(Index1M,$H634)</f>
        <v>44021</v>
      </c>
      <c r="J634" s="182">
        <f>IFERROR(_xll.qlIndexFixing(Index1M,$H634,TRUE,_xll.ohTrigger(RecalcTrigger,Trigger1M)),NA())</f>
        <v>8.0281397750375794E-4</v>
      </c>
      <c r="K634" s="44">
        <f>IFERROR(_xll.qlIndexFixing(Index3M,H634,TRUE,_xll.ohTrigger(RecalcTrigger,Trigger3M)),NA())</f>
        <v>2.4050123589653585E-3</v>
      </c>
      <c r="L634" s="44">
        <f>IFERROR(_xll.qlIndexFixing(Index6M,$H634,TRUE,_xll.ohTrigger(RecalcTrigger,Trigger6M)),NA())</f>
        <v>4.4581971681826559E-3</v>
      </c>
      <c r="M634" s="183">
        <f>IFERROR(_xll.qlIndexFixing(Index1Y,$H634,TRUE,_xll.ohTrigger(RecalcTrigger,Trigger1Y)),NA())</f>
        <v>6.7619877219850834E-3</v>
      </c>
      <c r="N634" s="182">
        <f>IFERROR(_xll.qlIndexFixing(ONIndex1M,I634,TRUE,_xll.ohTrigger(RecalcTrigger,Trigger1M)),NA())</f>
        <v>7.1554704513587808E-4</v>
      </c>
      <c r="O634" s="44">
        <f>IFERROR(_xll.qlIndexFixing(ONIndex3M,I634,TRUE,_xll.ohTrigger(RecalcTrigger,Trigger3M)),NA())</f>
        <v>2.0848471282963743E-3</v>
      </c>
      <c r="P634" s="44">
        <f>IFERROR(_xll.qlIndexFixing(ONIndex6M,I634,TRUE,_xll.ohTrigger(RecalcTrigger,Trigger6M)),NA())</f>
        <v>3.7672473527905481E-3</v>
      </c>
      <c r="Q634" s="183">
        <f>IFERROR(_xll.qlIndexFixing(ONIndex1Y,I634,TRUE,_xll.ohTrigger(RecalcTrigger,Trigger1Y)),NA())</f>
        <v>5.4132255261496454E-3</v>
      </c>
    </row>
    <row r="635" spans="2:17" x14ac:dyDescent="0.2">
      <c r="B635" s="39" t="s">
        <v>42</v>
      </c>
      <c r="D635" s="42">
        <f>_xll.qlCalendarAdvance(Calendar,$D634,B635,"f",FALSE)</f>
        <v>44026</v>
      </c>
      <c r="E635" s="177">
        <f>_xll.qlInterestRateIndexValueDate(IndexON,D635)</f>
        <v>44026</v>
      </c>
      <c r="F635" s="193">
        <f>IFERROR(_xll.qlIndexFixing(IndexON,D635,TRUE,_xll.ohTrigger(RecalcTrigger,TriggerON)),NA())</f>
        <v>6.8806259226228406E-4</v>
      </c>
      <c r="H635" s="42">
        <f>_xll.qlCalendarAdvance(Calendar,$H634,B635,"f",FALSE)</f>
        <v>44026</v>
      </c>
      <c r="I635" s="177">
        <f>_xll.qlInterestRateIndexValueDate(Index1M,$H635)</f>
        <v>44028</v>
      </c>
      <c r="J635" s="182">
        <f>IFERROR(_xll.qlIndexFixing(Index1M,$H635,TRUE,_xll.ohTrigger(RecalcTrigger,Trigger1M)),NA())</f>
        <v>8.5618446535040693E-4</v>
      </c>
      <c r="K635" s="44">
        <f>IFERROR(_xll.qlIndexFixing(Index3M,H635,TRUE,_xll.ohTrigger(RecalcTrigger,Trigger3M)),NA())</f>
        <v>2.4597175939342921E-3</v>
      </c>
      <c r="L635" s="44">
        <f>IFERROR(_xll.qlIndexFixing(Index6M,$H635,TRUE,_xll.ohTrigger(RecalcTrigger,Trigger6M)),NA())</f>
        <v>4.5132271380410307E-3</v>
      </c>
      <c r="M635" s="183">
        <f>IFERROR(_xll.qlIndexFixing(Index1Y,$H635,TRUE,_xll.ohTrigger(RecalcTrigger,Trigger1Y)),NA())</f>
        <v>6.8155207497158947E-3</v>
      </c>
      <c r="N635" s="182">
        <f>IFERROR(_xll.qlIndexFixing(ONIndex1M,I635,TRUE,_xll.ohTrigger(RecalcTrigger,Trigger1M)),NA())</f>
        <v>7.6836589778750408E-4</v>
      </c>
      <c r="O635" s="44">
        <f>IFERROR(_xll.qlIndexFixing(ONIndex3M,I635,TRUE,_xll.ohTrigger(RecalcTrigger,Trigger3M)),NA())</f>
        <v>2.1374506949189964E-3</v>
      </c>
      <c r="P635" s="44">
        <f>IFERROR(_xll.qlIndexFixing(ONIndex6M,I635,TRUE,_xll.ohTrigger(RecalcTrigger,Trigger6M)),NA())</f>
        <v>3.8202362161676717E-3</v>
      </c>
      <c r="Q635" s="183">
        <f>IFERROR(_xll.qlIndexFixing(ONIndex1Y,I635,TRUE,_xll.ohTrigger(RecalcTrigger,Trigger1Y)),NA())</f>
        <v>5.4630977151681748E-3</v>
      </c>
    </row>
    <row r="636" spans="2:17" x14ac:dyDescent="0.2">
      <c r="B636" s="39" t="s">
        <v>42</v>
      </c>
      <c r="D636" s="42">
        <f>_xll.qlCalendarAdvance(Calendar,$D635,B636,"f",FALSE)</f>
        <v>44033</v>
      </c>
      <c r="E636" s="177">
        <f>_xll.qlInterestRateIndexValueDate(IndexON,D636)</f>
        <v>44033</v>
      </c>
      <c r="F636" s="193">
        <f>IFERROR(_xll.qlIndexFixing(IndexON,D636,TRUE,_xll.ohTrigger(RecalcTrigger,TriggerON)),NA())</f>
        <v>7.396426794237243E-4</v>
      </c>
      <c r="H636" s="42">
        <f>_xll.qlCalendarAdvance(Calendar,$H635,B636,"f",FALSE)</f>
        <v>44033</v>
      </c>
      <c r="I636" s="177">
        <f>_xll.qlInterestRateIndexValueDate(Index1M,$H636)</f>
        <v>44035</v>
      </c>
      <c r="J636" s="182">
        <f>IFERROR(_xll.qlIndexFixing(Index1M,$H636,TRUE,_xll.ohTrigger(RecalcTrigger,Trigger1M)),NA())</f>
        <v>9.0988959495386101E-4</v>
      </c>
      <c r="K636" s="44">
        <f>IFERROR(_xll.qlIndexFixing(Index3M,H636,TRUE,_xll.ohTrigger(RecalcTrigger,Trigger3M)),NA())</f>
        <v>2.5147758058378634E-3</v>
      </c>
      <c r="L636" s="44">
        <f>IFERROR(_xll.qlIndexFixing(Index6M,$H636,TRUE,_xll.ohTrigger(RecalcTrigger,Trigger6M)),NA())</f>
        <v>4.568404332521577E-3</v>
      </c>
      <c r="M636" s="183">
        <f>IFERROR(_xll.qlIndexFixing(Index1Y,$H636,TRUE,_xll.ohTrigger(RecalcTrigger,Trigger1Y)),NA())</f>
        <v>6.8691653584988287E-3</v>
      </c>
      <c r="N636" s="182">
        <f>IFERROR(_xll.qlIndexFixing(ONIndex1M,I636,TRUE,_xll.ohTrigger(RecalcTrigger,Trigger1M)),NA())</f>
        <v>8.2151722752499268E-4</v>
      </c>
      <c r="O636" s="44">
        <f>IFERROR(_xll.qlIndexFixing(ONIndex3M,I636,TRUE,_xll.ohTrigger(RecalcTrigger,Trigger3M)),NA())</f>
        <v>2.1903979110504679E-3</v>
      </c>
      <c r="P636" s="44">
        <f>IFERROR(_xll.qlIndexFixing(ONIndex6M,I636,TRUE,_xll.ohTrigger(RecalcTrigger,Trigger6M)),NA())</f>
        <v>3.8733875756413738E-3</v>
      </c>
      <c r="Q636" s="183">
        <f>IFERROR(_xll.qlIndexFixing(ONIndex1Y,I636,TRUE,_xll.ohTrigger(RecalcTrigger,Trigger1Y)),NA())</f>
        <v>5.5131152185872168E-3</v>
      </c>
    </row>
    <row r="637" spans="2:17" x14ac:dyDescent="0.2">
      <c r="B637" s="39" t="s">
        <v>42</v>
      </c>
      <c r="D637" s="42">
        <f>_xll.qlCalendarAdvance(Calendar,$D636,B637,"f",FALSE)</f>
        <v>44040</v>
      </c>
      <c r="E637" s="177">
        <f>_xll.qlInterestRateIndexValueDate(IndexON,D637)</f>
        <v>44040</v>
      </c>
      <c r="F637" s="193">
        <f>IFERROR(_xll.qlIndexFixing(IndexON,D637,TRUE,_xll.ohTrigger(RecalcTrigger,TriggerON)),NA())</f>
        <v>7.9160782664899898E-4</v>
      </c>
      <c r="H637" s="42">
        <f>_xll.qlCalendarAdvance(Calendar,$H636,B637,"f",FALSE)</f>
        <v>44040</v>
      </c>
      <c r="I637" s="177">
        <f>_xll.qlInterestRateIndexValueDate(Index1M,$H637)</f>
        <v>44042</v>
      </c>
      <c r="J637" s="182">
        <f>IFERROR(_xll.qlIndexFixing(Index1M,$H637,TRUE,_xll.ohTrigger(RecalcTrigger,Trigger1M)),NA())</f>
        <v>9.6393052343851648E-4</v>
      </c>
      <c r="K637" s="44">
        <f>IFERROR(_xll.qlIndexFixing(Index3M,H637,TRUE,_xll.ohTrigger(RecalcTrigger,Trigger3M)),NA())</f>
        <v>2.5701884183511629E-3</v>
      </c>
      <c r="L637" s="44">
        <f>IFERROR(_xll.qlIndexFixing(Index6M,$H637,TRUE,_xll.ohTrigger(RecalcTrigger,Trigger6M)),NA())</f>
        <v>4.6116368689674472E-3</v>
      </c>
      <c r="M637" s="183">
        <f>IFERROR(_xll.qlIndexFixing(Index1Y,$H637,TRUE,_xll.ohTrigger(RecalcTrigger,Trigger1Y)),NA())</f>
        <v>6.9229189713215303E-3</v>
      </c>
      <c r="N637" s="182">
        <f>IFERROR(_xll.qlIndexFixing(ONIndex1M,I637,TRUE,_xll.ohTrigger(RecalcTrigger,Trigger1M)),NA())</f>
        <v>8.7500218678648878E-4</v>
      </c>
      <c r="O637" s="44">
        <f>IFERROR(_xll.qlIndexFixing(ONIndex3M,I637,TRUE,_xll.ohTrigger(RecalcTrigger,Trigger3M)),NA())</f>
        <v>2.2436901846845103E-3</v>
      </c>
      <c r="P637" s="44">
        <f>IFERROR(_xll.qlIndexFixing(ONIndex6M,I637,TRUE,_xll.ohTrigger(RecalcTrigger,Trigger6M)),NA())</f>
        <v>3.9267000734977131E-3</v>
      </c>
      <c r="Q637" s="183">
        <f>IFERROR(_xll.qlIndexFixing(ONIndex1Y,I637,TRUE,_xll.ohTrigger(RecalcTrigger,Trigger1Y)),NA())</f>
        <v>5.5632773165825711E-3</v>
      </c>
    </row>
    <row r="638" spans="2:17" x14ac:dyDescent="0.2">
      <c r="B638" s="39" t="s">
        <v>42</v>
      </c>
      <c r="D638" s="42">
        <f>_xll.qlCalendarAdvance(Calendar,$D637,B638,"f",FALSE)</f>
        <v>44047</v>
      </c>
      <c r="E638" s="177">
        <f>_xll.qlInterestRateIndexValueDate(IndexON,D638)</f>
        <v>44047</v>
      </c>
      <c r="F638" s="193">
        <f>IFERROR(_xll.qlIndexFixing(IndexON,D638,TRUE,_xll.ohTrigger(RecalcTrigger,TriggerON)),NA())</f>
        <v>8.4396027726363343E-4</v>
      </c>
      <c r="H638" s="42">
        <f>_xll.qlCalendarAdvance(Calendar,$H637,B638,"f",FALSE)</f>
        <v>44047</v>
      </c>
      <c r="I638" s="177">
        <f>_xll.qlInterestRateIndexValueDate(Index1M,$H638)</f>
        <v>44049</v>
      </c>
      <c r="J638" s="182">
        <f>IFERROR(_xll.qlIndexFixing(Index1M,$H638,TRUE,_xll.ohTrigger(RecalcTrigger,Trigger1M)),NA())</f>
        <v>1.0183084079812277E-3</v>
      </c>
      <c r="K638" s="44">
        <f>IFERROR(_xll.qlIndexFixing(Index3M,H638,TRUE,_xll.ohTrigger(RecalcTrigger,Trigger3M)),NA())</f>
        <v>2.6259568553230559E-3</v>
      </c>
      <c r="L638" s="44">
        <f>IFERROR(_xll.qlIndexFixing(Index6M,$H638,TRUE,_xll.ohTrigger(RecalcTrigger,Trigger6M)),NA())</f>
        <v>4.6791950011621482E-3</v>
      </c>
      <c r="M638" s="183">
        <f>IFERROR(_xll.qlIndexFixing(Index1Y,$H638,TRUE,_xll.ohTrigger(RecalcTrigger,Trigger1Y)),NA())</f>
        <v>6.9767789863143751E-3</v>
      </c>
      <c r="N638" s="182">
        <f>IFERROR(_xll.qlIndexFixing(ONIndex1M,I638,TRUE,_xll.ohTrigger(RecalcTrigger,Trigger1M)),NA())</f>
        <v>9.2882192785026518E-4</v>
      </c>
      <c r="O638" s="44">
        <f>IFERROR(_xll.qlIndexFixing(ONIndex3M,I638,TRUE,_xll.ohTrigger(RecalcTrigger,Trigger3M)),NA())</f>
        <v>2.2973289239747174E-3</v>
      </c>
      <c r="P638" s="44">
        <f>IFERROR(_xll.qlIndexFixing(ONIndex6M,I638,TRUE,_xll.ohTrigger(RecalcTrigger,Trigger6M)),NA())</f>
        <v>3.9801723517030041E-3</v>
      </c>
      <c r="Q638" s="183">
        <f>IFERROR(_xll.qlIndexFixing(ONIndex1Y,I638,TRUE,_xll.ohTrigger(RecalcTrigger,Trigger1Y)),NA())</f>
        <v>5.6135832895698456E-3</v>
      </c>
    </row>
    <row r="639" spans="2:17" x14ac:dyDescent="0.2">
      <c r="B639" s="39" t="s">
        <v>42</v>
      </c>
      <c r="D639" s="42">
        <f>_xll.qlCalendarAdvance(Calendar,$D638,B639,"f",FALSE)</f>
        <v>44054</v>
      </c>
      <c r="E639" s="177">
        <f>_xll.qlInterestRateIndexValueDate(IndexON,D639)</f>
        <v>44054</v>
      </c>
      <c r="F639" s="193">
        <f>IFERROR(_xll.qlIndexFixing(IndexON,D639,TRUE,_xll.ohTrigger(RecalcTrigger,TriggerON)),NA())</f>
        <v>8.9670227499283328E-4</v>
      </c>
      <c r="H639" s="42">
        <f>_xll.qlCalendarAdvance(Calendar,$H638,B639,"f",FALSE)</f>
        <v>44054</v>
      </c>
      <c r="I639" s="177">
        <f>_xll.qlInterestRateIndexValueDate(Index1M,$H639)</f>
        <v>44056</v>
      </c>
      <c r="J639" s="182">
        <f>IFERROR(_xll.qlIndexFixing(Index1M,$H639,TRUE,_xll.ohTrigger(RecalcTrigger,Trigger1M)),NA())</f>
        <v>1.073024405808809E-3</v>
      </c>
      <c r="K639" s="44">
        <f>IFERROR(_xll.qlIndexFixing(Index3M,H639,TRUE,_xll.ohTrigger(RecalcTrigger,Trigger3M)),NA())</f>
        <v>2.6820825407822633E-3</v>
      </c>
      <c r="L639" s="44">
        <f>IFERROR(_xll.qlIndexFixing(Index6M,$H639,TRUE,_xll.ohTrigger(RecalcTrigger,Trigger6M)),NA())</f>
        <v>4.7348057779228814E-3</v>
      </c>
      <c r="M639" s="183">
        <f>IFERROR(_xll.qlIndexFixing(Index1Y,$H639,TRUE,_xll.ohTrigger(RecalcTrigger,Trigger1Y)),NA())</f>
        <v>7.0307427767419316E-3</v>
      </c>
      <c r="N639" s="182">
        <f>IFERROR(_xll.qlIndexFixing(ONIndex1M,I639,TRUE,_xll.ohTrigger(RecalcTrigger,Trigger1M)),NA())</f>
        <v>9.8297760315446681E-4</v>
      </c>
      <c r="O639" s="44">
        <f>IFERROR(_xll.qlIndexFixing(ONIndex3M,I639,TRUE,_xll.ohTrigger(RecalcTrigger,Trigger3M)),NA())</f>
        <v>2.3513155365950666E-3</v>
      </c>
      <c r="P639" s="44">
        <f>IFERROR(_xll.qlIndexFixing(ONIndex6M,I639,TRUE,_xll.ohTrigger(RecalcTrigger,Trigger6M)),NA())</f>
        <v>4.0338030527031776E-3</v>
      </c>
      <c r="Q639" s="183">
        <f>IFERROR(_xll.qlIndexFixing(ONIndex1Y,I639,TRUE,_xll.ohTrigger(RecalcTrigger,Trigger1Y)),NA())</f>
        <v>5.6640324177248402E-3</v>
      </c>
    </row>
    <row r="640" spans="2:17" x14ac:dyDescent="0.2">
      <c r="B640" s="39" t="s">
        <v>42</v>
      </c>
      <c r="D640" s="42">
        <f>_xll.qlCalendarAdvance(Calendar,$D639,B640,"f",FALSE)</f>
        <v>44061</v>
      </c>
      <c r="E640" s="177">
        <f>_xll.qlInterestRateIndexValueDate(IndexON,D640)</f>
        <v>44061</v>
      </c>
      <c r="F640" s="193">
        <f>IFERROR(_xll.qlIndexFixing(IndexON,D640,TRUE,_xll.ohTrigger(RecalcTrigger,TriggerON)),NA())</f>
        <v>9.4983606372167628E-4</v>
      </c>
      <c r="H640" s="42">
        <f>_xll.qlCalendarAdvance(Calendar,$H639,B640,"f",FALSE)</f>
        <v>44061</v>
      </c>
      <c r="I640" s="177">
        <f>_xll.qlInterestRateIndexValueDate(Index1M,$H640)</f>
        <v>44063</v>
      </c>
      <c r="J640" s="182">
        <f>IFERROR(_xll.qlIndexFixing(Index1M,$H640,TRUE,_xll.ohTrigger(RecalcTrigger,Trigger1M)),NA())</f>
        <v>1.1280796742005328E-3</v>
      </c>
      <c r="K640" s="44">
        <f>IFERROR(_xll.qlIndexFixing(Index3M,H640,TRUE,_xll.ohTrigger(RecalcTrigger,Trigger3M)),NA())</f>
        <v>2.7385668989364934E-3</v>
      </c>
      <c r="L640" s="44">
        <f>IFERROR(_xll.qlIndexFixing(Index6M,$H640,TRUE,_xll.ohTrigger(RecalcTrigger,Trigger6M)),NA())</f>
        <v>4.7905583845050496E-3</v>
      </c>
      <c r="M640" s="183">
        <f>IFERROR(_xll.qlIndexFixing(Index1Y,$H640,TRUE,_xll.ohTrigger(RecalcTrigger,Trigger1Y)),NA())</f>
        <v>7.0848076909933227E-3</v>
      </c>
      <c r="N640" s="182">
        <f>IFERROR(_xll.qlIndexFixing(ONIndex1M,I640,TRUE,_xll.ohTrigger(RecalcTrigger,Trigger1M)),NA())</f>
        <v>1.0374703651372386E-3</v>
      </c>
      <c r="O640" s="44">
        <f>IFERROR(_xll.qlIndexFixing(ONIndex3M,I640,TRUE,_xll.ohTrigger(RecalcTrigger,Trigger3M)),NA())</f>
        <v>2.405651431178768E-3</v>
      </c>
      <c r="P640" s="44">
        <f>IFERROR(_xll.qlIndexFixing(ONIndex6M,I640,TRUE,_xll.ohTrigger(RecalcTrigger,Trigger6M)),NA())</f>
        <v>4.0875908189441645E-3</v>
      </c>
      <c r="Q640" s="183">
        <f>IFERROR(_xll.qlIndexFixing(ONIndex1Y,I640,TRUE,_xll.ohTrigger(RecalcTrigger,Trigger1Y)),NA())</f>
        <v>5.7146239814631627E-3</v>
      </c>
    </row>
    <row r="641" spans="2:17" x14ac:dyDescent="0.2">
      <c r="B641" s="39" t="s">
        <v>42</v>
      </c>
      <c r="D641" s="42">
        <f>_xll.qlCalendarAdvance(Calendar,$D640,B641,"f",FALSE)</f>
        <v>44068</v>
      </c>
      <c r="E641" s="177">
        <f>_xll.qlInterestRateIndexValueDate(IndexON,D641)</f>
        <v>44068</v>
      </c>
      <c r="F641" s="193">
        <f>IFERROR(_xll.qlIndexFixing(IndexON,D641,TRUE,_xll.ohTrigger(RecalcTrigger,TriggerON)),NA())</f>
        <v>1.0033638869355599E-3</v>
      </c>
      <c r="H641" s="42">
        <f>_xll.qlCalendarAdvance(Calendar,$H640,B641,"f",FALSE)</f>
        <v>44068</v>
      </c>
      <c r="I641" s="177">
        <f>_xll.qlInterestRateIndexValueDate(Index1M,$H641)</f>
        <v>44070</v>
      </c>
      <c r="J641" s="182">
        <f>IFERROR(_xll.qlIndexFixing(Index1M,$H641,TRUE,_xll.ohTrigger(RecalcTrigger,Trigger1M)),NA())</f>
        <v>1.1834753704906276E-3</v>
      </c>
      <c r="K641" s="44">
        <f>IFERROR(_xll.qlIndexFixing(Index3M,H641,TRUE,_xll.ohTrigger(RecalcTrigger,Trigger3M)),NA())</f>
        <v>2.7954113541689661E-3</v>
      </c>
      <c r="L641" s="44">
        <f>IFERROR(_xll.qlIndexFixing(Index6M,$H641,TRUE,_xll.ohTrigger(RecalcTrigger,Trigger6M)),NA())</f>
        <v>4.8342356044789956E-3</v>
      </c>
      <c r="M641" s="183">
        <f>IFERROR(_xll.qlIndexFixing(Index1Y,$H641,TRUE,_xll.ohTrigger(RecalcTrigger,Trigger1Y)),NA())</f>
        <v>7.138971052572155E-3</v>
      </c>
      <c r="N641" s="182">
        <f>IFERROR(_xll.qlIndexFixing(ONIndex1M,I641,TRUE,_xll.ohTrigger(RecalcTrigger,Trigger1M)),NA())</f>
        <v>1.0923013662367254E-3</v>
      </c>
      <c r="O641" s="44">
        <f>IFERROR(_xll.qlIndexFixing(ONIndex3M,I641,TRUE,_xll.ohTrigger(RecalcTrigger,Trigger3M)),NA())</f>
        <v>2.4603380153198628E-3</v>
      </c>
      <c r="P641" s="44">
        <f>IFERROR(_xll.qlIndexFixing(ONIndex6M,I641,TRUE,_xll.ohTrigger(RecalcTrigger,Trigger6M)),NA())</f>
        <v>4.1415342927919596E-3</v>
      </c>
      <c r="Q641" s="183">
        <f>IFERROR(_xll.qlIndexFixing(ONIndex1Y,I641,TRUE,_xll.ohTrigger(RecalcTrigger,Trigger1Y)),NA())</f>
        <v>5.7653572608007408E-3</v>
      </c>
    </row>
    <row r="642" spans="2:17" x14ac:dyDescent="0.2">
      <c r="B642" s="39" t="s">
        <v>42</v>
      </c>
      <c r="D642" s="42">
        <f>_xll.qlCalendarAdvance(Calendar,$D641,B642,"f",FALSE)</f>
        <v>44075</v>
      </c>
      <c r="E642" s="177">
        <f>_xll.qlInterestRateIndexValueDate(IndexON,D642)</f>
        <v>44075</v>
      </c>
      <c r="F642" s="193">
        <f>IFERROR(_xll.qlIndexFixing(IndexON,D642,TRUE,_xll.ohTrigger(RecalcTrigger,TriggerON)),NA())</f>
        <v>1.0572879882797537E-3</v>
      </c>
      <c r="H642" s="42">
        <f>_xll.qlCalendarAdvance(Calendar,$H641,B642,"f",FALSE)</f>
        <v>44075</v>
      </c>
      <c r="I642" s="177">
        <f>_xll.qlInterestRateIndexValueDate(Index1M,$H642)</f>
        <v>44077</v>
      </c>
      <c r="J642" s="182">
        <f>IFERROR(_xll.qlIndexFixing(Index1M,$H642,TRUE,_xll.ohTrigger(RecalcTrigger,Trigger1M)),NA())</f>
        <v>1.2392126520682778E-3</v>
      </c>
      <c r="K642" s="44">
        <f>IFERROR(_xll.qlIndexFixing(Index3M,H642,TRUE,_xll.ohTrigger(RecalcTrigger,Trigger3M)),NA())</f>
        <v>2.8484515715978031E-3</v>
      </c>
      <c r="L642" s="44">
        <f>IFERROR(_xll.qlIndexFixing(Index6M,$H642,TRUE,_xll.ohTrigger(RecalcTrigger,Trigger6M)),NA())</f>
        <v>4.8820776926200233E-3</v>
      </c>
      <c r="M642" s="183">
        <f>IFERROR(_xll.qlIndexFixing(Index1Y,$H642,TRUE,_xll.ohTrigger(RecalcTrigger,Trigger1Y)),NA())</f>
        <v>7.1932301600879742E-3</v>
      </c>
      <c r="N642" s="182">
        <f>IFERROR(_xll.qlIndexFixing(ONIndex1M,I642,TRUE,_xll.ohTrigger(RecalcTrigger,Trigger1M)),NA())</f>
        <v>1.1474717586512639E-3</v>
      </c>
      <c r="O642" s="44">
        <f>IFERROR(_xll.qlIndexFixing(ONIndex3M,I642,TRUE,_xll.ohTrigger(RecalcTrigger,Trigger3M)),NA())</f>
        <v>2.5153766971719449E-3</v>
      </c>
      <c r="P642" s="44">
        <f>IFERROR(_xll.qlIndexFixing(ONIndex6M,I642,TRUE,_xll.ohTrigger(RecalcTrigger,Trigger6M)),NA())</f>
        <v>4.1956321162928134E-3</v>
      </c>
      <c r="Q642" s="183">
        <f>IFERROR(_xll.qlIndexFixing(ONIndex1Y,I642,TRUE,_xll.ohTrigger(RecalcTrigger,Trigger1Y)),NA())</f>
        <v>5.8162315362331185E-3</v>
      </c>
    </row>
    <row r="643" spans="2:17" x14ac:dyDescent="0.2">
      <c r="B643" s="39" t="s">
        <v>42</v>
      </c>
      <c r="D643" s="42">
        <f>_xll.qlCalendarAdvance(Calendar,$D642,B643,"f",FALSE)</f>
        <v>44082</v>
      </c>
      <c r="E643" s="177">
        <f>_xll.qlInterestRateIndexValueDate(IndexON,D643)</f>
        <v>44082</v>
      </c>
      <c r="F643" s="193">
        <f>IFERROR(_xll.qlIndexFixing(IndexON,D643,TRUE,_xll.ohTrigger(RecalcTrigger,TriggerON)),NA())</f>
        <v>1.1116106115593993E-3</v>
      </c>
      <c r="H643" s="42">
        <f>_xll.qlCalendarAdvance(Calendar,$H642,B643,"f",FALSE)</f>
        <v>44082</v>
      </c>
      <c r="I643" s="177">
        <f>_xll.qlInterestRateIndexValueDate(Index1M,$H643)</f>
        <v>44084</v>
      </c>
      <c r="J643" s="182">
        <f>IFERROR(_xll.qlIndexFixing(Index1M,$H643,TRUE,_xll.ohTrigger(RecalcTrigger,Trigger1M)),NA())</f>
        <v>1.295292676375126E-3</v>
      </c>
      <c r="K643" s="44">
        <f>IFERROR(_xll.qlIndexFixing(Index3M,H643,TRUE,_xll.ohTrigger(RecalcTrigger,Trigger3M)),NA())</f>
        <v>2.9059938430720943E-3</v>
      </c>
      <c r="L643" s="44">
        <f>IFERROR(_xll.qlIndexFixing(Index6M,$H643,TRUE,_xll.ohTrigger(RecalcTrigger,Trigger6M)),NA())</f>
        <v>4.9381969362792093E-3</v>
      </c>
      <c r="M643" s="183">
        <f>IFERROR(_xll.qlIndexFixing(Index1Y,$H643,TRUE,_xll.ohTrigger(RecalcTrigger,Trigger1Y)),NA())</f>
        <v>7.2475822872470688E-3</v>
      </c>
      <c r="N643" s="182">
        <f>IFERROR(_xll.qlIndexFixing(ONIndex1M,I643,TRUE,_xll.ohTrigger(RecalcTrigger,Trigger1M)),NA())</f>
        <v>1.2029826949788713E-3</v>
      </c>
      <c r="O643" s="44">
        <f>IFERROR(_xll.qlIndexFixing(ONIndex3M,I643,TRUE,_xll.ohTrigger(RecalcTrigger,Trigger3M)),NA())</f>
        <v>2.5707688848886079E-3</v>
      </c>
      <c r="P643" s="44">
        <f>IFERROR(_xll.qlIndexFixing(ONIndex6M,I643,TRUE,_xll.ohTrigger(RecalcTrigger,Trigger6M)),NA())</f>
        <v>4.2498829319725928E-3</v>
      </c>
      <c r="Q643" s="183">
        <f>IFERROR(_xll.qlIndexFixing(ONIndex1Y,I643,TRUE,_xll.ohTrigger(RecalcTrigger,Trigger1Y)),NA())</f>
        <v>5.8672460879360955E-3</v>
      </c>
    </row>
    <row r="644" spans="2:17" x14ac:dyDescent="0.2">
      <c r="B644" s="39" t="s">
        <v>42</v>
      </c>
      <c r="D644" s="42">
        <f>_xll.qlCalendarAdvance(Calendar,$D643,B644,"f",FALSE)</f>
        <v>44089</v>
      </c>
      <c r="E644" s="177">
        <f>_xll.qlInterestRateIndexValueDate(IndexON,D644)</f>
        <v>44089</v>
      </c>
      <c r="F644" s="193">
        <f>IFERROR(_xll.qlIndexFixing(IndexON,D644,TRUE,_xll.ohTrigger(RecalcTrigger,TriggerON)),NA())</f>
        <v>1.1663340004197664E-3</v>
      </c>
      <c r="H644" s="42">
        <f>_xll.qlCalendarAdvance(Calendar,$H643,B644,"f",FALSE)</f>
        <v>44089</v>
      </c>
      <c r="I644" s="177">
        <f>_xll.qlInterestRateIndexValueDate(Index1M,$H644)</f>
        <v>44091</v>
      </c>
      <c r="J644" s="182">
        <f>IFERROR(_xll.qlIndexFixing(Index1M,$H644,TRUE,_xll.ohTrigger(RecalcTrigger,Trigger1M)),NA())</f>
        <v>1.3517166009027748E-3</v>
      </c>
      <c r="K644" s="44">
        <f>IFERROR(_xll.qlIndexFixing(Index3M,H644,TRUE,_xll.ohTrigger(RecalcTrigger,Trigger3M)),NA())</f>
        <v>2.9639003718845243E-3</v>
      </c>
      <c r="L644" s="44">
        <f>IFERROR(_xll.qlIndexFixing(Index6M,$H644,TRUE,_xll.ohTrigger(RecalcTrigger,Trigger6M)),NA())</f>
        <v>4.994453041887793E-3</v>
      </c>
      <c r="M644" s="183">
        <f>IFERROR(_xll.qlIndexFixing(Index1Y,$H644,TRUE,_xll.ohTrigger(RecalcTrigger,Trigger1Y)),NA())</f>
        <v>7.3020246828426148E-3</v>
      </c>
      <c r="N644" s="182">
        <f>IFERROR(_xll.qlIndexFixing(ONIndex1M,I644,TRUE,_xll.ohTrigger(RecalcTrigger,Trigger1M)),NA())</f>
        <v>1.2588353274978203E-3</v>
      </c>
      <c r="O644" s="44">
        <f>IFERROR(_xll.qlIndexFixing(ONIndex3M,I644,TRUE,_xll.ohTrigger(RecalcTrigger,Trigger3M)),NA())</f>
        <v>2.6265159864635734E-3</v>
      </c>
      <c r="P644" s="44">
        <f>IFERROR(_xll.qlIndexFixing(ONIndex6M,I644,TRUE,_xll.ohTrigger(RecalcTrigger,Trigger6M)),NA())</f>
        <v>4.3042853819574844E-3</v>
      </c>
      <c r="Q644" s="183">
        <f>IFERROR(_xll.qlIndexFixing(ONIndex1Y,I644,TRUE,_xll.ohTrigger(RecalcTrigger,Trigger1Y)),NA())</f>
        <v>5.9184001960854715E-3</v>
      </c>
    </row>
    <row r="645" spans="2:17" x14ac:dyDescent="0.2">
      <c r="B645" s="39" t="s">
        <v>42</v>
      </c>
      <c r="D645" s="42">
        <f>_xll.qlCalendarAdvance(Calendar,$D644,B645,"f",FALSE)</f>
        <v>44096</v>
      </c>
      <c r="E645" s="177">
        <f>_xll.qlInterestRateIndexValueDate(IndexON,D645)</f>
        <v>44096</v>
      </c>
      <c r="F645" s="193">
        <f>IFERROR(_xll.qlIndexFixing(IndexON,D645,TRUE,_xll.ohTrigger(RecalcTrigger,TriggerON)),NA())</f>
        <v>1.2214603984261885E-3</v>
      </c>
      <c r="H645" s="42">
        <f>_xll.qlCalendarAdvance(Calendar,$H644,B645,"f",FALSE)</f>
        <v>44096</v>
      </c>
      <c r="I645" s="177">
        <f>_xll.qlInterestRateIndexValueDate(Index1M,$H645)</f>
        <v>44098</v>
      </c>
      <c r="J645" s="182">
        <f>IFERROR(_xll.qlIndexFixing(Index1M,$H645,TRUE,_xll.ohTrigger(RecalcTrigger,Trigger1M)),NA())</f>
        <v>1.4084855832052767E-3</v>
      </c>
      <c r="K645" s="44">
        <f>IFERROR(_xll.qlIndexFixing(Index3M,H645,TRUE,_xll.ohTrigger(RecalcTrigger,Trigger3M)),NA())</f>
        <v>3.0221725829532981E-3</v>
      </c>
      <c r="L645" s="44">
        <f>IFERROR(_xll.qlIndexFixing(Index6M,$H645,TRUE,_xll.ohTrigger(RecalcTrigger,Trigger6M)),NA())</f>
        <v>5.0508446597466372E-3</v>
      </c>
      <c r="M645" s="183">
        <f>IFERROR(_xll.qlIndexFixing(Index1Y,$H645,TRUE,_xll.ohTrigger(RecalcTrigger,Trigger1Y)),NA())</f>
        <v>7.3565545707454782E-3</v>
      </c>
      <c r="N645" s="182">
        <f>IFERROR(_xll.qlIndexFixing(ONIndex1M,I645,TRUE,_xll.ohTrigger(RecalcTrigger,Trigger1M)),NA())</f>
        <v>1.3150308085663198E-3</v>
      </c>
      <c r="O645" s="44">
        <f>IFERROR(_xll.qlIndexFixing(ONIndex3M,I645,TRUE,_xll.ohTrigger(RecalcTrigger,Trigger3M)),NA())</f>
        <v>2.6826194098905631E-3</v>
      </c>
      <c r="P645" s="44">
        <f>IFERROR(_xll.qlIndexFixing(ONIndex6M,I645,TRUE,_xll.ohTrigger(RecalcTrigger,Trigger6M)),NA())</f>
        <v>4.3588381086934191E-3</v>
      </c>
      <c r="Q645" s="183">
        <f>IFERROR(_xll.qlIndexFixing(ONIndex1Y,I645,TRUE,_xll.ohTrigger(RecalcTrigger,Trigger1Y)),NA())</f>
        <v>5.9696931411767906E-3</v>
      </c>
    </row>
    <row r="646" spans="2:17" x14ac:dyDescent="0.2">
      <c r="B646" s="39" t="s">
        <v>42</v>
      </c>
      <c r="D646" s="42">
        <f>_xll.qlCalendarAdvance(Calendar,$D645,B646,"f",FALSE)</f>
        <v>44103</v>
      </c>
      <c r="E646" s="177">
        <f>_xll.qlInterestRateIndexValueDate(IndexON,D646)</f>
        <v>44103</v>
      </c>
      <c r="F646" s="193">
        <f>IFERROR(_xll.qlIndexFixing(IndexON,D646,TRUE,_xll.ohTrigger(RecalcTrigger,TriggerON)),NA())</f>
        <v>1.2769920494637432E-3</v>
      </c>
      <c r="H646" s="42">
        <f>_xll.qlCalendarAdvance(Calendar,$H645,B646,"f",FALSE)</f>
        <v>44103</v>
      </c>
      <c r="I646" s="177">
        <f>_xll.qlInterestRateIndexValueDate(Index1M,$H646)</f>
        <v>44105</v>
      </c>
      <c r="J646" s="182">
        <f>IFERROR(_xll.qlIndexFixing(Index1M,$H646,TRUE,_xll.ohTrigger(RecalcTrigger,Trigger1M)),NA())</f>
        <v>1.4656007808866445E-3</v>
      </c>
      <c r="K646" s="44">
        <f>IFERROR(_xll.qlIndexFixing(Index3M,H646,TRUE,_xll.ohTrigger(RecalcTrigger,Trigger3M)),NA())</f>
        <v>3.0979197778653557E-3</v>
      </c>
      <c r="L646" s="44">
        <f>IFERROR(_xll.qlIndexFixing(Index6M,$H646,TRUE,_xll.ohTrigger(RecalcTrigger,Trigger6M)),NA())</f>
        <v>5.1114898204261119E-3</v>
      </c>
      <c r="M646" s="183">
        <f>IFERROR(_xll.qlIndexFixing(Index1Y,$H646,TRUE,_xll.ohTrigger(RecalcTrigger,Trigger1Y)),NA())</f>
        <v>7.4111691498963293E-3</v>
      </c>
      <c r="N646" s="182">
        <f>IFERROR(_xll.qlIndexFixing(ONIndex1M,I646,TRUE,_xll.ohTrigger(RecalcTrigger,Trigger1M)),NA())</f>
        <v>1.3715702907823868E-3</v>
      </c>
      <c r="O646" s="44">
        <f>IFERROR(_xll.qlIndexFixing(ONIndex3M,I646,TRUE,_xll.ohTrigger(RecalcTrigger,Trigger3M)),NA())</f>
        <v>2.7390805633231707E-3</v>
      </c>
      <c r="P646" s="44">
        <f>IFERROR(_xll.qlIndexFixing(ONIndex6M,I646,TRUE,_xll.ohTrigger(RecalcTrigger,Trigger6M)),NA())</f>
        <v>4.4135397543865196E-3</v>
      </c>
      <c r="Q646" s="183">
        <f>IFERROR(_xll.qlIndexFixing(ONIndex1Y,I646,TRUE,_xll.ohTrigger(RecalcTrigger,Trigger1Y)),NA())</f>
        <v>6.0211242033059165E-3</v>
      </c>
    </row>
    <row r="647" spans="2:17" x14ac:dyDescent="0.2">
      <c r="B647" s="39" t="s">
        <v>42</v>
      </c>
      <c r="D647" s="42">
        <f>_xll.qlCalendarAdvance(Calendar,$D646,B647,"f",FALSE)</f>
        <v>44110</v>
      </c>
      <c r="E647" s="177">
        <f>_xll.qlInterestRateIndexValueDate(IndexON,D647)</f>
        <v>44110</v>
      </c>
      <c r="F647" s="193">
        <f>IFERROR(_xll.qlIndexFixing(IndexON,D647,TRUE,_xll.ohTrigger(RecalcTrigger,TriggerON)),NA())</f>
        <v>1.3329311970178281E-3</v>
      </c>
      <c r="H647" s="42">
        <f>_xll.qlCalendarAdvance(Calendar,$H646,B647,"f",FALSE)</f>
        <v>44110</v>
      </c>
      <c r="I647" s="177">
        <f>_xll.qlInterestRateIndexValueDate(Index1M,$H647)</f>
        <v>44112</v>
      </c>
      <c r="J647" s="182">
        <f>IFERROR(_xll.qlIndexFixing(Index1M,$H647,TRUE,_xll.ohTrigger(RecalcTrigger,Trigger1M)),NA())</f>
        <v>1.5230633516058467E-3</v>
      </c>
      <c r="K647" s="44">
        <f>IFERROR(_xll.qlIndexFixing(Index3M,H647,TRUE,_xll.ohTrigger(RecalcTrigger,Trigger3M)),NA())</f>
        <v>3.1441199127756965E-3</v>
      </c>
      <c r="L647" s="44">
        <f>IFERROR(_xll.qlIndexFixing(Index6M,$H647,TRUE,_xll.ohTrigger(RecalcTrigger,Trigger6M)),NA())</f>
        <v>5.1681582371079201E-3</v>
      </c>
      <c r="M647" s="183">
        <f>IFERROR(_xll.qlIndexFixing(Index1Y,$H647,TRUE,_xll.ohTrigger(RecalcTrigger,Trigger1Y)),NA())</f>
        <v>7.4658655942946919E-3</v>
      </c>
      <c r="N647" s="182">
        <f>IFERROR(_xll.qlIndexFixing(ONIndex1M,I647,TRUE,_xll.ohTrigger(RecalcTrigger,Trigger1M)),NA())</f>
        <v>1.428454926344358E-3</v>
      </c>
      <c r="O647" s="44">
        <f>IFERROR(_xll.qlIndexFixing(ONIndex3M,I647,TRUE,_xll.ohTrigger(RecalcTrigger,Trigger3M)),NA())</f>
        <v>2.7959008547551178E-3</v>
      </c>
      <c r="P647" s="44">
        <f>IFERROR(_xll.qlIndexFixing(ONIndex6M,I647,TRUE,_xll.ohTrigger(RecalcTrigger,Trigger6M)),NA())</f>
        <v>4.4683889614827166E-3</v>
      </c>
      <c r="Q647" s="183">
        <f>IFERROR(_xll.qlIndexFixing(ONIndex1Y,I647,TRUE,_xll.ohTrigger(RecalcTrigger,Trigger1Y)),NA())</f>
        <v>6.0726926628085209E-3</v>
      </c>
    </row>
    <row r="648" spans="2:17" x14ac:dyDescent="0.2">
      <c r="B648" s="39" t="s">
        <v>42</v>
      </c>
      <c r="D648" s="42">
        <f>_xll.qlCalendarAdvance(Calendar,$D647,B648,"f",FALSE)</f>
        <v>44117</v>
      </c>
      <c r="E648" s="177">
        <f>_xll.qlInterestRateIndexValueDate(IndexON,D648)</f>
        <v>44117</v>
      </c>
      <c r="F648" s="193">
        <f>IFERROR(_xll.qlIndexFixing(IndexON,D648,TRUE,_xll.ohTrigger(RecalcTrigger,TriggerON)),NA())</f>
        <v>1.3892800848935849E-3</v>
      </c>
      <c r="H648" s="42">
        <f>_xll.qlCalendarAdvance(Calendar,$H647,B648,"f",FALSE)</f>
        <v>44117</v>
      </c>
      <c r="I648" s="177">
        <f>_xll.qlInterestRateIndexValueDate(Index1M,$H648)</f>
        <v>44119</v>
      </c>
      <c r="J648" s="182">
        <f>IFERROR(_xll.qlIndexFixing(Index1M,$H648,TRUE,_xll.ohTrigger(RecalcTrigger,Trigger1M)),NA())</f>
        <v>1.5808744530793062E-3</v>
      </c>
      <c r="K648" s="44">
        <f>IFERROR(_xll.qlIndexFixing(Index3M,H648,TRUE,_xll.ohTrigger(RecalcTrigger,Trigger3M)),NA())</f>
        <v>3.2035249457180344E-3</v>
      </c>
      <c r="L648" s="44">
        <f>IFERROR(_xll.qlIndexFixing(Index6M,$H648,TRUE,_xll.ohTrigger(RecalcTrigger,Trigger6M)),NA())</f>
        <v>5.2249580305260314E-3</v>
      </c>
      <c r="M648" s="183">
        <f>IFERROR(_xll.qlIndexFixing(Index1Y,$H648,TRUE,_xll.ohTrigger(RecalcTrigger,Trigger1Y)),NA())</f>
        <v>7.5206410529906256E-3</v>
      </c>
      <c r="N648" s="182">
        <f>IFERROR(_xll.qlIndexFixing(ONIndex1M,I648,TRUE,_xll.ohTrigger(RecalcTrigger,Trigger1M)),NA())</f>
        <v>1.4856858676903784E-3</v>
      </c>
      <c r="O648" s="44">
        <f>IFERROR(_xll.qlIndexFixing(ONIndex3M,I648,TRUE,_xll.ohTrigger(RecalcTrigger,Trigger3M)),NA())</f>
        <v>2.8530816924199343E-3</v>
      </c>
      <c r="P648" s="44">
        <f>IFERROR(_xll.qlIndexFixing(ONIndex6M,I648,TRUE,_xll.ohTrigger(RecalcTrigger,Trigger6M)),NA())</f>
        <v>4.5233843721881328E-3</v>
      </c>
      <c r="Q648" s="183">
        <f>IFERROR(_xll.qlIndexFixing(ONIndex1Y,I648,TRUE,_xll.ohTrigger(RecalcTrigger,Trigger1Y)),NA())</f>
        <v>6.1243977999403398E-3</v>
      </c>
    </row>
    <row r="649" spans="2:17" x14ac:dyDescent="0.2">
      <c r="B649" s="39" t="s">
        <v>42</v>
      </c>
      <c r="D649" s="42">
        <f>_xll.qlCalendarAdvance(Calendar,$D648,B649,"f",FALSE)</f>
        <v>44124</v>
      </c>
      <c r="E649" s="177">
        <f>_xll.qlInterestRateIndexValueDate(IndexON,D649)</f>
        <v>44124</v>
      </c>
      <c r="F649" s="193">
        <f>IFERROR(_xll.qlIndexFixing(IndexON,D649,TRUE,_xll.ohTrigger(RecalcTrigger,TriggerON)),NA())</f>
        <v>1.446040956656347E-3</v>
      </c>
      <c r="H649" s="42">
        <f>_xll.qlCalendarAdvance(Calendar,$H648,B649,"f",FALSE)</f>
        <v>44124</v>
      </c>
      <c r="I649" s="177">
        <f>_xll.qlInterestRateIndexValueDate(Index1M,$H649)</f>
        <v>44126</v>
      </c>
      <c r="J649" s="182">
        <f>IFERROR(_xll.qlIndexFixing(Index1M,$H649,TRUE,_xll.ohTrigger(RecalcTrigger,Trigger1M)),NA())</f>
        <v>1.6390352430759036E-3</v>
      </c>
      <c r="K649" s="44">
        <f>IFERROR(_xll.qlIndexFixing(Index3M,H649,TRUE,_xll.ohTrigger(RecalcTrigger,Trigger3M)),NA())</f>
        <v>3.2633014774468877E-3</v>
      </c>
      <c r="L649" s="44">
        <f>IFERROR(_xll.qlIndexFixing(Index6M,$H649,TRUE,_xll.ohTrigger(RecalcTrigger,Trigger6M)),NA())</f>
        <v>5.2818878505037723E-3</v>
      </c>
      <c r="M649" s="183">
        <f>IFERROR(_xll.qlIndexFixing(Index1Y,$H649,TRUE,_xll.ohTrigger(RecalcTrigger,Trigger1Y)),NA())</f>
        <v>7.5754926500770561E-3</v>
      </c>
      <c r="N649" s="182">
        <f>IFERROR(_xll.qlIndexFixing(ONIndex1M,I649,TRUE,_xll.ohTrigger(RecalcTrigger,Trigger1M)),NA())</f>
        <v>1.5432642672585928E-3</v>
      </c>
      <c r="O649" s="44">
        <f>IFERROR(_xll.qlIndexFixing(ONIndex3M,I649,TRUE,_xll.ohTrigger(RecalcTrigger,Trigger3M)),NA())</f>
        <v>2.9106244840715334E-3</v>
      </c>
      <c r="P649" s="44">
        <f>IFERROR(_xll.qlIndexFixing(ONIndex6M,I649,TRUE,_xll.ohTrigger(RecalcTrigger,Trigger6M)),NA())</f>
        <v>4.578524628788827E-3</v>
      </c>
      <c r="Q649" s="183">
        <f>IFERROR(_xll.qlIndexFixing(ONIndex1Y,I649,TRUE,_xll.ohTrigger(RecalcTrigger,Trigger1Y)),NA())</f>
        <v>6.176238894957109E-3</v>
      </c>
    </row>
    <row r="650" spans="2:17" x14ac:dyDescent="0.2">
      <c r="B650" s="39" t="s">
        <v>42</v>
      </c>
      <c r="D650" s="42">
        <f>_xll.qlCalendarAdvance(Calendar,$D649,B650,"f",FALSE)</f>
        <v>44131</v>
      </c>
      <c r="E650" s="177">
        <f>_xll.qlInterestRateIndexValueDate(IndexON,D650)</f>
        <v>44131</v>
      </c>
      <c r="F650" s="193">
        <f>IFERROR(_xll.qlIndexFixing(IndexON,D650,TRUE,_xll.ohTrigger(RecalcTrigger,TriggerON)),NA())</f>
        <v>1.5032160564310004E-3</v>
      </c>
      <c r="H650" s="42">
        <f>_xll.qlCalendarAdvance(Calendar,$H649,B650,"f",FALSE)</f>
        <v>44131</v>
      </c>
      <c r="I650" s="177">
        <f>_xll.qlInterestRateIndexValueDate(Index1M,$H650)</f>
        <v>44133</v>
      </c>
      <c r="J650" s="182">
        <f>IFERROR(_xll.qlIndexFixing(Index1M,$H650,TRUE,_xll.ohTrigger(RecalcTrigger,Trigger1M)),NA())</f>
        <v>1.6975468794294679E-3</v>
      </c>
      <c r="K650" s="44">
        <f>IFERROR(_xll.qlIndexFixing(Index3M,H650,TRUE,_xll.ohTrigger(RecalcTrigger,Trigger3M)),NA())</f>
        <v>3.3234509340232653E-3</v>
      </c>
      <c r="L650" s="44">
        <f>IFERROR(_xll.qlIndexFixing(Index6M,$H650,TRUE,_xll.ohTrigger(RecalcTrigger,Trigger6M)),NA())</f>
        <v>5.3389463467349019E-3</v>
      </c>
      <c r="M650" s="183">
        <f>IFERROR(_xll.qlIndexFixing(Index1Y,$H650,TRUE,_xll.ohTrigger(RecalcTrigger,Trigger1Y)),NA())</f>
        <v>7.6304174846779501E-3</v>
      </c>
      <c r="N650" s="182">
        <f>IFERROR(_xll.qlIndexFixing(ONIndex1M,I650,TRUE,_xll.ohTrigger(RecalcTrigger,Trigger1M)),NA())</f>
        <v>1.6011912775670822E-3</v>
      </c>
      <c r="O650" s="44">
        <f>IFERROR(_xll.qlIndexFixing(ONIndex3M,I650,TRUE,_xll.ohTrigger(RecalcTrigger,Trigger3M)),NA())</f>
        <v>2.9685306381033172E-3</v>
      </c>
      <c r="P650" s="44">
        <f>IFERROR(_xll.qlIndexFixing(ONIndex6M,I650,TRUE,_xll.ohTrigger(RecalcTrigger,Trigger6M)),NA())</f>
        <v>4.6338083737307301E-3</v>
      </c>
      <c r="Q650" s="183">
        <f>IFERROR(_xll.qlIndexFixing(ONIndex1Y,I650,TRUE,_xll.ohTrigger(RecalcTrigger,Trigger1Y)),NA())</f>
        <v>6.2282152281145642E-3</v>
      </c>
    </row>
    <row r="651" spans="2:17" x14ac:dyDescent="0.2">
      <c r="B651" s="39" t="s">
        <v>42</v>
      </c>
      <c r="D651" s="42">
        <f>_xll.qlCalendarAdvance(Calendar,$D650,B651,"f",FALSE)</f>
        <v>44138</v>
      </c>
      <c r="E651" s="177">
        <f>_xll.qlInterestRateIndexValueDate(IndexON,D651)</f>
        <v>44138</v>
      </c>
      <c r="F651" s="193">
        <f>IFERROR(_xll.qlIndexFixing(IndexON,D651,TRUE,_xll.ohTrigger(RecalcTrigger,TriggerON)),NA())</f>
        <v>1.5608076273831983E-3</v>
      </c>
      <c r="H651" s="42">
        <f>_xll.qlCalendarAdvance(Calendar,$H650,B651,"f",FALSE)</f>
        <v>44138</v>
      </c>
      <c r="I651" s="177">
        <f>_xll.qlInterestRateIndexValueDate(Index1M,$H651)</f>
        <v>44140</v>
      </c>
      <c r="J651" s="182">
        <f>IFERROR(_xll.qlIndexFixing(Index1M,$H651,TRUE,_xll.ohTrigger(RecalcTrigger,Trigger1M)),NA())</f>
        <v>1.7564105200237878E-3</v>
      </c>
      <c r="K651" s="44">
        <f>IFERROR(_xll.qlIndexFixing(Index3M,H651,TRUE,_xll.ohTrigger(RecalcTrigger,Trigger3M)),NA())</f>
        <v>3.3839747417010652E-3</v>
      </c>
      <c r="L651" s="44">
        <f>IFERROR(_xll.qlIndexFixing(Index6M,$H651,TRUE,_xll.ohTrigger(RecalcTrigger,Trigger6M)),NA())</f>
        <v>5.391964177350537E-3</v>
      </c>
      <c r="M651" s="183">
        <f>IFERROR(_xll.qlIndexFixing(Index1Y,$H651,TRUE,_xll.ohTrigger(RecalcTrigger,Trigger1Y)),NA())</f>
        <v>7.6854126309421848E-3</v>
      </c>
      <c r="N651" s="182">
        <f>IFERROR(_xll.qlIndexFixing(ONIndex1M,I651,TRUE,_xll.ohTrigger(RecalcTrigger,Trigger1M)),NA())</f>
        <v>1.6594680508141835E-3</v>
      </c>
      <c r="O651" s="44">
        <f>IFERROR(_xll.qlIndexFixing(ONIndex3M,I651,TRUE,_xll.ohTrigger(RecalcTrigger,Trigger3M)),NA())</f>
        <v>3.0268015623491351E-3</v>
      </c>
      <c r="P651" s="44">
        <f>IFERROR(_xll.qlIndexFixing(ONIndex6M,I651,TRUE,_xll.ohTrigger(RecalcTrigger,Trigger6M)),NA())</f>
        <v>4.6892342491400285E-3</v>
      </c>
      <c r="Q651" s="183">
        <f>IFERROR(_xll.qlIndexFixing(ONIndex1Y,I651,TRUE,_xll.ohTrigger(RecalcTrigger,Trigger1Y)),NA())</f>
        <v>6.2803260797483773E-3</v>
      </c>
    </row>
    <row r="652" spans="2:17" x14ac:dyDescent="0.2">
      <c r="B652" s="39" t="s">
        <v>42</v>
      </c>
      <c r="D652" s="42">
        <f>_xll.qlCalendarAdvance(Calendar,$D651,B652,"f",FALSE)</f>
        <v>44145</v>
      </c>
      <c r="E652" s="177">
        <f>_xll.qlInterestRateIndexValueDate(IndexON,D652)</f>
        <v>44145</v>
      </c>
      <c r="F652" s="193">
        <f>IFERROR(_xll.qlIndexFixing(IndexON,D652,TRUE,_xll.ohTrigger(RecalcTrigger,TriggerON)),NA())</f>
        <v>1.6188179133980185E-3</v>
      </c>
      <c r="H652" s="42">
        <f>_xll.qlCalendarAdvance(Calendar,$H651,B652,"f",FALSE)</f>
        <v>44145</v>
      </c>
      <c r="I652" s="177">
        <f>_xll.qlInterestRateIndexValueDate(Index1M,$H652)</f>
        <v>44147</v>
      </c>
      <c r="J652" s="182">
        <f>IFERROR(_xll.qlIndexFixing(Index1M,$H652,TRUE,_xll.ohTrigger(RecalcTrigger,Trigger1M)),NA())</f>
        <v>1.8156273228001063E-3</v>
      </c>
      <c r="K652" s="44">
        <f>IFERROR(_xll.qlIndexFixing(Index3M,H652,TRUE,_xll.ohTrigger(RecalcTrigger,Trigger3M)),NA())</f>
        <v>3.4448743269279427E-3</v>
      </c>
      <c r="L652" s="44">
        <f>IFERROR(_xll.qlIndexFixing(Index6M,$H652,TRUE,_xll.ohTrigger(RecalcTrigger,Trigger6M)),NA())</f>
        <v>5.4492633762954672E-3</v>
      </c>
      <c r="M652" s="183">
        <f>IFERROR(_xll.qlIndexFixing(Index1Y,$H652,TRUE,_xll.ohTrigger(RecalcTrigger,Trigger1Y)),NA())</f>
        <v>7.7404751380334737E-3</v>
      </c>
      <c r="N652" s="182">
        <f>IFERROR(_xll.qlIndexFixing(ONIndex1M,I652,TRUE,_xll.ohTrigger(RecalcTrigger,Trigger1M)),NA())</f>
        <v>1.7180957395979135E-3</v>
      </c>
      <c r="O652" s="44">
        <f>IFERROR(_xll.qlIndexFixing(ONIndex3M,I652,TRUE,_xll.ohTrigger(RecalcTrigger,Trigger3M)),NA())</f>
        <v>3.0854386649625809E-3</v>
      </c>
      <c r="P652" s="44">
        <f>IFERROR(_xll.qlIndexFixing(ONIndex6M,I652,TRUE,_xll.ohTrigger(RecalcTrigger,Trigger6M)),NA())</f>
        <v>4.7448008973027811E-3</v>
      </c>
      <c r="Q652" s="183">
        <f>IFERROR(_xll.qlIndexFixing(ONIndex1Y,I652,TRUE,_xll.ohTrigger(RecalcTrigger,Trigger1Y)),NA())</f>
        <v>6.3325707300343481E-3</v>
      </c>
    </row>
    <row r="653" spans="2:17" x14ac:dyDescent="0.2">
      <c r="B653" s="39" t="s">
        <v>42</v>
      </c>
      <c r="D653" s="42">
        <f>_xll.qlCalendarAdvance(Calendar,$D652,B653,"f",FALSE)</f>
        <v>44152</v>
      </c>
      <c r="E653" s="177">
        <f>_xll.qlInterestRateIndexValueDate(IndexON,D653)</f>
        <v>44152</v>
      </c>
      <c r="F653" s="193">
        <f>IFERROR(_xll.qlIndexFixing(IndexON,D653,TRUE,_xll.ohTrigger(RecalcTrigger,TriggerON)),NA())</f>
        <v>1.6772491582806026E-3</v>
      </c>
      <c r="H653" s="42">
        <f>_xll.qlCalendarAdvance(Calendar,$H652,B653,"f",FALSE)</f>
        <v>44152</v>
      </c>
      <c r="I653" s="177">
        <f>_xll.qlInterestRateIndexValueDate(Index1M,$H653)</f>
        <v>44154</v>
      </c>
      <c r="J653" s="182">
        <f>IFERROR(_xll.qlIndexFixing(Index1M,$H653,TRUE,_xll.ohTrigger(RecalcTrigger,Trigger1M)),NA())</f>
        <v>1.8751984457546222E-3</v>
      </c>
      <c r="K653" s="44">
        <f>IFERROR(_xll.qlIndexFixing(Index3M,H653,TRUE,_xll.ohTrigger(RecalcTrigger,Trigger3M)),NA())</f>
        <v>3.5061511163479177E-3</v>
      </c>
      <c r="L653" s="44">
        <f>IFERROR(_xll.qlIndexFixing(Index6M,$H653,TRUE,_xll.ohTrigger(RecalcTrigger,Trigger6M)),NA())</f>
        <v>5.5066810611434751E-3</v>
      </c>
      <c r="M653" s="183">
        <f>IFERROR(_xll.qlIndexFixing(Index1Y,$H653,TRUE,_xll.ohTrigger(RecalcTrigger,Trigger1Y)),NA())</f>
        <v>7.7956020301213833E-3</v>
      </c>
      <c r="N653" s="182">
        <f>IFERROR(_xll.qlIndexFixing(ONIndex1M,I653,TRUE,_xll.ohTrigger(RecalcTrigger,Trigger1M)),NA())</f>
        <v>1.7770754961965451E-3</v>
      </c>
      <c r="O653" s="44">
        <f>IFERROR(_xll.qlIndexFixing(ONIndex3M,I653,TRUE,_xll.ohTrigger(RecalcTrigger,Trigger3M)),NA())</f>
        <v>3.1444433540173122E-3</v>
      </c>
      <c r="P653" s="44">
        <f>IFERROR(_xll.qlIndexFixing(ONIndex6M,I653,TRUE,_xll.ohTrigger(RecalcTrigger,Trigger6M)),NA())</f>
        <v>4.8005069607448547E-3</v>
      </c>
      <c r="Q653" s="183">
        <f>IFERROR(_xll.qlIndexFixing(ONIndex1Y,I653,TRUE,_xll.ohTrigger(RecalcTrigger,Trigger1Y)),NA())</f>
        <v>6.3849484592282124E-3</v>
      </c>
    </row>
    <row r="654" spans="2:17" x14ac:dyDescent="0.2">
      <c r="B654" s="39" t="s">
        <v>42</v>
      </c>
      <c r="D654" s="42">
        <f>_xll.qlCalendarAdvance(Calendar,$D653,B654,"f",FALSE)</f>
        <v>44159</v>
      </c>
      <c r="E654" s="177">
        <f>_xll.qlInterestRateIndexValueDate(IndexON,D654)</f>
        <v>44159</v>
      </c>
      <c r="F654" s="193">
        <f>IFERROR(_xll.qlIndexFixing(IndexON,D654,TRUE,_xll.ohTrigger(RecalcTrigger,TriggerON)),NA())</f>
        <v>1.7361036056762202E-3</v>
      </c>
      <c r="H654" s="42">
        <f>_xll.qlCalendarAdvance(Calendar,$H653,B654,"f",FALSE)</f>
        <v>44159</v>
      </c>
      <c r="I654" s="177">
        <f>_xll.qlInterestRateIndexValueDate(Index1M,$H654)</f>
        <v>44161</v>
      </c>
      <c r="J654" s="182">
        <f>IFERROR(_xll.qlIndexFixing(Index1M,$H654,TRUE,_xll.ohTrigger(RecalcTrigger,Trigger1M)),NA())</f>
        <v>1.9351250469509806E-3</v>
      </c>
      <c r="K654" s="44">
        <f>IFERROR(_xll.qlIndexFixing(Index3M,H654,TRUE,_xll.ohTrigger(RecalcTrigger,Trigger3M)),NA())</f>
        <v>3.567806536800507E-3</v>
      </c>
      <c r="L654" s="44">
        <f>IFERROR(_xll.qlIndexFixing(Index6M,$H654,TRUE,_xll.ohTrigger(RecalcTrigger,Trigger6M)),NA())</f>
        <v>5.5642124589646647E-3</v>
      </c>
      <c r="M654" s="183">
        <f>IFERROR(_xll.qlIndexFixing(Index1Y,$H654,TRUE,_xll.ohTrigger(RecalcTrigger,Trigger1Y)),NA())</f>
        <v>7.8507903063730188E-3</v>
      </c>
      <c r="N654" s="182">
        <f>IFERROR(_xll.qlIndexFixing(ONIndex1M,I654,TRUE,_xll.ohTrigger(RecalcTrigger,Trigger1M)),NA())</f>
        <v>1.8364084731281594E-3</v>
      </c>
      <c r="O654" s="44">
        <f>IFERROR(_xll.qlIndexFixing(ONIndex3M,I654,TRUE,_xll.ohTrigger(RecalcTrigger,Trigger3M)),NA())</f>
        <v>3.2038170375869868E-3</v>
      </c>
      <c r="P654" s="44">
        <f>IFERROR(_xll.qlIndexFixing(ONIndex6M,I654,TRUE,_xll.ohTrigger(RecalcTrigger,Trigger6M)),NA())</f>
        <v>4.8563510815124999E-3</v>
      </c>
      <c r="Q654" s="183">
        <f>IFERROR(_xll.qlIndexFixing(ONIndex1Y,I654,TRUE,_xll.ohTrigger(RecalcTrigger,Trigger1Y)),NA())</f>
        <v>6.4374585477455781E-3</v>
      </c>
    </row>
    <row r="655" spans="2:17" x14ac:dyDescent="0.2">
      <c r="B655" s="39" t="s">
        <v>42</v>
      </c>
      <c r="D655" s="42">
        <f>_xll.qlCalendarAdvance(Calendar,$D654,B655,"f",FALSE)</f>
        <v>44166</v>
      </c>
      <c r="E655" s="177">
        <f>_xll.qlInterestRateIndexValueDate(IndexON,D655)</f>
        <v>44166</v>
      </c>
      <c r="F655" s="193">
        <f>IFERROR(_xll.qlIndexFixing(IndexON,D655,TRUE,_xll.ohTrigger(RecalcTrigger,TriggerON)),NA())</f>
        <v>1.795383499230141E-3</v>
      </c>
      <c r="H655" s="42">
        <f>_xll.qlCalendarAdvance(Calendar,$H654,B655,"f",FALSE)</f>
        <v>44166</v>
      </c>
      <c r="I655" s="177">
        <f>_xll.qlInterestRateIndexValueDate(Index1M,$H655)</f>
        <v>44168</v>
      </c>
      <c r="J655" s="182">
        <f>IFERROR(_xll.qlIndexFixing(Index1M,$H655,TRUE,_xll.ohTrigger(RecalcTrigger,Trigger1M)),NA())</f>
        <v>1.9954082844952925E-3</v>
      </c>
      <c r="K655" s="44">
        <f>IFERROR(_xll.qlIndexFixing(Index3M,H655,TRUE,_xll.ohTrigger(RecalcTrigger,Trigger3M)),NA())</f>
        <v>3.620802364441289E-3</v>
      </c>
      <c r="L655" s="44">
        <f>IFERROR(_xll.qlIndexFixing(Index6M,$H655,TRUE,_xll.ohTrigger(RecalcTrigger,Trigger6M)),NA())</f>
        <v>5.6260519698976327E-3</v>
      </c>
      <c r="M655" s="183">
        <f>IFERROR(_xll.qlIndexFixing(Index1Y,$H655,TRUE,_xll.ohTrigger(RecalcTrigger,Trigger1Y)),NA())</f>
        <v>7.9060369409442548E-3</v>
      </c>
      <c r="N655" s="182">
        <f>IFERROR(_xll.qlIndexFixing(ONIndex1M,I655,TRUE,_xll.ohTrigger(RecalcTrigger,Trigger1M)),NA())</f>
        <v>1.896095822750965E-3</v>
      </c>
      <c r="O655" s="44">
        <f>IFERROR(_xll.qlIndexFixing(ONIndex3M,I655,TRUE,_xll.ohTrigger(RecalcTrigger,Trigger3M)),NA())</f>
        <v>3.2635611237452622E-3</v>
      </c>
      <c r="P655" s="44">
        <f>IFERROR(_xll.qlIndexFixing(ONIndex6M,I655,TRUE,_xll.ohTrigger(RecalcTrigger,Trigger6M)),NA())</f>
        <v>4.9123319021315837E-3</v>
      </c>
      <c r="Q655" s="183">
        <f>IFERROR(_xll.qlIndexFixing(ONIndex1Y,I655,TRUE,_xll.ohTrigger(RecalcTrigger,Trigger1Y)),NA())</f>
        <v>6.490100275682309E-3</v>
      </c>
    </row>
    <row r="656" spans="2:17" x14ac:dyDescent="0.2">
      <c r="B656" s="39" t="s">
        <v>42</v>
      </c>
      <c r="D656" s="42">
        <f>_xll.qlCalendarAdvance(Calendar,$D655,B656,"f",FALSE)</f>
        <v>44173</v>
      </c>
      <c r="E656" s="177">
        <f>_xll.qlInterestRateIndexValueDate(IndexON,D656)</f>
        <v>44173</v>
      </c>
      <c r="F656" s="193">
        <f>IFERROR(_xll.qlIndexFixing(IndexON,D656,TRUE,_xll.ohTrigger(RecalcTrigger,TriggerON)),NA())</f>
        <v>1.8550910827475064E-3</v>
      </c>
      <c r="H656" s="42">
        <f>_xll.qlCalendarAdvance(Calendar,$H655,B656,"f",FALSE)</f>
        <v>44173</v>
      </c>
      <c r="I656" s="177">
        <f>_xll.qlInterestRateIndexValueDate(Index1M,$H656)</f>
        <v>44175</v>
      </c>
      <c r="J656" s="182">
        <f>IFERROR(_xll.qlIndexFixing(Index1M,$H656,TRUE,_xll.ohTrigger(RecalcTrigger,Trigger1M)),NA())</f>
        <v>2.0560493165711069E-3</v>
      </c>
      <c r="K656" s="44">
        <f>IFERROR(_xll.qlIndexFixing(Index3M,H656,TRUE,_xll.ohTrigger(RecalcTrigger,Trigger3M)),NA())</f>
        <v>3.6831630402707205E-3</v>
      </c>
      <c r="L656" s="44">
        <f>IFERROR(_xll.qlIndexFixing(Index6M,$H656,TRUE,_xll.ohTrigger(RecalcTrigger,Trigger6M)),NA())</f>
        <v>5.6838029382686112E-3</v>
      </c>
      <c r="M656" s="183">
        <f>IFERROR(_xll.qlIndexFixing(Index1Y,$H656,TRUE,_xll.ohTrigger(RecalcTrigger,Trigger1Y)),NA())</f>
        <v>7.9613388829712015E-3</v>
      </c>
      <c r="N656" s="182">
        <f>IFERROR(_xll.qlIndexFixing(ONIndex1M,I656,TRUE,_xll.ohTrigger(RecalcTrigger,Trigger1M)),NA())</f>
        <v>1.9561386974231709E-3</v>
      </c>
      <c r="O656" s="44">
        <f>IFERROR(_xll.qlIndexFixing(ONIndex3M,I656,TRUE,_xll.ohTrigger(RecalcTrigger,Trigger3M)),NA())</f>
        <v>3.3236770206457322E-3</v>
      </c>
      <c r="P656" s="44">
        <f>IFERROR(_xll.qlIndexFixing(ONIndex6M,I656,TRUE,_xll.ohTrigger(RecalcTrigger,Trigger6M)),NA())</f>
        <v>4.9684480648082285E-3</v>
      </c>
      <c r="Q656" s="183">
        <f>IFERROR(_xll.qlIndexFixing(ONIndex1Y,I656,TRUE,_xll.ohTrigger(RecalcTrigger,Trigger1Y)),NA())</f>
        <v>6.5428729234540128E-3</v>
      </c>
    </row>
    <row r="657" spans="2:17" x14ac:dyDescent="0.2">
      <c r="B657" s="39" t="s">
        <v>42</v>
      </c>
      <c r="D657" s="42">
        <f>_xll.qlCalendarAdvance(Calendar,$D656,B657,"f",FALSE)</f>
        <v>44180</v>
      </c>
      <c r="E657" s="177">
        <f>_xll.qlInterestRateIndexValueDate(IndexON,D657)</f>
        <v>44180</v>
      </c>
      <c r="F657" s="193">
        <f>IFERROR(_xll.qlIndexFixing(IndexON,D657,TRUE,_xll.ohTrigger(RecalcTrigger,TriggerON)),NA())</f>
        <v>1.9152285999535223E-3</v>
      </c>
      <c r="H657" s="42">
        <f>_xll.qlCalendarAdvance(Calendar,$H656,B657,"f",FALSE)</f>
        <v>44180</v>
      </c>
      <c r="I657" s="177">
        <f>_xll.qlInterestRateIndexValueDate(Index1M,$H657)</f>
        <v>44182</v>
      </c>
      <c r="J657" s="182">
        <f>IFERROR(_xll.qlIndexFixing(Index1M,$H657,TRUE,_xll.ohTrigger(RecalcTrigger,Trigger1M)),NA())</f>
        <v>2.1170493014069369E-3</v>
      </c>
      <c r="K657" s="44">
        <f>IFERROR(_xll.qlIndexFixing(Index3M,H657,TRUE,_xll.ohTrigger(RecalcTrigger,Trigger3M)),NA())</f>
        <v>3.7459063953466654E-3</v>
      </c>
      <c r="L657" s="44">
        <f>IFERROR(_xll.qlIndexFixing(Index6M,$H657,TRUE,_xll.ohTrigger(RecalcTrigger,Trigger6M)),NA())</f>
        <v>5.7416525070869565E-3</v>
      </c>
      <c r="M657" s="183">
        <f>IFERROR(_xll.qlIndexFixing(Index1Y,$H657,TRUE,_xll.ohTrigger(RecalcTrigger,Trigger1Y)),NA())</f>
        <v>8.0166930565614431E-3</v>
      </c>
      <c r="N657" s="182">
        <f>IFERROR(_xll.qlIndexFixing(ONIndex1M,I657,TRUE,_xll.ohTrigger(RecalcTrigger,Trigger1M)),NA())</f>
        <v>2.0165382496628581E-3</v>
      </c>
      <c r="O657" s="44">
        <f>IFERROR(_xll.qlIndexFixing(ONIndex3M,I657,TRUE,_xll.ohTrigger(RecalcTrigger,Trigger3M)),NA())</f>
        <v>3.3841661362021824E-3</v>
      </c>
      <c r="P657" s="44">
        <f>IFERROR(_xll.qlIndexFixing(ONIndex6M,I657,TRUE,_xll.ohTrigger(RecalcTrigger,Trigger6M)),NA())</f>
        <v>5.0246982116686212E-3</v>
      </c>
      <c r="Q657" s="183">
        <f>IFERROR(_xll.qlIndexFixing(ONIndex1Y,I657,TRUE,_xll.ohTrigger(RecalcTrigger,Trigger1Y)),NA())</f>
        <v>6.5957757712364895E-3</v>
      </c>
    </row>
    <row r="658" spans="2:17" x14ac:dyDescent="0.2">
      <c r="B658" s="39" t="s">
        <v>42</v>
      </c>
      <c r="D658" s="42">
        <f>_xll.qlCalendarAdvance(Calendar,$D657,B658,"f",FALSE)</f>
        <v>44187</v>
      </c>
      <c r="E658" s="177">
        <f>_xll.qlInterestRateIndexValueDate(IndexON,D658)</f>
        <v>44187</v>
      </c>
      <c r="F658" s="193">
        <f>IFERROR(_xll.qlIndexFixing(IndexON,D658,TRUE,_xll.ohTrigger(RecalcTrigger,TriggerON)),NA())</f>
        <v>1.9757982945733943E-3</v>
      </c>
      <c r="H658" s="42">
        <f>_xll.qlCalendarAdvance(Calendar,$H657,B658,"f",FALSE)</f>
        <v>44187</v>
      </c>
      <c r="I658" s="177">
        <f>_xll.qlInterestRateIndexValueDate(Index1M,$H658)</f>
        <v>44189</v>
      </c>
      <c r="J658" s="182">
        <f>IFERROR(_xll.qlIndexFixing(Index1M,$H658,TRUE,_xll.ohTrigger(RecalcTrigger,Trigger1M)),NA())</f>
        <v>2.1784093972987417E-3</v>
      </c>
      <c r="K658" s="44">
        <f>IFERROR(_xll.qlIndexFixing(Index3M,H658,TRUE,_xll.ohTrigger(RecalcTrigger,Trigger3M)),NA())</f>
        <v>3.8090338568528281E-3</v>
      </c>
      <c r="L658" s="44">
        <f>IFERROR(_xll.qlIndexFixing(Index6M,$H658,TRUE,_xll.ohTrigger(RecalcTrigger,Trigger6M)),NA())</f>
        <v>5.799595711321646E-3</v>
      </c>
      <c r="M658" s="183">
        <f>IFERROR(_xll.qlIndexFixing(Index1Y,$H658,TRUE,_xll.ohTrigger(RecalcTrigger,Trigger1Y)),NA())</f>
        <v>8.0720963607865872E-3</v>
      </c>
      <c r="N658" s="182">
        <f>IFERROR(_xll.qlIndexFixing(ONIndex1M,I658,TRUE,_xll.ohTrigger(RecalcTrigger,Trigger1M)),NA())</f>
        <v>2.0860045356663193E-3</v>
      </c>
      <c r="O658" s="44">
        <f>IFERROR(_xll.qlIndexFixing(ONIndex3M,I658,TRUE,_xll.ohTrigger(RecalcTrigger,Trigger3M)),NA())</f>
        <v>3.4537553629032658E-3</v>
      </c>
      <c r="P658" s="44">
        <f>IFERROR(_xll.qlIndexFixing(ONIndex6M,I658,TRUE,_xll.ohTrigger(RecalcTrigger,Trigger6M)),NA())</f>
        <v>5.0891464146829435E-3</v>
      </c>
      <c r="Q658" s="183">
        <f>IFERROR(_xll.qlIndexFixing(ONIndex1Y,I658,TRUE,_xll.ohTrigger(RecalcTrigger,Trigger1Y)),NA())</f>
        <v>6.6563946740139102E-3</v>
      </c>
    </row>
    <row r="659" spans="2:17" x14ac:dyDescent="0.2">
      <c r="B659" s="39" t="s">
        <v>42</v>
      </c>
      <c r="D659" s="42">
        <f>_xll.qlCalendarAdvance(Calendar,$D658,B659,"f",FALSE)</f>
        <v>44194</v>
      </c>
      <c r="E659" s="177">
        <f>_xll.qlInterestRateIndexValueDate(IndexON,D659)</f>
        <v>44194</v>
      </c>
      <c r="F659" s="193">
        <f>IFERROR(_xll.qlIndexFixing(IndexON,D659,TRUE,_xll.ohTrigger(RecalcTrigger,TriggerON)),NA())</f>
        <v>2.0368024100925197E-3</v>
      </c>
      <c r="H659" s="42">
        <f>_xll.qlCalendarAdvance(Calendar,$H658,B659,"f",FALSE)</f>
        <v>44194</v>
      </c>
      <c r="I659" s="177">
        <f>_xll.qlInterestRateIndexValueDate(Index1M,$H659)</f>
        <v>44196</v>
      </c>
      <c r="J659" s="182">
        <f>IFERROR(_xll.qlIndexFixing(Index1M,$H659,TRUE,_xll.ohTrigger(RecalcTrigger,Trigger1M)),NA())</f>
        <v>2.2267973181609581E-3</v>
      </c>
      <c r="K659" s="44">
        <f>IFERROR(_xll.qlIndexFixing(Index3M,H659,TRUE,_xll.ohTrigger(RecalcTrigger,Trigger3M)),NA())</f>
        <v>3.8725468521718653E-3</v>
      </c>
      <c r="L659" s="44">
        <f>IFERROR(_xll.qlIndexFixing(Index6M,$H659,TRUE,_xll.ohTrigger(RecalcTrigger,Trigger6M)),NA())</f>
        <v>5.8534045077707391E-3</v>
      </c>
      <c r="M659" s="183">
        <f>IFERROR(_xll.qlIndexFixing(Index1Y,$H659,TRUE,_xll.ohTrigger(RecalcTrigger,Trigger1Y)),NA())</f>
        <v>8.1275456696719758E-3</v>
      </c>
      <c r="N659" s="182">
        <f>IFERROR(_xll.qlIndexFixing(ONIndex1M,I659,TRUE,_xll.ohTrigger(RecalcTrigger,Trigger1M)),NA())</f>
        <v>2.147172277497944E-3</v>
      </c>
      <c r="O659" s="44">
        <f>IFERROR(_xll.qlIndexFixing(ONIndex3M,I659,TRUE,_xll.ohTrigger(RecalcTrigger,Trigger3M)),NA())</f>
        <v>3.5150489743696056E-3</v>
      </c>
      <c r="P659" s="44">
        <f>IFERROR(_xll.qlIndexFixing(ONIndex6M,I659,TRUE,_xll.ohTrigger(RecalcTrigger,Trigger6M)),NA())</f>
        <v>5.1456790991366574E-3</v>
      </c>
      <c r="Q659" s="183">
        <f>IFERROR(_xll.qlIndexFixing(ONIndex1Y,I659,TRUE,_xll.ohTrigger(RecalcTrigger,Trigger1Y)),NA())</f>
        <v>6.7095740981581997E-3</v>
      </c>
    </row>
    <row r="660" spans="2:17" x14ac:dyDescent="0.2">
      <c r="B660" s="39" t="s">
        <v>42</v>
      </c>
      <c r="D660" s="42">
        <f>_xll.qlCalendarAdvance(Calendar,$D659,B660,"f",FALSE)</f>
        <v>44201</v>
      </c>
      <c r="E660" s="177">
        <f>_xll.qlInterestRateIndexValueDate(IndexON,D660)</f>
        <v>44201</v>
      </c>
      <c r="F660" s="193">
        <f>IFERROR(_xll.qlIndexFixing(IndexON,D660,TRUE,_xll.ohTrigger(RecalcTrigger,TriggerON)),NA())</f>
        <v>2.0982431905558485E-3</v>
      </c>
      <c r="H660" s="42">
        <f>_xll.qlCalendarAdvance(Calendar,$H659,B660,"f",FALSE)</f>
        <v>44201</v>
      </c>
      <c r="I660" s="177">
        <f>_xll.qlInterestRateIndexValueDate(Index1M,$H660)</f>
        <v>44203</v>
      </c>
      <c r="J660" s="182">
        <f>IFERROR(_xll.qlIndexFixing(Index1M,$H660,TRUE,_xll.ohTrigger(RecalcTrigger,Trigger1M)),NA())</f>
        <v>2.3022145557038964E-3</v>
      </c>
      <c r="K660" s="44">
        <f>IFERROR(_xll.qlIndexFixing(Index3M,H660,TRUE,_xll.ohTrigger(RecalcTrigger,Trigger3M)),NA())</f>
        <v>3.9364468088853855E-3</v>
      </c>
      <c r="L660" s="44">
        <f>IFERROR(_xll.qlIndexFixing(Index6M,$H660,TRUE,_xll.ohTrigger(RecalcTrigger,Trigger6M)),NA())</f>
        <v>5.9115150857649221E-3</v>
      </c>
      <c r="M660" s="183">
        <f>IFERROR(_xll.qlIndexFixing(Index1Y,$H660,TRUE,_xll.ohTrigger(RecalcTrigger,Trigger1Y)),NA())</f>
        <v>8.183037832190555E-3</v>
      </c>
      <c r="N660" s="182">
        <f>IFERROR(_xll.qlIndexFixing(ONIndex1M,I660,TRUE,_xll.ohTrigger(RecalcTrigger,Trigger1M)),NA())</f>
        <v>2.199888495768576E-3</v>
      </c>
      <c r="O660" s="44">
        <f>IFERROR(_xll.qlIndexFixing(ONIndex3M,I660,TRUE,_xll.ohTrigger(RecalcTrigger,Trigger3M)),NA())</f>
        <v>3.5678868763433513E-3</v>
      </c>
      <c r="P660" s="44">
        <f>IFERROR(_xll.qlIndexFixing(ONIndex6M,I660,TRUE,_xll.ohTrigger(RecalcTrigger,Trigger6M)),NA())</f>
        <v>5.194238981571786E-3</v>
      </c>
      <c r="Q660" s="183">
        <f>IFERROR(_xll.qlIndexFixing(ONIndex1Y,I660,TRUE,_xll.ohTrigger(RecalcTrigger,Trigger1Y)),NA())</f>
        <v>6.7552583172858505E-3</v>
      </c>
    </row>
    <row r="661" spans="2:17" x14ac:dyDescent="0.2">
      <c r="B661" s="39" t="s">
        <v>42</v>
      </c>
      <c r="D661" s="42">
        <f>_xll.qlCalendarAdvance(Calendar,$D660,B661,"f",FALSE)</f>
        <v>44208</v>
      </c>
      <c r="E661" s="177">
        <f>_xll.qlInterestRateIndexValueDate(IndexON,D661)</f>
        <v>44208</v>
      </c>
      <c r="F661" s="193">
        <f>IFERROR(_xll.qlIndexFixing(IndexON,D661,TRUE,_xll.ohTrigger(RecalcTrigger,TriggerON)),NA())</f>
        <v>2.1601228796885863E-3</v>
      </c>
      <c r="H661" s="42">
        <f>_xll.qlCalendarAdvance(Calendar,$H660,B661,"f",FALSE)</f>
        <v>44208</v>
      </c>
      <c r="I661" s="177">
        <f>_xll.qlInterestRateIndexValueDate(Index1M,$H661)</f>
        <v>44210</v>
      </c>
      <c r="J661" s="182">
        <f>IFERROR(_xll.qlIndexFixing(Index1M,$H661,TRUE,_xll.ohTrigger(RecalcTrigger,Trigger1M)),NA())</f>
        <v>2.3646619351039289E-3</v>
      </c>
      <c r="K661" s="44">
        <f>IFERROR(_xll.qlIndexFixing(Index3M,H661,TRUE,_xll.ohTrigger(RecalcTrigger,Trigger3M)),NA())</f>
        <v>4.0007351547810543E-3</v>
      </c>
      <c r="L661" s="44">
        <f>IFERROR(_xll.qlIndexFixing(Index6M,$H661,TRUE,_xll.ohTrigger(RecalcTrigger,Trigger6M)),NA())</f>
        <v>5.9697045329434369E-3</v>
      </c>
      <c r="M661" s="183">
        <f>IFERROR(_xll.qlIndexFixing(Index1Y,$H661,TRUE,_xll.ohTrigger(RecalcTrigger,Trigger1Y)),NA())</f>
        <v>8.2385696722530148E-3</v>
      </c>
      <c r="N661" s="182">
        <f>IFERROR(_xll.qlIndexFixing(ONIndex1M,I661,TRUE,_xll.ohTrigger(RecalcTrigger,Trigger1M)),NA())</f>
        <v>2.2617262823398931E-3</v>
      </c>
      <c r="O661" s="44">
        <f>IFERROR(_xll.qlIndexFixing(ONIndex3M,I661,TRUE,_xll.ohTrigger(RecalcTrigger,Trigger3M)),NA())</f>
        <v>3.6298829477399153E-3</v>
      </c>
      <c r="P661" s="44">
        <f>IFERROR(_xll.qlIndexFixing(ONIndex6M,I661,TRUE,_xll.ohTrigger(RecalcTrigger,Trigger6M)),NA())</f>
        <v>5.2510114888271175E-3</v>
      </c>
      <c r="Q661" s="183">
        <f>IFERROR(_xll.qlIndexFixing(ONIndex1Y,I661,TRUE,_xll.ohTrigger(RecalcTrigger,Trigger1Y)),NA())</f>
        <v>6.8086747678286486E-3</v>
      </c>
    </row>
    <row r="662" spans="2:17" x14ac:dyDescent="0.2">
      <c r="B662" s="39" t="s">
        <v>42</v>
      </c>
      <c r="D662" s="42">
        <f>_xll.qlCalendarAdvance(Calendar,$D661,B662,"f",FALSE)</f>
        <v>44215</v>
      </c>
      <c r="E662" s="177">
        <f>_xll.qlInterestRateIndexValueDate(IndexON,D662)</f>
        <v>44215</v>
      </c>
      <c r="F662" s="193">
        <f>IFERROR(_xll.qlIndexFixing(IndexON,D662,TRUE,_xll.ohTrigger(RecalcTrigger,TriggerON)),NA())</f>
        <v>2.2224437208961945E-3</v>
      </c>
      <c r="H662" s="42">
        <f>_xll.qlCalendarAdvance(Calendar,$H661,B662,"f",FALSE)</f>
        <v>44215</v>
      </c>
      <c r="I662" s="177">
        <f>_xll.qlInterestRateIndexValueDate(Index1M,$H662)</f>
        <v>44217</v>
      </c>
      <c r="J662" s="182">
        <f>IFERROR(_xll.qlIndexFixing(Index1M,$H662,TRUE,_xll.ohTrigger(RecalcTrigger,Trigger1M)),NA())</f>
        <v>2.4274740593233091E-3</v>
      </c>
      <c r="K662" s="44">
        <f>IFERROR(_xll.qlIndexFixing(Index3M,H662,TRUE,_xll.ohTrigger(RecalcTrigger,Trigger3M)),NA())</f>
        <v>4.0654133178419372E-3</v>
      </c>
      <c r="L662" s="44">
        <f>IFERROR(_xll.qlIndexFixing(Index6M,$H662,TRUE,_xll.ohTrigger(RecalcTrigger,Trigger6M)),NA())</f>
        <v>6.0279676667504634E-3</v>
      </c>
      <c r="M662" s="183">
        <f>IFERROR(_xll.qlIndexFixing(Index1Y,$H662,TRUE,_xll.ohTrigger(RecalcTrigger,Trigger1Y)),NA())</f>
        <v>8.2941379887007845E-3</v>
      </c>
      <c r="N662" s="182">
        <f>IFERROR(_xll.qlIndexFixing(ONIndex1M,I662,TRUE,_xll.ohTrigger(RecalcTrigger,Trigger1M)),NA())</f>
        <v>2.32392650858948E-3</v>
      </c>
      <c r="O662" s="44">
        <f>IFERROR(_xll.qlIndexFixing(ONIndex3M,I662,TRUE,_xll.ohTrigger(RecalcTrigger,Trigger3M)),NA())</f>
        <v>3.692259278480492E-3</v>
      </c>
      <c r="P662" s="44">
        <f>IFERROR(_xll.qlIndexFixing(ONIndex6M,I662,TRUE,_xll.ohTrigger(RecalcTrigger,Trigger6M)),NA())</f>
        <v>5.3079111919362987E-3</v>
      </c>
      <c r="Q662" s="183">
        <f>IFERROR(_xll.qlIndexFixing(ONIndex1Y,I662,TRUE,_xll.ohTrigger(RecalcTrigger,Trigger1Y)),NA())</f>
        <v>6.8622178196608985E-3</v>
      </c>
    </row>
    <row r="663" spans="2:17" x14ac:dyDescent="0.2">
      <c r="B663" s="39" t="s">
        <v>42</v>
      </c>
      <c r="D663" s="42">
        <f>_xll.qlCalendarAdvance(Calendar,$D662,B663,"f",FALSE)</f>
        <v>44222</v>
      </c>
      <c r="E663" s="177">
        <f>_xll.qlInterestRateIndexValueDate(IndexON,D663)</f>
        <v>44222</v>
      </c>
      <c r="F663" s="193">
        <f>IFERROR(_xll.qlIndexFixing(IndexON,D663,TRUE,_xll.ohTrigger(RecalcTrigger,TriggerON)),NA())</f>
        <v>2.2852079582236229E-3</v>
      </c>
      <c r="H663" s="42">
        <f>_xll.qlCalendarAdvance(Calendar,$H662,B663,"f",FALSE)</f>
        <v>44222</v>
      </c>
      <c r="I663" s="177">
        <f>_xll.qlInterestRateIndexValueDate(Index1M,$H663)</f>
        <v>44224</v>
      </c>
      <c r="J663" s="182">
        <f>IFERROR(_xll.qlIndexFixing(Index1M,$H663,TRUE,_xll.ohTrigger(RecalcTrigger,Trigger1M)),NA())</f>
        <v>2.4770004885059033E-3</v>
      </c>
      <c r="K663" s="44">
        <f>IFERROR(_xll.qlIndexFixing(Index3M,H663,TRUE,_xll.ohTrigger(RecalcTrigger,Trigger3M)),NA())</f>
        <v>4.1304827262624855E-3</v>
      </c>
      <c r="L663" s="44">
        <f>IFERROR(_xll.qlIndexFixing(Index6M,$H663,TRUE,_xll.ohTrigger(RecalcTrigger,Trigger6M)),NA())</f>
        <v>6.0862992533827764E-3</v>
      </c>
      <c r="M663" s="183">
        <f>IFERROR(_xll.qlIndexFixing(Index1Y,$H663,TRUE,_xll.ohTrigger(RecalcTrigger,Trigger1Y)),NA())</f>
        <v>8.3497395552972718E-3</v>
      </c>
      <c r="N663" s="182">
        <f>IFERROR(_xll.qlIndexFixing(ONIndex1M,I663,TRUE,_xll.ohTrigger(RecalcTrigger,Trigger1M)),NA())</f>
        <v>2.3864903269554816E-3</v>
      </c>
      <c r="O663" s="44">
        <f>IFERROR(_xll.qlIndexFixing(ONIndex3M,I663,TRUE,_xll.ohTrigger(RecalcTrigger,Trigger3M)),NA())</f>
        <v>3.7550172763989309E-3</v>
      </c>
      <c r="P663" s="44">
        <f>IFERROR(_xll.qlIndexFixing(ONIndex6M,I663,TRUE,_xll.ohTrigger(RecalcTrigger,Trigger6M)),NA())</f>
        <v>5.3649367331853881E-3</v>
      </c>
      <c r="Q663" s="183">
        <f>IFERROR(_xll.qlIndexFixing(ONIndex1Y,I663,TRUE,_xll.ohTrigger(RecalcTrigger,Trigger1Y)),NA())</f>
        <v>6.9158867531182722E-3</v>
      </c>
    </row>
    <row r="664" spans="2:17" x14ac:dyDescent="0.2">
      <c r="B664" s="39" t="s">
        <v>42</v>
      </c>
      <c r="D664" s="42">
        <f>_xll.qlCalendarAdvance(Calendar,$D663,B664,"f",FALSE)</f>
        <v>44229</v>
      </c>
      <c r="E664" s="177">
        <f>_xll.qlInterestRateIndexValueDate(IndexON,D664)</f>
        <v>44229</v>
      </c>
      <c r="F664" s="193">
        <f>IFERROR(_xll.qlIndexFixing(IndexON,D664,TRUE,_xll.ohTrigger(RecalcTrigger,TriggerON)),NA())</f>
        <v>2.3484178353161411E-3</v>
      </c>
      <c r="H664" s="42">
        <f>_xll.qlCalendarAdvance(Calendar,$H663,B664,"f",FALSE)</f>
        <v>44229</v>
      </c>
      <c r="I664" s="177">
        <f>_xll.qlInterestRateIndexValueDate(Index1M,$H664)</f>
        <v>44231</v>
      </c>
      <c r="J664" s="182">
        <f>IFERROR(_xll.qlIndexFixing(Index1M,$H664,TRUE,_xll.ohTrigger(RecalcTrigger,Trigger1M)),NA())</f>
        <v>2.5358931833618925E-3</v>
      </c>
      <c r="K664" s="44">
        <f>IFERROR(_xll.qlIndexFixing(Index3M,H664,TRUE,_xll.ohTrigger(RecalcTrigger,Trigger3M)),NA())</f>
        <v>4.1911695485419781E-3</v>
      </c>
      <c r="L664" s="44">
        <f>IFERROR(_xll.qlIndexFixing(Index6M,$H664,TRUE,_xll.ohTrigger(RecalcTrigger,Trigger6M)),NA())</f>
        <v>6.1446940077813563E-3</v>
      </c>
      <c r="M664" s="183">
        <f>IFERROR(_xll.qlIndexFixing(Index1Y,$H664,TRUE,_xll.ohTrigger(RecalcTrigger,Trigger1Y)),NA())</f>
        <v>8.4053711207204129E-3</v>
      </c>
      <c r="N664" s="182">
        <f>IFERROR(_xll.qlIndexFixing(ONIndex1M,I664,TRUE,_xll.ohTrigger(RecalcTrigger,Trigger1M)),NA())</f>
        <v>2.4494188897161706E-3</v>
      </c>
      <c r="O664" s="44">
        <f>IFERROR(_xll.qlIndexFixing(ONIndex3M,I664,TRUE,_xll.ohTrigger(RecalcTrigger,Trigger3M)),NA())</f>
        <v>3.8181583496488258E-3</v>
      </c>
      <c r="P664" s="44">
        <f>IFERROR(_xll.qlIndexFixing(ONIndex6M,I664,TRUE,_xll.ohTrigger(RecalcTrigger,Trigger6M)),NA())</f>
        <v>5.4220867547805085E-3</v>
      </c>
      <c r="Q664" s="183">
        <f>IFERROR(_xll.qlIndexFixing(ONIndex1Y,I664,TRUE,_xll.ohTrigger(RecalcTrigger,Trigger1Y)),NA())</f>
        <v>6.9696808484565054E-3</v>
      </c>
    </row>
    <row r="665" spans="2:17" x14ac:dyDescent="0.2">
      <c r="B665" s="39" t="s">
        <v>42</v>
      </c>
      <c r="D665" s="42">
        <f>_xll.qlCalendarAdvance(Calendar,$D664,B665,"f",FALSE)</f>
        <v>44236</v>
      </c>
      <c r="E665" s="177">
        <f>_xll.qlInterestRateIndexValueDate(IndexON,D665)</f>
        <v>44236</v>
      </c>
      <c r="F665" s="193">
        <f>IFERROR(_xll.qlIndexFixing(IndexON,D665,TRUE,_xll.ohTrigger(RecalcTrigger,TriggerON)),NA())</f>
        <v>2.4120755958190188E-3</v>
      </c>
      <c r="H665" s="42">
        <f>_xll.qlCalendarAdvance(Calendar,$H664,B665,"f",FALSE)</f>
        <v>44236</v>
      </c>
      <c r="I665" s="177">
        <f>_xll.qlInterestRateIndexValueDate(Index1M,$H665)</f>
        <v>44238</v>
      </c>
      <c r="J665" s="182">
        <f>IFERROR(_xll.qlIndexFixing(Index1M,$H665,TRUE,_xll.ohTrigger(RecalcTrigger,Trigger1M)),NA())</f>
        <v>2.5996991137525577E-3</v>
      </c>
      <c r="K665" s="44">
        <f>IFERROR(_xll.qlIndexFixing(Index3M,H665,TRUE,_xll.ohTrigger(RecalcTrigger,Trigger3M)),NA())</f>
        <v>4.2569688892811503E-3</v>
      </c>
      <c r="L665" s="44">
        <f>IFERROR(_xll.qlIndexFixing(Index6M,$H665,TRUE,_xll.ohTrigger(RecalcTrigger,Trigger6M)),NA())</f>
        <v>6.2031465936238789E-3</v>
      </c>
      <c r="M665" s="183">
        <f>IFERROR(_xll.qlIndexFixing(Index1Y,$H665,TRUE,_xll.ohTrigger(RecalcTrigger,Trigger1Y)),NA())</f>
        <v>8.4610294085543589E-3</v>
      </c>
      <c r="N665" s="182">
        <f>IFERROR(_xll.qlIndexFixing(ONIndex1M,I665,TRUE,_xll.ohTrigger(RecalcTrigger,Trigger1M)),NA())</f>
        <v>2.5127133494695642E-3</v>
      </c>
      <c r="O665" s="44">
        <f>IFERROR(_xll.qlIndexFixing(ONIndex3M,I665,TRUE,_xll.ohTrigger(RecalcTrigger,Trigger3M)),NA())</f>
        <v>3.8816839063837705E-3</v>
      </c>
      <c r="P665" s="44">
        <f>IFERROR(_xll.qlIndexFixing(ONIndex6M,I665,TRUE,_xll.ohTrigger(RecalcTrigger,Trigger6M)),NA())</f>
        <v>5.4793598990876546E-3</v>
      </c>
      <c r="Q665" s="183">
        <f>IFERROR(_xll.qlIndexFixing(ONIndex1Y,I665,TRUE,_xll.ohTrigger(RecalcTrigger,Trigger1Y)),NA())</f>
        <v>7.0235993859313339E-3</v>
      </c>
    </row>
    <row r="666" spans="2:17" x14ac:dyDescent="0.2">
      <c r="B666" s="39" t="s">
        <v>42</v>
      </c>
      <c r="D666" s="42">
        <f>_xll.qlCalendarAdvance(Calendar,$D665,B666,"f",FALSE)</f>
        <v>44243</v>
      </c>
      <c r="E666" s="177">
        <f>_xll.qlInterestRateIndexValueDate(IndexON,D666)</f>
        <v>44243</v>
      </c>
      <c r="F666" s="193">
        <f>IFERROR(_xll.qlIndexFixing(IndexON,D666,TRUE,_xll.ohTrigger(RecalcTrigger,TriggerON)),NA())</f>
        <v>2.4761834836173335E-3</v>
      </c>
      <c r="H666" s="42">
        <f>_xll.qlCalendarAdvance(Calendar,$H665,B666,"f",FALSE)</f>
        <v>44243</v>
      </c>
      <c r="I666" s="177">
        <f>_xll.qlInterestRateIndexValueDate(Index1M,$H666)</f>
        <v>44245</v>
      </c>
      <c r="J666" s="182">
        <f>IFERROR(_xll.qlIndexFixing(Index1M,$H666,TRUE,_xll.ohTrigger(RecalcTrigger,Trigger1M)),NA())</f>
        <v>2.6638740364741992E-3</v>
      </c>
      <c r="K666" s="44">
        <f>IFERROR(_xll.qlIndexFixing(Index3M,H666,TRUE,_xll.ohTrigger(RecalcTrigger,Trigger3M)),NA())</f>
        <v>4.3231023427811504E-3</v>
      </c>
      <c r="L666" s="44">
        <f>IFERROR(_xll.qlIndexFixing(Index6M,$H666,TRUE,_xll.ohTrigger(RecalcTrigger,Trigger6M)),NA())</f>
        <v>6.2616516233114693E-3</v>
      </c>
      <c r="M666" s="183">
        <f>IFERROR(_xll.qlIndexFixing(Index1Y,$H666,TRUE,_xll.ohTrigger(RecalcTrigger,Trigger1Y)),NA())</f>
        <v>8.5167111172822427E-3</v>
      </c>
      <c r="N666" s="182">
        <f>IFERROR(_xll.qlIndexFixing(ONIndex1M,I666,TRUE,_xll.ohTrigger(RecalcTrigger,Trigger1M)),NA())</f>
        <v>2.5763748587337432E-3</v>
      </c>
      <c r="O666" s="44">
        <f>IFERROR(_xll.qlIndexFixing(ONIndex3M,I666,TRUE,_xll.ohTrigger(RecalcTrigger,Trigger3M)),NA())</f>
        <v>3.9455953548372946E-3</v>
      </c>
      <c r="P666" s="44">
        <f>IFERROR(_xll.qlIndexFixing(ONIndex6M,I666,TRUE,_xll.ohTrigger(RecalcTrigger,Trigger6M)),NA())</f>
        <v>5.5367548084728213E-3</v>
      </c>
      <c r="Q666" s="183">
        <f>IFERROR(_xll.qlIndexFixing(ONIndex1Y,I666,TRUE,_xll.ohTrigger(RecalcTrigger,Trigger1Y)),NA())</f>
        <v>7.0776416458784297E-3</v>
      </c>
    </row>
    <row r="667" spans="2:17" x14ac:dyDescent="0.2">
      <c r="B667" s="39" t="s">
        <v>42</v>
      </c>
      <c r="D667" s="42">
        <f>_xll.qlCalendarAdvance(Calendar,$D666,B667,"f",FALSE)</f>
        <v>44250</v>
      </c>
      <c r="E667" s="177">
        <f>_xll.qlInterestRateIndexValueDate(IndexON,D667)</f>
        <v>44250</v>
      </c>
      <c r="F667" s="193">
        <f>IFERROR(_xll.qlIndexFixing(IndexON,D667,TRUE,_xll.ohTrigger(RecalcTrigger,TriggerON)),NA())</f>
        <v>2.540743742356355E-3</v>
      </c>
      <c r="H667" s="42">
        <f>_xll.qlCalendarAdvance(Calendar,$H666,B667,"f",FALSE)</f>
        <v>44250</v>
      </c>
      <c r="I667" s="177">
        <f>_xll.qlInterestRateIndexValueDate(Index1M,$H667)</f>
        <v>44252</v>
      </c>
      <c r="J667" s="182">
        <f>IFERROR(_xll.qlIndexFixing(Index1M,$H667,TRUE,_xll.ohTrigger(RecalcTrigger,Trigger1M)),NA())</f>
        <v>2.7284191095262272E-3</v>
      </c>
      <c r="K667" s="44">
        <f>IFERROR(_xll.qlIndexFixing(Index3M,H667,TRUE,_xll.ohTrigger(RecalcTrigger,Trigger3M)),NA())</f>
        <v>4.3895348689857302E-3</v>
      </c>
      <c r="L667" s="44">
        <f>IFERROR(_xll.qlIndexFixing(Index6M,$H667,TRUE,_xll.ohTrigger(RecalcTrigger,Trigger6M)),NA())</f>
        <v>6.3202036579642828E-3</v>
      </c>
      <c r="M667" s="183">
        <f>IFERROR(_xll.qlIndexFixing(Index1Y,$H667,TRUE,_xll.ohTrigger(RecalcTrigger,Trigger1Y)),NA())</f>
        <v>8.572412920278074E-3</v>
      </c>
      <c r="N667" s="182">
        <f>IFERROR(_xll.qlIndexFixing(ONIndex1M,I667,TRUE,_xll.ohTrigger(RecalcTrigger,Trigger1M)),NA())</f>
        <v>2.6404045697070444E-3</v>
      </c>
      <c r="O667" s="44">
        <f>IFERROR(_xll.qlIndexFixing(ONIndex3M,I667,TRUE,_xll.ohTrigger(RecalcTrigger,Trigger3M)),NA())</f>
        <v>4.0098941027633117E-3</v>
      </c>
      <c r="P667" s="44">
        <f>IFERROR(_xll.qlIndexFixing(ONIndex6M,I667,TRUE,_xll.ohTrigger(RecalcTrigger,Trigger6M)),NA())</f>
        <v>5.5942701250621951E-3</v>
      </c>
      <c r="Q667" s="183">
        <f>IFERROR(_xll.qlIndexFixing(ONIndex1Y,I667,TRUE,_xll.ohTrigger(RecalcTrigger,Trigger1Y)),NA())</f>
        <v>7.1318069083936564E-3</v>
      </c>
    </row>
    <row r="668" spans="2:17" x14ac:dyDescent="0.2">
      <c r="B668" s="39" t="s">
        <v>42</v>
      </c>
      <c r="D668" s="42">
        <f>_xll.qlCalendarAdvance(Calendar,$D667,B668,"f",FALSE)</f>
        <v>44257</v>
      </c>
      <c r="E668" s="177">
        <f>_xll.qlInterestRateIndexValueDate(IndexON,D668)</f>
        <v>44257</v>
      </c>
      <c r="F668" s="193">
        <f>IFERROR(_xll.qlIndexFixing(IndexON,D668,TRUE,_xll.ohTrigger(RecalcTrigger,TriggerON)),NA())</f>
        <v>2.605758615921161E-3</v>
      </c>
      <c r="H668" s="42">
        <f>_xll.qlCalendarAdvance(Calendar,$H667,B668,"f",FALSE)</f>
        <v>44257</v>
      </c>
      <c r="I668" s="177">
        <f>_xll.qlInterestRateIndexValueDate(Index1M,$H668)</f>
        <v>44259</v>
      </c>
      <c r="J668" s="182">
        <f>IFERROR(_xll.qlIndexFixing(Index1M,$H668,TRUE,_xll.ohTrigger(RecalcTrigger,Trigger1M)),NA())</f>
        <v>2.8167618336896994E-3</v>
      </c>
      <c r="K668" s="44">
        <f>IFERROR(_xll.qlIndexFixing(Index3M,H668,TRUE,_xll.ohTrigger(RecalcTrigger,Trigger3M)),NA())</f>
        <v>4.4707494185864081E-3</v>
      </c>
      <c r="L668" s="44">
        <f>IFERROR(_xll.qlIndexFixing(Index6M,$H668,TRUE,_xll.ohTrigger(RecalcTrigger,Trigger6M)),NA())</f>
        <v>6.4000571705880738E-3</v>
      </c>
      <c r="M668" s="183">
        <f>IFERROR(_xll.qlIndexFixing(Index1Y,$H668,TRUE,_xll.ohTrigger(RecalcTrigger,Trigger1Y)),NA())</f>
        <v>8.6281314657995177E-3</v>
      </c>
      <c r="N668" s="182">
        <f>IFERROR(_xll.qlIndexFixing(ONIndex1M,I668,TRUE,_xll.ohTrigger(RecalcTrigger,Trigger1M)),NA())</f>
        <v>2.7048036349075488E-3</v>
      </c>
      <c r="O668" s="44">
        <f>IFERROR(_xll.qlIndexFixing(ONIndex3M,I668,TRUE,_xll.ohTrigger(RecalcTrigger,Trigger3M)),NA())</f>
        <v>4.0745815586351597E-3</v>
      </c>
      <c r="P668" s="44">
        <f>IFERROR(_xll.qlIndexFixing(ONIndex6M,I668,TRUE,_xll.ohTrigger(RecalcTrigger,Trigger6M)),NA())</f>
        <v>5.6519044913017069E-3</v>
      </c>
      <c r="Q668" s="183">
        <f>IFERROR(_xll.qlIndexFixing(ONIndex1Y,I668,TRUE,_xll.ohTrigger(RecalcTrigger,Trigger1Y)),NA())</f>
        <v>7.1860944538926219E-3</v>
      </c>
    </row>
    <row r="669" spans="2:17" x14ac:dyDescent="0.2">
      <c r="B669" s="39" t="s">
        <v>42</v>
      </c>
      <c r="D669" s="42">
        <f>_xll.qlCalendarAdvance(Calendar,$D668,B669,"f",FALSE)</f>
        <v>44264</v>
      </c>
      <c r="E669" s="177">
        <f>_xll.qlInterestRateIndexValueDate(IndexON,D669)</f>
        <v>44264</v>
      </c>
      <c r="F669" s="193">
        <f>IFERROR(_xll.qlIndexFixing(IndexON,D669,TRUE,_xll.ohTrigger(RecalcTrigger,TriggerON)),NA())</f>
        <v>2.6712303478770849E-3</v>
      </c>
      <c r="H669" s="42">
        <f>_xll.qlCalendarAdvance(Calendar,$H668,B669,"f",FALSE)</f>
        <v>44264</v>
      </c>
      <c r="I669" s="177">
        <f>_xll.qlInterestRateIndexValueDate(Index1M,$H669)</f>
        <v>44266</v>
      </c>
      <c r="J669" s="182">
        <f>IFERROR(_xll.qlIndexFixing(Index1M,$H669,TRUE,_xll.ohTrigger(RecalcTrigger,Trigger1M)),NA())</f>
        <v>2.8774691135849406E-3</v>
      </c>
      <c r="K669" s="44">
        <f>IFERROR(_xll.qlIndexFixing(Index3M,H669,TRUE,_xll.ohTrigger(RecalcTrigger,Trigger3M)),NA())</f>
        <v>4.5376952026062204E-3</v>
      </c>
      <c r="L669" s="44">
        <f>IFERROR(_xll.qlIndexFixing(Index6M,$H669,TRUE,_xll.ohTrigger(RecalcTrigger,Trigger6M)),NA())</f>
        <v>6.4586934998162922E-3</v>
      </c>
      <c r="M669" s="183">
        <f>IFERROR(_xll.qlIndexFixing(Index1Y,$H669,TRUE,_xll.ohTrigger(RecalcTrigger,Trigger1Y)),NA())</f>
        <v>8.6838633769806637E-3</v>
      </c>
      <c r="N669" s="182">
        <f>IFERROR(_xll.qlIndexFixing(ONIndex1M,I669,TRUE,_xll.ohTrigger(RecalcTrigger,Trigger1M)),NA())</f>
        <v>2.7695732068533374E-3</v>
      </c>
      <c r="O669" s="44">
        <f>IFERROR(_xll.qlIndexFixing(ONIndex3M,I669,TRUE,_xll.ohTrigger(RecalcTrigger,Trigger3M)),NA())</f>
        <v>4.1396591303666241E-3</v>
      </c>
      <c r="P669" s="44">
        <f>IFERROR(_xll.qlIndexFixing(ONIndex6M,I669,TRUE,_xll.ohTrigger(RecalcTrigger,Trigger6M)),NA())</f>
        <v>5.7096565493974794E-3</v>
      </c>
      <c r="Q669" s="183">
        <f>IFERROR(_xll.qlIndexFixing(ONIndex1Y,I669,TRUE,_xll.ohTrigger(RecalcTrigger,Trigger1Y)),NA())</f>
        <v>7.240503562551126E-3</v>
      </c>
    </row>
    <row r="670" spans="2:17" x14ac:dyDescent="0.2">
      <c r="B670" s="39" t="s">
        <v>42</v>
      </c>
      <c r="D670" s="42">
        <f>_xll.qlCalendarAdvance(Calendar,$D669,B670,"f",FALSE)</f>
        <v>44271</v>
      </c>
      <c r="E670" s="177">
        <f>_xll.qlInterestRateIndexValueDate(IndexON,D670)</f>
        <v>44271</v>
      </c>
      <c r="F670" s="193">
        <f>IFERROR(_xll.qlIndexFixing(IndexON,D670,TRUE,_xll.ohTrigger(RecalcTrigger,TriggerON)),NA())</f>
        <v>2.7371611821891406E-3</v>
      </c>
      <c r="H670" s="42">
        <f>_xll.qlCalendarAdvance(Calendar,$H669,B670,"f",FALSE)</f>
        <v>44271</v>
      </c>
      <c r="I670" s="177">
        <f>_xll.qlInterestRateIndexValueDate(Index1M,$H670)</f>
        <v>44273</v>
      </c>
      <c r="J670" s="182">
        <f>IFERROR(_xll.qlIndexFixing(Index1M,$H670,TRUE,_xll.ohTrigger(RecalcTrigger,Trigger1M)),NA())</f>
        <v>2.9432409109808599E-3</v>
      </c>
      <c r="K670" s="44">
        <f>IFERROR(_xll.qlIndexFixing(Index3M,H670,TRUE,_xll.ohTrigger(RecalcTrigger,Trigger3M)),NA())</f>
        <v>4.6048229375099574E-3</v>
      </c>
      <c r="L670" s="44">
        <f>IFERROR(_xll.qlIndexFixing(Index6M,$H670,TRUE,_xll.ohTrigger(RecalcTrigger,Trigger6M)),NA())</f>
        <v>6.5173587176396838E-3</v>
      </c>
      <c r="M670" s="183">
        <f>IFERROR(_xll.qlIndexFixing(Index1Y,$H670,TRUE,_xll.ohTrigger(RecalcTrigger,Trigger1Y)),NA())</f>
        <v>8.7396052518234867E-3</v>
      </c>
      <c r="N670" s="182">
        <f>IFERROR(_xll.qlIndexFixing(ONIndex1M,I670,TRUE,_xll.ohTrigger(RecalcTrigger,Trigger1M)),NA())</f>
        <v>2.8347144379825551E-3</v>
      </c>
      <c r="O670" s="44">
        <f>IFERROR(_xll.qlIndexFixing(ONIndex3M,I670,TRUE,_xll.ohTrigger(RecalcTrigger,Trigger3M)),NA())</f>
        <v>4.2051282260313627E-3</v>
      </c>
      <c r="P670" s="44">
        <f>IFERROR(_xll.qlIndexFixing(ONIndex6M,I670,TRUE,_xll.ohTrigger(RecalcTrigger,Trigger6M)),NA())</f>
        <v>5.7675249415556351E-3</v>
      </c>
      <c r="Q670" s="183">
        <f>IFERROR(_xll.qlIndexFixing(ONIndex1Y,I670,TRUE,_xll.ohTrigger(RecalcTrigger,Trigger1Y)),NA())</f>
        <v>7.2950335147048406E-3</v>
      </c>
    </row>
    <row r="671" spans="2:17" x14ac:dyDescent="0.2">
      <c r="B671" s="39" t="s">
        <v>42</v>
      </c>
      <c r="D671" s="42">
        <f>_xll.qlCalendarAdvance(Calendar,$D670,B671,"f",FALSE)</f>
        <v>44278</v>
      </c>
      <c r="E671" s="177">
        <f>_xll.qlInterestRateIndexValueDate(IndexON,D671)</f>
        <v>44278</v>
      </c>
      <c r="F671" s="193">
        <f>IFERROR(_xll.qlIndexFixing(IndexON,D671,TRUE,_xll.ohTrigger(RecalcTrigger,TriggerON)),NA())</f>
        <v>2.8035533624226616E-3</v>
      </c>
      <c r="H671" s="42">
        <f>_xll.qlCalendarAdvance(Calendar,$H670,B671,"f",FALSE)</f>
        <v>44278</v>
      </c>
      <c r="I671" s="177">
        <f>_xll.qlInterestRateIndexValueDate(Index1M,$H671)</f>
        <v>44280</v>
      </c>
      <c r="J671" s="182">
        <f>IFERROR(_xll.qlIndexFixing(Index1M,$H671,TRUE,_xll.ohTrigger(RecalcTrigger,Trigger1M)),NA())</f>
        <v>3.0093878827958109E-3</v>
      </c>
      <c r="K671" s="44">
        <f>IFERROR(_xll.qlIndexFixing(Index3M,H671,TRUE,_xll.ohTrigger(RecalcTrigger,Trigger3M)),NA())</f>
        <v>4.6720964444854993E-3</v>
      </c>
      <c r="L671" s="44">
        <f>IFERROR(_xll.qlIndexFixing(Index6M,$H671,TRUE,_xll.ohTrigger(RecalcTrigger,Trigger6M)),NA())</f>
        <v>6.5760472592855173E-3</v>
      </c>
      <c r="M671" s="183">
        <f>IFERROR(_xll.qlIndexFixing(Index1Y,$H671,TRUE,_xll.ohTrigger(RecalcTrigger,Trigger1Y)),NA())</f>
        <v>8.7953536631923679E-3</v>
      </c>
      <c r="N671" s="182">
        <f>IFERROR(_xll.qlIndexFixing(ONIndex1M,I671,TRUE,_xll.ohTrigger(RecalcTrigger,Trigger1M)),NA())</f>
        <v>2.9002284808132828E-3</v>
      </c>
      <c r="O671" s="44">
        <f>IFERROR(_xll.qlIndexFixing(ONIndex3M,I671,TRUE,_xll.ohTrigger(RecalcTrigger,Trigger3M)),NA())</f>
        <v>4.2709902538629052E-3</v>
      </c>
      <c r="P671" s="44">
        <f>IFERROR(_xll.qlIndexFixing(ONIndex6M,I671,TRUE,_xll.ohTrigger(RecalcTrigger,Trigger6M)),NA())</f>
        <v>5.825508310222105E-3</v>
      </c>
      <c r="Q671" s="183">
        <f>IFERROR(_xll.qlIndexFixing(ONIndex1Y,I671,TRUE,_xll.ohTrigger(RecalcTrigger,Trigger1Y)),NA())</f>
        <v>7.3496835905295654E-3</v>
      </c>
    </row>
    <row r="672" spans="2:17" x14ac:dyDescent="0.2">
      <c r="B672" s="39" t="s">
        <v>42</v>
      </c>
      <c r="D672" s="42">
        <f>_xll.qlCalendarAdvance(Calendar,$D671,B672,"f",FALSE)</f>
        <v>44285</v>
      </c>
      <c r="E672" s="177">
        <f>_xll.qlInterestRateIndexValueDate(IndexON,D672)</f>
        <v>44285</v>
      </c>
      <c r="F672" s="193">
        <f>IFERROR(_xll.qlIndexFixing(IndexON,D672,TRUE,_xll.ohTrigger(RecalcTrigger,TriggerON)),NA())</f>
        <v>2.8704091324627257E-3</v>
      </c>
      <c r="H672" s="42">
        <f>_xll.qlCalendarAdvance(Calendar,$H671,B672,"f",FALSE)</f>
        <v>44285</v>
      </c>
      <c r="I672" s="177">
        <f>_xll.qlInterestRateIndexValueDate(Index1M,$H672)</f>
        <v>44287</v>
      </c>
      <c r="J672" s="182">
        <f>IFERROR(_xll.qlIndexFixing(Index1M,$H672,TRUE,_xll.ohTrigger(RecalcTrigger,Trigger1M)),NA())</f>
        <v>3.0759085021461741E-3</v>
      </c>
      <c r="K672" s="44">
        <f>IFERROR(_xll.qlIndexFixing(Index3M,H672,TRUE,_xll.ohTrigger(RecalcTrigger,Trigger3M)),NA())</f>
        <v>4.7346260510361515E-3</v>
      </c>
      <c r="L672" s="44">
        <f>IFERROR(_xll.qlIndexFixing(Index6M,$H672,TRUE,_xll.ohTrigger(RecalcTrigger,Trigger6M)),NA())</f>
        <v>6.6219862704300497E-3</v>
      </c>
      <c r="M672" s="183">
        <f>IFERROR(_xll.qlIndexFixing(Index1Y,$H672,TRUE,_xll.ohTrigger(RecalcTrigger,Trigger1Y)),NA())</f>
        <v>8.8511051588057825E-3</v>
      </c>
      <c r="N672" s="182">
        <f>IFERROR(_xll.qlIndexFixing(ONIndex1M,I672,TRUE,_xll.ohTrigger(RecalcTrigger,Trigger1M)),NA())</f>
        <v>2.9850104807938038E-3</v>
      </c>
      <c r="O672" s="44">
        <f>IFERROR(_xll.qlIndexFixing(ONIndex3M,I672,TRUE,_xll.ohTrigger(RecalcTrigger,Trigger3M)),NA())</f>
        <v>4.3562496397342443E-3</v>
      </c>
      <c r="P672" s="44">
        <f>IFERROR(_xll.qlIndexFixing(ONIndex6M,I672,TRUE,_xll.ohTrigger(RecalcTrigger,Trigger6M)),NA())</f>
        <v>5.9002251156847763E-3</v>
      </c>
      <c r="Q672" s="183">
        <f>IFERROR(_xll.qlIndexFixing(ONIndex1Y,I672,TRUE,_xll.ohTrigger(RecalcTrigger,Trigger1Y)),NA())</f>
        <v>7.4201233237758402E-3</v>
      </c>
    </row>
    <row r="673" spans="2:17" x14ac:dyDescent="0.2">
      <c r="B673" s="39" t="s">
        <v>42</v>
      </c>
      <c r="D673" s="42">
        <f>_xll.qlCalendarAdvance(Calendar,$D672,B673,"f",FALSE)</f>
        <v>44292</v>
      </c>
      <c r="E673" s="177">
        <f>_xll.qlInterestRateIndexValueDate(IndexON,D673)</f>
        <v>44292</v>
      </c>
      <c r="F673" s="193">
        <f>IFERROR(_xll.qlIndexFixing(IndexON,D673,TRUE,_xll.ohTrigger(RecalcTrigger,TriggerON)),NA())</f>
        <v>2.9377307361144744E-3</v>
      </c>
      <c r="H673" s="42">
        <f>_xll.qlCalendarAdvance(Calendar,$H672,B673,"f",FALSE)</f>
        <v>44292</v>
      </c>
      <c r="I673" s="177">
        <f>_xll.qlInterestRateIndexValueDate(Index1M,$H673)</f>
        <v>44294</v>
      </c>
      <c r="J673" s="182">
        <f>IFERROR(_xll.qlIndexFixing(Index1M,$H673,TRUE,_xll.ohTrigger(RecalcTrigger,Trigger1M)),NA())</f>
        <v>3.1427559112018333E-3</v>
      </c>
      <c r="K673" s="44">
        <f>IFERROR(_xll.qlIndexFixing(Index3M,H673,TRUE,_xll.ohTrigger(RecalcTrigger,Trigger3M)),NA())</f>
        <v>4.8020826474231325E-3</v>
      </c>
      <c r="L673" s="44">
        <f>IFERROR(_xll.qlIndexFixing(Index6M,$H673,TRUE,_xll.ohTrigger(RecalcTrigger,Trigger6M)),NA())</f>
        <v>6.6807038274931552E-3</v>
      </c>
      <c r="M673" s="183">
        <f>IFERROR(_xll.qlIndexFixing(Index1Y,$H673,TRUE,_xll.ohTrigger(RecalcTrigger,Trigger1Y)),NA())</f>
        <v>8.9068562612292772E-3</v>
      </c>
      <c r="N673" s="182">
        <f>IFERROR(_xll.qlIndexFixing(ONIndex1M,I673,TRUE,_xll.ohTrigger(RecalcTrigger,Trigger1M)),NA())</f>
        <v>3.0323796107722956E-3</v>
      </c>
      <c r="O673" s="44">
        <f>IFERROR(_xll.qlIndexFixing(ONIndex3M,I673,TRUE,_xll.ohTrigger(RecalcTrigger,Trigger3M)),NA())</f>
        <v>4.4038987382410966E-3</v>
      </c>
      <c r="P673" s="44">
        <f>IFERROR(_xll.qlIndexFixing(ONIndex6M,I673,TRUE,_xll.ohTrigger(RecalcTrigger,Trigger6M)),NA())</f>
        <v>5.9418145461442862E-3</v>
      </c>
      <c r="Q673" s="183">
        <f>IFERROR(_xll.qlIndexFixing(ONIndex1Y,I673,TRUE,_xll.ohTrigger(RecalcTrigger,Trigger1Y)),NA())</f>
        <v>7.4593412343748611E-3</v>
      </c>
    </row>
    <row r="674" spans="2:17" x14ac:dyDescent="0.2">
      <c r="B674" s="39" t="s">
        <v>42</v>
      </c>
      <c r="D674" s="42">
        <f>_xll.qlCalendarAdvance(Calendar,$D673,B674,"f",FALSE)</f>
        <v>44299</v>
      </c>
      <c r="E674" s="177">
        <f>_xll.qlInterestRateIndexValueDate(IndexON,D674)</f>
        <v>44299</v>
      </c>
      <c r="F674" s="193">
        <f>IFERROR(_xll.qlIndexFixing(IndexON,D674,TRUE,_xll.ohTrigger(RecalcTrigger,TriggerON)),NA())</f>
        <v>3.0055204170231775E-3</v>
      </c>
      <c r="H674" s="42">
        <f>_xll.qlCalendarAdvance(Calendar,$H673,B674,"f",FALSE)</f>
        <v>44299</v>
      </c>
      <c r="I674" s="177">
        <f>_xll.qlInterestRateIndexValueDate(Index1M,$H674)</f>
        <v>44301</v>
      </c>
      <c r="J674" s="182">
        <f>IFERROR(_xll.qlIndexFixing(Index1M,$H674,TRUE,_xll.ohTrigger(RecalcTrigger,Trigger1M)),NA())</f>
        <v>3.2098447961467769E-3</v>
      </c>
      <c r="K674" s="44">
        <f>IFERROR(_xll.qlIndexFixing(Index3M,H674,TRUE,_xll.ohTrigger(RecalcTrigger,Trigger3M)),NA())</f>
        <v>4.8695748010938239E-3</v>
      </c>
      <c r="L674" s="44">
        <f>IFERROR(_xll.qlIndexFixing(Index6M,$H674,TRUE,_xll.ohTrigger(RecalcTrigger,Trigger6M)),NA())</f>
        <v>6.7394284124235107E-3</v>
      </c>
      <c r="M674" s="183">
        <f>IFERROR(_xll.qlIndexFixing(Index1Y,$H674,TRUE,_xll.ohTrigger(RecalcTrigger,Trigger1Y)),NA())</f>
        <v>8.9789417354979046E-3</v>
      </c>
      <c r="N674" s="182">
        <f>IFERROR(_xll.qlIndexFixing(ONIndex1M,I674,TRUE,_xll.ohTrigger(RecalcTrigger,Trigger1M)),NA())</f>
        <v>3.0990190030166787E-3</v>
      </c>
      <c r="O674" s="44">
        <f>IFERROR(_xll.qlIndexFixing(ONIndex3M,I674,TRUE,_xll.ohTrigger(RecalcTrigger,Trigger3M)),NA())</f>
        <v>4.470948011174869E-3</v>
      </c>
      <c r="P674" s="44">
        <f>IFERROR(_xll.qlIndexFixing(ONIndex6M,I674,TRUE,_xll.ohTrigger(RecalcTrigger,Trigger6M)),NA())</f>
        <v>6.0001346978122427E-3</v>
      </c>
      <c r="Q674" s="183">
        <f>IFERROR(_xll.qlIndexFixing(ONIndex1Y,I674,TRUE,_xll.ohTrigger(RecalcTrigger,Trigger1Y)),NA())</f>
        <v>7.5143473629069035E-3</v>
      </c>
    </row>
    <row r="675" spans="2:17" x14ac:dyDescent="0.2">
      <c r="B675" s="39" t="s">
        <v>42</v>
      </c>
      <c r="D675" s="42">
        <f>_xll.qlCalendarAdvance(Calendar,$D674,B675,"f",FALSE)</f>
        <v>44306</v>
      </c>
      <c r="E675" s="177">
        <f>_xll.qlInterestRateIndexValueDate(IndexON,D675)</f>
        <v>44306</v>
      </c>
      <c r="F675" s="193">
        <f>IFERROR(_xll.qlIndexFixing(IndexON,D675,TRUE,_xll.ohTrigger(RecalcTrigger,TriggerON)),NA())</f>
        <v>3.0737804190739126E-3</v>
      </c>
      <c r="H675" s="42">
        <f>_xll.qlCalendarAdvance(Calendar,$H674,B675,"f",FALSE)</f>
        <v>44306</v>
      </c>
      <c r="I675" s="177">
        <f>_xll.qlInterestRateIndexValueDate(Index1M,$H675)</f>
        <v>44308</v>
      </c>
      <c r="J675" s="182">
        <f>IFERROR(_xll.qlIndexFixing(Index1M,$H675,TRUE,_xll.ohTrigger(RecalcTrigger,Trigger1M)),NA())</f>
        <v>3.2770873907167486E-3</v>
      </c>
      <c r="K675" s="44">
        <f>IFERROR(_xll.qlIndexFixing(Index3M,H675,TRUE,_xll.ohTrigger(RecalcTrigger,Trigger3M)),NA())</f>
        <v>4.9370638701163741E-3</v>
      </c>
      <c r="L675" s="44">
        <f>IFERROR(_xll.qlIndexFixing(Index6M,$H675,TRUE,_xll.ohTrigger(RecalcTrigger,Trigger6M)),NA())</f>
        <v>6.7981542102197399E-3</v>
      </c>
      <c r="M675" s="183">
        <f>IFERROR(_xll.qlIndexFixing(Index1Y,$H675,TRUE,_xll.ohTrigger(RecalcTrigger,Trigger1Y)),NA())</f>
        <v>9.0183432509668756E-3</v>
      </c>
      <c r="N675" s="182">
        <f>IFERROR(_xll.qlIndexFixing(ONIndex1M,I675,TRUE,_xll.ohTrigger(RecalcTrigger,Trigger1M)),NA())</f>
        <v>3.1660358164753433E-3</v>
      </c>
      <c r="O675" s="44">
        <f>IFERROR(_xll.qlIndexFixing(ONIndex3M,I675,TRUE,_xll.ohTrigger(RecalcTrigger,Trigger3M)),NA())</f>
        <v>4.5383958487299481E-3</v>
      </c>
      <c r="P675" s="44">
        <f>IFERROR(_xll.qlIndexFixing(ONIndex6M,I675,TRUE,_xll.ohTrigger(RecalcTrigger,Trigger6M)),NA())</f>
        <v>6.0585643952126844E-3</v>
      </c>
      <c r="Q675" s="183">
        <f>IFERROR(_xll.qlIndexFixing(ONIndex1Y,I675,TRUE,_xll.ohTrigger(RecalcTrigger,Trigger1Y)),NA())</f>
        <v>7.5694707362128355E-3</v>
      </c>
    </row>
    <row r="676" spans="2:17" x14ac:dyDescent="0.2">
      <c r="B676" s="39" t="s">
        <v>42</v>
      </c>
      <c r="D676" s="42">
        <f>_xll.qlCalendarAdvance(Calendar,$D675,B676,"f",FALSE)</f>
        <v>44313</v>
      </c>
      <c r="E676" s="177">
        <f>_xll.qlInterestRateIndexValueDate(IndexON,D676)</f>
        <v>44313</v>
      </c>
      <c r="F676" s="193">
        <f>IFERROR(_xll.qlIndexFixing(IndexON,D676,TRUE,_xll.ohTrigger(RecalcTrigger,TriggerON)),NA())</f>
        <v>3.1425129859918854E-3</v>
      </c>
      <c r="H676" s="42">
        <f>_xll.qlCalendarAdvance(Calendar,$H675,B676,"f",FALSE)</f>
        <v>44313</v>
      </c>
      <c r="I676" s="177">
        <f>_xll.qlInterestRateIndexValueDate(Index1M,$H676)</f>
        <v>44315</v>
      </c>
      <c r="J676" s="182">
        <f>IFERROR(_xll.qlIndexFixing(Index1M,$H676,TRUE,_xll.ohTrigger(RecalcTrigger,Trigger1M)),NA())</f>
        <v>3.3443946049738216E-3</v>
      </c>
      <c r="K676" s="44">
        <f>IFERROR(_xll.qlIndexFixing(Index3M,H676,TRUE,_xll.ohTrigger(RecalcTrigger,Trigger3M)),NA())</f>
        <v>5.0045106809006963E-3</v>
      </c>
      <c r="L676" s="44">
        <f>IFERROR(_xll.qlIndexFixing(Index6M,$H676,TRUE,_xll.ohTrigger(RecalcTrigger,Trigger6M)),NA())</f>
        <v>6.856875355071272E-3</v>
      </c>
      <c r="M676" s="183">
        <f>IFERROR(_xll.qlIndexFixing(Index1Y,$H676,TRUE,_xll.ohTrigger(RecalcTrigger,Trigger1Y)),NA())</f>
        <v>9.0740720575883428E-3</v>
      </c>
      <c r="N676" s="182">
        <f>IFERROR(_xll.qlIndexFixing(ONIndex1M,I676,TRUE,_xll.ohTrigger(RecalcTrigger,Trigger1M)),NA())</f>
        <v>3.2333492098146621E-3</v>
      </c>
      <c r="O676" s="44">
        <f>IFERROR(_xll.qlIndexFixing(ONIndex3M,I676,TRUE,_xll.ohTrigger(RecalcTrigger,Trigger3M)),NA())</f>
        <v>4.6061504127692388E-3</v>
      </c>
      <c r="P676" s="44">
        <f>IFERROR(_xll.qlIndexFixing(ONIndex6M,I676,TRUE,_xll.ohTrigger(RecalcTrigger,Trigger6M)),NA())</f>
        <v>6.117084555130603E-3</v>
      </c>
      <c r="Q676" s="183">
        <f>IFERROR(_xll.qlIndexFixing(ONIndex1Y,I676,TRUE,_xll.ohTrigger(RecalcTrigger,Trigger1Y)),NA())</f>
        <v>7.6246935315094078E-3</v>
      </c>
    </row>
    <row r="677" spans="2:17" x14ac:dyDescent="0.2">
      <c r="B677" s="39" t="s">
        <v>42</v>
      </c>
      <c r="D677" s="42">
        <f>_xll.qlCalendarAdvance(Calendar,$D676,B677,"f",FALSE)</f>
        <v>44320</v>
      </c>
      <c r="E677" s="177">
        <f>_xll.qlInterestRateIndexValueDate(IndexON,D677)</f>
        <v>44320</v>
      </c>
      <c r="F677" s="193">
        <f>IFERROR(_xll.qlIndexFixing(IndexON,D677,TRUE,_xll.ohTrigger(RecalcTrigger,TriggerON)),NA())</f>
        <v>3.2116234471057936E-3</v>
      </c>
      <c r="H677" s="42">
        <f>_xll.qlCalendarAdvance(Calendar,$H676,B677,"f",FALSE)</f>
        <v>44320</v>
      </c>
      <c r="I677" s="177">
        <f>_xll.qlInterestRateIndexValueDate(Index1M,$H677)</f>
        <v>44322</v>
      </c>
      <c r="J677" s="182">
        <f>IFERROR(_xll.qlIndexFixing(Index1M,$H677,TRUE,_xll.ohTrigger(RecalcTrigger,Trigger1M)),NA())</f>
        <v>3.4116904447670238E-3</v>
      </c>
      <c r="K677" s="44">
        <f>IFERROR(_xll.qlIndexFixing(Index3M,H677,TRUE,_xll.ohTrigger(RecalcTrigger,Trigger3M)),NA())</f>
        <v>5.0767121502639711E-3</v>
      </c>
      <c r="L677" s="44">
        <f>IFERROR(_xll.qlIndexFixing(Index6M,$H677,TRUE,_xll.ohTrigger(RecalcTrigger,Trigger6M)),NA())</f>
        <v>6.9283509221076678E-3</v>
      </c>
      <c r="M677" s="183">
        <f>IFERROR(_xll.qlIndexFixing(Index1Y,$H677,TRUE,_xll.ohTrigger(RecalcTrigger,Trigger1Y)),NA())</f>
        <v>9.1297865694248397E-3</v>
      </c>
      <c r="N677" s="182">
        <f>IFERROR(_xll.qlIndexFixing(ONIndex1M,I677,TRUE,_xll.ohTrigger(RecalcTrigger,Trigger1M)),NA())</f>
        <v>3.300669973738124E-3</v>
      </c>
      <c r="O677" s="44">
        <f>IFERROR(_xll.qlIndexFixing(ONIndex3M,I677,TRUE,_xll.ohTrigger(RecalcTrigger,Trigger3M)),NA())</f>
        <v>4.6738829048642572E-3</v>
      </c>
      <c r="P677" s="44">
        <f>IFERROR(_xll.qlIndexFixing(ONIndex6M,I677,TRUE,_xll.ohTrigger(RecalcTrigger,Trigger6M)),NA())</f>
        <v>6.1756310504623713E-3</v>
      </c>
      <c r="Q677" s="183">
        <f>IFERROR(_xll.qlIndexFixing(ONIndex1Y,I677,TRUE,_xll.ohTrigger(RecalcTrigger,Trigger1Y)),NA())</f>
        <v>7.6799544627803584E-3</v>
      </c>
    </row>
    <row r="678" spans="2:17" x14ac:dyDescent="0.2">
      <c r="B678" s="39" t="s">
        <v>42</v>
      </c>
      <c r="D678" s="42">
        <f>_xll.qlCalendarAdvance(Calendar,$D677,B678,"f",FALSE)</f>
        <v>44327</v>
      </c>
      <c r="E678" s="177">
        <f>_xll.qlInterestRateIndexValueDate(IndexON,D678)</f>
        <v>44327</v>
      </c>
      <c r="F678" s="193">
        <f>IFERROR(_xll.qlIndexFixing(IndexON,D678,TRUE,_xll.ohTrigger(RecalcTrigger,TriggerON)),NA())</f>
        <v>3.2807708533066915E-3</v>
      </c>
      <c r="H678" s="42">
        <f>_xll.qlCalendarAdvance(Calendar,$H677,B678,"f",FALSE)</f>
        <v>44327</v>
      </c>
      <c r="I678" s="177">
        <f>_xll.qlInterestRateIndexValueDate(Index1M,$H678)</f>
        <v>44329</v>
      </c>
      <c r="J678" s="182">
        <f>IFERROR(_xll.qlIndexFixing(Index1M,$H678,TRUE,_xll.ohTrigger(RecalcTrigger,Trigger1M)),NA())</f>
        <v>3.4789557114262015E-3</v>
      </c>
      <c r="K678" s="44">
        <f>IFERROR(_xll.qlIndexFixing(Index3M,H678,TRUE,_xll.ohTrigger(RecalcTrigger,Trigger3M)),NA())</f>
        <v>5.1439890300832561E-3</v>
      </c>
      <c r="L678" s="44">
        <f>IFERROR(_xll.qlIndexFixing(Index6M,$H678,TRUE,_xll.ohTrigger(RecalcTrigger,Trigger6M)),NA())</f>
        <v>6.9870465006492992E-3</v>
      </c>
      <c r="M678" s="183">
        <f>IFERROR(_xll.qlIndexFixing(Index1Y,$H678,TRUE,_xll.ohTrigger(RecalcTrigger,Trigger1Y)),NA())</f>
        <v>9.1854844902754355E-3</v>
      </c>
      <c r="N678" s="182">
        <f>IFERROR(_xll.qlIndexFixing(ONIndex1M,I678,TRUE,_xll.ohTrigger(RecalcTrigger,Trigger1M)),NA())</f>
        <v>3.3679678133591295E-3</v>
      </c>
      <c r="O678" s="44">
        <f>IFERROR(_xll.qlIndexFixing(ONIndex3M,I678,TRUE,_xll.ohTrigger(RecalcTrigger,Trigger3M)),NA())</f>
        <v>4.741558970655646E-3</v>
      </c>
      <c r="P678" s="44">
        <f>IFERROR(_xll.qlIndexFixing(ONIndex6M,I678,TRUE,_xll.ohTrigger(RecalcTrigger,Trigger6M)),NA())</f>
        <v>6.2341957252520785E-3</v>
      </c>
      <c r="Q678" s="183">
        <f>IFERROR(_xll.qlIndexFixing(ONIndex1Y,I678,TRUE,_xll.ohTrigger(RecalcTrigger,Trigger1Y)),NA())</f>
        <v>7.7352462508883946E-3</v>
      </c>
    </row>
    <row r="679" spans="2:17" x14ac:dyDescent="0.2">
      <c r="B679" s="39" t="s">
        <v>42</v>
      </c>
      <c r="D679" s="42">
        <f>_xll.qlCalendarAdvance(Calendar,$D678,B679,"f",FALSE)</f>
        <v>44334</v>
      </c>
      <c r="E679" s="177">
        <f>_xll.qlInterestRateIndexValueDate(IndexON,D679)</f>
        <v>44334</v>
      </c>
      <c r="F679" s="193">
        <f>IFERROR(_xll.qlIndexFixing(IndexON,D679,TRUE,_xll.ohTrigger(RecalcTrigger,TriggerON)),NA())</f>
        <v>3.349920290123265E-3</v>
      </c>
      <c r="H679" s="42">
        <f>_xll.qlCalendarAdvance(Calendar,$H678,B679,"f",FALSE)</f>
        <v>44334</v>
      </c>
      <c r="I679" s="177">
        <f>_xll.qlInterestRateIndexValueDate(Index1M,$H679)</f>
        <v>44336</v>
      </c>
      <c r="J679" s="182">
        <f>IFERROR(_xll.qlIndexFixing(Index1M,$H679,TRUE,_xll.ohTrigger(RecalcTrigger,Trigger1M)),NA())</f>
        <v>3.5461855153651189E-3</v>
      </c>
      <c r="K679" s="44">
        <f>IFERROR(_xll.qlIndexFixing(Index3M,H679,TRUE,_xll.ohTrigger(RecalcTrigger,Trigger3M)),NA())</f>
        <v>5.2111726666989487E-3</v>
      </c>
      <c r="L679" s="44">
        <f>IFERROR(_xll.qlIndexFixing(Index6M,$H679,TRUE,_xll.ohTrigger(RecalcTrigger,Trigger6M)),NA())</f>
        <v>7.045725620169258E-3</v>
      </c>
      <c r="M679" s="183">
        <f>IFERROR(_xll.qlIndexFixing(Index1Y,$H679,TRUE,_xll.ohTrigger(RecalcTrigger,Trigger1Y)),NA())</f>
        <v>9.2411637807886492E-3</v>
      </c>
      <c r="N679" s="182">
        <f>IFERROR(_xll.qlIndexFixing(ONIndex1M,I679,TRUE,_xll.ohTrigger(RecalcTrigger,Trigger1M)),NA())</f>
        <v>3.4352378412272344E-3</v>
      </c>
      <c r="O679" s="44">
        <f>IFERROR(_xll.qlIndexFixing(ONIndex3M,I679,TRUE,_xll.ohTrigger(RecalcTrigger,Trigger3M)),NA())</f>
        <v>4.8091731491517464E-3</v>
      </c>
      <c r="P679" s="44">
        <f>IFERROR(_xll.qlIndexFixing(ONIndex6M,I679,TRUE,_xll.ohTrigger(RecalcTrigger,Trigger6M)),NA())</f>
        <v>6.2927759161102159E-3</v>
      </c>
      <c r="Q679" s="183">
        <f>IFERROR(_xll.qlIndexFixing(ONIndex1Y,I679,TRUE,_xll.ohTrigger(RecalcTrigger,Trigger1Y)),NA())</f>
        <v>7.7905669160571733E-3</v>
      </c>
    </row>
    <row r="680" spans="2:17" x14ac:dyDescent="0.2">
      <c r="B680" s="39" t="s">
        <v>42</v>
      </c>
      <c r="D680" s="42">
        <f>_xll.qlCalendarAdvance(Calendar,$D679,B680,"f",FALSE)</f>
        <v>44341</v>
      </c>
      <c r="E680" s="177">
        <f>_xll.qlInterestRateIndexValueDate(IndexON,D680)</f>
        <v>44341</v>
      </c>
      <c r="F680" s="193">
        <f>IFERROR(_xll.qlIndexFixing(IndexON,D680,TRUE,_xll.ohTrigger(RecalcTrigger,TriggerON)),NA())</f>
        <v>3.4190668741018726E-3</v>
      </c>
      <c r="H680" s="42">
        <f>_xll.qlCalendarAdvance(Calendar,$H679,B680,"f",FALSE)</f>
        <v>44341</v>
      </c>
      <c r="I680" s="177">
        <f>_xll.qlInterestRateIndexValueDate(Index1M,$H680)</f>
        <v>44343</v>
      </c>
      <c r="J680" s="182">
        <f>IFERROR(_xll.qlIndexFixing(Index1M,$H680,TRUE,_xll.ohTrigger(RecalcTrigger,Trigger1M)),NA())</f>
        <v>3.613374966875138E-3</v>
      </c>
      <c r="K680" s="44">
        <f>IFERROR(_xll.qlIndexFixing(Index3M,H680,TRUE,_xll.ohTrigger(RecalcTrigger,Trigger3M)),NA())</f>
        <v>5.2782575872784253E-3</v>
      </c>
      <c r="L680" s="44">
        <f>IFERROR(_xll.qlIndexFixing(Index6M,$H680,TRUE,_xll.ohTrigger(RecalcTrigger,Trigger6M)),NA())</f>
        <v>7.1043856059056273E-3</v>
      </c>
      <c r="M680" s="183">
        <f>IFERROR(_xll.qlIndexFixing(Index1Y,$H680,TRUE,_xll.ohTrigger(RecalcTrigger,Trigger1Y)),NA())</f>
        <v>9.2968224006807019E-3</v>
      </c>
      <c r="N680" s="182">
        <f>IFERROR(_xll.qlIndexFixing(ONIndex1M,I680,TRUE,_xll.ohTrigger(RecalcTrigger,Trigger1M)),NA())</f>
        <v>3.5024751698919943E-3</v>
      </c>
      <c r="O680" s="44">
        <f>IFERROR(_xll.qlIndexFixing(ONIndex3M,I680,TRUE,_xll.ohTrigger(RecalcTrigger,Trigger3M)),NA())</f>
        <v>4.8767199797605798E-3</v>
      </c>
      <c r="P680" s="44">
        <f>IFERROR(_xll.qlIndexFixing(ONIndex6M,I680,TRUE,_xll.ohTrigger(RecalcTrigger,Trigger6M)),NA())</f>
        <v>6.3513689595673384E-3</v>
      </c>
      <c r="Q680" s="183">
        <f>IFERROR(_xll.qlIndexFixing(ONIndex1Y,I680,TRUE,_xll.ohTrigger(RecalcTrigger,Trigger1Y)),NA())</f>
        <v>7.8459144788300961E-3</v>
      </c>
    </row>
    <row r="681" spans="2:17" x14ac:dyDescent="0.2">
      <c r="B681" s="39" t="s">
        <v>42</v>
      </c>
      <c r="D681" s="42">
        <f>_xll.qlCalendarAdvance(Calendar,$D680,B681,"f",FALSE)</f>
        <v>44348</v>
      </c>
      <c r="E681" s="177">
        <f>_xll.qlInterestRateIndexValueDate(IndexON,D681)</f>
        <v>44348</v>
      </c>
      <c r="F681" s="193">
        <f>IFERROR(_xll.qlIndexFixing(IndexON,D681,TRUE,_xll.ohTrigger(RecalcTrigger,TriggerON)),NA())</f>
        <v>3.4882057216290008E-3</v>
      </c>
      <c r="H681" s="42">
        <f>_xll.qlCalendarAdvance(Calendar,$H680,B681,"f",FALSE)</f>
        <v>44348</v>
      </c>
      <c r="I681" s="177">
        <f>_xll.qlInterestRateIndexValueDate(Index1M,$H681)</f>
        <v>44350</v>
      </c>
      <c r="J681" s="182">
        <f>IFERROR(_xll.qlIndexFixing(Index1M,$H681,TRUE,_xll.ohTrigger(RecalcTrigger,Trigger1M)),NA())</f>
        <v>3.6805191761377087E-3</v>
      </c>
      <c r="K681" s="44">
        <f>IFERROR(_xll.qlIndexFixing(Index3M,H681,TRUE,_xll.ohTrigger(RecalcTrigger,Trigger3M)),NA())</f>
        <v>5.3452383186215341E-3</v>
      </c>
      <c r="L681" s="44">
        <f>IFERROR(_xll.qlIndexFixing(Index6M,$H681,TRUE,_xll.ohTrigger(RecalcTrigger,Trigger6M)),NA())</f>
        <v>7.1502718297049685E-3</v>
      </c>
      <c r="M681" s="183">
        <f>IFERROR(_xll.qlIndexFixing(Index1Y,$H681,TRUE,_xll.ohTrigger(RecalcTrigger,Trigger1Y)),NA())</f>
        <v>9.3524583087355225E-3</v>
      </c>
      <c r="N681" s="182">
        <f>IFERROR(_xll.qlIndexFixing(ONIndex1M,I681,TRUE,_xll.ohTrigger(RecalcTrigger,Trigger1M)),NA())</f>
        <v>3.5696749117430926E-3</v>
      </c>
      <c r="O681" s="44">
        <f>IFERROR(_xll.qlIndexFixing(ONIndex3M,I681,TRUE,_xll.ohTrigger(RecalcTrigger,Trigger3M)),NA())</f>
        <v>4.9441940015704233E-3</v>
      </c>
      <c r="P681" s="44">
        <f>IFERROR(_xll.qlIndexFixing(ONIndex6M,I681,TRUE,_xll.ohTrigger(RecalcTrigger,Trigger6M)),NA())</f>
        <v>6.4099721923138731E-3</v>
      </c>
      <c r="Q681" s="183">
        <f>IFERROR(_xll.qlIndexFixing(ONIndex1Y,I681,TRUE,_xll.ohTrigger(RecalcTrigger,Trigger1Y)),NA())</f>
        <v>7.901286959510756E-3</v>
      </c>
    </row>
    <row r="682" spans="2:17" x14ac:dyDescent="0.2">
      <c r="B682" s="39" t="s">
        <v>42</v>
      </c>
      <c r="D682" s="42">
        <f>_xll.qlCalendarAdvance(Calendar,$D681,B682,"f",FALSE)</f>
        <v>44355</v>
      </c>
      <c r="E682" s="177">
        <f>_xll.qlInterestRateIndexValueDate(IndexON,D682)</f>
        <v>44355</v>
      </c>
      <c r="F682" s="193">
        <f>IFERROR(_xll.qlIndexFixing(IndexON,D682,TRUE,_xll.ohTrigger(RecalcTrigger,TriggerON)),NA())</f>
        <v>3.5573319487713917E-3</v>
      </c>
      <c r="H682" s="42">
        <f>_xll.qlCalendarAdvance(Calendar,$H681,B682,"f",FALSE)</f>
        <v>44355</v>
      </c>
      <c r="I682" s="177">
        <f>_xll.qlInterestRateIndexValueDate(Index1M,$H682)</f>
        <v>44357</v>
      </c>
      <c r="J682" s="182">
        <f>IFERROR(_xll.qlIndexFixing(Index1M,$H682,TRUE,_xll.ohTrigger(RecalcTrigger,Trigger1M)),NA())</f>
        <v>3.7476132532193729E-3</v>
      </c>
      <c r="K682" s="44">
        <f>IFERROR(_xll.qlIndexFixing(Index3M,H682,TRUE,_xll.ohTrigger(RecalcTrigger,Trigger3M)),NA())</f>
        <v>5.4121093871562428E-3</v>
      </c>
      <c r="L682" s="44">
        <f>IFERROR(_xll.qlIndexFixing(Index6M,$H682,TRUE,_xll.ohTrigger(RecalcTrigger,Trigger6M)),NA())</f>
        <v>7.2088900105196415E-3</v>
      </c>
      <c r="M682" s="183">
        <f>IFERROR(_xll.qlIndexFixing(Index1Y,$H682,TRUE,_xll.ohTrigger(RecalcTrigger,Trigger1Y)),NA())</f>
        <v>9.4080694628062757E-3</v>
      </c>
      <c r="N682" s="182">
        <f>IFERROR(_xll.qlIndexFixing(ONIndex1M,I682,TRUE,_xll.ohTrigger(RecalcTrigger,Trigger1M)),NA())</f>
        <v>3.636832179170213E-3</v>
      </c>
      <c r="O682" s="44">
        <f>IFERROR(_xll.qlIndexFixing(ONIndex3M,I682,TRUE,_xll.ohTrigger(RecalcTrigger,Trigger3M)),NA())</f>
        <v>5.0115897540692345E-3</v>
      </c>
      <c r="P682" s="44">
        <f>IFERROR(_xll.qlIndexFixing(ONIndex6M,I682,TRUE,_xll.ohTrigger(RecalcTrigger,Trigger6M)),NA())</f>
        <v>6.4685829508004389E-3</v>
      </c>
      <c r="Q682" s="183">
        <f>IFERROR(_xll.qlIndexFixing(ONIndex1Y,I682,TRUE,_xll.ohTrigger(RecalcTrigger,Trigger1Y)),NA())</f>
        <v>7.9566823784027463E-3</v>
      </c>
    </row>
    <row r="683" spans="2:17" x14ac:dyDescent="0.2">
      <c r="B683" s="39" t="s">
        <v>42</v>
      </c>
      <c r="D683" s="42">
        <f>_xll.qlCalendarAdvance(Calendar,$D682,B683,"f",FALSE)</f>
        <v>44362</v>
      </c>
      <c r="E683" s="177">
        <f>_xll.qlInterestRateIndexValueDate(IndexON,D683)</f>
        <v>44362</v>
      </c>
      <c r="F683" s="193">
        <f>IFERROR(_xll.qlIndexFixing(IndexON,D683,TRUE,_xll.ohTrigger(RecalcTrigger,TriggerON)),NA())</f>
        <v>3.6264406721553399E-3</v>
      </c>
      <c r="H683" s="42">
        <f>_xll.qlCalendarAdvance(Calendar,$H682,B683,"f",FALSE)</f>
        <v>44362</v>
      </c>
      <c r="I683" s="177">
        <f>_xll.qlInterestRateIndexValueDate(Index1M,$H683)</f>
        <v>44364</v>
      </c>
      <c r="J683" s="182">
        <f>IFERROR(_xll.qlIndexFixing(Index1M,$H683,TRUE,_xll.ohTrigger(RecalcTrigger,Trigger1M)),NA())</f>
        <v>3.8146523080642702E-3</v>
      </c>
      <c r="K683" s="44">
        <f>IFERROR(_xll.qlIndexFixing(Index3M,H683,TRUE,_xll.ohTrigger(RecalcTrigger,Trigger3M)),NA())</f>
        <v>5.4788653189568924E-3</v>
      </c>
      <c r="L683" s="44">
        <f>IFERROR(_xll.qlIndexFixing(Index6M,$H683,TRUE,_xll.ohTrigger(RecalcTrigger,Trigger6M)),NA())</f>
        <v>7.2674815779592049E-3</v>
      </c>
      <c r="M683" s="183">
        <f>IFERROR(_xll.qlIndexFixing(Index1Y,$H683,TRUE,_xll.ohTrigger(RecalcTrigger,Trigger1Y)),NA())</f>
        <v>9.4636538198140489E-3</v>
      </c>
      <c r="N683" s="182">
        <f>IFERROR(_xll.qlIndexFixing(ONIndex1M,I683,TRUE,_xll.ohTrigger(RecalcTrigger,Trigger1M)),NA())</f>
        <v>3.7039420845630389E-3</v>
      </c>
      <c r="O683" s="44">
        <f>IFERROR(_xll.qlIndexFixing(ONIndex3M,I683,TRUE,_xll.ohTrigger(RecalcTrigger,Trigger3M)),NA())</f>
        <v>5.0789017761054822E-3</v>
      </c>
      <c r="P683" s="44">
        <f>IFERROR(_xll.qlIndexFixing(ONIndex6M,I683,TRUE,_xll.ohTrigger(RecalcTrigger,Trigger6M)),NA())</f>
        <v>6.5271985716375269E-3</v>
      </c>
      <c r="Q683" s="183">
        <f>IFERROR(_xll.qlIndexFixing(ONIndex1Y,I683,TRUE,_xll.ohTrigger(RecalcTrigger,Trigger1Y)),NA())</f>
        <v>8.0120987561294044E-3</v>
      </c>
    </row>
    <row r="684" spans="2:17" x14ac:dyDescent="0.2">
      <c r="B684" s="39" t="s">
        <v>42</v>
      </c>
      <c r="D684" s="42">
        <f>_xll.qlCalendarAdvance(Calendar,$D683,B684,"f",FALSE)</f>
        <v>44369</v>
      </c>
      <c r="E684" s="177">
        <f>_xll.qlInterestRateIndexValueDate(IndexON,D684)</f>
        <v>44369</v>
      </c>
      <c r="F684" s="193">
        <f>IFERROR(_xll.qlIndexFixing(IndexON,D684,TRUE,_xll.ohTrigger(RecalcTrigger,TriggerON)),NA())</f>
        <v>3.6955270079275238E-3</v>
      </c>
      <c r="H684" s="42">
        <f>_xll.qlCalendarAdvance(Calendar,$H683,B684,"f",FALSE)</f>
        <v>44369</v>
      </c>
      <c r="I684" s="177">
        <f>_xll.qlInterestRateIndexValueDate(Index1M,$H684)</f>
        <v>44371</v>
      </c>
      <c r="J684" s="182">
        <f>IFERROR(_xll.qlIndexFixing(Index1M,$H684,TRUE,_xll.ohTrigger(RecalcTrigger,Trigger1M)),NA())</f>
        <v>3.8816314505066285E-3</v>
      </c>
      <c r="K684" s="44">
        <f>IFERROR(_xll.qlIndexFixing(Index3M,H684,TRUE,_xll.ohTrigger(RecalcTrigger,Trigger3M)),NA())</f>
        <v>5.5455006397285515E-3</v>
      </c>
      <c r="L684" s="44">
        <f>IFERROR(_xll.qlIndexFixing(Index6M,$H684,TRUE,_xll.ohTrigger(RecalcTrigger,Trigger6M)),NA())</f>
        <v>7.3260438562475537E-3</v>
      </c>
      <c r="M684" s="183">
        <f>IFERROR(_xll.qlIndexFixing(Index1Y,$H684,TRUE,_xll.ohTrigger(RecalcTrigger,Trigger1Y)),NA())</f>
        <v>9.5192093357491687E-3</v>
      </c>
      <c r="N684" s="182">
        <f>IFERROR(_xll.qlIndexFixing(ONIndex1M,I684,TRUE,_xll.ohTrigger(RecalcTrigger,Trigger1M)),NA())</f>
        <v>3.7709997403911899E-3</v>
      </c>
      <c r="O684" s="44">
        <f>IFERROR(_xll.qlIndexFixing(ONIndex3M,I684,TRUE,_xll.ohTrigger(RecalcTrigger,Trigger3M)),NA())</f>
        <v>5.1461246074868683E-3</v>
      </c>
      <c r="P684" s="44">
        <f>IFERROR(_xll.qlIndexFixing(ONIndex6M,I684,TRUE,_xll.ohTrigger(RecalcTrigger,Trigger6M)),NA())</f>
        <v>6.5858163914356282E-3</v>
      </c>
      <c r="Q684" s="183">
        <f>IFERROR(_xll.qlIndexFixing(ONIndex1Y,I684,TRUE,_xll.ohTrigger(RecalcTrigger,Trigger1Y)),NA())</f>
        <v>8.0675341129143874E-3</v>
      </c>
    </row>
    <row r="685" spans="2:17" x14ac:dyDescent="0.2">
      <c r="B685" s="39" t="s">
        <v>42</v>
      </c>
      <c r="D685" s="42">
        <f>_xll.qlCalendarAdvance(Calendar,$D684,B685,"f",FALSE)</f>
        <v>44376</v>
      </c>
      <c r="E685" s="177">
        <f>_xll.qlInterestRateIndexValueDate(IndexON,D685)</f>
        <v>44376</v>
      </c>
      <c r="F685" s="193">
        <f>IFERROR(_xll.qlIndexFixing(IndexON,D685,TRUE,_xll.ohTrigger(RecalcTrigger,TriggerON)),NA())</f>
        <v>3.7645860724744296E-3</v>
      </c>
      <c r="H685" s="42">
        <f>_xll.qlCalendarAdvance(Calendar,$H684,B685,"f",FALSE)</f>
        <v>44376</v>
      </c>
      <c r="I685" s="177">
        <f>_xll.qlInterestRateIndexValueDate(Index1M,$H685)</f>
        <v>44378</v>
      </c>
      <c r="J685" s="182">
        <f>IFERROR(_xll.qlIndexFixing(Index1M,$H685,TRUE,_xll.ohTrigger(RecalcTrigger,Trigger1M)),NA())</f>
        <v>3.9485457902582732E-3</v>
      </c>
      <c r="K685" s="44">
        <f>IFERROR(_xll.qlIndexFixing(Index3M,H685,TRUE,_xll.ohTrigger(RecalcTrigger,Trigger3M)),NA())</f>
        <v>5.6120098748148389E-3</v>
      </c>
      <c r="L685" s="44">
        <f>IFERROR(_xll.qlIndexFixing(Index6M,$H685,TRUE,_xll.ohTrigger(RecalcTrigger,Trigger6M)),NA())</f>
        <v>7.3973048886352959E-3</v>
      </c>
      <c r="M685" s="183">
        <f>IFERROR(_xll.qlIndexFixing(Index1Y,$H685,TRUE,_xll.ohTrigger(RecalcTrigger,Trigger1Y)),NA())</f>
        <v>9.5747339656720738E-3</v>
      </c>
      <c r="N685" s="182">
        <f>IFERROR(_xll.qlIndexFixing(ONIndex1M,I685,TRUE,_xll.ohTrigger(RecalcTrigger,Trigger1M)),NA())</f>
        <v>3.8380002592841578E-3</v>
      </c>
      <c r="O685" s="44">
        <f>IFERROR(_xll.qlIndexFixing(ONIndex3M,I685,TRUE,_xll.ohTrigger(RecalcTrigger,Trigger3M)),NA())</f>
        <v>5.2132527870618617E-3</v>
      </c>
      <c r="P685" s="44">
        <f>IFERROR(_xll.qlIndexFixing(ONIndex6M,I685,TRUE,_xll.ohTrigger(RecalcTrigger,Trigger6M)),NA())</f>
        <v>6.6444337466453618E-3</v>
      </c>
      <c r="Q685" s="183">
        <f>IFERROR(_xll.qlIndexFixing(ONIndex1Y,I685,TRUE,_xll.ohTrigger(RecalcTrigger,Trigger1Y)),NA())</f>
        <v>8.1229864690612885E-3</v>
      </c>
    </row>
    <row r="686" spans="2:17" x14ac:dyDescent="0.2">
      <c r="B686" s="39" t="s">
        <v>42</v>
      </c>
      <c r="D686" s="42">
        <f>_xll.qlCalendarAdvance(Calendar,$D685,B686,"f",FALSE)</f>
        <v>44383</v>
      </c>
      <c r="E686" s="177">
        <f>_xll.qlInterestRateIndexValueDate(IndexON,D686)</f>
        <v>44383</v>
      </c>
      <c r="F686" s="193">
        <f>IFERROR(_xll.qlIndexFixing(IndexON,D686,TRUE,_xll.ohTrigger(RecalcTrigger,TriggerON)),NA())</f>
        <v>3.8336129822624798E-3</v>
      </c>
      <c r="H686" s="42">
        <f>_xll.qlCalendarAdvance(Calendar,$H685,B686,"f",FALSE)</f>
        <v>44383</v>
      </c>
      <c r="I686" s="177">
        <f>_xll.qlInterestRateIndexValueDate(Index1M,$H686)</f>
        <v>44385</v>
      </c>
      <c r="J686" s="182">
        <f>IFERROR(_xll.qlIndexFixing(Index1M,$H686,TRUE,_xll.ohTrigger(RecalcTrigger,Trigger1M)),NA())</f>
        <v>4.015390436928612E-3</v>
      </c>
      <c r="K686" s="44">
        <f>IFERROR(_xll.qlIndexFixing(Index3M,H686,TRUE,_xll.ohTrigger(RecalcTrigger,Trigger3M)),NA())</f>
        <v>5.6783875492005332E-3</v>
      </c>
      <c r="L686" s="44">
        <f>IFERROR(_xll.qlIndexFixing(Index6M,$H686,TRUE,_xll.ohTrigger(RecalcTrigger,Trigger6M)),NA())</f>
        <v>7.4557938836502984E-3</v>
      </c>
      <c r="M686" s="183">
        <f>IFERROR(_xll.qlIndexFixing(Index1Y,$H686,TRUE,_xll.ohTrigger(RecalcTrigger,Trigger1Y)),NA())</f>
        <v>9.6302256637128825E-3</v>
      </c>
      <c r="N686" s="182">
        <f>IFERROR(_xll.qlIndexFixing(ONIndex1M,I686,TRUE,_xll.ohTrigger(RecalcTrigger,Trigger1M)),NA())</f>
        <v>3.9049387533918178E-3</v>
      </c>
      <c r="O686" s="44">
        <f>IFERROR(_xll.qlIndexFixing(ONIndex3M,I686,TRUE,_xll.ohTrigger(RecalcTrigger,Trigger3M)),NA())</f>
        <v>5.2802808539986756E-3</v>
      </c>
      <c r="P686" s="44">
        <f>IFERROR(_xll.qlIndexFixing(ONIndex6M,I686,TRUE,_xll.ohTrigger(RecalcTrigger,Trigger6M)),NA())</f>
        <v>6.7030479740370907E-3</v>
      </c>
      <c r="Q686" s="183">
        <f>IFERROR(_xll.qlIndexFixing(ONIndex1Y,I686,TRUE,_xll.ohTrigger(RecalcTrigger,Trigger1Y)),NA())</f>
        <v>8.1784538451135091E-3</v>
      </c>
    </row>
    <row r="687" spans="2:17" x14ac:dyDescent="0.2">
      <c r="B687" s="39" t="s">
        <v>42</v>
      </c>
      <c r="D687" s="42">
        <f>_xll.qlCalendarAdvance(Calendar,$D686,B687,"f",FALSE)</f>
        <v>44390</v>
      </c>
      <c r="E687" s="177">
        <f>_xll.qlInterestRateIndexValueDate(IndexON,D687)</f>
        <v>44390</v>
      </c>
      <c r="F687" s="193">
        <f>IFERROR(_xll.qlIndexFixing(IndexON,D687,TRUE,_xll.ohTrigger(RecalcTrigger,TriggerON)),NA())</f>
        <v>3.9026028533584167E-3</v>
      </c>
      <c r="H687" s="42">
        <f>_xll.qlCalendarAdvance(Calendar,$H686,B687,"f",FALSE)</f>
        <v>44390</v>
      </c>
      <c r="I687" s="177">
        <f>_xll.qlInterestRateIndexValueDate(Index1M,$H687)</f>
        <v>44392</v>
      </c>
      <c r="J687" s="182">
        <f>IFERROR(_xll.qlIndexFixing(Index1M,$H687,TRUE,_xll.ohTrigger(RecalcTrigger,Trigger1M)),NA())</f>
        <v>4.0821604999946581E-3</v>
      </c>
      <c r="K687" s="44">
        <f>IFERROR(_xll.qlIndexFixing(Index3M,H687,TRUE,_xll.ohTrigger(RecalcTrigger,Trigger3M)),NA())</f>
        <v>5.7446281875159098E-3</v>
      </c>
      <c r="L687" s="44">
        <f>IFERROR(_xll.qlIndexFixing(Index6M,$H687,TRUE,_xll.ohTrigger(RecalcTrigger,Trigger6M)),NA())</f>
        <v>7.5142450125443086E-3</v>
      </c>
      <c r="M687" s="183">
        <f>IFERROR(_xll.qlIndexFixing(Index1Y,$H687,TRUE,_xll.ohTrigger(RecalcTrigger,Trigger1Y)),NA())</f>
        <v>9.6856823830720404E-3</v>
      </c>
      <c r="N687" s="182">
        <f>IFERROR(_xll.qlIndexFixing(ONIndex1M,I687,TRUE,_xll.ohTrigger(RecalcTrigger,Trigger1M)),NA())</f>
        <v>3.9718103352637257E-3</v>
      </c>
      <c r="O687" s="44">
        <f>IFERROR(_xll.qlIndexFixing(ONIndex3M,I687,TRUE,_xll.ohTrigger(RecalcTrigger,Trigger3M)),NA())</f>
        <v>5.3472033479451397E-3</v>
      </c>
      <c r="P687" s="44">
        <f>IFERROR(_xll.qlIndexFixing(ONIndex6M,I687,TRUE,_xll.ohTrigger(RecalcTrigger,Trigger6M)),NA())</f>
        <v>6.7616564098216259E-3</v>
      </c>
      <c r="Q687" s="183">
        <f>IFERROR(_xll.qlIndexFixing(ONIndex1Y,I687,TRUE,_xll.ohTrigger(RecalcTrigger,Trigger1Y)),NA())</f>
        <v>8.2339342613746425E-3</v>
      </c>
    </row>
    <row r="688" spans="2:17" x14ac:dyDescent="0.2">
      <c r="B688" s="39" t="s">
        <v>42</v>
      </c>
      <c r="D688" s="42">
        <f>_xll.qlCalendarAdvance(Calendar,$D687,B688,"f",FALSE)</f>
        <v>44397</v>
      </c>
      <c r="E688" s="177">
        <f>_xll.qlInterestRateIndexValueDate(IndexON,D688)</f>
        <v>44397</v>
      </c>
      <c r="F688" s="193">
        <f>IFERROR(_xll.qlIndexFixing(IndexON,D688,TRUE,_xll.ohTrigger(RecalcTrigger,TriggerON)),NA())</f>
        <v>3.9715508023885349E-3</v>
      </c>
      <c r="H688" s="42">
        <f>_xll.qlCalendarAdvance(Calendar,$H687,B688,"f",FALSE)</f>
        <v>44397</v>
      </c>
      <c r="I688" s="177">
        <f>_xll.qlInterestRateIndexValueDate(Index1M,$H688)</f>
        <v>44399</v>
      </c>
      <c r="J688" s="182">
        <f>IFERROR(_xll.qlIndexFixing(Index1M,$H688,TRUE,_xll.ohTrigger(RecalcTrigger,Trigger1M)),NA())</f>
        <v>4.1488510888360031E-3</v>
      </c>
      <c r="K688" s="44">
        <f>IFERROR(_xll.qlIndexFixing(Index3M,H688,TRUE,_xll.ohTrigger(RecalcTrigger,Trigger3M)),NA())</f>
        <v>5.8107263140306648E-3</v>
      </c>
      <c r="L688" s="44">
        <f>IFERROR(_xll.qlIndexFixing(Index6M,$H688,TRUE,_xll.ohTrigger(RecalcTrigger,Trigger6M)),NA())</f>
        <v>7.5726555979871426E-3</v>
      </c>
      <c r="M688" s="183">
        <f>IFERROR(_xll.qlIndexFixing(Index1Y,$H688,TRUE,_xll.ohTrigger(RecalcTrigger,Trigger1Y)),NA())</f>
        <v>9.7411020760220825E-3</v>
      </c>
      <c r="N688" s="182">
        <f>IFERROR(_xll.qlIndexFixing(ONIndex1M,I688,TRUE,_xll.ohTrigger(RecalcTrigger,Trigger1M)),NA())</f>
        <v>4.0386101172096289E-3</v>
      </c>
      <c r="O688" s="44">
        <f>IFERROR(_xll.qlIndexFixing(ONIndex3M,I688,TRUE,_xll.ohTrigger(RecalcTrigger,Trigger3M)),NA())</f>
        <v>5.414014807749723E-3</v>
      </c>
      <c r="P688" s="44">
        <f>IFERROR(_xll.qlIndexFixing(ONIndex6M,I688,TRUE,_xll.ohTrigger(RecalcTrigger,Trigger6M)),NA())</f>
        <v>6.8202563909292024E-3</v>
      </c>
      <c r="Q688" s="183">
        <f>IFERROR(_xll.qlIndexFixing(ONIndex1Y,I688,TRUE,_xll.ohTrigger(RecalcTrigger,Trigger1Y)),NA())</f>
        <v>8.2894257383081538E-3</v>
      </c>
    </row>
    <row r="689" spans="2:17" x14ac:dyDescent="0.2">
      <c r="B689" s="39" t="s">
        <v>42</v>
      </c>
      <c r="D689" s="42">
        <f>_xll.qlCalendarAdvance(Calendar,$D688,B689,"f",FALSE)</f>
        <v>44404</v>
      </c>
      <c r="E689" s="177">
        <f>_xll.qlInterestRateIndexValueDate(IndexON,D689)</f>
        <v>44404</v>
      </c>
      <c r="F689" s="193">
        <f>IFERROR(_xll.qlIndexFixing(IndexON,D689,TRUE,_xll.ohTrigger(RecalcTrigger,TriggerON)),NA())</f>
        <v>4.0404519454195764E-3</v>
      </c>
      <c r="H689" s="42">
        <f>_xll.qlCalendarAdvance(Calendar,$H688,B689,"f",FALSE)</f>
        <v>44404</v>
      </c>
      <c r="I689" s="177">
        <f>_xll.qlInterestRateIndexValueDate(Index1M,$H689)</f>
        <v>44406</v>
      </c>
      <c r="J689" s="182">
        <f>IFERROR(_xll.qlIndexFixing(Index1M,$H689,TRUE,_xll.ohTrigger(RecalcTrigger,Trigger1M)),NA())</f>
        <v>4.21545731270484E-3</v>
      </c>
      <c r="K689" s="44">
        <f>IFERROR(_xll.qlIndexFixing(Index3M,H689,TRUE,_xll.ohTrigger(RecalcTrigger,Trigger3M)),NA())</f>
        <v>5.8766764526634709E-3</v>
      </c>
      <c r="L689" s="44">
        <f>IFERROR(_xll.qlIndexFixing(Index6M,$H689,TRUE,_xll.ohTrigger(RecalcTrigger,Trigger6M)),NA())</f>
        <v>7.6310229623292999E-3</v>
      </c>
      <c r="M689" s="183">
        <f>IFERROR(_xll.qlIndexFixing(Index1Y,$H689,TRUE,_xll.ohTrigger(RecalcTrigger,Trigger1Y)),NA())</f>
        <v>9.7964826939063113E-3</v>
      </c>
      <c r="N689" s="182">
        <f>IFERROR(_xll.qlIndexFixing(ONIndex1M,I689,TRUE,_xll.ohTrigger(RecalcTrigger,Trigger1M)),NA())</f>
        <v>4.1053332117790831E-3</v>
      </c>
      <c r="O689" s="44">
        <f>IFERROR(_xll.qlIndexFixing(ONIndex3M,I689,TRUE,_xll.ohTrigger(RecalcTrigger,Trigger3M)),NA())</f>
        <v>5.4807097729003829E-3</v>
      </c>
      <c r="P689" s="44">
        <f>IFERROR(_xll.qlIndexFixing(ONIndex6M,I689,TRUE,_xll.ohTrigger(RecalcTrigger,Trigger6M)),NA())</f>
        <v>6.8788452537305034E-3</v>
      </c>
      <c r="Q689" s="183">
        <f>IFERROR(_xll.qlIndexFixing(ONIndex1Y,I689,TRUE,_xll.ohTrigger(RecalcTrigger,Trigger1Y)),NA())</f>
        <v>8.3449262961377002E-3</v>
      </c>
    </row>
    <row r="690" spans="2:17" x14ac:dyDescent="0.2">
      <c r="B690" s="39" t="s">
        <v>42</v>
      </c>
      <c r="D690" s="42">
        <f>_xll.qlCalendarAdvance(Calendar,$D689,B690,"f",FALSE)</f>
        <v>44411</v>
      </c>
      <c r="E690" s="177">
        <f>_xll.qlInterestRateIndexValueDate(IndexON,D690)</f>
        <v>44411</v>
      </c>
      <c r="F690" s="193">
        <f>IFERROR(_xll.qlIndexFixing(IndexON,D690,TRUE,_xll.ohTrigger(RecalcTrigger,TriggerON)),NA())</f>
        <v>4.1093013987580918E-3</v>
      </c>
      <c r="H690" s="42">
        <f>_xll.qlCalendarAdvance(Calendar,$H689,B690,"f",FALSE)</f>
        <v>44411</v>
      </c>
      <c r="I690" s="177">
        <f>_xll.qlInterestRateIndexValueDate(Index1M,$H690)</f>
        <v>44413</v>
      </c>
      <c r="J690" s="182">
        <f>IFERROR(_xll.qlIndexFixing(Index1M,$H690,TRUE,_xll.ohTrigger(RecalcTrigger,Trigger1M)),NA())</f>
        <v>4.2819742807484462E-3</v>
      </c>
      <c r="K690" s="44">
        <f>IFERROR(_xll.qlIndexFixing(Index3M,H690,TRUE,_xll.ohTrigger(RecalcTrigger,Trigger3M)),NA())</f>
        <v>5.9424731269811081E-3</v>
      </c>
      <c r="L690" s="44">
        <f>IFERROR(_xll.qlIndexFixing(Index6M,$H690,TRUE,_xll.ohTrigger(RecalcTrigger,Trigger6M)),NA())</f>
        <v>7.6893444276028245E-3</v>
      </c>
      <c r="M690" s="183">
        <f>IFERROR(_xll.qlIndexFixing(Index1Y,$H690,TRUE,_xll.ohTrigger(RecalcTrigger,Trigger1Y)),NA())</f>
        <v>9.8518221871405527E-3</v>
      </c>
      <c r="N690" s="182">
        <f>IFERROR(_xll.qlIndexFixing(ONIndex1M,I690,TRUE,_xll.ohTrigger(RecalcTrigger,Trigger1M)),NA())</f>
        <v>4.1719747312018995E-3</v>
      </c>
      <c r="O690" s="44">
        <f>IFERROR(_xll.qlIndexFixing(ONIndex3M,I690,TRUE,_xll.ohTrigger(RecalcTrigger,Trigger3M)),NA())</f>
        <v>5.5472827823255244E-3</v>
      </c>
      <c r="P690" s="44">
        <f>IFERROR(_xll.qlIndexFixing(ONIndex6M,I690,TRUE,_xll.ohTrigger(RecalcTrigger,Trigger6M)),NA())</f>
        <v>6.9374203348360197E-3</v>
      </c>
      <c r="Q690" s="183">
        <f>IFERROR(_xll.qlIndexFixing(ONIndex1Y,I690,TRUE,_xll.ohTrigger(RecalcTrigger,Trigger1Y)),NA())</f>
        <v>8.400433955246811E-3</v>
      </c>
    </row>
    <row r="691" spans="2:17" x14ac:dyDescent="0.2">
      <c r="B691" s="39" t="s">
        <v>42</v>
      </c>
      <c r="D691" s="42">
        <f>_xll.qlCalendarAdvance(Calendar,$D690,B691,"f",FALSE)</f>
        <v>44418</v>
      </c>
      <c r="E691" s="177">
        <f>_xll.qlInterestRateIndexValueDate(IndexON,D691)</f>
        <v>44418</v>
      </c>
      <c r="F691" s="193">
        <f>IFERROR(_xll.qlIndexFixing(IndexON,D691,TRUE,_xll.ohTrigger(RecalcTrigger,TriggerON)),NA())</f>
        <v>4.1780942789504394E-3</v>
      </c>
      <c r="H691" s="42">
        <f>_xll.qlCalendarAdvance(Calendar,$H690,B691,"f",FALSE)</f>
        <v>44418</v>
      </c>
      <c r="I691" s="177">
        <f>_xll.qlInterestRateIndexValueDate(Index1M,$H691)</f>
        <v>44420</v>
      </c>
      <c r="J691" s="182">
        <f>IFERROR(_xll.qlIndexFixing(Index1M,$H691,TRUE,_xll.ohTrigger(RecalcTrigger,Trigger1M)),NA())</f>
        <v>4.3483971019941947E-3</v>
      </c>
      <c r="K691" s="44">
        <f>IFERROR(_xll.qlIndexFixing(Index3M,H691,TRUE,_xll.ohTrigger(RecalcTrigger,Trigger3M)),NA())</f>
        <v>6.0081108602010715E-3</v>
      </c>
      <c r="L691" s="44">
        <f>IFERROR(_xll.qlIndexFixing(Index6M,$H691,TRUE,_xll.ohTrigger(RecalcTrigger,Trigger6M)),NA())</f>
        <v>7.7476173155213079E-3</v>
      </c>
      <c r="M691" s="183">
        <f>IFERROR(_xll.qlIndexFixing(Index1Y,$H691,TRUE,_xll.ohTrigger(RecalcTrigger,Trigger1Y)),NA())</f>
        <v>9.9071185052144704E-3</v>
      </c>
      <c r="N691" s="182">
        <f>IFERROR(_xll.qlIndexFixing(ONIndex1M,I691,TRUE,_xll.ohTrigger(RecalcTrigger,Trigger1M)),NA())</f>
        <v>4.2385297881075701E-3</v>
      </c>
      <c r="O691" s="44">
        <f>IFERROR(_xll.qlIndexFixing(ONIndex3M,I691,TRUE,_xll.ohTrigger(RecalcTrigger,Trigger3M)),NA())</f>
        <v>5.613728375353233E-3</v>
      </c>
      <c r="P691" s="44">
        <f>IFERROR(_xll.qlIndexFixing(ONIndex6M,I691,TRUE,_xll.ohTrigger(RecalcTrigger,Trigger6M)),NA())</f>
        <v>6.9959789707763065E-3</v>
      </c>
      <c r="Q691" s="183">
        <f>IFERROR(_xll.qlIndexFixing(ONIndex1Y,I691,TRUE,_xll.ohTrigger(RecalcTrigger,Trigger1Y)),NA())</f>
        <v>8.4559467361788876E-3</v>
      </c>
    </row>
    <row r="692" spans="2:17" x14ac:dyDescent="0.2">
      <c r="B692" s="39" t="s">
        <v>42</v>
      </c>
      <c r="D692" s="42">
        <f>_xll.qlCalendarAdvance(Calendar,$D691,B692,"f",FALSE)</f>
        <v>44425</v>
      </c>
      <c r="E692" s="177">
        <f>_xll.qlInterestRateIndexValueDate(IndexON,D692)</f>
        <v>44425</v>
      </c>
      <c r="F692" s="193">
        <f>IFERROR(_xll.qlIndexFixing(IndexON,D692,TRUE,_xll.ohTrigger(RecalcTrigger,TriggerON)),NA())</f>
        <v>4.2468257021432976E-3</v>
      </c>
      <c r="H692" s="42">
        <f>_xll.qlCalendarAdvance(Calendar,$H691,B692,"f",FALSE)</f>
        <v>44425</v>
      </c>
      <c r="I692" s="177">
        <f>_xll.qlInterestRateIndexValueDate(Index1M,$H692)</f>
        <v>44427</v>
      </c>
      <c r="J692" s="182">
        <f>IFERROR(_xll.qlIndexFixing(Index1M,$H692,TRUE,_xll.ohTrigger(RecalcTrigger,Trigger1M)),NA())</f>
        <v>4.4147208853570485E-3</v>
      </c>
      <c r="K692" s="44">
        <f>IFERROR(_xll.qlIndexFixing(Index3M,H692,TRUE,_xll.ohTrigger(RecalcTrigger,Trigger3M)),NA())</f>
        <v>6.0735841751941751E-3</v>
      </c>
      <c r="L692" s="44">
        <f>IFERROR(_xll.qlIndexFixing(Index6M,$H692,TRUE,_xll.ohTrigger(RecalcTrigger,Trigger6M)),NA())</f>
        <v>7.805838947482463E-3</v>
      </c>
      <c r="M692" s="183">
        <f>IFERROR(_xll.qlIndexFixing(Index1Y,$H692,TRUE,_xll.ohTrigger(RecalcTrigger,Trigger1Y)),NA())</f>
        <v>9.9623695966906886E-3</v>
      </c>
      <c r="N692" s="182">
        <f>IFERROR(_xll.qlIndexFixing(ONIndex1M,I692,TRUE,_xll.ohTrigger(RecalcTrigger,Trigger1M)),NA())</f>
        <v>4.30499349464597E-3</v>
      </c>
      <c r="O692" s="44">
        <f>IFERROR(_xll.qlIndexFixing(ONIndex3M,I692,TRUE,_xll.ohTrigger(RecalcTrigger,Trigger3M)),NA())</f>
        <v>5.6800410912316579E-3</v>
      </c>
      <c r="P692" s="44">
        <f>IFERROR(_xll.qlIndexFixing(ONIndex6M,I692,TRUE,_xll.ohTrigger(RecalcTrigger,Trigger6M)),NA())</f>
        <v>7.0545184980819187E-3</v>
      </c>
      <c r="Q692" s="183">
        <f>IFERROR(_xll.qlIndexFixing(ONIndex1Y,I692,TRUE,_xll.ohTrigger(RecalcTrigger,Trigger1Y)),NA())</f>
        <v>8.511462659157587E-3</v>
      </c>
    </row>
    <row r="693" spans="2:17" x14ac:dyDescent="0.2">
      <c r="B693" s="39" t="s">
        <v>42</v>
      </c>
      <c r="D693" s="42">
        <f>_xll.qlCalendarAdvance(Calendar,$D692,B693,"f",FALSE)</f>
        <v>44432</v>
      </c>
      <c r="E693" s="177">
        <f>_xll.qlInterestRateIndexValueDate(IndexON,D693)</f>
        <v>44432</v>
      </c>
      <c r="F693" s="193">
        <f>IFERROR(_xll.qlIndexFixing(IndexON,D693,TRUE,_xll.ohTrigger(RecalcTrigger,TriggerON)),NA())</f>
        <v>4.3154907845632806E-3</v>
      </c>
      <c r="H693" s="42">
        <f>_xll.qlCalendarAdvance(Calendar,$H692,B693,"f",FALSE)</f>
        <v>44432</v>
      </c>
      <c r="I693" s="177">
        <f>_xll.qlInterestRateIndexValueDate(Index1M,$H693)</f>
        <v>44434</v>
      </c>
      <c r="J693" s="182">
        <f>IFERROR(_xll.qlIndexFixing(Index1M,$H693,TRUE,_xll.ohTrigger(RecalcTrigger,Trigger1M)),NA())</f>
        <v>4.4809407396445566E-3</v>
      </c>
      <c r="K693" s="44">
        <f>IFERROR(_xll.qlIndexFixing(Index3M,H693,TRUE,_xll.ohTrigger(RecalcTrigger,Trigger3M)),NA())</f>
        <v>6.1388875944802107E-3</v>
      </c>
      <c r="L693" s="44">
        <f>IFERROR(_xll.qlIndexFixing(Index6M,$H693,TRUE,_xll.ohTrigger(RecalcTrigger,Trigger6M)),NA())</f>
        <v>7.8640066445664087E-3</v>
      </c>
      <c r="M693" s="183">
        <f>IFERROR(_xll.qlIndexFixing(Index1Y,$H693,TRUE,_xll.ohTrigger(RecalcTrigger,Trigger1Y)),NA())</f>
        <v>1.0017573409207201E-2</v>
      </c>
      <c r="N693" s="182">
        <f>IFERROR(_xll.qlIndexFixing(ONIndex1M,I693,TRUE,_xll.ohTrigger(RecalcTrigger,Trigger1M)),NA())</f>
        <v>4.3713609634465911E-3</v>
      </c>
      <c r="O693" s="44">
        <f>IFERROR(_xll.qlIndexFixing(ONIndex3M,I693,TRUE,_xll.ohTrigger(RecalcTrigger,Trigger3M)),NA())</f>
        <v>5.7462154692888845E-3</v>
      </c>
      <c r="P693" s="44">
        <f>IFERROR(_xll.qlIndexFixing(ONIndex6M,I693,TRUE,_xll.ohTrigger(RecalcTrigger,Trigger6M)),NA())</f>
        <v>7.1130362533633473E-3</v>
      </c>
      <c r="Q693" s="183">
        <f>IFERROR(_xll.qlIndexFixing(ONIndex1Y,I693,TRUE,_xll.ohTrigger(RecalcTrigger,Trigger1Y)),NA())</f>
        <v>8.5669797445664386E-3</v>
      </c>
    </row>
    <row r="694" spans="2:17" x14ac:dyDescent="0.2">
      <c r="B694" s="39" t="s">
        <v>42</v>
      </c>
      <c r="D694" s="42">
        <f>_xll.qlCalendarAdvance(Calendar,$D693,B694,"f",FALSE)</f>
        <v>44439</v>
      </c>
      <c r="E694" s="177">
        <f>_xll.qlInterestRateIndexValueDate(IndexON,D694)</f>
        <v>44439</v>
      </c>
      <c r="F694" s="193">
        <f>IFERROR(_xll.qlIndexFixing(IndexON,D694,TRUE,_xll.ohTrigger(RecalcTrigger,TriggerON)),NA())</f>
        <v>4.384084642676811E-3</v>
      </c>
      <c r="H694" s="42">
        <f>_xll.qlCalendarAdvance(Calendar,$H693,B694,"f",FALSE)</f>
        <v>44439</v>
      </c>
      <c r="I694" s="177">
        <f>_xll.qlInterestRateIndexValueDate(Index1M,$H694)</f>
        <v>44441</v>
      </c>
      <c r="J694" s="182">
        <f>IFERROR(_xll.qlIndexFixing(Index1M,$H694,TRUE,_xll.ohTrigger(RecalcTrigger,Trigger1M)),NA())</f>
        <v>4.5470517735468619E-3</v>
      </c>
      <c r="K694" s="44">
        <f>IFERROR(_xll.qlIndexFixing(Index3M,H694,TRUE,_xll.ohTrigger(RecalcTrigger,Trigger3M)),NA())</f>
        <v>6.1993444695316218E-3</v>
      </c>
      <c r="L694" s="44">
        <f>IFERROR(_xll.qlIndexFixing(Index6M,$H694,TRUE,_xll.ohTrigger(RecalcTrigger,Trigger6M)),NA())</f>
        <v>7.9010312155587733E-3</v>
      </c>
      <c r="M694" s="183">
        <f>IFERROR(_xll.qlIndexFixing(Index1Y,$H694,TRUE,_xll.ohTrigger(RecalcTrigger,Trigger1Y)),NA())</f>
        <v>1.0072727889476494E-2</v>
      </c>
      <c r="N694" s="182">
        <f>IFERROR(_xll.qlIndexFixing(ONIndex1M,I694,TRUE,_xll.ohTrigger(RecalcTrigger,Trigger1M)),NA())</f>
        <v>4.4376273067392447E-3</v>
      </c>
      <c r="O694" s="44">
        <f>IFERROR(_xll.qlIndexFixing(ONIndex3M,I694,TRUE,_xll.ohTrigger(RecalcTrigger,Trigger3M)),NA())</f>
        <v>5.812246048693126E-3</v>
      </c>
      <c r="P694" s="44">
        <f>IFERROR(_xll.qlIndexFixing(ONIndex6M,I694,TRUE,_xll.ohTrigger(RecalcTrigger,Trigger6M)),NA())</f>
        <v>7.1715295730712114E-3</v>
      </c>
      <c r="Q694" s="183">
        <f>IFERROR(_xll.qlIndexFixing(ONIndex1Y,I694,TRUE,_xll.ohTrigger(RecalcTrigger,Trigger1Y)),NA())</f>
        <v>8.6224960127889716E-3</v>
      </c>
    </row>
    <row r="695" spans="2:17" x14ac:dyDescent="0.2">
      <c r="B695" s="39" t="s">
        <v>42</v>
      </c>
      <c r="D695" s="42">
        <f>_xll.qlCalendarAdvance(Calendar,$D694,B695,"f",FALSE)</f>
        <v>44446</v>
      </c>
      <c r="E695" s="177">
        <f>_xll.qlInterestRateIndexValueDate(IndexON,D695)</f>
        <v>44446</v>
      </c>
      <c r="F695" s="193">
        <f>IFERROR(_xll.qlIndexFixing(IndexON,D695,TRUE,_xll.ohTrigger(RecalcTrigger,TriggerON)),NA())</f>
        <v>4.452602392710503E-3</v>
      </c>
      <c r="H695" s="42">
        <f>_xll.qlCalendarAdvance(Calendar,$H694,B695,"f",FALSE)</f>
        <v>44446</v>
      </c>
      <c r="I695" s="177">
        <f>_xll.qlInterestRateIndexValueDate(Index1M,$H695)</f>
        <v>44448</v>
      </c>
      <c r="J695" s="182">
        <f>IFERROR(_xll.qlIndexFixing(Index1M,$H695,TRUE,_xll.ohTrigger(RecalcTrigger,Trigger1M)),NA())</f>
        <v>4.613049095646693E-3</v>
      </c>
      <c r="K695" s="44">
        <f>IFERROR(_xll.qlIndexFixing(Index3M,H695,TRUE,_xll.ohTrigger(RecalcTrigger,Trigger3M)),NA())</f>
        <v>6.2643044912177844E-3</v>
      </c>
      <c r="L695" s="44">
        <f>IFERROR(_xll.qlIndexFixing(Index6M,$H695,TRUE,_xll.ohTrigger(RecalcTrigger,Trigger6M)),NA())</f>
        <v>7.9591022809970772E-3</v>
      </c>
      <c r="M695" s="183">
        <f>IFERROR(_xll.qlIndexFixing(Index1Y,$H695,TRUE,_xll.ohTrigger(RecalcTrigger,Trigger1Y)),NA())</f>
        <v>1.0127830983288177E-2</v>
      </c>
      <c r="N695" s="182">
        <f>IFERROR(_xll.qlIndexFixing(ONIndex1M,I695,TRUE,_xll.ohTrigger(RecalcTrigger,Trigger1M)),NA())</f>
        <v>4.5037876369136143E-3</v>
      </c>
      <c r="O695" s="44">
        <f>IFERROR(_xll.qlIndexFixing(ONIndex3M,I695,TRUE,_xll.ohTrigger(RecalcTrigger,Trigger3M)),NA())</f>
        <v>5.8781273684527235E-3</v>
      </c>
      <c r="P695" s="44">
        <f>IFERROR(_xll.qlIndexFixing(ONIndex6M,I695,TRUE,_xll.ohTrigger(RecalcTrigger,Trigger6M)),NA())</f>
        <v>7.2299957939758741E-3</v>
      </c>
      <c r="Q695" s="183">
        <f>IFERROR(_xll.qlIndexFixing(ONIndex1Y,I695,TRUE,_xll.ohTrigger(RecalcTrigger,Trigger1Y)),NA())</f>
        <v>8.6780094842886513E-3</v>
      </c>
    </row>
    <row r="696" spans="2:17" x14ac:dyDescent="0.2">
      <c r="B696" s="39" t="s">
        <v>42</v>
      </c>
      <c r="D696" s="42">
        <f>_xll.qlCalendarAdvance(Calendar,$D695,B696,"f",FALSE)</f>
        <v>44453</v>
      </c>
      <c r="E696" s="177">
        <f>_xll.qlInterestRateIndexValueDate(IndexON,D696)</f>
        <v>44453</v>
      </c>
      <c r="F696" s="193">
        <f>IFERROR(_xll.qlIndexFixing(IndexON,D696,TRUE,_xll.ohTrigger(RecalcTrigger,TriggerON)),NA())</f>
        <v>4.5210391509709069E-3</v>
      </c>
      <c r="H696" s="42">
        <f>_xll.qlCalendarAdvance(Calendar,$H695,B696,"f",FALSE)</f>
        <v>44453</v>
      </c>
      <c r="I696" s="177">
        <f>_xll.qlInterestRateIndexValueDate(Index1M,$H696)</f>
        <v>44455</v>
      </c>
      <c r="J696" s="182">
        <f>IFERROR(_xll.qlIndexFixing(Index1M,$H696,TRUE,_xll.ohTrigger(RecalcTrigger,Trigger1M)),NA())</f>
        <v>4.6789278144043767E-3</v>
      </c>
      <c r="K696" s="44">
        <f>IFERROR(_xll.qlIndexFixing(Index3M,H696,TRUE,_xll.ohTrigger(RecalcTrigger,Trigger3M)),NA())</f>
        <v>6.3290785656428417E-3</v>
      </c>
      <c r="L696" s="44">
        <f>IFERROR(_xll.qlIndexFixing(Index6M,$H696,TRUE,_xll.ohTrigger(RecalcTrigger,Trigger6M)),NA())</f>
        <v>8.0171122904141474E-3</v>
      </c>
      <c r="M696" s="183">
        <f>IFERROR(_xll.qlIndexFixing(Index1Y,$H696,TRUE,_xll.ohTrigger(RecalcTrigger,Trigger1Y)),NA())</f>
        <v>1.0182880635508545E-2</v>
      </c>
      <c r="N696" s="182">
        <f>IFERROR(_xll.qlIndexFixing(ONIndex1M,I696,TRUE,_xll.ohTrigger(RecalcTrigger,Trigger1M)),NA())</f>
        <v>4.5698370665991916E-3</v>
      </c>
      <c r="O696" s="44">
        <f>IFERROR(_xll.qlIndexFixing(ONIndex3M,I696,TRUE,_xll.ohTrigger(RecalcTrigger,Trigger3M)),NA())</f>
        <v>5.9438539678158264E-3</v>
      </c>
      <c r="P696" s="44">
        <f>IFERROR(_xll.qlIndexFixing(ONIndex6M,I696,TRUE,_xll.ohTrigger(RecalcTrigger,Trigger6M)),NA())</f>
        <v>7.2884322522881462E-3</v>
      </c>
      <c r="Q696" s="183">
        <f>IFERROR(_xll.qlIndexFixing(ONIndex1Y,I696,TRUE,_xll.ohTrigger(RecalcTrigger,Trigger1Y)),NA())</f>
        <v>8.7335181793690708E-3</v>
      </c>
    </row>
    <row r="697" spans="2:17" x14ac:dyDescent="0.2">
      <c r="B697" s="39" t="s">
        <v>42</v>
      </c>
      <c r="D697" s="42">
        <f>_xll.qlCalendarAdvance(Calendar,$D696,B697,"f",FALSE)</f>
        <v>44460</v>
      </c>
      <c r="E697" s="177">
        <f>_xll.qlInterestRateIndexValueDate(IndexON,D697)</f>
        <v>44460</v>
      </c>
      <c r="F697" s="193">
        <f>IFERROR(_xll.qlIndexFixing(IndexON,D697,TRUE,_xll.ohTrigger(RecalcTrigger,TriggerON)),NA())</f>
        <v>4.5893900336047011E-3</v>
      </c>
      <c r="H697" s="42">
        <f>_xll.qlCalendarAdvance(Calendar,$H696,B697,"f",FALSE)</f>
        <v>44460</v>
      </c>
      <c r="I697" s="177">
        <f>_xll.qlInterestRateIndexValueDate(Index1M,$H697)</f>
        <v>44462</v>
      </c>
      <c r="J697" s="182">
        <f>IFERROR(_xll.qlIndexFixing(Index1M,$H697,TRUE,_xll.ohTrigger(RecalcTrigger,Trigger1M)),NA())</f>
        <v>4.7446830381853156E-3</v>
      </c>
      <c r="K697" s="44">
        <f>IFERROR(_xll.qlIndexFixing(Index3M,H697,TRUE,_xll.ohTrigger(RecalcTrigger,Trigger3M)),NA())</f>
        <v>6.3936612142019705E-3</v>
      </c>
      <c r="L697" s="44">
        <f>IFERROR(_xll.qlIndexFixing(Index6M,$H697,TRUE,_xll.ohTrigger(RecalcTrigger,Trigger6M)),NA())</f>
        <v>8.0750585641908047E-3</v>
      </c>
      <c r="M697" s="183">
        <f>IFERROR(_xll.qlIndexFixing(Index1Y,$H697,TRUE,_xll.ohTrigger(RecalcTrigger,Trigger1Y)),NA())</f>
        <v>1.0237874790082762E-2</v>
      </c>
      <c r="N697" s="182">
        <f>IFERROR(_xll.qlIndexFixing(ONIndex1M,I697,TRUE,_xll.ohTrigger(RecalcTrigger,Trigger1M)),NA())</f>
        <v>4.6357707078659161E-3</v>
      </c>
      <c r="O697" s="44">
        <f>IFERROR(_xll.qlIndexFixing(ONIndex3M,I697,TRUE,_xll.ohTrigger(RecalcTrigger,Trigger3M)),NA())</f>
        <v>6.0094203859506479E-3</v>
      </c>
      <c r="P697" s="44">
        <f>IFERROR(_xll.qlIndexFixing(ONIndex6M,I697,TRUE,_xll.ohTrigger(RecalcTrigger,Trigger6M)),NA())</f>
        <v>7.3468362848583268E-3</v>
      </c>
      <c r="Q697" s="183">
        <f>IFERROR(_xll.qlIndexFixing(ONIndex1Y,I697,TRUE,_xll.ohTrigger(RecalcTrigger,Trigger1Y)),NA())</f>
        <v>8.7890201182538874E-3</v>
      </c>
    </row>
    <row r="698" spans="2:17" x14ac:dyDescent="0.2">
      <c r="B698" s="39" t="s">
        <v>42</v>
      </c>
      <c r="D698" s="42">
        <f>_xll.qlCalendarAdvance(Calendar,$D697,B698,"f",FALSE)</f>
        <v>44467</v>
      </c>
      <c r="E698" s="177">
        <f>_xll.qlInterestRateIndexValueDate(IndexON,D698)</f>
        <v>44467</v>
      </c>
      <c r="F698" s="193">
        <f>IFERROR(_xll.qlIndexFixing(IndexON,D698,TRUE,_xll.ohTrigger(RecalcTrigger,TriggerON)),NA())</f>
        <v>4.657650157158244E-3</v>
      </c>
      <c r="H698" s="42">
        <f>_xll.qlCalendarAdvance(Calendar,$H697,B698,"f",FALSE)</f>
        <v>44467</v>
      </c>
      <c r="I698" s="177">
        <f>_xll.qlInterestRateIndexValueDate(Index1M,$H698)</f>
        <v>44469</v>
      </c>
      <c r="J698" s="182">
        <f>IFERROR(_xll.qlIndexFixing(Index1M,$H698,TRUE,_xll.ohTrigger(RecalcTrigger,Trigger1M)),NA())</f>
        <v>4.7961828346035637E-3</v>
      </c>
      <c r="K698" s="44">
        <f>IFERROR(_xll.qlIndexFixing(Index3M,H698,TRUE,_xll.ohTrigger(RecalcTrigger,Trigger3M)),NA())</f>
        <v>6.4626645198168804E-3</v>
      </c>
      <c r="L698" s="44">
        <f>IFERROR(_xll.qlIndexFixing(Index6M,$H698,TRUE,_xll.ohTrigger(RecalcTrigger,Trigger6M)),NA())</f>
        <v>8.1371400175738254E-3</v>
      </c>
      <c r="M698" s="183">
        <f>IFERROR(_xll.qlIndexFixing(Index1Y,$H698,TRUE,_xll.ohTrigger(RecalcTrigger,Trigger1Y)),NA())</f>
        <v>1.0292811390033775E-2</v>
      </c>
      <c r="N698" s="182">
        <f>IFERROR(_xll.qlIndexFixing(ONIndex1M,I698,TRUE,_xll.ohTrigger(RecalcTrigger,Trigger1M)),NA())</f>
        <v>4.7015836731834071E-3</v>
      </c>
      <c r="O698" s="44">
        <f>IFERROR(_xll.qlIndexFixing(ONIndex3M,I698,TRUE,_xll.ohTrigger(RecalcTrigger,Trigger3M)),NA())</f>
        <v>6.0748211623451454E-3</v>
      </c>
      <c r="P698" s="44">
        <f>IFERROR(_xll.qlIndexFixing(ONIndex6M,I698,TRUE,_xll.ohTrigger(RecalcTrigger,Trigger6M)),NA())</f>
        <v>7.405205228057099E-3</v>
      </c>
      <c r="Q698" s="183">
        <f>IFERROR(_xll.qlIndexFixing(ONIndex1Y,I698,TRUE,_xll.ohTrigger(RecalcTrigger,Trigger1Y)),NA())</f>
        <v>8.8445133215664384E-3</v>
      </c>
    </row>
    <row r="699" spans="2:17" x14ac:dyDescent="0.2">
      <c r="B699" s="39" t="s">
        <v>42</v>
      </c>
      <c r="D699" s="42">
        <f>_xll.qlCalendarAdvance(Calendar,$D698,B699,"f",FALSE)</f>
        <v>44474</v>
      </c>
      <c r="E699" s="177">
        <f>_xll.qlInterestRateIndexValueDate(IndexON,D699)</f>
        <v>44474</v>
      </c>
      <c r="F699" s="193">
        <f>IFERROR(_xll.qlIndexFixing(IndexON,D699,TRUE,_xll.ohTrigger(RecalcTrigger,TriggerON)),NA())</f>
        <v>4.7258146376183419E-3</v>
      </c>
      <c r="H699" s="42">
        <f>_xll.qlCalendarAdvance(Calendar,$H698,B699,"f",FALSE)</f>
        <v>44474</v>
      </c>
      <c r="I699" s="177">
        <f>_xll.qlInterestRateIndexValueDate(Index1M,$H699)</f>
        <v>44476</v>
      </c>
      <c r="J699" s="182">
        <f>IFERROR(_xll.qlIndexFixing(Index1M,$H699,TRUE,_xll.ohTrigger(RecalcTrigger,Trigger1M)),NA())</f>
        <v>4.875803433691539E-3</v>
      </c>
      <c r="K699" s="44">
        <f>IFERROR(_xll.qlIndexFixing(Index3M,H699,TRUE,_xll.ohTrigger(RecalcTrigger,Trigger3M)),NA())</f>
        <v>6.5268335188512668E-3</v>
      </c>
      <c r="L699" s="44">
        <f>IFERROR(_xll.qlIndexFixing(Index6M,$H699,TRUE,_xll.ohTrigger(RecalcTrigger,Trigger6M)),NA())</f>
        <v>8.194946224409156E-3</v>
      </c>
      <c r="M699" s="183">
        <f>IFERROR(_xll.qlIndexFixing(Index1Y,$H699,TRUE,_xll.ohTrigger(RecalcTrigger,Trigger1Y)),NA())</f>
        <v>1.034768837746625E-2</v>
      </c>
      <c r="N699" s="182">
        <f>IFERROR(_xll.qlIndexFixing(ONIndex1M,I699,TRUE,_xll.ohTrigger(RecalcTrigger,Trigger1M)),NA())</f>
        <v>4.7672710750212843E-3</v>
      </c>
      <c r="O699" s="44">
        <f>IFERROR(_xll.qlIndexFixing(ONIndex3M,I699,TRUE,_xll.ohTrigger(RecalcTrigger,Trigger3M)),NA())</f>
        <v>6.1400508357678518E-3</v>
      </c>
      <c r="P699" s="44">
        <f>IFERROR(_xll.qlIndexFixing(ONIndex6M,I699,TRUE,_xll.ohTrigger(RecalcTrigger,Trigger6M)),NA())</f>
        <v>7.4635364184949538E-3</v>
      </c>
      <c r="Q699" s="183">
        <f>IFERROR(_xll.qlIndexFixing(ONIndex1Y,I699,TRUE,_xll.ohTrigger(RecalcTrigger,Trigger1Y)),NA())</f>
        <v>8.899995809450445E-3</v>
      </c>
    </row>
    <row r="700" spans="2:17" x14ac:dyDescent="0.2">
      <c r="B700" s="39" t="s">
        <v>42</v>
      </c>
      <c r="D700" s="42">
        <f>_xll.qlCalendarAdvance(Calendar,$D699,B700,"f",FALSE)</f>
        <v>44481</v>
      </c>
      <c r="E700" s="177">
        <f>_xll.qlInterestRateIndexValueDate(IndexON,D700)</f>
        <v>44481</v>
      </c>
      <c r="F700" s="193">
        <f>IFERROR(_xll.qlIndexFixing(IndexON,D700,TRUE,_xll.ohTrigger(RecalcTrigger,TriggerON)),NA())</f>
        <v>4.7938785915313531E-3</v>
      </c>
      <c r="H700" s="42">
        <f>_xll.qlCalendarAdvance(Calendar,$H699,B700,"f",FALSE)</f>
        <v>44481</v>
      </c>
      <c r="I700" s="177">
        <f>_xll.qlInterestRateIndexValueDate(Index1M,$H700)</f>
        <v>44483</v>
      </c>
      <c r="J700" s="182">
        <f>IFERROR(_xll.qlIndexFixing(Index1M,$H700,TRUE,_xll.ohTrigger(RecalcTrigger,Trigger1M)),NA())</f>
        <v>4.9411588215830804E-3</v>
      </c>
      <c r="K700" s="44">
        <f>IFERROR(_xll.qlIndexFixing(Index3M,H700,TRUE,_xll.ohTrigger(RecalcTrigger,Trigger3M)),NA())</f>
        <v>6.5907942703890146E-3</v>
      </c>
      <c r="L700" s="44">
        <f>IFERROR(_xll.qlIndexFixing(Index6M,$H700,TRUE,_xll.ohTrigger(RecalcTrigger,Trigger6M)),NA())</f>
        <v>8.2526804709979352E-3</v>
      </c>
      <c r="M700" s="183">
        <f>IFERROR(_xll.qlIndexFixing(Index1Y,$H700,TRUE,_xll.ohTrigger(RecalcTrigger,Trigger1Y)),NA())</f>
        <v>1.0402503693564822E-2</v>
      </c>
      <c r="N700" s="182">
        <f>IFERROR(_xll.qlIndexFixing(ONIndex1M,I700,TRUE,_xll.ohTrigger(RecalcTrigger,Trigger1M)),NA())</f>
        <v>4.8328280256892953E-3</v>
      </c>
      <c r="O700" s="44">
        <f>IFERROR(_xll.qlIndexFixing(ONIndex3M,I700,TRUE,_xll.ohTrigger(RecalcTrigger,Trigger3M)),NA())</f>
        <v>6.2051039457866608E-3</v>
      </c>
      <c r="P700" s="44">
        <f>IFERROR(_xll.qlIndexFixing(ONIndex6M,I700,TRUE,_xll.ohTrigger(RecalcTrigger,Trigger6M)),NA())</f>
        <v>7.521827192702446E-3</v>
      </c>
      <c r="Q700" s="183">
        <f>IFERROR(_xll.qlIndexFixing(ONIndex1Y,I700,TRUE,_xll.ohTrigger(RecalcTrigger,Trigger1Y)),NA())</f>
        <v>8.9554656024493084E-3</v>
      </c>
    </row>
    <row r="701" spans="2:17" x14ac:dyDescent="0.2">
      <c r="B701" s="39" t="s">
        <v>42</v>
      </c>
      <c r="D701" s="42">
        <f>_xll.qlCalendarAdvance(Calendar,$D700,B701,"f",FALSE)</f>
        <v>44488</v>
      </c>
      <c r="E701" s="177">
        <f>_xll.qlInterestRateIndexValueDate(IndexON,D701)</f>
        <v>44488</v>
      </c>
      <c r="F701" s="193">
        <f>IFERROR(_xll.qlIndexFixing(IndexON,D701,TRUE,_xll.ohTrigger(RecalcTrigger,TriggerON)),NA())</f>
        <v>4.861837135123892E-3</v>
      </c>
      <c r="H701" s="42">
        <f>_xll.qlCalendarAdvance(Calendar,$H700,B701,"f",FALSE)</f>
        <v>44488</v>
      </c>
      <c r="I701" s="177">
        <f>_xll.qlInterestRateIndexValueDate(Index1M,$H701)</f>
        <v>44490</v>
      </c>
      <c r="J701" s="182">
        <f>IFERROR(_xll.qlIndexFixing(Index1M,$H701,TRUE,_xll.ohTrigger(RecalcTrigger,Trigger1M)),NA())</f>
        <v>5.0063711468303906E-3</v>
      </c>
      <c r="K701" s="44">
        <f>IFERROR(_xll.qlIndexFixing(Index3M,H701,TRUE,_xll.ohTrigger(RecalcTrigger,Trigger3M)),NA())</f>
        <v>6.6545412942816155E-3</v>
      </c>
      <c r="L701" s="44">
        <f>IFERROR(_xll.qlIndexFixing(Index6M,$H701,TRUE,_xll.ohTrigger(RecalcTrigger,Trigger6M)),NA())</f>
        <v>8.3103400763910699E-3</v>
      </c>
      <c r="M701" s="183">
        <f>IFERROR(_xll.qlIndexFixing(Index1Y,$H701,TRUE,_xll.ohTrigger(RecalcTrigger,Trigger1Y)),NA())</f>
        <v>1.0457255278596943E-2</v>
      </c>
      <c r="N701" s="182">
        <f>IFERROR(_xll.qlIndexFixing(ONIndex1M,I701,TRUE,_xll.ohTrigger(RecalcTrigger,Trigger1M)),NA())</f>
        <v>4.8982496375771234E-3</v>
      </c>
      <c r="O701" s="44">
        <f>IFERROR(_xll.qlIndexFixing(ONIndex3M,I701,TRUE,_xll.ohTrigger(RecalcTrigger,Trigger3M)),NA())</f>
        <v>6.2699750312500413E-3</v>
      </c>
      <c r="P701" s="44">
        <f>IFERROR(_xll.qlIndexFixing(ONIndex6M,I701,TRUE,_xll.ohTrigger(RecalcTrigger,Trigger6M)),NA())</f>
        <v>7.5800748872101309E-3</v>
      </c>
      <c r="Q701" s="183">
        <f>IFERROR(_xll.qlIndexFixing(ONIndex1Y,I701,TRUE,_xll.ohTrigger(RecalcTrigger,Trigger1Y)),NA())</f>
        <v>9.0109207207866859E-3</v>
      </c>
    </row>
    <row r="702" spans="2:17" x14ac:dyDescent="0.2">
      <c r="B702" s="39" t="s">
        <v>42</v>
      </c>
      <c r="D702" s="42">
        <f>_xll.qlCalendarAdvance(Calendar,$D701,B702,"f",FALSE)</f>
        <v>44495</v>
      </c>
      <c r="E702" s="177">
        <f>_xll.qlInterestRateIndexValueDate(IndexON,D702)</f>
        <v>44495</v>
      </c>
      <c r="F702" s="193">
        <f>IFERROR(_xll.qlIndexFixing(IndexON,D702,TRUE,_xll.ohTrigger(RecalcTrigger,TriggerON)),NA())</f>
        <v>4.9296853845426369E-3</v>
      </c>
      <c r="H702" s="42">
        <f>_xll.qlCalendarAdvance(Calendar,$H701,B702,"f",FALSE)</f>
        <v>44495</v>
      </c>
      <c r="I702" s="177">
        <f>_xll.qlInterestRateIndexValueDate(Index1M,$H702)</f>
        <v>44497</v>
      </c>
      <c r="J702" s="182">
        <f>IFERROR(_xll.qlIndexFixing(Index1M,$H702,TRUE,_xll.ohTrigger(RecalcTrigger,Trigger1M)),NA())</f>
        <v>5.07143551723932E-3</v>
      </c>
      <c r="K702" s="44">
        <f>IFERROR(_xll.qlIndexFixing(Index3M,H702,TRUE,_xll.ohTrigger(RecalcTrigger,Trigger3M)),NA())</f>
        <v>6.7180691100616856E-3</v>
      </c>
      <c r="L702" s="44">
        <f>IFERROR(_xll.qlIndexFixing(Index6M,$H702,TRUE,_xll.ohTrigger(RecalcTrigger,Trigger6M)),NA())</f>
        <v>8.3679223593377382E-3</v>
      </c>
      <c r="M702" s="183">
        <f>IFERROR(_xll.qlIndexFixing(Index1Y,$H702,TRUE,_xll.ohTrigger(RecalcTrigger,Trigger1Y)),NA())</f>
        <v>1.0511941071913755E-2</v>
      </c>
      <c r="N702" s="182">
        <f>IFERROR(_xll.qlIndexFixing(ONIndex1M,I702,TRUE,_xll.ohTrigger(RecalcTrigger,Trigger1M)),NA())</f>
        <v>4.9635310229945162E-3</v>
      </c>
      <c r="O702" s="44">
        <f>IFERROR(_xll.qlIndexFixing(ONIndex3M,I702,TRUE,_xll.ohTrigger(RecalcTrigger,Trigger3M)),NA())</f>
        <v>6.3346586314860787E-3</v>
      </c>
      <c r="P702" s="44">
        <f>IFERROR(_xll.qlIndexFixing(ONIndex6M,I702,TRUE,_xll.ohTrigger(RecalcTrigger,Trigger6M)),NA())</f>
        <v>7.6382768385485633E-3</v>
      </c>
      <c r="Q702" s="183">
        <f>IFERROR(_xll.qlIndexFixing(ONIndex1Y,I702,TRUE,_xll.ohTrigger(RecalcTrigger,Trigger1Y)),NA())</f>
        <v>9.0663591849260428E-3</v>
      </c>
    </row>
    <row r="703" spans="2:17" x14ac:dyDescent="0.2">
      <c r="B703" s="39" t="s">
        <v>42</v>
      </c>
      <c r="D703" s="42">
        <f>_xll.qlCalendarAdvance(Calendar,$D702,B703,"f",FALSE)</f>
        <v>44502</v>
      </c>
      <c r="E703" s="177">
        <f>_xll.qlInterestRateIndexValueDate(IndexON,D703)</f>
        <v>44502</v>
      </c>
      <c r="F703" s="193">
        <f>IFERROR(_xll.qlIndexFixing(IndexON,D703,TRUE,_xll.ohTrigger(RecalcTrigger,TriggerON)),NA())</f>
        <v>4.9974184560142021E-3</v>
      </c>
      <c r="H703" s="42">
        <f>_xll.qlCalendarAdvance(Calendar,$H702,B703,"f",FALSE)</f>
        <v>44502</v>
      </c>
      <c r="I703" s="177">
        <f>_xll.qlInterestRateIndexValueDate(Index1M,$H703)</f>
        <v>44504</v>
      </c>
      <c r="J703" s="182">
        <f>IFERROR(_xll.qlIndexFixing(Index1M,$H703,TRUE,_xll.ohTrigger(RecalcTrigger,Trigger1M)),NA())</f>
        <v>5.1363470405232925E-3</v>
      </c>
      <c r="K703" s="44">
        <f>IFERROR(_xll.qlIndexFixing(Index3M,H703,TRUE,_xll.ohTrigger(RecalcTrigger,Trigger3M)),NA())</f>
        <v>6.7813722369420952E-3</v>
      </c>
      <c r="L703" s="44">
        <f>IFERROR(_xll.qlIndexFixing(Index6M,$H703,TRUE,_xll.ohTrigger(RecalcTrigger,Trigger6M)),NA())</f>
        <v>8.4212477943816783E-3</v>
      </c>
      <c r="M703" s="183">
        <f>IFERROR(_xll.qlIndexFixing(Index1Y,$H703,TRUE,_xll.ohTrigger(RecalcTrigger,Trigger1Y)),NA())</f>
        <v>1.0566559011951188E-2</v>
      </c>
      <c r="N703" s="182">
        <f>IFERROR(_xll.qlIndexFixing(ONIndex1M,I703,TRUE,_xll.ohTrigger(RecalcTrigger,Trigger1M)),NA())</f>
        <v>5.0286672943311572E-3</v>
      </c>
      <c r="O703" s="44">
        <f>IFERROR(_xll.qlIndexFixing(ONIndex3M,I703,TRUE,_xll.ohTrigger(RecalcTrigger,Trigger3M)),NA())</f>
        <v>6.3991492856629861E-3</v>
      </c>
      <c r="P703" s="44">
        <f>IFERROR(_xll.qlIndexFixing(ONIndex6M,I703,TRUE,_xll.ohTrigger(RecalcTrigger,Trigger6M)),NA())</f>
        <v>7.6964303832482983E-3</v>
      </c>
      <c r="Q703" s="183">
        <f>IFERROR(_xll.qlIndexFixing(ONIndex1Y,I703,TRUE,_xll.ohTrigger(RecalcTrigger,Trigger1Y)),NA())</f>
        <v>9.1217790150111E-3</v>
      </c>
    </row>
    <row r="704" spans="2:17" x14ac:dyDescent="0.2">
      <c r="B704" s="39" t="s">
        <v>42</v>
      </c>
      <c r="D704" s="42">
        <f>_xll.qlCalendarAdvance(Calendar,$D703,B704,"f",FALSE)</f>
        <v>44509</v>
      </c>
      <c r="E704" s="177">
        <f>_xll.qlInterestRateIndexValueDate(IndexON,D704)</f>
        <v>44509</v>
      </c>
      <c r="F704" s="193">
        <f>IFERROR(_xll.qlIndexFixing(IndexON,D704,TRUE,_xll.ohTrigger(RecalcTrigger,TriggerON)),NA())</f>
        <v>5.065031466084946E-3</v>
      </c>
      <c r="H704" s="42">
        <f>_xll.qlCalendarAdvance(Calendar,$H703,B704,"f",FALSE)</f>
        <v>44509</v>
      </c>
      <c r="I704" s="177">
        <f>_xll.qlInterestRateIndexValueDate(Index1M,$H704)</f>
        <v>44511</v>
      </c>
      <c r="J704" s="182">
        <f>IFERROR(_xll.qlIndexFixing(Index1M,$H704,TRUE,_xll.ohTrigger(RecalcTrigger,Trigger1M)),NA())</f>
        <v>5.2011008242758283E-3</v>
      </c>
      <c r="K704" s="44">
        <f>IFERROR(_xll.qlIndexFixing(Index3M,H704,TRUE,_xll.ohTrigger(RecalcTrigger,Trigger3M)),NA())</f>
        <v>6.8444451938194477E-3</v>
      </c>
      <c r="L704" s="44">
        <f>IFERROR(_xll.qlIndexFixing(Index6M,$H704,TRUE,_xll.ohTrigger(RecalcTrigger,Trigger6M)),NA())</f>
        <v>8.4786745736017913E-3</v>
      </c>
      <c r="M704" s="183">
        <f>IFERROR(_xll.qlIndexFixing(Index1Y,$H704,TRUE,_xll.ohTrigger(RecalcTrigger,Trigger1Y)),NA())</f>
        <v>1.0621107036230398E-2</v>
      </c>
      <c r="N704" s="182">
        <f>IFERROR(_xll.qlIndexFixing(ONIndex1M,I704,TRUE,_xll.ohTrigger(RecalcTrigger,Trigger1M)),NA())</f>
        <v>5.09365356397673E-3</v>
      </c>
      <c r="O704" s="44">
        <f>IFERROR(_xll.qlIndexFixing(ONIndex3M,I704,TRUE,_xll.ohTrigger(RecalcTrigger,Trigger3M)),NA())</f>
        <v>6.4634415329489769E-3</v>
      </c>
      <c r="P704" s="44">
        <f>IFERROR(_xll.qlIndexFixing(ONIndex6M,I704,TRUE,_xll.ohTrigger(RecalcTrigger,Trigger6M)),NA())</f>
        <v>7.7545328578398909E-3</v>
      </c>
      <c r="Q704" s="183">
        <f>IFERROR(_xll.qlIndexFixing(ONIndex1Y,I704,TRUE,_xll.ohTrigger(RecalcTrigger,Trigger1Y)),NA())</f>
        <v>9.1771782316651951E-3</v>
      </c>
    </row>
    <row r="705" spans="2:17" x14ac:dyDescent="0.2">
      <c r="B705" s="39" t="s">
        <v>42</v>
      </c>
      <c r="D705" s="42">
        <f>_xll.qlCalendarAdvance(Calendar,$D704,B705,"f",FALSE)</f>
        <v>44516</v>
      </c>
      <c r="E705" s="177">
        <f>_xll.qlInterestRateIndexValueDate(IndexON,D705)</f>
        <v>44516</v>
      </c>
      <c r="F705" s="193">
        <f>IFERROR(_xll.qlIndexFixing(IndexON,D705,TRUE,_xll.ohTrigger(RecalcTrigger,TriggerON)),NA())</f>
        <v>5.1325195307416749E-3</v>
      </c>
      <c r="H705" s="42">
        <f>_xll.qlCalendarAdvance(Calendar,$H704,B705,"f",FALSE)</f>
        <v>44516</v>
      </c>
      <c r="I705" s="177">
        <f>_xll.qlInterestRateIndexValueDate(Index1M,$H705)</f>
        <v>44518</v>
      </c>
      <c r="J705" s="182">
        <f>IFERROR(_xll.qlIndexFixing(Index1M,$H705,TRUE,_xll.ohTrigger(RecalcTrigger,Trigger1M)),NA())</f>
        <v>5.2656919759855314E-3</v>
      </c>
      <c r="K705" s="44">
        <f>IFERROR(_xll.qlIndexFixing(Index3M,H705,TRUE,_xll.ohTrigger(RecalcTrigger,Trigger3M)),NA())</f>
        <v>6.9072824992801587E-3</v>
      </c>
      <c r="L705" s="44">
        <f>IFERROR(_xll.qlIndexFixing(Index6M,$H705,TRUE,_xll.ohTrigger(RecalcTrigger,Trigger6M)),NA())</f>
        <v>8.5360199542761032E-3</v>
      </c>
      <c r="M705" s="183">
        <f>IFERROR(_xll.qlIndexFixing(Index1Y,$H705,TRUE,_xll.ohTrigger(RecalcTrigger,Trigger1Y)),NA())</f>
        <v>1.0675583081360828E-2</v>
      </c>
      <c r="N705" s="182">
        <f>IFERROR(_xll.qlIndexFixing(ONIndex1M,I705,TRUE,_xll.ohTrigger(RecalcTrigger,Trigger1M)),NA())</f>
        <v>5.1584849442409819E-3</v>
      </c>
      <c r="O705" s="44">
        <f>IFERROR(_xll.qlIndexFixing(ONIndex3M,I705,TRUE,_xll.ohTrigger(RecalcTrigger,Trigger3M)),NA())</f>
        <v>6.5275299124323283E-3</v>
      </c>
      <c r="P705" s="44">
        <f>IFERROR(_xll.qlIndexFixing(ONIndex6M,I705,TRUE,_xll.ohTrigger(RecalcTrigger,Trigger6M)),NA())</f>
        <v>7.812581598853896E-3</v>
      </c>
      <c r="Q705" s="183">
        <f>IFERROR(_xll.qlIndexFixing(ONIndex1Y,I705,TRUE,_xll.ohTrigger(RecalcTrigger,Trigger1Y)),NA())</f>
        <v>9.2325548551919212E-3</v>
      </c>
    </row>
    <row r="706" spans="2:17" x14ac:dyDescent="0.2">
      <c r="B706" s="39" t="s">
        <v>42</v>
      </c>
      <c r="D706" s="42">
        <f>_xll.qlCalendarAdvance(Calendar,$D705,B706,"f",FALSE)</f>
        <v>44523</v>
      </c>
      <c r="E706" s="177">
        <f>_xll.qlInterestRateIndexValueDate(IndexON,D706)</f>
        <v>44523</v>
      </c>
      <c r="F706" s="193">
        <f>IFERROR(_xll.qlIndexFixing(IndexON,D706,TRUE,_xll.ohTrigger(RecalcTrigger,TriggerON)),NA())</f>
        <v>5.199877766290939E-3</v>
      </c>
      <c r="H706" s="42">
        <f>_xll.qlCalendarAdvance(Calendar,$H705,B706,"f",FALSE)</f>
        <v>44523</v>
      </c>
      <c r="I706" s="177">
        <f>_xll.qlInterestRateIndexValueDate(Index1M,$H706)</f>
        <v>44525</v>
      </c>
      <c r="J706" s="182">
        <f>IFERROR(_xll.qlIndexFixing(Index1M,$H706,TRUE,_xll.ohTrigger(RecalcTrigger,Trigger1M)),NA())</f>
        <v>5.3301156030460817E-3</v>
      </c>
      <c r="K706" s="44">
        <f>IFERROR(_xll.qlIndexFixing(Index3M,H706,TRUE,_xll.ohTrigger(RecalcTrigger,Trigger3M)),NA())</f>
        <v>6.9698786716004589E-3</v>
      </c>
      <c r="L706" s="44">
        <f>IFERROR(_xll.qlIndexFixing(Index6M,$H706,TRUE,_xll.ohTrigger(RecalcTrigger,Trigger6M)),NA())</f>
        <v>8.5932834987829561E-3</v>
      </c>
      <c r="M706" s="183">
        <f>IFERROR(_xll.qlIndexFixing(Index1Y,$H706,TRUE,_xll.ohTrigger(RecalcTrigger,Trigger1Y)),NA())</f>
        <v>1.0729985083039342E-2</v>
      </c>
      <c r="N706" s="182">
        <f>IFERROR(_xll.qlIndexFixing(ONIndex1M,I706,TRUE,_xll.ohTrigger(RecalcTrigger,Trigger1M)),NA())</f>
        <v>5.2231565475135966E-3</v>
      </c>
      <c r="O706" s="44">
        <f>IFERROR(_xll.qlIndexFixing(ONIndex3M,I706,TRUE,_xll.ohTrigger(RecalcTrigger,Trigger3M)),NA())</f>
        <v>6.5914089634411255E-3</v>
      </c>
      <c r="P706" s="44">
        <f>IFERROR(_xll.qlIndexFixing(ONIndex6M,I706,TRUE,_xll.ohTrigger(RecalcTrigger,Trigger6M)),NA())</f>
        <v>7.8705739428208688E-3</v>
      </c>
      <c r="Q706" s="183">
        <f>IFERROR(_xll.qlIndexFixing(ONIndex1Y,I706,TRUE,_xll.ohTrigger(RecalcTrigger,Trigger1Y)),NA())</f>
        <v>9.2879069058948716E-3</v>
      </c>
    </row>
    <row r="707" spans="2:17" x14ac:dyDescent="0.2">
      <c r="B707" s="39" t="s">
        <v>42</v>
      </c>
      <c r="D707" s="42">
        <f>_xll.qlCalendarAdvance(Calendar,$D706,B707,"f",FALSE)</f>
        <v>44530</v>
      </c>
      <c r="E707" s="177">
        <f>_xll.qlInterestRateIndexValueDate(IndexON,D707)</f>
        <v>44530</v>
      </c>
      <c r="F707" s="193">
        <f>IFERROR(_xll.qlIndexFixing(IndexON,D707,TRUE,_xll.ohTrigger(RecalcTrigger,TriggerON)),NA())</f>
        <v>5.2671012890392888E-3</v>
      </c>
      <c r="H707" s="42">
        <f>_xll.qlCalendarAdvance(Calendar,$H706,B707,"f",FALSE)</f>
        <v>44530</v>
      </c>
      <c r="I707" s="177">
        <f>_xll.qlInterestRateIndexValueDate(Index1M,$H707)</f>
        <v>44532</v>
      </c>
      <c r="J707" s="182">
        <f>IFERROR(_xll.qlIndexFixing(Index1M,$H707,TRUE,_xll.ohTrigger(RecalcTrigger,Trigger1M)),NA())</f>
        <v>5.394366812733753E-3</v>
      </c>
      <c r="K707" s="44">
        <f>IFERROR(_xll.qlIndexFixing(Index3M,H707,TRUE,_xll.ohTrigger(RecalcTrigger,Trigger3M)),NA())</f>
        <v>7.0232776101359917E-3</v>
      </c>
      <c r="L707" s="44">
        <f>IFERROR(_xll.qlIndexFixing(Index6M,$H707,TRUE,_xll.ohTrigger(RecalcTrigger,Trigger6M)),NA())</f>
        <v>8.6546221730243369E-3</v>
      </c>
      <c r="M707" s="183">
        <f>IFERROR(_xll.qlIndexFixing(Index1Y,$H707,TRUE,_xll.ohTrigger(RecalcTrigger,Trigger1Y)),NA())</f>
        <v>1.0784310976053936E-2</v>
      </c>
      <c r="N707" s="182">
        <f>IFERROR(_xll.qlIndexFixing(ONIndex1M,I707,TRUE,_xll.ohTrigger(RecalcTrigger,Trigger1M)),NA())</f>
        <v>5.2876634861842575E-3</v>
      </c>
      <c r="O707" s="44">
        <f>IFERROR(_xll.qlIndexFixing(ONIndex3M,I707,TRUE,_xll.ohTrigger(RecalcTrigger,Trigger3M)),NA())</f>
        <v>6.6550732249837097E-3</v>
      </c>
      <c r="P707" s="44">
        <f>IFERROR(_xll.qlIndexFixing(ONIndex6M,I707,TRUE,_xll.ohTrigger(RecalcTrigger,Trigger6M)),NA())</f>
        <v>7.9285072264312362E-3</v>
      </c>
      <c r="Q707" s="183">
        <f>IFERROR(_xll.qlIndexFixing(ONIndex1Y,I707,TRUE,_xll.ohTrigger(RecalcTrigger,Trigger1Y)),NA())</f>
        <v>9.3432324039977033E-3</v>
      </c>
    </row>
    <row r="708" spans="2:17" x14ac:dyDescent="0.2">
      <c r="B708" s="39" t="s">
        <v>42</v>
      </c>
      <c r="D708" s="42">
        <f>_xll.qlCalendarAdvance(Calendar,$D707,B708,"f",FALSE)</f>
        <v>44537</v>
      </c>
      <c r="E708" s="177">
        <f>_xll.qlInterestRateIndexValueDate(IndexON,D708)</f>
        <v>44537</v>
      </c>
      <c r="F708" s="193">
        <f>IFERROR(_xll.qlIndexFixing(IndexON,D708,TRUE,_xll.ohTrigger(RecalcTrigger,TriggerON)),NA())</f>
        <v>5.3341852151334024E-3</v>
      </c>
      <c r="H708" s="42">
        <f>_xll.qlCalendarAdvance(Calendar,$H707,B708,"f",FALSE)</f>
        <v>44537</v>
      </c>
      <c r="I708" s="177">
        <f>_xll.qlInterestRateIndexValueDate(Index1M,$H708)</f>
        <v>44539</v>
      </c>
      <c r="J708" s="182">
        <f>IFERROR(_xll.qlIndexFixing(Index1M,$H708,TRUE,_xll.ohTrigger(RecalcTrigger,Trigger1M)),NA())</f>
        <v>5.458440712224899E-3</v>
      </c>
      <c r="K708" s="44">
        <f>IFERROR(_xll.qlIndexFixing(Index3M,H708,TRUE,_xll.ohTrigger(RecalcTrigger,Trigger3M)),NA())</f>
        <v>7.0854106809230544E-3</v>
      </c>
      <c r="L708" s="44">
        <f>IFERROR(_xll.qlIndexFixing(Index6M,$H708,TRUE,_xll.ohTrigger(RecalcTrigger,Trigger6M)),NA())</f>
        <v>8.7117161568533823E-3</v>
      </c>
      <c r="M708" s="183">
        <f>IFERROR(_xll.qlIndexFixing(Index1Y,$H708,TRUE,_xll.ohTrigger(RecalcTrigger,Trigger1Y)),NA())</f>
        <v>1.083855869428331E-2</v>
      </c>
      <c r="N708" s="182">
        <f>IFERROR(_xll.qlIndexFixing(ONIndex1M,I708,TRUE,_xll.ohTrigger(RecalcTrigger,Trigger1M)),NA())</f>
        <v>5.3520008724827761E-3</v>
      </c>
      <c r="O708" s="44">
        <f>IFERROR(_xll.qlIndexFixing(ONIndex3M,I708,TRUE,_xll.ohTrigger(RecalcTrigger,Trigger3M)),NA())</f>
        <v>6.7185172362282941E-3</v>
      </c>
      <c r="P708" s="44">
        <f>IFERROR(_xll.qlIndexFixing(ONIndex6M,I708,TRUE,_xll.ohTrigger(RecalcTrigger,Trigger6M)),NA())</f>
        <v>7.986378785815873E-3</v>
      </c>
      <c r="Q708" s="183">
        <f>IFERROR(_xll.qlIndexFixing(ONIndex1Y,I708,TRUE,_xll.ohTrigger(RecalcTrigger,Trigger1Y)),NA())</f>
        <v>9.3985293700438177E-3</v>
      </c>
    </row>
    <row r="709" spans="2:17" x14ac:dyDescent="0.2">
      <c r="B709" s="39" t="s">
        <v>42</v>
      </c>
      <c r="D709" s="42">
        <f>_xll.qlCalendarAdvance(Calendar,$D708,B709,"f",FALSE)</f>
        <v>44544</v>
      </c>
      <c r="E709" s="177">
        <f>_xll.qlInterestRateIndexValueDate(IndexON,D709)</f>
        <v>44544</v>
      </c>
      <c r="F709" s="193">
        <f>IFERROR(_xll.qlIndexFixing(IndexON,D709,TRUE,_xll.ohTrigger(RecalcTrigger,TriggerON)),NA())</f>
        <v>5.4011246611196384E-3</v>
      </c>
      <c r="H709" s="42">
        <f>_xll.qlCalendarAdvance(Calendar,$H708,B709,"f",FALSE)</f>
        <v>44544</v>
      </c>
      <c r="I709" s="177">
        <f>_xll.qlInterestRateIndexValueDate(Index1M,$H709)</f>
        <v>44546</v>
      </c>
      <c r="J709" s="182">
        <f>IFERROR(_xll.qlIndexFixing(Index1M,$H709,TRUE,_xll.ohTrigger(RecalcTrigger,Trigger1M)),NA())</f>
        <v>5.5223324086034475E-3</v>
      </c>
      <c r="K709" s="44">
        <f>IFERROR(_xll.qlIndexFixing(Index3M,H709,TRUE,_xll.ohTrigger(RecalcTrigger,Trigger3M)),NA())</f>
        <v>7.1472869436570718E-3</v>
      </c>
      <c r="L709" s="44">
        <f>IFERROR(_xll.qlIndexFixing(Index6M,$H709,TRUE,_xll.ohTrigger(RecalcTrigger,Trigger6M)),NA())</f>
        <v>8.768727236189924E-3</v>
      </c>
      <c r="M709" s="183">
        <f>IFERROR(_xll.qlIndexFixing(Index1Y,$H709,TRUE,_xll.ohTrigger(RecalcTrigger,Trigger1Y)),NA())</f>
        <v>1.0892726170699052E-2</v>
      </c>
      <c r="N709" s="182">
        <f>IFERROR(_xll.qlIndexFixing(ONIndex1M,I709,TRUE,_xll.ohTrigger(RecalcTrigger,Trigger1M)),NA())</f>
        <v>5.4161638187188998E-3</v>
      </c>
      <c r="O709" s="44">
        <f>IFERROR(_xll.qlIndexFixing(ONIndex3M,I709,TRUE,_xll.ohTrigger(RecalcTrigger,Trigger3M)),NA())</f>
        <v>6.781735536263156E-3</v>
      </c>
      <c r="P709" s="44">
        <f>IFERROR(_xll.qlIndexFixing(ONIndex6M,I709,TRUE,_xll.ohTrigger(RecalcTrigger,Trigger6M)),NA())</f>
        <v>8.0441859578250785E-3</v>
      </c>
      <c r="Q709" s="183">
        <f>IFERROR(_xll.qlIndexFixing(ONIndex1Y,I709,TRUE,_xll.ohTrigger(RecalcTrigger,Trigger1Y)),NA())</f>
        <v>9.4537958243368081E-3</v>
      </c>
    </row>
    <row r="710" spans="2:17" x14ac:dyDescent="0.2">
      <c r="B710" s="39" t="s">
        <v>42</v>
      </c>
      <c r="D710" s="42">
        <f>_xll.qlCalendarAdvance(Calendar,$D709,B710,"f",FALSE)</f>
        <v>44551</v>
      </c>
      <c r="E710" s="177">
        <f>_xll.qlInterestRateIndexValueDate(IndexON,D710)</f>
        <v>44551</v>
      </c>
      <c r="F710" s="193">
        <f>IFERROR(_xll.qlIndexFixing(IndexON,D710,TRUE,_xll.ohTrigger(RecalcTrigger,TriggerON)),NA())</f>
        <v>5.4679147428249308E-3</v>
      </c>
      <c r="H710" s="42">
        <f>_xll.qlCalendarAdvance(Calendar,$H709,B710,"f",FALSE)</f>
        <v>44551</v>
      </c>
      <c r="I710" s="177">
        <f>_xll.qlInterestRateIndexValueDate(Index1M,$H710)</f>
        <v>44553</v>
      </c>
      <c r="J710" s="182">
        <f>IFERROR(_xll.qlIndexFixing(Index1M,$H710,TRUE,_xll.ohTrigger(RecalcTrigger,Trigger1M)),NA())</f>
        <v>5.5860370088309241E-3</v>
      </c>
      <c r="K710" s="44">
        <f>IFERROR(_xll.qlIndexFixing(Index3M,H710,TRUE,_xll.ohTrigger(RecalcTrigger,Trigger3M)),NA())</f>
        <v>7.2089009159377326E-3</v>
      </c>
      <c r="L710" s="44">
        <f>IFERROR(_xll.qlIndexFixing(Index6M,$H710,TRUE,_xll.ohTrigger(RecalcTrigger,Trigger6M)),NA())</f>
        <v>8.8256550758295735E-3</v>
      </c>
      <c r="M710" s="183">
        <f>IFERROR(_xll.qlIndexFixing(Index1Y,$H710,TRUE,_xll.ohTrigger(RecalcTrigger,Trigger1Y)),NA())</f>
        <v>1.0946811337367173E-2</v>
      </c>
      <c r="N710" s="182">
        <f>IFERROR(_xll.qlIndexFixing(ONIndex1M,I710,TRUE,_xll.ohTrigger(RecalcTrigger,Trigger1M)),NA())</f>
        <v>5.4801474375221204E-3</v>
      </c>
      <c r="O710" s="44">
        <f>IFERROR(_xll.qlIndexFixing(ONIndex3M,I710,TRUE,_xll.ohTrigger(RecalcTrigger,Trigger3M)),NA())</f>
        <v>6.8447226644963166E-3</v>
      </c>
      <c r="P710" s="44">
        <f>IFERROR(_xll.qlIndexFixing(ONIndex6M,I710,TRUE,_xll.ohTrigger(RecalcTrigger,Trigger6M)),NA())</f>
        <v>8.1019260789894076E-3</v>
      </c>
      <c r="Q710" s="183">
        <f>IFERROR(_xll.qlIndexFixing(ONIndex1Y,I710,TRUE,_xll.ohTrigger(RecalcTrigger,Trigger1Y)),NA())</f>
        <v>9.5090297871802676E-3</v>
      </c>
    </row>
    <row r="711" spans="2:17" x14ac:dyDescent="0.2">
      <c r="B711" s="39" t="s">
        <v>42</v>
      </c>
      <c r="D711" s="42">
        <f>_xll.qlCalendarAdvance(Calendar,$D710,B711,"f",FALSE)</f>
        <v>44558</v>
      </c>
      <c r="E711" s="177">
        <f>_xll.qlInterestRateIndexValueDate(IndexON,D711)</f>
        <v>44558</v>
      </c>
      <c r="F711" s="193">
        <f>IFERROR(_xll.qlIndexFixing(IndexON,D711,TRUE,_xll.ohTrigger(RecalcTrigger,TriggerON)),NA())</f>
        <v>5.5345505767157022E-3</v>
      </c>
      <c r="H711" s="42">
        <f>_xll.qlCalendarAdvance(Calendar,$H710,B711,"f",FALSE)</f>
        <v>44558</v>
      </c>
      <c r="I711" s="177">
        <f>_xll.qlInterestRateIndexValueDate(Index1M,$H711)</f>
        <v>44560</v>
      </c>
      <c r="J711" s="182">
        <f>IFERROR(_xll.qlIndexFixing(Index1M,$H711,TRUE,_xll.ohTrigger(RecalcTrigger,Trigger1M)),NA())</f>
        <v>5.6495496197889183E-3</v>
      </c>
      <c r="K711" s="44">
        <f>IFERROR(_xll.qlIndexFixing(Index3M,H711,TRUE,_xll.ohTrigger(RecalcTrigger,Trigger3M)),NA())</f>
        <v>7.27024711507962E-3</v>
      </c>
      <c r="L711" s="44">
        <f>IFERROR(_xll.qlIndexFixing(Index6M,$H711,TRUE,_xll.ohTrigger(RecalcTrigger,Trigger6M)),NA())</f>
        <v>8.8824993682864242E-3</v>
      </c>
      <c r="M711" s="183">
        <f>IFERROR(_xll.qlIndexFixing(Index1Y,$H711,TRUE,_xll.ohTrigger(RecalcTrigger,Trigger1Y)),NA())</f>
        <v>1.1000812125449861E-2</v>
      </c>
      <c r="N711" s="182">
        <f>IFERROR(_xll.qlIndexFixing(ONIndex1M,I711,TRUE,_xll.ohTrigger(RecalcTrigger,Trigger1M)),NA())</f>
        <v>5.5439468408824411E-3</v>
      </c>
      <c r="O711" s="44">
        <f>IFERROR(_xll.qlIndexFixing(ONIndex3M,I711,TRUE,_xll.ohTrigger(RecalcTrigger,Trigger3M)),NA())</f>
        <v>6.9074731597762451E-3</v>
      </c>
      <c r="P711" s="44">
        <f>IFERROR(_xll.qlIndexFixing(ONIndex6M,I711,TRUE,_xll.ohTrigger(RecalcTrigger,Trigger6M)),NA())</f>
        <v>8.1595964855996073E-3</v>
      </c>
      <c r="Q711" s="183">
        <f>IFERROR(_xll.qlIndexFixing(ONIndex1Y,I711,TRUE,_xll.ohTrigger(RecalcTrigger,Trigger1Y)),NA())</f>
        <v>9.5642292790376615E-3</v>
      </c>
    </row>
    <row r="712" spans="2:17" x14ac:dyDescent="0.2">
      <c r="B712" s="39" t="s">
        <v>42</v>
      </c>
      <c r="D712" s="42">
        <f>_xll.qlCalendarAdvance(Calendar,$D711,B712,"f",FALSE)</f>
        <v>44565</v>
      </c>
      <c r="E712" s="177">
        <f>_xll.qlInterestRateIndexValueDate(IndexON,D712)</f>
        <v>44565</v>
      </c>
      <c r="F712" s="193">
        <f>IFERROR(_xll.qlIndexFixing(IndexON,D712,TRUE,_xll.ohTrigger(RecalcTrigger,TriggerON)),NA())</f>
        <v>5.6010272789386306E-3</v>
      </c>
      <c r="H712" s="42">
        <f>_xll.qlCalendarAdvance(Calendar,$H711,B712,"f",FALSE)</f>
        <v>44565</v>
      </c>
      <c r="I712" s="177">
        <f>_xll.qlInterestRateIndexValueDate(Index1M,$H712)</f>
        <v>44567</v>
      </c>
      <c r="J712" s="182">
        <f>IFERROR(_xll.qlIndexFixing(Index1M,$H712,TRUE,_xll.ohTrigger(RecalcTrigger,Trigger1M)),NA())</f>
        <v>5.7128653482391156E-3</v>
      </c>
      <c r="K712" s="44">
        <f>IFERROR(_xll.qlIndexFixing(Index3M,H712,TRUE,_xll.ohTrigger(RecalcTrigger,Trigger3M)),NA())</f>
        <v>7.3313200581166527E-3</v>
      </c>
      <c r="L712" s="44">
        <f>IFERROR(_xll.qlIndexFixing(Index6M,$H712,TRUE,_xll.ohTrigger(RecalcTrigger,Trigger6M)),NA())</f>
        <v>8.9351252096935598E-3</v>
      </c>
      <c r="M712" s="183">
        <f>IFERROR(_xll.qlIndexFixing(Index1Y,$H712,TRUE,_xll.ohTrigger(RecalcTrigger,Trigger1Y)),NA())</f>
        <v>1.1054726465206133E-2</v>
      </c>
      <c r="N712" s="182">
        <f>IFERROR(_xll.qlIndexFixing(ONIndex1M,I712,TRUE,_xll.ohTrigger(RecalcTrigger,Trigger1M)),NA())</f>
        <v>5.6075571414293535E-3</v>
      </c>
      <c r="O712" s="44">
        <f>IFERROR(_xll.qlIndexFixing(ONIndex3M,I712,TRUE,_xll.ohTrigger(RecalcTrigger,Trigger3M)),NA())</f>
        <v>6.9699815613510907E-3</v>
      </c>
      <c r="P712" s="44">
        <f>IFERROR(_xll.qlIndexFixing(ONIndex6M,I712,TRUE,_xll.ohTrigger(RecalcTrigger,Trigger6M)),NA())</f>
        <v>8.2171945144260405E-3</v>
      </c>
      <c r="Q712" s="183">
        <f>IFERROR(_xll.qlIndexFixing(ONIndex1Y,I712,TRUE,_xll.ohTrigger(RecalcTrigger,Trigger1Y)),NA())</f>
        <v>9.619392320132647E-3</v>
      </c>
    </row>
    <row r="713" spans="2:17" x14ac:dyDescent="0.2">
      <c r="B713" s="39" t="s">
        <v>42</v>
      </c>
      <c r="D713" s="42">
        <f>_xll.qlCalendarAdvance(Calendar,$D712,B713,"f",FALSE)</f>
        <v>44572</v>
      </c>
      <c r="E713" s="177">
        <f>_xll.qlInterestRateIndexValueDate(IndexON,D713)</f>
        <v>44572</v>
      </c>
      <c r="F713" s="193">
        <f>IFERROR(_xll.qlIndexFixing(IndexON,D713,TRUE,_xll.ohTrigger(RecalcTrigger,TriggerON)),NA())</f>
        <v>5.6673399660400747E-3</v>
      </c>
      <c r="H713" s="42">
        <f>_xll.qlCalendarAdvance(Calendar,$H712,B713,"f",FALSE)</f>
        <v>44572</v>
      </c>
      <c r="I713" s="177">
        <f>_xll.qlInterestRateIndexValueDate(Index1M,$H713)</f>
        <v>44574</v>
      </c>
      <c r="J713" s="182">
        <f>IFERROR(_xll.qlIndexFixing(Index1M,$H713,TRUE,_xll.ohTrigger(RecalcTrigger,Trigger1M)),NA())</f>
        <v>5.7759793008557714E-3</v>
      </c>
      <c r="K713" s="44">
        <f>IFERROR(_xll.qlIndexFixing(Index3M,H713,TRUE,_xll.ohTrigger(RecalcTrigger,Trigger3M)),NA())</f>
        <v>7.392114261801197E-3</v>
      </c>
      <c r="L713" s="44">
        <f>IFERROR(_xll.qlIndexFixing(Index6M,$H713,TRUE,_xll.ohTrigger(RecalcTrigger,Trigger6M)),NA())</f>
        <v>8.9918059879214238E-3</v>
      </c>
      <c r="M713" s="183">
        <f>IFERROR(_xll.qlIndexFixing(Index1Y,$H713,TRUE,_xll.ohTrigger(RecalcTrigger,Trigger1Y)),NA())</f>
        <v>1.1108552285994687E-2</v>
      </c>
      <c r="N713" s="182">
        <f>IFERROR(_xll.qlIndexFixing(ONIndex1M,I713,TRUE,_xll.ohTrigger(RecalcTrigger,Trigger1M)),NA())</f>
        <v>5.6709734511528609E-3</v>
      </c>
      <c r="O713" s="44">
        <f>IFERROR(_xll.qlIndexFixing(ONIndex3M,I713,TRUE,_xll.ohTrigger(RecalcTrigger,Trigger3M)),NA())</f>
        <v>7.0322424083091306E-3</v>
      </c>
      <c r="P713" s="44">
        <f>IFERROR(_xll.qlIndexFixing(ONIndex6M,I713,TRUE,_xll.ohTrigger(RecalcTrigger,Trigger6M)),NA())</f>
        <v>8.2747175018393904E-3</v>
      </c>
      <c r="Q713" s="183">
        <f>IFERROR(_xll.qlIndexFixing(ONIndex1Y,I713,TRUE,_xll.ohTrigger(RecalcTrigger,Trigger1Y)),NA())</f>
        <v>9.6745169308487533E-3</v>
      </c>
    </row>
    <row r="714" spans="2:17" x14ac:dyDescent="0.2">
      <c r="B714" s="39" t="s">
        <v>42</v>
      </c>
      <c r="D714" s="42">
        <f>_xll.qlCalendarAdvance(Calendar,$D713,B714,"f",FALSE)</f>
        <v>44579</v>
      </c>
      <c r="E714" s="177">
        <f>_xll.qlInterestRateIndexValueDate(IndexON,D714)</f>
        <v>44579</v>
      </c>
      <c r="F714" s="193">
        <f>IFERROR(_xll.qlIndexFixing(IndexON,D714,TRUE,_xll.ohTrigger(RecalcTrigger,TriggerON)),NA())</f>
        <v>5.7334837538469685E-3</v>
      </c>
      <c r="H714" s="42">
        <f>_xll.qlCalendarAdvance(Calendar,$H713,B714,"f",FALSE)</f>
        <v>44579</v>
      </c>
      <c r="I714" s="177">
        <f>_xll.qlInterestRateIndexValueDate(Index1M,$H714)</f>
        <v>44581</v>
      </c>
      <c r="J714" s="182">
        <f>IFERROR(_xll.qlIndexFixing(Index1M,$H714,TRUE,_xll.ohTrigger(RecalcTrigger,Trigger1M)),NA())</f>
        <v>5.8388865842082249E-3</v>
      </c>
      <c r="K714" s="44">
        <f>IFERROR(_xll.qlIndexFixing(Index3M,H714,TRUE,_xll.ohTrigger(RecalcTrigger,Trigger3M)),NA())</f>
        <v>7.4526242426147249E-3</v>
      </c>
      <c r="L714" s="44">
        <f>IFERROR(_xll.qlIndexFixing(Index6M,$H714,TRUE,_xll.ohTrigger(RecalcTrigger,Trigger6M)),NA())</f>
        <v>9.0484024321160501E-3</v>
      </c>
      <c r="M714" s="183">
        <f>IFERROR(_xll.qlIndexFixing(Index1Y,$H714,TRUE,_xll.ohTrigger(RecalcTrigger,Trigger1Y)),NA())</f>
        <v>1.1162287516275215E-2</v>
      </c>
      <c r="N714" s="182">
        <f>IFERROR(_xll.qlIndexFixing(ONIndex1M,I714,TRUE,_xll.ohTrigger(RecalcTrigger,Trigger1M)),NA())</f>
        <v>5.734190882682455E-3</v>
      </c>
      <c r="O714" s="44">
        <f>IFERROR(_xll.qlIndexFixing(ONIndex3M,I714,TRUE,_xll.ohTrigger(RecalcTrigger,Trigger3M)),NA())</f>
        <v>7.0942502398985141E-3</v>
      </c>
      <c r="P714" s="44">
        <f>IFERROR(_xll.qlIndexFixing(ONIndex6M,I714,TRUE,_xll.ohTrigger(RecalcTrigger,Trigger6M)),NA())</f>
        <v>8.3321627844501478E-3</v>
      </c>
      <c r="Q714" s="183">
        <f>IFERROR(_xll.qlIndexFixing(ONIndex1Y,I714,TRUE,_xll.ohTrigger(RecalcTrigger,Trigger1Y)),NA())</f>
        <v>9.7296011314895736E-3</v>
      </c>
    </row>
    <row r="715" spans="2:17" x14ac:dyDescent="0.2">
      <c r="B715" s="39" t="s">
        <v>42</v>
      </c>
      <c r="D715" s="42">
        <f>_xll.qlCalendarAdvance(Calendar,$D714,B715,"f",FALSE)</f>
        <v>44586</v>
      </c>
      <c r="E715" s="177">
        <f>_xll.qlInterestRateIndexValueDate(IndexON,D715)</f>
        <v>44586</v>
      </c>
      <c r="F715" s="193">
        <f>IFERROR(_xll.qlIndexFixing(IndexON,D715,TRUE,_xll.ohTrigger(RecalcTrigger,TriggerON)),NA())</f>
        <v>5.7994537586658623E-3</v>
      </c>
      <c r="H715" s="42">
        <f>_xll.qlCalendarAdvance(Calendar,$H714,B715,"f",FALSE)</f>
        <v>44586</v>
      </c>
      <c r="I715" s="177">
        <f>_xll.qlInterestRateIndexValueDate(Index1M,$H715)</f>
        <v>44588</v>
      </c>
      <c r="J715" s="182">
        <f>IFERROR(_xll.qlIndexFixing(Index1M,$H715,TRUE,_xll.ohTrigger(RecalcTrigger,Trigger1M)),NA())</f>
        <v>5.9015823047733895E-3</v>
      </c>
      <c r="K715" s="44">
        <f>IFERROR(_xll.qlIndexFixing(Index3M,H715,TRUE,_xll.ohTrigger(RecalcTrigger,Trigger3M)),NA())</f>
        <v>7.5128445167651492E-3</v>
      </c>
      <c r="L715" s="44">
        <f>IFERROR(_xll.qlIndexFixing(Index6M,$H715,TRUE,_xll.ohTrigger(RecalcTrigger,Trigger6M)),NA())</f>
        <v>9.1049143554924866E-3</v>
      </c>
      <c r="M715" s="183">
        <f>IFERROR(_xll.qlIndexFixing(Index1Y,$H715,TRUE,_xll.ohTrigger(RecalcTrigger,Trigger1Y)),NA())</f>
        <v>1.1215930083609497E-2</v>
      </c>
      <c r="N715" s="182">
        <f>IFERROR(_xll.qlIndexFixing(ONIndex1M,I715,TRUE,_xll.ohTrigger(RecalcTrigger,Trigger1M)),NA())</f>
        <v>5.7972045481680112E-3</v>
      </c>
      <c r="O715" s="44">
        <f>IFERROR(_xll.qlIndexFixing(ONIndex3M,I715,TRUE,_xll.ohTrigger(RecalcTrigger,Trigger3M)),NA())</f>
        <v>7.1559995952075184E-3</v>
      </c>
      <c r="P715" s="44">
        <f>IFERROR(_xll.qlIndexFixing(ONIndex6M,I715,TRUE,_xll.ohTrigger(RecalcTrigger,Trigger6M)),NA())</f>
        <v>8.3895276985490597E-3</v>
      </c>
      <c r="Q715" s="183">
        <f>IFERROR(_xll.qlIndexFixing(ONIndex1Y,I715,TRUE,_xll.ohTrigger(RecalcTrigger,Trigger1Y)),NA())</f>
        <v>9.7846429425185732E-3</v>
      </c>
    </row>
    <row r="716" spans="2:17" x14ac:dyDescent="0.2">
      <c r="B716" s="39" t="s">
        <v>42</v>
      </c>
      <c r="D716" s="42">
        <f>_xll.qlCalendarAdvance(Calendar,$D715,B716,"f",FALSE)</f>
        <v>44593</v>
      </c>
      <c r="E716" s="177">
        <f>_xll.qlInterestRateIndexValueDate(IndexON,D716)</f>
        <v>44593</v>
      </c>
      <c r="F716" s="193">
        <f>IFERROR(_xll.qlIndexFixing(IndexON,D716,TRUE,_xll.ohTrigger(RecalcTrigger,TriggerON)),NA())</f>
        <v>5.8652450968033065E-3</v>
      </c>
      <c r="H716" s="42">
        <f>_xll.qlCalendarAdvance(Calendar,$H715,B716,"f",FALSE)</f>
        <v>44593</v>
      </c>
      <c r="I716" s="177">
        <f>_xll.qlInterestRateIndexValueDate(Index1M,$H716)</f>
        <v>44595</v>
      </c>
      <c r="J716" s="182">
        <f>IFERROR(_xll.qlIndexFixing(Index1M,$H716,TRUE,_xll.ohTrigger(RecalcTrigger,Trigger1M)),NA())</f>
        <v>5.9460812865252954E-3</v>
      </c>
      <c r="K716" s="44">
        <f>IFERROR(_xll.qlIndexFixing(Index3M,H716,TRUE,_xll.ohTrigger(RecalcTrigger,Trigger3M)),NA())</f>
        <v>7.568466177522222E-3</v>
      </c>
      <c r="L716" s="44">
        <f>IFERROR(_xll.qlIndexFixing(Index6M,$H716,TRUE,_xll.ohTrigger(RecalcTrigger,Trigger6M)),NA())</f>
        <v>9.1613415991590504E-3</v>
      </c>
      <c r="M716" s="183">
        <f>IFERROR(_xll.qlIndexFixing(Index1Y,$H716,TRUE,_xll.ohTrigger(RecalcTrigger,Trigger1Y)),NA())</f>
        <v>1.1269477914663368E-2</v>
      </c>
      <c r="N716" s="182">
        <f>IFERROR(_xll.qlIndexFixing(ONIndex1M,I716,TRUE,_xll.ohTrigger(RecalcTrigger,Trigger1M)),NA())</f>
        <v>5.8600095600791491E-3</v>
      </c>
      <c r="O716" s="44">
        <f>IFERROR(_xll.qlIndexFixing(ONIndex3M,I716,TRUE,_xll.ohTrigger(RecalcTrigger,Trigger3M)),NA())</f>
        <v>7.2174850132444845E-3</v>
      </c>
      <c r="P716" s="44">
        <f>IFERROR(_xll.qlIndexFixing(ONIndex6M,I716,TRUE,_xll.ohTrigger(RecalcTrigger,Trigger6M)),NA())</f>
        <v>8.4468095809064891E-3</v>
      </c>
      <c r="Q716" s="183">
        <f>IFERROR(_xll.qlIndexFixing(ONIndex1Y,I716,TRUE,_xll.ohTrigger(RecalcTrigger,Trigger1Y)),NA())</f>
        <v>9.8396403842393454E-3</v>
      </c>
    </row>
    <row r="717" spans="2:17" x14ac:dyDescent="0.2">
      <c r="B717" s="39" t="s">
        <v>42</v>
      </c>
      <c r="D717" s="42">
        <f>_xll.qlCalendarAdvance(Calendar,$D716,B717,"f",FALSE)</f>
        <v>44600</v>
      </c>
      <c r="E717" s="177">
        <f>_xll.qlInterestRateIndexValueDate(IndexON,D717)</f>
        <v>44600</v>
      </c>
      <c r="F717" s="193">
        <f>IFERROR(_xll.qlIndexFixing(IndexON,D717,TRUE,_xll.ohTrigger(RecalcTrigger,TriggerON)),NA())</f>
        <v>5.9308528845658515E-3</v>
      </c>
      <c r="H717" s="42">
        <f>_xll.qlCalendarAdvance(Calendar,$H716,B717,"f",FALSE)</f>
        <v>44600</v>
      </c>
      <c r="I717" s="177">
        <f>_xll.qlInterestRateIndexValueDate(Index1M,$H717)</f>
        <v>44602</v>
      </c>
      <c r="J717" s="182">
        <f>IFERROR(_xll.qlIndexFixing(Index1M,$H717,TRUE,_xll.ohTrigger(RecalcTrigger,Trigger1M)),NA())</f>
        <v>6.0083998030496001E-3</v>
      </c>
      <c r="K717" s="44">
        <f>IFERROR(_xll.qlIndexFixing(Index3M,H717,TRUE,_xll.ohTrigger(RecalcTrigger,Trigger3M)),NA())</f>
        <v>7.6281257383750906E-3</v>
      </c>
      <c r="L717" s="44">
        <f>IFERROR(_xll.qlIndexFixing(Index6M,$H717,TRUE,_xll.ohTrigger(RecalcTrigger,Trigger6M)),NA())</f>
        <v>9.2176840321177636E-3</v>
      </c>
      <c r="M717" s="183">
        <f>IFERROR(_xll.qlIndexFixing(Index1Y,$H717,TRUE,_xll.ohTrigger(RecalcTrigger,Trigger1Y)),NA())</f>
        <v>1.1322928935209354E-2</v>
      </c>
      <c r="N717" s="182">
        <f>IFERROR(_xll.qlIndexFixing(ONIndex1M,I717,TRUE,_xll.ohTrigger(RecalcTrigger,Trigger1M)),NA())</f>
        <v>5.9226010305657439E-3</v>
      </c>
      <c r="O717" s="44">
        <f>IFERROR(_xll.qlIndexFixing(ONIndex3M,I717,TRUE,_xll.ohTrigger(RecalcTrigger,Trigger3M)),NA())</f>
        <v>7.278701033337498E-3</v>
      </c>
      <c r="P717" s="44">
        <f>IFERROR(_xll.qlIndexFixing(ONIndex6M,I717,TRUE,_xll.ohTrigger(RecalcTrigger,Trigger6M)),NA())</f>
        <v>8.5040057679730552E-3</v>
      </c>
      <c r="Q717" s="183">
        <f>IFERROR(_xll.qlIndexFixing(ONIndex1Y,I717,TRUE,_xll.ohTrigger(RecalcTrigger,Trigger1Y)),NA())</f>
        <v>9.8945914768755472E-3</v>
      </c>
    </row>
    <row r="718" spans="2:17" x14ac:dyDescent="0.2">
      <c r="B718" s="39" t="s">
        <v>42</v>
      </c>
      <c r="D718" s="42">
        <f>_xll.qlCalendarAdvance(Calendar,$D717,B718,"f",FALSE)</f>
        <v>44607</v>
      </c>
      <c r="E718" s="177">
        <f>_xll.qlInterestRateIndexValueDate(IndexON,D718)</f>
        <v>44607</v>
      </c>
      <c r="F718" s="193">
        <f>IFERROR(_xll.qlIndexFixing(IndexON,D718,TRUE,_xll.ohTrigger(RecalcTrigger,TriggerON)),NA())</f>
        <v>5.9962722379403033E-3</v>
      </c>
      <c r="H718" s="42">
        <f>_xll.qlCalendarAdvance(Calendar,$H717,B718,"f",FALSE)</f>
        <v>44607</v>
      </c>
      <c r="I718" s="177">
        <f>_xll.qlInterestRateIndexValueDate(Index1M,$H718)</f>
        <v>44609</v>
      </c>
      <c r="J718" s="182">
        <f>IFERROR(_xll.qlIndexFixing(Index1M,$H718,TRUE,_xll.ohTrigger(RecalcTrigger,Trigger1M)),NA())</f>
        <v>6.0704934459056481E-3</v>
      </c>
      <c r="K718" s="44">
        <f>IFERROR(_xll.qlIndexFixing(Index3M,H718,TRUE,_xll.ohTrigger(RecalcTrigger,Trigger3M)),NA())</f>
        <v>7.687515250379957E-3</v>
      </c>
      <c r="L718" s="44">
        <f>IFERROR(_xll.qlIndexFixing(Index6M,$H718,TRUE,_xll.ohTrigger(RecalcTrigger,Trigger6M)),NA())</f>
        <v>9.273941551270105E-3</v>
      </c>
      <c r="M718" s="183">
        <f>IFERROR(_xll.qlIndexFixing(Index1Y,$H718,TRUE,_xll.ohTrigger(RecalcTrigger,Trigger1Y)),NA())</f>
        <v>1.1376281070127984E-2</v>
      </c>
      <c r="N718" s="182">
        <f>IFERROR(_xll.qlIndexFixing(ONIndex1M,I718,TRUE,_xll.ohTrigger(RecalcTrigger,Trigger1M)),NA())</f>
        <v>5.9849740720174793E-3</v>
      </c>
      <c r="O718" s="44">
        <f>IFERROR(_xll.qlIndexFixing(ONIndex3M,I718,TRUE,_xll.ohTrigger(RecalcTrigger,Trigger3M)),NA())</f>
        <v>7.3396421944948997E-3</v>
      </c>
      <c r="P718" s="44">
        <f>IFERROR(_xll.qlIndexFixing(ONIndex6M,I718,TRUE,_xll.ohTrigger(RecalcTrigger,Trigger6M)),NA())</f>
        <v>8.5611135961194407E-3</v>
      </c>
      <c r="Q718" s="183">
        <f>IFERROR(_xll.qlIndexFixing(ONIndex1Y,I718,TRUE,_xll.ohTrigger(RecalcTrigger,Trigger1Y)),NA())</f>
        <v>9.9494942408906439E-3</v>
      </c>
    </row>
    <row r="719" spans="2:17" x14ac:dyDescent="0.2">
      <c r="B719" s="39" t="s">
        <v>42</v>
      </c>
      <c r="D719" s="42">
        <f>_xll.qlCalendarAdvance(Calendar,$D718,B719,"f",FALSE)</f>
        <v>44614</v>
      </c>
      <c r="E719" s="177">
        <f>_xll.qlInterestRateIndexValueDate(IndexON,D719)</f>
        <v>44614</v>
      </c>
      <c r="F719" s="193">
        <f>IFERROR(_xll.qlIndexFixing(IndexON,D719,TRUE,_xll.ohTrigger(RecalcTrigger,TriggerON)),NA())</f>
        <v>6.0614982733131484E-3</v>
      </c>
      <c r="H719" s="42">
        <f>_xll.qlCalendarAdvance(Calendar,$H718,B719,"f",FALSE)</f>
        <v>44614</v>
      </c>
      <c r="I719" s="177">
        <f>_xll.qlInterestRateIndexValueDate(Index1M,$H719)</f>
        <v>44616</v>
      </c>
      <c r="J719" s="182">
        <f>IFERROR(_xll.qlIndexFixing(Index1M,$H719,TRUE,_xll.ohTrigger(RecalcTrigger,Trigger1M)),NA())</f>
        <v>6.1323573220075011E-3</v>
      </c>
      <c r="K719" s="44">
        <f>IFERROR(_xll.qlIndexFixing(Index3M,H719,TRUE,_xll.ohTrigger(RecalcTrigger,Trigger3M)),NA())</f>
        <v>7.7466523173195219E-3</v>
      </c>
      <c r="L719" s="44">
        <f>IFERROR(_xll.qlIndexFixing(Index6M,$H719,TRUE,_xll.ohTrigger(RecalcTrigger,Trigger6M)),NA())</f>
        <v>9.3301140814205322E-3</v>
      </c>
      <c r="M719" s="183">
        <f>IFERROR(_xll.qlIndexFixing(Index1Y,$H719,TRUE,_xll.ohTrigger(RecalcTrigger,Trigger1Y)),NA())</f>
        <v>1.1429532243409535E-2</v>
      </c>
      <c r="N719" s="182">
        <f>IFERROR(_xll.qlIndexFixing(ONIndex1M,I719,TRUE,_xll.ohTrigger(RecalcTrigger,Trigger1M)),NA())</f>
        <v>6.0471237967441027E-3</v>
      </c>
      <c r="O719" s="44">
        <f>IFERROR(_xll.qlIndexFixing(ONIndex3M,I719,TRUE,_xll.ohTrigger(RecalcTrigger,Trigger3M)),NA())</f>
        <v>7.400303035725031E-3</v>
      </c>
      <c r="P719" s="44">
        <f>IFERROR(_xll.qlIndexFixing(ONIndex6M,I719,TRUE,_xll.ohTrigger(RecalcTrigger,Trigger6M)),NA())</f>
        <v>8.6181304021160088E-3</v>
      </c>
      <c r="Q719" s="183">
        <f>IFERROR(_xll.qlIndexFixing(ONIndex1Y,I719,TRUE,_xll.ohTrigger(RecalcTrigger,Trigger1Y)),NA())</f>
        <v>1.0004346696588229E-2</v>
      </c>
    </row>
    <row r="720" spans="2:17" x14ac:dyDescent="0.2">
      <c r="B720" s="39" t="s">
        <v>42</v>
      </c>
      <c r="D720" s="42">
        <f>_xll.qlCalendarAdvance(Calendar,$D719,B720,"f",FALSE)</f>
        <v>44621</v>
      </c>
      <c r="E720" s="177">
        <f>_xll.qlInterestRateIndexValueDate(IndexON,D720)</f>
        <v>44621</v>
      </c>
      <c r="F720" s="193">
        <f>IFERROR(_xll.qlIndexFixing(IndexON,D720,TRUE,_xll.ohTrigger(RecalcTrigger,TriggerON)),NA())</f>
        <v>6.126526106831065E-3</v>
      </c>
      <c r="H720" s="42">
        <f>_xll.qlCalendarAdvance(Calendar,$H719,B720,"f",FALSE)</f>
        <v>44621</v>
      </c>
      <c r="I720" s="177">
        <f>_xll.qlInterestRateIndexValueDate(Index1M,$H720)</f>
        <v>44623</v>
      </c>
      <c r="J720" s="182">
        <f>IFERROR(_xll.qlIndexFixing(Index1M,$H720,TRUE,_xll.ohTrigger(RecalcTrigger,Trigger1M)),NA())</f>
        <v>6.211716185559879E-3</v>
      </c>
      <c r="K720" s="44">
        <f>IFERROR(_xll.qlIndexFixing(Index3M,H720,TRUE,_xll.ohTrigger(RecalcTrigger,Trigger3M)),NA())</f>
        <v>7.8182962039569336E-3</v>
      </c>
      <c r="L720" s="44">
        <f>IFERROR(_xll.qlIndexFixing(Index6M,$H720,TRUE,_xll.ohTrigger(RecalcTrigger,Trigger6M)),NA())</f>
        <v>9.4066969585027121E-3</v>
      </c>
      <c r="M720" s="183">
        <f>IFERROR(_xll.qlIndexFixing(Index1Y,$H720,TRUE,_xll.ohTrigger(RecalcTrigger,Trigger1Y)),NA())</f>
        <v>1.1482680378155355E-2</v>
      </c>
      <c r="N720" s="182">
        <f>IFERROR(_xll.qlIndexFixing(ONIndex1M,I720,TRUE,_xll.ohTrigger(RecalcTrigger,Trigger1M)),NA())</f>
        <v>6.1090453169754255E-3</v>
      </c>
      <c r="O720" s="44">
        <f>IFERROR(_xll.qlIndexFixing(ONIndex3M,I720,TRUE,_xll.ohTrigger(RecalcTrigger,Trigger3M)),NA())</f>
        <v>7.4606780962760411E-3</v>
      </c>
      <c r="P720" s="44">
        <f>IFERROR(_xll.qlIndexFixing(ONIndex6M,I720,TRUE,_xll.ohTrigger(RecalcTrigger,Trigger6M)),NA())</f>
        <v>8.6750535221735703E-3</v>
      </c>
      <c r="Q720" s="183">
        <f>IFERROR(_xll.qlIndexFixing(ONIndex1Y,I720,TRUE,_xll.ohTrigger(RecalcTrigger,Trigger1Y)),NA())</f>
        <v>1.0059146864351831E-2</v>
      </c>
    </row>
    <row r="721" spans="2:17" x14ac:dyDescent="0.2">
      <c r="B721" s="39" t="s">
        <v>42</v>
      </c>
      <c r="D721" s="42">
        <f>_xll.qlCalendarAdvance(Calendar,$D720,B721,"f",FALSE)</f>
        <v>44628</v>
      </c>
      <c r="E721" s="177">
        <f>_xll.qlInterestRateIndexValueDate(IndexON,D721)</f>
        <v>44628</v>
      </c>
      <c r="F721" s="193">
        <f>IFERROR(_xll.qlIndexFixing(IndexON,D721,TRUE,_xll.ohTrigger(RecalcTrigger,TriggerON)),NA())</f>
        <v>6.1913508547206675E-3</v>
      </c>
      <c r="H721" s="42">
        <f>_xll.qlCalendarAdvance(Calendar,$H720,B721,"f",FALSE)</f>
        <v>44628</v>
      </c>
      <c r="I721" s="177">
        <f>_xll.qlInterestRateIndexValueDate(Index1M,$H721)</f>
        <v>44630</v>
      </c>
      <c r="J721" s="182">
        <f>IFERROR(_xll.qlIndexFixing(Index1M,$H721,TRUE,_xll.ohTrigger(RecalcTrigger,Trigger1M)),NA())</f>
        <v>6.2730397599458643E-3</v>
      </c>
      <c r="K721" s="44">
        <f>IFERROR(_xll.qlIndexFixing(Index3M,H721,TRUE,_xll.ohTrigger(RecalcTrigger,Trigger3M)),NA())</f>
        <v>7.8769551827946906E-3</v>
      </c>
      <c r="L721" s="44">
        <f>IFERROR(_xll.qlIndexFixing(Index6M,$H721,TRUE,_xll.ohTrigger(RecalcTrigger,Trigger6M)),NA())</f>
        <v>9.4626771662314133E-3</v>
      </c>
      <c r="M721" s="183">
        <f>IFERROR(_xll.qlIndexFixing(Index1Y,$H721,TRUE,_xll.ohTrigger(RecalcTrigger,Trigger1Y)),NA())</f>
        <v>1.1535723396582018E-2</v>
      </c>
      <c r="N721" s="182">
        <f>IFERROR(_xll.qlIndexFixing(ONIndex1M,I721,TRUE,_xll.ohTrigger(RecalcTrigger,Trigger1M)),NA())</f>
        <v>6.1707337451810673E-3</v>
      </c>
      <c r="O721" s="44">
        <f>IFERROR(_xll.qlIndexFixing(ONIndex3M,I721,TRUE,_xll.ohTrigger(RecalcTrigger,Trigger3M)),NA())</f>
        <v>7.5207619152362071E-3</v>
      </c>
      <c r="P721" s="44">
        <f>IFERROR(_xll.qlIndexFixing(ONIndex6M,I721,TRUE,_xll.ohTrigger(RecalcTrigger,Trigger6M)),NA())</f>
        <v>8.7318802929825523E-3</v>
      </c>
      <c r="Q721" s="183">
        <f>IFERROR(_xll.qlIndexFixing(ONIndex1Y,I721,TRUE,_xll.ohTrigger(RecalcTrigger,Trigger1Y)),NA())</f>
        <v>1.0113892764405108E-2</v>
      </c>
    </row>
    <row r="722" spans="2:17" x14ac:dyDescent="0.2">
      <c r="B722" s="39" t="s">
        <v>42</v>
      </c>
      <c r="D722" s="42">
        <f>_xll.qlCalendarAdvance(Calendar,$D721,B722,"f",FALSE)</f>
        <v>44635</v>
      </c>
      <c r="E722" s="177">
        <f>_xll.qlInterestRateIndexValueDate(IndexON,D722)</f>
        <v>44635</v>
      </c>
      <c r="F722" s="193">
        <f>IFERROR(_xll.qlIndexFixing(IndexON,D722,TRUE,_xll.ohTrigger(RecalcTrigger,TriggerON)),NA())</f>
        <v>6.255967633128634E-3</v>
      </c>
      <c r="H722" s="42">
        <f>_xll.qlCalendarAdvance(Calendar,$H721,B722,"f",FALSE)</f>
        <v>44635</v>
      </c>
      <c r="I722" s="177">
        <f>_xll.qlInterestRateIndexValueDate(Index1M,$H722)</f>
        <v>44637</v>
      </c>
      <c r="J722" s="182">
        <f>IFERROR(_xll.qlIndexFixing(Index1M,$H722,TRUE,_xll.ohTrigger(RecalcTrigger,Trigger1M)),NA())</f>
        <v>6.3385125700555671E-3</v>
      </c>
      <c r="K722" s="44">
        <f>IFERROR(_xll.qlIndexFixing(Index3M,H722,TRUE,_xll.ohTrigger(RecalcTrigger,Trigger3M)),NA())</f>
        <v>7.9354208831001367E-3</v>
      </c>
      <c r="L722" s="44">
        <f>IFERROR(_xll.qlIndexFixing(Index6M,$H722,TRUE,_xll.ohTrigger(RecalcTrigger,Trigger6M)),NA())</f>
        <v>9.5185720583814259E-3</v>
      </c>
      <c r="M722" s="183">
        <f>IFERROR(_xll.qlIndexFixing(Index1Y,$H722,TRUE,_xll.ohTrigger(RecalcTrigger,Trigger1Y)),NA())</f>
        <v>1.1588659220020675E-2</v>
      </c>
      <c r="N722" s="182">
        <f>IFERROR(_xll.qlIndexFixing(ONIndex1M,I722,TRUE,_xll.ohTrigger(RecalcTrigger,Trigger1M)),NA())</f>
        <v>6.2321841935109035E-3</v>
      </c>
      <c r="O722" s="44">
        <f>IFERROR(_xll.qlIndexFixing(ONIndex3M,I722,TRUE,_xll.ohTrigger(RecalcTrigger,Trigger3M)),NA())</f>
        <v>7.5805490316938062E-3</v>
      </c>
      <c r="P722" s="44">
        <f>IFERROR(_xll.qlIndexFixing(ONIndex6M,I722,TRUE,_xll.ohTrigger(RecalcTrigger,Trigger6M)),NA())</f>
        <v>8.7886080509935738E-3</v>
      </c>
      <c r="Q722" s="183">
        <f>IFERROR(_xll.qlIndexFixing(ONIndex1Y,I722,TRUE,_xll.ohTrigger(RecalcTrigger,Trigger1Y)),NA())</f>
        <v>1.0168582417131589E-2</v>
      </c>
    </row>
    <row r="723" spans="2:17" x14ac:dyDescent="0.2">
      <c r="B723" s="39" t="s">
        <v>42</v>
      </c>
      <c r="D723" s="42">
        <f>_xll.qlCalendarAdvance(Calendar,$D722,B723,"f",FALSE)</f>
        <v>44642</v>
      </c>
      <c r="E723" s="177">
        <f>_xll.qlInterestRateIndexValueDate(IndexON,D723)</f>
        <v>44642</v>
      </c>
      <c r="F723" s="193">
        <f>IFERROR(_xll.qlIndexFixing(IndexON,D723,TRUE,_xll.ohTrigger(RecalcTrigger,TriggerON)),NA())</f>
        <v>6.320371558361515E-3</v>
      </c>
      <c r="H723" s="42">
        <f>_xll.qlCalendarAdvance(Calendar,$H722,B723,"f",FALSE)</f>
        <v>44642</v>
      </c>
      <c r="I723" s="177">
        <f>_xll.qlInterestRateIndexValueDate(Index1M,$H723)</f>
        <v>44644</v>
      </c>
      <c r="J723" s="182">
        <f>IFERROR(_xll.qlIndexFixing(Index1M,$H723,TRUE,_xll.ohTrigger(RecalcTrigger,Trigger1M)),NA())</f>
        <v>6.3949445540101291E-3</v>
      </c>
      <c r="K723" s="44">
        <f>IFERROR(_xll.qlIndexFixing(Index3M,H723,TRUE,_xll.ohTrigger(RecalcTrigger,Trigger3M)),NA())</f>
        <v>7.993711392754033E-3</v>
      </c>
      <c r="L723" s="44">
        <f>IFERROR(_xll.qlIndexFixing(Index6M,$H723,TRUE,_xll.ohTrigger(RecalcTrigger,Trigger6M)),NA())</f>
        <v>9.5743816174695302E-3</v>
      </c>
      <c r="M723" s="183">
        <f>IFERROR(_xll.qlIndexFixing(Index1Y,$H723,TRUE,_xll.ohTrigger(RecalcTrigger,Trigger1Y)),NA())</f>
        <v>1.164148576892076E-2</v>
      </c>
      <c r="N723" s="182">
        <f>IFERROR(_xll.qlIndexFixing(ONIndex1M,I723,TRUE,_xll.ohTrigger(RecalcTrigger,Trigger1M)),NA())</f>
        <v>6.2933917745144896E-3</v>
      </c>
      <c r="O723" s="44">
        <f>IFERROR(_xll.qlIndexFixing(ONIndex3M,I723,TRUE,_xll.ohTrigger(RecalcTrigger,Trigger3M)),NA())</f>
        <v>7.6400339847371157E-3</v>
      </c>
      <c r="P723" s="44">
        <f>IFERROR(_xll.qlIndexFixing(ONIndex6M,I723,TRUE,_xll.ohTrigger(RecalcTrigger,Trigger6M)),NA())</f>
        <v>8.8452341327371897E-3</v>
      </c>
      <c r="Q723" s="183">
        <f>IFERROR(_xll.qlIndexFixing(ONIndex1Y,I723,TRUE,_xll.ohTrigger(RecalcTrigger,Trigger1Y)),NA())</f>
        <v>1.0223213842994738E-2</v>
      </c>
    </row>
    <row r="724" spans="2:17" x14ac:dyDescent="0.2">
      <c r="B724" s="39" t="s">
        <v>42</v>
      </c>
      <c r="D724" s="42">
        <f>_xll.qlCalendarAdvance(Calendar,$D723,B724,"f",FALSE)</f>
        <v>44649</v>
      </c>
      <c r="E724" s="177">
        <f>_xll.qlInterestRateIndexValueDate(IndexON,D724)</f>
        <v>44649</v>
      </c>
      <c r="F724" s="193">
        <f>IFERROR(_xll.qlIndexFixing(IndexON,D724,TRUE,_xll.ohTrigger(RecalcTrigger,TriggerON)),NA())</f>
        <v>6.3845577466459247E-3</v>
      </c>
      <c r="H724" s="42">
        <f>_xll.qlCalendarAdvance(Calendar,$H723,B724,"f",FALSE)</f>
        <v>44649</v>
      </c>
      <c r="I724" s="177">
        <f>_xll.qlInterestRateIndexValueDate(Index1M,$H724)</f>
        <v>44651</v>
      </c>
      <c r="J724" s="182">
        <f>IFERROR(_xll.qlIndexFixing(Index1M,$H724,TRUE,_xll.ohTrigger(RecalcTrigger,Trigger1M)),NA())</f>
        <v>6.4424256708501288E-3</v>
      </c>
      <c r="K724" s="44">
        <f>IFERROR(_xll.qlIndexFixing(Index3M,H724,TRUE,_xll.ohTrigger(RecalcTrigger,Trigger3M)),NA())</f>
        <v>8.0476260814325955E-3</v>
      </c>
      <c r="L724" s="44">
        <f>IFERROR(_xll.qlIndexFixing(Index6M,$H724,TRUE,_xll.ohTrigger(RecalcTrigger,Trigger6M)),NA())</f>
        <v>9.6178642661205807E-3</v>
      </c>
      <c r="M724" s="183">
        <f>IFERROR(_xll.qlIndexFixing(Index1Y,$H724,TRUE,_xll.ohTrigger(RecalcTrigger,Trigger1Y)),NA())</f>
        <v>1.1694200962852204E-2</v>
      </c>
      <c r="N724" s="182">
        <f>IFERROR(_xll.qlIndexFixing(ONIndex1M,I724,TRUE,_xll.ohTrigger(RecalcTrigger,Trigger1M)),NA())</f>
        <v>6.3543516001018929E-3</v>
      </c>
      <c r="O724" s="44">
        <f>IFERROR(_xll.qlIndexFixing(ONIndex3M,I724,TRUE,_xll.ohTrigger(RecalcTrigger,Trigger3M)),NA())</f>
        <v>7.6992113135343487E-3</v>
      </c>
      <c r="P724" s="44">
        <f>IFERROR(_xll.qlIndexFixing(ONIndex6M,I724,TRUE,_xll.ohTrigger(RecalcTrigger,Trigger6M)),NA())</f>
        <v>8.9017558746640191E-3</v>
      </c>
      <c r="Q724" s="183">
        <f>IFERROR(_xll.qlIndexFixing(ONIndex1Y,I724,TRUE,_xll.ohTrigger(RecalcTrigger,Trigger1Y)),NA())</f>
        <v>1.0277785062138278E-2</v>
      </c>
    </row>
    <row r="725" spans="2:17" x14ac:dyDescent="0.2">
      <c r="B725" s="39" t="s">
        <v>42</v>
      </c>
      <c r="D725" s="42">
        <f>_xll.qlCalendarAdvance(Calendar,$D724,B725,"f",FALSE)</f>
        <v>44656</v>
      </c>
      <c r="E725" s="177">
        <f>_xll.qlInterestRateIndexValueDate(IndexON,D725)</f>
        <v>44656</v>
      </c>
      <c r="F725" s="193">
        <f>IFERROR(_xll.qlIndexFixing(IndexON,D725,TRUE,_xll.ohTrigger(RecalcTrigger,TriggerON)),NA())</f>
        <v>6.4485213138887332E-3</v>
      </c>
      <c r="H725" s="42">
        <f>_xll.qlCalendarAdvance(Calendar,$H724,B725,"f",FALSE)</f>
        <v>44656</v>
      </c>
      <c r="I725" s="177">
        <f>_xll.qlInterestRateIndexValueDate(Index1M,$H725)</f>
        <v>44658</v>
      </c>
      <c r="J725" s="182">
        <f>IFERROR(_xll.qlIndexFixing(Index1M,$H725,TRUE,_xll.ohTrigger(RecalcTrigger,Trigger1M)),NA())</f>
        <v>6.5158492812600333E-3</v>
      </c>
      <c r="K725" s="44">
        <f>IFERROR(_xll.qlIndexFixing(Index3M,H725,TRUE,_xll.ohTrigger(RecalcTrigger,Trigger3M)),NA())</f>
        <v>8.105625807722892E-3</v>
      </c>
      <c r="L725" s="44">
        <f>IFERROR(_xll.qlIndexFixing(Index6M,$H725,TRUE,_xll.ohTrigger(RecalcTrigger,Trigger6M)),NA())</f>
        <v>9.6735174285951138E-3</v>
      </c>
      <c r="M725" s="183">
        <f>IFERROR(_xll.qlIndexFixing(Index1Y,$H725,TRUE,_xll.ohTrigger(RecalcTrigger,Trigger1Y)),NA())</f>
        <v>1.1762279178691859E-2</v>
      </c>
      <c r="N725" s="182">
        <f>IFERROR(_xll.qlIndexFixing(ONIndex1M,I725,TRUE,_xll.ohTrigger(RecalcTrigger,Trigger1M)),NA())</f>
        <v>6.4150587828226691E-3</v>
      </c>
      <c r="O725" s="44">
        <f>IFERROR(_xll.qlIndexFixing(ONIndex3M,I725,TRUE,_xll.ohTrigger(RecalcTrigger,Trigger3M)),NA())</f>
        <v>7.7580755571737825E-3</v>
      </c>
      <c r="P725" s="44">
        <f>IFERROR(_xll.qlIndexFixing(ONIndex6M,I725,TRUE,_xll.ohTrigger(RecalcTrigger,Trigger6M)),NA())</f>
        <v>8.9581706133046168E-3</v>
      </c>
      <c r="Q725" s="183">
        <f>IFERROR(_xll.qlIndexFixing(ONIndex1Y,I725,TRUE,_xll.ohTrigger(RecalcTrigger,Trigger1Y)),NA())</f>
        <v>1.0332294095025674E-2</v>
      </c>
    </row>
    <row r="726" spans="2:17" x14ac:dyDescent="0.2">
      <c r="B726" s="39" t="s">
        <v>42</v>
      </c>
      <c r="D726" s="42">
        <f>_xll.qlCalendarAdvance(Calendar,$D725,B726,"f",FALSE)</f>
        <v>44663</v>
      </c>
      <c r="E726" s="177">
        <f>_xll.qlInterestRateIndexValueDate(IndexON,D726)</f>
        <v>44663</v>
      </c>
      <c r="F726" s="193">
        <f>IFERROR(_xll.qlIndexFixing(IndexON,D726,TRUE,_xll.ohTrigger(RecalcTrigger,TriggerON)),NA())</f>
        <v>6.5122573764764269E-3</v>
      </c>
      <c r="H726" s="42">
        <f>_xll.qlCalendarAdvance(Calendar,$H725,B726,"f",FALSE)</f>
        <v>44663</v>
      </c>
      <c r="I726" s="177">
        <f>_xll.qlInterestRateIndexValueDate(Index1M,$H726)</f>
        <v>44665</v>
      </c>
      <c r="J726" s="182">
        <f>IFERROR(_xll.qlIndexFixing(Index1M,$H726,TRUE,_xll.ohTrigger(RecalcTrigger,Trigger1M)),NA())</f>
        <v>6.5759826890282591E-3</v>
      </c>
      <c r="K726" s="44">
        <f>IFERROR(_xll.qlIndexFixing(Index3M,H726,TRUE,_xll.ohTrigger(RecalcTrigger,Trigger3M)),NA())</f>
        <v>8.1635056694755528E-3</v>
      </c>
      <c r="L726" s="44">
        <f>IFERROR(_xll.qlIndexFixing(Index6M,$H726,TRUE,_xll.ohTrigger(RecalcTrigger,Trigger6M)),NA())</f>
        <v>9.7290856630522417E-3</v>
      </c>
      <c r="M726" s="183">
        <f>IFERROR(_xll.qlIndexFixing(Index1Y,$H726,TRUE,_xll.ohTrigger(RecalcTrigger,Trigger1Y)),NA())</f>
        <v>1.179928895970048E-2</v>
      </c>
      <c r="N726" s="182">
        <f>IFERROR(_xll.qlIndexFixing(ONIndex1M,I726,TRUE,_xll.ohTrigger(RecalcTrigger,Trigger1M)),NA())</f>
        <v>6.4927317786178662E-3</v>
      </c>
      <c r="O726" s="44">
        <f>IFERROR(_xll.qlIndexFixing(ONIndex3M,I726,TRUE,_xll.ohTrigger(RecalcTrigger,Trigger3M)),NA())</f>
        <v>7.8332893241483958E-3</v>
      </c>
      <c r="P726" s="44">
        <f>IFERROR(_xll.qlIndexFixing(ONIndex6M,I726,TRUE,_xll.ohTrigger(RecalcTrigger,Trigger6M)),NA())</f>
        <v>9.030542332961744E-3</v>
      </c>
      <c r="Q726" s="183">
        <f>IFERROR(_xll.qlIndexFixing(ONIndex1Y,I726,TRUE,_xll.ohTrigger(RecalcTrigger,Trigger1Y)),NA())</f>
        <v>1.0402282575476818E-2</v>
      </c>
    </row>
    <row r="727" spans="2:17" x14ac:dyDescent="0.2">
      <c r="B727" s="39" t="s">
        <v>42</v>
      </c>
      <c r="D727" s="42">
        <f>_xll.qlCalendarAdvance(Calendar,$D726,B727,"f",FALSE)</f>
        <v>44670</v>
      </c>
      <c r="E727" s="177">
        <f>_xll.qlInterestRateIndexValueDate(IndexON,D727)</f>
        <v>44670</v>
      </c>
      <c r="F727" s="193">
        <f>IFERROR(_xll.qlIndexFixing(IndexON,D727,TRUE,_xll.ohTrigger(RecalcTrigger,TriggerON)),NA())</f>
        <v>6.5757610506356201E-3</v>
      </c>
      <c r="H727" s="42">
        <f>_xll.qlCalendarAdvance(Calendar,$H726,B727,"f",FALSE)</f>
        <v>44670</v>
      </c>
      <c r="I727" s="177">
        <f>_xll.qlInterestRateIndexValueDate(Index1M,$H727)</f>
        <v>44672</v>
      </c>
      <c r="J727" s="182">
        <f>IFERROR(_xll.qlIndexFixing(Index1M,$H727,TRUE,_xll.ohTrigger(RecalcTrigger,Trigger1M)),NA())</f>
        <v>6.6359588717809781E-3</v>
      </c>
      <c r="K727" s="44">
        <f>IFERROR(_xll.qlIndexFixing(Index3M,H727,TRUE,_xll.ohTrigger(RecalcTrigger,Trigger3M)),NA())</f>
        <v>8.2212851020783823E-3</v>
      </c>
      <c r="L727" s="44">
        <f>IFERROR(_xll.qlIndexFixing(Index6M,$H727,TRUE,_xll.ohTrigger(RecalcTrigger,Trigger6M)),NA())</f>
        <v>9.7845690945150138E-3</v>
      </c>
      <c r="M727" s="183">
        <f>IFERROR(_xll.qlIndexFixing(Index1Y,$H727,TRUE,_xll.ohTrigger(RecalcTrigger,Trigger1Y)),NA())</f>
        <v>1.1851657597376013E-2</v>
      </c>
      <c r="N727" s="182">
        <f>IFERROR(_xll.qlIndexFixing(ONIndex1M,I727,TRUE,_xll.ohTrigger(RecalcTrigger,Trigger1M)),NA())</f>
        <v>6.5356956687434575E-3</v>
      </c>
      <c r="O727" s="44">
        <f>IFERROR(_xll.qlIndexFixing(ONIndex3M,I727,TRUE,_xll.ohTrigger(RecalcTrigger,Trigger3M)),NA())</f>
        <v>7.8748429452524249E-3</v>
      </c>
      <c r="P727" s="44">
        <f>IFERROR(_xll.qlIndexFixing(ONIndex6M,I727,TRUE,_xll.ohTrigger(RecalcTrigger,Trigger6M)),NA())</f>
        <v>9.0706684266894655E-3</v>
      </c>
      <c r="Q727" s="183">
        <f>IFERROR(_xll.qlIndexFixing(ONIndex1Y,I727,TRUE,_xll.ohTrigger(RecalcTrigger,Trigger1Y)),NA())</f>
        <v>1.0441117683166468E-2</v>
      </c>
    </row>
    <row r="728" spans="2:17" x14ac:dyDescent="0.2">
      <c r="B728" s="39" t="s">
        <v>42</v>
      </c>
      <c r="D728" s="42">
        <f>_xll.qlCalendarAdvance(Calendar,$D727,B728,"f",FALSE)</f>
        <v>44677</v>
      </c>
      <c r="E728" s="177">
        <f>_xll.qlInterestRateIndexValueDate(IndexON,D728)</f>
        <v>44677</v>
      </c>
      <c r="F728" s="193">
        <f>IFERROR(_xll.qlIndexFixing(IndexON,D728,TRUE,_xll.ohTrigger(RecalcTrigger,TriggerON)),NA())</f>
        <v>6.6390274526728632E-3</v>
      </c>
      <c r="H728" s="42">
        <f>_xll.qlCalendarAdvance(Calendar,$H727,B728,"f",FALSE)</f>
        <v>44677</v>
      </c>
      <c r="I728" s="177">
        <f>_xll.qlInterestRateIndexValueDate(Index1M,$H728)</f>
        <v>44679</v>
      </c>
      <c r="J728" s="182">
        <f>IFERROR(_xll.qlIndexFixing(Index1M,$H728,TRUE,_xll.ohTrigger(RecalcTrigger,Trigger1M)),NA())</f>
        <v>6.6958204774808516E-3</v>
      </c>
      <c r="K728" s="44">
        <f>IFERROR(_xll.qlIndexFixing(Index3M,H728,TRUE,_xll.ohTrigger(RecalcTrigger,Trigger3M)),NA())</f>
        <v>8.2789838232217184E-3</v>
      </c>
      <c r="L728" s="44">
        <f>IFERROR(_xll.qlIndexFixing(Index6M,$H728,TRUE,_xll.ohTrigger(RecalcTrigger,Trigger6M)),NA())</f>
        <v>9.8399678756381538E-3</v>
      </c>
      <c r="M728" s="183">
        <f>IFERROR(_xll.qlIndexFixing(Index1Y,$H728,TRUE,_xll.ohTrigger(RecalcTrigger,Trigger1Y)),NA())</f>
        <v>1.1903906549605332E-2</v>
      </c>
      <c r="N728" s="182">
        <f>IFERROR(_xll.qlIndexFixing(ONIndex1M,I728,TRUE,_xll.ohTrigger(RecalcTrigger,Trigger1M)),NA())</f>
        <v>6.5956420023205453E-3</v>
      </c>
      <c r="O728" s="44">
        <f>IFERROR(_xll.qlIndexFixing(ONIndex3M,I728,TRUE,_xll.ohTrigger(RecalcTrigger,Trigger3M)),NA())</f>
        <v>7.932771165792829E-3</v>
      </c>
      <c r="P728" s="44">
        <f>IFERROR(_xll.qlIndexFixing(ONIndex6M,I728,TRUE,_xll.ohTrigger(RecalcTrigger,Trigger6M)),NA())</f>
        <v>9.1267532617855807E-3</v>
      </c>
      <c r="Q728" s="183">
        <f>IFERROR(_xll.qlIndexFixing(ONIndex1Y,I728,TRUE,_xll.ohTrigger(RecalcTrigger,Trigger1Y)),NA())</f>
        <v>1.0495428035621757E-2</v>
      </c>
    </row>
    <row r="729" spans="2:17" x14ac:dyDescent="0.2">
      <c r="B729" s="39" t="s">
        <v>42</v>
      </c>
      <c r="D729" s="42">
        <f>_xll.qlCalendarAdvance(Calendar,$D728,B729,"f",FALSE)</f>
        <v>44684</v>
      </c>
      <c r="E729" s="177">
        <f>_xll.qlInterestRateIndexValueDate(IndexON,D729)</f>
        <v>44684</v>
      </c>
      <c r="F729" s="193">
        <f>IFERROR(_xll.qlIndexFixing(IndexON,D729,TRUE,_xll.ohTrigger(RecalcTrigger,TriggerON)),NA())</f>
        <v>6.7020820192009722E-3</v>
      </c>
      <c r="H729" s="42">
        <f>_xll.qlCalendarAdvance(Calendar,$H728,B729,"f",FALSE)</f>
        <v>44684</v>
      </c>
      <c r="I729" s="177">
        <f>_xll.qlInterestRateIndexValueDate(Index1M,$H729)</f>
        <v>44686</v>
      </c>
      <c r="J729" s="182">
        <f>IFERROR(_xll.qlIndexFixing(Index1M,$H729,TRUE,_xll.ohTrigger(RecalcTrigger,Trigger1M)),NA())</f>
        <v>6.7556059177292793E-3</v>
      </c>
      <c r="K729" s="44">
        <f>IFERROR(_xll.qlIndexFixing(Index3M,H729,TRUE,_xll.ohTrigger(RecalcTrigger,Trigger3M)),NA())</f>
        <v>8.3408212586303914E-3</v>
      </c>
      <c r="L729" s="44">
        <f>IFERROR(_xll.qlIndexFixing(Index6M,$H729,TRUE,_xll.ohTrigger(RecalcTrigger,Trigger6M)),NA())</f>
        <v>9.9074491989428106E-3</v>
      </c>
      <c r="M729" s="183">
        <f>IFERROR(_xll.qlIndexFixing(Index1Y,$H729,TRUE,_xll.ohTrigger(RecalcTrigger,Trigger1Y)),NA())</f>
        <v>1.1956033657218503E-2</v>
      </c>
      <c r="N729" s="182">
        <f>IFERROR(_xll.qlIndexFixing(ONIndex1M,I729,TRUE,_xll.ohTrigger(RecalcTrigger,Trigger1M)),NA())</f>
        <v>6.6555005565138714E-3</v>
      </c>
      <c r="O729" s="44">
        <f>IFERROR(_xll.qlIndexFixing(ONIndex3M,I729,TRUE,_xll.ohTrigger(RecalcTrigger,Trigger3M)),NA())</f>
        <v>7.9906158600273614E-3</v>
      </c>
      <c r="P729" s="44">
        <f>IFERROR(_xll.qlIndexFixing(ONIndex6M,I729,TRUE,_xll.ohTrigger(RecalcTrigger,Trigger6M)),NA())</f>
        <v>9.1827699366842097E-3</v>
      </c>
      <c r="Q729" s="183">
        <f>IFERROR(_xll.qlIndexFixing(ONIndex1Y,I729,TRUE,_xll.ohTrigger(RecalcTrigger,Trigger1Y)),NA())</f>
        <v>1.0549666582635453E-2</v>
      </c>
    </row>
    <row r="730" spans="2:17" x14ac:dyDescent="0.2">
      <c r="B730" s="39" t="s">
        <v>42</v>
      </c>
      <c r="D730" s="42">
        <f>_xll.qlCalendarAdvance(Calendar,$D729,B730,"f",FALSE)</f>
        <v>44691</v>
      </c>
      <c r="E730" s="177">
        <f>_xll.qlInterestRateIndexValueDate(IndexON,D730)</f>
        <v>44691</v>
      </c>
      <c r="F730" s="193">
        <f>IFERROR(_xll.qlIndexFixing(IndexON,D730,TRUE,_xll.ohTrigger(RecalcTrigger,TriggerON)),NA())</f>
        <v>6.7650270735697404E-3</v>
      </c>
      <c r="H730" s="42">
        <f>_xll.qlCalendarAdvance(Calendar,$H729,B730,"f",FALSE)</f>
        <v>44691</v>
      </c>
      <c r="I730" s="177">
        <f>_xll.qlInterestRateIndexValueDate(Index1M,$H730)</f>
        <v>44693</v>
      </c>
      <c r="J730" s="182">
        <f>IFERROR(_xll.qlIndexFixing(Index1M,$H730,TRUE,_xll.ohTrigger(RecalcTrigger,Trigger1M)),NA())</f>
        <v>6.8153242705670802E-3</v>
      </c>
      <c r="K730" s="44">
        <f>IFERROR(_xll.qlIndexFixing(Index3M,H730,TRUE,_xll.ohTrigger(RecalcTrigger,Trigger3M)),NA())</f>
        <v>8.3983942684125977E-3</v>
      </c>
      <c r="L730" s="44">
        <f>IFERROR(_xll.qlIndexFixing(Index6M,$H730,TRUE,_xll.ohTrigger(RecalcTrigger,Trigger6M)),NA())</f>
        <v>9.9626611608871034E-3</v>
      </c>
      <c r="M730" s="183">
        <f>IFERROR(_xll.qlIndexFixing(Index1Y,$H730,TRUE,_xll.ohTrigger(RecalcTrigger,Trigger1Y)),NA())</f>
        <v>1.2008036469635948E-2</v>
      </c>
      <c r="N730" s="182">
        <f>IFERROR(_xll.qlIndexFixing(ONIndex1M,I730,TRUE,_xll.ohTrigger(RecalcTrigger,Trigger1M)),NA())</f>
        <v>6.7152954113414154E-3</v>
      </c>
      <c r="O730" s="44">
        <f>IFERROR(_xll.qlIndexFixing(ONIndex3M,I730,TRUE,_xll.ohTrigger(RecalcTrigger,Trigger3M)),NA())</f>
        <v>8.0484110576151124E-3</v>
      </c>
      <c r="P730" s="44">
        <f>IFERROR(_xll.qlIndexFixing(ONIndex6M,I730,TRUE,_xll.ohTrigger(RecalcTrigger,Trigger6M)),NA())</f>
        <v>9.2387235627366948E-3</v>
      </c>
      <c r="Q730" s="183">
        <f>IFERROR(_xll.qlIndexFixing(ONIndex1Y,I730,TRUE,_xll.ohTrigger(RecalcTrigger,Trigger1Y)),NA())</f>
        <v>1.0603831077364845E-2</v>
      </c>
    </row>
    <row r="731" spans="2:17" x14ac:dyDescent="0.2">
      <c r="B731" s="39" t="s">
        <v>42</v>
      </c>
      <c r="D731" s="42">
        <f>_xll.qlCalendarAdvance(Calendar,$D730,B731,"f",FALSE)</f>
        <v>44698</v>
      </c>
      <c r="E731" s="177">
        <f>_xll.qlInterestRateIndexValueDate(IndexON,D731)</f>
        <v>44698</v>
      </c>
      <c r="F731" s="193">
        <f>IFERROR(_xll.qlIndexFixing(IndexON,D731,TRUE,_xll.ohTrigger(RecalcTrigger,TriggerON)),NA())</f>
        <v>6.8278689961154271E-3</v>
      </c>
      <c r="H731" s="42">
        <f>_xll.qlCalendarAdvance(Calendar,$H730,B731,"f",FALSE)</f>
        <v>44698</v>
      </c>
      <c r="I731" s="177">
        <f>_xll.qlInterestRateIndexValueDate(Index1M,$H731)</f>
        <v>44700</v>
      </c>
      <c r="J731" s="182">
        <f>IFERROR(_xll.qlIndexFixing(Index1M,$H731,TRUE,_xll.ohTrigger(RecalcTrigger,Trigger1M)),NA())</f>
        <v>6.8749733439252281E-3</v>
      </c>
      <c r="K731" s="44">
        <f>IFERROR(_xll.qlIndexFixing(Index3M,H731,TRUE,_xll.ohTrigger(RecalcTrigger,Trigger3M)),NA())</f>
        <v>8.4559059219156147E-3</v>
      </c>
      <c r="L731" s="44">
        <f>IFERROR(_xll.qlIndexFixing(Index6M,$H731,TRUE,_xll.ohTrigger(RecalcTrigger,Trigger6M)),NA())</f>
        <v>1.001778463132566E-2</v>
      </c>
      <c r="M731" s="183">
        <f>IFERROR(_xll.qlIndexFixing(Index1Y,$H731,TRUE,_xll.ohTrigger(RecalcTrigger,Trigger1Y)),NA())</f>
        <v>1.2059912462001728E-2</v>
      </c>
      <c r="N731" s="182">
        <f>IFERROR(_xll.qlIndexFixing(ONIndex1M,I731,TRUE,_xll.ohTrigger(RecalcTrigger,Trigger1M)),NA())</f>
        <v>6.7750243551323308E-3</v>
      </c>
      <c r="O731" s="44">
        <f>IFERROR(_xll.qlIndexFixing(ONIndex3M,I731,TRUE,_xll.ohTrigger(RecalcTrigger,Trigger3M)),NA())</f>
        <v>8.1061549452066117E-3</v>
      </c>
      <c r="P731" s="44">
        <f>IFERROR(_xll.qlIndexFixing(ONIndex6M,I731,TRUE,_xll.ohTrigger(RecalcTrigger,Trigger6M)),NA())</f>
        <v>9.2946121948589422E-3</v>
      </c>
      <c r="Q731" s="183">
        <f>IFERROR(_xll.qlIndexFixing(ONIndex1Y,I731,TRUE,_xll.ohTrigger(RecalcTrigger,Trigger1Y)),NA())</f>
        <v>1.0657919515573155E-2</v>
      </c>
    </row>
    <row r="732" spans="2:17" x14ac:dyDescent="0.2">
      <c r="B732" s="39" t="s">
        <v>42</v>
      </c>
      <c r="D732" s="42">
        <f>_xll.qlCalendarAdvance(Calendar,$D731,B732,"f",FALSE)</f>
        <v>44705</v>
      </c>
      <c r="E732" s="177">
        <f>_xll.qlInterestRateIndexValueDate(IndexON,D732)</f>
        <v>44705</v>
      </c>
      <c r="F732" s="193">
        <f>IFERROR(_xll.qlIndexFixing(IndexON,D732,TRUE,_xll.ohTrigger(RecalcTrigger,TriggerON)),NA())</f>
        <v>6.8906047637362633E-3</v>
      </c>
      <c r="H732" s="42">
        <f>_xll.qlCalendarAdvance(Calendar,$H731,B732,"f",FALSE)</f>
        <v>44705</v>
      </c>
      <c r="I732" s="177">
        <f>_xll.qlInterestRateIndexValueDate(Index1M,$H732)</f>
        <v>44707</v>
      </c>
      <c r="J732" s="182">
        <f>IFERROR(_xll.qlIndexFixing(Index1M,$H732,TRUE,_xll.ohTrigger(RecalcTrigger,Trigger1M)),NA())</f>
        <v>6.9345509234325364E-3</v>
      </c>
      <c r="K732" s="44">
        <f>IFERROR(_xll.qlIndexFixing(Index3M,H732,TRUE,_xll.ohTrigger(RecalcTrigger,Trigger3M)),NA())</f>
        <v>8.5133543993186293E-3</v>
      </c>
      <c r="L732" s="44">
        <f>IFERROR(_xll.qlIndexFixing(Index6M,$H732,TRUE,_xll.ohTrigger(RecalcTrigger,Trigger6M)),NA())</f>
        <v>1.0072817647263553E-2</v>
      </c>
      <c r="M732" s="183">
        <f>IFERROR(_xll.qlIndexFixing(Index1Y,$H732,TRUE,_xll.ohTrigger(RecalcTrigger,Trigger1Y)),NA())</f>
        <v>1.2111659103867663E-2</v>
      </c>
      <c r="N732" s="182">
        <f>IFERROR(_xll.qlIndexFixing(ONIndex1M,I732,TRUE,_xll.ohTrigger(RecalcTrigger,Trigger1M)),NA())</f>
        <v>6.8346851754963467E-3</v>
      </c>
      <c r="O732" s="44">
        <f>IFERROR(_xll.qlIndexFixing(ONIndex3M,I732,TRUE,_xll.ohTrigger(RecalcTrigger,Trigger3M)),NA())</f>
        <v>8.1638457097721329E-3</v>
      </c>
      <c r="P732" s="44">
        <f>IFERROR(_xll.qlIndexFixing(ONIndex6M,I732,TRUE,_xll.ohTrigger(RecalcTrigger,Trigger6M)),NA())</f>
        <v>9.3504338874073056E-3</v>
      </c>
      <c r="Q732" s="183">
        <f>IFERROR(_xll.qlIndexFixing(ONIndex1Y,I732,TRUE,_xll.ohTrigger(RecalcTrigger,Trigger1Y)),NA())</f>
        <v>1.07119298927838E-2</v>
      </c>
    </row>
    <row r="733" spans="2:17" x14ac:dyDescent="0.2">
      <c r="B733" s="39" t="s">
        <v>42</v>
      </c>
      <c r="D733" s="42">
        <f>_xll.qlCalendarAdvance(Calendar,$D732,B733,"f",FALSE)</f>
        <v>44712</v>
      </c>
      <c r="E733" s="177">
        <f>_xll.qlInterestRateIndexValueDate(IndexON,D733)</f>
        <v>44712</v>
      </c>
      <c r="F733" s="193">
        <f>IFERROR(_xll.qlIndexFixing(IndexON,D733,TRUE,_xll.ohTrigger(RecalcTrigger,TriggerON)),NA())</f>
        <v>6.9532313535702883E-3</v>
      </c>
      <c r="H733" s="42">
        <f>_xll.qlCalendarAdvance(Calendar,$H732,B733,"f",FALSE)</f>
        <v>44712</v>
      </c>
      <c r="I733" s="177">
        <f>_xll.qlInterestRateIndexValueDate(Index1M,$H733)</f>
        <v>44714</v>
      </c>
      <c r="J733" s="182">
        <f>IFERROR(_xll.qlIndexFixing(Index1M,$H733,TRUE,_xll.ohTrigger(RecalcTrigger,Trigger1M)),NA())</f>
        <v>6.9940547946628628E-3</v>
      </c>
      <c r="K733" s="44">
        <f>IFERROR(_xll.qlIndexFixing(Index3M,H733,TRUE,_xll.ohTrigger(RecalcTrigger,Trigger3M)),NA())</f>
        <v>8.5707378806956901E-3</v>
      </c>
      <c r="L733" s="44">
        <f>IFERROR(_xll.qlIndexFixing(Index6M,$H733,TRUE,_xll.ohTrigger(RecalcTrigger,Trigger6M)),NA())</f>
        <v>1.0115657401437453E-2</v>
      </c>
      <c r="M733" s="183">
        <f>IFERROR(_xll.qlIndexFixing(Index1Y,$H733,TRUE,_xll.ohTrigger(RecalcTrigger,Trigger1Y)),NA())</f>
        <v>1.2163273859179317E-2</v>
      </c>
      <c r="N733" s="182">
        <f>IFERROR(_xll.qlIndexFixing(ONIndex1M,I733,TRUE,_xll.ohTrigger(RecalcTrigger,Trigger1M)),NA())</f>
        <v>6.8942756606826805E-3</v>
      </c>
      <c r="O733" s="44">
        <f>IFERROR(_xll.qlIndexFixing(ONIndex3M,I733,TRUE,_xll.ohTrigger(RecalcTrigger,Trigger3M)),NA())</f>
        <v>8.2214815379622053E-3</v>
      </c>
      <c r="P733" s="44">
        <f>IFERROR(_xll.qlIndexFixing(ONIndex6M,I733,TRUE,_xll.ohTrigger(RecalcTrigger,Trigger6M)),NA())</f>
        <v>9.4061866952976914E-3</v>
      </c>
      <c r="Q733" s="183">
        <f>IFERROR(_xll.qlIndexFixing(ONIndex1Y,I733,TRUE,_xll.ohTrigger(RecalcTrigger,Trigger1Y)),NA())</f>
        <v>1.0765860204760003E-2</v>
      </c>
    </row>
    <row r="734" spans="2:17" x14ac:dyDescent="0.2">
      <c r="B734" s="39" t="s">
        <v>42</v>
      </c>
      <c r="D734" s="42">
        <f>_xll.qlCalendarAdvance(Calendar,$D733,B734,"f",FALSE)</f>
        <v>44719</v>
      </c>
      <c r="E734" s="177">
        <f>_xll.qlInterestRateIndexValueDate(IndexON,D734)</f>
        <v>44719</v>
      </c>
      <c r="F734" s="193">
        <f>IFERROR(_xll.qlIndexFixing(IndexON,D734,TRUE,_xll.ohTrigger(RecalcTrigger,TriggerON)),NA())</f>
        <v>7.0157457424357972E-3</v>
      </c>
      <c r="H734" s="42">
        <f>_xll.qlCalendarAdvance(Calendar,$H733,B734,"f",FALSE)</f>
        <v>44719</v>
      </c>
      <c r="I734" s="177">
        <f>_xll.qlInterestRateIndexValueDate(Index1M,$H734)</f>
        <v>44721</v>
      </c>
      <c r="J734" s="182">
        <f>IFERROR(_xll.qlIndexFixing(Index1M,$H734,TRUE,_xll.ohTrigger(RecalcTrigger,Trigger1M)),NA())</f>
        <v>7.0534827431600888E-3</v>
      </c>
      <c r="K734" s="44">
        <f>IFERROR(_xll.qlIndexFixing(Index3M,H734,TRUE,_xll.ohTrigger(RecalcTrigger,Trigger3M)),NA())</f>
        <v>8.6280545460183239E-3</v>
      </c>
      <c r="L734" s="44">
        <f>IFERROR(_xll.qlIndexFixing(Index6M,$H734,TRUE,_xll.ohTrigger(RecalcTrigger,Trigger6M)),NA())</f>
        <v>1.0170521225976644E-2</v>
      </c>
      <c r="M734" s="183">
        <f>IFERROR(_xll.qlIndexFixing(Index1Y,$H734,TRUE,_xll.ohTrigger(RecalcTrigger,Trigger1Y)),NA())</f>
        <v>1.2214754186276438E-2</v>
      </c>
      <c r="N734" s="182">
        <f>IFERROR(_xll.qlIndexFixing(ONIndex1M,I734,TRUE,_xll.ohTrigger(RecalcTrigger,Trigger1M)),NA())</f>
        <v>6.9537935986208055E-3</v>
      </c>
      <c r="O734" s="44">
        <f>IFERROR(_xll.qlIndexFixing(ONIndex3M,I734,TRUE,_xll.ohTrigger(RecalcTrigger,Trigger3M)),NA())</f>
        <v>8.2790606165872305E-3</v>
      </c>
      <c r="P734" s="44">
        <f>IFERROR(_xll.qlIndexFixing(ONIndex6M,I734,TRUE,_xll.ohTrigger(RecalcTrigger,Trigger6M)),NA())</f>
        <v>9.4618686730463253E-3</v>
      </c>
      <c r="Q734" s="183">
        <f>IFERROR(_xll.qlIndexFixing(ONIndex1Y,I734,TRUE,_xll.ohTrigger(RecalcTrigger,Trigger1Y)),NA())</f>
        <v>1.0819708447105114E-2</v>
      </c>
    </row>
    <row r="735" spans="2:17" x14ac:dyDescent="0.2">
      <c r="B735" s="39" t="s">
        <v>42</v>
      </c>
      <c r="D735" s="42">
        <f>_xll.qlCalendarAdvance(Calendar,$D734,B735,"f",FALSE)</f>
        <v>44726</v>
      </c>
      <c r="E735" s="177">
        <f>_xll.qlInterestRateIndexValueDate(IndexON,D735)</f>
        <v>44726</v>
      </c>
      <c r="F735" s="193">
        <f>IFERROR(_xll.qlIndexFixing(IndexON,D735,TRUE,_xll.ohTrigger(RecalcTrigger,TriggerON)),NA())</f>
        <v>7.078144907310957E-3</v>
      </c>
      <c r="H735" s="42">
        <f>_xll.qlCalendarAdvance(Calendar,$H734,B735,"f",FALSE)</f>
        <v>44726</v>
      </c>
      <c r="I735" s="177">
        <f>_xll.qlInterestRateIndexValueDate(Index1M,$H735)</f>
        <v>44728</v>
      </c>
      <c r="J735" s="182">
        <f>IFERROR(_xll.qlIndexFixing(Index1M,$H735,TRUE,_xll.ohTrigger(RecalcTrigger,Trigger1M)),NA())</f>
        <v>7.1128325544081439E-3</v>
      </c>
      <c r="K735" s="44">
        <f>IFERROR(_xll.qlIndexFixing(Index3M,H735,TRUE,_xll.ohTrigger(RecalcTrigger,Trigger3M)),NA())</f>
        <v>8.6853025751555263E-3</v>
      </c>
      <c r="L735" s="44">
        <f>IFERROR(_xll.qlIndexFixing(Index6M,$H735,TRUE,_xll.ohTrigger(RecalcTrigger,Trigger6M)),NA())</f>
        <v>1.0225289109872863E-2</v>
      </c>
      <c r="M735" s="183">
        <f>IFERROR(_xll.qlIndexFixing(Index1Y,$H735,TRUE,_xll.ohTrigger(RecalcTrigger,Trigger1Y)),NA())</f>
        <v>1.2266097537894928E-2</v>
      </c>
      <c r="N735" s="182">
        <f>IFERROR(_xll.qlIndexFixing(ONIndex1M,I735,TRUE,_xll.ohTrigger(RecalcTrigger,Trigger1M)),NA())</f>
        <v>7.0132367774800031E-3</v>
      </c>
      <c r="O735" s="44">
        <f>IFERROR(_xll.qlIndexFixing(ONIndex3M,I735,TRUE,_xll.ohTrigger(RecalcTrigger,Trigger3M)),NA())</f>
        <v>8.33658113245761E-3</v>
      </c>
      <c r="P735" s="44">
        <f>IFERROR(_xll.qlIndexFixing(ONIndex6M,I735,TRUE,_xll.ohTrigger(RecalcTrigger,Trigger6M)),NA())</f>
        <v>9.5174778753293054E-3</v>
      </c>
      <c r="Q735" s="183">
        <f>IFERROR(_xll.qlIndexFixing(ONIndex1Y,I735,TRUE,_xll.ohTrigger(RecalcTrigger,Trigger1Y)),NA())</f>
        <v>1.0873472615422486E-2</v>
      </c>
    </row>
    <row r="736" spans="2:17" x14ac:dyDescent="0.2">
      <c r="B736" s="39" t="s">
        <v>42</v>
      </c>
      <c r="D736" s="42">
        <f>_xll.qlCalendarAdvance(Calendar,$D735,B736,"f",FALSE)</f>
        <v>44733</v>
      </c>
      <c r="E736" s="177">
        <f>_xll.qlInterestRateIndexValueDate(IndexON,D736)</f>
        <v>44733</v>
      </c>
      <c r="F736" s="193">
        <f>IFERROR(_xll.qlIndexFixing(IndexON,D736,TRUE,_xll.ohTrigger(RecalcTrigger,TriggerON)),NA())</f>
        <v>7.1404258254137432E-3</v>
      </c>
      <c r="H736" s="42">
        <f>_xll.qlCalendarAdvance(Calendar,$H735,B736,"f",FALSE)</f>
        <v>44733</v>
      </c>
      <c r="I736" s="177">
        <f>_xll.qlInterestRateIndexValueDate(Index1M,$H736)</f>
        <v>44735</v>
      </c>
      <c r="J736" s="182">
        <f>IFERROR(_xll.qlIndexFixing(Index1M,$H736,TRUE,_xll.ohTrigger(RecalcTrigger,Trigger1M)),NA())</f>
        <v>7.1721020138559854E-3</v>
      </c>
      <c r="K736" s="44">
        <f>IFERROR(_xll.qlIndexFixing(Index3M,H736,TRUE,_xll.ohTrigger(RecalcTrigger,Trigger3M)),NA())</f>
        <v>8.742480147872031E-3</v>
      </c>
      <c r="L736" s="44">
        <f>IFERROR(_xll.qlIndexFixing(Index6M,$H736,TRUE,_xll.ohTrigger(RecalcTrigger,Trigger6M)),NA())</f>
        <v>1.0279959089645367E-2</v>
      </c>
      <c r="M736" s="183">
        <f>IFERROR(_xll.qlIndexFixing(Index1Y,$H736,TRUE,_xll.ohTrigger(RecalcTrigger,Trigger1Y)),NA())</f>
        <v>1.2317301361170128E-2</v>
      </c>
      <c r="N736" s="182">
        <f>IFERROR(_xll.qlIndexFixing(ONIndex1M,I736,TRUE,_xll.ohTrigger(RecalcTrigger,Trigger1M)),NA())</f>
        <v>7.0726029850298744E-3</v>
      </c>
      <c r="O736" s="44">
        <f>IFERROR(_xll.qlIndexFixing(ONIndex3M,I736,TRUE,_xll.ohTrigger(RecalcTrigger,Trigger3M)),NA())</f>
        <v>8.3940412723038094E-3</v>
      </c>
      <c r="P736" s="44">
        <f>IFERROR(_xll.qlIndexFixing(ONIndex6M,I736,TRUE,_xll.ohTrigger(RecalcTrigger,Trigger6M)),NA())</f>
        <v>9.5730123568227299E-3</v>
      </c>
      <c r="Q736" s="183">
        <f>IFERROR(_xll.qlIndexFixing(ONIndex1Y,I736,TRUE,_xll.ohTrigger(RecalcTrigger,Trigger1Y)),NA())</f>
        <v>1.0927150705475341E-2</v>
      </c>
    </row>
    <row r="737" spans="2:17" x14ac:dyDescent="0.2">
      <c r="B737" s="39" t="s">
        <v>42</v>
      </c>
      <c r="D737" s="42">
        <f>_xll.qlCalendarAdvance(Calendar,$D736,B737,"f",FALSE)</f>
        <v>44740</v>
      </c>
      <c r="E737" s="177">
        <f>_xll.qlInterestRateIndexValueDate(IndexON,D737)</f>
        <v>44740</v>
      </c>
      <c r="F737" s="193">
        <f>IFERROR(_xll.qlIndexFixing(IndexON,D737,TRUE,_xll.ohTrigger(RecalcTrigger,TriggerON)),NA())</f>
        <v>7.2025854733226424E-3</v>
      </c>
      <c r="H737" s="42">
        <f>_xll.qlCalendarAdvance(Calendar,$H736,B737,"f",FALSE)</f>
        <v>44740</v>
      </c>
      <c r="I737" s="177">
        <f>_xll.qlInterestRateIndexValueDate(Index1M,$H737)</f>
        <v>44742</v>
      </c>
      <c r="J737" s="182">
        <f>IFERROR(_xll.qlIndexFixing(Index1M,$H737,TRUE,_xll.ohTrigger(RecalcTrigger,Trigger1M)),NA())</f>
        <v>7.2184091622280299E-3</v>
      </c>
      <c r="K737" s="44">
        <f>IFERROR(_xll.qlIndexFixing(Index3M,H737,TRUE,_xll.ohTrigger(RecalcTrigger,Trigger3M)),NA())</f>
        <v>8.7995854438335207E-3</v>
      </c>
      <c r="L737" s="44">
        <f>IFERROR(_xll.qlIndexFixing(Index6M,$H737,TRUE,_xll.ohTrigger(RecalcTrigger,Trigger6M)),NA())</f>
        <v>1.0334529201611171E-2</v>
      </c>
      <c r="M737" s="183">
        <f>IFERROR(_xll.qlIndexFixing(Index1Y,$H737,TRUE,_xll.ohTrigger(RecalcTrigger,Trigger1Y)),NA())</f>
        <v>1.2368363097637693E-2</v>
      </c>
      <c r="N737" s="182">
        <f>IFERROR(_xll.qlIndexFixing(ONIndex1M,I737,TRUE,_xll.ohTrigger(RecalcTrigger,Trigger1M)),NA())</f>
        <v>7.1318900095196369E-3</v>
      </c>
      <c r="O737" s="44">
        <f>IFERROR(_xll.qlIndexFixing(ONIndex3M,I737,TRUE,_xll.ohTrigger(RecalcTrigger,Trigger3M)),NA())</f>
        <v>8.451439222856294E-3</v>
      </c>
      <c r="P737" s="44">
        <f>IFERROR(_xll.qlIndexFixing(ONIndex6M,I737,TRUE,_xll.ohTrigger(RecalcTrigger,Trigger6M)),NA())</f>
        <v>9.6284701722026966E-3</v>
      </c>
      <c r="Q737" s="183">
        <f>IFERROR(_xll.qlIndexFixing(ONIndex1Y,I737,TRUE,_xll.ohTrigger(RecalcTrigger,Trigger1Y)),NA())</f>
        <v>1.0980740712787096E-2</v>
      </c>
    </row>
    <row r="738" spans="2:17" x14ac:dyDescent="0.2">
      <c r="B738" s="39" t="s">
        <v>42</v>
      </c>
      <c r="D738" s="42">
        <f>_xll.qlCalendarAdvance(Calendar,$D737,B738,"f",FALSE)</f>
        <v>44747</v>
      </c>
      <c r="E738" s="177">
        <f>_xll.qlInterestRateIndexValueDate(IndexON,D738)</f>
        <v>44747</v>
      </c>
      <c r="F738" s="193">
        <f>IFERROR(_xll.qlIndexFixing(IndexON,D738,TRUE,_xll.ohTrigger(RecalcTrigger,TriggerON)),NA())</f>
        <v>7.2646208284155023E-3</v>
      </c>
      <c r="H738" s="42">
        <f>_xll.qlCalendarAdvance(Calendar,$H737,B738,"f",FALSE)</f>
        <v>44747</v>
      </c>
      <c r="I738" s="177">
        <f>_xll.qlInterestRateIndexValueDate(Index1M,$H738)</f>
        <v>44749</v>
      </c>
      <c r="J738" s="182">
        <f>IFERROR(_xll.qlIndexFixing(Index1M,$H738,TRUE,_xll.ohTrigger(RecalcTrigger,Trigger1M)),NA())</f>
        <v>7.2903910189070498E-3</v>
      </c>
      <c r="K738" s="44">
        <f>IFERROR(_xll.qlIndexFixing(Index3M,H738,TRUE,_xll.ohTrigger(RecalcTrigger,Trigger3M)),NA())</f>
        <v>8.8566166426005417E-3</v>
      </c>
      <c r="L738" s="44">
        <f>IFERROR(_xll.qlIndexFixing(Index6M,$H738,TRUE,_xll.ohTrigger(RecalcTrigger,Trigger6M)),NA())</f>
        <v>1.0401006244516757E-2</v>
      </c>
      <c r="M738" s="183">
        <f>IFERROR(_xll.qlIndexFixing(Index1Y,$H738,TRUE,_xll.ohTrigger(RecalcTrigger,Trigger1Y)),NA())</f>
        <v>1.2419280183236662E-2</v>
      </c>
      <c r="N738" s="182">
        <f>IFERROR(_xll.qlIndexFixing(ONIndex1M,I738,TRUE,_xll.ohTrigger(RecalcTrigger,Trigger1M)),NA())</f>
        <v>7.1910956388787639E-3</v>
      </c>
      <c r="O738" s="44">
        <f>IFERROR(_xll.qlIndexFixing(ONIndex3M,I738,TRUE,_xll.ohTrigger(RecalcTrigger,Trigger3M)),NA())</f>
        <v>8.5087731710853376E-3</v>
      </c>
      <c r="P738" s="44">
        <f>IFERROR(_xll.qlIndexFixing(ONIndex6M,I738,TRUE,_xll.ohTrigger(RecalcTrigger,Trigger6M)),NA())</f>
        <v>9.6838493760653677E-3</v>
      </c>
      <c r="Q738" s="183">
        <f>IFERROR(_xll.qlIndexFixing(ONIndex1Y,I738,TRUE,_xll.ohTrigger(RecalcTrigger,Trigger1Y)),NA())</f>
        <v>1.1034240633120973E-2</v>
      </c>
    </row>
    <row r="739" spans="2:17" x14ac:dyDescent="0.2">
      <c r="B739" s="39" t="s">
        <v>42</v>
      </c>
      <c r="D739" s="42">
        <f>_xll.qlCalendarAdvance(Calendar,$D738,B739,"f",FALSE)</f>
        <v>44754</v>
      </c>
      <c r="E739" s="177">
        <f>_xll.qlInterestRateIndexValueDate(IndexON,D739)</f>
        <v>44754</v>
      </c>
      <c r="F739" s="193">
        <f>IFERROR(_xll.qlIndexFixing(IndexON,D739,TRUE,_xll.ohTrigger(RecalcTrigger,TriggerON)),NA())</f>
        <v>7.3265288674306817E-3</v>
      </c>
      <c r="H739" s="42">
        <f>_xll.qlCalendarAdvance(Calendar,$H738,B739,"f",FALSE)</f>
        <v>44754</v>
      </c>
      <c r="I739" s="177">
        <f>_xll.qlInterestRateIndexValueDate(Index1M,$H739)</f>
        <v>44756</v>
      </c>
      <c r="J739" s="182">
        <f>IFERROR(_xll.qlIndexFixing(Index1M,$H739,TRUE,_xll.ohTrigger(RecalcTrigger,Trigger1M)),NA())</f>
        <v>7.3494061351733753E-3</v>
      </c>
      <c r="K739" s="44">
        <f>IFERROR(_xll.qlIndexFixing(Index3M,H739,TRUE,_xll.ohTrigger(RecalcTrigger,Trigger3M)),NA())</f>
        <v>8.9135719236328563E-3</v>
      </c>
      <c r="L739" s="44">
        <f>IFERROR(_xll.qlIndexFixing(Index6M,$H739,TRUE,_xll.ohTrigger(RecalcTrigger,Trigger6M)),NA())</f>
        <v>1.0455351097692606E-2</v>
      </c>
      <c r="M739" s="183">
        <f>IFERROR(_xll.qlIndexFixing(Index1Y,$H739,TRUE,_xll.ohTrigger(RecalcTrigger,Trigger1Y)),NA())</f>
        <v>1.2470050048312295E-2</v>
      </c>
      <c r="N739" s="182">
        <f>IFERROR(_xll.qlIndexFixing(ONIndex1M,I739,TRUE,_xll.ohTrigger(RecalcTrigger,Trigger1M)),NA())</f>
        <v>7.2502176611166647E-3</v>
      </c>
      <c r="O739" s="44">
        <f>IFERROR(_xll.qlIndexFixing(ONIndex3M,I739,TRUE,_xll.ohTrigger(RecalcTrigger,Trigger3M)),NA())</f>
        <v>8.5660413035615335E-3</v>
      </c>
      <c r="P739" s="44">
        <f>IFERROR(_xll.qlIndexFixing(ONIndex6M,I739,TRUE,_xll.ohTrigger(RecalcTrigger,Trigger6M)),NA())</f>
        <v>9.739148023086841E-3</v>
      </c>
      <c r="Q739" s="183">
        <f>IFERROR(_xll.qlIndexFixing(ONIndex1Y,I739,TRUE,_xll.ohTrigger(RecalcTrigger,Trigger1Y)),NA())</f>
        <v>1.1087648462000388E-2</v>
      </c>
    </row>
    <row r="740" spans="2:17" x14ac:dyDescent="0.2">
      <c r="B740" s="39" t="s">
        <v>42</v>
      </c>
      <c r="D740" s="42">
        <f>_xll.qlCalendarAdvance(Calendar,$D739,B740,"f",FALSE)</f>
        <v>44761</v>
      </c>
      <c r="E740" s="177">
        <f>_xll.qlInterestRateIndexValueDate(IndexON,D740)</f>
        <v>44761</v>
      </c>
      <c r="F740" s="193">
        <f>IFERROR(_xll.qlIndexFixing(IndexON,D740,TRUE,_xll.ohTrigger(RecalcTrigger,TriggerON)),NA())</f>
        <v>7.3883065671864756E-3</v>
      </c>
      <c r="H740" s="42">
        <f>_xll.qlCalendarAdvance(Calendar,$H739,B740,"f",FALSE)</f>
        <v>44761</v>
      </c>
      <c r="I740" s="177">
        <f>_xll.qlInterestRateIndexValueDate(Index1M,$H740)</f>
        <v>44763</v>
      </c>
      <c r="J740" s="182">
        <f>IFERROR(_xll.qlIndexFixing(Index1M,$H740,TRUE,_xll.ohTrigger(RecalcTrigger,Trigger1M)),NA())</f>
        <v>7.4083320409781828E-3</v>
      </c>
      <c r="K740" s="44">
        <f>IFERROR(_xll.qlIndexFixing(Index3M,H740,TRUE,_xll.ohTrigger(RecalcTrigger,Trigger3M)),NA())</f>
        <v>8.9704494662903034E-3</v>
      </c>
      <c r="L740" s="44">
        <f>IFERROR(_xll.qlIndexFixing(Index6M,$H740,TRUE,_xll.ohTrigger(RecalcTrigger,Trigger6M)),NA())</f>
        <v>1.0509589784976892E-2</v>
      </c>
      <c r="M740" s="183">
        <f>IFERROR(_xll.qlIndexFixing(Index1Y,$H740,TRUE,_xll.ohTrigger(RecalcTrigger,Trigger1Y)),NA())</f>
        <v>1.2520670117616964E-2</v>
      </c>
      <c r="N740" s="182">
        <f>IFERROR(_xll.qlIndexFixing(ONIndex1M,I740,TRUE,_xll.ohTrigger(RecalcTrigger,Trigger1M)),NA())</f>
        <v>7.3092538642427485E-3</v>
      </c>
      <c r="O740" s="44">
        <f>IFERROR(_xll.qlIndexFixing(ONIndex3M,I740,TRUE,_xll.ohTrigger(RecalcTrigger,Trigger3M)),NA())</f>
        <v>8.6232418071752193E-3</v>
      </c>
      <c r="P740" s="44">
        <f>IFERROR(_xll.qlIndexFixing(ONIndex6M,I740,TRUE,_xll.ohTrigger(RecalcTrigger,Trigger6M)),NA())</f>
        <v>9.7943641679432147E-3</v>
      </c>
      <c r="Q740" s="183">
        <f>IFERROR(_xll.qlIndexFixing(ONIndex1Y,I740,TRUE,_xll.ohTrigger(RecalcTrigger,Trigger1Y)),NA())</f>
        <v>1.1140962195028692E-2</v>
      </c>
    </row>
    <row r="741" spans="2:17" x14ac:dyDescent="0.2">
      <c r="B741" s="39" t="s">
        <v>42</v>
      </c>
      <c r="D741" s="42">
        <f>_xll.qlCalendarAdvance(Calendar,$D740,B741,"f",FALSE)</f>
        <v>44768</v>
      </c>
      <c r="E741" s="177">
        <f>_xll.qlInterestRateIndexValueDate(IndexON,D741)</f>
        <v>44768</v>
      </c>
      <c r="F741" s="193">
        <f>IFERROR(_xll.qlIndexFixing(IndexON,D741,TRUE,_xll.ohTrigger(RecalcTrigger,TriggerON)),NA())</f>
        <v>7.4499509048209234E-3</v>
      </c>
      <c r="H741" s="42">
        <f>_xll.qlCalendarAdvance(Calendar,$H740,B741,"f",FALSE)</f>
        <v>44768</v>
      </c>
      <c r="I741" s="177">
        <f>_xll.qlInterestRateIndexValueDate(Index1M,$H741)</f>
        <v>44770</v>
      </c>
      <c r="J741" s="182">
        <f>IFERROR(_xll.qlIndexFixing(Index1M,$H741,TRUE,_xll.ohTrigger(RecalcTrigger,Trigger1M)),NA())</f>
        <v>7.4671665215331195E-3</v>
      </c>
      <c r="K741" s="44">
        <f>IFERROR(_xll.qlIndexFixing(Index3M,H741,TRUE,_xll.ohTrigger(RecalcTrigger,Trigger3M)),NA())</f>
        <v>9.0272474498319325E-3</v>
      </c>
      <c r="L741" s="44">
        <f>IFERROR(_xll.qlIndexFixing(Index6M,$H741,TRUE,_xll.ohTrigger(RecalcTrigger,Trigger6M)),NA())</f>
        <v>1.0563720341530573E-2</v>
      </c>
      <c r="M741" s="183">
        <f>IFERROR(_xll.qlIndexFixing(Index1Y,$H741,TRUE,_xll.ohTrigger(RecalcTrigger,Trigger1Y)),NA())</f>
        <v>1.2571137810313862E-2</v>
      </c>
      <c r="N741" s="182">
        <f>IFERROR(_xll.qlIndexFixing(ONIndex1M,I741,TRUE,_xll.ohTrigger(RecalcTrigger,Trigger1M)),NA())</f>
        <v>7.3682020361065526E-3</v>
      </c>
      <c r="O741" s="44">
        <f>IFERROR(_xll.qlIndexFixing(ONIndex3M,I741,TRUE,_xll.ohTrigger(RecalcTrigger,Trigger3M)),NA())</f>
        <v>8.6803728685769244E-3</v>
      </c>
      <c r="P741" s="44">
        <f>IFERROR(_xll.qlIndexFixing(ONIndex6M,I741,TRUE,_xll.ohTrigger(RecalcTrigger,Trigger6M)),NA())</f>
        <v>9.8494958652306508E-3</v>
      </c>
      <c r="Q741" s="183">
        <f>IFERROR(_xll.qlIndexFixing(ONIndex1Y,I741,TRUE,_xll.ohTrigger(RecalcTrigger,Trigger1Y)),NA())</f>
        <v>1.1194179828049045E-2</v>
      </c>
    </row>
    <row r="742" spans="2:17" x14ac:dyDescent="0.2">
      <c r="B742" s="39" t="s">
        <v>42</v>
      </c>
      <c r="D742" s="42">
        <f>_xll.qlCalendarAdvance(Calendar,$D741,B742,"f",FALSE)</f>
        <v>44775</v>
      </c>
      <c r="E742" s="177">
        <f>_xll.qlInterestRateIndexValueDate(IndexON,D742)</f>
        <v>44775</v>
      </c>
      <c r="F742" s="193">
        <f>IFERROR(_xll.qlIndexFixing(IndexON,D742,TRUE,_xll.ohTrigger(RecalcTrigger,TriggerON)),NA())</f>
        <v>7.5114588573921282E-3</v>
      </c>
      <c r="H742" s="42">
        <f>_xll.qlCalendarAdvance(Calendar,$H741,B742,"f",FALSE)</f>
        <v>44775</v>
      </c>
      <c r="I742" s="177">
        <f>_xll.qlInterestRateIndexValueDate(Index1M,$H742)</f>
        <v>44777</v>
      </c>
      <c r="J742" s="182">
        <f>IFERROR(_xll.qlIndexFixing(Index1M,$H742,TRUE,_xll.ohTrigger(RecalcTrigger,Trigger1M)),NA())</f>
        <v>7.5259073620248529E-3</v>
      </c>
      <c r="K742" s="44">
        <f>IFERROR(_xll.qlIndexFixing(Index3M,H742,TRUE,_xll.ohTrigger(RecalcTrigger,Trigger3M)),NA())</f>
        <v>9.0839640534134004E-3</v>
      </c>
      <c r="L742" s="44">
        <f>IFERROR(_xll.qlIndexFixing(Index6M,$H742,TRUE,_xll.ohTrigger(RecalcTrigger,Trigger6M)),NA())</f>
        <v>1.0617740802315624E-2</v>
      </c>
      <c r="M742" s="183">
        <f>IFERROR(_xll.qlIndexFixing(Index1Y,$H742,TRUE,_xll.ohTrigger(RecalcTrigger,Trigger1Y)),NA())</f>
        <v>1.2621450539979422E-2</v>
      </c>
      <c r="N742" s="182">
        <f>IFERROR(_xll.qlIndexFixing(ONIndex1M,I742,TRUE,_xll.ohTrigger(RecalcTrigger,Trigger1M)),NA())</f>
        <v>7.4270599650372304E-3</v>
      </c>
      <c r="O742" s="44">
        <f>IFERROR(_xll.qlIndexFixing(ONIndex3M,I742,TRUE,_xll.ohTrigger(RecalcTrigger,Trigger3M)),NA())</f>
        <v>8.7374326746569864E-3</v>
      </c>
      <c r="P742" s="44">
        <f>IFERROR(_xll.qlIndexFixing(ONIndex6M,I742,TRUE,_xll.ohTrigger(RecalcTrigger,Trigger6M)),NA())</f>
        <v>9.9045411696252472E-3</v>
      </c>
      <c r="Q742" s="183">
        <f>IFERROR(_xll.qlIndexFixing(ONIndex1Y,I742,TRUE,_xll.ohTrigger(RecalcTrigger,Trigger1Y)),NA())</f>
        <v>1.1247299356584861E-2</v>
      </c>
    </row>
    <row r="743" spans="2:17" x14ac:dyDescent="0.2">
      <c r="B743" s="39" t="s">
        <v>42</v>
      </c>
      <c r="D743" s="42">
        <f>_xll.qlCalendarAdvance(Calendar,$D742,B743,"f",FALSE)</f>
        <v>44782</v>
      </c>
      <c r="E743" s="177">
        <f>_xll.qlInterestRateIndexValueDate(IndexON,D743)</f>
        <v>44782</v>
      </c>
      <c r="F743" s="193">
        <f>IFERROR(_xll.qlIndexFixing(IndexON,D743,TRUE,_xll.ohTrigger(RecalcTrigger,TriggerON)),NA())</f>
        <v>7.572827401798321E-3</v>
      </c>
      <c r="H743" s="42">
        <f>_xll.qlCalendarAdvance(Calendar,$H742,B743,"f",FALSE)</f>
        <v>44782</v>
      </c>
      <c r="I743" s="177">
        <f>_xll.qlInterestRateIndexValueDate(Index1M,$H743)</f>
        <v>44784</v>
      </c>
      <c r="J743" s="182">
        <f>IFERROR(_xll.qlIndexFixing(Index1M,$H743,TRUE,_xll.ohTrigger(RecalcTrigger,Trigger1M)),NA())</f>
        <v>7.584552347582596E-3</v>
      </c>
      <c r="K743" s="44">
        <f>IFERROR(_xll.qlIndexFixing(Index3M,H743,TRUE,_xll.ohTrigger(RecalcTrigger,Trigger3M)),NA())</f>
        <v>9.1405974560939164E-3</v>
      </c>
      <c r="L743" s="44">
        <f>IFERROR(_xll.qlIndexFixing(Index6M,$H743,TRUE,_xll.ohTrigger(RecalcTrigger,Trigger6M)),NA())</f>
        <v>1.0671649202094178E-2</v>
      </c>
      <c r="M743" s="183">
        <f>IFERROR(_xll.qlIndexFixing(Index1Y,$H743,TRUE,_xll.ohTrigger(RecalcTrigger,Trigger1Y)),NA())</f>
        <v>1.26716057146055E-2</v>
      </c>
      <c r="N743" s="182">
        <f>IFERROR(_xll.qlIndexFixing(ONIndex1M,I743,TRUE,_xll.ohTrigger(RecalcTrigger,Trigger1M)),NA())</f>
        <v>7.4858254388043832E-3</v>
      </c>
      <c r="O743" s="44">
        <f>IFERROR(_xll.qlIndexFixing(ONIndex3M,I743,TRUE,_xll.ohTrigger(RecalcTrigger,Trigger3M)),NA())</f>
        <v>8.7944194120659347E-3</v>
      </c>
      <c r="P743" s="44">
        <f>IFERROR(_xll.qlIndexFixing(ONIndex6M,I743,TRUE,_xll.ohTrigger(RecalcTrigger,Trigger6M)),NA())</f>
        <v>9.9594981358830381E-3</v>
      </c>
      <c r="Q743" s="183">
        <f>IFERROR(_xll.qlIndexFixing(ONIndex1Y,I743,TRUE,_xll.ohTrigger(RecalcTrigger,Trigger1Y)),NA())</f>
        <v>1.1300318776239493E-2</v>
      </c>
    </row>
    <row r="744" spans="2:17" x14ac:dyDescent="0.2">
      <c r="B744" s="39" t="s">
        <v>42</v>
      </c>
      <c r="D744" s="42">
        <f>_xll.qlCalendarAdvance(Calendar,$D743,B744,"f",FALSE)</f>
        <v>44789</v>
      </c>
      <c r="E744" s="177">
        <f>_xll.qlInterestRateIndexValueDate(IndexON,D744)</f>
        <v>44789</v>
      </c>
      <c r="F744" s="193">
        <f>IFERROR(_xll.qlIndexFixing(IndexON,D744,TRUE,_xll.ohTrigger(RecalcTrigger,TriggerON)),NA())</f>
        <v>7.634053514857797E-3</v>
      </c>
      <c r="H744" s="42">
        <f>_xll.qlCalendarAdvance(Calendar,$H743,B744,"f",FALSE)</f>
        <v>44789</v>
      </c>
      <c r="I744" s="177">
        <f>_xll.qlInterestRateIndexValueDate(Index1M,$H744)</f>
        <v>44791</v>
      </c>
      <c r="J744" s="182">
        <f>IFERROR(_xll.qlIndexFixing(Index1M,$H744,TRUE,_xll.ohTrigger(RecalcTrigger,Trigger1M)),NA())</f>
        <v>7.6430992632980921E-3</v>
      </c>
      <c r="K744" s="44">
        <f>IFERROR(_xll.qlIndexFixing(Index3M,H744,TRUE,_xll.ohTrigger(RecalcTrigger,Trigger3M)),NA())</f>
        <v>9.1971458368301645E-3</v>
      </c>
      <c r="L744" s="44">
        <f>IFERROR(_xll.qlIndexFixing(Index6M,$H744,TRUE,_xll.ohTrigger(RecalcTrigger,Trigger6M)),NA())</f>
        <v>1.0725443575432401E-2</v>
      </c>
      <c r="M744" s="183">
        <f>IFERROR(_xll.qlIndexFixing(Index1Y,$H744,TRUE,_xll.ohTrigger(RecalcTrigger,Trigger1Y)),NA())</f>
        <v>1.2721600736602667E-2</v>
      </c>
      <c r="N744" s="182">
        <f>IFERROR(_xll.qlIndexFixing(ONIndex1M,I744,TRUE,_xll.ohTrigger(RecalcTrigger,Trigger1M)),NA())</f>
        <v>7.5444962454973563E-3</v>
      </c>
      <c r="O744" s="44">
        <f>IFERROR(_xll.qlIndexFixing(ONIndex3M,I744,TRUE,_xll.ohTrigger(RecalcTrigger,Trigger3M)),NA())</f>
        <v>8.8513312678539791E-3</v>
      </c>
      <c r="P744" s="44">
        <f>IFERROR(_xll.qlIndexFixing(ONIndex6M,I744,TRUE,_xll.ohTrigger(RecalcTrigger,Trigger6M)),NA())</f>
        <v>1.0014364818360377E-2</v>
      </c>
      <c r="Q744" s="183">
        <f>IFERROR(_xll.qlIndexFixing(ONIndex1Y,I744,TRUE,_xll.ohTrigger(RecalcTrigger,Trigger1Y)),NA())</f>
        <v>1.1353236082696228E-2</v>
      </c>
    </row>
    <row r="745" spans="2:17" x14ac:dyDescent="0.2">
      <c r="B745" s="39" t="s">
        <v>42</v>
      </c>
      <c r="D745" s="42">
        <f>_xll.qlCalendarAdvance(Calendar,$D744,B745,"f",FALSE)</f>
        <v>44796</v>
      </c>
      <c r="E745" s="177">
        <f>_xll.qlInterestRateIndexValueDate(IndexON,D745)</f>
        <v>44796</v>
      </c>
      <c r="F745" s="193">
        <f>IFERROR(_xll.qlIndexFixing(IndexON,D745,TRUE,_xll.ohTrigger(RecalcTrigger,TriggerON)),NA())</f>
        <v>7.6951341736286594E-3</v>
      </c>
      <c r="H745" s="42">
        <f>_xll.qlCalendarAdvance(Calendar,$H744,B745,"f",FALSE)</f>
        <v>44796</v>
      </c>
      <c r="I745" s="177">
        <f>_xll.qlInterestRateIndexValueDate(Index1M,$H745)</f>
        <v>44798</v>
      </c>
      <c r="J745" s="182">
        <f>IFERROR(_xll.qlIndexFixing(Index1M,$H745,TRUE,_xll.ohTrigger(RecalcTrigger,Trigger1M)),NA())</f>
        <v>7.7015458942256143E-3</v>
      </c>
      <c r="K745" s="44">
        <f>IFERROR(_xll.qlIndexFixing(Index3M,H745,TRUE,_xll.ohTrigger(RecalcTrigger,Trigger3M)),NA())</f>
        <v>9.2536073744806466E-3</v>
      </c>
      <c r="L745" s="44">
        <f>IFERROR(_xll.qlIndexFixing(Index6M,$H745,TRUE,_xll.ohTrigger(RecalcTrigger,Trigger6M)),NA())</f>
        <v>1.0779121956697472E-2</v>
      </c>
      <c r="M745" s="183">
        <f>IFERROR(_xll.qlIndexFixing(Index1Y,$H745,TRUE,_xll.ohTrigger(RecalcTrigger,Trigger1Y)),NA())</f>
        <v>1.277143300280305E-2</v>
      </c>
      <c r="N745" s="182">
        <f>IFERROR(_xll.qlIndexFixing(ONIndex1M,I745,TRUE,_xll.ohTrigger(RecalcTrigger,Trigger1M)),NA())</f>
        <v>7.6030701729656869E-3</v>
      </c>
      <c r="O745" s="44">
        <f>IFERROR(_xll.qlIndexFixing(ONIndex3M,I745,TRUE,_xll.ohTrigger(RecalcTrigger,Trigger3M)),NA())</f>
        <v>8.9081664283519046E-3</v>
      </c>
      <c r="P745" s="44">
        <f>IFERROR(_xll.qlIndexFixing(ONIndex6M,I745,TRUE,_xll.ohTrigger(RecalcTrigger,Trigger6M)),NA())</f>
        <v>1.0069139272053107E-2</v>
      </c>
      <c r="Q745" s="183">
        <f>IFERROR(_xll.qlIndexFixing(ONIndex1Y,I745,TRUE,_xll.ohTrigger(RecalcTrigger,Trigger1Y)),NA())</f>
        <v>1.1406049271638352E-2</v>
      </c>
    </row>
    <row r="746" spans="2:17" x14ac:dyDescent="0.2">
      <c r="B746" s="39" t="s">
        <v>42</v>
      </c>
      <c r="D746" s="42">
        <f>_xll.qlCalendarAdvance(Calendar,$D745,B746,"f",FALSE)</f>
        <v>44803</v>
      </c>
      <c r="E746" s="177">
        <f>_xll.qlInterestRateIndexValueDate(IndexON,D746)</f>
        <v>44803</v>
      </c>
      <c r="F746" s="193">
        <f>IFERROR(_xll.qlIndexFixing(IndexON,D746,TRUE,_xll.ohTrigger(RecalcTrigger,TriggerON)),NA())</f>
        <v>7.7560663550091391E-3</v>
      </c>
      <c r="H746" s="42">
        <f>_xll.qlCalendarAdvance(Calendar,$H745,B746,"f",FALSE)</f>
        <v>44803</v>
      </c>
      <c r="I746" s="177">
        <f>_xll.qlInterestRateIndexValueDate(Index1M,$H746)</f>
        <v>44805</v>
      </c>
      <c r="J746" s="182">
        <f>IFERROR(_xll.qlIndexFixing(Index1M,$H746,TRUE,_xll.ohTrigger(RecalcTrigger,Trigger1M)),NA())</f>
        <v>7.7598900253569858E-3</v>
      </c>
      <c r="K746" s="44">
        <f>IFERROR(_xll.qlIndexFixing(Index3M,H746,TRUE,_xll.ohTrigger(RecalcTrigger,Trigger3M)),NA())</f>
        <v>9.3058505965372251E-3</v>
      </c>
      <c r="L746" s="44">
        <f>IFERROR(_xll.qlIndexFixing(Index6M,$H746,TRUE,_xll.ohTrigger(RecalcTrigger,Trigger6M)),NA())</f>
        <v>1.0812945135037375E-2</v>
      </c>
      <c r="M746" s="183">
        <f>IFERROR(_xll.qlIndexFixing(Index1Y,$H746,TRUE,_xll.ohTrigger(RecalcTrigger,Trigger1Y)),NA())</f>
        <v>1.2821099904462303E-2</v>
      </c>
      <c r="N746" s="182">
        <f>IFERROR(_xll.qlIndexFixing(ONIndex1M,I746,TRUE,_xll.ohTrigger(RecalcTrigger,Trigger1M)),NA())</f>
        <v>7.6615450093786563E-3</v>
      </c>
      <c r="O746" s="44">
        <f>IFERROR(_xll.qlIndexFixing(ONIndex3M,I746,TRUE,_xll.ohTrigger(RecalcTrigger,Trigger3M)),NA())</f>
        <v>8.9649230806898572E-3</v>
      </c>
      <c r="P746" s="44">
        <f>IFERROR(_xll.qlIndexFixing(ONIndex6M,I746,TRUE,_xll.ohTrigger(RecalcTrigger,Trigger6M)),NA())</f>
        <v>1.0123819551317581E-2</v>
      </c>
      <c r="Q746" s="183">
        <f>IFERROR(_xll.qlIndexFixing(ONIndex1Y,I746,TRUE,_xll.ohTrigger(RecalcTrigger,Trigger1Y)),NA())</f>
        <v>1.1458756338589282E-2</v>
      </c>
    </row>
    <row r="747" spans="2:17" x14ac:dyDescent="0.2">
      <c r="B747" s="39" t="s">
        <v>42</v>
      </c>
      <c r="D747" s="42">
        <f>_xll.qlCalendarAdvance(Calendar,$D746,B747,"f",FALSE)</f>
        <v>44810</v>
      </c>
      <c r="E747" s="177">
        <f>_xll.qlInterestRateIndexValueDate(IndexON,D747)</f>
        <v>44810</v>
      </c>
      <c r="F747" s="193">
        <f>IFERROR(_xll.qlIndexFixing(IndexON,D747,TRUE,_xll.ohTrigger(RecalcTrigger,TriggerON)),NA())</f>
        <v>7.8168470360573394E-3</v>
      </c>
      <c r="H747" s="42">
        <f>_xll.qlCalendarAdvance(Calendar,$H746,B747,"f",FALSE)</f>
        <v>44810</v>
      </c>
      <c r="I747" s="177">
        <f>_xll.qlInterestRateIndexValueDate(Index1M,$H747)</f>
        <v>44812</v>
      </c>
      <c r="J747" s="182">
        <f>IFERROR(_xll.qlIndexFixing(Index1M,$H747,TRUE,_xll.ohTrigger(RecalcTrigger,Trigger1M)),NA())</f>
        <v>7.8181294416615477E-3</v>
      </c>
      <c r="K747" s="44">
        <f>IFERROR(_xll.qlIndexFixing(Index3M,H747,TRUE,_xll.ohTrigger(RecalcTrigger,Trigger3M)),NA())</f>
        <v>9.3621383331741834E-3</v>
      </c>
      <c r="L747" s="44">
        <f>IFERROR(_xll.qlIndexFixing(Index6M,$H747,TRUE,_xll.ohTrigger(RecalcTrigger,Trigger6M)),NA())</f>
        <v>1.0866423717703707E-2</v>
      </c>
      <c r="M747" s="183">
        <f>IFERROR(_xll.qlIndexFixing(Index1Y,$H747,TRUE,_xll.ohTrigger(RecalcTrigger,Trigger1Y)),NA())</f>
        <v>1.2870598827263774E-2</v>
      </c>
      <c r="N747" s="182">
        <f>IFERROR(_xll.qlIndexFixing(ONIndex1M,I747,TRUE,_xll.ohTrigger(RecalcTrigger,Trigger1M)),NA())</f>
        <v>7.719918542745674E-3</v>
      </c>
      <c r="O747" s="44">
        <f>IFERROR(_xll.qlIndexFixing(ONIndex3M,I747,TRUE,_xll.ohTrigger(RecalcTrigger,Trigger3M)),NA())</f>
        <v>9.0215994113584941E-3</v>
      </c>
      <c r="P747" s="44">
        <f>IFERROR(_xll.qlIndexFixing(ONIndex6M,I747,TRUE,_xll.ohTrigger(RecalcTrigger,Trigger6M)),NA())</f>
        <v>1.017840371098977E-2</v>
      </c>
      <c r="Q747" s="183">
        <f>IFERROR(_xll.qlIndexFixing(ONIndex1Y,I747,TRUE,_xll.ohTrigger(RecalcTrigger,Trigger1Y)),NA())</f>
        <v>1.1511355279312241E-2</v>
      </c>
    </row>
    <row r="748" spans="2:17" x14ac:dyDescent="0.2">
      <c r="B748" s="39" t="s">
        <v>42</v>
      </c>
      <c r="D748" s="42">
        <f>_xll.qlCalendarAdvance(Calendar,$D747,B748,"f",FALSE)</f>
        <v>44817</v>
      </c>
      <c r="E748" s="177">
        <f>_xll.qlInterestRateIndexValueDate(IndexON,D748)</f>
        <v>44817</v>
      </c>
      <c r="F748" s="193">
        <f>IFERROR(_xll.qlIndexFixing(IndexON,D748,TRUE,_xll.ohTrigger(RecalcTrigger,TriggerON)),NA())</f>
        <v>7.8774731936714915E-3</v>
      </c>
      <c r="H748" s="42">
        <f>_xll.qlCalendarAdvance(Calendar,$H747,B748,"f",FALSE)</f>
        <v>44817</v>
      </c>
      <c r="I748" s="177">
        <f>_xll.qlInterestRateIndexValueDate(Index1M,$H748)</f>
        <v>44819</v>
      </c>
      <c r="J748" s="182">
        <f>IFERROR(_xll.qlIndexFixing(Index1M,$H748,TRUE,_xll.ohTrigger(RecalcTrigger,Trigger1M)),NA())</f>
        <v>7.876261928053685E-3</v>
      </c>
      <c r="K748" s="44">
        <f>IFERROR(_xll.qlIndexFixing(Index3M,H748,TRUE,_xll.ohTrigger(RecalcTrigger,Trigger3M)),NA())</f>
        <v>9.418333886452173E-3</v>
      </c>
      <c r="L748" s="44">
        <f>IFERROR(_xll.qlIndexFixing(Index6M,$H748,TRUE,_xll.ohTrigger(RecalcTrigger,Trigger6M)),NA())</f>
        <v>1.0919781091456193E-2</v>
      </c>
      <c r="M748" s="183">
        <f>IFERROR(_xll.qlIndexFixing(Index1Y,$H748,TRUE,_xll.ohTrigger(RecalcTrigger,Trigger1Y)),NA())</f>
        <v>1.2919927151321127E-2</v>
      </c>
      <c r="N748" s="182">
        <f>IFERROR(_xll.qlIndexFixing(ONIndex1M,I748,TRUE,_xll.ohTrigger(RecalcTrigger,Trigger1M)),NA())</f>
        <v>7.7781885609962131E-3</v>
      </c>
      <c r="O748" s="44">
        <f>IFERROR(_xll.qlIndexFixing(ONIndex3M,I748,TRUE,_xll.ohTrigger(RecalcTrigger,Trigger3M)),NA())</f>
        <v>9.0781936073280889E-3</v>
      </c>
      <c r="P748" s="44">
        <f>IFERROR(_xll.qlIndexFixing(ONIndex6M,I748,TRUE,_xll.ohTrigger(RecalcTrigger,Trigger6M)),NA())</f>
        <v>1.0232889805585899E-2</v>
      </c>
      <c r="Q748" s="183">
        <f>IFERROR(_xll.qlIndexFixing(ONIndex1Y,I748,TRUE,_xll.ohTrigger(RecalcTrigger,Trigger1Y)),NA())</f>
        <v>1.1563844089330644E-2</v>
      </c>
    </row>
    <row r="749" spans="2:17" x14ac:dyDescent="0.2">
      <c r="B749" s="39" t="s">
        <v>42</v>
      </c>
      <c r="D749" s="42">
        <f>_xll.qlCalendarAdvance(Calendar,$D748,B749,"f",FALSE)</f>
        <v>44824</v>
      </c>
      <c r="E749" s="177">
        <f>_xll.qlInterestRateIndexValueDate(IndexON,D749)</f>
        <v>44824</v>
      </c>
      <c r="F749" s="193">
        <f>IFERROR(_xll.qlIndexFixing(IndexON,D749,TRUE,_xll.ohTrigger(RecalcTrigger,TriggerON)),NA())</f>
        <v>7.9379418045899541E-3</v>
      </c>
      <c r="H749" s="42">
        <f>_xll.qlCalendarAdvance(Calendar,$H748,B749,"f",FALSE)</f>
        <v>44824</v>
      </c>
      <c r="I749" s="177">
        <f>_xll.qlInterestRateIndexValueDate(Index1M,$H749)</f>
        <v>44826</v>
      </c>
      <c r="J749" s="182">
        <f>IFERROR(_xll.qlIndexFixing(Index1M,$H749,TRUE,_xll.ohTrigger(RecalcTrigger,Trigger1M)),NA())</f>
        <v>7.9342852694078148E-3</v>
      </c>
      <c r="K749" s="44">
        <f>IFERROR(_xll.qlIndexFixing(Index3M,H749,TRUE,_xll.ohTrigger(RecalcTrigger,Trigger3M)),NA())</f>
        <v>9.4744354349323729E-3</v>
      </c>
      <c r="L749" s="44">
        <f>IFERROR(_xll.qlIndexFixing(Index6M,$H749,TRUE,_xll.ohTrigger(RecalcTrigger,Trigger6M)),NA())</f>
        <v>1.097301529052497E-2</v>
      </c>
      <c r="M749" s="183">
        <f>IFERROR(_xll.qlIndexFixing(Index1Y,$H749,TRUE,_xll.ohTrigger(RecalcTrigger,Trigger1Y)),NA())</f>
        <v>1.2969082251180973E-2</v>
      </c>
      <c r="N749" s="182">
        <f>IFERROR(_xll.qlIndexFixing(ONIndex1M,I749,TRUE,_xll.ohTrigger(RecalcTrigger,Trigger1M)),NA())</f>
        <v>7.836352852139683E-3</v>
      </c>
      <c r="O749" s="44">
        <f>IFERROR(_xll.qlIndexFixing(ONIndex3M,I749,TRUE,_xll.ohTrigger(RecalcTrigger,Trigger3M)),NA())</f>
        <v>9.1347038553291071E-3</v>
      </c>
      <c r="P749" s="44">
        <f>IFERROR(_xll.qlIndexFixing(ONIndex6M,I749,TRUE,_xll.ohTrigger(RecalcTrigger,Trigger6M)),NA())</f>
        <v>1.0287275889862002E-2</v>
      </c>
      <c r="Q749" s="183">
        <f>IFERROR(_xll.qlIndexFixing(ONIndex1Y,I749,TRUE,_xll.ohTrigger(RecalcTrigger,Trigger1Y)),NA())</f>
        <v>1.1616220764407714E-2</v>
      </c>
    </row>
    <row r="750" spans="2:17" x14ac:dyDescent="0.2">
      <c r="B750" s="39" t="s">
        <v>42</v>
      </c>
      <c r="D750" s="42">
        <f>_xll.qlCalendarAdvance(Calendar,$D749,B750,"f",FALSE)</f>
        <v>44831</v>
      </c>
      <c r="E750" s="177">
        <f>_xll.qlInterestRateIndexValueDate(IndexON,D750)</f>
        <v>44831</v>
      </c>
      <c r="F750" s="193">
        <f>IFERROR(_xll.qlIndexFixing(IndexON,D750,TRUE,_xll.ohTrigger(RecalcTrigger,TriggerON)),NA())</f>
        <v>7.9982498460307028E-3</v>
      </c>
      <c r="H750" s="42">
        <f>_xll.qlCalendarAdvance(Calendar,$H749,B750,"f",FALSE)</f>
        <v>44831</v>
      </c>
      <c r="I750" s="177">
        <f>_xll.qlInterestRateIndexValueDate(Index1M,$H750)</f>
        <v>44833</v>
      </c>
      <c r="J750" s="182">
        <f>IFERROR(_xll.qlIndexFixing(Index1M,$H750,TRUE,_xll.ohTrigger(RecalcTrigger,Trigger1M)),NA())</f>
        <v>7.992197250555888E-3</v>
      </c>
      <c r="K750" s="44">
        <f>IFERROR(_xll.qlIndexFixing(Index3M,H750,TRUE,_xll.ohTrigger(RecalcTrigger,Trigger3M)),NA())</f>
        <v>9.5304411570819644E-3</v>
      </c>
      <c r="L750" s="44">
        <f>IFERROR(_xll.qlIndexFixing(Index6M,$H750,TRUE,_xll.ohTrigger(RecalcTrigger,Trigger6M)),NA())</f>
        <v>1.1026124348954235E-2</v>
      </c>
      <c r="M750" s="183">
        <f>IFERROR(_xll.qlIndexFixing(Index1Y,$H750,TRUE,_xll.ohTrigger(RecalcTrigger,Trigger1Y)),NA())</f>
        <v>1.3018061495827033E-2</v>
      </c>
      <c r="N750" s="182">
        <f>IFERROR(_xll.qlIndexFixing(ONIndex1M,I750,TRUE,_xll.ohTrigger(RecalcTrigger,Trigger1M)),NA())</f>
        <v>7.8944092041055569E-3</v>
      </c>
      <c r="O750" s="44">
        <f>IFERROR(_xll.qlIndexFixing(ONIndex3M,I750,TRUE,_xll.ohTrigger(RecalcTrigger,Trigger3M)),NA())</f>
        <v>9.1911283420120782E-3</v>
      </c>
      <c r="P750" s="44">
        <f>IFERROR(_xll.qlIndexFixing(ONIndex6M,I750,TRUE,_xll.ohTrigger(RecalcTrigger,Trigger6M)),NA())</f>
        <v>1.0341560018334306E-2</v>
      </c>
      <c r="Q750" s="183">
        <f>IFERROR(_xll.qlIndexFixing(ONIndex1Y,I750,TRUE,_xll.ohTrigger(RecalcTrigger,Trigger1Y)),NA())</f>
        <v>1.1668483299986931E-2</v>
      </c>
    </row>
    <row r="751" spans="2:17" x14ac:dyDescent="0.2">
      <c r="B751" s="39" t="s">
        <v>42</v>
      </c>
      <c r="D751" s="42">
        <f>_xll.qlCalendarAdvance(Calendar,$D750,B751,"f",FALSE)</f>
        <v>44838</v>
      </c>
      <c r="E751" s="177">
        <f>_xll.qlInterestRateIndexValueDate(IndexON,D751)</f>
        <v>44838</v>
      </c>
      <c r="F751" s="193">
        <f>IFERROR(_xll.qlIndexFixing(IndexON,D751,TRUE,_xll.ohTrigger(RecalcTrigger,TriggerON)),NA())</f>
        <v>8.0583942949719045E-3</v>
      </c>
      <c r="H751" s="42">
        <f>_xll.qlCalendarAdvance(Calendar,$H750,B751,"f",FALSE)</f>
        <v>44838</v>
      </c>
      <c r="I751" s="177">
        <f>_xll.qlInterestRateIndexValueDate(Index1M,$H751)</f>
        <v>44840</v>
      </c>
      <c r="J751" s="182">
        <f>IFERROR(_xll.qlIndexFixing(Index1M,$H751,TRUE,_xll.ohTrigger(RecalcTrigger,Trigger1M)),NA())</f>
        <v>8.0499956562973818E-3</v>
      </c>
      <c r="K751" s="44">
        <f>IFERROR(_xll.qlIndexFixing(Index3M,H751,TRUE,_xll.ohTrigger(RecalcTrigger,Trigger3M)),NA())</f>
        <v>9.5904508992449931E-3</v>
      </c>
      <c r="L751" s="44">
        <f>IFERROR(_xll.qlIndexFixing(Index6M,$H751,TRUE,_xll.ohTrigger(RecalcTrigger,Trigger6M)),NA())</f>
        <v>1.1083015775402095E-2</v>
      </c>
      <c r="M751" s="183">
        <f>IFERROR(_xll.qlIndexFixing(Index1Y,$H751,TRUE,_xll.ohTrigger(RecalcTrigger,Trigger1Y)),NA())</f>
        <v>1.3066862248682976E-2</v>
      </c>
      <c r="N751" s="182">
        <f>IFERROR(_xll.qlIndexFixing(ONIndex1M,I751,TRUE,_xll.ohTrigger(RecalcTrigger,Trigger1M)),NA())</f>
        <v>7.9523554049831802E-3</v>
      </c>
      <c r="O751" s="44">
        <f>IFERROR(_xll.qlIndexFixing(ONIndex3M,I751,TRUE,_xll.ohTrigger(RecalcTrigger,Trigger3M)),NA())</f>
        <v>9.2474652542673397E-3</v>
      </c>
      <c r="P751" s="44">
        <f>IFERROR(_xll.qlIndexFixing(ONIndex6M,I751,TRUE,_xll.ohTrigger(RecalcTrigger,Trigger6M)),NA())</f>
        <v>1.0395740245678908E-2</v>
      </c>
      <c r="Q751" s="183">
        <f>IFERROR(_xll.qlIndexFixing(ONIndex1Y,I751,TRUE,_xll.ohTrigger(RecalcTrigger,Trigger1Y)),NA())</f>
        <v>1.1720629691831519E-2</v>
      </c>
    </row>
    <row r="752" spans="2:17" x14ac:dyDescent="0.2">
      <c r="B752" s="39" t="s">
        <v>42</v>
      </c>
      <c r="D752" s="42">
        <f>_xll.qlCalendarAdvance(Calendar,$D751,B752,"f",FALSE)</f>
        <v>44845</v>
      </c>
      <c r="E752" s="177">
        <f>_xll.qlInterestRateIndexValueDate(IndexON,D752)</f>
        <v>44845</v>
      </c>
      <c r="F752" s="193">
        <f>IFERROR(_xll.qlIndexFixing(IndexON,D752,TRUE,_xll.ohTrigger(RecalcTrigger,TriggerON)),NA())</f>
        <v>8.1183721282318544E-3</v>
      </c>
      <c r="H752" s="42">
        <f>_xll.qlCalendarAdvance(Calendar,$H751,B752,"f",FALSE)</f>
        <v>44845</v>
      </c>
      <c r="I752" s="177">
        <f>_xll.qlInterestRateIndexValueDate(Index1M,$H752)</f>
        <v>44847</v>
      </c>
      <c r="J752" s="182">
        <f>IFERROR(_xll.qlIndexFixing(Index1M,$H752,TRUE,_xll.ohTrigger(RecalcTrigger,Trigger1M)),NA())</f>
        <v>8.107678271369323E-3</v>
      </c>
      <c r="K752" s="44">
        <f>IFERROR(_xll.qlIndexFixing(Index3M,H752,TRUE,_xll.ohTrigger(RecalcTrigger,Trigger3M)),NA())</f>
        <v>9.646253535072806E-3</v>
      </c>
      <c r="L752" s="44">
        <f>IFERROR(_xll.qlIndexFixing(Index6M,$H752,TRUE,_xll.ohTrigger(RecalcTrigger,Trigger6M)),NA())</f>
        <v>1.1135860380490387E-2</v>
      </c>
      <c r="M752" s="183">
        <f>IFERROR(_xll.qlIndexFixing(Index1Y,$H752,TRUE,_xll.ohTrigger(RecalcTrigger,Trigger1Y)),NA())</f>
        <v>1.3115481867615058E-2</v>
      </c>
      <c r="N752" s="182">
        <f>IFERROR(_xll.qlIndexFixing(ONIndex1M,I752,TRUE,_xll.ohTrigger(RecalcTrigger,Trigger1M)),NA())</f>
        <v>8.0101892427819621E-3</v>
      </c>
      <c r="O752" s="44">
        <f>IFERROR(_xll.qlIndexFixing(ONIndex3M,I752,TRUE,_xll.ohTrigger(RecalcTrigger,Trigger3M)),NA())</f>
        <v>9.303712778745421E-3</v>
      </c>
      <c r="P752" s="44">
        <f>IFERROR(_xll.qlIndexFixing(ONIndex6M,I752,TRUE,_xll.ohTrigger(RecalcTrigger,Trigger6M)),NA())</f>
        <v>1.0449814626651843E-2</v>
      </c>
      <c r="Q752" s="183">
        <f>IFERROR(_xll.qlIndexFixing(ONIndex1Y,I752,TRUE,_xll.ohTrigger(RecalcTrigger,Trigger1Y)),NA())</f>
        <v>1.1772657935544828E-2</v>
      </c>
    </row>
    <row r="753" spans="2:17" x14ac:dyDescent="0.2">
      <c r="B753" s="39" t="s">
        <v>42</v>
      </c>
      <c r="D753" s="42">
        <f>_xll.qlCalendarAdvance(Calendar,$D752,B753,"f",FALSE)</f>
        <v>44852</v>
      </c>
      <c r="E753" s="177">
        <f>_xll.qlInterestRateIndexValueDate(IndexON,D753)</f>
        <v>44852</v>
      </c>
      <c r="F753" s="193">
        <f>IFERROR(_xll.qlIndexFixing(IndexON,D753,TRUE,_xll.ohTrigger(RecalcTrigger,TriggerON)),NA())</f>
        <v>8.1781803225489114E-3</v>
      </c>
      <c r="H753" s="42">
        <f>_xll.qlCalendarAdvance(Calendar,$H752,B753,"f",FALSE)</f>
        <v>44852</v>
      </c>
      <c r="I753" s="177">
        <f>_xll.qlInterestRateIndexValueDate(Index1M,$H753)</f>
        <v>44854</v>
      </c>
      <c r="J753" s="182">
        <f>IFERROR(_xll.qlIndexFixing(Index1M,$H753,TRUE,_xll.ohTrigger(RecalcTrigger,Trigger1M)),NA())</f>
        <v>8.1652428804812605E-3</v>
      </c>
      <c r="K753" s="44">
        <f>IFERROR(_xll.qlIndexFixing(Index3M,H753,TRUE,_xll.ohTrigger(RecalcTrigger,Trigger3M)),NA())</f>
        <v>9.701954755155253E-3</v>
      </c>
      <c r="L753" s="44">
        <f>IFERROR(_xll.qlIndexFixing(Index6M,$H753,TRUE,_xll.ohTrigger(RecalcTrigger,Trigger6M)),NA())</f>
        <v>1.1188573809117338E-2</v>
      </c>
      <c r="M753" s="183">
        <f>IFERROR(_xll.qlIndexFixing(Index1Y,$H753,TRUE,_xll.ohTrigger(RecalcTrigger,Trigger1Y)),NA())</f>
        <v>1.3163917704937156E-2</v>
      </c>
      <c r="N753" s="182">
        <f>IFERROR(_xll.qlIndexFixing(ONIndex1M,I753,TRUE,_xll.ohTrigger(RecalcTrigger,Trigger1M)),NA())</f>
        <v>8.0679085054313759E-3</v>
      </c>
      <c r="O753" s="44">
        <f>IFERROR(_xll.qlIndexFixing(ONIndex3M,I753,TRUE,_xll.ohTrigger(RecalcTrigger,Trigger3M)),NA())</f>
        <v>9.3598691023366598E-3</v>
      </c>
      <c r="P753" s="44">
        <f>IFERROR(_xll.qlIndexFixing(ONIndex6M,I753,TRUE,_xll.ohTrigger(RecalcTrigger,Trigger6M)),NA())</f>
        <v>1.0503781215689401E-2</v>
      </c>
      <c r="Q753" s="183">
        <f>IFERROR(_xll.qlIndexFixing(ONIndex1Y,I753,TRUE,_xll.ohTrigger(RecalcTrigger,Trigger1Y)),NA())</f>
        <v>1.182456602673021E-2</v>
      </c>
    </row>
    <row r="754" spans="2:17" x14ac:dyDescent="0.2">
      <c r="B754" s="39" t="s">
        <v>42</v>
      </c>
      <c r="D754" s="42">
        <f>_xll.qlCalendarAdvance(Calendar,$D753,B754,"f",FALSE)</f>
        <v>44859</v>
      </c>
      <c r="E754" s="177">
        <f>_xll.qlInterestRateIndexValueDate(IndexON,D754)</f>
        <v>44859</v>
      </c>
      <c r="F754" s="193">
        <f>IFERROR(_xll.qlIndexFixing(IndexON,D754,TRUE,_xll.ohTrigger(RecalcTrigger,TriggerON)),NA())</f>
        <v>8.2378158549811786E-3</v>
      </c>
      <c r="H754" s="42">
        <f>_xll.qlCalendarAdvance(Calendar,$H753,B754,"f",FALSE)</f>
        <v>44859</v>
      </c>
      <c r="I754" s="177">
        <f>_xll.qlInterestRateIndexValueDate(Index1M,$H754)</f>
        <v>44861</v>
      </c>
      <c r="J754" s="182">
        <f>IFERROR(_xll.qlIndexFixing(Index1M,$H754,TRUE,_xll.ohTrigger(RecalcTrigger,Trigger1M)),NA())</f>
        <v>8.2226872683002772E-3</v>
      </c>
      <c r="K754" s="44">
        <f>IFERROR(_xll.qlIndexFixing(Index3M,H754,TRUE,_xll.ohTrigger(RecalcTrigger,Trigger3M)),NA())</f>
        <v>9.7575527374758834E-3</v>
      </c>
      <c r="L754" s="44">
        <f>IFERROR(_xll.qlIndexFixing(Index6M,$H754,TRUE,_xll.ohTrigger(RecalcTrigger,Trigger6M)),NA())</f>
        <v>1.124115409446547E-2</v>
      </c>
      <c r="M754" s="183">
        <f>IFERROR(_xll.qlIndexFixing(Index1Y,$H754,TRUE,_xll.ohTrigger(RecalcTrigger,Trigger1Y)),NA())</f>
        <v>1.3212167107413391E-2</v>
      </c>
      <c r="N754" s="182">
        <f>IFERROR(_xll.qlIndexFixing(ONIndex1M,I754,TRUE,_xll.ohTrigger(RecalcTrigger,Trigger1M)),NA())</f>
        <v>8.125510980940831E-3</v>
      </c>
      <c r="O754" s="44">
        <f>IFERROR(_xll.qlIndexFixing(ONIndex3M,I754,TRUE,_xll.ohTrigger(RecalcTrigger,Trigger3M)),NA())</f>
        <v>9.4159324116915855E-3</v>
      </c>
      <c r="P754" s="44">
        <f>IFERROR(_xll.qlIndexFixing(ONIndex6M,I754,TRUE,_xll.ohTrigger(RecalcTrigger,Trigger6M)),NA())</f>
        <v>1.0557638067547614E-2</v>
      </c>
      <c r="Q754" s="183">
        <f>IFERROR(_xll.qlIndexFixing(ONIndex1Y,I754,TRUE,_xll.ohTrigger(RecalcTrigger,Trigger1Y)),NA())</f>
        <v>1.1876351961070952E-2</v>
      </c>
    </row>
    <row r="755" spans="2:17" x14ac:dyDescent="0.2">
      <c r="B755" s="39" t="s">
        <v>42</v>
      </c>
      <c r="D755" s="42">
        <f>_xll.qlCalendarAdvance(Calendar,$D754,B755,"f",FALSE)</f>
        <v>44866</v>
      </c>
      <c r="E755" s="177">
        <f>_xll.qlInterestRateIndexValueDate(IndexON,D755)</f>
        <v>44866</v>
      </c>
      <c r="F755" s="193">
        <f>IFERROR(_xll.qlIndexFixing(IndexON,D755,TRUE,_xll.ohTrigger(RecalcTrigger,TriggerON)),NA())</f>
        <v>8.2972757028265676E-3</v>
      </c>
      <c r="H755" s="42">
        <f>_xll.qlCalendarAdvance(Calendar,$H754,B755,"f",FALSE)</f>
        <v>44866</v>
      </c>
      <c r="I755" s="177">
        <f>_xll.qlInterestRateIndexValueDate(Index1M,$H755)</f>
        <v>44868</v>
      </c>
      <c r="J755" s="182">
        <f>IFERROR(_xll.qlIndexFixing(Index1M,$H755,TRUE,_xll.ohTrigger(RecalcTrigger,Trigger1M)),NA())</f>
        <v>8.280009219448492E-3</v>
      </c>
      <c r="K755" s="44">
        <f>IFERROR(_xll.qlIndexFixing(Index3M,H755,TRUE,_xll.ohTrigger(RecalcTrigger,Trigger3M)),NA())</f>
        <v>9.8130456599218006E-3</v>
      </c>
      <c r="L755" s="44">
        <f>IFERROR(_xll.qlIndexFixing(Index6M,$H755,TRUE,_xll.ohTrigger(RecalcTrigger,Trigger6M)),NA())</f>
        <v>1.1289723740634396E-2</v>
      </c>
      <c r="M755" s="183">
        <f>IFERROR(_xll.qlIndexFixing(Index1Y,$H755,TRUE,_xll.ohTrigger(RecalcTrigger,Trigger1Y)),NA())</f>
        <v>1.32602274162612E-2</v>
      </c>
      <c r="N755" s="182">
        <f>IFERROR(_xll.qlIndexFixing(ONIndex1M,I755,TRUE,_xll.ohTrigger(RecalcTrigger,Trigger1M)),NA())</f>
        <v>8.1829944572398006E-3</v>
      </c>
      <c r="O755" s="44">
        <f>IFERROR(_xll.qlIndexFixing(ONIndex3M,I755,TRUE,_xll.ohTrigger(RecalcTrigger,Trigger3M)),NA())</f>
        <v>9.4719008935406634E-3</v>
      </c>
      <c r="P755" s="44">
        <f>IFERROR(_xll.qlIndexFixing(ONIndex6M,I755,TRUE,_xll.ohTrigger(RecalcTrigger,Trigger6M)),NA())</f>
        <v>1.0611383236902583E-2</v>
      </c>
      <c r="Q755" s="183">
        <f>IFERROR(_xll.qlIndexFixing(ONIndex1Y,I755,TRUE,_xll.ohTrigger(RecalcTrigger,Trigger1Y)),NA())</f>
        <v>1.1928013734170406E-2</v>
      </c>
    </row>
    <row r="756" spans="2:17" x14ac:dyDescent="0.2">
      <c r="B756" s="39" t="s">
        <v>42</v>
      </c>
      <c r="D756" s="42">
        <f>_xll.qlCalendarAdvance(Calendar,$D755,B756,"f",FALSE)</f>
        <v>44873</v>
      </c>
      <c r="E756" s="177">
        <f>_xll.qlInterestRateIndexValueDate(IndexON,D756)</f>
        <v>44873</v>
      </c>
      <c r="F756" s="193">
        <f>IFERROR(_xll.qlIndexFixing(IndexON,D756,TRUE,_xll.ohTrigger(RecalcTrigger,TriggerON)),NA())</f>
        <v>8.356556842583629E-3</v>
      </c>
      <c r="H756" s="42">
        <f>_xll.qlCalendarAdvance(Calendar,$H755,B756,"f",FALSE)</f>
        <v>44873</v>
      </c>
      <c r="I756" s="177">
        <f>_xll.qlInterestRateIndexValueDate(Index1M,$H756)</f>
        <v>44875</v>
      </c>
      <c r="J756" s="182">
        <f>IFERROR(_xll.qlIndexFixing(Index1M,$H756,TRUE,_xll.ohTrigger(RecalcTrigger,Trigger1M)),NA())</f>
        <v>8.3372065185105537E-3</v>
      </c>
      <c r="K756" s="44">
        <f>IFERROR(_xll.qlIndexFixing(Index3M,H756,TRUE,_xll.ohTrigger(RecalcTrigger,Trigger3M)),NA())</f>
        <v>9.8684317002871395E-3</v>
      </c>
      <c r="L756" s="44">
        <f>IFERROR(_xll.qlIndexFixing(Index6M,$H756,TRUE,_xll.ohTrigger(RecalcTrigger,Trigger6M)),NA())</f>
        <v>1.1342041051195512E-2</v>
      </c>
      <c r="M756" s="183">
        <f>IFERROR(_xll.qlIndexFixing(Index1Y,$H756,TRUE,_xll.ohTrigger(RecalcTrigger,Trigger1Y)),NA())</f>
        <v>1.3308095967157025E-2</v>
      </c>
      <c r="N756" s="182">
        <f>IFERROR(_xll.qlIndexFixing(ONIndex1M,I756,TRUE,_xll.ohTrigger(RecalcTrigger,Trigger1M)),NA())</f>
        <v>8.2403567223376939E-3</v>
      </c>
      <c r="O756" s="44">
        <f>IFERROR(_xll.qlIndexFixing(ONIndex3M,I756,TRUE,_xll.ohTrigger(RecalcTrigger,Trigger3M)),NA())</f>
        <v>9.5277727347742314E-3</v>
      </c>
      <c r="P756" s="44">
        <f>IFERROR(_xll.qlIndexFixing(ONIndex6M,I756,TRUE,_xll.ohTrigger(RecalcTrigger,Trigger6M)),NA())</f>
        <v>1.0665014778270532E-2</v>
      </c>
      <c r="Q756" s="183">
        <f>IFERROR(_xll.qlIndexFixing(ONIndex1Y,I756,TRUE,_xll.ohTrigger(RecalcTrigger,Trigger1Y)),NA())</f>
        <v>1.1979549341631923E-2</v>
      </c>
    </row>
    <row r="757" spans="2:17" x14ac:dyDescent="0.2">
      <c r="B757" s="39" t="s">
        <v>42</v>
      </c>
      <c r="D757" s="42">
        <f>_xll.qlCalendarAdvance(Calendar,$D756,B757,"f",FALSE)</f>
        <v>44880</v>
      </c>
      <c r="E757" s="177">
        <f>_xll.qlInterestRateIndexValueDate(IndexON,D757)</f>
        <v>44880</v>
      </c>
      <c r="F757" s="193">
        <f>IFERROR(_xll.qlIndexFixing(IndexON,D757,TRUE,_xll.ohTrigger(RecalcTrigger,TriggerON)),NA())</f>
        <v>8.4156562513904021E-3</v>
      </c>
      <c r="H757" s="42">
        <f>_xll.qlCalendarAdvance(Calendar,$H756,B757,"f",FALSE)</f>
        <v>44880</v>
      </c>
      <c r="I757" s="177">
        <f>_xll.qlInterestRateIndexValueDate(Index1M,$H757)</f>
        <v>44882</v>
      </c>
      <c r="J757" s="182">
        <f>IFERROR(_xll.qlIndexFixing(Index1M,$H757,TRUE,_xll.ohTrigger(RecalcTrigger,Trigger1M)),NA())</f>
        <v>8.3942769500236492E-3</v>
      </c>
      <c r="K757" s="44">
        <f>IFERROR(_xll.qlIndexFixing(Index3M,H757,TRUE,_xll.ohTrigger(RecalcTrigger,Trigger3M)),NA())</f>
        <v>9.9237090362713307E-3</v>
      </c>
      <c r="L757" s="44">
        <f>IFERROR(_xll.qlIndexFixing(Index6M,$H757,TRUE,_xll.ohTrigger(RecalcTrigger,Trigger6M)),NA())</f>
        <v>1.1394220319837074E-2</v>
      </c>
      <c r="M757" s="183">
        <f>IFERROR(_xll.qlIndexFixing(Index1Y,$H757,TRUE,_xll.ohTrigger(RecalcTrigger,Trigger1Y)),NA())</f>
        <v>1.3355770090237414E-2</v>
      </c>
      <c r="N757" s="182">
        <f>IFERROR(_xll.qlIndexFixing(ONIndex1M,I757,TRUE,_xll.ohTrigger(RecalcTrigger,Trigger1M)),NA())</f>
        <v>8.2975955643238564E-3</v>
      </c>
      <c r="O757" s="44">
        <f>IFERROR(_xll.qlIndexFixing(ONIndex3M,I757,TRUE,_xll.ohTrigger(RecalcTrigger,Trigger3M)),NA())</f>
        <v>9.5835461219628826E-3</v>
      </c>
      <c r="P757" s="44">
        <f>IFERROR(_xll.qlIndexFixing(ONIndex6M,I757,TRUE,_xll.ohTrigger(RecalcTrigger,Trigger6M)),NA())</f>
        <v>1.0718530746327559E-2</v>
      </c>
      <c r="Q757" s="183">
        <f>IFERROR(_xll.qlIndexFixing(ONIndex1Y,I757,TRUE,_xll.ohTrigger(RecalcTrigger,Trigger1Y)),NA())</f>
        <v>1.2030956779138791E-2</v>
      </c>
    </row>
    <row r="758" spans="2:17" x14ac:dyDescent="0.2">
      <c r="B758" s="39" t="s">
        <v>42</v>
      </c>
      <c r="D758" s="42">
        <f>_xll.qlCalendarAdvance(Calendar,$D757,B758,"f",FALSE)</f>
        <v>44887</v>
      </c>
      <c r="E758" s="177">
        <f>_xll.qlInterestRateIndexValueDate(IndexON,D758)</f>
        <v>44887</v>
      </c>
      <c r="F758" s="193">
        <f>IFERROR(_xll.qlIndexFixing(IndexON,D758,TRUE,_xll.ohTrigger(RecalcTrigger,TriggerON)),NA())</f>
        <v>8.4745709060651819E-3</v>
      </c>
      <c r="H758" s="42">
        <f>_xll.qlCalendarAdvance(Calendar,$H757,B758,"f",FALSE)</f>
        <v>44887</v>
      </c>
      <c r="I758" s="177">
        <f>_xll.qlInterestRateIndexValueDate(Index1M,$H758)</f>
        <v>44889</v>
      </c>
      <c r="J758" s="182">
        <f>IFERROR(_xll.qlIndexFixing(Index1M,$H758,TRUE,_xll.ohTrigger(RecalcTrigger,Trigger1M)),NA())</f>
        <v>8.4553725278156064E-3</v>
      </c>
      <c r="K758" s="44">
        <f>IFERROR(_xll.qlIndexFixing(Index3M,H758,TRUE,_xll.ohTrigger(RecalcTrigger,Trigger3M)),NA())</f>
        <v>9.9788758454817002E-3</v>
      </c>
      <c r="L758" s="44">
        <f>IFERROR(_xll.qlIndexFixing(Index6M,$H758,TRUE,_xll.ohTrigger(RecalcTrigger,Trigger6M)),NA())</f>
        <v>1.1446260091277664E-2</v>
      </c>
      <c r="M758" s="183">
        <f>IFERROR(_xll.qlIndexFixing(Index1Y,$H758,TRUE,_xll.ohTrigger(RecalcTrigger,Trigger1Y)),NA())</f>
        <v>1.3403247110105586E-2</v>
      </c>
      <c r="N758" s="182">
        <f>IFERROR(_xll.qlIndexFixing(ONIndex1M,I758,TRUE,_xll.ohTrigger(RecalcTrigger,Trigger1M)),NA())</f>
        <v>8.3547087711277612E-3</v>
      </c>
      <c r="O758" s="44">
        <f>IFERROR(_xll.qlIndexFixing(ONIndex3M,I758,TRUE,_xll.ohTrigger(RecalcTrigger,Trigger3M)),NA())</f>
        <v>9.6392192419969547E-3</v>
      </c>
      <c r="P758" s="44">
        <f>IFERROR(_xll.qlIndexFixing(ONIndex6M,I758,TRUE,_xll.ohTrigger(RecalcTrigger,Trigger6M)),NA())</f>
        <v>1.0771929195669827E-2</v>
      </c>
      <c r="Q758" s="183">
        <f>IFERROR(_xll.qlIndexFixing(ONIndex1Y,I758,TRUE,_xll.ohTrigger(RecalcTrigger,Trigger1Y)),NA())</f>
        <v>1.2082234042214424E-2</v>
      </c>
    </row>
    <row r="759" spans="2:17" x14ac:dyDescent="0.2">
      <c r="B759" s="39" t="s">
        <v>42</v>
      </c>
      <c r="D759" s="42">
        <f>_xll.qlCalendarAdvance(Calendar,$D758,B759,"f",FALSE)</f>
        <v>44894</v>
      </c>
      <c r="E759" s="177">
        <f>_xll.qlInterestRateIndexValueDate(IndexON,D759)</f>
        <v>44894</v>
      </c>
      <c r="F759" s="193">
        <f>IFERROR(_xll.qlIndexFixing(IndexON,D759,TRUE,_xll.ohTrigger(RecalcTrigger,TriggerON)),NA())</f>
        <v>8.5332977836660717E-3</v>
      </c>
      <c r="H759" s="42">
        <f>_xll.qlCalendarAdvance(Calendar,$H758,B759,"f",FALSE)</f>
        <v>44894</v>
      </c>
      <c r="I759" s="177">
        <f>_xll.qlInterestRateIndexValueDate(Index1M,$H759)</f>
        <v>44896</v>
      </c>
      <c r="J759" s="182">
        <f>IFERROR(_xll.qlIndexFixing(Index1M,$H759,TRUE,_xll.ohTrigger(RecalcTrigger,Trigger1M)),NA())</f>
        <v>8.5080283483693342E-3</v>
      </c>
      <c r="K759" s="44">
        <f>IFERROR(_xll.qlIndexFixing(Index3M,H759,TRUE,_xll.ohTrigger(RecalcTrigger,Trigger3M)),NA())</f>
        <v>1.0025828840527495E-2</v>
      </c>
      <c r="L759" s="44">
        <f>IFERROR(_xll.qlIndexFixing(Index6M,$H759,TRUE,_xll.ohTrigger(RecalcTrigger,Trigger6M)),NA())</f>
        <v>1.1501999142807575E-2</v>
      </c>
      <c r="M759" s="183">
        <f>IFERROR(_xll.qlIndexFixing(Index1Y,$H759,TRUE,_xll.ohTrigger(RecalcTrigger,Trigger1Y)),NA())</f>
        <v>1.3450524345833404E-2</v>
      </c>
      <c r="N759" s="182">
        <f>IFERROR(_xll.qlIndexFixing(ONIndex1M,I759,TRUE,_xll.ohTrigger(RecalcTrigger,Trigger1M)),NA())</f>
        <v>8.4116941305989457E-3</v>
      </c>
      <c r="O759" s="44">
        <f>IFERROR(_xll.qlIndexFixing(ONIndex3M,I759,TRUE,_xll.ohTrigger(RecalcTrigger,Trigger3M)),NA())</f>
        <v>9.6947902816069131E-3</v>
      </c>
      <c r="P759" s="44">
        <f>IFERROR(_xll.qlIndexFixing(ONIndex6M,I759,TRUE,_xll.ohTrigger(RecalcTrigger,Trigger6M)),NA())</f>
        <v>1.0825208180973434E-2</v>
      </c>
      <c r="Q759" s="183">
        <f>IFERROR(_xll.qlIndexFixing(ONIndex1Y,I759,TRUE,_xll.ohTrigger(RecalcTrigger,Trigger1Y)),NA())</f>
        <v>1.213337912654211E-2</v>
      </c>
    </row>
    <row r="760" spans="2:17" x14ac:dyDescent="0.2">
      <c r="B760" s="39" t="s">
        <v>42</v>
      </c>
      <c r="D760" s="42">
        <f>_xll.qlCalendarAdvance(Calendar,$D759,B760,"f",FALSE)</f>
        <v>44901</v>
      </c>
      <c r="E760" s="177">
        <f>_xll.qlInterestRateIndexValueDate(IndexON,D760)</f>
        <v>44901</v>
      </c>
      <c r="F760" s="193">
        <f>IFERROR(_xll.qlIndexFixing(IndexON,D760,TRUE,_xll.ohTrigger(RecalcTrigger,TriggerON)),NA())</f>
        <v>8.5918338609314304E-3</v>
      </c>
      <c r="H760" s="42">
        <f>_xll.qlCalendarAdvance(Calendar,$H759,B760,"f",FALSE)</f>
        <v>44901</v>
      </c>
      <c r="I760" s="177">
        <f>_xll.qlInterestRateIndexValueDate(Index1M,$H760)</f>
        <v>44903</v>
      </c>
      <c r="J760" s="182">
        <f>IFERROR(_xll.qlIndexFixing(Index1M,$H760,TRUE,_xll.ohTrigger(RecalcTrigger,Trigger1M)),NA())</f>
        <v>8.5647048840839513E-3</v>
      </c>
      <c r="K760" s="44">
        <f>IFERROR(_xll.qlIndexFixing(Index3M,H760,TRUE,_xll.ohTrigger(RecalcTrigger,Trigger3M)),NA())</f>
        <v>1.0080783048124431E-2</v>
      </c>
      <c r="L760" s="44">
        <f>IFERROR(_xll.qlIndexFixing(Index6M,$H760,TRUE,_xll.ohTrigger(RecalcTrigger,Trigger6M)),NA())</f>
        <v>1.1553746551858545E-2</v>
      </c>
      <c r="M760" s="183">
        <f>IFERROR(_xll.qlIndexFixing(Index1Y,$H760,TRUE,_xll.ohTrigger(RecalcTrigger,Trigger1Y)),NA())</f>
        <v>1.349759911096641E-2</v>
      </c>
      <c r="N760" s="182">
        <f>IFERROR(_xll.qlIndexFixing(ONIndex1M,I760,TRUE,_xll.ohTrigger(RecalcTrigger,Trigger1M)),NA())</f>
        <v>8.4685494309066911E-3</v>
      </c>
      <c r="O760" s="44">
        <f>IFERROR(_xll.qlIndexFixing(ONIndex3M,I760,TRUE,_xll.ohTrigger(RecalcTrigger,Trigger3M)),NA())</f>
        <v>9.7502574275232234E-3</v>
      </c>
      <c r="P760" s="44">
        <f>IFERROR(_xll.qlIndexFixing(ONIndex6M,I760,TRUE,_xll.ohTrigger(RecalcTrigger,Trigger6M)),NA())</f>
        <v>1.0878365756994413E-2</v>
      </c>
      <c r="Q760" s="183">
        <f>IFERROR(_xll.qlIndexFixing(ONIndex1Y,I760,TRUE,_xll.ohTrigger(RecalcTrigger,Trigger1Y)),NA())</f>
        <v>1.21843900277252E-2</v>
      </c>
    </row>
    <row r="761" spans="2:17" x14ac:dyDescent="0.2">
      <c r="B761" s="39" t="s">
        <v>42</v>
      </c>
      <c r="D761" s="42">
        <f>_xll.qlCalendarAdvance(Calendar,$D760,B761,"f",FALSE)</f>
        <v>44908</v>
      </c>
      <c r="E761" s="177">
        <f>_xll.qlInterestRateIndexValueDate(IndexON,D761)</f>
        <v>44908</v>
      </c>
      <c r="F761" s="193">
        <f>IFERROR(_xll.qlIndexFixing(IndexON,D761,TRUE,_xll.ohTrigger(RecalcTrigger,TriggerON)),NA())</f>
        <v>8.6501761149193612E-3</v>
      </c>
      <c r="H761" s="42">
        <f>_xll.qlCalendarAdvance(Calendar,$H760,B761,"f",FALSE)</f>
        <v>44908</v>
      </c>
      <c r="I761" s="177">
        <f>_xll.qlInterestRateIndexValueDate(Index1M,$H761)</f>
        <v>44910</v>
      </c>
      <c r="J761" s="182">
        <f>IFERROR(_xll.qlIndexFixing(Index1M,$H761,TRUE,_xll.ohTrigger(RecalcTrigger,Trigger1M)),NA())</f>
        <v>8.6212456900161549E-3</v>
      </c>
      <c r="K761" s="44">
        <f>IFERROR(_xll.qlIndexFixing(Index3M,H761,TRUE,_xll.ohTrigger(RecalcTrigger,Trigger3M)),NA())</f>
        <v>1.0135621511383697E-2</v>
      </c>
      <c r="L761" s="44">
        <f>IFERROR(_xll.qlIndexFixing(Index6M,$H761,TRUE,_xll.ohTrigger(RecalcTrigger,Trigger6M)),NA())</f>
        <v>1.1605350051552119E-2</v>
      </c>
      <c r="M761" s="183">
        <f>IFERROR(_xll.qlIndexFixing(Index1Y,$H761,TRUE,_xll.ohTrigger(RecalcTrigger,Trigger1Y)),NA())</f>
        <v>1.3544468713527991E-2</v>
      </c>
      <c r="N761" s="182">
        <f>IFERROR(_xll.qlIndexFixing(ONIndex1M,I761,TRUE,_xll.ohTrigger(RecalcTrigger,Trigger1M)),NA())</f>
        <v>8.5252724599804708E-3</v>
      </c>
      <c r="O761" s="44">
        <f>IFERROR(_xll.qlIndexFixing(ONIndex3M,I761,TRUE,_xll.ohTrigger(RecalcTrigger,Trigger3M)),NA())</f>
        <v>9.8056188664763511E-3</v>
      </c>
      <c r="P761" s="44">
        <f>IFERROR(_xll.qlIndexFixing(ONIndex6M,I761,TRUE,_xll.ohTrigger(RecalcTrigger,Trigger6M)),NA())</f>
        <v>1.0931399978089118E-2</v>
      </c>
      <c r="Q761" s="183">
        <f>IFERROR(_xll.qlIndexFixing(ONIndex1Y,I761,TRUE,_xll.ohTrigger(RecalcTrigger,Trigger1Y)),NA())</f>
        <v>1.2235264741446983E-2</v>
      </c>
    </row>
    <row r="762" spans="2:17" x14ac:dyDescent="0.2">
      <c r="B762" s="39" t="s">
        <v>42</v>
      </c>
      <c r="D762" s="42">
        <f>_xll.qlCalendarAdvance(Calendar,$D761,B762,"f",FALSE)</f>
        <v>44915</v>
      </c>
      <c r="E762" s="177">
        <f>_xll.qlInterestRateIndexValueDate(IndexON,D762)</f>
        <v>44915</v>
      </c>
      <c r="F762" s="193">
        <f>IFERROR(_xll.qlIndexFixing(IndexON,D762,TRUE,_xll.ohTrigger(RecalcTrigger,TriggerON)),NA())</f>
        <v>8.7083215226080313E-3</v>
      </c>
      <c r="H762" s="42">
        <f>_xll.qlCalendarAdvance(Calendar,$H761,B762,"f",FALSE)</f>
        <v>44915</v>
      </c>
      <c r="I762" s="177">
        <f>_xll.qlInterestRateIndexValueDate(Index1M,$H762)</f>
        <v>44917</v>
      </c>
      <c r="J762" s="182">
        <f>IFERROR(_xll.qlIndexFixing(Index1M,$H762,TRUE,_xll.ohTrigger(RecalcTrigger,Trigger1M)),NA())</f>
        <v>8.6776485505007939E-3</v>
      </c>
      <c r="K762" s="44">
        <f>IFERROR(_xll.qlIndexFixing(Index3M,H762,TRUE,_xll.ohTrigger(RecalcTrigger,Trigger3M)),NA())</f>
        <v>1.0190342407763175E-2</v>
      </c>
      <c r="L762" s="44">
        <f>IFERROR(_xll.qlIndexFixing(Index6M,$H762,TRUE,_xll.ohTrigger(RecalcTrigger,Trigger6M)),NA())</f>
        <v>1.1656808205777722E-2</v>
      </c>
      <c r="M762" s="183">
        <f>IFERROR(_xll.qlIndexFixing(Index1Y,$H762,TRUE,_xll.ohTrigger(RecalcTrigger,Trigger1Y)),NA())</f>
        <v>1.3591130456023537E-2</v>
      </c>
      <c r="N762" s="182">
        <f>IFERROR(_xll.qlIndexFixing(ONIndex1M,I762,TRUE,_xll.ohTrigger(RecalcTrigger,Trigger1M)),NA())</f>
        <v>8.5899339765216354E-3</v>
      </c>
      <c r="O762" s="44">
        <f>IFERROR(_xll.qlIndexFixing(ONIndex3M,I762,TRUE,_xll.ohTrigger(RecalcTrigger,Trigger3M)),NA())</f>
        <v>9.8687573193423361E-3</v>
      </c>
      <c r="P762" s="44">
        <f>IFERROR(_xll.qlIndexFixing(ONIndex6M,I762,TRUE,_xll.ohTrigger(RecalcTrigger,Trigger6M)),NA())</f>
        <v>1.0991856974378322E-2</v>
      </c>
      <c r="Q762" s="183">
        <f>IFERROR(_xll.qlIndexFixing(ONIndex1Y,I762,TRUE,_xll.ohTrigger(RecalcTrigger,Trigger1Y)),NA())</f>
        <v>1.2293237939928758E-2</v>
      </c>
    </row>
    <row r="763" spans="2:17" x14ac:dyDescent="0.2">
      <c r="B763" s="39" t="s">
        <v>42</v>
      </c>
      <c r="D763" s="42">
        <f>_xll.qlCalendarAdvance(Calendar,$D762,B763,"f",FALSE)</f>
        <v>44922</v>
      </c>
      <c r="E763" s="177">
        <f>_xll.qlInterestRateIndexValueDate(IndexON,D763)</f>
        <v>44922</v>
      </c>
      <c r="F763" s="193">
        <f>IFERROR(_xll.qlIndexFixing(IndexON,D763,TRUE,_xll.ohTrigger(RecalcTrigger,TriggerON)),NA())</f>
        <v>8.7662670607357995E-3</v>
      </c>
      <c r="H763" s="42">
        <f>_xll.qlCalendarAdvance(Calendar,$H762,B763,"f",FALSE)</f>
        <v>44922</v>
      </c>
      <c r="I763" s="177">
        <f>_xll.qlInterestRateIndexValueDate(Index1M,$H763)</f>
        <v>44924</v>
      </c>
      <c r="J763" s="182">
        <f>IFERROR(_xll.qlIndexFixing(Index1M,$H763,TRUE,_xll.ohTrigger(RecalcTrigger,Trigger1M)),NA())</f>
        <v>8.7339112498452387E-3</v>
      </c>
      <c r="K763" s="44">
        <f>IFERROR(_xll.qlIndexFixing(Index3M,H763,TRUE,_xll.ohTrigger(RecalcTrigger,Trigger3M)),NA())</f>
        <v>1.0244943914635485E-2</v>
      </c>
      <c r="L763" s="44">
        <f>IFERROR(_xll.qlIndexFixing(Index6M,$H763,TRUE,_xll.ohTrigger(RecalcTrigger,Trigger6M)),NA())</f>
        <v>1.1708119583757663E-2</v>
      </c>
      <c r="M763" s="183">
        <f>IFERROR(_xll.qlIndexFixing(Index1Y,$H763,TRUE,_xll.ohTrigger(RecalcTrigger,Trigger1Y)),NA())</f>
        <v>1.3637581635443942E-2</v>
      </c>
      <c r="N763" s="182">
        <f>IFERROR(_xll.qlIndexFixing(ONIndex1M,I763,TRUE,_xll.ohTrigger(RecalcTrigger,Trigger1M)),NA())</f>
        <v>8.6383128562239619E-3</v>
      </c>
      <c r="O763" s="44">
        <f>IFERROR(_xll.qlIndexFixing(ONIndex3M,I763,TRUE,_xll.ohTrigger(RecalcTrigger,Trigger3M)),NA())</f>
        <v>9.9160173705747923E-3</v>
      </c>
      <c r="P763" s="44">
        <f>IFERROR(_xll.qlIndexFixing(ONIndex6M,I763,TRUE,_xll.ohTrigger(RecalcTrigger,Trigger6M)),NA())</f>
        <v>1.1037090574603781E-2</v>
      </c>
      <c r="Q763" s="183">
        <f>IFERROR(_xll.qlIndexFixing(ONIndex1Y,I763,TRUE,_xll.ohTrigger(RecalcTrigger,Trigger1Y)),NA())</f>
        <v>1.2336597588760156E-2</v>
      </c>
    </row>
    <row r="764" spans="2:17" x14ac:dyDescent="0.2">
      <c r="B764" s="39" t="s">
        <v>42</v>
      </c>
      <c r="D764" s="42">
        <f>_xll.qlCalendarAdvance(Calendar,$D763,B764,"f",FALSE)</f>
        <v>44929</v>
      </c>
      <c r="E764" s="177">
        <f>_xll.qlInterestRateIndexValueDate(IndexON,D764)</f>
        <v>44929</v>
      </c>
      <c r="F764" s="193">
        <f>IFERROR(_xll.qlIndexFixing(IndexON,D764,TRUE,_xll.ohTrigger(RecalcTrigger,TriggerON)),NA())</f>
        <v>8.8240097064407053E-3</v>
      </c>
      <c r="H764" s="42">
        <f>_xll.qlCalendarAdvance(Calendar,$H763,B764,"f",FALSE)</f>
        <v>44929</v>
      </c>
      <c r="I764" s="177">
        <f>_xll.qlInterestRateIndexValueDate(Index1M,$H764)</f>
        <v>44931</v>
      </c>
      <c r="J764" s="182">
        <f>IFERROR(_xll.qlIndexFixing(Index1M,$H764,TRUE,_xll.ohTrigger(RecalcTrigger,Trigger1M)),NA())</f>
        <v>8.7900315723069E-3</v>
      </c>
      <c r="K764" s="44">
        <f>IFERROR(_xll.qlIndexFixing(Index3M,H764,TRUE,_xll.ohTrigger(RecalcTrigger,Trigger3M)),NA())</f>
        <v>1.0299424209280872E-2</v>
      </c>
      <c r="L764" s="44">
        <f>IFERROR(_xll.qlIndexFixing(Index6M,$H764,TRUE,_xll.ohTrigger(RecalcTrigger,Trigger6M)),NA())</f>
        <v>1.1755488458223835E-2</v>
      </c>
      <c r="M764" s="183">
        <f>IFERROR(_xll.qlIndexFixing(Index1Y,$H764,TRUE,_xll.ohTrigger(RecalcTrigger,Trigger1Y)),NA())</f>
        <v>1.3683819543271962E-2</v>
      </c>
      <c r="N764" s="182">
        <f>IFERROR(_xll.qlIndexFixing(ONIndex1M,I764,TRUE,_xll.ohTrigger(RecalcTrigger,Trigger1M)),NA())</f>
        <v>8.694625799412492E-3</v>
      </c>
      <c r="O764" s="44">
        <f>IFERROR(_xll.qlIndexFixing(ONIndex3M,I764,TRUE,_xll.ohTrigger(RecalcTrigger,Trigger3M)),NA())</f>
        <v>9.9710508091810368E-3</v>
      </c>
      <c r="P764" s="44">
        <f>IFERROR(_xll.qlIndexFixing(ONIndex6M,I764,TRUE,_xll.ohTrigger(RecalcTrigger,Trigger6M)),NA())</f>
        <v>1.108974305905619E-2</v>
      </c>
      <c r="Q764" s="183">
        <f>IFERROR(_xll.qlIndexFixing(ONIndex1Y,I764,TRUE,_xll.ohTrigger(RecalcTrigger,Trigger1Y)),NA())</f>
        <v>1.2387051713638186E-2</v>
      </c>
    </row>
    <row r="765" spans="2:17" x14ac:dyDescent="0.2">
      <c r="B765" s="39" t="s">
        <v>42</v>
      </c>
      <c r="D765" s="42">
        <f>_xll.qlCalendarAdvance(Calendar,$D764,B765,"f",FALSE)</f>
        <v>44936</v>
      </c>
      <c r="E765" s="177">
        <f>_xll.qlInterestRateIndexValueDate(IndexON,D765)</f>
        <v>44936</v>
      </c>
      <c r="F765" s="193">
        <f>IFERROR(_xll.qlIndexFixing(IndexON,D765,TRUE,_xll.ohTrigger(RecalcTrigger,TriggerON)),NA())</f>
        <v>8.8815464364611074E-3</v>
      </c>
      <c r="H765" s="42">
        <f>_xll.qlCalendarAdvance(Calendar,$H764,B765,"f",FALSE)</f>
        <v>44936</v>
      </c>
      <c r="I765" s="177">
        <f>_xll.qlInterestRateIndexValueDate(Index1M,$H765)</f>
        <v>44938</v>
      </c>
      <c r="J765" s="182">
        <f>IFERROR(_xll.qlIndexFixing(Index1M,$H765,TRUE,_xll.ohTrigger(RecalcTrigger,Trigger1M)),NA())</f>
        <v>8.8460073021082164E-3</v>
      </c>
      <c r="K765" s="44">
        <f>IFERROR(_xll.qlIndexFixing(Index3M,H765,TRUE,_xll.ohTrigger(RecalcTrigger,Trigger3M)),NA())</f>
        <v>1.0353781468892542E-2</v>
      </c>
      <c r="L765" s="44">
        <f>IFERROR(_xll.qlIndexFixing(Index6M,$H765,TRUE,_xll.ohTrigger(RecalcTrigger,Trigger6M)),NA())</f>
        <v>1.1806511451633372E-2</v>
      </c>
      <c r="M765" s="183">
        <f>IFERROR(_xll.qlIndexFixing(Index1Y,$H765,TRUE,_xll.ohTrigger(RecalcTrigger,Trigger1Y)),NA())</f>
        <v>1.3729841465484834E-2</v>
      </c>
      <c r="N765" s="182">
        <f>IFERROR(_xll.qlIndexFixing(ONIndex1M,I765,TRUE,_xll.ohTrigger(RecalcTrigger,Trigger1M)),NA())</f>
        <v>8.7507976231648854E-3</v>
      </c>
      <c r="O765" s="44">
        <f>IFERROR(_xll.qlIndexFixing(ONIndex3M,I765,TRUE,_xll.ohTrigger(RecalcTrigger,Trigger3M)),NA())</f>
        <v>1.0025971287905833E-2</v>
      </c>
      <c r="P765" s="44">
        <f>IFERROR(_xll.qlIndexFixing(ONIndex6M,I765,TRUE,_xll.ohTrigger(RecalcTrigger,Trigger6M)),NA())</f>
        <v>1.1142264407366653E-2</v>
      </c>
      <c r="Q765" s="183">
        <f>IFERROR(_xll.qlIndexFixing(ONIndex1Y,I765,TRUE,_xll.ohTrigger(RecalcTrigger,Trigger1Y)),NA())</f>
        <v>1.2437361633388377E-2</v>
      </c>
    </row>
    <row r="766" spans="2:17" x14ac:dyDescent="0.2">
      <c r="B766" s="39" t="s">
        <v>42</v>
      </c>
      <c r="D766" s="42">
        <f>_xll.qlCalendarAdvance(Calendar,$D765,B766,"f",FALSE)</f>
        <v>44943</v>
      </c>
      <c r="E766" s="177">
        <f>_xll.qlInterestRateIndexValueDate(IndexON,D766)</f>
        <v>44943</v>
      </c>
      <c r="F766" s="193">
        <f>IFERROR(_xll.qlIndexFixing(IndexON,D766,TRUE,_xll.ohTrigger(RecalcTrigger,TriggerON)),NA())</f>
        <v>8.9388742277751732E-3</v>
      </c>
      <c r="H766" s="42">
        <f>_xll.qlCalendarAdvance(Calendar,$H765,B766,"f",FALSE)</f>
        <v>44943</v>
      </c>
      <c r="I766" s="177">
        <f>_xll.qlInterestRateIndexValueDate(Index1M,$H766)</f>
        <v>44945</v>
      </c>
      <c r="J766" s="182">
        <f>IFERROR(_xll.qlIndexFixing(Index1M,$H766,TRUE,_xll.ohTrigger(RecalcTrigger,Trigger1M)),NA())</f>
        <v>8.9018362234441484E-3</v>
      </c>
      <c r="K766" s="44">
        <f>IFERROR(_xll.qlIndexFixing(Index3M,H766,TRUE,_xll.ohTrigger(RecalcTrigger,Trigger3M)),NA())</f>
        <v>1.040801387057666E-2</v>
      </c>
      <c r="L766" s="44">
        <f>IFERROR(_xll.qlIndexFixing(Index6M,$H766,TRUE,_xll.ohTrigger(RecalcTrigger,Trigger6M)),NA())</f>
        <v>1.1857383498605682E-2</v>
      </c>
      <c r="M766" s="183">
        <f>IFERROR(_xll.qlIndexFixing(Index1Y,$H766,TRUE,_xll.ohTrigger(RecalcTrigger,Trigger1Y)),NA())</f>
        <v>1.3775644682559105E-2</v>
      </c>
      <c r="N766" s="182">
        <f>IFERROR(_xll.qlIndexFixing(ONIndex1M,I766,TRUE,_xll.ohTrigger(RecalcTrigger,Trigger1M)),NA())</f>
        <v>8.8068261157303596E-3</v>
      </c>
      <c r="O766" s="44">
        <f>IFERROR(_xll.qlIndexFixing(ONIndex3M,I766,TRUE,_xll.ohTrigger(RecalcTrigger,Trigger3M)),NA())</f>
        <v>1.0080776993399709E-2</v>
      </c>
      <c r="P766" s="44">
        <f>IFERROR(_xll.qlIndexFixing(ONIndex6M,I766,TRUE,_xll.ohTrigger(RecalcTrigger,Trigger6M)),NA())</f>
        <v>1.1194652673971461E-2</v>
      </c>
      <c r="Q766" s="183">
        <f>IFERROR(_xll.qlIndexFixing(ONIndex1Y,I766,TRUE,_xll.ohTrigger(RecalcTrigger,Trigger1Y)),NA())</f>
        <v>1.2487525343853889E-2</v>
      </c>
    </row>
    <row r="767" spans="2:17" x14ac:dyDescent="0.2">
      <c r="B767" s="39" t="s">
        <v>42</v>
      </c>
      <c r="D767" s="42">
        <f>_xll.qlCalendarAdvance(Calendar,$D766,B767,"f",FALSE)</f>
        <v>44950</v>
      </c>
      <c r="E767" s="177">
        <f>_xll.qlInterestRateIndexValueDate(IndexON,D767)</f>
        <v>44950</v>
      </c>
      <c r="F767" s="193">
        <f>IFERROR(_xll.qlIndexFixing(IndexON,D767,TRUE,_xll.ohTrigger(RecalcTrigger,TriggerON)),NA())</f>
        <v>8.9959900573610696E-3</v>
      </c>
      <c r="H767" s="42">
        <f>_xll.qlCalendarAdvance(Calendar,$H766,B767,"f",FALSE)</f>
        <v>44950</v>
      </c>
      <c r="I767" s="177">
        <f>_xll.qlInterestRateIndexValueDate(Index1M,$H767)</f>
        <v>44952</v>
      </c>
      <c r="J767" s="182">
        <f>IFERROR(_xll.qlIndexFixing(Index1M,$H767,TRUE,_xll.ohTrigger(RecalcTrigger,Trigger1M)),NA())</f>
        <v>8.9575161204497045E-3</v>
      </c>
      <c r="K767" s="44">
        <f>IFERROR(_xll.qlIndexFixing(Index3M,H767,TRUE,_xll.ohTrigger(RecalcTrigger,Trigger3M)),NA())</f>
        <v>1.0462119591355012E-2</v>
      </c>
      <c r="L767" s="44">
        <f>IFERROR(_xll.qlIndexFixing(Index6M,$H767,TRUE,_xll.ohTrigger(RecalcTrigger,Trigger6M)),NA())</f>
        <v>1.1908103192140279E-2</v>
      </c>
      <c r="M767" s="183">
        <f>IFERROR(_xll.qlIndexFixing(Index1Y,$H767,TRUE,_xll.ohTrigger(RecalcTrigger,Trigger1Y)),NA())</f>
        <v>1.3821226469476972E-2</v>
      </c>
      <c r="N767" s="182">
        <f>IFERROR(_xll.qlIndexFixing(ONIndex1M,I767,TRUE,_xll.ohTrigger(RecalcTrigger,Trigger1M)),NA())</f>
        <v>8.8627090646387074E-3</v>
      </c>
      <c r="O767" s="44">
        <f>IFERROR(_xll.qlIndexFixing(ONIndex3M,I767,TRUE,_xll.ohTrigger(RecalcTrigger,Trigger3M)),NA())</f>
        <v>1.0135466112313196E-2</v>
      </c>
      <c r="P767" s="44">
        <f>IFERROR(_xll.qlIndexFixing(ONIndex6M,I767,TRUE,_xll.ohTrigger(RecalcTrigger,Trigger6M)),NA())</f>
        <v>1.1246905913546712E-2</v>
      </c>
      <c r="Q767" s="183">
        <f>IFERROR(_xll.qlIndexFixing(ONIndex1Y,I767,TRUE,_xll.ohTrigger(RecalcTrigger,Trigger1Y)),NA())</f>
        <v>1.2537540840478201E-2</v>
      </c>
    </row>
    <row r="768" spans="2:17" x14ac:dyDescent="0.2">
      <c r="B768" s="39" t="s">
        <v>42</v>
      </c>
      <c r="D768" s="42">
        <f>_xll.qlCalendarAdvance(Calendar,$D767,B768,"f",FALSE)</f>
        <v>44957</v>
      </c>
      <c r="E768" s="177">
        <f>_xll.qlInterestRateIndexValueDate(IndexON,D768)</f>
        <v>44957</v>
      </c>
      <c r="F768" s="193">
        <f>IFERROR(_xll.qlIndexFixing(IndexON,D768,TRUE,_xll.ohTrigger(RecalcTrigger,TriggerON)),NA())</f>
        <v>9.0528909019571557E-3</v>
      </c>
      <c r="H768" s="42">
        <f>_xll.qlCalendarAdvance(Calendar,$H767,B768,"f",FALSE)</f>
        <v>44957</v>
      </c>
      <c r="I768" s="177">
        <f>_xll.qlInterestRateIndexValueDate(Index1M,$H768)</f>
        <v>44959</v>
      </c>
      <c r="J768" s="182">
        <f>IFERROR(_xll.qlIndexFixing(Index1M,$H768,TRUE,_xll.ohTrigger(RecalcTrigger,Trigger1M)),NA())</f>
        <v>8.9967766649572713E-3</v>
      </c>
      <c r="K768" s="44">
        <f>IFERROR(_xll.qlIndexFixing(Index3M,H768,TRUE,_xll.ohTrigger(RecalcTrigger,Trigger3M)),NA())</f>
        <v>1.0512112311235866E-2</v>
      </c>
      <c r="L768" s="44">
        <f>IFERROR(_xll.qlIndexFixing(Index6M,$H768,TRUE,_xll.ohTrigger(RecalcTrigger,Trigger6M)),NA())</f>
        <v>1.1958669130606973E-2</v>
      </c>
      <c r="M768" s="183">
        <f>IFERROR(_xll.qlIndexFixing(Index1Y,$H768,TRUE,_xll.ohTrigger(RecalcTrigger,Trigger1Y)),NA())</f>
        <v>1.3866584095729139E-2</v>
      </c>
      <c r="N768" s="182">
        <f>IFERROR(_xll.qlIndexFixing(ONIndex1M,I768,TRUE,_xll.ohTrigger(RecalcTrigger,Trigger1M)),NA())</f>
        <v>8.9184442582990187E-3</v>
      </c>
      <c r="O768" s="44">
        <f>IFERROR(_xll.qlIndexFixing(ONIndex3M,I768,TRUE,_xll.ohTrigger(RecalcTrigger,Trigger3M)),NA())</f>
        <v>1.0190036831616567E-2</v>
      </c>
      <c r="P768" s="44">
        <f>IFERROR(_xll.qlIndexFixing(ONIndex6M,I768,TRUE,_xll.ohTrigger(RecalcTrigger,Trigger6M)),NA())</f>
        <v>1.1299022180608631E-2</v>
      </c>
      <c r="Q768" s="183">
        <f>IFERROR(_xll.qlIndexFixing(ONIndex1Y,I768,TRUE,_xll.ohTrigger(RecalcTrigger,Trigger1Y)),NA())</f>
        <v>1.2587406118864664E-2</v>
      </c>
    </row>
    <row r="769" spans="2:17" x14ac:dyDescent="0.2">
      <c r="B769" s="39" t="s">
        <v>42</v>
      </c>
      <c r="D769" s="42">
        <f>_xll.qlCalendarAdvance(Calendar,$D768,B769,"f",FALSE)</f>
        <v>44964</v>
      </c>
      <c r="E769" s="177">
        <f>_xll.qlInterestRateIndexValueDate(IndexON,D769)</f>
        <v>44964</v>
      </c>
      <c r="F769" s="193">
        <f>IFERROR(_xll.qlIndexFixing(IndexON,D769,TRUE,_xll.ohTrigger(RecalcTrigger,TriggerON)),NA())</f>
        <v>9.1095737387814069E-3</v>
      </c>
      <c r="H769" s="42">
        <f>_xll.qlCalendarAdvance(Calendar,$H768,B769,"f",FALSE)</f>
        <v>44964</v>
      </c>
      <c r="I769" s="177">
        <f>_xll.qlInterestRateIndexValueDate(Index1M,$H769)</f>
        <v>44966</v>
      </c>
      <c r="J769" s="182">
        <f>IFERROR(_xll.qlIndexFixing(Index1M,$H769,TRUE,_xll.ohTrigger(RecalcTrigger,Trigger1M)),NA())</f>
        <v>9.052190833439713E-3</v>
      </c>
      <c r="K769" s="44">
        <f>IFERROR(_xll.qlIndexFixing(Index3M,H769,TRUE,_xll.ohTrigger(RecalcTrigger,Trigger3M)),NA())</f>
        <v>1.0565970003493292E-2</v>
      </c>
      <c r="L769" s="44">
        <f>IFERROR(_xll.qlIndexFixing(Index6M,$H769,TRUE,_xll.ohTrigger(RecalcTrigger,Trigger6M)),NA())</f>
        <v>1.2009079917752486E-2</v>
      </c>
      <c r="M769" s="183">
        <f>IFERROR(_xll.qlIndexFixing(Index1Y,$H769,TRUE,_xll.ohTrigger(RecalcTrigger,Trigger1Y)),NA())</f>
        <v>1.3911714825320286E-2</v>
      </c>
      <c r="N769" s="182">
        <f>IFERROR(_xll.qlIndexFixing(ONIndex1M,I769,TRUE,_xll.ohTrigger(RecalcTrigger,Trigger1M)),NA())</f>
        <v>8.9740294844808943E-3</v>
      </c>
      <c r="O769" s="44">
        <f>IFERROR(_xll.qlIndexFixing(ONIndex3M,I769,TRUE,_xll.ohTrigger(RecalcTrigger,Trigger3M)),NA())</f>
        <v>1.0244487337960351E-2</v>
      </c>
      <c r="P769" s="44">
        <f>IFERROR(_xll.qlIndexFixing(ONIndex6M,I769,TRUE,_xll.ohTrigger(RecalcTrigger,Trigger6M)),NA())</f>
        <v>1.1350999529913253E-2</v>
      </c>
      <c r="Q769" s="183">
        <f>IFERROR(_xll.qlIndexFixing(ONIndex1Y,I769,TRUE,_xll.ohTrigger(RecalcTrigger,Trigger1Y)),NA())</f>
        <v>1.2637119174616629E-2</v>
      </c>
    </row>
    <row r="770" spans="2:17" x14ac:dyDescent="0.2">
      <c r="B770" s="39" t="s">
        <v>42</v>
      </c>
      <c r="D770" s="42">
        <f>_xll.qlCalendarAdvance(Calendar,$D769,B770,"f",FALSE)</f>
        <v>44971</v>
      </c>
      <c r="E770" s="177">
        <f>_xll.qlInterestRateIndexValueDate(IndexON,D770)</f>
        <v>44971</v>
      </c>
      <c r="F770" s="193">
        <f>IFERROR(_xll.qlIndexFixing(IndexON,D770,TRUE,_xll.ohTrigger(RecalcTrigger,TriggerON)),NA())</f>
        <v>9.1660355444123098E-3</v>
      </c>
      <c r="H770" s="42">
        <f>_xll.qlCalendarAdvance(Calendar,$H769,B770,"f",FALSE)</f>
        <v>44971</v>
      </c>
      <c r="I770" s="177">
        <f>_xll.qlInterestRateIndexValueDate(Index1M,$H770)</f>
        <v>44973</v>
      </c>
      <c r="J770" s="182">
        <f>IFERROR(_xll.qlIndexFixing(Index1M,$H770,TRUE,_xll.ohTrigger(RecalcTrigger,Trigger1M)),NA())</f>
        <v>9.1074499445380798E-3</v>
      </c>
      <c r="K770" s="44">
        <f>IFERROR(_xll.qlIndexFixing(Index3M,H770,TRUE,_xll.ohTrigger(RecalcTrigger,Trigger3M)),NA())</f>
        <v>1.0619702674511511E-2</v>
      </c>
      <c r="L770" s="44">
        <f>IFERROR(_xll.qlIndexFixing(Index6M,$H770,TRUE,_xll.ohTrigger(RecalcTrigger,Trigger6M)),NA())</f>
        <v>1.2059334162698682E-2</v>
      </c>
      <c r="M770" s="183">
        <f>IFERROR(_xll.qlIndexFixing(Index1Y,$H770,TRUE,_xll.ohTrigger(RecalcTrigger,Trigger1Y)),NA())</f>
        <v>1.3956615916774981E-2</v>
      </c>
      <c r="N770" s="182">
        <f>IFERROR(_xll.qlIndexFixing(ONIndex1M,I770,TRUE,_xll.ohTrigger(RecalcTrigger,Trigger1M)),NA())</f>
        <v>9.0294625311138077E-3</v>
      </c>
      <c r="O770" s="44">
        <f>IFERROR(_xll.qlIndexFixing(ONIndex3M,I770,TRUE,_xll.ohTrigger(RecalcTrigger,Trigger3M)),NA())</f>
        <v>1.0298815817995077E-2</v>
      </c>
      <c r="P770" s="44">
        <f>IFERROR(_xll.qlIndexFixing(ONIndex6M,I770,TRUE,_xll.ohTrigger(RecalcTrigger,Trigger6M)),NA())</f>
        <v>1.1402836015976803E-2</v>
      </c>
      <c r="Q770" s="183">
        <f>IFERROR(_xll.qlIndexFixing(ONIndex1Y,I770,TRUE,_xll.ohTrigger(RecalcTrigger,Trigger1Y)),NA())</f>
        <v>1.268667800349732E-2</v>
      </c>
    </row>
    <row r="771" spans="2:17" x14ac:dyDescent="0.2">
      <c r="B771" s="39" t="s">
        <v>42</v>
      </c>
      <c r="D771" s="42">
        <f>_xll.qlCalendarAdvance(Calendar,$D770,B771,"f",FALSE)</f>
        <v>44978</v>
      </c>
      <c r="E771" s="177">
        <f>_xll.qlInterestRateIndexValueDate(IndexON,D771)</f>
        <v>44978</v>
      </c>
      <c r="F771" s="193">
        <f>IFERROR(_xll.qlIndexFixing(IndexON,D771,TRUE,_xll.ohTrigger(RecalcTrigger,TriggerON)),NA())</f>
        <v>9.2222732959079678E-3</v>
      </c>
      <c r="H771" s="42">
        <f>_xll.qlCalendarAdvance(Calendar,$H770,B771,"f",FALSE)</f>
        <v>44978</v>
      </c>
      <c r="I771" s="177">
        <f>_xll.qlInterestRateIndexValueDate(Index1M,$H771)</f>
        <v>44980</v>
      </c>
      <c r="J771" s="182">
        <f>IFERROR(_xll.qlIndexFixing(Index1M,$H771,TRUE,_xll.ohTrigger(RecalcTrigger,Trigger1M)),NA())</f>
        <v>9.1625517827731429E-3</v>
      </c>
      <c r="K771" s="44">
        <f>IFERROR(_xll.qlIndexFixing(Index3M,H771,TRUE,_xll.ohTrigger(RecalcTrigger,Trigger3M)),NA())</f>
        <v>1.0673313017505169E-2</v>
      </c>
      <c r="L771" s="44">
        <f>IFERROR(_xll.qlIndexFixing(Index6M,$H771,TRUE,_xll.ohTrigger(RecalcTrigger,Trigger6M)),NA())</f>
        <v>1.2109430479946557E-2</v>
      </c>
      <c r="M771" s="183">
        <f>IFERROR(_xll.qlIndexFixing(Index1Y,$H771,TRUE,_xll.ohTrigger(RecalcTrigger,Trigger1Y)),NA())</f>
        <v>1.4001284623141187E-2</v>
      </c>
      <c r="N771" s="182">
        <f>IFERROR(_xll.qlIndexFixing(ONIndex1M,I771,TRUE,_xll.ohTrigger(RecalcTrigger,Trigger1M)),NA())</f>
        <v>9.0847411862871041E-3</v>
      </c>
      <c r="O771" s="44">
        <f>IFERROR(_xll.qlIndexFixing(ONIndex3M,I771,TRUE,_xll.ohTrigger(RecalcTrigger,Trigger3M)),NA())</f>
        <v>1.0353020458531148E-2</v>
      </c>
      <c r="P771" s="44">
        <f>IFERROR(_xll.qlIndexFixing(ONIndex6M,I771,TRUE,_xll.ohTrigger(RecalcTrigger,Trigger6M)),NA())</f>
        <v>1.1454529693555315E-2</v>
      </c>
      <c r="Q771" s="183">
        <f>IFERROR(_xll.qlIndexFixing(ONIndex1Y,I771,TRUE,_xll.ohTrigger(RecalcTrigger,Trigger1Y)),NA())</f>
        <v>1.2736080600950217E-2</v>
      </c>
    </row>
    <row r="772" spans="2:17" x14ac:dyDescent="0.2">
      <c r="B772" s="39" t="s">
        <v>42</v>
      </c>
      <c r="D772" s="42">
        <f>_xll.qlCalendarAdvance(Calendar,$D771,B772,"f",FALSE)</f>
        <v>44985</v>
      </c>
      <c r="E772" s="177">
        <f>_xll.qlInterestRateIndexValueDate(IndexON,D772)</f>
        <v>44985</v>
      </c>
      <c r="F772" s="193">
        <f>IFERROR(_xll.qlIndexFixing(IndexON,D772,TRUE,_xll.ohTrigger(RecalcTrigger,TriggerON)),NA())</f>
        <v>9.2782839702465481E-3</v>
      </c>
      <c r="H772" s="42">
        <f>_xll.qlCalendarAdvance(Calendar,$H771,B772,"f",FALSE)</f>
        <v>44985</v>
      </c>
      <c r="I772" s="177">
        <f>_xll.qlInterestRateIndexValueDate(Index1M,$H772)</f>
        <v>44987</v>
      </c>
      <c r="J772" s="182">
        <f>IFERROR(_xll.qlIndexFixing(Index1M,$H772,TRUE,_xll.ohTrigger(RecalcTrigger,Trigger1M)),NA())</f>
        <v>9.2336026831088547E-3</v>
      </c>
      <c r="K772" s="44">
        <f>IFERROR(_xll.qlIndexFixing(Index3M,H772,TRUE,_xll.ohTrigger(RecalcTrigger,Trigger3M)),NA())</f>
        <v>1.0738675331009657E-2</v>
      </c>
      <c r="L772" s="44">
        <f>IFERROR(_xll.qlIndexFixing(Index6M,$H772,TRUE,_xll.ohTrigger(RecalcTrigger,Trigger6M)),NA())</f>
        <v>1.2177939006380561E-2</v>
      </c>
      <c r="M772" s="183">
        <f>IFERROR(_xll.qlIndexFixing(Index1Y,$H772,TRUE,_xll.ohTrigger(RecalcTrigger,Trigger1Y)),NA())</f>
        <v>1.4055574580890323E-2</v>
      </c>
      <c r="N772" s="182">
        <f>IFERROR(_xll.qlIndexFixing(ONIndex1M,I772,TRUE,_xll.ohTrigger(RecalcTrigger,Trigger1M)),NA())</f>
        <v>9.1398632378503208E-3</v>
      </c>
      <c r="O772" s="44">
        <f>IFERROR(_xll.qlIndexFixing(ONIndex3M,I772,TRUE,_xll.ohTrigger(RecalcTrigger,Trigger3M)),NA())</f>
        <v>1.0407099446378965E-2</v>
      </c>
      <c r="P772" s="44">
        <f>IFERROR(_xll.qlIndexFixing(ONIndex6M,I772,TRUE,_xll.ohTrigger(RecalcTrigger,Trigger6M)),NA())</f>
        <v>1.1506078617165016E-2</v>
      </c>
      <c r="Q772" s="183">
        <f>IFERROR(_xll.qlIndexFixing(ONIndex1Y,I772,TRUE,_xll.ohTrigger(RecalcTrigger,Trigger1Y)),NA())</f>
        <v>1.2785324962658606E-2</v>
      </c>
    </row>
    <row r="773" spans="2:17" x14ac:dyDescent="0.2">
      <c r="B773" s="39" t="s">
        <v>42</v>
      </c>
      <c r="D773" s="42">
        <f>_xll.qlCalendarAdvance(Calendar,$D772,B773,"f",FALSE)</f>
        <v>44992</v>
      </c>
      <c r="E773" s="177">
        <f>_xll.qlInterestRateIndexValueDate(IndexON,D773)</f>
        <v>44992</v>
      </c>
      <c r="F773" s="193">
        <f>IFERROR(_xll.qlIndexFixing(IndexON,D773,TRUE,_xll.ohTrigger(RecalcTrigger,TriggerON)),NA())</f>
        <v>9.3340645442463455E-3</v>
      </c>
      <c r="H773" s="42">
        <f>_xll.qlCalendarAdvance(Calendar,$H772,B773,"f",FALSE)</f>
        <v>44992</v>
      </c>
      <c r="I773" s="177">
        <f>_xll.qlInterestRateIndexValueDate(Index1M,$H773)</f>
        <v>44994</v>
      </c>
      <c r="J773" s="182">
        <f>IFERROR(_xll.qlIndexFixing(Index1M,$H773,TRUE,_xll.ohTrigger(RecalcTrigger,Trigger1M)),NA())</f>
        <v>9.2923563482367137E-3</v>
      </c>
      <c r="K773" s="44">
        <f>IFERROR(_xll.qlIndexFixing(Index3M,H773,TRUE,_xll.ohTrigger(RecalcTrigger,Trigger3M)),NA())</f>
        <v>1.0792031597824889E-2</v>
      </c>
      <c r="L773" s="44">
        <f>IFERROR(_xll.qlIndexFixing(Index6M,$H773,TRUE,_xll.ohTrigger(RecalcTrigger,Trigger6M)),NA())</f>
        <v>1.2227664072157758E-2</v>
      </c>
      <c r="M773" s="183">
        <f>IFERROR(_xll.qlIndexFixing(Index1Y,$H773,TRUE,_xll.ohTrigger(RecalcTrigger,Trigger1Y)),NA())</f>
        <v>1.4099719117709152E-2</v>
      </c>
      <c r="N773" s="182">
        <f>IFERROR(_xll.qlIndexFixing(ONIndex1M,I773,TRUE,_xll.ohTrigger(RecalcTrigger,Trigger1M)),NA())</f>
        <v>9.1948264738928032E-3</v>
      </c>
      <c r="O773" s="44">
        <f>IFERROR(_xll.qlIndexFixing(ONIndex3M,I773,TRUE,_xll.ohTrigger(RecalcTrigger,Trigger3M)),NA())</f>
        <v>1.0461050968189056E-2</v>
      </c>
      <c r="P773" s="44">
        <f>IFERROR(_xll.qlIndexFixing(ONIndex6M,I773,TRUE,_xll.ohTrigger(RecalcTrigger,Trigger6M)),NA())</f>
        <v>1.1557480841482004E-2</v>
      </c>
      <c r="Q773" s="183">
        <f>IFERROR(_xll.qlIndexFixing(ONIndex1Y,I773,TRUE,_xll.ohTrigger(RecalcTrigger,Trigger1Y)),NA())</f>
        <v>1.283440908422584E-2</v>
      </c>
    </row>
    <row r="774" spans="2:17" x14ac:dyDescent="0.2">
      <c r="B774" s="39" t="s">
        <v>42</v>
      </c>
      <c r="D774" s="42">
        <f>_xll.qlCalendarAdvance(Calendar,$D773,B774,"f",FALSE)</f>
        <v>44999</v>
      </c>
      <c r="E774" s="177">
        <f>_xll.qlInterestRateIndexValueDate(IndexON,D774)</f>
        <v>44999</v>
      </c>
      <c r="F774" s="193">
        <f>IFERROR(_xll.qlIndexFixing(IndexON,D774,TRUE,_xll.ohTrigger(RecalcTrigger,TriggerON)),NA())</f>
        <v>9.3896119948055912E-3</v>
      </c>
      <c r="H774" s="42">
        <f>_xll.qlCalendarAdvance(Calendar,$H773,B774,"f",FALSE)</f>
        <v>44999</v>
      </c>
      <c r="I774" s="177">
        <f>_xll.qlInterestRateIndexValueDate(Index1M,$H774)</f>
        <v>45001</v>
      </c>
      <c r="J774" s="182">
        <f>IFERROR(_xll.qlIndexFixing(Index1M,$H774,TRUE,_xll.ohTrigger(RecalcTrigger,Trigger1M)),NA())</f>
        <v>9.3429165788391777E-3</v>
      </c>
      <c r="K774" s="44">
        <f>IFERROR(_xll.qlIndexFixing(Index3M,H774,TRUE,_xll.ohTrigger(RecalcTrigger,Trigger3M)),NA())</f>
        <v>1.0845274650561138E-2</v>
      </c>
      <c r="L774" s="44">
        <f>IFERROR(_xll.qlIndexFixing(Index6M,$H774,TRUE,_xll.ohTrigger(RecalcTrigger,Trigger6M)),NA())</f>
        <v>1.2277226531960251E-2</v>
      </c>
      <c r="M774" s="183">
        <f>IFERROR(_xll.qlIndexFixing(Index1Y,$H774,TRUE,_xll.ohTrigger(RecalcTrigger,Trigger1Y)),NA())</f>
        <v>1.414362245699147E-2</v>
      </c>
      <c r="N774" s="182">
        <f>IFERROR(_xll.qlIndexFixing(ONIndex1M,I774,TRUE,_xll.ohTrigger(RecalcTrigger,Trigger1M)),NA())</f>
        <v>9.2496286822640883E-3</v>
      </c>
      <c r="O774" s="44">
        <f>IFERROR(_xll.qlIndexFixing(ONIndex3M,I774,TRUE,_xll.ohTrigger(RecalcTrigger,Trigger3M)),NA())</f>
        <v>1.0514873210611952E-2</v>
      </c>
      <c r="P774" s="44">
        <f>IFERROR(_xll.qlIndexFixing(ONIndex6M,I774,TRUE,_xll.ohTrigger(RecalcTrigger,Trigger6M)),NA())</f>
        <v>1.1608734420942568E-2</v>
      </c>
      <c r="Q774" s="183">
        <f>IFERROR(_xll.qlIndexFixing(ONIndex1Y,I774,TRUE,_xll.ohTrigger(RecalcTrigger,Trigger1Y)),NA())</f>
        <v>1.2883330961335204E-2</v>
      </c>
    </row>
    <row r="775" spans="2:17" x14ac:dyDescent="0.2">
      <c r="B775" s="39" t="s">
        <v>42</v>
      </c>
      <c r="D775" s="42">
        <f>_xll.qlCalendarAdvance(Calendar,$D774,B775,"f",FALSE)</f>
        <v>45006</v>
      </c>
      <c r="E775" s="177">
        <f>_xll.qlInterestRateIndexValueDate(IndexON,D775)</f>
        <v>45006</v>
      </c>
      <c r="F775" s="193">
        <f>IFERROR(_xll.qlIndexFixing(IndexON,D775,TRUE,_xll.ohTrigger(RecalcTrigger,TriggerON)),NA())</f>
        <v>9.4449232987425802E-3</v>
      </c>
      <c r="H775" s="42">
        <f>_xll.qlCalendarAdvance(Calendar,$H774,B775,"f",FALSE)</f>
        <v>45006</v>
      </c>
      <c r="I775" s="177">
        <f>_xll.qlInterestRateIndexValueDate(Index1M,$H775)</f>
        <v>45008</v>
      </c>
      <c r="J775" s="182">
        <f>IFERROR(_xll.qlIndexFixing(Index1M,$H775,TRUE,_xll.ohTrigger(RecalcTrigger,Trigger1M)),NA())</f>
        <v>9.3973245060427479E-3</v>
      </c>
      <c r="K775" s="44">
        <f>IFERROR(_xll.qlIndexFixing(Index3M,H775,TRUE,_xll.ohTrigger(RecalcTrigger,Trigger3M)),NA())</f>
        <v>1.089840724325975E-2</v>
      </c>
      <c r="L775" s="44">
        <f>IFERROR(_xll.qlIndexFixing(Index6M,$H775,TRUE,_xll.ohTrigger(RecalcTrigger,Trigger6M)),NA())</f>
        <v>1.2326625008745038E-2</v>
      </c>
      <c r="M775" s="183">
        <f>IFERROR(_xll.qlIndexFixing(Index1Y,$H775,TRUE,_xll.ohTrigger(RecalcTrigger,Trigger1Y)),NA())</f>
        <v>1.4187281832846938E-2</v>
      </c>
      <c r="N775" s="182">
        <f>IFERROR(_xll.qlIndexFixing(ONIndex1M,I775,TRUE,_xll.ohTrigger(RecalcTrigger,Trigger1M)),NA())</f>
        <v>9.3042676510535216E-3</v>
      </c>
      <c r="O775" s="44">
        <f>IFERROR(_xll.qlIndexFixing(ONIndex3M,I775,TRUE,_xll.ohTrigger(RecalcTrigger,Trigger3M)),NA())</f>
        <v>1.0568564360617927E-2</v>
      </c>
      <c r="P775" s="44">
        <f>IFERROR(_xll.qlIndexFixing(ONIndex6M,I775,TRUE,_xll.ohTrigger(RecalcTrigger,Trigger6M)),NA())</f>
        <v>1.1659837410462615E-2</v>
      </c>
      <c r="Q775" s="183">
        <f>IFERROR(_xll.qlIndexFixing(ONIndex1Y,I775,TRUE,_xll.ohTrigger(RecalcTrigger,Trigger1Y)),NA())</f>
        <v>1.293208858943018E-2</v>
      </c>
    </row>
    <row r="776" spans="2:17" x14ac:dyDescent="0.2">
      <c r="B776" s="39" t="s">
        <v>42</v>
      </c>
      <c r="D776" s="42">
        <f>_xll.qlCalendarAdvance(Calendar,$D775,B776,"f",FALSE)</f>
        <v>45013</v>
      </c>
      <c r="E776" s="177">
        <f>_xll.qlInterestRateIndexValueDate(IndexON,D776)</f>
        <v>45013</v>
      </c>
      <c r="F776" s="193">
        <f>IFERROR(_xll.qlIndexFixing(IndexON,D776,TRUE,_xll.ohTrigger(RecalcTrigger,TriggerON)),NA())</f>
        <v>9.4999954331953518E-3</v>
      </c>
      <c r="H776" s="42">
        <f>_xll.qlCalendarAdvance(Calendar,$H775,B776,"f",FALSE)</f>
        <v>45013</v>
      </c>
      <c r="I776" s="177">
        <f>_xll.qlInterestRateIndexValueDate(Index1M,$H776)</f>
        <v>45015</v>
      </c>
      <c r="J776" s="182">
        <f>IFERROR(_xll.qlIndexFixing(Index1M,$H776,TRUE,_xll.ohTrigger(RecalcTrigger,Trigger1M)),NA())</f>
        <v>9.4396105795152754E-3</v>
      </c>
      <c r="K776" s="44">
        <f>IFERROR(_xll.qlIndexFixing(Index3M,H776,TRUE,_xll.ohTrigger(RecalcTrigger,Trigger3M)),NA())</f>
        <v>1.0951432176937533E-2</v>
      </c>
      <c r="L776" s="44">
        <f>IFERROR(_xll.qlIndexFixing(Index6M,$H776,TRUE,_xll.ohTrigger(RecalcTrigger,Trigger6M)),NA())</f>
        <v>1.2364843153351663E-2</v>
      </c>
      <c r="M776" s="183">
        <f>IFERROR(_xll.qlIndexFixing(Index1Y,$H776,TRUE,_xll.ohTrigger(RecalcTrigger,Trigger1Y)),NA())</f>
        <v>1.4217826289214348E-2</v>
      </c>
      <c r="N776" s="182">
        <f>IFERROR(_xll.qlIndexFixing(ONIndex1M,I776,TRUE,_xll.ohTrigger(RecalcTrigger,Trigger1M)),NA())</f>
        <v>9.3587411681106403E-3</v>
      </c>
      <c r="O776" s="44">
        <f>IFERROR(_xll.qlIndexFixing(ONIndex3M,I776,TRUE,_xll.ohTrigger(RecalcTrigger,Trigger3M)),NA())</f>
        <v>1.0622122604697637E-2</v>
      </c>
      <c r="P776" s="44">
        <f>IFERROR(_xll.qlIndexFixing(ONIndex6M,I776,TRUE,_xll.ohTrigger(RecalcTrigger,Trigger6M)),NA())</f>
        <v>1.1710787864478434E-2</v>
      </c>
      <c r="Q776" s="183">
        <f>IFERROR(_xll.qlIndexFixing(ONIndex1Y,I776,TRUE,_xll.ohTrigger(RecalcTrigger,Trigger1Y)),NA())</f>
        <v>1.2980679964273989E-2</v>
      </c>
    </row>
    <row r="777" spans="2:17" x14ac:dyDescent="0.2">
      <c r="B777" s="39" t="s">
        <v>42</v>
      </c>
      <c r="D777" s="42">
        <f>_xll.qlCalendarAdvance(Calendar,$D776,B777,"f",FALSE)</f>
        <v>45020</v>
      </c>
      <c r="E777" s="177">
        <f>_xll.qlInterestRateIndexValueDate(IndexON,D777)</f>
        <v>45020</v>
      </c>
      <c r="F777" s="193">
        <f>IFERROR(_xll.qlIndexFixing(IndexON,D777,TRUE,_xll.ohTrigger(RecalcTrigger,TriggerON)),NA())</f>
        <v>9.5548253749022649E-3</v>
      </c>
      <c r="H777" s="42">
        <f>_xll.qlCalendarAdvance(Calendar,$H776,B777,"f",FALSE)</f>
        <v>45020</v>
      </c>
      <c r="I777" s="177">
        <f>_xll.qlInterestRateIndexValueDate(Index1M,$H777)</f>
        <v>45022</v>
      </c>
      <c r="J777" s="182">
        <f>IFERROR(_xll.qlIndexFixing(Index1M,$H777,TRUE,_xll.ohTrigger(RecalcTrigger,Trigger1M)),NA())</f>
        <v>9.5056513592903236E-3</v>
      </c>
      <c r="K777" s="44">
        <f>IFERROR(_xll.qlIndexFixing(Index3M,H777,TRUE,_xll.ohTrigger(RecalcTrigger,Trigger3M)),NA())</f>
        <v>1.1000422977499213E-2</v>
      </c>
      <c r="L777" s="44">
        <f>IFERROR(_xll.qlIndexFixing(Index6M,$H777,TRUE,_xll.ohTrigger(RecalcTrigger,Trigger6M)),NA())</f>
        <v>1.241394172403883E-2</v>
      </c>
      <c r="M777" s="183">
        <f>IFERROR(_xll.qlIndexFixing(Index1Y,$H777,TRUE,_xll.ohTrigger(RecalcTrigger,Trigger1Y)),NA())</f>
        <v>1.4273857603679748E-2</v>
      </c>
      <c r="N777" s="182">
        <f>IFERROR(_xll.qlIndexFixing(ONIndex1M,I777,TRUE,_xll.ohTrigger(RecalcTrigger,Trigger1M)),NA())</f>
        <v>9.4285318746045732E-3</v>
      </c>
      <c r="O777" s="44">
        <f>IFERROR(_xll.qlIndexFixing(ONIndex3M,I777,TRUE,_xll.ohTrigger(RecalcTrigger,Trigger3M)),NA())</f>
        <v>1.0690784995990299E-2</v>
      </c>
      <c r="P777" s="44">
        <f>IFERROR(_xll.qlIndexFixing(ONIndex6M,I777,TRUE,_xll.ohTrigger(RecalcTrigger,Trigger6M)),NA())</f>
        <v>1.1776068326314615E-2</v>
      </c>
      <c r="Q777" s="183">
        <f>IFERROR(_xll.qlIndexFixing(ONIndex1Y,I777,TRUE,_xll.ohTrigger(RecalcTrigger,Trigger1Y)),NA())</f>
        <v>1.3042907072700061E-2</v>
      </c>
    </row>
    <row r="778" spans="2:17" x14ac:dyDescent="0.2">
      <c r="B778" s="39" t="s">
        <v>42</v>
      </c>
      <c r="D778" s="42">
        <f>_xll.qlCalendarAdvance(Calendar,$D777,B778,"f",FALSE)</f>
        <v>45027</v>
      </c>
      <c r="E778" s="177">
        <f>_xll.qlInterestRateIndexValueDate(IndexON,D778)</f>
        <v>45027</v>
      </c>
      <c r="F778" s="193">
        <f>IFERROR(_xll.qlIndexFixing(IndexON,D778,TRUE,_xll.ohTrigger(RecalcTrigger,TriggerON)),NA())</f>
        <v>9.6094101007615507E-3</v>
      </c>
      <c r="H778" s="42">
        <f>_xll.qlCalendarAdvance(Calendar,$H777,B778,"f",FALSE)</f>
        <v>45027</v>
      </c>
      <c r="I778" s="177">
        <f>_xll.qlInterestRateIndexValueDate(Index1M,$H778)</f>
        <v>45029</v>
      </c>
      <c r="J778" s="182">
        <f>IFERROR(_xll.qlIndexFixing(Index1M,$H778,TRUE,_xll.ohTrigger(RecalcTrigger,Trigger1M)),NA())</f>
        <v>9.5596247358359365E-3</v>
      </c>
      <c r="K778" s="44">
        <f>IFERROR(_xll.qlIndexFixing(Index3M,H778,TRUE,_xll.ohTrigger(RecalcTrigger,Trigger3M)),NA())</f>
        <v>1.1053246297420471E-2</v>
      </c>
      <c r="L778" s="44">
        <f>IFERROR(_xll.qlIndexFixing(Index6M,$H778,TRUE,_xll.ohTrigger(RecalcTrigger,Trigger6M)),NA())</f>
        <v>1.2462872576699863E-2</v>
      </c>
      <c r="M778" s="183">
        <f>IFERROR(_xll.qlIndexFixing(Index1Y,$H778,TRUE,_xll.ohTrigger(RecalcTrigger,Trigger1Y)),NA())</f>
        <v>1.43167684398578E-2</v>
      </c>
      <c r="N778" s="182">
        <f>IFERROR(_xll.qlIndexFixing(ONIndex1M,I778,TRUE,_xll.ohTrigger(RecalcTrigger,Trigger1M)),NA())</f>
        <v>9.4671829989856349E-3</v>
      </c>
      <c r="O778" s="44">
        <f>IFERROR(_xll.qlIndexFixing(ONIndex3M,I778,TRUE,_xll.ohTrigger(RecalcTrigger,Trigger3M)),NA())</f>
        <v>1.0728833122559678E-2</v>
      </c>
      <c r="P778" s="44">
        <f>IFERROR(_xll.qlIndexFixing(ONIndex6M,I778,TRUE,_xll.ohTrigger(RecalcTrigger,Trigger6M)),NA())</f>
        <v>1.1812223384222165E-2</v>
      </c>
      <c r="Q778" s="183">
        <f>IFERROR(_xll.qlIndexFixing(ONIndex1Y,I778,TRUE,_xll.ohTrigger(RecalcTrigger,Trigger1Y)),NA())</f>
        <v>1.3077355936381707E-2</v>
      </c>
    </row>
    <row r="779" spans="2:17" x14ac:dyDescent="0.2">
      <c r="B779" s="39" t="s">
        <v>42</v>
      </c>
      <c r="D779" s="42">
        <f>_xll.qlCalendarAdvance(Calendar,$D778,B779,"f",FALSE)</f>
        <v>45034</v>
      </c>
      <c r="E779" s="177">
        <f>_xll.qlInterestRateIndexValueDate(IndexON,D779)</f>
        <v>45034</v>
      </c>
      <c r="F779" s="193">
        <f>IFERROR(_xll.qlIndexFixing(IndexON,D779,TRUE,_xll.ohTrigger(RecalcTrigger,TriggerON)),NA())</f>
        <v>9.6637465877513762E-3</v>
      </c>
      <c r="H779" s="42">
        <f>_xll.qlCalendarAdvance(Calendar,$H778,B779,"f",FALSE)</f>
        <v>45034</v>
      </c>
      <c r="I779" s="177">
        <f>_xll.qlInterestRateIndexValueDate(Index1M,$H779)</f>
        <v>45036</v>
      </c>
      <c r="J779" s="182">
        <f>IFERROR(_xll.qlIndexFixing(Index1M,$H779,TRUE,_xll.ohTrigger(RecalcTrigger,Trigger1M)),NA())</f>
        <v>9.6135240404829347E-3</v>
      </c>
      <c r="K779" s="44">
        <f>IFERROR(_xll.qlIndexFixing(Index3M,H779,TRUE,_xll.ohTrigger(RecalcTrigger,Trigger3M)),NA())</f>
        <v>1.1105970625421133E-2</v>
      </c>
      <c r="L779" s="44">
        <f>IFERROR(_xll.qlIndexFixing(Index6M,$H779,TRUE,_xll.ohTrigger(RecalcTrigger,Trigger6M)),NA())</f>
        <v>1.251163436337302E-2</v>
      </c>
      <c r="M779" s="183">
        <f>IFERROR(_xll.qlIndexFixing(Index1Y,$H779,TRUE,_xll.ohTrigger(RecalcTrigger,Trigger1Y)),NA())</f>
        <v>1.4359424195021498E-2</v>
      </c>
      <c r="N779" s="182">
        <f>IFERROR(_xll.qlIndexFixing(ONIndex1M,I779,TRUE,_xll.ohTrigger(RecalcTrigger,Trigger1M)),NA())</f>
        <v>9.5211468887423933E-3</v>
      </c>
      <c r="O779" s="44">
        <f>IFERROR(_xll.qlIndexFixing(ONIndex3M,I779,TRUE,_xll.ohTrigger(RecalcTrigger,Trigger3M)),NA())</f>
        <v>1.0781981769563131E-2</v>
      </c>
      <c r="P779" s="44">
        <f>IFERROR(_xll.qlIndexFixing(ONIndex6M,I779,TRUE,_xll.ohTrigger(RecalcTrigger,Trigger6M)),NA())</f>
        <v>1.1862704559382209E-2</v>
      </c>
      <c r="Q779" s="183">
        <f>IFERROR(_xll.qlIndexFixing(ONIndex1Y,I779,TRUE,_xll.ohTrigger(RecalcTrigger,Trigger1Y)),NA())</f>
        <v>1.3125436524852319E-2</v>
      </c>
    </row>
    <row r="780" spans="2:17" x14ac:dyDescent="0.2">
      <c r="B780" s="39" t="s">
        <v>42</v>
      </c>
      <c r="D780" s="42">
        <f>_xll.qlCalendarAdvance(Calendar,$D779,B780,"f",FALSE)</f>
        <v>45041</v>
      </c>
      <c r="E780" s="177">
        <f>_xll.qlInterestRateIndexValueDate(IndexON,D780)</f>
        <v>45041</v>
      </c>
      <c r="F780" s="193">
        <f>IFERROR(_xll.qlIndexFixing(IndexON,D780,TRUE,_xll.ohTrigger(RecalcTrigger,TriggerON)),NA())</f>
        <v>9.7178318127699725E-3</v>
      </c>
      <c r="H780" s="42">
        <f>_xll.qlCalendarAdvance(Calendar,$H779,B780,"f",FALSE)</f>
        <v>45041</v>
      </c>
      <c r="I780" s="177">
        <f>_xll.qlInterestRateIndexValueDate(Index1M,$H780)</f>
        <v>45043</v>
      </c>
      <c r="J780" s="182">
        <f>IFERROR(_xll.qlIndexFixing(Index1M,$H780,TRUE,_xll.ohTrigger(RecalcTrigger,Trigger1M)),NA())</f>
        <v>9.6673896305263241E-3</v>
      </c>
      <c r="K780" s="44">
        <f>IFERROR(_xll.qlIndexFixing(Index3M,H780,TRUE,_xll.ohTrigger(RecalcTrigger,Trigger3M)),NA())</f>
        <v>1.1158598996526619E-2</v>
      </c>
      <c r="L780" s="44">
        <f>IFERROR(_xll.qlIndexFixing(Index6M,$H780,TRUE,_xll.ohTrigger(RecalcTrigger,Trigger6M)),NA())</f>
        <v>1.2560225741429122E-2</v>
      </c>
      <c r="M780" s="183">
        <f>IFERROR(_xll.qlIndexFixing(Index1Y,$H780,TRUE,_xll.ohTrigger(RecalcTrigger,Trigger1Y)),NA())</f>
        <v>1.4401822076296865E-2</v>
      </c>
      <c r="N780" s="182">
        <f>IFERROR(_xll.qlIndexFixing(ONIndex1M,I780,TRUE,_xll.ohTrigger(RecalcTrigger,Trigger1M)),NA())</f>
        <v>9.5826455320402459E-3</v>
      </c>
      <c r="O780" s="44">
        <f>IFERROR(_xll.qlIndexFixing(ONIndex3M,I780,TRUE,_xll.ohTrigger(RecalcTrigger,Trigger3M)),NA())</f>
        <v>1.0842562997996907E-2</v>
      </c>
      <c r="P780" s="44">
        <f>IFERROR(_xll.qlIndexFixing(ONIndex6M,I780,TRUE,_xll.ohTrigger(RecalcTrigger,Trigger6M)),NA())</f>
        <v>1.192020358396384E-2</v>
      </c>
      <c r="Q780" s="183">
        <f>IFERROR(_xll.qlIndexFixing(ONIndex1Y,I780,TRUE,_xll.ohTrigger(RecalcTrigger,Trigger1Y)),NA())</f>
        <v>1.3180167237853979E-2</v>
      </c>
    </row>
    <row r="781" spans="2:17" x14ac:dyDescent="0.2">
      <c r="B781" s="39" t="s">
        <v>42</v>
      </c>
      <c r="D781" s="42">
        <f>_xll.qlCalendarAdvance(Calendar,$D780,B781,"f",FALSE)</f>
        <v>45048</v>
      </c>
      <c r="E781" s="177">
        <f>_xll.qlInterestRateIndexValueDate(IndexON,D781)</f>
        <v>45048</v>
      </c>
      <c r="F781" s="193">
        <f>IFERROR(_xll.qlIndexFixing(IndexON,D781,TRUE,_xll.ohTrigger(RecalcTrigger,TriggerON)),NA())</f>
        <v>9.7716785240198334E-3</v>
      </c>
      <c r="H781" s="42">
        <f>_xll.qlCalendarAdvance(Calendar,$H780,B781,"f",FALSE)</f>
        <v>45048</v>
      </c>
      <c r="I781" s="177">
        <f>_xll.qlInterestRateIndexValueDate(Index1M,$H781)</f>
        <v>45050</v>
      </c>
      <c r="J781" s="182">
        <f>IFERROR(_xll.qlIndexFixing(Index1M,$H781,TRUE,_xll.ohTrigger(RecalcTrigger,Trigger1M)),NA())</f>
        <v>9.7212579766126073E-3</v>
      </c>
      <c r="K781" s="44">
        <f>IFERROR(_xll.qlIndexFixing(Index3M,H781,TRUE,_xll.ohTrigger(RecalcTrigger,Trigger3M)),NA())</f>
        <v>1.1215042835207434E-2</v>
      </c>
      <c r="L781" s="44">
        <f>IFERROR(_xll.qlIndexFixing(Index6M,$H781,TRUE,_xll.ohTrigger(RecalcTrigger,Trigger6M)),NA())</f>
        <v>1.2619495720676142E-2</v>
      </c>
      <c r="M781" s="183">
        <f>IFERROR(_xll.qlIndexFixing(Index1Y,$H781,TRUE,_xll.ohTrigger(RecalcTrigger,Trigger1Y)),NA())</f>
        <v>1.4443959384771722E-2</v>
      </c>
      <c r="N781" s="182">
        <f>IFERROR(_xll.qlIndexFixing(ONIndex1M,I781,TRUE,_xll.ohTrigger(RecalcTrigger,Trigger1M)),NA())</f>
        <v>9.6287628388136426E-3</v>
      </c>
      <c r="O781" s="44">
        <f>IFERROR(_xll.qlIndexFixing(ONIndex3M,I781,TRUE,_xll.ohTrigger(RecalcTrigger,Trigger3M)),NA())</f>
        <v>1.0887920166258169E-2</v>
      </c>
      <c r="P781" s="44">
        <f>IFERROR(_xll.qlIndexFixing(ONIndex6M,I781,TRUE,_xll.ohTrigger(RecalcTrigger,Trigger6M)),NA())</f>
        <v>1.1963198562900956E-2</v>
      </c>
      <c r="Q781" s="183">
        <f>IFERROR(_xll.qlIndexFixing(ONIndex1Y,I781,TRUE,_xll.ohTrigger(RecalcTrigger,Trigger1Y)),NA())</f>
        <v>1.3221045554026034E-2</v>
      </c>
    </row>
    <row r="782" spans="2:17" x14ac:dyDescent="0.2">
      <c r="B782" s="39" t="s">
        <v>42</v>
      </c>
      <c r="D782" s="42">
        <f>_xll.qlCalendarAdvance(Calendar,$D781,B782,"f",FALSE)</f>
        <v>45055</v>
      </c>
      <c r="E782" s="177">
        <f>_xll.qlInterestRateIndexValueDate(IndexON,D782)</f>
        <v>45055</v>
      </c>
      <c r="F782" s="193">
        <f>IFERROR(_xll.qlIndexFixing(IndexON,D782,TRUE,_xll.ohTrigger(RecalcTrigger,TriggerON)),NA())</f>
        <v>9.8253394006420081E-3</v>
      </c>
      <c r="H782" s="42">
        <f>_xll.qlCalendarAdvance(Calendar,$H781,B782,"f",FALSE)</f>
        <v>45055</v>
      </c>
      <c r="I782" s="177">
        <f>_xll.qlInterestRateIndexValueDate(Index1M,$H782)</f>
        <v>45057</v>
      </c>
      <c r="J782" s="182">
        <f>IFERROR(_xll.qlIndexFixing(Index1M,$H782,TRUE,_xll.ohTrigger(RecalcTrigger,Trigger1M)),NA())</f>
        <v>9.7751391012596001E-3</v>
      </c>
      <c r="K782" s="44">
        <f>IFERROR(_xll.qlIndexFixing(Index3M,H782,TRUE,_xll.ohTrigger(RecalcTrigger,Trigger3M)),NA())</f>
        <v>1.1267479132231015E-2</v>
      </c>
      <c r="L782" s="44">
        <f>IFERROR(_xll.qlIndexFixing(Index6M,$H782,TRUE,_xll.ohTrigger(RecalcTrigger,Trigger6M)),NA())</f>
        <v>1.2667707728172953E-2</v>
      </c>
      <c r="M782" s="183">
        <f>IFERROR(_xll.qlIndexFixing(Index1Y,$H782,TRUE,_xll.ohTrigger(RecalcTrigger,Trigger1Y)),NA())</f>
        <v>1.4485833922336764E-2</v>
      </c>
      <c r="N782" s="182">
        <f>IFERROR(_xll.qlIndexFixing(ONIndex1M,I782,TRUE,_xll.ohTrigger(RecalcTrigger,Trigger1M)),NA())</f>
        <v>9.6825782241616309E-3</v>
      </c>
      <c r="O782" s="44">
        <f>IFERROR(_xll.qlIndexFixing(ONIndex3M,I782,TRUE,_xll.ohTrigger(RecalcTrigger,Trigger3M)),NA())</f>
        <v>1.0940756148167807E-2</v>
      </c>
      <c r="P782" s="44">
        <f>IFERROR(_xll.qlIndexFixing(ONIndex6M,I782,TRUE,_xll.ohTrigger(RecalcTrigger,Trigger6M)),NA())</f>
        <v>1.201321894417795E-2</v>
      </c>
      <c r="Q782" s="183">
        <f>IFERROR(_xll.qlIndexFixing(ONIndex1Y,I782,TRUE,_xll.ohTrigger(RecalcTrigger,Trigger1Y)),NA())</f>
        <v>1.3268548489770993E-2</v>
      </c>
    </row>
    <row r="783" spans="2:17" x14ac:dyDescent="0.2">
      <c r="B783" s="39" t="s">
        <v>42</v>
      </c>
      <c r="D783" s="42">
        <f>_xll.qlCalendarAdvance(Calendar,$D782,B783,"f",FALSE)</f>
        <v>45062</v>
      </c>
      <c r="E783" s="177">
        <f>_xll.qlInterestRateIndexValueDate(IndexON,D783)</f>
        <v>45062</v>
      </c>
      <c r="F783" s="193">
        <f>IFERROR(_xll.qlIndexFixing(IndexON,D783,TRUE,_xll.ohTrigger(RecalcTrigger,TriggerON)),NA())</f>
        <v>9.8788171442354411E-3</v>
      </c>
      <c r="H783" s="42">
        <f>_xll.qlCalendarAdvance(Calendar,$H782,B783,"f",FALSE)</f>
        <v>45062</v>
      </c>
      <c r="I783" s="177">
        <f>_xll.qlInterestRateIndexValueDate(Index1M,$H783)</f>
        <v>45064</v>
      </c>
      <c r="J783" s="182">
        <f>IFERROR(_xll.qlIndexFixing(Index1M,$H783,TRUE,_xll.ohTrigger(RecalcTrigger,Trigger1M)),NA())</f>
        <v>9.8290328773364966E-3</v>
      </c>
      <c r="K783" s="44">
        <f>IFERROR(_xll.qlIndexFixing(Index3M,H783,TRUE,_xll.ohTrigger(RecalcTrigger,Trigger3M)),NA())</f>
        <v>1.131982067275282E-2</v>
      </c>
      <c r="L783" s="44">
        <f>IFERROR(_xll.qlIndexFixing(Index6M,$H783,TRUE,_xll.ohTrigger(RecalcTrigger,Trigger6M)),NA())</f>
        <v>1.2715744011157831E-2</v>
      </c>
      <c r="M783" s="183">
        <f>IFERROR(_xll.qlIndexFixing(Index1Y,$H783,TRUE,_xll.ohTrigger(RecalcTrigger,Trigger1Y)),NA())</f>
        <v>1.4527443658367195E-2</v>
      </c>
      <c r="N783" s="182">
        <f>IFERROR(_xll.qlIndexFixing(ONIndex1M,I783,TRUE,_xll.ohTrigger(RecalcTrigger,Trigger1M)),NA())</f>
        <v>9.7364062426841258E-3</v>
      </c>
      <c r="O783" s="44">
        <f>IFERROR(_xll.qlIndexFixing(ONIndex3M,I783,TRUE,_xll.ohTrigger(RecalcTrigger,Trigger3M)),NA())</f>
        <v>1.0993504064602533E-2</v>
      </c>
      <c r="P783" s="44">
        <f>IFERROR(_xll.qlIndexFixing(ONIndex6M,I783,TRUE,_xll.ohTrigger(RecalcTrigger,Trigger6M)),NA())</f>
        <v>1.206308637724085E-2</v>
      </c>
      <c r="Q783" s="183">
        <f>IFERROR(_xll.qlIndexFixing(ONIndex1Y,I783,TRUE,_xll.ohTrigger(RecalcTrigger,Trigger1Y)),NA())</f>
        <v>1.3315846336690029E-2</v>
      </c>
    </row>
    <row r="784" spans="2:17" x14ac:dyDescent="0.2">
      <c r="B784" s="39" t="s">
        <v>42</v>
      </c>
      <c r="D784" s="42">
        <f>_xll.qlCalendarAdvance(Calendar,$D783,B784,"f",FALSE)</f>
        <v>45069</v>
      </c>
      <c r="E784" s="177">
        <f>_xll.qlInterestRateIndexValueDate(IndexON,D784)</f>
        <v>45069</v>
      </c>
      <c r="F784" s="193">
        <f>IFERROR(_xll.qlIndexFixing(IndexON,D784,TRUE,_xll.ohTrigger(RecalcTrigger,TriggerON)),NA())</f>
        <v>9.9321095622340039E-3</v>
      </c>
      <c r="H784" s="42">
        <f>_xll.qlCalendarAdvance(Calendar,$H783,B784,"f",FALSE)</f>
        <v>45069</v>
      </c>
      <c r="I784" s="177">
        <f>_xll.qlInterestRateIndexValueDate(Index1M,$H784)</f>
        <v>45071</v>
      </c>
      <c r="J784" s="182">
        <f>IFERROR(_xll.qlIndexFixing(Index1M,$H784,TRUE,_xll.ohTrigger(RecalcTrigger,Trigger1M)),NA())</f>
        <v>9.8829391576585324E-3</v>
      </c>
      <c r="K784" s="44">
        <f>IFERROR(_xll.qlIndexFixing(Index3M,H784,TRUE,_xll.ohTrigger(RecalcTrigger,Trigger3M)),NA())</f>
        <v>1.1372066249992088E-2</v>
      </c>
      <c r="L784" s="44">
        <f>IFERROR(_xll.qlIndexFixing(Index6M,$H784,TRUE,_xll.ohTrigger(RecalcTrigger,Trigger6M)),NA())</f>
        <v>1.2763602740263585E-2</v>
      </c>
      <c r="M784" s="183">
        <f>IFERROR(_xll.qlIndexFixing(Index1Y,$H784,TRUE,_xll.ohTrigger(RecalcTrigger,Trigger1Y)),NA())</f>
        <v>1.456878656522778E-2</v>
      </c>
      <c r="N784" s="182">
        <f>IFERROR(_xll.qlIndexFixing(ONIndex1M,I784,TRUE,_xll.ohTrigger(RecalcTrigger,Trigger1M)),NA())</f>
        <v>9.7902467468991006E-3</v>
      </c>
      <c r="O784" s="44">
        <f>IFERROR(_xll.qlIndexFixing(ONIndex3M,I784,TRUE,_xll.ohTrigger(RecalcTrigger,Trigger3M)),NA())</f>
        <v>1.1046162715881991E-2</v>
      </c>
      <c r="P784" s="44">
        <f>IFERROR(_xll.qlIndexFixing(ONIndex6M,I784,TRUE,_xll.ohTrigger(RecalcTrigger,Trigger6M)),NA())</f>
        <v>1.2112799057533152E-2</v>
      </c>
      <c r="Q784" s="183">
        <f>IFERROR(_xll.qlIndexFixing(ONIndex1Y,I784,TRUE,_xll.ohTrigger(RecalcTrigger,Trigger1Y)),NA())</f>
        <v>1.3362936825958016E-2</v>
      </c>
    </row>
    <row r="785" spans="2:17" x14ac:dyDescent="0.2">
      <c r="B785" s="39" t="s">
        <v>42</v>
      </c>
      <c r="D785" s="42">
        <f>_xll.qlCalendarAdvance(Calendar,$D784,B785,"f",FALSE)</f>
        <v>45076</v>
      </c>
      <c r="E785" s="177">
        <f>_xll.qlInterestRateIndexValueDate(IndexON,D785)</f>
        <v>45076</v>
      </c>
      <c r="F785" s="193">
        <f>IFERROR(_xll.qlIndexFixing(IndexON,D785,TRUE,_xll.ohTrigger(RecalcTrigger,TriggerON)),NA())</f>
        <v>9.9852144617518235E-3</v>
      </c>
      <c r="H785" s="42">
        <f>_xll.qlCalendarAdvance(Calendar,$H784,B785,"f",FALSE)</f>
        <v>45076</v>
      </c>
      <c r="I785" s="177">
        <f>_xll.qlInterestRateIndexValueDate(Index1M,$H785)</f>
        <v>45078</v>
      </c>
      <c r="J785" s="182">
        <f>IFERROR(_xll.qlIndexFixing(Index1M,$H785,TRUE,_xll.ohTrigger(RecalcTrigger,Trigger1M)),NA())</f>
        <v>9.9368577950509351E-3</v>
      </c>
      <c r="K785" s="44">
        <f>IFERROR(_xll.qlIndexFixing(Index3M,H785,TRUE,_xll.ohTrigger(RecalcTrigger,Trigger3M)),NA())</f>
        <v>1.142421465711071E-2</v>
      </c>
      <c r="L785" s="44">
        <f>IFERROR(_xll.qlIndexFixing(Index6M,$H785,TRUE,_xll.ohTrigger(RecalcTrigger,Trigger6M)),NA())</f>
        <v>1.2800570308068301E-2</v>
      </c>
      <c r="M785" s="183">
        <f>IFERROR(_xll.qlIndexFixing(Index1Y,$H785,TRUE,_xll.ohTrigger(RecalcTrigger,Trigger1Y)),NA())</f>
        <v>1.4609860618050852E-2</v>
      </c>
      <c r="N785" s="182">
        <f>IFERROR(_xll.qlIndexFixing(ONIndex1M,I785,TRUE,_xll.ohTrigger(RecalcTrigger,Trigger1M)),NA())</f>
        <v>9.844099589724209E-3</v>
      </c>
      <c r="O785" s="44">
        <f>IFERROR(_xll.qlIndexFixing(ONIndex3M,I785,TRUE,_xll.ohTrigger(RecalcTrigger,Trigger3M)),NA())</f>
        <v>1.1098730902725507E-2</v>
      </c>
      <c r="P785" s="44">
        <f>IFERROR(_xll.qlIndexFixing(ONIndex6M,I785,TRUE,_xll.ohTrigger(RecalcTrigger,Trigger6M)),NA())</f>
        <v>1.2162355180658224E-2</v>
      </c>
      <c r="Q785" s="183">
        <f>IFERROR(_xll.qlIndexFixing(ONIndex1Y,I785,TRUE,_xll.ohTrigger(RecalcTrigger,Trigger1Y)),NA())</f>
        <v>1.3409817688430081E-2</v>
      </c>
    </row>
    <row r="786" spans="2:17" x14ac:dyDescent="0.2">
      <c r="B786" s="39" t="s">
        <v>42</v>
      </c>
      <c r="D786" s="42">
        <f>_xll.qlCalendarAdvance(Calendar,$D785,B786,"f",FALSE)</f>
        <v>45083</v>
      </c>
      <c r="E786" s="177">
        <f>_xll.qlInterestRateIndexValueDate(IndexON,D786)</f>
        <v>45083</v>
      </c>
      <c r="F786" s="193">
        <f>IFERROR(_xll.qlIndexFixing(IndexON,D786,TRUE,_xll.ohTrigger(RecalcTrigger,TriggerON)),NA())</f>
        <v>1.0038129650302707E-2</v>
      </c>
      <c r="H786" s="42">
        <f>_xll.qlCalendarAdvance(Calendar,$H785,B786,"f",FALSE)</f>
        <v>45083</v>
      </c>
      <c r="I786" s="177">
        <f>_xll.qlInterestRateIndexValueDate(Index1M,$H786)</f>
        <v>45085</v>
      </c>
      <c r="J786" s="182">
        <f>IFERROR(_xll.qlIndexFixing(Index1M,$H786,TRUE,_xll.ohTrigger(RecalcTrigger,Trigger1M)),NA())</f>
        <v>9.9907886423339365E-3</v>
      </c>
      <c r="K786" s="44">
        <f>IFERROR(_xll.qlIndexFixing(Index3M,H786,TRUE,_xll.ohTrigger(RecalcTrigger,Trigger3M)),NA())</f>
        <v>1.1476264687214102E-2</v>
      </c>
      <c r="L786" s="44">
        <f>IFERROR(_xll.qlIndexFixing(Index6M,$H786,TRUE,_xll.ohTrigger(RecalcTrigger,Trigger6M)),NA())</f>
        <v>1.2848104076486067E-2</v>
      </c>
      <c r="M786" s="183">
        <f>IFERROR(_xll.qlIndexFixing(Index1Y,$H786,TRUE,_xll.ohTrigger(RecalcTrigger,Trigger1Y)),NA())</f>
        <v>1.4650663794743703E-2</v>
      </c>
      <c r="N786" s="182">
        <f>IFERROR(_xll.qlIndexFixing(ONIndex1M,I786,TRUE,_xll.ohTrigger(RecalcTrigger,Trigger1M)),NA())</f>
        <v>9.8979646239172325E-3</v>
      </c>
      <c r="O786" s="44">
        <f>IFERROR(_xll.qlIndexFixing(ONIndex3M,I786,TRUE,_xll.ohTrigger(RecalcTrigger,Trigger3M)),NA())</f>
        <v>1.1151207425132981E-2</v>
      </c>
      <c r="P786" s="44">
        <f>IFERROR(_xll.qlIndexFixing(ONIndex6M,I786,TRUE,_xll.ohTrigger(RecalcTrigger,Trigger6M)),NA())</f>
        <v>1.221175294189969E-2</v>
      </c>
      <c r="Q786" s="183">
        <f>IFERROR(_xll.qlIndexFixing(ONIndex1Y,I786,TRUE,_xll.ohTrigger(RecalcTrigger,Trigger1Y)),NA())</f>
        <v>1.3456486655121225E-2</v>
      </c>
    </row>
    <row r="787" spans="2:17" x14ac:dyDescent="0.2">
      <c r="B787" s="39" t="s">
        <v>42</v>
      </c>
      <c r="D787" s="42">
        <f>_xll.qlCalendarAdvance(Calendar,$D786,B787,"f",FALSE)</f>
        <v>45090</v>
      </c>
      <c r="E787" s="177">
        <f>_xll.qlInterestRateIndexValueDate(IndexON,D787)</f>
        <v>45090</v>
      </c>
      <c r="F787" s="193">
        <f>IFERROR(_xll.qlIndexFixing(IndexON,D787,TRUE,_xll.ohTrigger(RecalcTrigger,TriggerON)),NA())</f>
        <v>1.0090852935000783E-2</v>
      </c>
      <c r="H787" s="42">
        <f>_xll.qlCalendarAdvance(Calendar,$H786,B787,"f",FALSE)</f>
        <v>45090</v>
      </c>
      <c r="I787" s="177">
        <f>_xll.qlInterestRateIndexValueDate(Index1M,$H787)</f>
        <v>45092</v>
      </c>
      <c r="J787" s="182">
        <f>IFERROR(_xll.qlIndexFixing(Index1M,$H787,TRUE,_xll.ohTrigger(RecalcTrigger,Trigger1M)),NA())</f>
        <v>1.0044731552317776E-2</v>
      </c>
      <c r="K787" s="44">
        <f>IFERROR(_xll.qlIndexFixing(Index3M,H787,TRUE,_xll.ohTrigger(RecalcTrigger,Trigger3M)),NA())</f>
        <v>1.1528215133351205E-2</v>
      </c>
      <c r="L787" s="44">
        <f>IFERROR(_xll.qlIndexFixing(Index6M,$H787,TRUE,_xll.ohTrigger(RecalcTrigger,Trigger6M)),NA())</f>
        <v>1.2895455195171556E-2</v>
      </c>
      <c r="M787" s="183">
        <f>IFERROR(_xll.qlIndexFixing(Index1Y,$H787,TRUE,_xll.ohTrigger(RecalcTrigger,Trigger1Y)),NA())</f>
        <v>1.4691194075993789E-2</v>
      </c>
      <c r="N787" s="182">
        <f>IFERROR(_xll.qlIndexFixing(ONIndex1M,I787,TRUE,_xll.ohTrigger(RecalcTrigger,Trigger1M)),NA())</f>
        <v>9.9518417021560168E-3</v>
      </c>
      <c r="O787" s="44">
        <f>IFERROR(_xll.qlIndexFixing(ONIndex3M,I787,TRUE,_xll.ohTrigger(RecalcTrigger,Trigger3M)),NA())</f>
        <v>1.1203591083903675E-2</v>
      </c>
      <c r="P787" s="44">
        <f>IFERROR(_xll.qlIndexFixing(ONIndex6M,I787,TRUE,_xll.ohTrigger(RecalcTrigger,Trigger6M)),NA())</f>
        <v>1.226099053678098E-2</v>
      </c>
      <c r="Q787" s="183">
        <f>IFERROR(_xll.qlIndexFixing(ONIndex1Y,I787,TRUE,_xll.ohTrigger(RecalcTrigger,Trigger1Y)),NA())</f>
        <v>1.3502941457046447E-2</v>
      </c>
    </row>
    <row r="788" spans="2:17" x14ac:dyDescent="0.2">
      <c r="B788" s="39" t="s">
        <v>42</v>
      </c>
      <c r="D788" s="42">
        <f>_xll.qlCalendarAdvance(Calendar,$D787,B788,"f",FALSE)</f>
        <v>45097</v>
      </c>
      <c r="E788" s="177">
        <f>_xll.qlInterestRateIndexValueDate(IndexON,D788)</f>
        <v>45097</v>
      </c>
      <c r="F788" s="193">
        <f>IFERROR(_xll.qlIndexFixing(IndexON,D788,TRUE,_xll.ohTrigger(RecalcTrigger,TriggerON)),NA())</f>
        <v>1.0143382123439793E-2</v>
      </c>
      <c r="H788" s="42">
        <f>_xll.qlCalendarAdvance(Calendar,$H787,B788,"f",FALSE)</f>
        <v>45097</v>
      </c>
      <c r="I788" s="177">
        <f>_xll.qlInterestRateIndexValueDate(Index1M,$H788)</f>
        <v>45099</v>
      </c>
      <c r="J788" s="182">
        <f>IFERROR(_xll.qlIndexFixing(Index1M,$H788,TRUE,_xll.ohTrigger(RecalcTrigger,Trigger1M)),NA())</f>
        <v>1.0098686377817689E-2</v>
      </c>
      <c r="K788" s="44">
        <f>IFERROR(_xll.qlIndexFixing(Index3M,H788,TRUE,_xll.ohTrigger(RecalcTrigger,Trigger3M)),NA())</f>
        <v>1.1580064788514479E-2</v>
      </c>
      <c r="L788" s="44">
        <f>IFERROR(_xll.qlIndexFixing(Index6M,$H788,TRUE,_xll.ohTrigger(RecalcTrigger,Trigger6M)),NA())</f>
        <v>1.2942621834684122E-2</v>
      </c>
      <c r="M788" s="183">
        <f>IFERROR(_xll.qlIndexFixing(Index1Y,$H788,TRUE,_xll.ohTrigger(RecalcTrigger,Trigger1Y)),NA())</f>
        <v>1.4731449445274816E-2</v>
      </c>
      <c r="N788" s="182">
        <f>IFERROR(_xll.qlIndexFixing(ONIndex1M,I788,TRUE,_xll.ohTrigger(RecalcTrigger,Trigger1M)),NA())</f>
        <v>1.0005730677438152E-2</v>
      </c>
      <c r="O788" s="44">
        <f>IFERROR(_xll.qlIndexFixing(ONIndex3M,I788,TRUE,_xll.ohTrigger(RecalcTrigger,Trigger3M)),NA())</f>
        <v>1.1255880679357233E-2</v>
      </c>
      <c r="P788" s="44">
        <f>IFERROR(_xll.qlIndexFixing(ONIndex6M,I788,TRUE,_xll.ohTrigger(RecalcTrigger,Trigger6M)),NA())</f>
        <v>1.2310066160745592E-2</v>
      </c>
      <c r="Q788" s="183">
        <f>IFERROR(_xll.qlIndexFixing(ONIndex1Y,I788,TRUE,_xll.ohTrigger(RecalcTrigger,Trigger1Y)),NA())</f>
        <v>1.3549179825220747E-2</v>
      </c>
    </row>
    <row r="789" spans="2:17" x14ac:dyDescent="0.2">
      <c r="B789" s="39" t="s">
        <v>42</v>
      </c>
      <c r="D789" s="42">
        <f>_xll.qlCalendarAdvance(Calendar,$D788,B789,"f",FALSE)</f>
        <v>45104</v>
      </c>
      <c r="E789" s="177">
        <f>_xll.qlInterestRateIndexValueDate(IndexON,D789)</f>
        <v>45104</v>
      </c>
      <c r="F789" s="193">
        <f>IFERROR(_xll.qlIndexFixing(IndexON,D789,TRUE,_xll.ohTrigger(RecalcTrigger,TriggerON)),NA())</f>
        <v>1.0195715022733864E-2</v>
      </c>
      <c r="H789" s="42">
        <f>_xll.qlCalendarAdvance(Calendar,$H788,B789,"f",FALSE)</f>
        <v>45104</v>
      </c>
      <c r="I789" s="177">
        <f>_xll.qlInterestRateIndexValueDate(Index1M,$H789)</f>
        <v>45106</v>
      </c>
      <c r="J789" s="182">
        <f>IFERROR(_xll.qlIndexFixing(Index1M,$H789,TRUE,_xll.ohTrigger(RecalcTrigger,Trigger1M)),NA())</f>
        <v>1.0152652971643916E-2</v>
      </c>
      <c r="K789" s="44">
        <f>IFERROR(_xll.qlIndexFixing(Index3M,H789,TRUE,_xll.ohTrigger(RecalcTrigger,Trigger3M)),NA())</f>
        <v>1.1631812445641647E-2</v>
      </c>
      <c r="L789" s="44">
        <f>IFERROR(_xll.qlIndexFixing(Index6M,$H789,TRUE,_xll.ohTrigger(RecalcTrigger,Trigger6M)),NA())</f>
        <v>1.2989602165461255E-2</v>
      </c>
      <c r="M789" s="183">
        <f>IFERROR(_xll.qlIndexFixing(Index1Y,$H789,TRUE,_xll.ohTrigger(RecalcTrigger,Trigger1Y)),NA())</f>
        <v>1.4762507604671094E-2</v>
      </c>
      <c r="N789" s="182">
        <f>IFERROR(_xll.qlIndexFixing(ONIndex1M,I789,TRUE,_xll.ohTrigger(RecalcTrigger,Trigger1M)),NA())</f>
        <v>1.0059631402361546E-2</v>
      </c>
      <c r="O789" s="44">
        <f>IFERROR(_xll.qlIndexFixing(ONIndex3M,I789,TRUE,_xll.ohTrigger(RecalcTrigger,Trigger3M)),NA())</f>
        <v>1.1308075011893237E-2</v>
      </c>
      <c r="P789" s="44">
        <f>IFERROR(_xll.qlIndexFixing(ONIndex6M,I789,TRUE,_xll.ohTrigger(RecalcTrigger,Trigger6M)),NA())</f>
        <v>1.2358978009316957E-2</v>
      </c>
      <c r="Q789" s="183">
        <f>IFERROR(_xll.qlIndexFixing(ONIndex1Y,I789,TRUE,_xll.ohTrigger(RecalcTrigger,Trigger1Y)),NA())</f>
        <v>1.3595199490659127E-2</v>
      </c>
    </row>
    <row r="790" spans="2:17" x14ac:dyDescent="0.2">
      <c r="B790" s="39" t="s">
        <v>42</v>
      </c>
      <c r="D790" s="42">
        <f>_xll.qlCalendarAdvance(Calendar,$D789,B790,"f",FALSE)</f>
        <v>45111</v>
      </c>
      <c r="E790" s="177">
        <f>_xll.qlInterestRateIndexValueDate(IndexON,D790)</f>
        <v>45111</v>
      </c>
      <c r="F790" s="193">
        <f>IFERROR(_xll.qlIndexFixing(IndexON,D790,TRUE,_xll.ohTrigger(RecalcTrigger,TriggerON)),NA())</f>
        <v>1.024784944031687E-2</v>
      </c>
      <c r="H790" s="42">
        <f>_xll.qlCalendarAdvance(Calendar,$H789,B790,"f",FALSE)</f>
        <v>45111</v>
      </c>
      <c r="I790" s="177">
        <f>_xll.qlInterestRateIndexValueDate(Index1M,$H790)</f>
        <v>45113</v>
      </c>
      <c r="J790" s="182">
        <f>IFERROR(_xll.qlIndexFixing(Index1M,$H790,TRUE,_xll.ohTrigger(RecalcTrigger,Trigger1M)),NA())</f>
        <v>1.02066311866017E-2</v>
      </c>
      <c r="K790" s="44">
        <f>IFERROR(_xll.qlIndexFixing(Index3M,H790,TRUE,_xll.ohTrigger(RecalcTrigger,Trigger3M)),NA())</f>
        <v>1.1683456897612222E-2</v>
      </c>
      <c r="L790" s="44">
        <f>IFERROR(_xll.qlIndexFixing(Index6M,$H790,TRUE,_xll.ohTrigger(RecalcTrigger,Trigger6M)),NA())</f>
        <v>1.3046924022655091E-2</v>
      </c>
      <c r="M790" s="183">
        <f>IFERROR(_xll.qlIndexFixing(Index1Y,$H790,TRUE,_xll.ohTrigger(RecalcTrigger,Trigger1Y)),NA())</f>
        <v>1.48111273957953E-2</v>
      </c>
      <c r="N790" s="182">
        <f>IFERROR(_xll.qlIndexFixing(ONIndex1M,I790,TRUE,_xll.ohTrigger(RecalcTrigger,Trigger1M)),NA())</f>
        <v>1.0113543729683983E-2</v>
      </c>
      <c r="O790" s="44">
        <f>IFERROR(_xll.qlIndexFixing(ONIndex3M,I790,TRUE,_xll.ohTrigger(RecalcTrigger,Trigger3M)),NA())</f>
        <v>1.1360172881991204E-2</v>
      </c>
      <c r="P790" s="44">
        <f>IFERROR(_xll.qlIndexFixing(ONIndex6M,I790,TRUE,_xll.ohTrigger(RecalcTrigger,Trigger6M)),NA())</f>
        <v>1.240772427793857E-2</v>
      </c>
      <c r="Q790" s="183">
        <f>IFERROR(_xll.qlIndexFixing(ONIndex1Y,I790,TRUE,_xll.ohTrigger(RecalcTrigger,Trigger1Y)),NA())</f>
        <v>1.3640998184376585E-2</v>
      </c>
    </row>
    <row r="791" spans="2:17" x14ac:dyDescent="0.2">
      <c r="B791" s="39" t="s">
        <v>42</v>
      </c>
      <c r="D791" s="42">
        <f>_xll.qlCalendarAdvance(Calendar,$D790,B791,"f",FALSE)</f>
        <v>45118</v>
      </c>
      <c r="E791" s="177">
        <f>_xll.qlInterestRateIndexValueDate(IndexON,D791)</f>
        <v>45118</v>
      </c>
      <c r="F791" s="193">
        <f>IFERROR(_xll.qlIndexFixing(IndexON,D791,TRUE,_xll.ohTrigger(RecalcTrigger,TriggerON)),NA())</f>
        <v>1.0299783183542743E-2</v>
      </c>
      <c r="H791" s="42">
        <f>_xll.qlCalendarAdvance(Calendar,$H790,B791,"f",FALSE)</f>
        <v>45118</v>
      </c>
      <c r="I791" s="177">
        <f>_xll.qlInterestRateIndexValueDate(Index1M,$H791)</f>
        <v>45120</v>
      </c>
      <c r="J791" s="182">
        <f>IFERROR(_xll.qlIndexFixing(Index1M,$H791,TRUE,_xll.ohTrigger(RecalcTrigger,Trigger1M)),NA())</f>
        <v>1.0260620875493787E-2</v>
      </c>
      <c r="K791" s="44">
        <f>IFERROR(_xll.qlIndexFixing(Index3M,H791,TRUE,_xll.ohTrigger(RecalcTrigger,Trigger3M)),NA())</f>
        <v>1.173499693725358E-2</v>
      </c>
      <c r="L791" s="44">
        <f>IFERROR(_xll.qlIndexFixing(Index6M,$H791,TRUE,_xll.ohTrigger(RecalcTrigger,Trigger6M)),NA())</f>
        <v>1.3093488641586984E-2</v>
      </c>
      <c r="M791" s="183">
        <f>IFERROR(_xll.qlIndexFixing(Index1Y,$H791,TRUE,_xll.ohTrigger(RecalcTrigger,Trigger1Y)),NA())</f>
        <v>1.4850545957970328E-2</v>
      </c>
      <c r="N791" s="182">
        <f>IFERROR(_xll.qlIndexFixing(ONIndex1M,I791,TRUE,_xll.ohTrigger(RecalcTrigger,Trigger1M)),NA())</f>
        <v>1.0167467512243178E-2</v>
      </c>
      <c r="O791" s="44">
        <f>IFERROR(_xll.qlIndexFixing(ONIndex3M,I791,TRUE,_xll.ohTrigger(RecalcTrigger,Trigger3M)),NA())</f>
        <v>1.1412173089970779E-2</v>
      </c>
      <c r="P791" s="44">
        <f>IFERROR(_xll.qlIndexFixing(ONIndex6M,I791,TRUE,_xll.ohTrigger(RecalcTrigger,Trigger6M)),NA())</f>
        <v>1.2456303162053928E-2</v>
      </c>
      <c r="Q791" s="183">
        <f>IFERROR(_xll.qlIndexFixing(ONIndex1Y,I791,TRUE,_xll.ohTrigger(RecalcTrigger,Trigger1Y)),NA())</f>
        <v>1.3686573637388122E-2</v>
      </c>
    </row>
    <row r="792" spans="2:17" x14ac:dyDescent="0.2">
      <c r="B792" s="39" t="s">
        <v>42</v>
      </c>
      <c r="D792" s="42">
        <f>_xll.qlCalendarAdvance(Calendar,$D791,B792,"f",FALSE)</f>
        <v>45125</v>
      </c>
      <c r="E792" s="177">
        <f>_xll.qlInterestRateIndexValueDate(IndexON,D792)</f>
        <v>45125</v>
      </c>
      <c r="F792" s="193">
        <f>IFERROR(_xll.qlIndexFixing(IndexON,D792,TRUE,_xll.ohTrigger(RecalcTrigger,TriggerON)),NA())</f>
        <v>1.0351514059765421E-2</v>
      </c>
      <c r="H792" s="42">
        <f>_xll.qlCalendarAdvance(Calendar,$H791,B792,"f",FALSE)</f>
        <v>45125</v>
      </c>
      <c r="I792" s="177">
        <f>_xll.qlInterestRateIndexValueDate(Index1M,$H792)</f>
        <v>45127</v>
      </c>
      <c r="J792" s="182">
        <f>IFERROR(_xll.qlIndexFixing(Index1M,$H792,TRUE,_xll.ohTrigger(RecalcTrigger,Trigger1M)),NA())</f>
        <v>1.0314621891125419E-2</v>
      </c>
      <c r="K792" s="44">
        <f>IFERROR(_xll.qlIndexFixing(Index3M,H792,TRUE,_xll.ohTrigger(RecalcTrigger,Trigger3M)),NA())</f>
        <v>1.1786431357335751E-2</v>
      </c>
      <c r="L792" s="44">
        <f>IFERROR(_xll.qlIndexFixing(Index6M,$H792,TRUE,_xll.ohTrigger(RecalcTrigger,Trigger6M)),NA())</f>
        <v>1.3139861067152708E-2</v>
      </c>
      <c r="M792" s="183">
        <f>IFERROR(_xll.qlIndexFixing(Index1Y,$H792,TRUE,_xll.ohTrigger(RecalcTrigger,Trigger1Y)),NA())</f>
        <v>1.4889681570059819E-2</v>
      </c>
      <c r="N792" s="182">
        <f>IFERROR(_xll.qlIndexFixing(ONIndex1M,I792,TRUE,_xll.ohTrigger(RecalcTrigger,Trigger1M)),NA())</f>
        <v>1.0221402602796914E-2</v>
      </c>
      <c r="O792" s="44">
        <f>IFERROR(_xll.qlIndexFixing(ONIndex3M,I792,TRUE,_xll.ohTrigger(RecalcTrigger,Trigger3M)),NA())</f>
        <v>1.146407443647135E-2</v>
      </c>
      <c r="P792" s="44">
        <f>IFERROR(_xll.qlIndexFixing(ONIndex6M,I792,TRUE,_xll.ohTrigger(RecalcTrigger,Trigger6M)),NA())</f>
        <v>1.2504712857186462E-2</v>
      </c>
      <c r="Q792" s="183">
        <f>IFERROR(_xll.qlIndexFixing(ONIndex1Y,I792,TRUE,_xll.ohTrigger(RecalcTrigger,Trigger1Y)),NA())</f>
        <v>1.3731923580548866E-2</v>
      </c>
    </row>
    <row r="793" spans="2:17" x14ac:dyDescent="0.2">
      <c r="B793" s="39" t="s">
        <v>42</v>
      </c>
      <c r="D793" s="42">
        <f>_xll.qlCalendarAdvance(Calendar,$D792,B793,"f",FALSE)</f>
        <v>45132</v>
      </c>
      <c r="E793" s="177">
        <f>_xll.qlInterestRateIndexValueDate(IndexON,D793)</f>
        <v>45132</v>
      </c>
      <c r="F793" s="193">
        <f>IFERROR(_xll.qlIndexFixing(IndexON,D793,TRUE,_xll.ohTrigger(RecalcTrigger,TriggerON)),NA())</f>
        <v>1.0403039876099029E-2</v>
      </c>
      <c r="H793" s="42">
        <f>_xll.qlCalendarAdvance(Calendar,$H792,B793,"f",FALSE)</f>
        <v>45132</v>
      </c>
      <c r="I793" s="177">
        <f>_xll.qlInterestRateIndexValueDate(Index1M,$H793)</f>
        <v>45134</v>
      </c>
      <c r="J793" s="182">
        <f>IFERROR(_xll.qlIndexFixing(Index1M,$H793,TRUE,_xll.ohTrigger(RecalcTrigger,Trigger1M)),NA())</f>
        <v>1.0368634086294348E-2</v>
      </c>
      <c r="K793" s="44">
        <f>IFERROR(_xll.qlIndexFixing(Index3M,H793,TRUE,_xll.ohTrigger(RecalcTrigger,Trigger3M)),NA())</f>
        <v>1.1837758950575769E-2</v>
      </c>
      <c r="L793" s="44">
        <f>IFERROR(_xll.qlIndexFixing(Index6M,$H793,TRUE,_xll.ohTrigger(RecalcTrigger,Trigger6M)),NA())</f>
        <v>1.31860394688737E-2</v>
      </c>
      <c r="M793" s="183">
        <f>IFERROR(_xll.qlIndexFixing(Index1Y,$H793,TRUE,_xll.ohTrigger(RecalcTrigger,Trigger1Y)),NA())</f>
        <v>1.4928532229562133E-2</v>
      </c>
      <c r="N793" s="182">
        <f>IFERROR(_xll.qlIndexFixing(ONIndex1M,I793,TRUE,_xll.ohTrigger(RecalcTrigger,Trigger1M)),NA())</f>
        <v>1.0275348854102972E-2</v>
      </c>
      <c r="O793" s="44">
        <f>IFERROR(_xll.qlIndexFixing(ONIndex3M,I793,TRUE,_xll.ohTrigger(RecalcTrigger,Trigger3M)),NA())</f>
        <v>1.1515875721732627E-2</v>
      </c>
      <c r="P793" s="44">
        <f>IFERROR(_xll.qlIndexFixing(ONIndex6M,I793,TRUE,_xll.ohTrigger(RecalcTrigger,Trigger6M)),NA())</f>
        <v>1.2552951558699732E-2</v>
      </c>
      <c r="Q793" s="183">
        <f>IFERROR(_xll.qlIndexFixing(ONIndex1Y,I793,TRUE,_xll.ohTrigger(RecalcTrigger,Trigger1Y)),NA())</f>
        <v>1.3777045745033689E-2</v>
      </c>
    </row>
    <row r="794" spans="2:17" x14ac:dyDescent="0.2">
      <c r="B794" s="39" t="s">
        <v>42</v>
      </c>
      <c r="D794" s="42">
        <f>_xll.qlCalendarAdvance(Calendar,$D793,B794,"f",FALSE)</f>
        <v>45139</v>
      </c>
      <c r="E794" s="177">
        <f>_xll.qlInterestRateIndexValueDate(IndexON,D794)</f>
        <v>45139</v>
      </c>
      <c r="F794" s="193">
        <f>IFERROR(_xll.qlIndexFixing(IndexON,D794,TRUE,_xll.ohTrigger(RecalcTrigger,TriggerON)),NA())</f>
        <v>1.0454358440057376E-2</v>
      </c>
      <c r="H794" s="42">
        <f>_xll.qlCalendarAdvance(Calendar,$H793,B794,"f",FALSE)</f>
        <v>45139</v>
      </c>
      <c r="I794" s="177">
        <f>_xll.qlInterestRateIndexValueDate(Index1M,$H794)</f>
        <v>45141</v>
      </c>
      <c r="J794" s="182">
        <f>IFERROR(_xll.qlIndexFixing(Index1M,$H794,TRUE,_xll.ohTrigger(RecalcTrigger,Trigger1M)),NA())</f>
        <v>1.0422657313790828E-2</v>
      </c>
      <c r="K794" s="44">
        <f>IFERROR(_xll.qlIndexFixing(Index3M,H794,TRUE,_xll.ohTrigger(RecalcTrigger,Trigger3M)),NA())</f>
        <v>1.1888978509636793E-2</v>
      </c>
      <c r="L794" s="44">
        <f>IFERROR(_xll.qlIndexFixing(Index6M,$H794,TRUE,_xll.ohTrigger(RecalcTrigger,Trigger6M)),NA())</f>
        <v>1.3232022016156648E-2</v>
      </c>
      <c r="M794" s="183">
        <f>IFERROR(_xll.qlIndexFixing(Index1Y,$H794,TRUE,_xll.ohTrigger(RecalcTrigger,Trigger1Y)),NA())</f>
        <v>1.4967095936799887E-2</v>
      </c>
      <c r="N794" s="182">
        <f>IFERROR(_xll.qlIndexFixing(ONIndex1M,I794,TRUE,_xll.ohTrigger(RecalcTrigger,Trigger1M)),NA())</f>
        <v>1.0329306118999071E-2</v>
      </c>
      <c r="O794" s="44">
        <f>IFERROR(_xll.qlIndexFixing(ONIndex3M,I794,TRUE,_xll.ohTrigger(RecalcTrigger,Trigger3M)),NA())</f>
        <v>1.1567575746473935E-2</v>
      </c>
      <c r="P794" s="44">
        <f>IFERROR(_xll.qlIndexFixing(ONIndex6M,I794,TRUE,_xll.ohTrigger(RecalcTrigger,Trigger6M)),NA())</f>
        <v>1.2601017462037234E-2</v>
      </c>
      <c r="Q794" s="183">
        <f>IFERROR(_xll.qlIndexFixing(ONIndex1Y,I794,TRUE,_xll.ohTrigger(RecalcTrigger,Trigger1Y)),NA())</f>
        <v>1.3821937861777656E-2</v>
      </c>
    </row>
    <row r="795" spans="2:17" x14ac:dyDescent="0.2">
      <c r="B795" s="39" t="s">
        <v>42</v>
      </c>
      <c r="D795" s="42">
        <f>_xll.qlCalendarAdvance(Calendar,$D794,B795,"f",FALSE)</f>
        <v>45146</v>
      </c>
      <c r="E795" s="177">
        <f>_xll.qlInterestRateIndexValueDate(IndexON,D795)</f>
        <v>45146</v>
      </c>
      <c r="F795" s="193">
        <f>IFERROR(_xll.qlIndexFixing(IndexON,D795,TRUE,_xll.ohTrigger(RecalcTrigger,TriggerON)),NA())</f>
        <v>1.0505467558914461E-2</v>
      </c>
      <c r="H795" s="42">
        <f>_xll.qlCalendarAdvance(Calendar,$H794,B795,"f",FALSE)</f>
        <v>45146</v>
      </c>
      <c r="I795" s="177">
        <f>_xll.qlInterestRateIndexValueDate(Index1M,$H795)</f>
        <v>45148</v>
      </c>
      <c r="J795" s="182">
        <f>IFERROR(_xll.qlIndexFixing(Index1M,$H795,TRUE,_xll.ohTrigger(RecalcTrigger,Trigger1M)),NA())</f>
        <v>1.0476691426415108E-2</v>
      </c>
      <c r="K795" s="44">
        <f>IFERROR(_xll.qlIndexFixing(Index3M,H795,TRUE,_xll.ohTrigger(RecalcTrigger,Trigger3M)),NA())</f>
        <v>1.1940088827124636E-2</v>
      </c>
      <c r="L795" s="44">
        <f>IFERROR(_xll.qlIndexFixing(Index6M,$H795,TRUE,_xll.ohTrigger(RecalcTrigger,Trigger6M)),NA())</f>
        <v>1.3277806878296933E-2</v>
      </c>
      <c r="M795" s="183">
        <f>IFERROR(_xll.qlIndexFixing(Index1Y,$H795,TRUE,_xll.ohTrigger(RecalcTrigger,Trigger1Y)),NA())</f>
        <v>1.5005370694924745E-2</v>
      </c>
      <c r="N795" s="182">
        <f>IFERROR(_xll.qlIndexFixing(ONIndex1M,I795,TRUE,_xll.ohTrigger(RecalcTrigger,Trigger1M)),NA())</f>
        <v>1.0383274250242991E-2</v>
      </c>
      <c r="O795" s="44">
        <f>IFERROR(_xll.qlIndexFixing(ONIndex3M,I795,TRUE,_xll.ohTrigger(RecalcTrigger,Trigger3M)),NA())</f>
        <v>1.1619173310775111E-2</v>
      </c>
      <c r="P795" s="44">
        <f>IFERROR(_xll.qlIndexFixing(ONIndex6M,I795,TRUE,_xll.ohTrigger(RecalcTrigger,Trigger6M)),NA())</f>
        <v>1.26489087627224E-2</v>
      </c>
      <c r="Q795" s="183">
        <f>IFERROR(_xll.qlIndexFixing(ONIndex1Y,I795,TRUE,_xll.ohTrigger(RecalcTrigger,Trigger1Y)),NA())</f>
        <v>1.3866597661715829E-2</v>
      </c>
    </row>
    <row r="796" spans="2:17" x14ac:dyDescent="0.2">
      <c r="B796" s="39" t="s">
        <v>42</v>
      </c>
      <c r="D796" s="42">
        <f>_xll.qlCalendarAdvance(Calendar,$D795,B796,"f",FALSE)</f>
        <v>45153</v>
      </c>
      <c r="E796" s="177">
        <f>_xll.qlInterestRateIndexValueDate(IndexON,D796)</f>
        <v>45153</v>
      </c>
      <c r="F796" s="193">
        <f>IFERROR(_xll.qlIndexFixing(IndexON,D796,TRUE,_xll.ohTrigger(RecalcTrigger,TriggerON)),NA())</f>
        <v>1.0556365040024218E-2</v>
      </c>
      <c r="H796" s="42">
        <f>_xll.qlCalendarAdvance(Calendar,$H795,B796,"f",FALSE)</f>
        <v>45153</v>
      </c>
      <c r="I796" s="177">
        <f>_xll.qlInterestRateIndexValueDate(Index1M,$H796)</f>
        <v>45155</v>
      </c>
      <c r="J796" s="182">
        <f>IFERROR(_xll.qlIndexFixing(Index1M,$H796,TRUE,_xll.ohTrigger(RecalcTrigger,Trigger1M)),NA())</f>
        <v>1.0530736276954944E-2</v>
      </c>
      <c r="K796" s="44">
        <f>IFERROR(_xll.qlIndexFixing(Index3M,H796,TRUE,_xll.ohTrigger(RecalcTrigger,Trigger3M)),NA())</f>
        <v>1.1991088695595592E-2</v>
      </c>
      <c r="L796" s="44">
        <f>IFERROR(_xll.qlIndexFixing(Index6M,$H796,TRUE,_xll.ohTrigger(RecalcTrigger,Trigger6M)),NA())</f>
        <v>1.3323392224476475E-2</v>
      </c>
      <c r="M796" s="183">
        <f>IFERROR(_xll.qlIndexFixing(Index1Y,$H796,TRUE,_xll.ohTrigger(RecalcTrigger,Trigger1Y)),NA())</f>
        <v>1.504335450992501E-2</v>
      </c>
      <c r="N796" s="182">
        <f>IFERROR(_xll.qlIndexFixing(ONIndex1M,I796,TRUE,_xll.ohTrigger(RecalcTrigger,Trigger1M)),NA())</f>
        <v>1.0437253100592514E-2</v>
      </c>
      <c r="O796" s="44">
        <f>IFERROR(_xll.qlIndexFixing(ONIndex3M,I796,TRUE,_xll.ohTrigger(RecalcTrigger,Trigger3M)),NA())</f>
        <v>1.1670667215275543E-2</v>
      </c>
      <c r="P796" s="44">
        <f>IFERROR(_xll.qlIndexFixing(ONIndex6M,I796,TRUE,_xll.ohTrigger(RecalcTrigger,Trigger6M)),NA())</f>
        <v>1.2696623656198724E-2</v>
      </c>
      <c r="Q796" s="183">
        <f>IFERROR(_xll.qlIndexFixing(ONIndex1Y,I796,TRUE,_xll.ohTrigger(RecalcTrigger,Trigger1Y)),NA())</f>
        <v>1.3911022876023083E-2</v>
      </c>
    </row>
    <row r="797" spans="2:17" x14ac:dyDescent="0.2">
      <c r="B797" s="39" t="s">
        <v>42</v>
      </c>
      <c r="D797" s="42">
        <f>_xll.qlCalendarAdvance(Calendar,$D796,B797,"f",FALSE)</f>
        <v>45160</v>
      </c>
      <c r="E797" s="177">
        <f>_xll.qlInterestRateIndexValueDate(IndexON,D797)</f>
        <v>45160</v>
      </c>
      <c r="F797" s="193">
        <f>IFERROR(_xll.qlIndexFixing(IndexON,D797,TRUE,_xll.ohTrigger(RecalcTrigger,TriggerON)),NA())</f>
        <v>1.0607048690580712E-2</v>
      </c>
      <c r="H797" s="42">
        <f>_xll.qlCalendarAdvance(Calendar,$H796,B797,"f",FALSE)</f>
        <v>45160</v>
      </c>
      <c r="I797" s="177">
        <f>_xll.qlInterestRateIndexValueDate(Index1M,$H797)</f>
        <v>45162</v>
      </c>
      <c r="J797" s="182">
        <f>IFERROR(_xll.qlIndexFixing(Index1M,$H797,TRUE,_xll.ohTrigger(RecalcTrigger,Trigger1M)),NA())</f>
        <v>1.0584791718195596E-2</v>
      </c>
      <c r="K797" s="44">
        <f>IFERROR(_xll.qlIndexFixing(Index3M,H797,TRUE,_xll.ohTrigger(RecalcTrigger,Trigger3M)),NA())</f>
        <v>1.204197690755034E-2</v>
      </c>
      <c r="L797" s="44">
        <f>IFERROR(_xll.qlIndexFixing(Index6M,$H797,TRUE,_xll.ohTrigger(RecalcTrigger,Trigger6M)),NA())</f>
        <v>1.3368776223771047E-2</v>
      </c>
      <c r="M797" s="183">
        <f>IFERROR(_xll.qlIndexFixing(Index1Y,$H797,TRUE,_xll.ohTrigger(RecalcTrigger,Trigger1Y)),NA())</f>
        <v>1.5081045390630847E-2</v>
      </c>
      <c r="N797" s="182">
        <f>IFERROR(_xll.qlIndexFixing(ONIndex1M,I797,TRUE,_xll.ohTrigger(RecalcTrigger,Trigger1M)),NA())</f>
        <v>1.0491242522805422E-2</v>
      </c>
      <c r="O797" s="44">
        <f>IFERROR(_xll.qlIndexFixing(ONIndex3M,I797,TRUE,_xll.ohTrigger(RecalcTrigger,Trigger3M)),NA())</f>
        <v>1.1722056260374814E-2</v>
      </c>
      <c r="P797" s="44">
        <f>IFERROR(_xll.qlIndexFixing(ONIndex6M,I797,TRUE,_xll.ohTrigger(RecalcTrigger,Trigger6M)),NA())</f>
        <v>1.2744160337829769E-2</v>
      </c>
      <c r="Q797" s="183">
        <f>IFERROR(_xll.qlIndexFixing(ONIndex1Y,I797,TRUE,_xll.ohTrigger(RecalcTrigger,Trigger1Y)),NA())</f>
        <v>1.3955211235474607E-2</v>
      </c>
    </row>
    <row r="798" spans="2:17" x14ac:dyDescent="0.2">
      <c r="B798" s="39" t="s">
        <v>42</v>
      </c>
      <c r="D798" s="42">
        <f>_xll.qlCalendarAdvance(Calendar,$D797,B798,"f",FALSE)</f>
        <v>45167</v>
      </c>
      <c r="E798" s="177">
        <f>_xll.qlInterestRateIndexValueDate(IndexON,D798)</f>
        <v>45167</v>
      </c>
      <c r="F798" s="193">
        <f>IFERROR(_xll.qlIndexFixing(IndexON,D798,TRUE,_xll.ohTrigger(RecalcTrigger,TriggerON)),NA())</f>
        <v>1.0657516318097748E-2</v>
      </c>
      <c r="H798" s="42">
        <f>_xll.qlCalendarAdvance(Calendar,$H797,B798,"f",FALSE)</f>
        <v>45167</v>
      </c>
      <c r="I798" s="177">
        <f>_xll.qlInterestRateIndexValueDate(Index1M,$H798)</f>
        <v>45169</v>
      </c>
      <c r="J798" s="182">
        <f>IFERROR(_xll.qlIndexFixing(Index1M,$H798,TRUE,_xll.ohTrigger(RecalcTrigger,Trigger1M)),NA())</f>
        <v>1.0626799201073995E-2</v>
      </c>
      <c r="K798" s="44">
        <f>IFERROR(_xll.qlIndexFixing(Index3M,H798,TRUE,_xll.ohTrigger(RecalcTrigger,Trigger3M)),NA())</f>
        <v>1.2088944281473614E-2</v>
      </c>
      <c r="L798" s="44">
        <f>IFERROR(_xll.qlIndexFixing(Index6M,$H798,TRUE,_xll.ohTrigger(RecalcTrigger,Trigger6M)),NA())</f>
        <v>1.3400330932978988E-2</v>
      </c>
      <c r="M798" s="183">
        <f>IFERROR(_xll.qlIndexFixing(Index1Y,$H798,TRUE,_xll.ohTrigger(RecalcTrigger,Trigger1Y)),NA())</f>
        <v>1.5110065892519769E-2</v>
      </c>
      <c r="N798" s="182">
        <f>IFERROR(_xll.qlIndexFixing(ONIndex1M,I798,TRUE,_xll.ohTrigger(RecalcTrigger,Trigger1M)),NA())</f>
        <v>1.0545242369639496E-2</v>
      </c>
      <c r="O798" s="44">
        <f>IFERROR(_xll.qlIndexFixing(ONIndex3M,I798,TRUE,_xll.ohTrigger(RecalcTrigger,Trigger3M)),NA())</f>
        <v>1.1773339246392567E-2</v>
      </c>
      <c r="P798" s="44">
        <f>IFERROR(_xll.qlIndexFixing(ONIndex6M,I798,TRUE,_xll.ohTrigger(RecalcTrigger,Trigger6M)),NA())</f>
        <v>1.27915170032189E-2</v>
      </c>
      <c r="Q798" s="183">
        <f>IFERROR(_xll.qlIndexFixing(ONIndex1Y,I798,TRUE,_xll.ohTrigger(RecalcTrigger,Trigger1Y)),NA())</f>
        <v>1.3999160471245276E-2</v>
      </c>
    </row>
    <row r="799" spans="2:17" x14ac:dyDescent="0.2">
      <c r="B799" s="39" t="s">
        <v>42</v>
      </c>
      <c r="D799" s="42">
        <f>_xll.qlCalendarAdvance(Calendar,$D798,B799,"f",FALSE)</f>
        <v>45174</v>
      </c>
      <c r="E799" s="177">
        <f>_xll.qlInterestRateIndexValueDate(IndexON,D799)</f>
        <v>45174</v>
      </c>
      <c r="F799" s="193">
        <f>IFERROR(_xll.qlIndexFixing(IndexON,D799,TRUE,_xll.ohTrigger(RecalcTrigger,TriggerON)),NA())</f>
        <v>1.0707765729769392E-2</v>
      </c>
      <c r="H799" s="42">
        <f>_xll.qlCalendarAdvance(Calendar,$H798,B799,"f",FALSE)</f>
        <v>45174</v>
      </c>
      <c r="I799" s="177">
        <f>_xll.qlInterestRateIndexValueDate(Index1M,$H799)</f>
        <v>45176</v>
      </c>
      <c r="J799" s="182">
        <f>IFERROR(_xll.qlIndexFixing(Index1M,$H799,TRUE,_xll.ohTrigger(RecalcTrigger,Trigger1M)),NA())</f>
        <v>1.0692933783920389E-2</v>
      </c>
      <c r="K799" s="44">
        <f>IFERROR(_xll.qlIndexFixing(Index3M,H799,TRUE,_xll.ohTrigger(RecalcTrigger,Trigger3M)),NA())</f>
        <v>1.2139612230740169E-2</v>
      </c>
      <c r="L799" s="44">
        <f>IFERROR(_xll.qlIndexFixing(Index6M,$H799,TRUE,_xll.ohTrigger(RecalcTrigger,Trigger6M)),NA())</f>
        <v>1.3445361092654763E-2</v>
      </c>
      <c r="M799" s="183">
        <f>IFERROR(_xll.qlIndexFixing(Index1Y,$H799,TRUE,_xll.ohTrigger(RecalcTrigger,Trigger1Y)),NA())</f>
        <v>1.5155540398733257E-2</v>
      </c>
      <c r="N799" s="182">
        <f>IFERROR(_xll.qlIndexFixing(ONIndex1M,I799,TRUE,_xll.ohTrigger(RecalcTrigger,Trigger1M)),NA())</f>
        <v>1.0599252493932454E-2</v>
      </c>
      <c r="O799" s="44">
        <f>IFERROR(_xll.qlIndexFixing(ONIndex3M,I799,TRUE,_xll.ohTrigger(RecalcTrigger,Trigger3M)),NA())</f>
        <v>1.1824514973968192E-2</v>
      </c>
      <c r="P799" s="44">
        <f>IFERROR(_xll.qlIndexFixing(ONIndex6M,I799,TRUE,_xll.ohTrigger(RecalcTrigger,Trigger6M)),NA())</f>
        <v>1.2838691847809613E-2</v>
      </c>
      <c r="Q799" s="183">
        <f>IFERROR(_xll.qlIndexFixing(ONIndex1Y,I799,TRUE,_xll.ohTrigger(RecalcTrigger,Trigger1Y)),NA())</f>
        <v>1.4042868314270152E-2</v>
      </c>
    </row>
    <row r="800" spans="2:17" x14ac:dyDescent="0.2">
      <c r="B800" s="39" t="s">
        <v>42</v>
      </c>
      <c r="D800" s="42">
        <f>_xll.qlCalendarAdvance(Calendar,$D799,B800,"f",FALSE)</f>
        <v>45181</v>
      </c>
      <c r="E800" s="177">
        <f>_xll.qlInterestRateIndexValueDate(IndexON,D800)</f>
        <v>45181</v>
      </c>
      <c r="F800" s="193">
        <f>IFERROR(_xll.qlIndexFixing(IndexON,D800,TRUE,_xll.ohTrigger(RecalcTrigger,TriggerON)),NA())</f>
        <v>1.0757794732869641E-2</v>
      </c>
      <c r="H800" s="42">
        <f>_xll.qlCalendarAdvance(Calendar,$H799,B800,"f",FALSE)</f>
        <v>45181</v>
      </c>
      <c r="I800" s="177">
        <f>_xll.qlInterestRateIndexValueDate(Index1M,$H800)</f>
        <v>45183</v>
      </c>
      <c r="J800" s="182">
        <f>IFERROR(_xll.qlIndexFixing(Index1M,$H800,TRUE,_xll.ohTrigger(RecalcTrigger,Trigger1M)),NA())</f>
        <v>1.0747020113965056E-2</v>
      </c>
      <c r="K800" s="44">
        <f>IFERROR(_xll.qlIndexFixing(Index3M,H800,TRUE,_xll.ohTrigger(RecalcTrigger,Trigger3M)),NA())</f>
        <v>1.2190164983730468E-2</v>
      </c>
      <c r="L800" s="44">
        <f>IFERROR(_xll.qlIndexFixing(Index6M,$H800,TRUE,_xll.ohTrigger(RecalcTrigger,Trigger6M)),NA())</f>
        <v>1.3490184943772172E-2</v>
      </c>
      <c r="M800" s="183">
        <f>IFERROR(_xll.qlIndexFixing(Index1Y,$H800,TRUE,_xll.ohTrigger(RecalcTrigger,Trigger1Y)),NA())</f>
        <v>1.5192340558060263E-2</v>
      </c>
      <c r="N800" s="182">
        <f>IFERROR(_xll.qlIndexFixing(ONIndex1M,I800,TRUE,_xll.ohTrigger(RecalcTrigger,Trigger1M)),NA())</f>
        <v>1.0653272748362141E-2</v>
      </c>
      <c r="O800" s="44">
        <f>IFERROR(_xll.qlIndexFixing(ONIndex3M,I800,TRUE,_xll.ohTrigger(RecalcTrigger,Trigger3M)),NA())</f>
        <v>1.1875582243421334E-2</v>
      </c>
      <c r="P800" s="44">
        <f>IFERROR(_xll.qlIndexFixing(ONIndex6M,I800,TRUE,_xll.ohTrigger(RecalcTrigger,Trigger6M)),NA())</f>
        <v>1.288568306696547E-2</v>
      </c>
      <c r="Q800" s="183">
        <f>IFERROR(_xll.qlIndexFixing(ONIndex1Y,I800,TRUE,_xll.ohTrigger(RecalcTrigger,Trigger1Y)),NA())</f>
        <v>1.4086332495484299E-2</v>
      </c>
    </row>
    <row r="801" spans="2:17" x14ac:dyDescent="0.2">
      <c r="B801" s="39" t="s">
        <v>42</v>
      </c>
      <c r="D801" s="42">
        <f>_xll.qlCalendarAdvance(Calendar,$D800,B801,"f",FALSE)</f>
        <v>45188</v>
      </c>
      <c r="E801" s="177">
        <f>_xll.qlInterestRateIndexValueDate(IndexON,D801)</f>
        <v>45188</v>
      </c>
      <c r="F801" s="193">
        <f>IFERROR(_xll.qlIndexFixing(IndexON,D801,TRUE,_xll.ohTrigger(RecalcTrigger,TriggerON)),NA())</f>
        <v>1.0807601134912304E-2</v>
      </c>
      <c r="H801" s="42">
        <f>_xll.qlCalendarAdvance(Calendar,$H800,B801,"f",FALSE)</f>
        <v>45188</v>
      </c>
      <c r="I801" s="177">
        <f>_xll.qlInterestRateIndexValueDate(Index1M,$H801)</f>
        <v>45190</v>
      </c>
      <c r="J801" s="182">
        <f>IFERROR(_xll.qlIndexFixing(Index1M,$H801,TRUE,_xll.ohTrigger(RecalcTrigger,Trigger1M)),NA())</f>
        <v>1.0801116445831593E-2</v>
      </c>
      <c r="K801" s="44">
        <f>IFERROR(_xll.qlIndexFixing(Index3M,H801,TRUE,_xll.ohTrigger(RecalcTrigger,Trigger3M)),NA())</f>
        <v>1.2240601332830286E-2</v>
      </c>
      <c r="L801" s="44">
        <f>IFERROR(_xll.qlIndexFixing(Index6M,$H801,TRUE,_xll.ohTrigger(RecalcTrigger,Trigger6M)),NA())</f>
        <v>1.3534800655596087E-2</v>
      </c>
      <c r="M801" s="183">
        <f>IFERROR(_xll.qlIndexFixing(Index1Y,$H801,TRUE,_xll.ohTrigger(RecalcTrigger,Trigger1Y)),NA())</f>
        <v>1.5228839846967388E-2</v>
      </c>
      <c r="N801" s="182">
        <f>IFERROR(_xll.qlIndexFixing(ONIndex1M,I801,TRUE,_xll.ohTrigger(RecalcTrigger,Trigger1M)),NA())</f>
        <v>1.0707302985846212E-2</v>
      </c>
      <c r="O801" s="44">
        <f>IFERROR(_xll.qlIndexFixing(ONIndex3M,I801,TRUE,_xll.ohTrigger(RecalcTrigger,Trigger3M)),NA())</f>
        <v>1.1926539855071638E-2</v>
      </c>
      <c r="P801" s="44">
        <f>IFERROR(_xll.qlIndexFixing(ONIndex6M,I801,TRUE,_xll.ohTrigger(RecalcTrigger,Trigger6M)),NA())</f>
        <v>1.2932488856129964E-2</v>
      </c>
      <c r="Q801" s="183">
        <f>IFERROR(_xll.qlIndexFixing(ONIndex1Y,I801,TRUE,_xll.ohTrigger(RecalcTrigger,Trigger1Y)),NA())</f>
        <v>1.4129550745982655E-2</v>
      </c>
    </row>
    <row r="802" spans="2:17" x14ac:dyDescent="0.2">
      <c r="B802" s="39" t="s">
        <v>42</v>
      </c>
      <c r="D802" s="42">
        <f>_xll.qlCalendarAdvance(Calendar,$D801,B802,"f",FALSE)</f>
        <v>45195</v>
      </c>
      <c r="E802" s="177">
        <f>_xll.qlInterestRateIndexValueDate(IndexON,D802)</f>
        <v>45195</v>
      </c>
      <c r="F802" s="193">
        <f>IFERROR(_xll.qlIndexFixing(IndexON,D802,TRUE,_xll.ohTrigger(RecalcTrigger,TriggerON)),NA())</f>
        <v>1.0857182743011506E-2</v>
      </c>
      <c r="H802" s="42">
        <f>_xll.qlCalendarAdvance(Calendar,$H801,B802,"f",FALSE)</f>
        <v>45195</v>
      </c>
      <c r="I802" s="177">
        <f>_xll.qlInterestRateIndexValueDate(Index1M,$H802)</f>
        <v>45197</v>
      </c>
      <c r="J802" s="182">
        <f>IFERROR(_xll.qlIndexFixing(Index1M,$H802,TRUE,_xll.ohTrigger(RecalcTrigger,Trigger1M)),NA())</f>
        <v>1.0855222632295269E-2</v>
      </c>
      <c r="K802" s="44">
        <f>IFERROR(_xll.qlIndexFixing(Index3M,H802,TRUE,_xll.ohTrigger(RecalcTrigger,Trigger3M)),NA())</f>
        <v>1.2290920070373567E-2</v>
      </c>
      <c r="L802" s="44">
        <f>IFERROR(_xll.qlIndexFixing(Index6M,$H802,TRUE,_xll.ohTrigger(RecalcTrigger,Trigger6M)),NA())</f>
        <v>1.3579206397294761E-2</v>
      </c>
      <c r="M802" s="183">
        <f>IFERROR(_xll.qlIndexFixing(Index1Y,$H802,TRUE,_xll.ohTrigger(RecalcTrigger,Trigger1Y)),NA())</f>
        <v>1.5265036288593563E-2</v>
      </c>
      <c r="N802" s="182">
        <f>IFERROR(_xll.qlIndexFixing(ONIndex1M,I802,TRUE,_xll.ohTrigger(RecalcTrigger,Trigger1M)),NA())</f>
        <v>1.0761343058982575E-2</v>
      </c>
      <c r="O802" s="44">
        <f>IFERROR(_xll.qlIndexFixing(ONIndex3M,I802,TRUE,_xll.ohTrigger(RecalcTrigger,Trigger3M)),NA())</f>
        <v>1.1977386609558494E-2</v>
      </c>
      <c r="P802" s="44">
        <f>IFERROR(_xll.qlIndexFixing(ONIndex6M,I802,TRUE,_xll.ohTrigger(RecalcTrigger,Trigger6M)),NA())</f>
        <v>1.2979107410826529E-2</v>
      </c>
      <c r="Q802" s="183">
        <f>IFERROR(_xll.qlIndexFixing(ONIndex1Y,I802,TRUE,_xll.ohTrigger(RecalcTrigger,Trigger1Y)),NA())</f>
        <v>1.4172520796700283E-2</v>
      </c>
    </row>
    <row r="803" spans="2:17" x14ac:dyDescent="0.2">
      <c r="B803" s="39" t="s">
        <v>42</v>
      </c>
      <c r="D803" s="42">
        <f>_xll.qlCalendarAdvance(Calendar,$D802,B803,"f",FALSE)</f>
        <v>45202</v>
      </c>
      <c r="E803" s="177">
        <f>_xll.qlInterestRateIndexValueDate(IndexON,D803)</f>
        <v>45202</v>
      </c>
      <c r="F803" s="193">
        <f>IFERROR(_xll.qlIndexFixing(IndexON,D803,TRUE,_xll.ohTrigger(RecalcTrigger,TriggerON)),NA())</f>
        <v>1.0906537364601121E-2</v>
      </c>
      <c r="H803" s="42">
        <f>_xll.qlCalendarAdvance(Calendar,$H802,B803,"f",FALSE)</f>
        <v>45202</v>
      </c>
      <c r="I803" s="177">
        <f>_xll.qlInterestRateIndexValueDate(Index1M,$H803)</f>
        <v>45204</v>
      </c>
      <c r="J803" s="182">
        <f>IFERROR(_xll.qlIndexFixing(Index1M,$H803,TRUE,_xll.ohTrigger(RecalcTrigger,Trigger1M)),NA())</f>
        <v>1.0909338526126355E-2</v>
      </c>
      <c r="K803" s="44">
        <f>IFERROR(_xll.qlIndexFixing(Index3M,H803,TRUE,_xll.ohTrigger(RecalcTrigger,Trigger3M)),NA())</f>
        <v>1.2344893765895862E-2</v>
      </c>
      <c r="L803" s="44">
        <f>IFERROR(_xll.qlIndexFixing(Index6M,$H803,TRUE,_xll.ohTrigger(RecalcTrigger,Trigger6M)),NA())</f>
        <v>1.3626739549194734E-2</v>
      </c>
      <c r="M803" s="183">
        <f>IFERROR(_xll.qlIndexFixing(Index1Y,$H803,TRUE,_xll.ohTrigger(RecalcTrigger,Trigger1Y)),NA())</f>
        <v>1.5300927908958246E-2</v>
      </c>
      <c r="N803" s="182">
        <f>IFERROR(_xll.qlIndexFixing(ONIndex1M,I803,TRUE,_xll.ohTrigger(RecalcTrigger,Trigger1M)),NA())</f>
        <v>1.0815392820688885E-2</v>
      </c>
      <c r="O803" s="44">
        <f>IFERROR(_xll.qlIndexFixing(ONIndex3M,I803,TRUE,_xll.ohTrigger(RecalcTrigger,Trigger3M)),NA())</f>
        <v>1.2028121307121609E-2</v>
      </c>
      <c r="P803" s="44">
        <f>IFERROR(_xll.qlIndexFixing(ONIndex6M,I803,TRUE,_xll.ohTrigger(RecalcTrigger,Trigger6M)),NA())</f>
        <v>1.3025536926418724E-2</v>
      </c>
      <c r="Q803" s="183">
        <f>IFERROR(_xll.qlIndexFixing(ONIndex1Y,I803,TRUE,_xll.ohTrigger(RecalcTrigger,Trigger1Y)),NA())</f>
        <v>1.4215240378652183E-2</v>
      </c>
    </row>
    <row r="804" spans="2:17" x14ac:dyDescent="0.2">
      <c r="B804" s="39" t="s">
        <v>42</v>
      </c>
      <c r="D804" s="42">
        <f>_xll.qlCalendarAdvance(Calendar,$D803,B804,"f",FALSE)</f>
        <v>45209</v>
      </c>
      <c r="E804" s="177">
        <f>_xll.qlInterestRateIndexValueDate(IndexON,D804)</f>
        <v>45209</v>
      </c>
      <c r="F804" s="193">
        <f>IFERROR(_xll.qlIndexFixing(IndexON,D804,TRUE,_xll.ohTrigger(RecalcTrigger,TriggerON)),NA())</f>
        <v>1.095566280687521E-2</v>
      </c>
      <c r="H804" s="42">
        <f>_xll.qlCalendarAdvance(Calendar,$H803,B804,"f",FALSE)</f>
        <v>45209</v>
      </c>
      <c r="I804" s="177">
        <f>_xll.qlInterestRateIndexValueDate(Index1M,$H804)</f>
        <v>45211</v>
      </c>
      <c r="J804" s="182">
        <f>IFERROR(_xll.qlIndexFixing(Index1M,$H804,TRUE,_xll.ohTrigger(RecalcTrigger,Trigger1M)),NA())</f>
        <v>1.0963463980092625E-2</v>
      </c>
      <c r="K804" s="44">
        <f>IFERROR(_xll.qlIndexFixing(Index3M,H804,TRUE,_xll.ohTrigger(RecalcTrigger,Trigger3M)),NA())</f>
        <v>1.2394966567874548E-2</v>
      </c>
      <c r="L804" s="44">
        <f>IFERROR(_xll.qlIndexFixing(Index6M,$H804,TRUE,_xll.ohTrigger(RecalcTrigger,Trigger6M)),NA())</f>
        <v>1.3670705623982576E-2</v>
      </c>
      <c r="M804" s="183">
        <f>IFERROR(_xll.qlIndexFixing(Index1Y,$H804,TRUE,_xll.ohTrigger(RecalcTrigger,Trigger1Y)),NA())</f>
        <v>1.5336512736968582E-2</v>
      </c>
      <c r="N804" s="182">
        <f>IFERROR(_xll.qlIndexFixing(ONIndex1M,I804,TRUE,_xll.ohTrigger(RecalcTrigger,Trigger1M)),NA())</f>
        <v>1.0869452123722922E-2</v>
      </c>
      <c r="O804" s="44">
        <f>IFERROR(_xll.qlIndexFixing(ONIndex3M,I804,TRUE,_xll.ohTrigger(RecalcTrigger,Trigger3M)),NA())</f>
        <v>1.2078742748320437E-2</v>
      </c>
      <c r="P804" s="44">
        <f>IFERROR(_xll.qlIndexFixing(ONIndex6M,I804,TRUE,_xll.ohTrigger(RecalcTrigger,Trigger6M)),NA())</f>
        <v>1.307177559842998E-2</v>
      </c>
      <c r="Q804" s="183">
        <f>IFERROR(_xll.qlIndexFixing(ONIndex1Y,I804,TRUE,_xll.ohTrigger(RecalcTrigger,Trigger1Y)),NA())</f>
        <v>1.4257707222773419E-2</v>
      </c>
    </row>
    <row r="805" spans="2:17" x14ac:dyDescent="0.2">
      <c r="B805" s="39" t="s">
        <v>42</v>
      </c>
      <c r="D805" s="42">
        <f>_xll.qlCalendarAdvance(Calendar,$D804,B805,"f",FALSE)</f>
        <v>45216</v>
      </c>
      <c r="E805" s="177">
        <f>_xll.qlInterestRateIndexValueDate(IndexON,D805)</f>
        <v>45216</v>
      </c>
      <c r="F805" s="193">
        <f>IFERROR(_xll.qlIndexFixing(IndexON,D805,TRUE,_xll.ohTrigger(RecalcTrigger,TriggerON)),NA())</f>
        <v>1.1004556877267646E-2</v>
      </c>
      <c r="H805" s="42">
        <f>_xll.qlCalendarAdvance(Calendar,$H804,B805,"f",FALSE)</f>
        <v>45216</v>
      </c>
      <c r="I805" s="177">
        <f>_xll.qlInterestRateIndexValueDate(Index1M,$H805)</f>
        <v>45218</v>
      </c>
      <c r="J805" s="182">
        <f>IFERROR(_xll.qlIndexFixing(Index1M,$H805,TRUE,_xll.ohTrigger(RecalcTrigger,Trigger1M)),NA())</f>
        <v>1.1017598846959353E-2</v>
      </c>
      <c r="K805" s="44">
        <f>IFERROR(_xll.qlIndexFixing(Index3M,H805,TRUE,_xll.ohTrigger(RecalcTrigger,Trigger3M)),NA())</f>
        <v>1.2444918051471807E-2</v>
      </c>
      <c r="L805" s="44">
        <f>IFERROR(_xll.qlIndexFixing(Index6M,$H805,TRUE,_xll.ohTrigger(RecalcTrigger,Trigger6M)),NA())</f>
        <v>1.3714456101913332E-2</v>
      </c>
      <c r="M805" s="183">
        <f>IFERROR(_xll.qlIndexFixing(Index1Y,$H805,TRUE,_xll.ohTrigger(RecalcTrigger,Trigger1Y)),NA())</f>
        <v>1.5371788804426139E-2</v>
      </c>
      <c r="N805" s="182">
        <f>IFERROR(_xll.qlIndexFixing(ONIndex1M,I805,TRUE,_xll.ohTrigger(RecalcTrigger,Trigger1M)),NA())</f>
        <v>1.0923520820762533E-2</v>
      </c>
      <c r="O805" s="44">
        <f>IFERROR(_xll.qlIndexFixing(ONIndex3M,I805,TRUE,_xll.ohTrigger(RecalcTrigger,Trigger3M)),NA())</f>
        <v>1.2129249733474623E-2</v>
      </c>
      <c r="P805" s="44">
        <f>IFERROR(_xll.qlIndexFixing(ONIndex6M,I805,TRUE,_xll.ohTrigger(RecalcTrigger,Trigger6M)),NA())</f>
        <v>1.311782162238373E-2</v>
      </c>
      <c r="Q805" s="183">
        <f>IFERROR(_xll.qlIndexFixing(ONIndex1Y,I805,TRUE,_xll.ohTrigger(RecalcTrigger,Trigger1Y)),NA())</f>
        <v>1.4299919060158928E-2</v>
      </c>
    </row>
    <row r="806" spans="2:17" x14ac:dyDescent="0.2">
      <c r="B806" s="39" t="s">
        <v>42</v>
      </c>
      <c r="D806" s="42">
        <f>_xll.qlCalendarAdvance(Calendar,$D805,B806,"f",FALSE)</f>
        <v>45223</v>
      </c>
      <c r="E806" s="177">
        <f>_xll.qlInterestRateIndexValueDate(IndexON,D806)</f>
        <v>45223</v>
      </c>
      <c r="F806" s="193">
        <f>IFERROR(_xll.qlIndexFixing(IndexON,D806,TRUE,_xll.ohTrigger(RecalcTrigger,TriggerON)),NA())</f>
        <v>1.1053217383132363E-2</v>
      </c>
      <c r="H806" s="42">
        <f>_xll.qlCalendarAdvance(Calendar,$H805,B806,"f",FALSE)</f>
        <v>45223</v>
      </c>
      <c r="I806" s="177">
        <f>_xll.qlInterestRateIndexValueDate(Index1M,$H806)</f>
        <v>45225</v>
      </c>
      <c r="J806" s="182">
        <f>IFERROR(_xll.qlIndexFixing(Index1M,$H806,TRUE,_xll.ohTrigger(RecalcTrigger,Trigger1M)),NA())</f>
        <v>1.1071742979489319E-2</v>
      </c>
      <c r="K806" s="44">
        <f>IFERROR(_xll.qlIndexFixing(Index3M,H806,TRUE,_xll.ohTrigger(RecalcTrigger,Trigger3M)),NA())</f>
        <v>1.2494747008724343E-2</v>
      </c>
      <c r="L806" s="44">
        <f>IFERROR(_xll.qlIndexFixing(Index6M,$H806,TRUE,_xll.ohTrigger(RecalcTrigger,Trigger6M)),NA())</f>
        <v>1.3757989151627891E-2</v>
      </c>
      <c r="M806" s="183">
        <f>IFERROR(_xll.qlIndexFixing(Index1Y,$H806,TRUE,_xll.ohTrigger(RecalcTrigger,Trigger1Y)),NA())</f>
        <v>1.5406754146032346E-2</v>
      </c>
      <c r="N806" s="182">
        <f>IFERROR(_xll.qlIndexFixing(ONIndex1M,I806,TRUE,_xll.ohTrigger(RecalcTrigger,Trigger1M)),NA())</f>
        <v>1.0977598764645435E-2</v>
      </c>
      <c r="O806" s="44">
        <f>IFERROR(_xll.qlIndexFixing(ONIndex3M,I806,TRUE,_xll.ohTrigger(RecalcTrigger,Trigger3M)),NA())</f>
        <v>1.217964106314362E-2</v>
      </c>
      <c r="P806" s="44">
        <f>IFERROR(_xll.qlIndexFixing(ONIndex6M,I806,TRUE,_xll.ohTrigger(RecalcTrigger,Trigger6M)),NA())</f>
        <v>1.3163673193563596E-2</v>
      </c>
      <c r="Q806" s="183">
        <f>IFERROR(_xll.qlIndexFixing(ONIndex1Y,I806,TRUE,_xll.ohTrigger(RecalcTrigger,Trigger1Y)),NA())</f>
        <v>1.4341873621663837E-2</v>
      </c>
    </row>
    <row r="807" spans="2:17" x14ac:dyDescent="0.2">
      <c r="B807" s="39" t="s">
        <v>42</v>
      </c>
      <c r="D807" s="42">
        <f>_xll.qlCalendarAdvance(Calendar,$D806,B807,"f",FALSE)</f>
        <v>45230</v>
      </c>
      <c r="E807" s="177">
        <f>_xll.qlInterestRateIndexValueDate(IndexON,D807)</f>
        <v>45230</v>
      </c>
      <c r="F807" s="193">
        <f>IFERROR(_xll.qlIndexFixing(IndexON,D807,TRUE,_xll.ohTrigger(RecalcTrigger,TriggerON)),NA())</f>
        <v>1.1101642131583489E-2</v>
      </c>
      <c r="H807" s="42">
        <f>_xll.qlCalendarAdvance(Calendar,$H806,B807,"f",FALSE)</f>
        <v>45230</v>
      </c>
      <c r="I807" s="177">
        <f>_xll.qlInterestRateIndexValueDate(Index1M,$H807)</f>
        <v>45232</v>
      </c>
      <c r="J807" s="182">
        <f>IFERROR(_xll.qlIndexFixing(Index1M,$H807,TRUE,_xll.ohTrigger(RecalcTrigger,Trigger1M)),NA())</f>
        <v>1.1125896230437804E-2</v>
      </c>
      <c r="K807" s="44">
        <f>IFERROR(_xll.qlIndexFixing(Index3M,H807,TRUE,_xll.ohTrigger(RecalcTrigger,Trigger3M)),NA())</f>
        <v>1.2544452231621943E-2</v>
      </c>
      <c r="L807" s="44">
        <f>IFERROR(_xll.qlIndexFixing(Index6M,$H807,TRUE,_xll.ohTrigger(RecalcTrigger,Trigger6M)),NA())</f>
        <v>1.3798021433550351E-2</v>
      </c>
      <c r="M807" s="183">
        <f>IFERROR(_xll.qlIndexFixing(Index1Y,$H807,TRUE,_xll.ohTrigger(RecalcTrigger,Trigger1Y)),NA())</f>
        <v>1.5441406799396295E-2</v>
      </c>
      <c r="N807" s="182">
        <f>IFERROR(_xll.qlIndexFixing(ONIndex1M,I807,TRUE,_xll.ohTrigger(RecalcTrigger,Trigger1M)),NA())</f>
        <v>1.1031685808209346E-2</v>
      </c>
      <c r="O807" s="44">
        <f>IFERROR(_xll.qlIndexFixing(ONIndex3M,I807,TRUE,_xll.ohTrigger(RecalcTrigger,Trigger3M)),NA())</f>
        <v>1.222991553772701E-2</v>
      </c>
      <c r="P807" s="44">
        <f>IFERROR(_xll.qlIndexFixing(ONIndex6M,I807,TRUE,_xll.ohTrigger(RecalcTrigger,Trigger6M)),NA())</f>
        <v>1.3209328507493012E-2</v>
      </c>
      <c r="Q807" s="183">
        <f>IFERROR(_xll.qlIndexFixing(ONIndex1Y,I807,TRUE,_xll.ohTrigger(RecalcTrigger,Trigger1Y)),NA())</f>
        <v>1.4383568638463018E-2</v>
      </c>
    </row>
    <row r="808" spans="2:17" x14ac:dyDescent="0.2">
      <c r="B808" s="39" t="s">
        <v>42</v>
      </c>
      <c r="D808" s="42">
        <f>_xll.qlCalendarAdvance(Calendar,$D807,B808,"f",FALSE)</f>
        <v>45237</v>
      </c>
      <c r="E808" s="177">
        <f>_xll.qlInterestRateIndexValueDate(IndexON,D808)</f>
        <v>45237</v>
      </c>
      <c r="F808" s="193">
        <f>IFERROR(_xll.qlIndexFixing(IndexON,D808,TRUE,_xll.ohTrigger(RecalcTrigger,TriggerON)),NA())</f>
        <v>1.1149828930134831E-2</v>
      </c>
      <c r="H808" s="42">
        <f>_xll.qlCalendarAdvance(Calendar,$H807,B808,"f",FALSE)</f>
        <v>45237</v>
      </c>
      <c r="I808" s="177">
        <f>_xll.qlInterestRateIndexValueDate(Index1M,$H808)</f>
        <v>45239</v>
      </c>
      <c r="J808" s="182">
        <f>IFERROR(_xll.qlIndexFixing(Index1M,$H808,TRUE,_xll.ohTrigger(RecalcTrigger,Trigger1M)),NA())</f>
        <v>1.1180058452565089E-2</v>
      </c>
      <c r="K808" s="44">
        <f>IFERROR(_xll.qlIndexFixing(Index3M,H808,TRUE,_xll.ohTrigger(RecalcTrigger,Trigger3M)),NA())</f>
        <v>1.2594032512102261E-2</v>
      </c>
      <c r="L808" s="44">
        <f>IFERROR(_xll.qlIndexFixing(Index6M,$H808,TRUE,_xll.ohTrigger(RecalcTrigger,Trigger6M)),NA())</f>
        <v>1.3841127650982365E-2</v>
      </c>
      <c r="M808" s="183">
        <f>IFERROR(_xll.qlIndexFixing(Index1Y,$H808,TRUE,_xll.ohTrigger(RecalcTrigger,Trigger1Y)),NA())</f>
        <v>1.5475744805041061E-2</v>
      </c>
      <c r="N808" s="182">
        <f>IFERROR(_xll.qlIndexFixing(ONIndex1M,I808,TRUE,_xll.ohTrigger(RecalcTrigger,Trigger1M)),NA())</f>
        <v>1.1085781804132111E-2</v>
      </c>
      <c r="O808" s="44">
        <f>IFERROR(_xll.qlIndexFixing(ONIndex3M,I808,TRUE,_xll.ohTrigger(RecalcTrigger,Trigger3M)),NA())</f>
        <v>1.2280071957544436E-2</v>
      </c>
      <c r="P808" s="44">
        <f>IFERROR(_xll.qlIndexFixing(ONIndex6M,I808,TRUE,_xll.ohTrigger(RecalcTrigger,Trigger6M)),NA())</f>
        <v>1.3254785759615473E-2</v>
      </c>
      <c r="Q808" s="183">
        <f>IFERROR(_xll.qlIndexFixing(ONIndex1Y,I808,TRUE,_xll.ohTrigger(RecalcTrigger,Trigger1Y)),NA())</f>
        <v>1.44250018414116E-2</v>
      </c>
    </row>
    <row r="809" spans="2:17" x14ac:dyDescent="0.2">
      <c r="B809" s="39" t="s">
        <v>42</v>
      </c>
      <c r="D809" s="42">
        <f>_xll.qlCalendarAdvance(Calendar,$D808,B809,"f",FALSE)</f>
        <v>45244</v>
      </c>
      <c r="E809" s="177">
        <f>_xll.qlInterestRateIndexValueDate(IndexON,D809)</f>
        <v>45244</v>
      </c>
      <c r="F809" s="193">
        <f>IFERROR(_xll.qlIndexFixing(IndexON,D809,TRUE,_xll.ohTrigger(RecalcTrigger,TriggerON)),NA())</f>
        <v>1.1197775585980452E-2</v>
      </c>
      <c r="H809" s="42">
        <f>_xll.qlCalendarAdvance(Calendar,$H808,B809,"f",FALSE)</f>
        <v>45244</v>
      </c>
      <c r="I809" s="177">
        <f>_xll.qlInterestRateIndexValueDate(Index1M,$H809)</f>
        <v>45246</v>
      </c>
      <c r="J809" s="182">
        <f>IFERROR(_xll.qlIndexFixing(Index1M,$H809,TRUE,_xll.ohTrigger(RecalcTrigger,Trigger1M)),NA())</f>
        <v>1.123422949862396E-2</v>
      </c>
      <c r="K809" s="44">
        <f>IFERROR(_xll.qlIndexFixing(Index3M,H809,TRUE,_xll.ohTrigger(RecalcTrigger,Trigger3M)),NA())</f>
        <v>1.2643486642054296E-2</v>
      </c>
      <c r="L809" s="44">
        <f>IFERROR(_xll.qlIndexFixing(Index6M,$H809,TRUE,_xll.ohTrigger(RecalcTrigger,Trigger6M)),NA())</f>
        <v>1.3884007285611311E-2</v>
      </c>
      <c r="M809" s="183">
        <f>IFERROR(_xll.qlIndexFixing(Index1Y,$H809,TRUE,_xll.ohTrigger(RecalcTrigger,Trigger1Y)),NA())</f>
        <v>1.5509766206409552E-2</v>
      </c>
      <c r="N809" s="182">
        <f>IFERROR(_xll.qlIndexFixing(ONIndex1M,I809,TRUE,_xll.ohTrigger(RecalcTrigger,Trigger1M)),NA())</f>
        <v>1.1139886605171512E-2</v>
      </c>
      <c r="O809" s="44">
        <f>IFERROR(_xll.qlIndexFixing(ONIndex3M,I809,TRUE,_xll.ohTrigger(RecalcTrigger,Trigger3M)),NA())</f>
        <v>1.2330109123075417E-2</v>
      </c>
      <c r="P809" s="44">
        <f>IFERROR(_xll.qlIndexFixing(ONIndex6M,I809,TRUE,_xll.ohTrigger(RecalcTrigger,Trigger6M)),NA())</f>
        <v>1.3300043145374474E-2</v>
      </c>
      <c r="Q809" s="183">
        <f>IFERROR(_xll.qlIndexFixing(ONIndex1Y,I809,TRUE,_xll.ohTrigger(RecalcTrigger,Trigger1Y)),NA())</f>
        <v>1.4466170961524583E-2</v>
      </c>
    </row>
    <row r="810" spans="2:17" x14ac:dyDescent="0.2">
      <c r="B810" s="39" t="s">
        <v>42</v>
      </c>
      <c r="D810" s="42">
        <f>_xll.qlCalendarAdvance(Calendar,$D809,B810,"f",FALSE)</f>
        <v>45251</v>
      </c>
      <c r="E810" s="177">
        <f>_xll.qlInterestRateIndexValueDate(IndexON,D810)</f>
        <v>45251</v>
      </c>
      <c r="F810" s="193">
        <f>IFERROR(_xll.qlIndexFixing(IndexON,D810,TRUE,_xll.ohTrigger(RecalcTrigger,TriggerON)),NA())</f>
        <v>1.1245479906474287E-2</v>
      </c>
      <c r="H810" s="42">
        <f>_xll.qlCalendarAdvance(Calendar,$H809,B810,"f",FALSE)</f>
        <v>45251</v>
      </c>
      <c r="I810" s="177">
        <f>_xll.qlInterestRateIndexValueDate(Index1M,$H810)</f>
        <v>45253</v>
      </c>
      <c r="J810" s="182">
        <f>IFERROR(_xll.qlIndexFixing(Index1M,$H810,TRUE,_xll.ohTrigger(RecalcTrigger,Trigger1M)),NA())</f>
        <v>1.1296505148905567E-2</v>
      </c>
      <c r="K810" s="44">
        <f>IFERROR(_xll.qlIndexFixing(Index3M,H810,TRUE,_xll.ohTrigger(RecalcTrigger,Trigger3M)),NA())</f>
        <v>1.2692813413320993E-2</v>
      </c>
      <c r="L810" s="44">
        <f>IFERROR(_xll.qlIndexFixing(Index6M,$H810,TRUE,_xll.ohTrigger(RecalcTrigger,Trigger6M)),NA())</f>
        <v>1.3926655820432834E-2</v>
      </c>
      <c r="M810" s="183">
        <f>IFERROR(_xll.qlIndexFixing(Index1Y,$H810,TRUE,_xll.ohTrigger(RecalcTrigger,Trigger1Y)),NA())</f>
        <v>1.5543469049872121E-2</v>
      </c>
      <c r="N810" s="182">
        <f>IFERROR(_xll.qlIndexFixing(ONIndex1M,I810,TRUE,_xll.ohTrigger(RecalcTrigger,Trigger1M)),NA())</f>
        <v>1.119400006408533E-2</v>
      </c>
      <c r="O810" s="44">
        <f>IFERROR(_xll.qlIndexFixing(ONIndex3M,I810,TRUE,_xll.ohTrigger(RecalcTrigger,Trigger3M)),NA())</f>
        <v>1.2380025834719532E-2</v>
      </c>
      <c r="P810" s="44">
        <f>IFERROR(_xll.qlIndexFixing(ONIndex6M,I810,TRUE,_xll.ohTrigger(RecalcTrigger,Trigger6M)),NA())</f>
        <v>1.3345098860293447E-2</v>
      </c>
      <c r="Q810" s="183">
        <f>IFERROR(_xll.qlIndexFixing(ONIndex1Y,I810,TRUE,_xll.ohTrigger(RecalcTrigger,Trigger1Y)),NA())</f>
        <v>1.4507073729816966E-2</v>
      </c>
    </row>
    <row r="811" spans="2:17" x14ac:dyDescent="0.2">
      <c r="B811" s="39" t="s">
        <v>42</v>
      </c>
      <c r="D811" s="42">
        <f>_xll.qlCalendarAdvance(Calendar,$D810,B811,"f",FALSE)</f>
        <v>45258</v>
      </c>
      <c r="E811" s="177">
        <f>_xll.qlInterestRateIndexValueDate(IndexON,D811)</f>
        <v>45258</v>
      </c>
      <c r="F811" s="193">
        <f>IFERROR(_xll.qlIndexFixing(IndexON,D811,TRUE,_xll.ohTrigger(RecalcTrigger,TriggerON)),NA())</f>
        <v>1.1292939698970272E-2</v>
      </c>
      <c r="H811" s="42">
        <f>_xll.qlCalendarAdvance(Calendar,$H810,B811,"f",FALSE)</f>
        <v>45258</v>
      </c>
      <c r="I811" s="177">
        <f>_xll.qlInterestRateIndexValueDate(Index1M,$H811)</f>
        <v>45260</v>
      </c>
      <c r="J811" s="182">
        <f>IFERROR(_xll.qlIndexFixing(Index1M,$H811,TRUE,_xll.ohTrigger(RecalcTrigger,Trigger1M)),NA())</f>
        <v>1.1330448958891796E-2</v>
      </c>
      <c r="K811" s="44">
        <f>IFERROR(_xll.qlIndexFixing(Index3M,H811,TRUE,_xll.ohTrigger(RecalcTrigger,Trigger3M)),NA())</f>
        <v>1.2738296898487799E-2</v>
      </c>
      <c r="L811" s="44">
        <f>IFERROR(_xll.qlIndexFixing(Index6M,$H811,TRUE,_xll.ohTrigger(RecalcTrigger,Trigger6M)),NA())</f>
        <v>1.3972286664025507E-2</v>
      </c>
      <c r="M811" s="183">
        <f>IFERROR(_xll.qlIndexFixing(Index1Y,$H811,TRUE,_xll.ohTrigger(RecalcTrigger,Trigger1Y)),NA())</f>
        <v>1.5569323785190157E-2</v>
      </c>
      <c r="N811" s="182">
        <f>IFERROR(_xll.qlIndexFixing(ONIndex1M,I811,TRUE,_xll.ohTrigger(RecalcTrigger,Trigger1M)),NA())</f>
        <v>1.1248122033871155E-2</v>
      </c>
      <c r="O811" s="44">
        <f>IFERROR(_xll.qlIndexFixing(ONIndex3M,I811,TRUE,_xll.ohTrigger(RecalcTrigger,Trigger3M)),NA())</f>
        <v>1.24298208929563E-2</v>
      </c>
      <c r="P811" s="44">
        <f>IFERROR(_xll.qlIndexFixing(ONIndex6M,I811,TRUE,_xll.ohTrigger(RecalcTrigger,Trigger6M)),NA())</f>
        <v>1.3389951099735953E-2</v>
      </c>
      <c r="Q811" s="183">
        <f>IFERROR(_xll.qlIndexFixing(ONIndex1Y,I811,TRUE,_xll.ohTrigger(RecalcTrigger,Trigger1Y)),NA())</f>
        <v>1.4547707877223814E-2</v>
      </c>
    </row>
    <row r="812" spans="2:17" x14ac:dyDescent="0.2">
      <c r="B812" s="39" t="s">
        <v>42</v>
      </c>
      <c r="D812" s="42">
        <f>_xll.qlCalendarAdvance(Calendar,$D811,B812,"f",FALSE)</f>
        <v>45265</v>
      </c>
      <c r="E812" s="177">
        <f>_xll.qlInterestRateIndexValueDate(IndexON,D812)</f>
        <v>45265</v>
      </c>
      <c r="F812" s="193">
        <f>IFERROR(_xll.qlIndexFixing(IndexON,D812,TRUE,_xll.ohTrigger(RecalcTrigger,TriggerON)),NA())</f>
        <v>1.1340152770742407E-2</v>
      </c>
      <c r="H812" s="42">
        <f>_xll.qlCalendarAdvance(Calendar,$H811,B812,"f",FALSE)</f>
        <v>45265</v>
      </c>
      <c r="I812" s="177">
        <f>_xll.qlInterestRateIndexValueDate(Index1M,$H812)</f>
        <v>45267</v>
      </c>
      <c r="J812" s="182">
        <f>IFERROR(_xll.qlIndexFixing(Index1M,$H812,TRUE,_xll.ohTrigger(RecalcTrigger,Trigger1M)),NA())</f>
        <v>1.1396794107885466E-2</v>
      </c>
      <c r="K812" s="44">
        <f>IFERROR(_xll.qlIndexFixing(Index3M,H812,TRUE,_xll.ohTrigger(RecalcTrigger,Trigger3M)),NA())</f>
        <v>1.2787373087859473E-2</v>
      </c>
      <c r="L812" s="44">
        <f>IFERROR(_xll.qlIndexFixing(Index6M,$H812,TRUE,_xll.ohTrigger(RecalcTrigger,Trigger6M)),NA())</f>
        <v>1.4014442297374616E-2</v>
      </c>
      <c r="M812" s="183">
        <f>IFERROR(_xll.qlIndexFixing(Index1Y,$H812,TRUE,_xll.ohTrigger(RecalcTrigger,Trigger1Y)),NA())</f>
        <v>1.5609911263236975E-2</v>
      </c>
      <c r="N812" s="182">
        <f>IFERROR(_xll.qlIndexFixing(ONIndex1M,I812,TRUE,_xll.ohTrigger(RecalcTrigger,Trigger1M)),NA())</f>
        <v>1.1302252366967025E-2</v>
      </c>
      <c r="O812" s="44">
        <f>IFERROR(_xll.qlIndexFixing(ONIndex3M,I812,TRUE,_xll.ohTrigger(RecalcTrigger,Trigger3M)),NA())</f>
        <v>1.2479493098105365E-2</v>
      </c>
      <c r="P812" s="44">
        <f>IFERROR(_xll.qlIndexFixing(ONIndex6M,I812,TRUE,_xll.ohTrigger(RecalcTrigger,Trigger6M)),NA())</f>
        <v>1.3434598059145486E-2</v>
      </c>
      <c r="Q812" s="183">
        <f>IFERROR(_xll.qlIndexFixing(ONIndex1Y,I812,TRUE,_xll.ohTrigger(RecalcTrigger,Trigger1Y)),NA())</f>
        <v>1.4588071134840064E-2</v>
      </c>
    </row>
    <row r="813" spans="2:17" x14ac:dyDescent="0.2">
      <c r="B813" s="39" t="s">
        <v>42</v>
      </c>
      <c r="D813" s="42">
        <f>_xll.qlCalendarAdvance(Calendar,$D812,B813,"f",FALSE)</f>
        <v>45272</v>
      </c>
      <c r="E813" s="177">
        <f>_xll.qlInterestRateIndexValueDate(IndexON,D813)</f>
        <v>45272</v>
      </c>
      <c r="F813" s="193">
        <f>IFERROR(_xll.qlIndexFixing(IndexON,D813,TRUE,_xll.ohTrigger(RecalcTrigger,TriggerON)),NA())</f>
        <v>1.1387116928984753E-2</v>
      </c>
      <c r="H813" s="42">
        <f>_xll.qlCalendarAdvance(Calendar,$H812,B813,"f",FALSE)</f>
        <v>45272</v>
      </c>
      <c r="I813" s="177">
        <f>_xll.qlInterestRateIndexValueDate(Index1M,$H813)</f>
        <v>45274</v>
      </c>
      <c r="J813" s="182">
        <f>IFERROR(_xll.qlIndexFixing(Index1M,$H813,TRUE,_xll.ohTrigger(RecalcTrigger,Trigger1M)),NA())</f>
        <v>1.1450998977148574E-2</v>
      </c>
      <c r="K813" s="44">
        <f>IFERROR(_xll.qlIndexFixing(Index3M,H813,TRUE,_xll.ohTrigger(RecalcTrigger,Trigger3M)),NA())</f>
        <v>1.2836318378084679E-2</v>
      </c>
      <c r="L813" s="44">
        <f>IFERROR(_xll.qlIndexFixing(Index6M,$H813,TRUE,_xll.ohTrigger(RecalcTrigger,Trigger6M)),NA())</f>
        <v>1.4056352676806444E-2</v>
      </c>
      <c r="M813" s="183">
        <f>IFERROR(_xll.qlIndexFixing(Index1Y,$H813,TRUE,_xll.ohTrigger(RecalcTrigger,Trigger1Y)),NA())</f>
        <v>1.56426467405756E-2</v>
      </c>
      <c r="N813" s="182">
        <f>IFERROR(_xll.qlIndexFixing(ONIndex1M,I813,TRUE,_xll.ohTrigger(RecalcTrigger,Trigger1M)),NA())</f>
        <v>1.1356390916450465E-2</v>
      </c>
      <c r="O813" s="44">
        <f>IFERROR(_xll.qlIndexFixing(ONIndex3M,I813,TRUE,_xll.ohTrigger(RecalcTrigger,Trigger3M)),NA())</f>
        <v>1.2529041250806117E-2</v>
      </c>
      <c r="P813" s="44">
        <f>IFERROR(_xll.qlIndexFixing(ONIndex6M,I813,TRUE,_xll.ohTrigger(RecalcTrigger,Trigger6M)),NA())</f>
        <v>1.3479037934045479E-2</v>
      </c>
      <c r="Q813" s="183">
        <f>IFERROR(_xll.qlIndexFixing(ONIndex1Y,I813,TRUE,_xll.ohTrigger(RecalcTrigger,Trigger1Y)),NA())</f>
        <v>1.4628161233600778E-2</v>
      </c>
    </row>
    <row r="814" spans="2:17" x14ac:dyDescent="0.2">
      <c r="B814" s="39" t="s">
        <v>42</v>
      </c>
      <c r="D814" s="42">
        <f>_xll.qlCalendarAdvance(Calendar,$D813,B814,"f",FALSE)</f>
        <v>45279</v>
      </c>
      <c r="E814" s="177">
        <f>_xll.qlInterestRateIndexValueDate(IndexON,D814)</f>
        <v>45279</v>
      </c>
      <c r="F814" s="193">
        <f>IFERROR(_xll.qlIndexFixing(IndexON,D814,TRUE,_xll.ohTrigger(RecalcTrigger,TriggerON)),NA())</f>
        <v>1.1433829981211119E-2</v>
      </c>
      <c r="H814" s="42">
        <f>_xll.qlCalendarAdvance(Calendar,$H813,B814,"f",FALSE)</f>
        <v>45279</v>
      </c>
      <c r="I814" s="177">
        <f>_xll.qlInterestRateIndexValueDate(Index1M,$H814)</f>
        <v>45281</v>
      </c>
      <c r="J814" s="182">
        <f>IFERROR(_xll.qlIndexFixing(Index1M,$H814,TRUE,_xll.ohTrigger(RecalcTrigger,Trigger1M)),NA())</f>
        <v>1.1505211934072224E-2</v>
      </c>
      <c r="K814" s="44">
        <f>IFERROR(_xll.qlIndexFixing(Index3M,H814,TRUE,_xll.ohTrigger(RecalcTrigger,Trigger3M)),NA())</f>
        <v>1.2885131560913215E-2</v>
      </c>
      <c r="L814" s="44">
        <f>IFERROR(_xll.qlIndexFixing(Index6M,$H814,TRUE,_xll.ohTrigger(RecalcTrigger,Trigger6M)),NA())</f>
        <v>1.4098013194395579E-2</v>
      </c>
      <c r="M814" s="183">
        <f>IFERROR(_xll.qlIndexFixing(Index1Y,$H814,TRUE,_xll.ohTrigger(RecalcTrigger,Trigger1Y)),NA())</f>
        <v>1.5675055874894657E-2</v>
      </c>
      <c r="N814" s="182">
        <f>IFERROR(_xll.qlIndexFixing(ONIndex1M,I814,TRUE,_xll.ohTrigger(RecalcTrigger,Trigger1M)),NA())</f>
        <v>1.1426009458741504E-2</v>
      </c>
      <c r="O814" s="44">
        <f>IFERROR(_xll.qlIndexFixing(ONIndex3M,I814,TRUE,_xll.ohTrigger(RecalcTrigger,Trigger3M)),NA())</f>
        <v>1.2592561806661351E-2</v>
      </c>
      <c r="P814" s="44">
        <f>IFERROR(_xll.qlIndexFixing(ONIndex6M,I814,TRUE,_xll.ohTrigger(RecalcTrigger,Trigger6M)),NA())</f>
        <v>1.3535867724359107E-2</v>
      </c>
      <c r="Q814" s="183">
        <f>IFERROR(_xll.qlIndexFixing(ONIndex1Y,I814,TRUE,_xll.ohTrigger(RecalcTrigger,Trigger1Y)),NA())</f>
        <v>1.4679300618407609E-2</v>
      </c>
    </row>
    <row r="815" spans="2:17" x14ac:dyDescent="0.2">
      <c r="B815" s="39" t="s">
        <v>42</v>
      </c>
      <c r="D815" s="42">
        <f>_xll.qlCalendarAdvance(Calendar,$D814,B815,"f",FALSE)</f>
        <v>45287</v>
      </c>
      <c r="E815" s="177">
        <f>_xll.qlInterestRateIndexValueDate(IndexON,D815)</f>
        <v>45287</v>
      </c>
      <c r="F815" s="193">
        <f>IFERROR(_xll.qlIndexFixing(IndexON,D815,TRUE,_xll.ohTrigger(RecalcTrigger,TriggerON)),NA())</f>
        <v>1.148690603684166E-2</v>
      </c>
      <c r="H815" s="42">
        <f>_xll.qlCalendarAdvance(Calendar,$H814,B815,"f",FALSE)</f>
        <v>45287</v>
      </c>
      <c r="I815" s="177">
        <f>_xll.qlInterestRateIndexValueDate(Index1M,$H815)</f>
        <v>45289</v>
      </c>
      <c r="J815" s="182">
        <f>IFERROR(_xll.qlIndexFixing(Index1M,$H815,TRUE,_xll.ohTrigger(RecalcTrigger,Trigger1M)),NA())</f>
        <v>1.1571238924172082E-2</v>
      </c>
      <c r="K815" s="44">
        <f>IFERROR(_xll.qlIndexFixing(Index3M,H815,TRUE,_xll.ohTrigger(RecalcTrigger,Trigger3M)),NA())</f>
        <v>1.2937072029922447E-2</v>
      </c>
      <c r="L815" s="44">
        <f>IFERROR(_xll.qlIndexFixing(Index6M,$H815,TRUE,_xll.ohTrigger(RecalcTrigger,Trigger6M)),NA())</f>
        <v>1.4142168869631018E-2</v>
      </c>
      <c r="M815" s="183">
        <f>IFERROR(_xll.qlIndexFixing(Index1Y,$H815,TRUE,_xll.ohTrigger(RecalcTrigger,Trigger1Y)),NA())</f>
        <v>1.5711692794773618E-2</v>
      </c>
      <c r="N815" s="182">
        <f>IFERROR(_xll.qlIndexFixing(ONIndex1M,I815,TRUE,_xll.ohTrigger(RecalcTrigger,Trigger1M)),NA())</f>
        <v>1.1480166235324774E-2</v>
      </c>
      <c r="O815" s="44">
        <f>IFERROR(_xll.qlIndexFixing(ONIndex3M,I815,TRUE,_xll.ohTrigger(RecalcTrigger,Trigger3M)),NA())</f>
        <v>1.2641821905940986E-2</v>
      </c>
      <c r="P815" s="44">
        <f>IFERROR(_xll.qlIndexFixing(ONIndex6M,I815,TRUE,_xll.ohTrigger(RecalcTrigger,Trigger6M)),NA())</f>
        <v>1.3579827486749352E-2</v>
      </c>
      <c r="Q815" s="183">
        <f>IFERROR(_xll.qlIndexFixing(ONIndex1Y,I815,TRUE,_xll.ohTrigger(RecalcTrigger,Trigger1Y)),NA())</f>
        <v>1.4718757833582785E-2</v>
      </c>
    </row>
    <row r="816" spans="2:17" x14ac:dyDescent="0.2">
      <c r="B816" s="39" t="s">
        <v>42</v>
      </c>
      <c r="D816" s="42">
        <f>_xll.qlCalendarAdvance(Calendar,$D815,B816,"f",FALSE)</f>
        <v>45294</v>
      </c>
      <c r="E816" s="177">
        <f>_xll.qlInterestRateIndexValueDate(IndexON,D816)</f>
        <v>45294</v>
      </c>
      <c r="F816" s="193">
        <f>IFERROR(_xll.qlIndexFixing(IndexON,D816,TRUE,_xll.ohTrigger(RecalcTrigger,TriggerON)),NA())</f>
        <v>1.1533073620997314E-2</v>
      </c>
      <c r="H816" s="42">
        <f>_xll.qlCalendarAdvance(Calendar,$H815,B816,"f",FALSE)</f>
        <v>45294</v>
      </c>
      <c r="I816" s="177">
        <f>_xll.qlInterestRateIndexValueDate(Index1M,$H816)</f>
        <v>45296</v>
      </c>
      <c r="J816" s="182">
        <f>IFERROR(_xll.qlIndexFixing(Index1M,$H816,TRUE,_xll.ohTrigger(RecalcTrigger,Trigger1M)),NA())</f>
        <v>1.1617347511170703E-2</v>
      </c>
      <c r="K816" s="44">
        <f>IFERROR(_xll.qlIndexFixing(Index3M,H816,TRUE,_xll.ohTrigger(RecalcTrigger,Trigger3M)),NA())</f>
        <v>1.298928076815759E-2</v>
      </c>
      <c r="L816" s="44">
        <f>IFERROR(_xll.qlIndexFixing(Index6M,$H816,TRUE,_xll.ohTrigger(RecalcTrigger,Trigger6M)),NA())</f>
        <v>1.4183297171338203E-2</v>
      </c>
      <c r="M816" s="183">
        <f>IFERROR(_xll.qlIndexFixing(Index1Y,$H816,TRUE,_xll.ohTrigger(RecalcTrigger,Trigger1Y)),NA())</f>
        <v>1.5741007886178601E-2</v>
      </c>
      <c r="N816" s="182">
        <f>IFERROR(_xll.qlIndexFixing(ONIndex1M,I816,TRUE,_xll.ohTrigger(RecalcTrigger,Trigger1M)),NA())</f>
        <v>1.1526592489525811E-2</v>
      </c>
      <c r="O816" s="44">
        <f>IFERROR(_xll.qlIndexFixing(ONIndex3M,I816,TRUE,_xll.ohTrigger(RecalcTrigger,Trigger3M)),NA())</f>
        <v>1.2683943020936894E-2</v>
      </c>
      <c r="P816" s="44">
        <f>IFERROR(_xll.qlIndexFixing(ONIndex6M,I816,TRUE,_xll.ohTrigger(RecalcTrigger,Trigger6M)),NA())</f>
        <v>1.3617337809757046E-2</v>
      </c>
      <c r="Q816" s="183">
        <f>IFERROR(_xll.qlIndexFixing(ONIndex1Y,I816,TRUE,_xll.ohTrigger(RecalcTrigger,Trigger1Y)),NA())</f>
        <v>1.4752355043876619E-2</v>
      </c>
    </row>
    <row r="817" spans="2:17" x14ac:dyDescent="0.2">
      <c r="B817" s="39" t="s">
        <v>42</v>
      </c>
      <c r="D817" s="42">
        <f>_xll.qlCalendarAdvance(Calendar,$D816,B817,"f",FALSE)</f>
        <v>45301</v>
      </c>
      <c r="E817" s="177">
        <f>_xll.qlInterestRateIndexValueDate(IndexON,D817)</f>
        <v>45301</v>
      </c>
      <c r="F817" s="193">
        <f>IFERROR(_xll.qlIndexFixing(IndexON,D817,TRUE,_xll.ohTrigger(RecalcTrigger,TriggerON)),NA())</f>
        <v>1.1578983207609639E-2</v>
      </c>
      <c r="H817" s="42">
        <f>_xll.qlCalendarAdvance(Calendar,$H816,B817,"f",FALSE)</f>
        <v>45301</v>
      </c>
      <c r="I817" s="177">
        <f>_xll.qlInterestRateIndexValueDate(Index1M,$H817)</f>
        <v>45303</v>
      </c>
      <c r="J817" s="182">
        <f>IFERROR(_xll.qlIndexFixing(Index1M,$H817,TRUE,_xll.ohTrigger(RecalcTrigger,Trigger1M)),NA())</f>
        <v>1.1671582642441872E-2</v>
      </c>
      <c r="K817" s="44">
        <f>IFERROR(_xll.qlIndexFixing(Index3M,H817,TRUE,_xll.ohTrigger(RecalcTrigger,Trigger3M)),NA())</f>
        <v>1.3037670889850993E-2</v>
      </c>
      <c r="L817" s="44">
        <f>IFERROR(_xll.qlIndexFixing(Index6M,$H817,TRUE,_xll.ohTrigger(RecalcTrigger,Trigger6M)),NA())</f>
        <v>1.4224161365451571E-2</v>
      </c>
      <c r="M817" s="183">
        <f>IFERROR(_xll.qlIndexFixing(Index1Y,$H817,TRUE,_xll.ohTrigger(RecalcTrigger,Trigger1Y)),NA())</f>
        <v>1.5772402341691895E-2</v>
      </c>
      <c r="N817" s="182">
        <f>IFERROR(_xll.qlIndexFixing(ONIndex1M,I817,TRUE,_xll.ohTrigger(RecalcTrigger,Trigger1M)),NA())</f>
        <v>1.1580763509275727E-2</v>
      </c>
      <c r="O817" s="44">
        <f>IFERROR(_xll.qlIndexFixing(ONIndex3M,I817,TRUE,_xll.ohTrigger(RecalcTrigger,Trigger3M)),NA())</f>
        <v>1.273296446216321E-2</v>
      </c>
      <c r="P817" s="44">
        <f>IFERROR(_xll.qlIndexFixing(ONIndex6M,I817,TRUE,_xll.ohTrigger(RecalcTrigger,Trigger6M)),NA())</f>
        <v>1.3660900538861043E-2</v>
      </c>
      <c r="Q817" s="183">
        <f>IFERROR(_xll.qlIndexFixing(ONIndex1Y,I817,TRUE,_xll.ohTrigger(RecalcTrigger,Trigger1Y)),NA())</f>
        <v>1.4791289312485745E-2</v>
      </c>
    </row>
    <row r="818" spans="2:17" x14ac:dyDescent="0.2">
      <c r="B818" s="39" t="s">
        <v>42</v>
      </c>
      <c r="D818" s="42">
        <f>_xll.qlCalendarAdvance(Calendar,$D817,B818,"f",FALSE)</f>
        <v>45308</v>
      </c>
      <c r="E818" s="177">
        <f>_xll.qlInterestRateIndexValueDate(IndexON,D818)</f>
        <v>45308</v>
      </c>
      <c r="F818" s="193">
        <f>IFERROR(_xll.qlIndexFixing(IndexON,D818,TRUE,_xll.ohTrigger(RecalcTrigger,TriggerON)),NA())</f>
        <v>1.1624632604112506E-2</v>
      </c>
      <c r="H818" s="42">
        <f>_xll.qlCalendarAdvance(Calendar,$H817,B818,"f",FALSE)</f>
        <v>45308</v>
      </c>
      <c r="I818" s="177">
        <f>_xll.qlInterestRateIndexValueDate(Index1M,$H818)</f>
        <v>45310</v>
      </c>
      <c r="J818" s="182">
        <f>IFERROR(_xll.qlIndexFixing(Index1M,$H818,TRUE,_xll.ohTrigger(RecalcTrigger,Trigger1M)),NA())</f>
        <v>1.1725825253373802E-2</v>
      </c>
      <c r="K818" s="44">
        <f>IFERROR(_xll.qlIndexFixing(Index3M,H818,TRUE,_xll.ohTrigger(RecalcTrigger,Trigger3M)),NA())</f>
        <v>1.3085923898058113E-2</v>
      </c>
      <c r="L818" s="44">
        <f>IFERROR(_xll.qlIndexFixing(Index6M,$H818,TRUE,_xll.ohTrigger(RecalcTrigger,Trigger6M)),NA())</f>
        <v>1.4264756726833038E-2</v>
      </c>
      <c r="M818" s="183">
        <f>IFERROR(_xll.qlIndexFixing(Index1Y,$H818,TRUE,_xll.ohTrigger(RecalcTrigger,Trigger1Y)),NA())</f>
        <v>1.5803462597173398E-2</v>
      </c>
      <c r="N818" s="182">
        <f>IFERROR(_xll.qlIndexFixing(ONIndex1M,I818,TRUE,_xll.ohTrigger(RecalcTrigger,Trigger1M)),NA())</f>
        <v>1.1634941988178937E-2</v>
      </c>
      <c r="O818" s="44">
        <f>IFERROR(_xll.qlIndexFixing(ONIndex3M,I818,TRUE,_xll.ohTrigger(RecalcTrigger,Trigger3M)),NA())</f>
        <v>1.2781855681716081E-2</v>
      </c>
      <c r="P818" s="44">
        <f>IFERROR(_xll.qlIndexFixing(ONIndex6M,I818,TRUE,_xll.ohTrigger(RecalcTrigger,Trigger6M)),NA())</f>
        <v>1.3704246902719319E-2</v>
      </c>
      <c r="Q818" s="183">
        <f>IFERROR(_xll.qlIndexFixing(ONIndex1Y,I818,TRUE,_xll.ohTrigger(RecalcTrigger,Trigger1Y)),NA())</f>
        <v>1.4829938753093685E-2</v>
      </c>
    </row>
    <row r="819" spans="2:17" x14ac:dyDescent="0.2">
      <c r="B819" s="39" t="s">
        <v>42</v>
      </c>
      <c r="D819" s="42">
        <f>_xll.qlCalendarAdvance(Calendar,$D818,B819,"f",FALSE)</f>
        <v>45315</v>
      </c>
      <c r="E819" s="177">
        <f>_xll.qlInterestRateIndexValueDate(IndexON,D819)</f>
        <v>45315</v>
      </c>
      <c r="F819" s="193">
        <f>IFERROR(_xll.qlIndexFixing(IndexON,D819,TRUE,_xll.ohTrigger(RecalcTrigger,TriggerON)),NA())</f>
        <v>1.167001961785985E-2</v>
      </c>
      <c r="H819" s="42">
        <f>_xll.qlCalendarAdvance(Calendar,$H818,B819,"f",FALSE)</f>
        <v>45315</v>
      </c>
      <c r="I819" s="177">
        <f>_xll.qlInterestRateIndexValueDate(Index1M,$H819)</f>
        <v>45317</v>
      </c>
      <c r="J819" s="182">
        <f>IFERROR(_xll.qlIndexFixing(Index1M,$H819,TRUE,_xll.ohTrigger(RecalcTrigger,Trigger1M)),NA())</f>
        <v>1.1780075196693333E-2</v>
      </c>
      <c r="K819" s="44">
        <f>IFERROR(_xll.qlIndexFixing(Index3M,H819,TRUE,_xll.ohTrigger(RecalcTrigger,Trigger3M)),NA())</f>
        <v>1.3134038584295972E-2</v>
      </c>
      <c r="L819" s="44">
        <f>IFERROR(_xll.qlIndexFixing(Index6M,$H819,TRUE,_xll.ohTrigger(RecalcTrigger,Trigger6M)),NA())</f>
        <v>1.4305078504798365E-2</v>
      </c>
      <c r="M819" s="183">
        <f>IFERROR(_xll.qlIndexFixing(Index1Y,$H819,TRUE,_xll.ohTrigger(RecalcTrigger,Trigger1Y)),NA())</f>
        <v>1.5834186726933857E-2</v>
      </c>
      <c r="N819" s="182">
        <f>IFERROR(_xll.qlIndexFixing(ONIndex1M,I819,TRUE,_xll.ohTrigger(RecalcTrigger,Trigger1M)),NA())</f>
        <v>1.1689127778833353E-2</v>
      </c>
      <c r="O819" s="44">
        <f>IFERROR(_xll.qlIndexFixing(ONIndex3M,I819,TRUE,_xll.ohTrigger(RecalcTrigger,Trigger3M)),NA())</f>
        <v>1.2830615479675345E-2</v>
      </c>
      <c r="P819" s="44">
        <f>IFERROR(_xll.qlIndexFixing(ONIndex6M,I819,TRUE,_xll.ohTrigger(RecalcTrigger,Trigger6M)),NA())</f>
        <v>1.3747375096855308E-2</v>
      </c>
      <c r="Q819" s="183">
        <f>IFERROR(_xll.qlIndexFixing(ONIndex1Y,I819,TRUE,_xll.ohTrigger(RecalcTrigger,Trigger1Y)),NA())</f>
        <v>1.486830109655557E-2</v>
      </c>
    </row>
    <row r="820" spans="2:17" x14ac:dyDescent="0.2">
      <c r="B820" s="39" t="s">
        <v>42</v>
      </c>
      <c r="D820" s="42">
        <f>_xll.qlCalendarAdvance(Calendar,$D819,B820,"f",FALSE)</f>
        <v>45322</v>
      </c>
      <c r="E820" s="177">
        <f>_xll.qlInterestRateIndexValueDate(IndexON,D820)</f>
        <v>45322</v>
      </c>
      <c r="F820" s="193">
        <f>IFERROR(_xll.qlIndexFixing(IndexON,D820,TRUE,_xll.ohTrigger(RecalcTrigger,TriggerON)),NA())</f>
        <v>1.1715142055965799E-2</v>
      </c>
      <c r="H820" s="42">
        <f>_xll.qlCalendarAdvance(Calendar,$H819,B820,"f",FALSE)</f>
        <v>45322</v>
      </c>
      <c r="I820" s="177">
        <f>_xll.qlInterestRateIndexValueDate(Index1M,$H820)</f>
        <v>45324</v>
      </c>
      <c r="J820" s="182">
        <f>IFERROR(_xll.qlIndexFixing(Index1M,$H820,TRUE,_xll.ohTrigger(RecalcTrigger,Trigger1M)),NA())</f>
        <v>1.1834332325127303E-2</v>
      </c>
      <c r="K820" s="44">
        <f>IFERROR(_xll.qlIndexFixing(Index3M,H820,TRUE,_xll.ohTrigger(RecalcTrigger,Trigger3M)),NA())</f>
        <v>1.3178372155969953E-2</v>
      </c>
      <c r="L820" s="44">
        <f>IFERROR(_xll.qlIndexFixing(Index6M,$H820,TRUE,_xll.ohTrigger(RecalcTrigger,Trigger6M)),NA())</f>
        <v>1.4345121923122419E-2</v>
      </c>
      <c r="M820" s="183">
        <f>IFERROR(_xll.qlIndexFixing(Index1Y,$H820,TRUE,_xll.ohTrigger(RecalcTrigger,Trigger1Y)),NA())</f>
        <v>1.5864572808286088E-2</v>
      </c>
      <c r="N820" s="182">
        <f>IFERROR(_xll.qlIndexFixing(ONIndex1M,I820,TRUE,_xll.ohTrigger(RecalcTrigger,Trigger1M)),NA())</f>
        <v>1.1743320734156626E-2</v>
      </c>
      <c r="O820" s="44">
        <f>IFERROR(_xll.qlIndexFixing(ONIndex3M,I820,TRUE,_xll.ohTrigger(RecalcTrigger,Trigger3M)),NA())</f>
        <v>1.2879242656760326E-2</v>
      </c>
      <c r="P820" s="44">
        <f>IFERROR(_xll.qlIndexFixing(ONIndex6M,I820,TRUE,_xll.ohTrigger(RecalcTrigger,Trigger6M)),NA())</f>
        <v>1.3790283316712504E-2</v>
      </c>
      <c r="Q820" s="183">
        <f>IFERROR(_xll.qlIndexFixing(ONIndex1Y,I820,TRUE,_xll.ohTrigger(RecalcTrigger,Trigger1Y)),NA())</f>
        <v>1.4906374073966333E-2</v>
      </c>
    </row>
    <row r="821" spans="2:17" x14ac:dyDescent="0.2">
      <c r="B821" s="39" t="s">
        <v>42</v>
      </c>
      <c r="D821" s="42">
        <f>_xll.qlCalendarAdvance(Calendar,$D820,B821,"f",FALSE)</f>
        <v>45329</v>
      </c>
      <c r="E821" s="177">
        <f>_xll.qlInterestRateIndexValueDate(IndexON,D821)</f>
        <v>45329</v>
      </c>
      <c r="F821" s="193">
        <f>IFERROR(_xll.qlIndexFixing(IndexON,D821,TRUE,_xll.ohTrigger(RecalcTrigger,TriggerON)),NA())</f>
        <v>1.1759997726024096E-2</v>
      </c>
      <c r="H821" s="42">
        <f>_xll.qlCalendarAdvance(Calendar,$H820,B821,"f",FALSE)</f>
        <v>45329</v>
      </c>
      <c r="I821" s="177">
        <f>_xll.qlInterestRateIndexValueDate(Index1M,$H821)</f>
        <v>45331</v>
      </c>
      <c r="J821" s="182">
        <f>IFERROR(_xll.qlIndexFixing(Index1M,$H821,TRUE,_xll.ohTrigger(RecalcTrigger,Trigger1M)),NA())</f>
        <v>1.1888596491394815E-2</v>
      </c>
      <c r="K821" s="44">
        <f>IFERROR(_xll.qlIndexFixing(Index3M,H821,TRUE,_xll.ohTrigger(RecalcTrigger,Trigger3M)),NA())</f>
        <v>1.3226206744294977E-2</v>
      </c>
      <c r="L821" s="44">
        <f>IFERROR(_xll.qlIndexFixing(Index6M,$H821,TRUE,_xll.ohTrigger(RecalcTrigger,Trigger6M)),NA())</f>
        <v>1.438488218004314E-2</v>
      </c>
      <c r="M821" s="183">
        <f>IFERROR(_xll.qlIndexFixing(Index1Y,$H821,TRUE,_xll.ohTrigger(RecalcTrigger,Trigger1Y)),NA())</f>
        <v>1.5894618921554551E-2</v>
      </c>
      <c r="N821" s="182">
        <f>IFERROR(_xll.qlIndexFixing(ONIndex1M,I821,TRUE,_xll.ohTrigger(RecalcTrigger,Trigger1M)),NA())</f>
        <v>1.1797520706826603E-2</v>
      </c>
      <c r="O821" s="44">
        <f>IFERROR(_xll.qlIndexFixing(ONIndex3M,I821,TRUE,_xll.ohTrigger(RecalcTrigger,Trigger3M)),NA())</f>
        <v>1.2927736013130797E-2</v>
      </c>
      <c r="P821" s="44">
        <f>IFERROR(_xll.qlIndexFixing(ONIndex6M,I821,TRUE,_xll.ohTrigger(RecalcTrigger,Trigger6M)),NA())</f>
        <v>1.3832969757894276E-2</v>
      </c>
      <c r="Q821" s="183">
        <f>IFERROR(_xll.qlIndexFixing(ONIndex1Y,I821,TRUE,_xll.ohTrigger(RecalcTrigger,Trigger1Y)),NA())</f>
        <v>1.494415541626104E-2</v>
      </c>
    </row>
    <row r="822" spans="2:17" x14ac:dyDescent="0.2">
      <c r="B822" s="39" t="s">
        <v>42</v>
      </c>
      <c r="D822" s="42">
        <f>_xll.qlCalendarAdvance(Calendar,$D821,B822,"f",FALSE)</f>
        <v>45336</v>
      </c>
      <c r="E822" s="177">
        <f>_xll.qlInterestRateIndexValueDate(IndexON,D822)</f>
        <v>45336</v>
      </c>
      <c r="F822" s="193">
        <f>IFERROR(_xll.qlIndexFixing(IndexON,D822,TRUE,_xll.ohTrigger(RecalcTrigger,TriggerON)),NA())</f>
        <v>1.1804584434988996E-2</v>
      </c>
      <c r="H822" s="42">
        <f>_xll.qlCalendarAdvance(Calendar,$H821,B822,"f",FALSE)</f>
        <v>45336</v>
      </c>
      <c r="I822" s="177">
        <f>_xll.qlInterestRateIndexValueDate(Index1M,$H822)</f>
        <v>45338</v>
      </c>
      <c r="J822" s="182">
        <f>IFERROR(_xll.qlIndexFixing(Index1M,$H822,TRUE,_xll.ohTrigger(RecalcTrigger,Trigger1M)),NA())</f>
        <v>1.1942867548212392E-2</v>
      </c>
      <c r="K822" s="44">
        <f>IFERROR(_xll.qlIndexFixing(Index3M,H822,TRUE,_xll.ohTrigger(RecalcTrigger,Trigger3M)),NA())</f>
        <v>1.3273874125768081E-2</v>
      </c>
      <c r="L822" s="44">
        <f>IFERROR(_xll.qlIndexFixing(Index6M,$H822,TRUE,_xll.ohTrigger(RecalcTrigger,Trigger6M)),NA())</f>
        <v>1.4424354448265916E-2</v>
      </c>
      <c r="M822" s="183">
        <f>IFERROR(_xll.qlIndexFixing(Index1Y,$H822,TRUE,_xll.ohTrigger(RecalcTrigger,Trigger1Y)),NA())</f>
        <v>1.5924323150079064E-2</v>
      </c>
      <c r="N822" s="182">
        <f>IFERROR(_xll.qlIndexFixing(ONIndex1M,I822,TRUE,_xll.ohTrigger(RecalcTrigger,Trigger1M)),NA())</f>
        <v>1.1851727549760938E-2</v>
      </c>
      <c r="O822" s="44">
        <f>IFERROR(_xll.qlIndexFixing(ONIndex3M,I822,TRUE,_xll.ohTrigger(RecalcTrigger,Trigger3M)),NA())</f>
        <v>1.2976094349426148E-2</v>
      </c>
      <c r="P822" s="44">
        <f>IFERROR(_xll.qlIndexFixing(ONIndex6M,I822,TRUE,_xll.ohTrigger(RecalcTrigger,Trigger6M)),NA())</f>
        <v>1.3875432615444439E-2</v>
      </c>
      <c r="Q822" s="183">
        <f>IFERROR(_xll.qlIndexFixing(ONIndex1Y,I822,TRUE,_xll.ohTrigger(RecalcTrigger,Trigger1Y)),NA())</f>
        <v>1.4981642854454691E-2</v>
      </c>
    </row>
    <row r="823" spans="2:17" x14ac:dyDescent="0.2">
      <c r="B823" s="39" t="s">
        <v>42</v>
      </c>
      <c r="D823" s="42">
        <f>_xll.qlCalendarAdvance(Calendar,$D822,B823,"f",FALSE)</f>
        <v>45343</v>
      </c>
      <c r="E823" s="177">
        <f>_xll.qlInterestRateIndexValueDate(IndexON,D823)</f>
        <v>45343</v>
      </c>
      <c r="F823" s="193">
        <f>IFERROR(_xll.qlIndexFixing(IndexON,D823,TRUE,_xll.ohTrigger(RecalcTrigger,TriggerON)),NA())</f>
        <v>1.1848899990454242E-2</v>
      </c>
      <c r="H823" s="42">
        <f>_xll.qlCalendarAdvance(Calendar,$H822,B823,"f",FALSE)</f>
        <v>45343</v>
      </c>
      <c r="I823" s="177">
        <f>_xll.qlInterestRateIndexValueDate(Index1M,$H823)</f>
        <v>45345</v>
      </c>
      <c r="J823" s="182">
        <f>IFERROR(_xll.qlIndexFixing(Index1M,$H823,TRUE,_xll.ohTrigger(RecalcTrigger,Trigger1M)),NA())</f>
        <v>1.1997145348301716E-2</v>
      </c>
      <c r="K823" s="44">
        <f>IFERROR(_xll.qlIndexFixing(Index3M,H823,TRUE,_xll.ohTrigger(RecalcTrigger,Trigger3M)),NA())</f>
        <v>1.3321355154721992E-2</v>
      </c>
      <c r="L823" s="44">
        <f>IFERROR(_xll.qlIndexFixing(Index6M,$H823,TRUE,_xll.ohTrigger(RecalcTrigger,Trigger6M)),NA())</f>
        <v>1.4463533874966671E-2</v>
      </c>
      <c r="M823" s="183">
        <f>IFERROR(_xll.qlIndexFixing(Index1Y,$H823,TRUE,_xll.ohTrigger(RecalcTrigger,Trigger1Y)),NA())</f>
        <v>1.5953683580224167E-2</v>
      </c>
      <c r="N823" s="182">
        <f>IFERROR(_xll.qlIndexFixing(ONIndex1M,I823,TRUE,_xll.ohTrigger(RecalcTrigger,Trigger1M)),NA())</f>
        <v>1.1905941115557539E-2</v>
      </c>
      <c r="O823" s="44">
        <f>IFERROR(_xll.qlIndexFixing(ONIndex3M,I823,TRUE,_xll.ohTrigger(RecalcTrigger,Trigger3M)),NA())</f>
        <v>1.3024316465886088E-2</v>
      </c>
      <c r="P823" s="44">
        <f>IFERROR(_xll.qlIndexFixing(ONIndex6M,I823,TRUE,_xll.ohTrigger(RecalcTrigger,Trigger6M)),NA())</f>
        <v>1.3917670085286105E-2</v>
      </c>
      <c r="Q823" s="183">
        <f>IFERROR(_xll.qlIndexFixing(ONIndex1Y,I823,TRUE,_xll.ohTrigger(RecalcTrigger,Trigger1Y)),NA())</f>
        <v>1.5018834119482349E-2</v>
      </c>
    </row>
    <row r="824" spans="2:17" x14ac:dyDescent="0.2">
      <c r="B824" s="39" t="s">
        <v>42</v>
      </c>
      <c r="D824" s="42">
        <f>_xll.qlCalendarAdvance(Calendar,$D823,B824,"f",FALSE)</f>
        <v>45350</v>
      </c>
      <c r="E824" s="177">
        <f>_xll.qlInterestRateIndexValueDate(IndexON,D824)</f>
        <v>45350</v>
      </c>
      <c r="F824" s="193">
        <f>IFERROR(_xll.qlIndexFixing(IndexON,D824,TRUE,_xll.ohTrigger(RecalcTrigger,TriggerON)),NA())</f>
        <v>1.1892942199613898E-2</v>
      </c>
      <c r="H824" s="42">
        <f>_xll.qlCalendarAdvance(Calendar,$H823,B824,"f",FALSE)</f>
        <v>45350</v>
      </c>
      <c r="I824" s="177">
        <f>_xll.qlInterestRateIndexValueDate(Index1M,$H824)</f>
        <v>45352</v>
      </c>
      <c r="J824" s="182">
        <f>IFERROR(_xll.qlIndexFixing(Index1M,$H824,TRUE,_xll.ohTrigger(RecalcTrigger,Trigger1M)),NA())</f>
        <v>1.205550956134116E-2</v>
      </c>
      <c r="K824" s="44">
        <f>IFERROR(_xll.qlIndexFixing(Index3M,H824,TRUE,_xll.ohTrigger(RecalcTrigger,Trigger3M)),NA())</f>
        <v>1.3382954965038002E-2</v>
      </c>
      <c r="L824" s="44">
        <f>IFERROR(_xll.qlIndexFixing(Index6M,$H824,TRUE,_xll.ohTrigger(RecalcTrigger,Trigger6M)),NA())</f>
        <v>1.4511293741603037E-2</v>
      </c>
      <c r="M824" s="183">
        <f>IFERROR(_xll.qlIndexFixing(Index1Y,$H824,TRUE,_xll.ohTrigger(RecalcTrigger,Trigger1Y)),NA())</f>
        <v>1.5982698301384563E-2</v>
      </c>
      <c r="N824" s="182">
        <f>IFERROR(_xll.qlIndexFixing(ONIndex1M,I824,TRUE,_xll.ohTrigger(RecalcTrigger,Trigger1M)),NA())</f>
        <v>1.1960161257134061E-2</v>
      </c>
      <c r="O824" s="44">
        <f>IFERROR(_xll.qlIndexFixing(ONIndex3M,I824,TRUE,_xll.ohTrigger(RecalcTrigger,Trigger3M)),NA())</f>
        <v>1.3072401163070069E-2</v>
      </c>
      <c r="P824" s="44">
        <f>IFERROR(_xll.qlIndexFixing(ONIndex6M,I824,TRUE,_xll.ohTrigger(RecalcTrigger,Trigger6M)),NA())</f>
        <v>1.3959680362543025E-2</v>
      </c>
      <c r="Q824" s="183">
        <f>IFERROR(_xll.qlIndexFixing(ONIndex1Y,I824,TRUE,_xll.ohTrigger(RecalcTrigger,Trigger1Y)),NA())</f>
        <v>1.5055726942359016E-2</v>
      </c>
    </row>
    <row r="825" spans="2:17" x14ac:dyDescent="0.2">
      <c r="B825" s="39" t="s">
        <v>42</v>
      </c>
      <c r="D825" s="42">
        <f>_xll.qlCalendarAdvance(Calendar,$D824,B825,"f",FALSE)</f>
        <v>45357</v>
      </c>
      <c r="E825" s="177">
        <f>_xll.qlInterestRateIndexValueDate(IndexON,D825)</f>
        <v>45357</v>
      </c>
      <c r="F825" s="193">
        <f>IFERROR(_xll.qlIndexFixing(IndexON,D825,TRUE,_xll.ohTrigger(RecalcTrigger,TriggerON)),NA())</f>
        <v>1.1936708869662027E-2</v>
      </c>
      <c r="H825" s="42">
        <f>_xll.qlCalendarAdvance(Calendar,$H824,B825,"f",FALSE)</f>
        <v>45357</v>
      </c>
      <c r="I825" s="177">
        <f>_xll.qlInterestRateIndexValueDate(Index1M,$H825)</f>
        <v>45359</v>
      </c>
      <c r="J825" s="182">
        <f>IFERROR(_xll.qlIndexFixing(Index1M,$H825,TRUE,_xll.ohTrigger(RecalcTrigger,Trigger1M)),NA())</f>
        <v>1.2105720589128184E-2</v>
      </c>
      <c r="K825" s="44">
        <f>IFERROR(_xll.qlIndexFixing(Index3M,H825,TRUE,_xll.ohTrigger(RecalcTrigger,Trigger3M)),NA())</f>
        <v>1.3429927387760512E-2</v>
      </c>
      <c r="L825" s="44">
        <f>IFERROR(_xll.qlIndexFixing(Index6M,$H825,TRUE,_xll.ohTrigger(RecalcTrigger,Trigger6M)),NA())</f>
        <v>1.4549806717139086E-2</v>
      </c>
      <c r="M825" s="183">
        <f>IFERROR(_xll.qlIndexFixing(Index1Y,$H825,TRUE,_xll.ohTrigger(RecalcTrigger,Trigger1Y)),NA())</f>
        <v>1.6011365405993391E-2</v>
      </c>
      <c r="N825" s="182">
        <f>IFERROR(_xll.qlIndexFixing(ONIndex1M,I825,TRUE,_xll.ohTrigger(RecalcTrigger,Trigger1M)),NA())</f>
        <v>1.2014387827168349E-2</v>
      </c>
      <c r="O825" s="44">
        <f>IFERROR(_xll.qlIndexFixing(ONIndex3M,I825,TRUE,_xll.ohTrigger(RecalcTrigger,Trigger3M)),NA())</f>
        <v>1.3120347241297736E-2</v>
      </c>
      <c r="P825" s="44">
        <f>IFERROR(_xll.qlIndexFixing(ONIndex6M,I825,TRUE,_xll.ohTrigger(RecalcTrigger,Trigger6M)),NA())</f>
        <v>1.4001461642738633E-2</v>
      </c>
      <c r="Q825" s="183">
        <f>IFERROR(_xll.qlIndexFixing(ONIndex1Y,I825,TRUE,_xll.ohTrigger(RecalcTrigger,Trigger1Y)),NA())</f>
        <v>1.509231905409969E-2</v>
      </c>
    </row>
    <row r="826" spans="2:17" x14ac:dyDescent="0.2">
      <c r="B826" s="39" t="s">
        <v>42</v>
      </c>
      <c r="D826" s="42">
        <f>_xll.qlCalendarAdvance(Calendar,$D825,B826,"f",FALSE)</f>
        <v>45364</v>
      </c>
      <c r="E826" s="177">
        <f>_xll.qlInterestRateIndexValueDate(IndexON,D826)</f>
        <v>45364</v>
      </c>
      <c r="F826" s="193">
        <f>IFERROR(_xll.qlIndexFixing(IndexON,D826,TRUE,_xll.ohTrigger(RecalcTrigger,TriggerON)),NA())</f>
        <v>1.1980197808192372E-2</v>
      </c>
      <c r="H826" s="42">
        <f>_xll.qlCalendarAdvance(Calendar,$H825,B826,"f",FALSE)</f>
        <v>45364</v>
      </c>
      <c r="I826" s="177">
        <f>_xll.qlInterestRateIndexValueDate(Index1M,$H826)</f>
        <v>45366</v>
      </c>
      <c r="J826" s="182">
        <f>IFERROR(_xll.qlIndexFixing(Index1M,$H826,TRUE,_xll.ohTrigger(RecalcTrigger,Trigger1M)),NA())</f>
        <v>1.2160017735288062E-2</v>
      </c>
      <c r="K826" s="44">
        <f>IFERROR(_xll.qlIndexFixing(Index3M,H826,TRUE,_xll.ohTrigger(RecalcTrigger,Trigger3M)),NA())</f>
        <v>1.3476648655016386E-2</v>
      </c>
      <c r="L826" s="44">
        <f>IFERROR(_xll.qlIndexFixing(Index6M,$H826,TRUE,_xll.ohTrigger(RecalcTrigger,Trigger6M)),NA())</f>
        <v>1.4588011273836993E-2</v>
      </c>
      <c r="M826" s="183">
        <f>IFERROR(_xll.qlIndexFixing(Index1Y,$H826,TRUE,_xll.ohTrigger(RecalcTrigger,Trigger1Y)),NA())</f>
        <v>1.6039682989527685E-2</v>
      </c>
      <c r="N826" s="182">
        <f>IFERROR(_xll.qlIndexFixing(ONIndex1M,I826,TRUE,_xll.ohTrigger(RecalcTrigger,Trigger1M)),NA())</f>
        <v>1.2068620678418185E-2</v>
      </c>
      <c r="O826" s="44">
        <f>IFERROR(_xll.qlIndexFixing(ONIndex3M,I826,TRUE,_xll.ohTrigger(RecalcTrigger,Trigger3M)),NA())</f>
        <v>1.3168153501048607E-2</v>
      </c>
      <c r="P826" s="44">
        <f>IFERROR(_xll.qlIndexFixing(ONIndex6M,I826,TRUE,_xll.ohTrigger(RecalcTrigger,Trigger6M)),NA())</f>
        <v>1.4043012121316423E-2</v>
      </c>
      <c r="Q826" s="183">
        <f>IFERROR(_xll.qlIndexFixing(ONIndex1Y,I826,TRUE,_xll.ohTrigger(RecalcTrigger,Trigger1Y)),NA())</f>
        <v>1.5128608185639436E-2</v>
      </c>
    </row>
    <row r="827" spans="2:17" x14ac:dyDescent="0.2">
      <c r="B827" s="39" t="s">
        <v>42</v>
      </c>
      <c r="D827" s="42">
        <f>_xll.qlCalendarAdvance(Calendar,$D826,B827,"f",FALSE)</f>
        <v>45371</v>
      </c>
      <c r="E827" s="177">
        <f>_xll.qlInterestRateIndexValueDate(IndexON,D827)</f>
        <v>45371</v>
      </c>
      <c r="F827" s="193">
        <f>IFERROR(_xll.qlIndexFixing(IndexON,D827,TRUE,_xll.ohTrigger(RecalcTrigger,TriggerON)),NA())</f>
        <v>1.2023406822159188E-2</v>
      </c>
      <c r="H827" s="42">
        <f>_xll.qlCalendarAdvance(Calendar,$H826,B827,"f",FALSE)</f>
        <v>45371</v>
      </c>
      <c r="I827" s="177">
        <f>_xll.qlInterestRateIndexValueDate(Index1M,$H827)</f>
        <v>45373</v>
      </c>
      <c r="J827" s="182">
        <f>IFERROR(_xll.qlIndexFixing(Index1M,$H827,TRUE,_xll.ohTrigger(RecalcTrigger,Trigger1M)),NA())</f>
        <v>1.2214321035549683E-2</v>
      </c>
      <c r="K827" s="44">
        <f>IFERROR(_xll.qlIndexFixing(Index3M,H827,TRUE,_xll.ohTrigger(RecalcTrigger,Trigger3M)),NA())</f>
        <v>1.3523099638732879E-2</v>
      </c>
      <c r="L827" s="44">
        <f>IFERROR(_xll.qlIndexFixing(Index6M,$H827,TRUE,_xll.ohTrigger(RecalcTrigger,Trigger6M)),NA())</f>
        <v>1.4625902495811109E-2</v>
      </c>
      <c r="M827" s="183">
        <f>IFERROR(_xll.qlIndexFixing(Index1Y,$H827,TRUE,_xll.ohTrigger(RecalcTrigger,Trigger1Y)),NA())</f>
        <v>1.6067649150516856E-2</v>
      </c>
      <c r="N827" s="182">
        <f>IFERROR(_xll.qlIndexFixing(ONIndex1M,I827,TRUE,_xll.ohTrigger(RecalcTrigger,Trigger1M)),NA())</f>
        <v>1.2122859663801222E-2</v>
      </c>
      <c r="O827" s="44">
        <f>IFERROR(_xll.qlIndexFixing(ONIndex3M,I827,TRUE,_xll.ohTrigger(RecalcTrigger,Trigger3M)),NA())</f>
        <v>1.3215818742642327E-2</v>
      </c>
      <c r="P827" s="44">
        <f>IFERROR(_xll.qlIndexFixing(ONIndex6M,I827,TRUE,_xll.ohTrigger(RecalcTrigger,Trigger6M)),NA())</f>
        <v>1.4084329993639955E-2</v>
      </c>
      <c r="Q827" s="183">
        <f>IFERROR(_xll.qlIndexFixing(ONIndex1Y,I827,TRUE,_xll.ohTrigger(RecalcTrigger,Trigger1Y)),NA())</f>
        <v>1.5164592067913318E-2</v>
      </c>
    </row>
    <row r="828" spans="2:17" x14ac:dyDescent="0.2">
      <c r="B828" s="39" t="s">
        <v>42</v>
      </c>
      <c r="D828" s="42">
        <f>_xll.qlCalendarAdvance(Calendar,$D827,B828,"f",FALSE)</f>
        <v>45378</v>
      </c>
      <c r="E828" s="177">
        <f>_xll.qlInterestRateIndexValueDate(IndexON,D828)</f>
        <v>45378</v>
      </c>
      <c r="F828" s="193">
        <f>IFERROR(_xll.qlIndexFixing(IndexON,D828,TRUE,_xll.ohTrigger(RecalcTrigger,TriggerON)),NA())</f>
        <v>1.2066333719076283E-2</v>
      </c>
      <c r="H828" s="42">
        <f>_xll.qlCalendarAdvance(Calendar,$H827,B828,"f",FALSE)</f>
        <v>45378</v>
      </c>
      <c r="I828" s="177">
        <f>_xll.qlInterestRateIndexValueDate(Index1M,$H828)</f>
        <v>45384</v>
      </c>
      <c r="J828" s="182">
        <f>IFERROR(_xll.qlIndexFixing(Index1M,$H828,TRUE,_xll.ohTrigger(RecalcTrigger,Trigger1M)),NA())</f>
        <v>1.2295575261902059E-2</v>
      </c>
      <c r="K828" s="44">
        <f>IFERROR(_xll.qlIndexFixing(Index3M,H828,TRUE,_xll.ohTrigger(RecalcTrigger,Trigger3M)),NA())</f>
        <v>1.3585063653287953E-2</v>
      </c>
      <c r="L828" s="44">
        <f>IFERROR(_xll.qlIndexFixing(Index6M,$H828,TRUE,_xll.ohTrigger(RecalcTrigger,Trigger6M)),NA())</f>
        <v>1.4679090291113668E-2</v>
      </c>
      <c r="M828" s="183">
        <f>IFERROR(_xll.qlIndexFixing(Index1Y,$H828,TRUE,_xll.ohTrigger(RecalcTrigger,Trigger1Y)),NA())</f>
        <v>1.6106713661098861E-2</v>
      </c>
      <c r="N828" s="182">
        <f>IFERROR(_xll.qlIndexFixing(ONIndex1M,I828,TRUE,_xll.ohTrigger(RecalcTrigger,Trigger1M)),NA())</f>
        <v>1.2192604278364882E-2</v>
      </c>
      <c r="O828" s="44">
        <f>IFERROR(_xll.qlIndexFixing(ONIndex3M,I828,TRUE,_xll.ohTrigger(RecalcTrigger,Trigger3M)),NA())</f>
        <v>1.3276893483906704E-2</v>
      </c>
      <c r="P828" s="44">
        <f>IFERROR(_xll.qlIndexFixing(ONIndex6M,I828,TRUE,_xll.ohTrigger(RecalcTrigger,Trigger6M)),NA())</f>
        <v>1.4137108279701494E-2</v>
      </c>
      <c r="Q828" s="183">
        <f>IFERROR(_xll.qlIndexFixing(ONIndex1Y,I828,TRUE,_xll.ohTrigger(RecalcTrigger,Trigger1Y)),NA())</f>
        <v>1.5210404878498451E-2</v>
      </c>
    </row>
    <row r="829" spans="2:17" x14ac:dyDescent="0.2">
      <c r="B829" s="39" t="s">
        <v>42</v>
      </c>
      <c r="D829" s="42">
        <f>_xll.qlCalendarAdvance(Calendar,$D828,B829,"f",FALSE)</f>
        <v>45385</v>
      </c>
      <c r="E829" s="177">
        <f>_xll.qlInterestRateIndexValueDate(IndexON,D829)</f>
        <v>45385</v>
      </c>
      <c r="F829" s="193">
        <f>IFERROR(_xll.qlIndexFixing(IndexON,D829,TRUE,_xll.ohTrigger(RecalcTrigger,TriggerON)),NA())</f>
        <v>1.2108976306217656E-2</v>
      </c>
      <c r="H829" s="42">
        <f>_xll.qlCalendarAdvance(Calendar,$H828,B829,"f",FALSE)</f>
        <v>45385</v>
      </c>
      <c r="I829" s="177">
        <f>_xll.qlInterestRateIndexValueDate(Index1M,$H829)</f>
        <v>45387</v>
      </c>
      <c r="J829" s="182">
        <f>IFERROR(_xll.qlIndexFixing(Index1M,$H829,TRUE,_xll.ohTrigger(RecalcTrigger,Trigger1M)),NA())</f>
        <v>1.2322923974524442E-2</v>
      </c>
      <c r="K829" s="44">
        <f>IFERROR(_xll.qlIndexFixing(Index3M,H829,TRUE,_xll.ohTrigger(RecalcTrigger,Trigger3M)),NA())</f>
        <v>1.3604707780231961E-2</v>
      </c>
      <c r="L829" s="44">
        <f>IFERROR(_xll.qlIndexFixing(Index6M,$H829,TRUE,_xll.ohTrigger(RecalcTrigger,Trigger6M)),NA())</f>
        <v>1.4700725146568687E-2</v>
      </c>
      <c r="M829" s="183">
        <f>IFERROR(_xll.qlIndexFixing(Index1Y,$H829,TRUE,_xll.ohTrigger(RecalcTrigger,Trigger1Y)),NA())</f>
        <v>1.6122519614278148E-2</v>
      </c>
      <c r="N829" s="182">
        <f>IFERROR(_xll.qlIndexFixing(ONIndex1M,I829,TRUE,_xll.ohTrigger(RecalcTrigger,Trigger1M)),NA())</f>
        <v>1.2231355447598347E-2</v>
      </c>
      <c r="O829" s="44">
        <f>IFERROR(_xll.qlIndexFixing(ONIndex3M,I829,TRUE,_xll.ohTrigger(RecalcTrigger,Trigger3M)),NA())</f>
        <v>1.331072137327638E-2</v>
      </c>
      <c r="P829" s="44">
        <f>IFERROR(_xll.qlIndexFixing(ONIndex6M,I829,TRUE,_xll.ohTrigger(RecalcTrigger,Trigger6M)),NA())</f>
        <v>1.4166260701697908E-2</v>
      </c>
      <c r="Q829" s="183">
        <f>IFERROR(_xll.qlIndexFixing(ONIndex1Y,I829,TRUE,_xll.ohTrigger(RecalcTrigger,Trigger1Y)),NA())</f>
        <v>1.52356350089633E-2</v>
      </c>
    </row>
    <row r="830" spans="2:17" x14ac:dyDescent="0.2">
      <c r="B830" s="39" t="s">
        <v>42</v>
      </c>
      <c r="D830" s="42">
        <f>_xll.qlCalendarAdvance(Calendar,$D829,B830,"f",FALSE)</f>
        <v>45392</v>
      </c>
      <c r="E830" s="177">
        <f>_xll.qlInterestRateIndexValueDate(IndexON,D830)</f>
        <v>45392</v>
      </c>
      <c r="F830" s="193">
        <f>IFERROR(_xll.qlIndexFixing(IndexON,D830,TRUE,_xll.ohTrigger(RecalcTrigger,TriggerON)),NA())</f>
        <v>1.2151332390857306E-2</v>
      </c>
      <c r="H830" s="42">
        <f>_xll.qlCalendarAdvance(Calendar,$H829,B830,"f",FALSE)</f>
        <v>45392</v>
      </c>
      <c r="I830" s="177">
        <f>_xll.qlInterestRateIndexValueDate(Index1M,$H830)</f>
        <v>45394</v>
      </c>
      <c r="J830" s="182">
        <f>IFERROR(_xll.qlIndexFixing(Index1M,$H830,TRUE,_xll.ohTrigger(RecalcTrigger,Trigger1M)),NA())</f>
        <v>1.237709369811118E-2</v>
      </c>
      <c r="K830" s="44">
        <f>IFERROR(_xll.qlIndexFixing(Index3M,H830,TRUE,_xll.ohTrigger(RecalcTrigger,Trigger3M)),NA())</f>
        <v>1.3650308452793901E-2</v>
      </c>
      <c r="L830" s="44">
        <f>IFERROR(_xll.qlIndexFixing(Index6M,$H830,TRUE,_xll.ohTrigger(RecalcTrigger,Trigger6M)),NA())</f>
        <v>1.4737646618121001E-2</v>
      </c>
      <c r="M830" s="183">
        <f>IFERROR(_xll.qlIndexFixing(Index1Y,$H830,TRUE,_xll.ohTrigger(RecalcTrigger,Trigger1Y)),NA())</f>
        <v>1.6149420129431109E-2</v>
      </c>
      <c r="N830" s="182">
        <f>IFERROR(_xll.qlIndexFixing(ONIndex1M,I830,TRUE,_xll.ohTrigger(RecalcTrigger,Trigger1M)),NA())</f>
        <v>1.2285611951607933E-2</v>
      </c>
      <c r="O830" s="44">
        <f>IFERROR(_xll.qlIndexFixing(ONIndex3M,I830,TRUE,_xll.ohTrigger(RecalcTrigger,Trigger3M)),NA())</f>
        <v>1.3357956363115875E-2</v>
      </c>
      <c r="P830" s="44">
        <f>IFERROR(_xll.qlIndexFixing(ONIndex6M,I830,TRUE,_xll.ohTrigger(RecalcTrigger,Trigger6M)),NA())</f>
        <v>1.4206869928159449E-2</v>
      </c>
      <c r="Q830" s="183">
        <f>IFERROR(_xll.qlIndexFixing(ONIndex1Y,I830,TRUE,_xll.ohTrigger(RecalcTrigger,Trigger1Y)),NA())</f>
        <v>1.5270689529689463E-2</v>
      </c>
    </row>
    <row r="831" spans="2:17" x14ac:dyDescent="0.2">
      <c r="B831" s="39" t="s">
        <v>42</v>
      </c>
      <c r="D831" s="42">
        <f>_xll.qlCalendarAdvance(Calendar,$D830,B831,"f",FALSE)</f>
        <v>45399</v>
      </c>
      <c r="E831" s="177">
        <f>_xll.qlInterestRateIndexValueDate(IndexON,D831)</f>
        <v>45399</v>
      </c>
      <c r="F831" s="193">
        <f>IFERROR(_xll.qlIndexFixing(IndexON,D831,TRUE,_xll.ohTrigger(RecalcTrigger,TriggerON)),NA())</f>
        <v>1.2193399780269232E-2</v>
      </c>
      <c r="H831" s="42">
        <f>_xll.qlCalendarAdvance(Calendar,$H830,B831,"f",FALSE)</f>
        <v>45399</v>
      </c>
      <c r="I831" s="177">
        <f>_xll.qlInterestRateIndexValueDate(Index1M,$H831)</f>
        <v>45401</v>
      </c>
      <c r="J831" s="182">
        <f>IFERROR(_xll.qlIndexFixing(Index1M,$H831,TRUE,_xll.ohTrigger(RecalcTrigger,Trigger1M)),NA())</f>
        <v>1.2431008611076284E-2</v>
      </c>
      <c r="K831" s="44">
        <f>IFERROR(_xll.qlIndexFixing(Index3M,H831,TRUE,_xll.ohTrigger(RecalcTrigger,Trigger3M)),NA())</f>
        <v>1.3695562786933286E-2</v>
      </c>
      <c r="L831" s="44">
        <f>IFERROR(_xll.qlIndexFixing(Index6M,$H831,TRUE,_xll.ohTrigger(RecalcTrigger,Trigger6M)),NA())</f>
        <v>1.4774234840498897E-2</v>
      </c>
      <c r="M831" s="183">
        <f>IFERROR(_xll.qlIndexFixing(Index1Y,$H831,TRUE,_xll.ohTrigger(RecalcTrigger,Trigger1Y)),NA())</f>
        <v>1.6177979362426952E-2</v>
      </c>
      <c r="N831" s="182">
        <f>IFERROR(_xll.qlIndexFixing(ONIndex1M,I831,TRUE,_xll.ohTrigger(RecalcTrigger,Trigger1M)),NA())</f>
        <v>1.2339874000701911E-2</v>
      </c>
      <c r="O831" s="44">
        <f>IFERROR(_xll.qlIndexFixing(ONIndex3M,I831,TRUE,_xll.ohTrigger(RecalcTrigger,Trigger3M)),NA())</f>
        <v>1.3405045536476479E-2</v>
      </c>
      <c r="P831" s="44">
        <f>IFERROR(_xll.qlIndexFixing(ONIndex6M,I831,TRUE,_xll.ohTrigger(RecalcTrigger,Trigger6M)),NA())</f>
        <v>1.4247239330220651E-2</v>
      </c>
      <c r="Q831" s="183">
        <f>IFERROR(_xll.qlIndexFixing(ONIndex1Y,I831,TRUE,_xll.ohTrigger(RecalcTrigger,Trigger1Y)),NA())</f>
        <v>1.5305429725049891E-2</v>
      </c>
    </row>
    <row r="832" spans="2:17" x14ac:dyDescent="0.2">
      <c r="B832" s="39" t="s">
        <v>42</v>
      </c>
      <c r="D832" s="42">
        <f>_xll.qlCalendarAdvance(Calendar,$D831,B832,"f",FALSE)</f>
        <v>45406</v>
      </c>
      <c r="E832" s="177">
        <f>_xll.qlInterestRateIndexValueDate(IndexON,D832)</f>
        <v>45406</v>
      </c>
      <c r="F832" s="193">
        <f>IFERROR(_xll.qlIndexFixing(IndexON,D832,TRUE,_xll.ohTrigger(RecalcTrigger,TriggerON)),NA())</f>
        <v>1.2235176281807369E-2</v>
      </c>
      <c r="H832" s="42">
        <f>_xll.qlCalendarAdvance(Calendar,$H831,B832,"f",FALSE)</f>
        <v>45406</v>
      </c>
      <c r="I832" s="177">
        <f>_xll.qlInterestRateIndexValueDate(Index1M,$H832)</f>
        <v>45408</v>
      </c>
      <c r="J832" s="182">
        <f>IFERROR(_xll.qlIndexFixing(Index1M,$H832,TRUE,_xll.ohTrigger(RecalcTrigger,Trigger1M)),NA())</f>
        <v>1.2484536573518152E-2</v>
      </c>
      <c r="K832" s="44">
        <f>IFERROR(_xll.qlIndexFixing(Index3M,H832,TRUE,_xll.ohTrigger(RecalcTrigger,Trigger3M)),NA())</f>
        <v>1.3740450299335729E-2</v>
      </c>
      <c r="L832" s="44">
        <f>IFERROR(_xll.qlIndexFixing(Index6M,$H832,TRUE,_xll.ohTrigger(RecalcTrigger,Trigger6M)),NA())</f>
        <v>1.4810484772391439E-2</v>
      </c>
      <c r="M832" s="183">
        <f>IFERROR(_xll.qlIndexFixing(Index1Y,$H832,TRUE,_xll.ohTrigger(RecalcTrigger,Trigger1Y)),NA())</f>
        <v>1.620214228032333E-2</v>
      </c>
      <c r="N832" s="182">
        <f>IFERROR(_xll.qlIndexFixing(ONIndex1M,I832,TRUE,_xll.ohTrigger(RecalcTrigger,Trigger1M)),NA())</f>
        <v>1.2398206154569102E-2</v>
      </c>
      <c r="O832" s="44">
        <f>IFERROR(_xll.qlIndexFixing(ONIndex3M,I832,TRUE,_xll.ohTrigger(RecalcTrigger,Trigger3M)),NA())</f>
        <v>1.3455576132344049E-2</v>
      </c>
      <c r="P832" s="44">
        <f>IFERROR(_xll.qlIndexFixing(ONIndex6M,I832,TRUE,_xll.ohTrigger(RecalcTrigger,Trigger6M)),NA())</f>
        <v>1.4290504070131327E-2</v>
      </c>
      <c r="Q832" s="183">
        <f>IFERROR(_xll.qlIndexFixing(ONIndex1Y,I832,TRUE,_xll.ohTrigger(RecalcTrigger,Trigger1Y)),NA())</f>
        <v>1.5342626782364199E-2</v>
      </c>
    </row>
    <row r="833" spans="2:17" x14ac:dyDescent="0.2">
      <c r="B833" s="39" t="s">
        <v>42</v>
      </c>
      <c r="D833" s="42">
        <f>_xll.qlCalendarAdvance(Calendar,$D832,B833,"f",FALSE)</f>
        <v>45414</v>
      </c>
      <c r="E833" s="177">
        <f>_xll.qlInterestRateIndexValueDate(IndexON,D833)</f>
        <v>45414</v>
      </c>
      <c r="F833" s="193">
        <f>IFERROR(_xll.qlIndexFixing(IndexON,D833,TRUE,_xll.ohTrigger(RecalcTrigger,TriggerON)),NA())</f>
        <v>1.2282571534250053E-2</v>
      </c>
      <c r="H833" s="42">
        <f>_xll.qlCalendarAdvance(Calendar,$H832,B833,"f",FALSE)</f>
        <v>45414</v>
      </c>
      <c r="I833" s="177">
        <f>_xll.qlInterestRateIndexValueDate(Index1M,$H833)</f>
        <v>45418</v>
      </c>
      <c r="J833" s="182">
        <f>IFERROR(_xll.qlIndexFixing(Index1M,$H833,TRUE,_xll.ohTrigger(RecalcTrigger,Trigger1M)),NA())</f>
        <v>1.2560090700952582E-2</v>
      </c>
      <c r="K833" s="44">
        <f>IFERROR(_xll.qlIndexFixing(Index3M,H833,TRUE,_xll.ohTrigger(RecalcTrigger,Trigger3M)),NA())</f>
        <v>1.3807254281618931E-2</v>
      </c>
      <c r="L833" s="44">
        <f>IFERROR(_xll.qlIndexFixing(Index6M,$H833,TRUE,_xll.ohTrigger(RecalcTrigger,Trigger6M)),NA())</f>
        <v>1.4858934760072641E-2</v>
      </c>
      <c r="M833" s="183">
        <f>IFERROR(_xll.qlIndexFixing(Index1Y,$H833,TRUE,_xll.ohTrigger(RecalcTrigger,Trigger1Y)),NA())</f>
        <v>1.6234999027722789E-2</v>
      </c>
      <c r="N833" s="182">
        <f>IFERROR(_xll.qlIndexFixing(ONIndex1M,I833,TRUE,_xll.ohTrigger(RecalcTrigger,Trigger1M)),NA())</f>
        <v>1.2455639882942293E-2</v>
      </c>
      <c r="O833" s="44">
        <f>IFERROR(_xll.qlIndexFixing(ONIndex3M,I833,TRUE,_xll.ohTrigger(RecalcTrigger,Trigger3M)),NA())</f>
        <v>1.3505245386173925E-2</v>
      </c>
      <c r="P833" s="44">
        <f>IFERROR(_xll.qlIndexFixing(ONIndex6M,I833,TRUE,_xll.ohTrigger(RecalcTrigger,Trigger6M)),NA())</f>
        <v>1.4332866208848216E-2</v>
      </c>
      <c r="Q833" s="183">
        <f>IFERROR(_xll.qlIndexFixing(ONIndex1Y,I833,TRUE,_xll.ohTrigger(RecalcTrigger,Trigger1Y)),NA())</f>
        <v>1.5378818452544962E-2</v>
      </c>
    </row>
    <row r="834" spans="2:17" x14ac:dyDescent="0.2">
      <c r="B834" s="39" t="s">
        <v>42</v>
      </c>
      <c r="D834" s="42">
        <f>_xll.qlCalendarAdvance(Calendar,$D833,B834,"f",FALSE)</f>
        <v>45421</v>
      </c>
      <c r="E834" s="177">
        <f>_xll.qlInterestRateIndexValueDate(IndexON,D834)</f>
        <v>45421</v>
      </c>
      <c r="F834" s="193">
        <f>IFERROR(_xll.qlIndexFixing(IndexON,D834,TRUE,_xll.ohTrigger(RecalcTrigger,TriggerON)),NA())</f>
        <v>1.2323846162365371E-2</v>
      </c>
      <c r="H834" s="42">
        <f>_xll.qlCalendarAdvance(Calendar,$H833,B834,"f",FALSE)</f>
        <v>45421</v>
      </c>
      <c r="I834" s="177">
        <f>_xll.qlInterestRateIndexValueDate(Index1M,$H834)</f>
        <v>45425</v>
      </c>
      <c r="J834" s="182">
        <f>IFERROR(_xll.qlIndexFixing(Index1M,$H834,TRUE,_xll.ohTrigger(RecalcTrigger,Trigger1M)),NA())</f>
        <v>1.2612272345235556E-2</v>
      </c>
      <c r="K834" s="44">
        <f>IFERROR(_xll.qlIndexFixing(Index3M,H834,TRUE,_xll.ohTrigger(RecalcTrigger,Trigger3M)),NA())</f>
        <v>1.3851157535534753E-2</v>
      </c>
      <c r="L834" s="44">
        <f>IFERROR(_xll.qlIndexFixing(Index6M,$H834,TRUE,_xll.ohTrigger(RecalcTrigger,Trigger6M)),NA())</f>
        <v>1.489436929223938E-2</v>
      </c>
      <c r="M834" s="183">
        <f>IFERROR(_xll.qlIndexFixing(Index1Y,$H834,TRUE,_xll.ohTrigger(RecalcTrigger,Trigger1Y)),NA())</f>
        <v>1.6260359842891682E-2</v>
      </c>
      <c r="N834" s="182">
        <f>IFERROR(_xll.qlIndexFixing(ONIndex1M,I834,TRUE,_xll.ohTrigger(RecalcTrigger,Trigger1M)),NA())</f>
        <v>1.2508849702133062E-2</v>
      </c>
      <c r="O834" s="44">
        <f>IFERROR(_xll.qlIndexFixing(ONIndex3M,I834,TRUE,_xll.ohTrigger(RecalcTrigger,Trigger3M)),NA())</f>
        <v>1.3551445526607253E-2</v>
      </c>
      <c r="P834" s="44">
        <f>IFERROR(_xll.qlIndexFixing(ONIndex6M,I834,TRUE,_xll.ohTrigger(RecalcTrigger,Trigger6M)),NA())</f>
        <v>1.4372342556399076E-2</v>
      </c>
      <c r="Q834" s="183">
        <f>IFERROR(_xll.qlIndexFixing(ONIndex1Y,I834,TRUE,_xll.ohTrigger(RecalcTrigger,Trigger1Y)),NA())</f>
        <v>1.5412585238552268E-2</v>
      </c>
    </row>
    <row r="835" spans="2:17" x14ac:dyDescent="0.2">
      <c r="B835" s="39" t="s">
        <v>42</v>
      </c>
      <c r="D835" s="42">
        <f>_xll.qlCalendarAdvance(Calendar,$D834,B835,"f",FALSE)</f>
        <v>45428</v>
      </c>
      <c r="E835" s="177">
        <f>_xll.qlInterestRateIndexValueDate(IndexON,D835)</f>
        <v>45428</v>
      </c>
      <c r="F835" s="193">
        <f>IFERROR(_xll.qlIndexFixing(IndexON,D835,TRUE,_xll.ohTrigger(RecalcTrigger,TriggerON)),NA())</f>
        <v>1.2364974585192812E-2</v>
      </c>
      <c r="H835" s="42">
        <f>_xll.qlCalendarAdvance(Calendar,$H834,B835,"f",FALSE)</f>
        <v>45428</v>
      </c>
      <c r="I835" s="177">
        <f>_xll.qlInterestRateIndexValueDate(Index1M,$H835)</f>
        <v>45432</v>
      </c>
      <c r="J835" s="182">
        <f>IFERROR(_xll.qlIndexFixing(Index1M,$H835,TRUE,_xll.ohTrigger(RecalcTrigger,Trigger1M)),NA())</f>
        <v>1.2663864973077749E-2</v>
      </c>
      <c r="K835" s="44">
        <f>IFERROR(_xll.qlIndexFixing(Index3M,H835,TRUE,_xll.ohTrigger(RecalcTrigger,Trigger3M)),NA())</f>
        <v>1.3894657402545828E-2</v>
      </c>
      <c r="L835" s="44">
        <f>IFERROR(_xll.qlIndexFixing(Index6M,$H835,TRUE,_xll.ohTrigger(RecalcTrigger,Trigger6M)),NA())</f>
        <v>1.4929453491010347E-2</v>
      </c>
      <c r="M835" s="183">
        <f>IFERROR(_xll.qlIndexFixing(Index1Y,$H835,TRUE,_xll.ohTrigger(RecalcTrigger,Trigger1Y)),NA())</f>
        <v>1.6285373710659135E-2</v>
      </c>
      <c r="N835" s="182">
        <f>IFERROR(_xll.qlIndexFixing(ONIndex1M,I835,TRUE,_xll.ohTrigger(RecalcTrigger,Trigger1M)),NA())</f>
        <v>1.2561481321515799E-2</v>
      </c>
      <c r="O835" s="44">
        <f>IFERROR(_xll.qlIndexFixing(ONIndex3M,I835,TRUE,_xll.ohTrigger(RecalcTrigger,Trigger3M)),NA())</f>
        <v>1.3597264102180873E-2</v>
      </c>
      <c r="P835" s="44">
        <f>IFERROR(_xll.qlIndexFixing(ONIndex6M,I835,TRUE,_xll.ohTrigger(RecalcTrigger,Trigger6M)),NA())</f>
        <v>1.4411501993532028E-2</v>
      </c>
      <c r="Q835" s="183">
        <f>IFERROR(_xll.qlIndexFixing(ONIndex1Y,I835,TRUE,_xll.ohTrigger(RecalcTrigger,Trigger1Y)),NA())</f>
        <v>1.5446044254749935E-2</v>
      </c>
    </row>
    <row r="836" spans="2:17" x14ac:dyDescent="0.2">
      <c r="B836" s="39" t="s">
        <v>42</v>
      </c>
      <c r="D836" s="42">
        <f>_xll.qlCalendarAdvance(Calendar,$D835,B836,"f",FALSE)</f>
        <v>45435</v>
      </c>
      <c r="E836" s="177">
        <f>_xll.qlInterestRateIndexValueDate(IndexON,D836)</f>
        <v>45435</v>
      </c>
      <c r="F836" s="193">
        <f>IFERROR(_xll.qlIndexFixing(IndexON,D836,TRUE,_xll.ohTrigger(RecalcTrigger,TriggerON)),NA())</f>
        <v>1.2405956042380595E-2</v>
      </c>
      <c r="H836" s="42">
        <f>_xll.qlCalendarAdvance(Calendar,$H835,B836,"f",FALSE)</f>
        <v>45435</v>
      </c>
      <c r="I836" s="177">
        <f>_xll.qlInterestRateIndexValueDate(Index1M,$H836)</f>
        <v>45439</v>
      </c>
      <c r="J836" s="182">
        <f>IFERROR(_xll.qlIndexFixing(Index1M,$H836,TRUE,_xll.ohTrigger(RecalcTrigger,Trigger1M)),NA())</f>
        <v>1.2714862959010035E-2</v>
      </c>
      <c r="K836" s="44">
        <f>IFERROR(_xll.qlIndexFixing(Index3M,H836,TRUE,_xll.ohTrigger(RecalcTrigger,Trigger3M)),NA())</f>
        <v>1.3937750495274818E-2</v>
      </c>
      <c r="L836" s="44">
        <f>IFERROR(_xll.qlIndexFixing(Index6M,$H836,TRUE,_xll.ohTrigger(RecalcTrigger,Trigger6M)),NA())</f>
        <v>1.4964184862183308E-2</v>
      </c>
      <c r="M836" s="183">
        <f>IFERROR(_xll.qlIndexFixing(Index1Y,$H836,TRUE,_xll.ohTrigger(RecalcTrigger,Trigger1Y)),NA())</f>
        <v>1.6310048902513193E-2</v>
      </c>
      <c r="N836" s="182">
        <f>IFERROR(_xll.qlIndexFixing(ONIndex1M,I836,TRUE,_xll.ohTrigger(RecalcTrigger,Trigger1M)),NA())</f>
        <v>1.2613529129259504E-2</v>
      </c>
      <c r="O836" s="44">
        <f>IFERROR(_xll.qlIndexFixing(ONIndex3M,I836,TRUE,_xll.ohTrigger(RecalcTrigger,Trigger3M)),NA())</f>
        <v>1.3642697750624322E-2</v>
      </c>
      <c r="P836" s="44">
        <f>IFERROR(_xll.qlIndexFixing(ONIndex6M,I836,TRUE,_xll.ohTrigger(RecalcTrigger,Trigger6M)),NA())</f>
        <v>1.4450342063572208E-2</v>
      </c>
      <c r="Q836" s="183">
        <f>IFERROR(_xll.qlIndexFixing(ONIndex1Y,I836,TRUE,_xll.ohTrigger(RecalcTrigger,Trigger1Y)),NA())</f>
        <v>1.5479193381873202E-2</v>
      </c>
    </row>
    <row r="837" spans="2:17" x14ac:dyDescent="0.2">
      <c r="B837" s="39" t="s">
        <v>42</v>
      </c>
      <c r="D837" s="42">
        <f>_xll.qlCalendarAdvance(Calendar,$D836,B837,"f",FALSE)</f>
        <v>45442</v>
      </c>
      <c r="E837" s="177">
        <f>_xll.qlInterestRateIndexValueDate(IndexON,D837)</f>
        <v>45442</v>
      </c>
      <c r="F837" s="193">
        <f>IFERROR(_xll.qlIndexFixing(IndexON,D837,TRUE,_xll.ohTrigger(RecalcTrigger,TriggerON)),NA())</f>
        <v>1.2446789773736811E-2</v>
      </c>
      <c r="H837" s="42">
        <f>_xll.qlCalendarAdvance(Calendar,$H836,B837,"f",FALSE)</f>
        <v>45442</v>
      </c>
      <c r="I837" s="177">
        <f>_xll.qlInterestRateIndexValueDate(Index1M,$H837)</f>
        <v>45446</v>
      </c>
      <c r="J837" s="182">
        <f>IFERROR(_xll.qlIndexFixing(Index1M,$H837,TRUE,_xll.ohTrigger(RecalcTrigger,Trigger1M)),NA())</f>
        <v>1.2761486174994729E-2</v>
      </c>
      <c r="K837" s="44">
        <f>IFERROR(_xll.qlIndexFixing(Index3M,H837,TRUE,_xll.ohTrigger(RecalcTrigger,Trigger3M)),NA())</f>
        <v>1.3980433426321798E-2</v>
      </c>
      <c r="L837" s="44">
        <f>IFERROR(_xll.qlIndexFixing(Index6M,$H837,TRUE,_xll.ohTrigger(RecalcTrigger,Trigger6M)),NA())</f>
        <v>1.4995917567807908E-2</v>
      </c>
      <c r="M837" s="183">
        <f>IFERROR(_xll.qlIndexFixing(Index1Y,$H837,TRUE,_xll.ohTrigger(RecalcTrigger,Trigger1Y)),NA())</f>
        <v>1.6334393778284603E-2</v>
      </c>
      <c r="N837" s="182">
        <f>IFERROR(_xll.qlIndexFixing(ONIndex1M,I837,TRUE,_xll.ohTrigger(RecalcTrigger,Trigger1M)),NA())</f>
        <v>1.2664987513293369E-2</v>
      </c>
      <c r="O837" s="44">
        <f>IFERROR(_xll.qlIndexFixing(ONIndex3M,I837,TRUE,_xll.ohTrigger(RecalcTrigger,Trigger3M)),NA())</f>
        <v>1.3687743109747075E-2</v>
      </c>
      <c r="P837" s="44">
        <f>IFERROR(_xll.qlIndexFixing(ONIndex6M,I837,TRUE,_xll.ohTrigger(RecalcTrigger,Trigger6M)),NA())</f>
        <v>1.4488860309445073E-2</v>
      </c>
      <c r="Q837" s="183">
        <f>IFERROR(_xll.qlIndexFixing(ONIndex1Y,I837,TRUE,_xll.ohTrigger(RecalcTrigger,Trigger1Y)),NA())</f>
        <v>1.5512030500177687E-2</v>
      </c>
    </row>
    <row r="838" spans="2:17" x14ac:dyDescent="0.2">
      <c r="B838" s="39" t="s">
        <v>42</v>
      </c>
      <c r="D838" s="42">
        <f>_xll.qlCalendarAdvance(Calendar,$D837,B838,"f",FALSE)</f>
        <v>45449</v>
      </c>
      <c r="E838" s="177">
        <f>_xll.qlInterestRateIndexValueDate(IndexON,D838)</f>
        <v>45449</v>
      </c>
      <c r="F838" s="193">
        <f>IFERROR(_xll.qlIndexFixing(IndexON,D838,TRUE,_xll.ohTrigger(RecalcTrigger,TriggerON)),NA())</f>
        <v>1.2487475018829741E-2</v>
      </c>
      <c r="H838" s="42">
        <f>_xll.qlCalendarAdvance(Calendar,$H837,B838,"f",FALSE)</f>
        <v>45449</v>
      </c>
      <c r="I838" s="177">
        <f>_xll.qlInterestRateIndexValueDate(Index1M,$H838)</f>
        <v>45453</v>
      </c>
      <c r="J838" s="182">
        <f>IFERROR(_xll.qlIndexFixing(Index1M,$H838,TRUE,_xll.ohTrigger(RecalcTrigger,Trigger1M)),NA())</f>
        <v>1.2811319987737768E-2</v>
      </c>
      <c r="K838" s="44">
        <f>IFERROR(_xll.qlIndexFixing(Index3M,H838,TRUE,_xll.ohTrigger(RecalcTrigger,Trigger3M)),NA())</f>
        <v>1.4022702808265989E-2</v>
      </c>
      <c r="L838" s="44">
        <f>IFERROR(_xll.qlIndexFixing(Index6M,$H838,TRUE,_xll.ohTrigger(RecalcTrigger,Trigger6M)),NA())</f>
        <v>1.5029960802395961E-2</v>
      </c>
      <c r="M838" s="183">
        <f>IFERROR(_xll.qlIndexFixing(Index1Y,$H838,TRUE,_xll.ohTrigger(RecalcTrigger,Trigger1Y)),NA())</f>
        <v>1.6358416786132573E-2</v>
      </c>
      <c r="N838" s="182">
        <f>IFERROR(_xll.qlIndexFixing(ONIndex1M,I838,TRUE,_xll.ohTrigger(RecalcTrigger,Trigger1M)),NA())</f>
        <v>1.2715850861866329E-2</v>
      </c>
      <c r="O838" s="44">
        <f>IFERROR(_xll.qlIndexFixing(ONIndex3M,I838,TRUE,_xll.ohTrigger(RecalcTrigger,Trigger3M)),NA())</f>
        <v>1.3732396817198733E-2</v>
      </c>
      <c r="P838" s="44">
        <f>IFERROR(_xll.qlIndexFixing(ONIndex6M,I838,TRUE,_xll.ohTrigger(RecalcTrigger,Trigger6M)),NA())</f>
        <v>1.4527054274395823E-2</v>
      </c>
      <c r="Q838" s="183">
        <f>IFERROR(_xll.qlIndexFixing(ONIndex1Y,I838,TRUE,_xll.ohTrigger(RecalcTrigger,Trigger1Y)),NA())</f>
        <v>1.5544553490318691E-2</v>
      </c>
    </row>
    <row r="839" spans="2:17" x14ac:dyDescent="0.2">
      <c r="B839" s="39" t="s">
        <v>42</v>
      </c>
      <c r="D839" s="42">
        <f>_xll.qlCalendarAdvance(Calendar,$D838,B839,"f",FALSE)</f>
        <v>45456</v>
      </c>
      <c r="E839" s="177">
        <f>_xll.qlInterestRateIndexValueDate(IndexON,D839)</f>
        <v>45456</v>
      </c>
      <c r="F839" s="193">
        <f>IFERROR(_xll.qlIndexFixing(IndexON,D839,TRUE,_xll.ohTrigger(RecalcTrigger,TriggerON)),NA())</f>
        <v>1.252801101762735E-2</v>
      </c>
      <c r="H839" s="42">
        <f>_xll.qlCalendarAdvance(Calendar,$H838,B839,"f",FALSE)</f>
        <v>45456</v>
      </c>
      <c r="I839" s="177">
        <f>_xll.qlInterestRateIndexValueDate(Index1M,$H839)</f>
        <v>45460</v>
      </c>
      <c r="J839" s="182">
        <f>IFERROR(_xll.qlIndexFixing(Index1M,$H839,TRUE,_xll.ohTrigger(RecalcTrigger,Trigger1M)),NA())</f>
        <v>1.2860542698868827E-2</v>
      </c>
      <c r="K839" s="44">
        <f>IFERROR(_xll.qlIndexFixing(Index3M,H839,TRUE,_xll.ohTrigger(RecalcTrigger,Trigger3M)),NA())</f>
        <v>1.4064555253675318E-2</v>
      </c>
      <c r="L839" s="44">
        <f>IFERROR(_xll.qlIndexFixing(Index6M,$H839,TRUE,_xll.ohTrigger(RecalcTrigger,Trigger6M)),NA())</f>
        <v>1.5063643916859257E-2</v>
      </c>
      <c r="M839" s="183">
        <f>IFERROR(_xll.qlIndexFixing(Index1Y,$H839,TRUE,_xll.ohTrigger(RecalcTrigger,Trigger1Y)),NA())</f>
        <v>1.6382126462525952E-2</v>
      </c>
      <c r="N839" s="182">
        <f>IFERROR(_xll.qlIndexFixing(ONIndex1M,I839,TRUE,_xll.ohTrigger(RecalcTrigger,Trigger1M)),NA())</f>
        <v>1.2766113562987513E-2</v>
      </c>
      <c r="O839" s="44">
        <f>IFERROR(_xll.qlIndexFixing(ONIndex3M,I839,TRUE,_xll.ohTrigger(RecalcTrigger,Trigger3M)),NA())</f>
        <v>1.3776655510868707E-2</v>
      </c>
      <c r="P839" s="44">
        <f>IFERROR(_xll.qlIndexFixing(ONIndex6M,I839,TRUE,_xll.ohTrigger(RecalcTrigger,Trigger6M)),NA())</f>
        <v>1.4564921501349914E-2</v>
      </c>
      <c r="Q839" s="183">
        <f>IFERROR(_xll.qlIndexFixing(ONIndex1Y,I839,TRUE,_xll.ohTrigger(RecalcTrigger,Trigger1Y)),NA())</f>
        <v>1.557676023263177E-2</v>
      </c>
    </row>
    <row r="840" spans="2:17" x14ac:dyDescent="0.2">
      <c r="B840" s="39" t="s">
        <v>42</v>
      </c>
      <c r="D840" s="42">
        <f>_xll.qlCalendarAdvance(Calendar,$D839,B840,"f",FALSE)</f>
        <v>45463</v>
      </c>
      <c r="E840" s="177">
        <f>_xll.qlInterestRateIndexValueDate(IndexON,D840)</f>
        <v>45463</v>
      </c>
      <c r="F840" s="193">
        <f>IFERROR(_xll.qlIndexFixing(IndexON,D840,TRUE,_xll.ohTrigger(RecalcTrigger,TriggerON)),NA())</f>
        <v>1.2568397009617982E-2</v>
      </c>
      <c r="H840" s="42">
        <f>_xll.qlCalendarAdvance(Calendar,$H839,B840,"f",FALSE)</f>
        <v>45463</v>
      </c>
      <c r="I840" s="177">
        <f>_xll.qlInterestRateIndexValueDate(Index1M,$H840)</f>
        <v>45467</v>
      </c>
      <c r="J840" s="182">
        <f>IFERROR(_xll.qlIndexFixing(Index1M,$H840,TRUE,_xll.ohTrigger(RecalcTrigger,Trigger1M)),NA())</f>
        <v>1.2909148683359462E-2</v>
      </c>
      <c r="K840" s="44">
        <f>IFERROR(_xll.qlIndexFixing(Index3M,H840,TRUE,_xll.ohTrigger(RecalcTrigger,Trigger3M)),NA())</f>
        <v>1.4105987375102073E-2</v>
      </c>
      <c r="L840" s="44">
        <f>IFERROR(_xll.qlIndexFixing(Index6M,$H840,TRUE,_xll.ohTrigger(RecalcTrigger,Trigger6M)),NA())</f>
        <v>1.5096964417280152E-2</v>
      </c>
      <c r="M840" s="183">
        <f>IFERROR(_xll.qlIndexFixing(Index1Y,$H840,TRUE,_xll.ohTrigger(RecalcTrigger,Trigger1Y)),NA())</f>
        <v>1.6405531432228112E-2</v>
      </c>
      <c r="N840" s="182">
        <f>IFERROR(_xll.qlIndexFixing(ONIndex1M,I840,TRUE,_xll.ohTrigger(RecalcTrigger,Trigger1M)),NA())</f>
        <v>1.2815770004586113E-2</v>
      </c>
      <c r="O840" s="44">
        <f>IFERROR(_xll.qlIndexFixing(ONIndex3M,I840,TRUE,_xll.ohTrigger(RecalcTrigger,Trigger3M)),NA())</f>
        <v>1.3820515828406599E-2</v>
      </c>
      <c r="P840" s="44">
        <f>IFERROR(_xll.qlIndexFixing(ONIndex6M,I840,TRUE,_xll.ohTrigger(RecalcTrigger,Trigger6M)),NA())</f>
        <v>1.460245953371242E-2</v>
      </c>
      <c r="Q840" s="183">
        <f>IFERROR(_xll.qlIndexFixing(ONIndex1Y,I840,TRUE,_xll.ohTrigger(RecalcTrigger,Trigger1Y)),NA())</f>
        <v>1.560864860785216E-2</v>
      </c>
    </row>
    <row r="841" spans="2:17" x14ac:dyDescent="0.2">
      <c r="B841" s="39" t="s">
        <v>42</v>
      </c>
      <c r="D841" s="42">
        <f>_xll.qlCalendarAdvance(Calendar,$D840,B841,"f",FALSE)</f>
        <v>45470</v>
      </c>
      <c r="E841" s="177">
        <f>_xll.qlInterestRateIndexValueDate(IndexON,D841)</f>
        <v>45470</v>
      </c>
      <c r="F841" s="193">
        <f>IFERROR(_xll.qlIndexFixing(IndexON,D841,TRUE,_xll.ohTrigger(RecalcTrigger,TriggerON)),NA())</f>
        <v>1.2608632234449857E-2</v>
      </c>
      <c r="H841" s="42">
        <f>_xll.qlCalendarAdvance(Calendar,$H840,B841,"f",FALSE)</f>
        <v>45470</v>
      </c>
      <c r="I841" s="177">
        <f>_xll.qlInterestRateIndexValueDate(Index1M,$H841)</f>
        <v>45474</v>
      </c>
      <c r="J841" s="182">
        <f>IFERROR(_xll.qlIndexFixing(Index1M,$H841,TRUE,_xll.ohTrigger(RecalcTrigger,Trigger1M)),NA())</f>
        <v>1.2960736368131701E-2</v>
      </c>
      <c r="K841" s="44">
        <f>IFERROR(_xll.qlIndexFixing(Index3M,H841,TRUE,_xll.ohTrigger(RecalcTrigger,Trigger3M)),NA())</f>
        <v>1.4146995785091585E-2</v>
      </c>
      <c r="L841" s="44">
        <f>IFERROR(_xll.qlIndexFixing(Index6M,$H841,TRUE,_xll.ohTrigger(RecalcTrigger,Trigger6M)),NA())</f>
        <v>1.5135001787980187E-2</v>
      </c>
      <c r="M841" s="183">
        <f>IFERROR(_xll.qlIndexFixing(Index1Y,$H841,TRUE,_xll.ohTrigger(RecalcTrigger,Trigger1Y)),NA())</f>
        <v>1.6428640408278544E-2</v>
      </c>
      <c r="N841" s="182">
        <f>IFERROR(_xll.qlIndexFixing(ONIndex1M,I841,TRUE,_xll.ohTrigger(RecalcTrigger,Trigger1M)),NA())</f>
        <v>1.2864814574911065E-2</v>
      </c>
      <c r="O841" s="44">
        <f>IFERROR(_xll.qlIndexFixing(ONIndex3M,I841,TRUE,_xll.ohTrigger(RecalcTrigger,Trigger3M)),NA())</f>
        <v>1.386397440746201E-2</v>
      </c>
      <c r="P841" s="44">
        <f>IFERROR(_xll.qlIndexFixing(ONIndex6M,I841,TRUE,_xll.ohTrigger(RecalcTrigger,Trigger6M)),NA())</f>
        <v>1.4639665914248923E-2</v>
      </c>
      <c r="Q841" s="183">
        <f>IFERROR(_xll.qlIndexFixing(ONIndex1Y,I841,TRUE,_xll.ohTrigger(RecalcTrigger,Trigger1Y)),NA())</f>
        <v>1.5640216496315418E-2</v>
      </c>
    </row>
    <row r="842" spans="2:17" x14ac:dyDescent="0.2">
      <c r="B842" s="39" t="s">
        <v>42</v>
      </c>
      <c r="D842" s="42">
        <f>_xll.qlCalendarAdvance(Calendar,$D841,B842,"f",FALSE)</f>
        <v>45477</v>
      </c>
      <c r="E842" s="177">
        <f>_xll.qlInterestRateIndexValueDate(IndexON,D842)</f>
        <v>45477</v>
      </c>
      <c r="F842" s="193">
        <f>IFERROR(_xll.qlIndexFixing(IndexON,D842,TRUE,_xll.ohTrigger(RecalcTrigger,TriggerON)),NA())</f>
        <v>1.2648715931931065E-2</v>
      </c>
      <c r="H842" s="42">
        <f>_xll.qlCalendarAdvance(Calendar,$H841,B842,"f",FALSE)</f>
        <v>45477</v>
      </c>
      <c r="I842" s="177">
        <f>_xll.qlInterestRateIndexValueDate(Index1M,$H842)</f>
        <v>45481</v>
      </c>
      <c r="J842" s="182">
        <f>IFERROR(_xll.qlIndexFixing(Index1M,$H842,TRUE,_xll.ohTrigger(RecalcTrigger,Trigger1M)),NA())</f>
        <v>1.3008048367469329E-2</v>
      </c>
      <c r="K842" s="44">
        <f>IFERROR(_xll.qlIndexFixing(Index3M,H842,TRUE,_xll.ohTrigger(RecalcTrigger,Trigger3M)),NA())</f>
        <v>1.4187577096185717E-2</v>
      </c>
      <c r="L842" s="44">
        <f>IFERROR(_xll.qlIndexFixing(Index6M,$H842,TRUE,_xll.ohTrigger(RecalcTrigger,Trigger6M)),NA())</f>
        <v>1.5165024036710573E-2</v>
      </c>
      <c r="M842" s="183">
        <f>IFERROR(_xll.qlIndexFixing(Index1Y,$H842,TRUE,_xll.ohTrigger(RecalcTrigger,Trigger1Y)),NA())</f>
        <v>1.6451462191979294E-2</v>
      </c>
      <c r="N842" s="182">
        <f>IFERROR(_xll.qlIndexFixing(ONIndex1M,I842,TRUE,_xll.ohTrigger(RecalcTrigger,Trigger1M)),NA())</f>
        <v>1.2913241661811625E-2</v>
      </c>
      <c r="O842" s="44">
        <f>IFERROR(_xll.qlIndexFixing(ONIndex3M,I842,TRUE,_xll.ohTrigger(RecalcTrigger,Trigger3M)),NA())</f>
        <v>1.390702788592435E-2</v>
      </c>
      <c r="P842" s="44">
        <f>IFERROR(_xll.qlIndexFixing(ONIndex6M,I842,TRUE,_xll.ohTrigger(RecalcTrigger,Trigger6M)),NA())</f>
        <v>1.4676538186364496E-2</v>
      </c>
      <c r="Q842" s="183">
        <f>IFERROR(_xll.qlIndexFixing(ONIndex1Y,I842,TRUE,_xll.ohTrigger(RecalcTrigger,Trigger1Y)),NA())</f>
        <v>1.5671461778676843E-2</v>
      </c>
    </row>
    <row r="843" spans="2:17" x14ac:dyDescent="0.2">
      <c r="B843" s="39" t="s">
        <v>42</v>
      </c>
      <c r="D843" s="42">
        <f>_xll.qlCalendarAdvance(Calendar,$D842,B843,"f",FALSE)</f>
        <v>45484</v>
      </c>
      <c r="E843" s="177">
        <f>_xll.qlInterestRateIndexValueDate(IndexON,D843)</f>
        <v>45484</v>
      </c>
      <c r="F843" s="193">
        <f>IFERROR(_xll.qlIndexFixing(IndexON,D843,TRUE,_xll.ohTrigger(RecalcTrigger,TriggerON)),NA())</f>
        <v>1.2688647341869697E-2</v>
      </c>
      <c r="H843" s="42">
        <f>_xll.qlCalendarAdvance(Calendar,$H842,B843,"f",FALSE)</f>
        <v>45484</v>
      </c>
      <c r="I843" s="177">
        <f>_xll.qlInterestRateIndexValueDate(Index1M,$H843)</f>
        <v>45488</v>
      </c>
      <c r="J843" s="182">
        <f>IFERROR(_xll.qlIndexFixing(Index1M,$H843,TRUE,_xll.ohTrigger(RecalcTrigger,Trigger1M)),NA())</f>
        <v>1.3054726346543571E-2</v>
      </c>
      <c r="K843" s="44">
        <f>IFERROR(_xll.qlIndexFixing(Index3M,H843,TRUE,_xll.ohTrigger(RecalcTrigger,Trigger3M)),NA())</f>
        <v>1.4227727920924591E-2</v>
      </c>
      <c r="L843" s="44">
        <f>IFERROR(_xll.qlIndexFixing(Index6M,$H843,TRUE,_xll.ohTrigger(RecalcTrigger,Trigger6M)),NA())</f>
        <v>1.5197215778800415E-2</v>
      </c>
      <c r="M843" s="183">
        <f>IFERROR(_xll.qlIndexFixing(Index1Y,$H843,TRUE,_xll.ohTrigger(RecalcTrigger,Trigger1Y)),NA())</f>
        <v>1.6474005672877653E-2</v>
      </c>
      <c r="N843" s="182">
        <f>IFERROR(_xll.qlIndexFixing(ONIndex1M,I843,TRUE,_xll.ohTrigger(RecalcTrigger,Trigger1M)),NA())</f>
        <v>1.2961045653616665E-2</v>
      </c>
      <c r="O843" s="44">
        <f>IFERROR(_xll.qlIndexFixing(ONIndex3M,I843,TRUE,_xll.ohTrigger(RecalcTrigger,Trigger3M)),NA())</f>
        <v>1.3949672901443222E-2</v>
      </c>
      <c r="P843" s="44">
        <f>IFERROR(_xll.qlIndexFixing(ONIndex6M,I843,TRUE,_xll.ohTrigger(RecalcTrigger,Trigger6M)),NA())</f>
        <v>1.4713073893064532E-2</v>
      </c>
      <c r="Q843" s="183">
        <f>IFERROR(_xll.qlIndexFixing(ONIndex1Y,I843,TRUE,_xll.ohTrigger(RecalcTrigger,Trigger1Y)),NA())</f>
        <v>1.5702382335351928E-2</v>
      </c>
    </row>
    <row r="844" spans="2:17" x14ac:dyDescent="0.2">
      <c r="B844" s="39" t="s">
        <v>42</v>
      </c>
      <c r="D844" s="42">
        <f>_xll.qlCalendarAdvance(Calendar,$D843,B844,"f",FALSE)</f>
        <v>45491</v>
      </c>
      <c r="E844" s="177">
        <f>_xll.qlInterestRateIndexValueDate(IndexON,D844)</f>
        <v>45491</v>
      </c>
      <c r="F844" s="193">
        <f>IFERROR(_xll.qlIndexFixing(IndexON,D844,TRUE,_xll.ohTrigger(RecalcTrigger,TriggerON)),NA())</f>
        <v>1.2728425703834034E-2</v>
      </c>
      <c r="H844" s="42">
        <f>_xll.qlCalendarAdvance(Calendar,$H843,B844,"f",FALSE)</f>
        <v>45491</v>
      </c>
      <c r="I844" s="177">
        <f>_xll.qlInterestRateIndexValueDate(Index1M,$H844)</f>
        <v>45495</v>
      </c>
      <c r="J844" s="182">
        <f>IFERROR(_xll.qlIndexFixing(Index1M,$H844,TRUE,_xll.ohTrigger(RecalcTrigger,Trigger1M)),NA())</f>
        <v>1.3100764679898194E-2</v>
      </c>
      <c r="K844" s="44">
        <f>IFERROR(_xll.qlIndexFixing(Index3M,H844,TRUE,_xll.ohTrigger(RecalcTrigger,Trigger3M)),NA())</f>
        <v>1.4267444871850065E-2</v>
      </c>
      <c r="L844" s="44">
        <f>IFERROR(_xll.qlIndexFixing(Index6M,$H844,TRUE,_xll.ohTrigger(RecalcTrigger,Trigger6M)),NA())</f>
        <v>1.5229034740564518E-2</v>
      </c>
      <c r="M844" s="183">
        <f>IFERROR(_xll.qlIndexFixing(Index1Y,$H844,TRUE,_xll.ohTrigger(RecalcTrigger,Trigger1Y)),NA())</f>
        <v>1.6496279828751702E-2</v>
      </c>
      <c r="N844" s="182">
        <f>IFERROR(_xll.qlIndexFixing(ONIndex1M,I844,TRUE,_xll.ohTrigger(RecalcTrigger,Trigger1M)),NA())</f>
        <v>1.3008220938175441E-2</v>
      </c>
      <c r="O844" s="44">
        <f>IFERROR(_xll.qlIndexFixing(ONIndex3M,I844,TRUE,_xll.ohTrigger(RecalcTrigger,Trigger3M)),NA())</f>
        <v>1.3991906091828099E-2</v>
      </c>
      <c r="P844" s="44">
        <f>IFERROR(_xll.qlIndexFixing(ONIndex6M,I844,TRUE,_xll.ohTrigger(RecalcTrigger,Trigger6M)),NA())</f>
        <v>1.4749270577434359E-2</v>
      </c>
      <c r="Q844" s="183">
        <f>IFERROR(_xll.qlIndexFixing(ONIndex1Y,I844,TRUE,_xll.ohTrigger(RecalcTrigger,Trigger1Y)),NA())</f>
        <v>1.57329760468361E-2</v>
      </c>
    </row>
    <row r="845" spans="2:17" x14ac:dyDescent="0.2">
      <c r="B845" s="39" t="s">
        <v>42</v>
      </c>
      <c r="D845" s="42">
        <f>_xll.qlCalendarAdvance(Calendar,$D844,B845,"f",FALSE)</f>
        <v>45498</v>
      </c>
      <c r="E845" s="177">
        <f>_xll.qlInterestRateIndexValueDate(IndexON,D845)</f>
        <v>45498</v>
      </c>
      <c r="F845" s="193">
        <f>IFERROR(_xll.qlIndexFixing(IndexON,D845,TRUE,_xll.ohTrigger(RecalcTrigger,TriggerON)),NA())</f>
        <v>1.2768050257552233E-2</v>
      </c>
      <c r="H845" s="42">
        <f>_xll.qlCalendarAdvance(Calendar,$H844,B845,"f",FALSE)</f>
        <v>45498</v>
      </c>
      <c r="I845" s="177">
        <f>_xll.qlInterestRateIndexValueDate(Index1M,$H845)</f>
        <v>45502</v>
      </c>
      <c r="J845" s="182">
        <f>IFERROR(_xll.qlIndexFixing(Index1M,$H845,TRUE,_xll.ohTrigger(RecalcTrigger,Trigger1M)),NA())</f>
        <v>1.314615774210018E-2</v>
      </c>
      <c r="K845" s="44">
        <f>IFERROR(_xll.qlIndexFixing(Index3M,H845,TRUE,_xll.ohTrigger(RecalcTrigger,Trigger3M)),NA())</f>
        <v>1.4306724561514429E-2</v>
      </c>
      <c r="L845" s="44">
        <f>IFERROR(_xll.qlIndexFixing(Index6M,$H845,TRUE,_xll.ohTrigger(RecalcTrigger,Trigger6M)),NA())</f>
        <v>1.5260478428091284E-2</v>
      </c>
      <c r="M845" s="183">
        <f>IFERROR(_xll.qlIndexFixing(Index1Y,$H845,TRUE,_xll.ohTrigger(RecalcTrigger,Trigger1Y)),NA())</f>
        <v>1.6518293725595424E-2</v>
      </c>
      <c r="N845" s="182">
        <f>IFERROR(_xll.qlIndexFixing(ONIndex1M,I845,TRUE,_xll.ohTrigger(RecalcTrigger,Trigger1M)),NA())</f>
        <v>1.3054761903736889E-2</v>
      </c>
      <c r="O845" s="44">
        <f>IFERROR(_xll.qlIndexFixing(ONIndex3M,I845,TRUE,_xll.ohTrigger(RecalcTrigger,Trigger3M)),NA())</f>
        <v>1.4033724094568711E-2</v>
      </c>
      <c r="P845" s="44">
        <f>IFERROR(_xll.qlIndexFixing(ONIndex6M,I845,TRUE,_xll.ohTrigger(RecalcTrigger,Trigger6M)),NA())</f>
        <v>1.4785125782559305E-2</v>
      </c>
      <c r="Q845" s="183">
        <f>IFERROR(_xll.qlIndexFixing(ONIndex1Y,I845,TRUE,_xll.ohTrigger(RecalcTrigger,Trigger1Y)),NA())</f>
        <v>1.5763240793624789E-2</v>
      </c>
    </row>
    <row r="846" spans="2:17" x14ac:dyDescent="0.2">
      <c r="B846" s="39" t="s">
        <v>42</v>
      </c>
      <c r="D846" s="42">
        <f>_xll.qlCalendarAdvance(Calendar,$D845,B846,"f",FALSE)</f>
        <v>45505</v>
      </c>
      <c r="E846" s="177">
        <f>_xll.qlInterestRateIndexValueDate(IndexON,D846)</f>
        <v>45505</v>
      </c>
      <c r="F846" s="193">
        <f>IFERROR(_xll.qlIndexFixing(IndexON,D846,TRUE,_xll.ohTrigger(RecalcTrigger,TriggerON)),NA())</f>
        <v>1.280752024267251E-2</v>
      </c>
      <c r="H846" s="42">
        <f>_xll.qlCalendarAdvance(Calendar,$H845,B846,"f",FALSE)</f>
        <v>45505</v>
      </c>
      <c r="I846" s="177">
        <f>_xll.qlInterestRateIndexValueDate(Index1M,$H846)</f>
        <v>45509</v>
      </c>
      <c r="J846" s="182">
        <f>IFERROR(_xll.qlIndexFixing(Index1M,$H846,TRUE,_xll.ohTrigger(RecalcTrigger,Trigger1M)),NA())</f>
        <v>1.3190899907734551E-2</v>
      </c>
      <c r="K846" s="44">
        <f>IFERROR(_xll.qlIndexFixing(Index3M,H846,TRUE,_xll.ohTrigger(RecalcTrigger,Trigger3M)),NA())</f>
        <v>1.4345563602474309E-2</v>
      </c>
      <c r="L846" s="44">
        <f>IFERROR(_xll.qlIndexFixing(Index6M,$H846,TRUE,_xll.ohTrigger(RecalcTrigger,Trigger6M)),NA())</f>
        <v>1.5291544347525589E-2</v>
      </c>
      <c r="M846" s="183">
        <f>IFERROR(_xll.qlIndexFixing(Index1Y,$H846,TRUE,_xll.ohTrigger(RecalcTrigger,Trigger1Y)),NA())</f>
        <v>1.6540056517604686E-2</v>
      </c>
      <c r="N846" s="182">
        <f>IFERROR(_xll.qlIndexFixing(ONIndex1M,I846,TRUE,_xll.ohTrigger(RecalcTrigger,Trigger1M)),NA())</f>
        <v>1.3100662938150265E-2</v>
      </c>
      <c r="O846" s="44">
        <f>IFERROR(_xll.qlIndexFixing(ONIndex3M,I846,TRUE,_xll.ohTrigger(RecalcTrigger,Trigger3M)),NA())</f>
        <v>1.4075123547794277E-2</v>
      </c>
      <c r="P846" s="44">
        <f>IFERROR(_xll.qlIndexFixing(ONIndex6M,I846,TRUE,_xll.ohTrigger(RecalcTrigger,Trigger6M)),NA())</f>
        <v>1.4820637051604635E-2</v>
      </c>
      <c r="Q846" s="183">
        <f>IFERROR(_xll.qlIndexFixing(ONIndex1Y,I846,TRUE,_xll.ohTrigger(RecalcTrigger,Trigger1Y)),NA())</f>
        <v>1.5793174456213421E-2</v>
      </c>
    </row>
    <row r="847" spans="2:17" x14ac:dyDescent="0.2">
      <c r="B847" s="39" t="s">
        <v>42</v>
      </c>
      <c r="D847" s="42">
        <f>_xll.qlCalendarAdvance(Calendar,$D846,B847,"f",FALSE)</f>
        <v>45512</v>
      </c>
      <c r="E847" s="177">
        <f>_xll.qlInterestRateIndexValueDate(IndexON,D847)</f>
        <v>45512</v>
      </c>
      <c r="F847" s="193">
        <f>IFERROR(_xll.qlIndexFixing(IndexON,D847,TRUE,_xll.ohTrigger(RecalcTrigger,TriggerON)),NA())</f>
        <v>1.2846834899002957E-2</v>
      </c>
      <c r="H847" s="42">
        <f>_xll.qlCalendarAdvance(Calendar,$H846,B847,"f",FALSE)</f>
        <v>45512</v>
      </c>
      <c r="I847" s="177">
        <f>_xll.qlInterestRateIndexValueDate(Index1M,$H847)</f>
        <v>45516</v>
      </c>
      <c r="J847" s="182">
        <f>IFERROR(_xll.qlIndexFixing(Index1M,$H847,TRUE,_xll.ohTrigger(RecalcTrigger,Trigger1M)),NA())</f>
        <v>1.323498555140439E-2</v>
      </c>
      <c r="K847" s="44">
        <f>IFERROR(_xll.qlIndexFixing(Index3M,H847,TRUE,_xll.ohTrigger(RecalcTrigger,Trigger3M)),NA())</f>
        <v>1.4383958607306324E-2</v>
      </c>
      <c r="L847" s="44">
        <f>IFERROR(_xll.qlIndexFixing(Index6M,$H847,TRUE,_xll.ohTrigger(RecalcTrigger,Trigger6M)),NA())</f>
        <v>1.5322230005070527E-2</v>
      </c>
      <c r="M847" s="183">
        <f>IFERROR(_xll.qlIndexFixing(Index1Y,$H847,TRUE,_xll.ohTrigger(RecalcTrigger,Trigger1Y)),NA())</f>
        <v>1.6561577447162783E-2</v>
      </c>
      <c r="N847" s="182">
        <f>IFERROR(_xll.qlIndexFixing(ONIndex1M,I847,TRUE,_xll.ohTrigger(RecalcTrigger,Trigger1M)),NA())</f>
        <v>1.3145918429744441E-2</v>
      </c>
      <c r="O847" s="44">
        <f>IFERROR(_xll.qlIndexFixing(ONIndex3M,I847,TRUE,_xll.ohTrigger(RecalcTrigger,Trigger3M)),NA())</f>
        <v>1.4116101088994526E-2</v>
      </c>
      <c r="P847" s="44">
        <f>IFERROR(_xll.qlIndexFixing(ONIndex6M,I847,TRUE,_xll.ohTrigger(RecalcTrigger,Trigger6M)),NA())</f>
        <v>1.4855801927655676E-2</v>
      </c>
      <c r="Q847" s="183">
        <f>IFERROR(_xll.qlIndexFixing(ONIndex1Y,I847,TRUE,_xll.ohTrigger(RecalcTrigger,Trigger1Y)),NA())</f>
        <v>1.5822774915257298E-2</v>
      </c>
    </row>
    <row r="848" spans="2:17" x14ac:dyDescent="0.2">
      <c r="B848" s="39" t="s">
        <v>42</v>
      </c>
      <c r="D848" s="42">
        <f>_xll.qlCalendarAdvance(Calendar,$D847,B848,"f",FALSE)</f>
        <v>45519</v>
      </c>
      <c r="E848" s="177">
        <f>_xll.qlInterestRateIndexValueDate(IndexON,D848)</f>
        <v>45519</v>
      </c>
      <c r="F848" s="193">
        <f>IFERROR(_xll.qlIndexFixing(IndexON,D848,TRUE,_xll.ohTrigger(RecalcTrigger,TriggerON)),NA())</f>
        <v>1.2885993466111856E-2</v>
      </c>
      <c r="H848" s="42">
        <f>_xll.qlCalendarAdvance(Calendar,$H847,B848,"f",FALSE)</f>
        <v>45519</v>
      </c>
      <c r="I848" s="177">
        <f>_xll.qlInterestRateIndexValueDate(Index1M,$H848)</f>
        <v>45523</v>
      </c>
      <c r="J848" s="182">
        <f>IFERROR(_xll.qlIndexFixing(Index1M,$H848,TRUE,_xll.ohTrigger(RecalcTrigger,Trigger1M)),NA())</f>
        <v>1.3278409047741135E-2</v>
      </c>
      <c r="K848" s="44">
        <f>IFERROR(_xll.qlIndexFixing(Index3M,H848,TRUE,_xll.ohTrigger(RecalcTrigger,Trigger3M)),NA())</f>
        <v>1.4421906188601856E-2</v>
      </c>
      <c r="L848" s="44">
        <f>IFERROR(_xll.qlIndexFixing(Index6M,$H848,TRUE,_xll.ohTrigger(RecalcTrigger,Trigger6M)),NA())</f>
        <v>1.5352532906995658E-2</v>
      </c>
      <c r="M848" s="183">
        <f>IFERROR(_xll.qlIndexFixing(Index1Y,$H848,TRUE,_xll.ohTrigger(RecalcTrigger,Trigger1Y)),NA())</f>
        <v>1.65828658448284E-2</v>
      </c>
      <c r="N848" s="182">
        <f>IFERROR(_xll.qlIndexFixing(ONIndex1M,I848,TRUE,_xll.ohTrigger(RecalcTrigger,Trigger1M)),NA())</f>
        <v>1.3190522766368673E-2</v>
      </c>
      <c r="O848" s="44">
        <f>IFERROR(_xll.qlIndexFixing(ONIndex3M,I848,TRUE,_xll.ohTrigger(RecalcTrigger,Trigger3M)),NA())</f>
        <v>1.4156653355978932E-2</v>
      </c>
      <c r="P848" s="44">
        <f>IFERROR(_xll.qlIndexFixing(ONIndex6M,I848,TRUE,_xll.ohTrigger(RecalcTrigger,Trigger6M)),NA())</f>
        <v>1.4890617953797758E-2</v>
      </c>
      <c r="Q848" s="183">
        <f>IFERROR(_xll.qlIndexFixing(ONIndex1Y,I848,TRUE,_xll.ohTrigger(RecalcTrigger,Trigger1Y)),NA())</f>
        <v>1.5852040051171912E-2</v>
      </c>
    </row>
    <row r="849" spans="2:17" x14ac:dyDescent="0.2">
      <c r="B849" s="39" t="s">
        <v>42</v>
      </c>
      <c r="D849" s="42">
        <f>_xll.qlCalendarAdvance(Calendar,$D848,B849,"f",FALSE)</f>
        <v>45526</v>
      </c>
      <c r="E849" s="177">
        <f>_xll.qlInterestRateIndexValueDate(IndexON,D849)</f>
        <v>45526</v>
      </c>
      <c r="F849" s="193">
        <f>IFERROR(_xll.qlIndexFixing(IndexON,D849,TRUE,_xll.ohTrigger(RecalcTrigger,TriggerON)),NA())</f>
        <v>1.2924995183887233E-2</v>
      </c>
      <c r="H849" s="42">
        <f>_xll.qlCalendarAdvance(Calendar,$H848,B849,"f",FALSE)</f>
        <v>45526</v>
      </c>
      <c r="I849" s="177">
        <f>_xll.qlInterestRateIndexValueDate(Index1M,$H849)</f>
        <v>45530</v>
      </c>
      <c r="J849" s="182">
        <f>IFERROR(_xll.qlIndexFixing(Index1M,$H849,TRUE,_xll.ohTrigger(RecalcTrigger,Trigger1M)),NA())</f>
        <v>1.3321164771404595E-2</v>
      </c>
      <c r="K849" s="44">
        <f>IFERROR(_xll.qlIndexFixing(Index3M,H849,TRUE,_xll.ohTrigger(RecalcTrigger,Trigger3M)),NA())</f>
        <v>1.4459402958973147E-2</v>
      </c>
      <c r="L849" s="44">
        <f>IFERROR(_xll.qlIndexFixing(Index6M,$H849,TRUE,_xll.ohTrigger(RecalcTrigger,Trigger6M)),NA())</f>
        <v>1.5382450559639181E-2</v>
      </c>
      <c r="M849" s="183">
        <f>IFERROR(_xll.qlIndexFixing(Index1Y,$H849,TRUE,_xll.ohTrigger(RecalcTrigger,Trigger1Y)),NA())</f>
        <v>1.660393112932115E-2</v>
      </c>
      <c r="N849" s="182">
        <f>IFERROR(_xll.qlIndexFixing(ONIndex1M,I849,TRUE,_xll.ohTrigger(RecalcTrigger,Trigger1M)),NA())</f>
        <v>1.3234470336112025E-2</v>
      </c>
      <c r="O849" s="44">
        <f>IFERROR(_xll.qlIndexFixing(ONIndex3M,I849,TRUE,_xll.ohTrigger(RecalcTrigger,Trigger3M)),NA())</f>
        <v>1.4196776986397097E-2</v>
      </c>
      <c r="P849" s="44">
        <f>IFERROR(_xll.qlIndexFixing(ONIndex6M,I849,TRUE,_xll.ohTrigger(RecalcTrigger,Trigger6M)),NA())</f>
        <v>1.4925082673196144E-2</v>
      </c>
      <c r="Q849" s="183">
        <f>IFERROR(_xll.qlIndexFixing(ONIndex1Y,I849,TRUE,_xll.ohTrigger(RecalcTrigger,Trigger1Y)),NA())</f>
        <v>1.5880967744372754E-2</v>
      </c>
    </row>
    <row r="850" spans="2:17" x14ac:dyDescent="0.2">
      <c r="B850" s="39" t="s">
        <v>42</v>
      </c>
      <c r="D850" s="42">
        <f>_xll.qlCalendarAdvance(Calendar,$D849,B850,"f",FALSE)</f>
        <v>45533</v>
      </c>
      <c r="E850" s="177">
        <f>_xll.qlInterestRateIndexValueDate(IndexON,D850)</f>
        <v>45533</v>
      </c>
      <c r="F850" s="193">
        <f>IFERROR(_xll.qlIndexFixing(IndexON,D850,TRUE,_xll.ohTrigger(RecalcTrigger,TriggerON)),NA())</f>
        <v>1.2963839291977308E-2</v>
      </c>
      <c r="H850" s="42">
        <f>_xll.qlCalendarAdvance(Calendar,$H849,B850,"f",FALSE)</f>
        <v>45533</v>
      </c>
      <c r="I850" s="177">
        <f>_xll.qlInterestRateIndexValueDate(Index1M,$H850)</f>
        <v>45537</v>
      </c>
      <c r="J850" s="182">
        <f>IFERROR(_xll.qlIndexFixing(Index1M,$H850,TRUE,_xll.ohTrigger(RecalcTrigger,Trigger1M)),NA())</f>
        <v>1.3360051061845013E-2</v>
      </c>
      <c r="K850" s="44">
        <f>IFERROR(_xll.qlIndexFixing(Index3M,H850,TRUE,_xll.ohTrigger(RecalcTrigger,Trigger3M)),NA())</f>
        <v>1.4493594585830499E-2</v>
      </c>
      <c r="L850" s="44">
        <f>IFERROR(_xll.qlIndexFixing(Index6M,$H850,TRUE,_xll.ohTrigger(RecalcTrigger,Trigger6M)),NA())</f>
        <v>1.5407370976150195E-2</v>
      </c>
      <c r="M850" s="183">
        <f>IFERROR(_xll.qlIndexFixing(Index1Y,$H850,TRUE,_xll.ohTrigger(RecalcTrigger,Trigger1Y)),NA())</f>
        <v>1.6624782807511063E-2</v>
      </c>
      <c r="N850" s="182">
        <f>IFERROR(_xll.qlIndexFixing(ONIndex1M,I850,TRUE,_xll.ohTrigger(RecalcTrigger,Trigger1M)),NA())</f>
        <v>1.3277755527223434E-2</v>
      </c>
      <c r="O850" s="44">
        <f>IFERROR(_xll.qlIndexFixing(ONIndex3M,I850,TRUE,_xll.ohTrigger(RecalcTrigger,Trigger3M)),NA())</f>
        <v>1.4236468618138431E-2</v>
      </c>
      <c r="P850" s="44">
        <f>IFERROR(_xll.qlIndexFixing(ONIndex6M,I850,TRUE,_xll.ohTrigger(RecalcTrigger,Trigger6M)),NA())</f>
        <v>1.4959193629016099E-2</v>
      </c>
      <c r="Q850" s="183">
        <f>IFERROR(_xll.qlIndexFixing(ONIndex1Y,I850,TRUE,_xll.ohTrigger(RecalcTrigger,Trigger1Y)),NA())</f>
        <v>1.5909555875515125E-2</v>
      </c>
    </row>
    <row r="851" spans="2:17" x14ac:dyDescent="0.2">
      <c r="B851" s="39" t="s">
        <v>42</v>
      </c>
      <c r="D851" s="42">
        <f>_xll.qlCalendarAdvance(Calendar,$D850,B851,"f",FALSE)</f>
        <v>45540</v>
      </c>
      <c r="E851" s="177">
        <f>_xll.qlInterestRateIndexValueDate(IndexON,D851)</f>
        <v>45540</v>
      </c>
      <c r="F851" s="193">
        <f>IFERROR(_xll.qlIndexFixing(IndexON,D851,TRUE,_xll.ohTrigger(RecalcTrigger,TriggerON)),NA())</f>
        <v>1.3002525030030299E-2</v>
      </c>
      <c r="H851" s="42">
        <f>_xll.qlCalendarAdvance(Calendar,$H850,B851,"f",FALSE)</f>
        <v>45540</v>
      </c>
      <c r="I851" s="177">
        <f>_xll.qlInterestRateIndexValueDate(Index1M,$H851)</f>
        <v>45544</v>
      </c>
      <c r="J851" s="182">
        <f>IFERROR(_xll.qlIndexFixing(Index1M,$H851,TRUE,_xll.ohTrigger(RecalcTrigger,Trigger1M)),NA())</f>
        <v>1.3401501804171545E-2</v>
      </c>
      <c r="K851" s="44">
        <f>IFERROR(_xll.qlIndexFixing(Index3M,H851,TRUE,_xll.ohTrigger(RecalcTrigger,Trigger3M)),NA())</f>
        <v>1.4530211421713029E-2</v>
      </c>
      <c r="L851" s="44">
        <f>IFERROR(_xll.qlIndexFixing(Index6M,$H851,TRUE,_xll.ohTrigger(RecalcTrigger,Trigger6M)),NA())</f>
        <v>1.5436565603356925E-2</v>
      </c>
      <c r="M851" s="183">
        <f>IFERROR(_xll.qlIndexFixing(Index1Y,$H851,TRUE,_xll.ohTrigger(RecalcTrigger,Trigger1Y)),NA())</f>
        <v>1.6645430474406104E-2</v>
      </c>
      <c r="N851" s="182">
        <f>IFERROR(_xll.qlIndexFixing(ONIndex1M,I851,TRUE,_xll.ohTrigger(RecalcTrigger,Trigger1M)),NA())</f>
        <v>1.332037272763209E-2</v>
      </c>
      <c r="O851" s="44">
        <f>IFERROR(_xll.qlIndexFixing(ONIndex3M,I851,TRUE,_xll.ohTrigger(RecalcTrigger,Trigger3M)),NA())</f>
        <v>1.4275724888772601E-2</v>
      </c>
      <c r="P851" s="44">
        <f>IFERROR(_xll.qlIndexFixing(ONIndex6M,I851,TRUE,_xll.ohTrigger(RecalcTrigger,Trigger6M)),NA())</f>
        <v>1.4992948364263015E-2</v>
      </c>
      <c r="Q851" s="183">
        <f>IFERROR(_xll.qlIndexFixing(ONIndex1Y,I851,TRUE,_xll.ohTrigger(RecalcTrigger,Trigger1Y)),NA())</f>
        <v>1.5937802325014516E-2</v>
      </c>
    </row>
    <row r="852" spans="2:17" x14ac:dyDescent="0.2">
      <c r="B852" s="39" t="s">
        <v>42</v>
      </c>
      <c r="D852" s="42">
        <f>_xll.qlCalendarAdvance(Calendar,$D851,B852,"f",FALSE)</f>
        <v>45547</v>
      </c>
      <c r="E852" s="177">
        <f>_xll.qlInterestRateIndexValueDate(IndexON,D852)</f>
        <v>45547</v>
      </c>
      <c r="F852" s="193">
        <f>IFERROR(_xll.qlIndexFixing(IndexON,D852,TRUE,_xll.ohTrigger(RecalcTrigger,TriggerON)),NA())</f>
        <v>1.3041051637694423E-2</v>
      </c>
      <c r="H852" s="42">
        <f>_xll.qlCalendarAdvance(Calendar,$H851,B852,"f",FALSE)</f>
        <v>45547</v>
      </c>
      <c r="I852" s="177">
        <f>_xll.qlInterestRateIndexValueDate(Index1M,$H852)</f>
        <v>45551</v>
      </c>
      <c r="J852" s="182">
        <f>IFERROR(_xll.qlIndexFixing(Index1M,$H852,TRUE,_xll.ohTrigger(RecalcTrigger,Trigger1M)),NA())</f>
        <v>1.3442268320576822E-2</v>
      </c>
      <c r="K852" s="44">
        <f>IFERROR(_xll.qlIndexFixing(Index3M,H852,TRUE,_xll.ohTrigger(RecalcTrigger,Trigger3M)),NA())</f>
        <v>1.4566367541530699E-2</v>
      </c>
      <c r="L852" s="44">
        <f>IFERROR(_xll.qlIndexFixing(Index6M,$H852,TRUE,_xll.ohTrigger(RecalcTrigger,Trigger6M)),NA())</f>
        <v>1.546536788584167E-2</v>
      </c>
      <c r="M852" s="183">
        <f>IFERROR(_xll.qlIndexFixing(Index1Y,$H852,TRUE,_xll.ohTrigger(RecalcTrigger,Trigger1Y)),NA())</f>
        <v>1.6665883813141224E-2</v>
      </c>
      <c r="N852" s="182">
        <f>IFERROR(_xll.qlIndexFixing(ONIndex1M,I852,TRUE,_xll.ohTrigger(RecalcTrigger,Trigger1M)),NA())</f>
        <v>1.3362316325347123E-2</v>
      </c>
      <c r="O852" s="44">
        <f>IFERROR(_xll.qlIndexFixing(ONIndex3M,I852,TRUE,_xll.ohTrigger(RecalcTrigger,Trigger3M)),NA())</f>
        <v>1.4314542436189015E-2</v>
      </c>
      <c r="P852" s="44">
        <f>IFERROR(_xll.qlIndexFixing(ONIndex6M,I852,TRUE,_xll.ohTrigger(RecalcTrigger,Trigger6M)),NA())</f>
        <v>1.502634442202222E-2</v>
      </c>
      <c r="Q852" s="183">
        <f>IFERROR(_xll.qlIndexFixing(ONIndex1Y,I852,TRUE,_xll.ohTrigger(RecalcTrigger,Trigger1Y)),NA())</f>
        <v>1.5965704973446293E-2</v>
      </c>
    </row>
    <row r="853" spans="2:17" x14ac:dyDescent="0.2">
      <c r="B853" s="39" t="s">
        <v>42</v>
      </c>
      <c r="D853" s="42">
        <f>_xll.qlCalendarAdvance(Calendar,$D852,B853,"f",FALSE)</f>
        <v>45554</v>
      </c>
      <c r="E853" s="177">
        <f>_xll.qlInterestRateIndexValueDate(IndexON,D853)</f>
        <v>45554</v>
      </c>
      <c r="F853" s="193">
        <f>IFERROR(_xll.qlIndexFixing(IndexON,D853,TRUE,_xll.ohTrigger(RecalcTrigger,TriggerON)),NA())</f>
        <v>1.3079418354857708E-2</v>
      </c>
      <c r="H853" s="42">
        <f>_xll.qlCalendarAdvance(Calendar,$H852,B853,"f",FALSE)</f>
        <v>45554</v>
      </c>
      <c r="I853" s="177">
        <f>_xll.qlInterestRateIndexValueDate(Index1M,$H853)</f>
        <v>45558</v>
      </c>
      <c r="J853" s="182">
        <f>IFERROR(_xll.qlIndexFixing(Index1M,$H853,TRUE,_xll.ohTrigger(RecalcTrigger,Trigger1M)),NA())</f>
        <v>1.3482344986304184E-2</v>
      </c>
      <c r="K853" s="44">
        <f>IFERROR(_xll.qlIndexFixing(Index3M,H853,TRUE,_xll.ohTrigger(RecalcTrigger,Trigger3M)),NA())</f>
        <v>1.4602059558293481E-2</v>
      </c>
      <c r="L853" s="44">
        <f>IFERROR(_xll.qlIndexFixing(Index6M,$H853,TRUE,_xll.ohTrigger(RecalcTrigger,Trigger6M)),NA())</f>
        <v>1.5493775330656602E-2</v>
      </c>
      <c r="M853" s="183">
        <f>IFERROR(_xll.qlIndexFixing(Index1Y,$H853,TRUE,_xll.ohTrigger(RecalcTrigger,Trigger1Y)),NA())</f>
        <v>1.6686152594969163E-2</v>
      </c>
      <c r="N853" s="182">
        <f>IFERROR(_xll.qlIndexFixing(ONIndex1M,I853,TRUE,_xll.ohTrigger(RecalcTrigger,Trigger1M)),NA())</f>
        <v>1.3403580708537532E-2</v>
      </c>
      <c r="O853" s="44">
        <f>IFERROR(_xll.qlIndexFixing(ONIndex3M,I853,TRUE,_xll.ohTrigger(RecalcTrigger,Trigger3M)),NA())</f>
        <v>1.4352917898037276E-2</v>
      </c>
      <c r="P853" s="44">
        <f>IFERROR(_xll.qlIndexFixing(ONIndex6M,I853,TRUE,_xll.ohTrigger(RecalcTrigger,Trigger6M)),NA())</f>
        <v>1.5059379345538915E-2</v>
      </c>
      <c r="Q853" s="183">
        <f>IFERROR(_xll.qlIndexFixing(ONIndex1Y,I853,TRUE,_xll.ohTrigger(RecalcTrigger,Trigger1Y)),NA())</f>
        <v>1.5993261701305883E-2</v>
      </c>
    </row>
    <row r="854" spans="2:17" x14ac:dyDescent="0.2">
      <c r="B854" s="39" t="s">
        <v>42</v>
      </c>
      <c r="D854" s="42">
        <f>_xll.qlCalendarAdvance(Calendar,$D853,B854,"f",FALSE)</f>
        <v>45561</v>
      </c>
      <c r="E854" s="177">
        <f>_xll.qlInterestRateIndexValueDate(IndexON,D854)</f>
        <v>45561</v>
      </c>
      <c r="F854" s="193">
        <f>IFERROR(_xll.qlIndexFixing(IndexON,D854,TRUE,_xll.ohTrigger(RecalcTrigger,TriggerON)),NA())</f>
        <v>1.3117624421088436E-2</v>
      </c>
      <c r="H854" s="42">
        <f>_xll.qlCalendarAdvance(Calendar,$H853,B854,"f",FALSE)</f>
        <v>45561</v>
      </c>
      <c r="I854" s="177">
        <f>_xll.qlInterestRateIndexValueDate(Index1M,$H854)</f>
        <v>45565</v>
      </c>
      <c r="J854" s="182">
        <f>IFERROR(_xll.qlIndexFixing(Index1M,$H854,TRUE,_xll.ohTrigger(RecalcTrigger,Trigger1M)),NA())</f>
        <v>1.3524729915111319E-2</v>
      </c>
      <c r="K854" s="44">
        <f>IFERROR(_xll.qlIndexFixing(Index3M,H854,TRUE,_xll.ohTrigger(RecalcTrigger,Trigger3M)),NA())</f>
        <v>1.4640006090478717E-2</v>
      </c>
      <c r="L854" s="44">
        <f>IFERROR(_xll.qlIndexFixing(Index6M,$H854,TRUE,_xll.ohTrigger(RecalcTrigger,Trigger6M)),NA())</f>
        <v>1.5521785444947447E-2</v>
      </c>
      <c r="M854" s="183">
        <f>IFERROR(_xll.qlIndexFixing(Index1Y,$H854,TRUE,_xll.ohTrigger(RecalcTrigger,Trigger1Y)),NA())</f>
        <v>1.6706246679249057E-2</v>
      </c>
      <c r="N854" s="182">
        <f>IFERROR(_xll.qlIndexFixing(ONIndex1M,I854,TRUE,_xll.ohTrigger(RecalcTrigger,Trigger1M)),NA())</f>
        <v>1.3444160265292382E-2</v>
      </c>
      <c r="O854" s="44">
        <f>IFERROR(_xll.qlIndexFixing(ONIndex3M,I854,TRUE,_xll.ohTrigger(RecalcTrigger,Trigger3M)),NA())</f>
        <v>1.4390847912046922E-2</v>
      </c>
      <c r="P854" s="44">
        <f>IFERROR(_xll.qlIndexFixing(ONIndex6M,I854,TRUE,_xll.ohTrigger(RecalcTrigger,Trigger6M)),NA())</f>
        <v>1.5092050677818492E-2</v>
      </c>
      <c r="Q854" s="183">
        <f>IFERROR(_xll.qlIndexFixing(ONIndex1Y,I854,TRUE,_xll.ohTrigger(RecalcTrigger,Trigger1Y)),NA())</f>
        <v>1.6020470389008779E-2</v>
      </c>
    </row>
    <row r="855" spans="2:17" x14ac:dyDescent="0.2">
      <c r="B855" s="39" t="s">
        <v>42</v>
      </c>
      <c r="D855" s="42">
        <f>_xll.qlCalendarAdvance(Calendar,$D854,B855,"f",FALSE)</f>
        <v>45568</v>
      </c>
      <c r="E855" s="177">
        <f>_xll.qlInterestRateIndexValueDate(IndexON,D855)</f>
        <v>45568</v>
      </c>
      <c r="F855" s="193">
        <f>IFERROR(_xll.qlIndexFixing(IndexON,D855,TRUE,_xll.ohTrigger(RecalcTrigger,TriggerON)),NA())</f>
        <v>1.3155669076034826E-2</v>
      </c>
      <c r="H855" s="42">
        <f>_xll.qlCalendarAdvance(Calendar,$H854,B855,"f",FALSE)</f>
        <v>45568</v>
      </c>
      <c r="I855" s="177">
        <f>_xll.qlInterestRateIndexValueDate(Index1M,$H855)</f>
        <v>45572</v>
      </c>
      <c r="J855" s="182">
        <f>IFERROR(_xll.qlIndexFixing(Index1M,$H855,TRUE,_xll.ohTrigger(RecalcTrigger,Trigger1M)),NA())</f>
        <v>1.3563360872591973E-2</v>
      </c>
      <c r="K855" s="44">
        <f>IFERROR(_xll.qlIndexFixing(Index3M,H855,TRUE,_xll.ohTrigger(RecalcTrigger,Trigger3M)),NA())</f>
        <v>1.4674726861907118E-2</v>
      </c>
      <c r="L855" s="44">
        <f>IFERROR(_xll.qlIndexFixing(Index6M,$H855,TRUE,_xll.ohTrigger(RecalcTrigger,Trigger6M)),NA())</f>
        <v>1.5549395735957436E-2</v>
      </c>
      <c r="M855" s="183">
        <f>IFERROR(_xll.qlIndexFixing(Index1Y,$H855,TRUE,_xll.ohTrigger(RecalcTrigger,Trigger1Y)),NA())</f>
        <v>1.6726176013439221E-2</v>
      </c>
      <c r="N855" s="182">
        <f>IFERROR(_xll.qlIndexFixing(ONIndex1M,I855,TRUE,_xll.ohTrigger(RecalcTrigger,Trigger1M)),NA())</f>
        <v>1.3484049383700736E-2</v>
      </c>
      <c r="O855" s="44">
        <f>IFERROR(_xll.qlIndexFixing(ONIndex3M,I855,TRUE,_xll.ohTrigger(RecalcTrigger,Trigger3M)),NA())</f>
        <v>1.4428329116027427E-2</v>
      </c>
      <c r="P855" s="44">
        <f>IFERROR(_xll.qlIndexFixing(ONIndex6M,I855,TRUE,_xll.ohTrigger(RecalcTrigger,Trigger6M)),NA())</f>
        <v>1.5124355962026215E-2</v>
      </c>
      <c r="Q855" s="183">
        <f>IFERROR(_xll.qlIndexFixing(ONIndex1Y,I855,TRUE,_xll.ohTrigger(RecalcTrigger,Trigger1Y)),NA())</f>
        <v>1.604732891721028E-2</v>
      </c>
    </row>
    <row r="856" spans="2:17" x14ac:dyDescent="0.2">
      <c r="B856" s="39" t="s">
        <v>42</v>
      </c>
      <c r="D856" s="42">
        <f>_xll.qlCalendarAdvance(Calendar,$D855,B856,"f",FALSE)</f>
        <v>45575</v>
      </c>
      <c r="E856" s="177">
        <f>_xll.qlInterestRateIndexValueDate(IndexON,D856)</f>
        <v>45575</v>
      </c>
      <c r="F856" s="193">
        <f>IFERROR(_xll.qlIndexFixing(IndexON,D856,TRUE,_xll.ohTrigger(RecalcTrigger,TriggerON)),NA())</f>
        <v>1.3193551559584904E-2</v>
      </c>
      <c r="H856" s="42">
        <f>_xll.qlCalendarAdvance(Calendar,$H855,B856,"f",FALSE)</f>
        <v>45575</v>
      </c>
      <c r="I856" s="177">
        <f>_xll.qlInterestRateIndexValueDate(Index1M,$H856)</f>
        <v>45579</v>
      </c>
      <c r="J856" s="182">
        <f>IFERROR(_xll.qlIndexFixing(Index1M,$H856,TRUE,_xll.ohTrigger(RecalcTrigger,Trigger1M)),NA())</f>
        <v>1.3601284681090675E-2</v>
      </c>
      <c r="K856" s="44">
        <f>IFERROR(_xll.qlIndexFixing(Index3M,H856,TRUE,_xll.ohTrigger(RecalcTrigger,Trigger3M)),NA())</f>
        <v>1.4708973111646617E-2</v>
      </c>
      <c r="L856" s="44">
        <f>IFERROR(_xll.qlIndexFixing(Index6M,$H856,TRUE,_xll.ohTrigger(RecalcTrigger,Trigger6M)),NA())</f>
        <v>1.5576603711030815E-2</v>
      </c>
      <c r="M856" s="183">
        <f>IFERROR(_xll.qlIndexFixing(Index1Y,$H856,TRUE,_xll.ohTrigger(RecalcTrigger,Trigger1Y)),NA())</f>
        <v>1.6745950633088584E-2</v>
      </c>
      <c r="N856" s="182">
        <f>IFERROR(_xll.qlIndexFixing(ONIndex1M,I856,TRUE,_xll.ohTrigger(RecalcTrigger,Trigger1M)),NA())</f>
        <v>1.3523242451771722E-2</v>
      </c>
      <c r="O856" s="44">
        <f>IFERROR(_xll.qlIndexFixing(ONIndex3M,I856,TRUE,_xll.ohTrigger(RecalcTrigger,Trigger3M)),NA())</f>
        <v>1.4465358147548457E-2</v>
      </c>
      <c r="P856" s="44">
        <f>IFERROR(_xll.qlIndexFixing(ONIndex6M,I856,TRUE,_xll.ohTrigger(RecalcTrigger,Trigger6M)),NA())</f>
        <v>1.5156292741247412E-2</v>
      </c>
      <c r="Q856" s="183">
        <f>IFERROR(_xll.qlIndexFixing(ONIndex1Y,I856,TRUE,_xll.ohTrigger(RecalcTrigger,Trigger1Y)),NA())</f>
        <v>1.6073835166325878E-2</v>
      </c>
    </row>
    <row r="857" spans="2:17" x14ac:dyDescent="0.2">
      <c r="B857" s="39" t="s">
        <v>42</v>
      </c>
      <c r="D857" s="42">
        <f>_xll.qlCalendarAdvance(Calendar,$D856,B857,"f",FALSE)</f>
        <v>45582</v>
      </c>
      <c r="E857" s="177">
        <f>_xll.qlInterestRateIndexValueDate(IndexON,D857)</f>
        <v>45582</v>
      </c>
      <c r="F857" s="193">
        <f>IFERROR(_xll.qlIndexFixing(IndexON,D857,TRUE,_xll.ohTrigger(RecalcTrigger,TriggerON)),NA())</f>
        <v>1.3231271111227016E-2</v>
      </c>
      <c r="H857" s="42">
        <f>_xll.qlCalendarAdvance(Calendar,$H856,B857,"f",FALSE)</f>
        <v>45582</v>
      </c>
      <c r="I857" s="177">
        <f>_xll.qlInterestRateIndexValueDate(Index1M,$H857)</f>
        <v>45586</v>
      </c>
      <c r="J857" s="182">
        <f>IFERROR(_xll.qlIndexFixing(Index1M,$H857,TRUE,_xll.ohTrigger(RecalcTrigger,Trigger1M)),NA())</f>
        <v>1.3638495715607605E-2</v>
      </c>
      <c r="K857" s="44">
        <f>IFERROR(_xll.qlIndexFixing(Index3M,H857,TRUE,_xll.ohTrigger(RecalcTrigger,Trigger3M)),NA())</f>
        <v>1.4742741452624858E-2</v>
      </c>
      <c r="L857" s="44">
        <f>IFERROR(_xll.qlIndexFixing(Index6M,$H857,TRUE,_xll.ohTrigger(RecalcTrigger,Trigger6M)),NA())</f>
        <v>1.5605516596073054E-2</v>
      </c>
      <c r="M857" s="183">
        <f>IFERROR(_xll.qlIndexFixing(Index1Y,$H857,TRUE,_xll.ohTrigger(RecalcTrigger,Trigger1Y)),NA())</f>
        <v>1.676558066182884E-2</v>
      </c>
      <c r="N857" s="182">
        <f>IFERROR(_xll.qlIndexFixing(ONIndex1M,I857,TRUE,_xll.ohTrigger(RecalcTrigger,Trigger1M)),NA())</f>
        <v>1.3561733857594405E-2</v>
      </c>
      <c r="O857" s="44">
        <f>IFERROR(_xll.qlIndexFixing(ONIndex3M,I857,TRUE,_xll.ohTrigger(RecalcTrigger,Trigger3M)),NA())</f>
        <v>1.4501931644659294E-2</v>
      </c>
      <c r="P857" s="44">
        <f>IFERROR(_xll.qlIndexFixing(ONIndex6M,I857,TRUE,_xll.ohTrigger(RecalcTrigger,Trigger6M)),NA())</f>
        <v>1.5187858558567413E-2</v>
      </c>
      <c r="Q857" s="183">
        <f>IFERROR(_xll.qlIndexFixing(ONIndex1Y,I857,TRUE,_xll.ohTrigger(RecalcTrigger,Trigger1Y)),NA())</f>
        <v>1.6099987016930939E-2</v>
      </c>
    </row>
    <row r="858" spans="2:17" x14ac:dyDescent="0.2">
      <c r="B858" s="39" t="s">
        <v>42</v>
      </c>
      <c r="D858" s="42">
        <f>_xll.qlCalendarAdvance(Calendar,$D857,B858,"f",FALSE)</f>
        <v>45589</v>
      </c>
      <c r="E858" s="177">
        <f>_xll.qlInterestRateIndexValueDate(IndexON,D858)</f>
        <v>45589</v>
      </c>
      <c r="F858" s="193">
        <f>IFERROR(_xll.qlIndexFixing(IndexON,D858,TRUE,_xll.ohTrigger(RecalcTrigger,TriggerON)),NA())</f>
        <v>1.326882697084919E-2</v>
      </c>
      <c r="H858" s="42">
        <f>_xll.qlCalendarAdvance(Calendar,$H857,B858,"f",FALSE)</f>
        <v>45589</v>
      </c>
      <c r="I858" s="177">
        <f>_xll.qlInterestRateIndexValueDate(Index1M,$H858)</f>
        <v>45593</v>
      </c>
      <c r="J858" s="182">
        <f>IFERROR(_xll.qlIndexFixing(Index1M,$H858,TRUE,_xll.ohTrigger(RecalcTrigger,Trigger1M)),NA())</f>
        <v>1.3674988351215143E-2</v>
      </c>
      <c r="K858" s="44">
        <f>IFERROR(_xll.qlIndexFixing(Index3M,H858,TRUE,_xll.ohTrigger(RecalcTrigger,Trigger3M)),NA())</f>
        <v>1.4776028497827691E-2</v>
      </c>
      <c r="L858" s="44">
        <f>IFERROR(_xll.qlIndexFixing(Index6M,$H858,TRUE,_xll.ohTrigger(RecalcTrigger,Trigger6M)),NA())</f>
        <v>1.5629802743291114E-2</v>
      </c>
      <c r="M858" s="183">
        <f>IFERROR(_xll.qlIndexFixing(Index1Y,$H858,TRUE,_xll.ohTrigger(RecalcTrigger,Trigger1Y)),NA())</f>
        <v>1.6785076311368288E-2</v>
      </c>
      <c r="N858" s="182">
        <f>IFERROR(_xll.qlIndexFixing(ONIndex1M,I858,TRUE,_xll.ohTrigger(RecalcTrigger,Trigger1M)),NA())</f>
        <v>1.3599517989257848E-2</v>
      </c>
      <c r="O858" s="44">
        <f>IFERROR(_xll.qlIndexFixing(ONIndex3M,I858,TRUE,_xll.ohTrigger(RecalcTrigger,Trigger3M)),NA())</f>
        <v>1.4538046244769731E-2</v>
      </c>
      <c r="P858" s="44">
        <f>IFERROR(_xll.qlIndexFixing(ONIndex6M,I858,TRUE,_xll.ohTrigger(RecalcTrigger,Trigger6M)),NA())</f>
        <v>1.5219050957151481E-2</v>
      </c>
      <c r="Q858" s="183">
        <f>IFERROR(_xll.qlIndexFixing(ONIndex1Y,I858,TRUE,_xll.ohTrigger(RecalcTrigger,Trigger1Y)),NA())</f>
        <v>1.612578234952089E-2</v>
      </c>
    </row>
    <row r="859" spans="2:17" x14ac:dyDescent="0.2">
      <c r="B859" s="39" t="s">
        <v>42</v>
      </c>
      <c r="D859" s="42">
        <f>_xll.qlCalendarAdvance(Calendar,$D858,B859,"f",FALSE)</f>
        <v>45596</v>
      </c>
      <c r="E859" s="177">
        <f>_xll.qlInterestRateIndexValueDate(IndexON,D859)</f>
        <v>45596</v>
      </c>
      <c r="F859" s="193">
        <f>IFERROR(_xll.qlIndexFixing(IndexON,D859,TRUE,_xll.ohTrigger(RecalcTrigger,TriggerON)),NA())</f>
        <v>1.3306218378019707E-2</v>
      </c>
      <c r="H859" s="42">
        <f>_xll.qlCalendarAdvance(Calendar,$H858,B859,"f",FALSE)</f>
        <v>45596</v>
      </c>
      <c r="I859" s="177">
        <f>_xll.qlInterestRateIndexValueDate(Index1M,$H859)</f>
        <v>45600</v>
      </c>
      <c r="J859" s="182">
        <f>IFERROR(_xll.qlIndexFixing(Index1M,$H859,TRUE,_xll.ohTrigger(RecalcTrigger,Trigger1M)),NA())</f>
        <v>1.3708003136094327E-2</v>
      </c>
      <c r="K859" s="44">
        <f>IFERROR(_xll.qlIndexFixing(Index3M,H859,TRUE,_xll.ohTrigger(RecalcTrigger,Trigger3M)),NA())</f>
        <v>1.4808830860305263E-2</v>
      </c>
      <c r="L859" s="44">
        <f>IFERROR(_xll.qlIndexFixing(Index6M,$H859,TRUE,_xll.ohTrigger(RecalcTrigger,Trigger6M)),NA())</f>
        <v>1.5655790777255485E-2</v>
      </c>
      <c r="M859" s="183">
        <f>IFERROR(_xll.qlIndexFixing(Index1Y,$H859,TRUE,_xll.ohTrigger(RecalcTrigger,Trigger1Y)),NA())</f>
        <v>1.6804447881486589E-2</v>
      </c>
      <c r="N859" s="182">
        <f>IFERROR(_xll.qlIndexFixing(ONIndex1M,I859,TRUE,_xll.ohTrigger(RecalcTrigger,Trigger1M)),NA())</f>
        <v>1.3636589234851115E-2</v>
      </c>
      <c r="O859" s="44">
        <f>IFERROR(_xll.qlIndexFixing(ONIndex3M,I859,TRUE,_xll.ohTrigger(RecalcTrigger,Trigger3M)),NA())</f>
        <v>1.4573698585769179E-2</v>
      </c>
      <c r="P859" s="44">
        <f>IFERROR(_xll.qlIndexFixing(ONIndex6M,I859,TRUE,_xll.ohTrigger(RecalcTrigger,Trigger6M)),NA())</f>
        <v>1.524986748016488E-2</v>
      </c>
      <c r="Q859" s="183">
        <f>IFERROR(_xll.qlIndexFixing(ONIndex1Y,I859,TRUE,_xll.ohTrigger(RecalcTrigger,Trigger1Y)),NA())</f>
        <v>1.6151219044511222E-2</v>
      </c>
    </row>
    <row r="860" spans="2:17" x14ac:dyDescent="0.2">
      <c r="B860" s="39" t="s">
        <v>42</v>
      </c>
      <c r="D860" s="42">
        <f>_xll.qlCalendarAdvance(Calendar,$D859,B860,"f",FALSE)</f>
        <v>45603</v>
      </c>
      <c r="E860" s="177">
        <f>_xll.qlInterestRateIndexValueDate(IndexON,D860)</f>
        <v>45603</v>
      </c>
      <c r="F860" s="193">
        <f>IFERROR(_xll.qlIndexFixing(IndexON,D860,TRUE,_xll.ohTrigger(RecalcTrigger,TriggerON)),NA())</f>
        <v>1.3343444572626595E-2</v>
      </c>
      <c r="H860" s="42">
        <f>_xll.qlCalendarAdvance(Calendar,$H859,B860,"f",FALSE)</f>
        <v>45603</v>
      </c>
      <c r="I860" s="177">
        <f>_xll.qlInterestRateIndexValueDate(Index1M,$H860)</f>
        <v>45607</v>
      </c>
      <c r="J860" s="182">
        <f>IFERROR(_xll.qlIndexFixing(Index1M,$H860,TRUE,_xll.ohTrigger(RecalcTrigger,Trigger1M)),NA())</f>
        <v>1.3743093358011826E-2</v>
      </c>
      <c r="K860" s="44">
        <f>IFERROR(_xll.qlIndexFixing(Index3M,H860,TRUE,_xll.ohTrigger(RecalcTrigger,Trigger3M)),NA())</f>
        <v>1.4841145153171153E-2</v>
      </c>
      <c r="L860" s="44">
        <f>IFERROR(_xll.qlIndexFixing(Index6M,$H860,TRUE,_xll.ohTrigger(RecalcTrigger,Trigger6M)),NA())</f>
        <v>1.5681382596697123E-2</v>
      </c>
      <c r="M860" s="183">
        <f>IFERROR(_xll.qlIndexFixing(Index1Y,$H860,TRUE,_xll.ohTrigger(RecalcTrigger,Trigger1Y)),NA())</f>
        <v>1.6823705760029502E-2</v>
      </c>
      <c r="N860" s="182">
        <f>IFERROR(_xll.qlIndexFixing(ONIndex1M,I860,TRUE,_xll.ohTrigger(RecalcTrigger,Trigger1M)),NA())</f>
        <v>1.3672941982463271E-2</v>
      </c>
      <c r="O860" s="44">
        <f>IFERROR(_xll.qlIndexFixing(ONIndex3M,I860,TRUE,_xll.ohTrigger(RecalcTrigger,Trigger3M)),NA())</f>
        <v>1.4608885305467112E-2</v>
      </c>
      <c r="P860" s="44">
        <f>IFERROR(_xll.qlIndexFixing(ONIndex6M,I860,TRUE,_xll.ohTrigger(RecalcTrigger,Trigger6M)),NA())</f>
        <v>1.5280305670613004E-2</v>
      </c>
      <c r="Q860" s="183">
        <f>IFERROR(_xll.qlIndexFixing(ONIndex1Y,I860,TRUE,_xll.ohTrigger(RecalcTrigger,Trigger1Y)),NA())</f>
        <v>1.6176294982477302E-2</v>
      </c>
    </row>
    <row r="861" spans="2:17" x14ac:dyDescent="0.2">
      <c r="B861" s="39" t="s">
        <v>42</v>
      </c>
      <c r="D861" s="42">
        <f>_xll.qlCalendarAdvance(Calendar,$D860,B861,"f",FALSE)</f>
        <v>45610</v>
      </c>
      <c r="E861" s="177">
        <f>_xll.qlInterestRateIndexValueDate(IndexON,D861)</f>
        <v>45610</v>
      </c>
      <c r="F861" s="193">
        <f>IFERROR(_xll.qlIndexFixing(IndexON,D861,TRUE,_xll.ohTrigger(RecalcTrigger,TriggerON)),NA())</f>
        <v>1.3380504794078263E-2</v>
      </c>
      <c r="H861" s="42">
        <f>_xll.qlCalendarAdvance(Calendar,$H860,B861,"f",FALSE)</f>
        <v>45610</v>
      </c>
      <c r="I861" s="177">
        <f>_xll.qlInterestRateIndexValueDate(Index1M,$H861)</f>
        <v>45614</v>
      </c>
      <c r="J861" s="182">
        <f>IFERROR(_xll.qlIndexFixing(Index1M,$H861,TRUE,_xll.ohTrigger(RecalcTrigger,Trigger1M)),NA())</f>
        <v>1.3777448733055309E-2</v>
      </c>
      <c r="K861" s="44">
        <f>IFERROR(_xll.qlIndexFixing(Index3M,H861,TRUE,_xll.ohTrigger(RecalcTrigger,Trigger3M)),NA())</f>
        <v>1.4872967989610185E-2</v>
      </c>
      <c r="L861" s="44">
        <f>IFERROR(_xll.qlIndexFixing(Index6M,$H861,TRUE,_xll.ohTrigger(RecalcTrigger,Trigger6M)),NA())</f>
        <v>1.5706594572208826E-2</v>
      </c>
      <c r="M861" s="183">
        <f>IFERROR(_xll.qlIndexFixing(Index1Y,$H861,TRUE,_xll.ohTrigger(RecalcTrigger,Trigger1Y)),NA())</f>
        <v>1.6842860422904293E-2</v>
      </c>
      <c r="N861" s="182">
        <f>IFERROR(_xll.qlIndexFixing(ONIndex1M,I861,TRUE,_xll.ohTrigger(RecalcTrigger,Trigger1M)),NA())</f>
        <v>1.3708570620103444E-2</v>
      </c>
      <c r="O861" s="44">
        <f>IFERROR(_xll.qlIndexFixing(ONIndex3M,I861,TRUE,_xll.ohTrigger(RecalcTrigger,Trigger3M)),NA())</f>
        <v>1.4643603041433195E-2</v>
      </c>
      <c r="P861" s="44">
        <f>IFERROR(_xll.qlIndexFixing(ONIndex6M,I861,TRUE,_xll.ohTrigger(RecalcTrigger,Trigger6M)),NA())</f>
        <v>1.5310363071581179E-2</v>
      </c>
      <c r="Q861" s="183">
        <f>IFERROR(_xll.qlIndexFixing(ONIndex1Y,I861,TRUE,_xll.ohTrigger(RecalcTrigger,Trigger1Y)),NA())</f>
        <v>1.6201008044074428E-2</v>
      </c>
    </row>
    <row r="862" spans="2:17" x14ac:dyDescent="0.2">
      <c r="B862" s="39" t="s">
        <v>42</v>
      </c>
      <c r="D862" s="42">
        <f>_xll.qlCalendarAdvance(Calendar,$D861,B862,"f",FALSE)</f>
        <v>45617</v>
      </c>
      <c r="E862" s="177">
        <f>_xll.qlInterestRateIndexValueDate(IndexON,D862)</f>
        <v>45617</v>
      </c>
      <c r="F862" s="193">
        <f>IFERROR(_xll.qlIndexFixing(IndexON,D862,TRUE,_xll.ohTrigger(RecalcTrigger,TriggerON)),NA())</f>
        <v>1.341739828242261E-2</v>
      </c>
      <c r="H862" s="42">
        <f>_xll.qlCalendarAdvance(Calendar,$H861,B862,"f",FALSE)</f>
        <v>45617</v>
      </c>
      <c r="I862" s="177">
        <f>_xll.qlInterestRateIndexValueDate(Index1M,$H862)</f>
        <v>45621</v>
      </c>
      <c r="J862" s="182">
        <f>IFERROR(_xll.qlIndexFixing(Index1M,$H862,TRUE,_xll.ohTrigger(RecalcTrigger,Trigger1M)),NA())</f>
        <v>1.3816256243831537E-2</v>
      </c>
      <c r="K862" s="44">
        <f>IFERROR(_xll.qlIndexFixing(Index3M,H862,TRUE,_xll.ohTrigger(RecalcTrigger,Trigger3M)),NA())</f>
        <v>1.4904295982881037E-2</v>
      </c>
      <c r="L862" s="44">
        <f>IFERROR(_xll.qlIndexFixing(Index6M,$H862,TRUE,_xll.ohTrigger(RecalcTrigger,Trigger6M)),NA())</f>
        <v>1.5731443243412573E-2</v>
      </c>
      <c r="M862" s="183">
        <f>IFERROR(_xll.qlIndexFixing(Index1Y,$H862,TRUE,_xll.ohTrigger(RecalcTrigger,Trigger1Y)),NA())</f>
        <v>1.6861922434079073E-2</v>
      </c>
      <c r="N862" s="182">
        <f>IFERROR(_xll.qlIndexFixing(ONIndex1M,I862,TRUE,_xll.ohTrigger(RecalcTrigger,Trigger1M)),NA())</f>
        <v>1.3743469536020569E-2</v>
      </c>
      <c r="O862" s="44">
        <f>IFERROR(_xll.qlIndexFixing(ONIndex3M,I862,TRUE,_xll.ohTrigger(RecalcTrigger,Trigger3M)),NA())</f>
        <v>1.4677848431556839E-2</v>
      </c>
      <c r="P862" s="44">
        <f>IFERROR(_xll.qlIndexFixing(ONIndex6M,I862,TRUE,_xll.ohTrigger(RecalcTrigger,Trigger6M)),NA())</f>
        <v>1.5340037226314607E-2</v>
      </c>
      <c r="Q862" s="183">
        <f>IFERROR(_xll.qlIndexFixing(ONIndex1Y,I862,TRUE,_xll.ohTrigger(RecalcTrigger,Trigger1Y)),NA())</f>
        <v>1.622535610955822E-2</v>
      </c>
    </row>
    <row r="863" spans="2:17" x14ac:dyDescent="0.2">
      <c r="B863" s="39" t="s">
        <v>42</v>
      </c>
      <c r="D863" s="42">
        <f>_xll.qlCalendarAdvance(Calendar,$D862,B863,"f",FALSE)</f>
        <v>45624</v>
      </c>
      <c r="E863" s="177">
        <f>_xll.qlInterestRateIndexValueDate(IndexON,D863)</f>
        <v>45624</v>
      </c>
      <c r="F863" s="193">
        <f>IFERROR(_xll.qlIndexFixing(IndexON,D863,TRUE,_xll.ohTrigger(RecalcTrigger,TriggerON)),NA())</f>
        <v>1.3454124277068047E-2</v>
      </c>
      <c r="H863" s="42">
        <f>_xll.qlCalendarAdvance(Calendar,$H862,B863,"f",FALSE)</f>
        <v>45624</v>
      </c>
      <c r="I863" s="177">
        <f>_xll.qlInterestRateIndexValueDate(Index1M,$H863)</f>
        <v>45628</v>
      </c>
      <c r="J863" s="182">
        <f>IFERROR(_xll.qlIndexFixing(Index1M,$H863,TRUE,_xll.ohTrigger(RecalcTrigger,Trigger1M)),NA())</f>
        <v>1.3846478677348307E-2</v>
      </c>
      <c r="K863" s="44">
        <f>IFERROR(_xll.qlIndexFixing(Index3M,H863,TRUE,_xll.ohTrigger(RecalcTrigger,Trigger3M)),NA())</f>
        <v>1.4932708954810272E-2</v>
      </c>
      <c r="L863" s="44">
        <f>IFERROR(_xll.qlIndexFixing(Index6M,$H863,TRUE,_xll.ohTrigger(RecalcTrigger,Trigger6M)),NA())</f>
        <v>1.575594530987932E-2</v>
      </c>
      <c r="M863" s="183">
        <f>IFERROR(_xll.qlIndexFixing(Index1Y,$H863,TRUE,_xll.ohTrigger(RecalcTrigger,Trigger1Y)),NA())</f>
        <v>1.6880902445577762E-2</v>
      </c>
      <c r="N863" s="182">
        <f>IFERROR(_xll.qlIndexFixing(ONIndex1M,I863,TRUE,_xll.ohTrigger(RecalcTrigger,Trigger1M)),NA())</f>
        <v>1.3777633118223775E-2</v>
      </c>
      <c r="O863" s="44">
        <f>IFERROR(_xll.qlIndexFixing(ONIndex3M,I863,TRUE,_xll.ohTrigger(RecalcTrigger,Trigger3M)),NA())</f>
        <v>1.4711618113567582E-2</v>
      </c>
      <c r="P863" s="44">
        <f>IFERROR(_xll.qlIndexFixing(ONIndex6M,I863,TRUE,_xll.ohTrigger(RecalcTrigger,Trigger6M)),NA())</f>
        <v>1.5369325677898615E-2</v>
      </c>
      <c r="Q863" s="183">
        <f>IFERROR(_xll.qlIndexFixing(ONIndex1Y,I863,TRUE,_xll.ohTrigger(RecalcTrigger,Trigger1Y)),NA())</f>
        <v>1.6249337059663915E-2</v>
      </c>
    </row>
    <row r="864" spans="2:17" x14ac:dyDescent="0.2">
      <c r="B864" s="39" t="s">
        <v>42</v>
      </c>
      <c r="D864" s="42">
        <f>_xll.qlCalendarAdvance(Calendar,$D863,B864,"f",FALSE)</f>
        <v>45631</v>
      </c>
      <c r="E864" s="177">
        <f>_xll.qlInterestRateIndexValueDate(IndexON,D864)</f>
        <v>45631</v>
      </c>
      <c r="F864" s="193">
        <f>IFERROR(_xll.qlIndexFixing(IndexON,D864,TRUE,_xll.ohTrigger(RecalcTrigger,TriggerON)),NA())</f>
        <v>1.3490682017822664E-2</v>
      </c>
      <c r="H864" s="42">
        <f>_xll.qlCalendarAdvance(Calendar,$H863,B864,"f",FALSE)</f>
        <v>45631</v>
      </c>
      <c r="I864" s="177">
        <f>_xll.qlInterestRateIndexValueDate(Index1M,$H864)</f>
        <v>45635</v>
      </c>
      <c r="J864" s="182">
        <f>IFERROR(_xll.qlIndexFixing(Index1M,$H864,TRUE,_xll.ohTrigger(RecalcTrigger,Trigger1M)),NA())</f>
        <v>1.3878542799549537E-2</v>
      </c>
      <c r="K864" s="44">
        <f>IFERROR(_xll.qlIndexFixing(Index3M,H864,TRUE,_xll.ohTrigger(RecalcTrigger,Trigger3M)),NA())</f>
        <v>1.4963072311265327E-2</v>
      </c>
      <c r="L864" s="44">
        <f>IFERROR(_xll.qlIndexFixing(Index6M,$H864,TRUE,_xll.ohTrigger(RecalcTrigger,Trigger6M)),NA())</f>
        <v>1.5780117631109678E-2</v>
      </c>
      <c r="M864" s="183">
        <f>IFERROR(_xll.qlIndexFixing(Index1Y,$H864,TRUE,_xll.ohTrigger(RecalcTrigger,Trigger1Y)),NA())</f>
        <v>1.6899811197481403E-2</v>
      </c>
      <c r="N864" s="182">
        <f>IFERROR(_xll.qlIndexFixing(ONIndex1M,I864,TRUE,_xll.ohTrigger(RecalcTrigger,Trigger1M)),NA())</f>
        <v>1.381105575472219E-2</v>
      </c>
      <c r="O864" s="44">
        <f>IFERROR(_xll.qlIndexFixing(ONIndex3M,I864,TRUE,_xll.ohTrigger(RecalcTrigger,Trigger3M)),NA())</f>
        <v>1.4744908725115025E-2</v>
      </c>
      <c r="P864" s="44">
        <f>IFERROR(_xll.qlIndexFixing(ONIndex6M,I864,TRUE,_xll.ohTrigger(RecalcTrigger,Trigger6M)),NA())</f>
        <v>1.5398225969418533E-2</v>
      </c>
      <c r="Q864" s="183">
        <f>IFERROR(_xll.qlIndexFixing(ONIndex1Y,I864,TRUE,_xll.ohTrigger(RecalcTrigger,Trigger1Y)),NA())</f>
        <v>1.6272948774807006E-2</v>
      </c>
    </row>
    <row r="865" spans="2:17" x14ac:dyDescent="0.2">
      <c r="B865" s="39" t="s">
        <v>42</v>
      </c>
      <c r="D865" s="42">
        <f>_xll.qlCalendarAdvance(Calendar,$D864,B865,"f",FALSE)</f>
        <v>45638</v>
      </c>
      <c r="E865" s="177">
        <f>_xll.qlInterestRateIndexValueDate(IndexON,D865)</f>
        <v>45638</v>
      </c>
      <c r="F865" s="193">
        <f>IFERROR(_xll.qlIndexFixing(IndexON,D865,TRUE,_xll.ohTrigger(RecalcTrigger,TriggerON)),NA())</f>
        <v>1.3527070744414615E-2</v>
      </c>
      <c r="H865" s="42">
        <f>_xll.qlCalendarAdvance(Calendar,$H864,B865,"f",FALSE)</f>
        <v>45638</v>
      </c>
      <c r="I865" s="177">
        <f>_xll.qlInterestRateIndexValueDate(Index1M,$H865)</f>
        <v>45642</v>
      </c>
      <c r="J865" s="182">
        <f>IFERROR(_xll.qlIndexFixing(Index1M,$H865,TRUE,_xll.ohTrigger(RecalcTrigger,Trigger1M)),NA())</f>
        <v>1.3909849150217502E-2</v>
      </c>
      <c r="K865" s="44">
        <f>IFERROR(_xll.qlIndexFixing(Index3M,H865,TRUE,_xll.ohTrigger(RecalcTrigger,Trigger3M)),NA())</f>
        <v>1.4992930925134193E-2</v>
      </c>
      <c r="L865" s="44">
        <f>IFERROR(_xll.qlIndexFixing(Index6M,$H865,TRUE,_xll.ohTrigger(RecalcTrigger,Trigger6M)),NA())</f>
        <v>1.5803977226514138E-2</v>
      </c>
      <c r="M865" s="183">
        <f>IFERROR(_xll.qlIndexFixing(Index1Y,$H865,TRUE,_xll.ohTrigger(RecalcTrigger,Trigger1Y)),NA())</f>
        <v>1.6918659517927731E-2</v>
      </c>
      <c r="N865" s="182">
        <f>IFERROR(_xll.qlIndexFixing(ONIndex1M,I865,TRUE,_xll.ohTrigger(RecalcTrigger,Trigger1M)),NA())</f>
        <v>1.3843731833684814E-2</v>
      </c>
      <c r="O865" s="44">
        <f>IFERROR(_xll.qlIndexFixing(ONIndex3M,I865,TRUE,_xll.ohTrigger(RecalcTrigger,Trigger3M)),NA())</f>
        <v>1.4777716903928706E-2</v>
      </c>
      <c r="P865" s="44">
        <f>IFERROR(_xll.qlIndexFixing(ONIndex6M,I865,TRUE,_xll.ohTrigger(RecalcTrigger,Trigger6M)),NA())</f>
        <v>1.5426735643879752E-2</v>
      </c>
      <c r="Q865" s="183">
        <f>IFERROR(_xll.qlIndexFixing(ONIndex1Y,I865,TRUE,_xll.ohTrigger(RecalcTrigger,Trigger1Y)),NA())</f>
        <v>1.6296189135482919E-2</v>
      </c>
    </row>
    <row r="866" spans="2:17" x14ac:dyDescent="0.2">
      <c r="B866" s="39" t="s">
        <v>42</v>
      </c>
      <c r="D866" s="42">
        <f>_xll.qlCalendarAdvance(Calendar,$D865,B866,"f",FALSE)</f>
        <v>45645</v>
      </c>
      <c r="E866" s="177">
        <f>_xll.qlInterestRateIndexValueDate(IndexON,D866)</f>
        <v>45645</v>
      </c>
      <c r="F866" s="193">
        <f>IFERROR(_xll.qlIndexFixing(IndexON,D866,TRUE,_xll.ohTrigger(RecalcTrigger,TriggerON)),NA())</f>
        <v>1.3563289696572056E-2</v>
      </c>
      <c r="H866" s="42">
        <f>_xll.qlCalendarAdvance(Calendar,$H865,B866,"f",FALSE)</f>
        <v>45645</v>
      </c>
      <c r="I866" s="177">
        <f>_xll.qlInterestRateIndexValueDate(Index1M,$H866)</f>
        <v>45649</v>
      </c>
      <c r="J866" s="182">
        <f>IFERROR(_xll.qlIndexFixing(Index1M,$H866,TRUE,_xll.ohTrigger(RecalcTrigger,Trigger1M)),NA())</f>
        <v>1.3940392105017659E-2</v>
      </c>
      <c r="K866" s="44">
        <f>IFERROR(_xll.qlIndexFixing(Index3M,H866,TRUE,_xll.ohTrigger(RecalcTrigger,Trigger3M)),NA())</f>
        <v>1.5022281410274516E-2</v>
      </c>
      <c r="L866" s="44">
        <f>IFERROR(_xll.qlIndexFixing(Index6M,$H866,TRUE,_xll.ohTrigger(RecalcTrigger,Trigger6M)),NA())</f>
        <v>1.5827541275394645E-2</v>
      </c>
      <c r="M866" s="183">
        <f>IFERROR(_xll.qlIndexFixing(Index1Y,$H866,TRUE,_xll.ohTrigger(RecalcTrigger,Trigger1Y)),NA())</f>
        <v>1.693745832311137E-2</v>
      </c>
      <c r="N866" s="182">
        <f>IFERROR(_xll.qlIndexFixing(ONIndex1M,I866,TRUE,_xll.ohTrigger(RecalcTrigger,Trigger1M)),NA())</f>
        <v>1.3889636460771015E-2</v>
      </c>
      <c r="O866" s="44">
        <f>IFERROR(_xll.qlIndexFixing(ONIndex3M,I866,TRUE,_xll.ohTrigger(RecalcTrigger,Trigger3M)),NA())</f>
        <v>1.4824349260971204E-2</v>
      </c>
      <c r="P866" s="44">
        <f>IFERROR(_xll.qlIndexFixing(ONIndex6M,I866,TRUE,_xll.ohTrigger(RecalcTrigger,Trigger6M)),NA())</f>
        <v>1.5467443093850619E-2</v>
      </c>
      <c r="Q866" s="183">
        <f>IFERROR(_xll.qlIndexFixing(ONIndex1Y,I866,TRUE,_xll.ohTrigger(RecalcTrigger,Trigger1Y)),NA())</f>
        <v>1.6329479344978637E-2</v>
      </c>
    </row>
    <row r="867" spans="2:17" x14ac:dyDescent="0.2">
      <c r="B867" s="39" t="s">
        <v>42</v>
      </c>
      <c r="D867" s="42">
        <f>_xll.qlCalendarAdvance(Calendar,$D866,B867,"f",FALSE)</f>
        <v>45653</v>
      </c>
      <c r="E867" s="177">
        <f>_xll.qlInterestRateIndexValueDate(IndexON,D867)</f>
        <v>45653</v>
      </c>
      <c r="F867" s="193">
        <f>IFERROR(_xll.qlIndexFixing(IndexON,D867,TRUE,_xll.ohTrigger(RecalcTrigger,TriggerON)),NA())</f>
        <v>1.3610119576092927E-2</v>
      </c>
      <c r="H867" s="42">
        <f>_xll.qlCalendarAdvance(Calendar,$H866,B867,"f",FALSE)</f>
        <v>45653</v>
      </c>
      <c r="I867" s="177">
        <f>_xll.qlInterestRateIndexValueDate(Index1M,$H867)</f>
        <v>45657</v>
      </c>
      <c r="J867" s="182">
        <f>IFERROR(_xll.qlIndexFixing(Index1M,$H867,TRUE,_xll.ohTrigger(RecalcTrigger,Trigger1M)),NA())</f>
        <v>1.3974356353842674E-2</v>
      </c>
      <c r="K867" s="44">
        <f>IFERROR(_xll.qlIndexFixing(Index3M,H867,TRUE,_xll.ohTrigger(RecalcTrigger,Trigger3M)),NA())</f>
        <v>1.5052925642877746E-2</v>
      </c>
      <c r="L867" s="44">
        <f>IFERROR(_xll.qlIndexFixing(Index6M,$H867,TRUE,_xll.ohTrigger(RecalcTrigger,Trigger6M)),NA())</f>
        <v>1.5852223791184731E-2</v>
      </c>
      <c r="M867" s="183">
        <f>IFERROR(_xll.qlIndexFixing(Index1Y,$H867,TRUE,_xll.ohTrigger(RecalcTrigger,Trigger1Y)),NA())</f>
        <v>1.6958896161238309E-2</v>
      </c>
      <c r="N867" s="182">
        <f>IFERROR(_xll.qlIndexFixing(ONIndex1M,I867,TRUE,_xll.ohTrigger(RecalcTrigger,Trigger1M)),NA())</f>
        <v>1.3920478451785456E-2</v>
      </c>
      <c r="O867" s="44">
        <f>IFERROR(_xll.qlIndexFixing(ONIndex3M,I867,TRUE,_xll.ohTrigger(RecalcTrigger,Trigger3M)),NA())</f>
        <v>1.4855974403875649E-2</v>
      </c>
      <c r="P867" s="44">
        <f>IFERROR(_xll.qlIndexFixing(ONIndex6M,I867,TRUE,_xll.ohTrigger(RecalcTrigger,Trigger6M)),NA())</f>
        <v>1.5494996251339543E-2</v>
      </c>
      <c r="Q867" s="183">
        <f>IFERROR(_xll.qlIndexFixing(ONIndex1Y,I867,TRUE,_xll.ohTrigger(RecalcTrigger,Trigger1Y)),NA())</f>
        <v>1.6351811033556984E-2</v>
      </c>
    </row>
    <row r="868" spans="2:17" x14ac:dyDescent="0.2">
      <c r="B868" s="39" t="s">
        <v>42</v>
      </c>
      <c r="D868" s="42">
        <f>_xll.qlCalendarAdvance(Calendar,$D867,B868,"f",FALSE)</f>
        <v>45660</v>
      </c>
      <c r="E868" s="177">
        <f>_xll.qlInterestRateIndexValueDate(IndexON,D868)</f>
        <v>45660</v>
      </c>
      <c r="F868" s="193">
        <f>IFERROR(_xll.qlIndexFixing(IndexON,D868,TRUE,_xll.ohTrigger(RecalcTrigger,TriggerON)),NA())</f>
        <v>1.3645950324674416E-2</v>
      </c>
      <c r="H868" s="42">
        <f>_xll.qlCalendarAdvance(Calendar,$H867,B868,"f",FALSE)</f>
        <v>45660</v>
      </c>
      <c r="I868" s="177">
        <f>_xll.qlInterestRateIndexValueDate(Index1M,$H868)</f>
        <v>45664</v>
      </c>
      <c r="J868" s="182">
        <f>IFERROR(_xll.qlIndexFixing(Index1M,$H868,TRUE,_xll.ohTrigger(RecalcTrigger,Trigger1M)),NA())</f>
        <v>1.4003244521669574E-2</v>
      </c>
      <c r="K868" s="44">
        <f>IFERROR(_xll.qlIndexFixing(Index3M,H868,TRUE,_xll.ohTrigger(RecalcTrigger,Trigger3M)),NA())</f>
        <v>1.5081212142643352E-2</v>
      </c>
      <c r="L868" s="44">
        <f>IFERROR(_xll.qlIndexFixing(Index6M,$H868,TRUE,_xll.ohTrigger(RecalcTrigger,Trigger6M)),NA())</f>
        <v>1.5875222350700775E-2</v>
      </c>
      <c r="M868" s="183">
        <f>IFERROR(_xll.qlIndexFixing(Index1Y,$H868,TRUE,_xll.ohTrigger(RecalcTrigger,Trigger1Y)),NA())</f>
        <v>1.6977626030398374E-2</v>
      </c>
      <c r="N868" s="182">
        <f>IFERROR(_xll.qlIndexFixing(ONIndex1M,I868,TRUE,_xll.ohTrigger(RecalcTrigger,Trigger1M)),NA())</f>
        <v>1.3941505209240646E-2</v>
      </c>
      <c r="O868" s="44">
        <f>IFERROR(_xll.qlIndexFixing(ONIndex3M,I868,TRUE,_xll.ohTrigger(RecalcTrigger,Trigger3M)),NA())</f>
        <v>1.4877650064075709E-2</v>
      </c>
      <c r="P868" s="44">
        <f>IFERROR(_xll.qlIndexFixing(ONIndex6M,I868,TRUE,_xll.ohTrigger(RecalcTrigger,Trigger6M)),NA())</f>
        <v>1.5513767062351747E-2</v>
      </c>
      <c r="Q868" s="183">
        <f>IFERROR(_xll.qlIndexFixing(ONIndex1Y,I868,TRUE,_xll.ohTrigger(RecalcTrigger,Trigger1Y)),NA())</f>
        <v>1.6366789021580175E-2</v>
      </c>
    </row>
    <row r="869" spans="2:17" x14ac:dyDescent="0.2">
      <c r="B869" s="39" t="s">
        <v>42</v>
      </c>
      <c r="D869" s="42">
        <f>_xll.qlCalendarAdvance(Calendar,$D868,B869,"f",FALSE)</f>
        <v>45667</v>
      </c>
      <c r="E869" s="177">
        <f>_xll.qlInterestRateIndexValueDate(IndexON,D869)</f>
        <v>45667</v>
      </c>
      <c r="F869" s="193">
        <f>IFERROR(_xll.qlIndexFixing(IndexON,D869,TRUE,_xll.ohTrigger(RecalcTrigger,TriggerON)),NA())</f>
        <v>1.3681608794664513E-2</v>
      </c>
      <c r="H869" s="42">
        <f>_xll.qlCalendarAdvance(Calendar,$H868,B869,"f",FALSE)</f>
        <v>45667</v>
      </c>
      <c r="I869" s="177">
        <f>_xll.qlInterestRateIndexValueDate(Index1M,$H869)</f>
        <v>45671</v>
      </c>
      <c r="J869" s="182">
        <f>IFERROR(_xll.qlIndexFixing(Index1M,$H869,TRUE,_xll.ohTrigger(RecalcTrigger,Trigger1M)),NA())</f>
        <v>1.4031351617731789E-2</v>
      </c>
      <c r="K869" s="44">
        <f>IFERROR(_xll.qlIndexFixing(Index3M,H869,TRUE,_xll.ohTrigger(RecalcTrigger,Trigger3M)),NA())</f>
        <v>1.5108980133497596E-2</v>
      </c>
      <c r="L869" s="44">
        <f>IFERROR(_xll.qlIndexFixing(Index6M,$H869,TRUE,_xll.ohTrigger(RecalcTrigger,Trigger6M)),NA())</f>
        <v>1.5897978751092244E-2</v>
      </c>
      <c r="M869" s="183">
        <f>IFERROR(_xll.qlIndexFixing(Index1Y,$H869,TRUE,_xll.ohTrigger(RecalcTrigger,Trigger1Y)),NA())</f>
        <v>1.6996341265641132E-2</v>
      </c>
      <c r="N869" s="182">
        <f>IFERROR(_xll.qlIndexFixing(ONIndex1M,I869,TRUE,_xll.ohTrigger(RecalcTrigger,Trigger1M)),NA())</f>
        <v>1.3971028623114279E-2</v>
      </c>
      <c r="O869" s="44">
        <f>IFERROR(_xll.qlIndexFixing(ONIndex3M,I869,TRUE,_xll.ohTrigger(RecalcTrigger,Trigger3M)),NA())</f>
        <v>1.4908423774935287E-2</v>
      </c>
      <c r="P869" s="44">
        <f>IFERROR(_xll.qlIndexFixing(ONIndex6M,I869,TRUE,_xll.ohTrigger(RecalcTrigger,Trigger6M)),NA())</f>
        <v>1.5540632293351564E-2</v>
      </c>
      <c r="Q869" s="183">
        <f>IFERROR(_xll.qlIndexFixing(ONIndex1Y,I869,TRUE,_xll.ohTrigger(RecalcTrigger,Trigger1Y)),NA())</f>
        <v>1.6388468334964656E-2</v>
      </c>
    </row>
    <row r="870" spans="2:17" x14ac:dyDescent="0.2">
      <c r="B870" s="39" t="s">
        <v>42</v>
      </c>
      <c r="D870" s="42">
        <f>_xll.qlCalendarAdvance(Calendar,$D869,B870,"f",FALSE)</f>
        <v>45674</v>
      </c>
      <c r="E870" s="177">
        <f>_xll.qlInterestRateIndexValueDate(IndexON,D870)</f>
        <v>45674</v>
      </c>
      <c r="F870" s="193">
        <f>IFERROR(_xll.qlIndexFixing(IndexON,D870,TRUE,_xll.ohTrigger(RecalcTrigger,TriggerON)),NA())</f>
        <v>1.3717094225631499E-2</v>
      </c>
      <c r="H870" s="42">
        <f>_xll.qlCalendarAdvance(Calendar,$H869,B870,"f",FALSE)</f>
        <v>45674</v>
      </c>
      <c r="I870" s="177">
        <f>_xll.qlInterestRateIndexValueDate(Index1M,$H870)</f>
        <v>45678</v>
      </c>
      <c r="J870" s="182">
        <f>IFERROR(_xll.qlIndexFixing(Index1M,$H870,TRUE,_xll.ohTrigger(RecalcTrigger,Trigger1M)),NA())</f>
        <v>1.4058672018089295E-2</v>
      </c>
      <c r="K870" s="44">
        <f>IFERROR(_xll.qlIndexFixing(Index3M,H870,TRUE,_xll.ohTrigger(RecalcTrigger,Trigger3M)),NA())</f>
        <v>1.5138389291297598E-2</v>
      </c>
      <c r="L870" s="44">
        <f>IFERROR(_xll.qlIndexFixing(Index6M,$H870,TRUE,_xll.ohTrigger(RecalcTrigger,Trigger6M)),NA())</f>
        <v>1.5920510922560107E-2</v>
      </c>
      <c r="M870" s="183">
        <f>IFERROR(_xll.qlIndexFixing(Index1Y,$H870,TRUE,_xll.ohTrigger(RecalcTrigger,Trigger1Y)),NA())</f>
        <v>1.7015053148007553E-2</v>
      </c>
      <c r="N870" s="182">
        <f>IFERROR(_xll.qlIndexFixing(ONIndex1M,I870,TRUE,_xll.ohTrigger(RecalcTrigger,Trigger1M)),NA())</f>
        <v>1.3999776618218718E-2</v>
      </c>
      <c r="O870" s="44">
        <f>IFERROR(_xll.qlIndexFixing(ONIndex3M,I870,TRUE,_xll.ohTrigger(RecalcTrigger,Trigger3M)),NA())</f>
        <v>1.4938697761532893E-2</v>
      </c>
      <c r="P870" s="44">
        <f>IFERROR(_xll.qlIndexFixing(ONIndex6M,I870,TRUE,_xll.ohTrigger(RecalcTrigger,Trigger6M)),NA())</f>
        <v>1.5567094272039839E-2</v>
      </c>
      <c r="Q870" s="183">
        <f>IFERROR(_xll.qlIndexFixing(ONIndex1Y,I870,TRUE,_xll.ohTrigger(RecalcTrigger,Trigger1Y)),NA())</f>
        <v>1.6409765393641251E-2</v>
      </c>
    </row>
    <row r="871" spans="2:17" x14ac:dyDescent="0.2">
      <c r="B871" s="39" t="s">
        <v>42</v>
      </c>
      <c r="D871" s="42">
        <f>_xll.qlCalendarAdvance(Calendar,$D870,B871,"f",FALSE)</f>
        <v>45681</v>
      </c>
      <c r="E871" s="177">
        <f>_xll.qlInterestRateIndexValueDate(IndexON,D871)</f>
        <v>45681</v>
      </c>
      <c r="F871" s="193">
        <f>IFERROR(_xll.qlIndexFixing(IndexON,D871,TRUE,_xll.ohTrigger(RecalcTrigger,TriggerON)),NA())</f>
        <v>1.3752405857143657E-2</v>
      </c>
      <c r="H871" s="42">
        <f>_xll.qlCalendarAdvance(Calendar,$H870,B871,"f",FALSE)</f>
        <v>45681</v>
      </c>
      <c r="I871" s="177">
        <f>_xll.qlInterestRateIndexValueDate(Index1M,$H871)</f>
        <v>45685</v>
      </c>
      <c r="J871" s="182">
        <f>IFERROR(_xll.qlIndexFixing(Index1M,$H871,TRUE,_xll.ohTrigger(RecalcTrigger,Trigger1M)),NA())</f>
        <v>1.408520009891037E-2</v>
      </c>
      <c r="K871" s="44">
        <f>IFERROR(_xll.qlIndexFixing(Index3M,H871,TRUE,_xll.ohTrigger(RecalcTrigger,Trigger3M)),NA())</f>
        <v>1.5162947046712283E-2</v>
      </c>
      <c r="L871" s="44">
        <f>IFERROR(_xll.qlIndexFixing(Index6M,$H871,TRUE,_xll.ohTrigger(RecalcTrigger,Trigger6M)),NA())</f>
        <v>1.5942836955993595E-2</v>
      </c>
      <c r="M871" s="183">
        <f>IFERROR(_xll.qlIndexFixing(Index1Y,$H871,TRUE,_xll.ohTrigger(RecalcTrigger,Trigger1Y)),NA())</f>
        <v>1.7033773046620272E-2</v>
      </c>
      <c r="N871" s="182">
        <f>IFERROR(_xll.qlIndexFixing(ONIndex1M,I871,TRUE,_xll.ohTrigger(RecalcTrigger,Trigger1M)),NA())</f>
        <v>1.4027743582802898E-2</v>
      </c>
      <c r="O871" s="44">
        <f>IFERROR(_xll.qlIndexFixing(ONIndex3M,I871,TRUE,_xll.ohTrigger(RecalcTrigger,Trigger3M)),NA())</f>
        <v>1.4968468661678003E-2</v>
      </c>
      <c r="P871" s="44">
        <f>IFERROR(_xll.qlIndexFixing(ONIndex6M,I871,TRUE,_xll.ohTrigger(RecalcTrigger,Trigger6M)),NA())</f>
        <v>1.5593150541421963E-2</v>
      </c>
      <c r="Q871" s="183">
        <f>IFERROR(_xll.qlIndexFixing(ONIndex1Y,I871,TRUE,_xll.ohTrigger(RecalcTrigger,Trigger1Y)),NA())</f>
        <v>1.6430678078185323E-2</v>
      </c>
    </row>
    <row r="872" spans="2:17" x14ac:dyDescent="0.2">
      <c r="B872" s="39" t="s">
        <v>42</v>
      </c>
      <c r="D872" s="42">
        <f>_xll.qlCalendarAdvance(Calendar,$D871,B872,"f",FALSE)</f>
        <v>45688</v>
      </c>
      <c r="E872" s="177">
        <f>_xll.qlInterestRateIndexValueDate(IndexON,D872)</f>
        <v>45688</v>
      </c>
      <c r="F872" s="193">
        <f>IFERROR(_xll.qlIndexFixing(IndexON,D872,TRUE,_xll.ohTrigger(RecalcTrigger,TriggerON)),NA())</f>
        <v>1.3787542928715979E-2</v>
      </c>
      <c r="H872" s="42">
        <f>_xll.qlCalendarAdvance(Calendar,$H871,B872,"f",FALSE)</f>
        <v>45688</v>
      </c>
      <c r="I872" s="177">
        <f>_xll.qlInterestRateIndexValueDate(Index1M,$H872)</f>
        <v>45692</v>
      </c>
      <c r="J872" s="182">
        <f>IFERROR(_xll.qlIndexFixing(Index1M,$H872,TRUE,_xll.ohTrigger(RecalcTrigger,Trigger1M)),NA())</f>
        <v>1.4104776197424292E-2</v>
      </c>
      <c r="K872" s="44">
        <f>IFERROR(_xll.qlIndexFixing(Index3M,H872,TRUE,_xll.ohTrigger(RecalcTrigger,Trigger3M)),NA())</f>
        <v>1.5189143712921904E-2</v>
      </c>
      <c r="L872" s="44">
        <f>IFERROR(_xll.qlIndexFixing(Index6M,$H872,TRUE,_xll.ohTrigger(RecalcTrigger,Trigger6M)),NA())</f>
        <v>1.5964975102962683E-2</v>
      </c>
      <c r="M872" s="183">
        <f>IFERROR(_xll.qlIndexFixing(Index1Y,$H872,TRUE,_xll.ohTrigger(RecalcTrigger,Trigger1Y)),NA())</f>
        <v>1.7052512418691674E-2</v>
      </c>
      <c r="N872" s="182">
        <f>IFERROR(_xll.qlIndexFixing(ONIndex1M,I872,TRUE,_xll.ohTrigger(RecalcTrigger,Trigger1M)),NA())</f>
        <v>1.4054923904875949E-2</v>
      </c>
      <c r="O872" s="44">
        <f>IFERROR(_xll.qlIndexFixing(ONIndex3M,I872,TRUE,_xll.ohTrigger(RecalcTrigger,Trigger3M)),NA())</f>
        <v>1.4997733112940281E-2</v>
      </c>
      <c r="P872" s="44">
        <f>IFERROR(_xll.qlIndexFixing(ONIndex6M,I872,TRUE,_xll.ohTrigger(RecalcTrigger,Trigger6M)),NA())</f>
        <v>1.5618798644663201E-2</v>
      </c>
      <c r="Q872" s="183">
        <f>IFERROR(_xll.qlIndexFixing(ONIndex1Y,I872,TRUE,_xll.ohTrigger(RecalcTrigger,Trigger1Y)),NA())</f>
        <v>1.6451204269092301E-2</v>
      </c>
    </row>
    <row r="873" spans="2:17" x14ac:dyDescent="0.2">
      <c r="B873" s="39" t="s">
        <v>42</v>
      </c>
      <c r="D873" s="42">
        <f>_xll.qlCalendarAdvance(Calendar,$D872,B873,"f",FALSE)</f>
        <v>45695</v>
      </c>
      <c r="E873" s="177">
        <f>_xll.qlInterestRateIndexValueDate(IndexON,D873)</f>
        <v>45695</v>
      </c>
      <c r="F873" s="193">
        <f>IFERROR(_xll.qlIndexFixing(IndexON,D873,TRUE,_xll.ohTrigger(RecalcTrigger,TriggerON)),NA())</f>
        <v>1.3822504679916747E-2</v>
      </c>
      <c r="H873" s="42">
        <f>_xll.qlCalendarAdvance(Calendar,$H872,B873,"f",FALSE)</f>
        <v>45695</v>
      </c>
      <c r="I873" s="177">
        <f>_xll.qlInterestRateIndexValueDate(Index1M,$H873)</f>
        <v>45699</v>
      </c>
      <c r="J873" s="182">
        <f>IFERROR(_xll.qlIndexFixing(Index1M,$H873,TRUE,_xll.ohTrigger(RecalcTrigger,Trigger1M)),NA())</f>
        <v>1.4129873329199936E-2</v>
      </c>
      <c r="K873" s="44">
        <f>IFERROR(_xll.qlIndexFixing(Index3M,H873,TRUE,_xll.ohTrigger(RecalcTrigger,Trigger3M)),NA())</f>
        <v>1.5214845315836278E-2</v>
      </c>
      <c r="L873" s="44">
        <f>IFERROR(_xll.qlIndexFixing(Index6M,$H873,TRUE,_xll.ohTrigger(RecalcTrigger,Trigger6M)),NA())</f>
        <v>1.598694377570883E-2</v>
      </c>
      <c r="M873" s="183">
        <f>IFERROR(_xll.qlIndexFixing(Index1Y,$H873,TRUE,_xll.ohTrigger(RecalcTrigger,Trigger1Y)),NA())</f>
        <v>1.7071282809533531E-2</v>
      </c>
      <c r="N873" s="182">
        <f>IFERROR(_xll.qlIndexFixing(ONIndex1M,I873,TRUE,_xll.ohTrigger(RecalcTrigger,Trigger1M)),NA())</f>
        <v>1.4081311972446997E-2</v>
      </c>
      <c r="O873" s="44">
        <f>IFERROR(_xll.qlIndexFixing(ONIndex3M,I873,TRUE,_xll.ohTrigger(RecalcTrigger,Trigger3M)),NA())</f>
        <v>1.5026487753209139E-2</v>
      </c>
      <c r="P873" s="44">
        <f>IFERROR(_xll.qlIndexFixing(ONIndex6M,I873,TRUE,_xll.ohTrigger(RecalcTrigger,Trigger6M)),NA())</f>
        <v>1.5644036124928817E-2</v>
      </c>
      <c r="Q873" s="183">
        <f>IFERROR(_xll.qlIndexFixing(ONIndex1Y,I873,TRUE,_xll.ohTrigger(RecalcTrigger,Trigger1Y)),NA())</f>
        <v>1.6471341847017484E-2</v>
      </c>
    </row>
    <row r="874" spans="2:17" x14ac:dyDescent="0.2">
      <c r="B874" s="39" t="s">
        <v>42</v>
      </c>
      <c r="D874" s="42">
        <f>_xll.qlCalendarAdvance(Calendar,$D873,B874,"f",FALSE)</f>
        <v>45702</v>
      </c>
      <c r="E874" s="177">
        <f>_xll.qlInterestRateIndexValueDate(IndexON,D874)</f>
        <v>45702</v>
      </c>
      <c r="F874" s="193">
        <f>IFERROR(_xll.qlIndexFixing(IndexON,D874,TRUE,_xll.ohTrigger(RecalcTrigger,TriggerON)),NA())</f>
        <v>1.3857290350234308E-2</v>
      </c>
      <c r="H874" s="42">
        <f>_xll.qlCalendarAdvance(Calendar,$H873,B874,"f",FALSE)</f>
        <v>45702</v>
      </c>
      <c r="I874" s="177">
        <f>_xll.qlInterestRateIndexValueDate(Index1M,$H874)</f>
        <v>45706</v>
      </c>
      <c r="J874" s="182">
        <f>IFERROR(_xll.qlIndexFixing(Index1M,$H874,TRUE,_xll.ohTrigger(RecalcTrigger,Trigger1M)),NA())</f>
        <v>1.415416256563067E-2</v>
      </c>
      <c r="K874" s="44">
        <f>IFERROR(_xll.qlIndexFixing(Index3M,H874,TRUE,_xll.ohTrigger(RecalcTrigger,Trigger3M)),NA())</f>
        <v>1.5240091881499218E-2</v>
      </c>
      <c r="L874" s="44">
        <f>IFERROR(_xll.qlIndexFixing(Index6M,$H874,TRUE,_xll.ohTrigger(RecalcTrigger,Trigger6M)),NA())</f>
        <v>1.6008761547136135E-2</v>
      </c>
      <c r="M874" s="183">
        <f>IFERROR(_xll.qlIndexFixing(Index1Y,$H874,TRUE,_xll.ohTrigger(RecalcTrigger,Trigger1Y)),NA())</f>
        <v>1.7090095852568179E-2</v>
      </c>
      <c r="N874" s="182">
        <f>IFERROR(_xll.qlIndexFixing(ONIndex1M,I874,TRUE,_xll.ohTrigger(RecalcTrigger,Trigger1M)),NA())</f>
        <v>1.4106902173844915E-2</v>
      </c>
      <c r="O874" s="44">
        <f>IFERROR(_xll.qlIndexFixing(ONIndex3M,I874,TRUE,_xll.ohTrigger(RecalcTrigger,Trigger3M)),NA())</f>
        <v>1.5054729220214114E-2</v>
      </c>
      <c r="P874" s="44">
        <f>IFERROR(_xll.qlIndexFixing(ONIndex6M,I874,TRUE,_xll.ohTrigger(RecalcTrigger,Trigger6M)),NA())</f>
        <v>1.5668860525384076E-2</v>
      </c>
      <c r="Q874" s="183">
        <f>IFERROR(_xll.qlIndexFixing(ONIndex1Y,I874,TRUE,_xll.ohTrigger(RecalcTrigger,Trigger1Y)),NA())</f>
        <v>1.6491088692376366E-2</v>
      </c>
    </row>
    <row r="875" spans="2:17" x14ac:dyDescent="0.2">
      <c r="B875" s="39" t="s">
        <v>42</v>
      </c>
      <c r="D875" s="42">
        <f>_xll.qlCalendarAdvance(Calendar,$D874,B875,"f",FALSE)</f>
        <v>45709</v>
      </c>
      <c r="E875" s="177">
        <f>_xll.qlInterestRateIndexValueDate(IndexON,D875)</f>
        <v>45709</v>
      </c>
      <c r="F875" s="193">
        <f>IFERROR(_xll.qlIndexFixing(IndexON,D875,TRUE,_xll.ohTrigger(RecalcTrigger,TriggerON)),NA())</f>
        <v>1.3891899179236944E-2</v>
      </c>
      <c r="H875" s="42">
        <f>_xll.qlCalendarAdvance(Calendar,$H874,B875,"f",FALSE)</f>
        <v>45709</v>
      </c>
      <c r="I875" s="177">
        <f>_xll.qlInterestRateIndexValueDate(Index1M,$H875)</f>
        <v>45713</v>
      </c>
      <c r="J875" s="182">
        <f>IFERROR(_xll.qlIndexFixing(Index1M,$H875,TRUE,_xll.ohTrigger(RecalcTrigger,Trigger1M)),NA())</f>
        <v>1.417763828447097E-2</v>
      </c>
      <c r="K875" s="44">
        <f>IFERROR(_xll.qlIndexFixing(Index3M,H875,TRUE,_xll.ohTrigger(RecalcTrigger,Trigger3M)),NA())</f>
        <v>1.5264923823719023E-2</v>
      </c>
      <c r="L875" s="44">
        <f>IFERROR(_xll.qlIndexFixing(Index6M,$H875,TRUE,_xll.ohTrigger(RecalcTrigger,Trigger6M)),NA())</f>
        <v>1.6030447150805593E-2</v>
      </c>
      <c r="M875" s="183">
        <f>IFERROR(_xll.qlIndexFixing(Index1Y,$H875,TRUE,_xll.ohTrigger(RecalcTrigger,Trigger1Y)),NA())</f>
        <v>1.710896326934078E-2</v>
      </c>
      <c r="N875" s="182">
        <f>IFERROR(_xll.qlIndexFixing(ONIndex1M,I875,TRUE,_xll.ohTrigger(RecalcTrigger,Trigger1M)),NA())</f>
        <v>1.4131688897158767E-2</v>
      </c>
      <c r="O875" s="44">
        <f>IFERROR(_xll.qlIndexFixing(ONIndex3M,I875,TRUE,_xll.ohTrigger(RecalcTrigger,Trigger3M)),NA())</f>
        <v>1.5082454151684743E-2</v>
      </c>
      <c r="P875" s="44">
        <f>IFERROR(_xll.qlIndexFixing(ONIndex6M,I875,TRUE,_xll.ohTrigger(RecalcTrigger,Trigger6M)),NA())</f>
        <v>1.5693269389114306E-2</v>
      </c>
      <c r="Q875" s="183">
        <f>IFERROR(_xll.qlIndexFixing(ONIndex1Y,I875,TRUE,_xll.ohTrigger(RecalcTrigger,Trigger1Y)),NA())</f>
        <v>1.6510442685664373E-2</v>
      </c>
    </row>
    <row r="876" spans="2:17" x14ac:dyDescent="0.2">
      <c r="B876" s="39" t="s">
        <v>42</v>
      </c>
      <c r="D876" s="42">
        <f>_xll.qlCalendarAdvance(Calendar,$D875,B876,"f",FALSE)</f>
        <v>45716</v>
      </c>
      <c r="E876" s="177">
        <f>_xll.qlInterestRateIndexValueDate(IndexON,D876)</f>
        <v>45716</v>
      </c>
      <c r="F876" s="193">
        <f>IFERROR(_xll.qlIndexFixing(IndexON,D876,TRUE,_xll.ohTrigger(RecalcTrigger,TriggerON)),NA())</f>
        <v>1.3926330406492937E-2</v>
      </c>
      <c r="H876" s="42">
        <f>_xll.qlCalendarAdvance(Calendar,$H875,B876,"f",FALSE)</f>
        <v>45716</v>
      </c>
      <c r="I876" s="177">
        <f>_xll.qlInterestRateIndexValueDate(Index1M,$H876)</f>
        <v>45720</v>
      </c>
      <c r="J876" s="182">
        <f>IFERROR(_xll.qlIndexFixing(Index1M,$H876,TRUE,_xll.ohTrigger(RecalcTrigger,Trigger1M)),NA())</f>
        <v>1.4205758883607604E-2</v>
      </c>
      <c r="K876" s="44">
        <f>IFERROR(_xll.qlIndexFixing(Index3M,H876,TRUE,_xll.ohTrigger(RecalcTrigger,Trigger3M)),NA())</f>
        <v>1.5293386199240214E-2</v>
      </c>
      <c r="L876" s="44">
        <f>IFERROR(_xll.qlIndexFixing(Index6M,$H876,TRUE,_xll.ohTrigger(RecalcTrigger,Trigger6M)),NA())</f>
        <v>1.6057651200010098E-2</v>
      </c>
      <c r="M876" s="183">
        <f>IFERROR(_xll.qlIndexFixing(Index1Y,$H876,TRUE,_xll.ohTrigger(RecalcTrigger,Trigger1Y)),NA())</f>
        <v>1.7127896869533983E-2</v>
      </c>
      <c r="N876" s="182">
        <f>IFERROR(_xll.qlIndexFixing(ONIndex1M,I876,TRUE,_xll.ohTrigger(RecalcTrigger,Trigger1M)),NA())</f>
        <v>1.4155666530397681E-2</v>
      </c>
      <c r="O876" s="44">
        <f>IFERROR(_xll.qlIndexFixing(ONIndex3M,I876,TRUE,_xll.ohTrigger(RecalcTrigger,Trigger3M)),NA())</f>
        <v>1.5109659185350566E-2</v>
      </c>
      <c r="P876" s="44">
        <f>IFERROR(_xll.qlIndexFixing(ONIndex6M,I876,TRUE,_xll.ohTrigger(RecalcTrigger,Trigger6M)),NA())</f>
        <v>1.5717260259124899E-2</v>
      </c>
      <c r="Q876" s="183">
        <f>IFERROR(_xll.qlIndexFixing(ONIndex1Y,I876,TRUE,_xll.ohTrigger(RecalcTrigger,Trigger1Y)),NA())</f>
        <v>1.6529401707536806E-2</v>
      </c>
    </row>
    <row r="877" spans="2:17" x14ac:dyDescent="0.2">
      <c r="B877" s="39" t="s">
        <v>42</v>
      </c>
      <c r="D877" s="42">
        <f>_xll.qlCalendarAdvance(Calendar,$D876,B877,"f",FALSE)</f>
        <v>45723</v>
      </c>
      <c r="E877" s="177">
        <f>_xll.qlInterestRateIndexValueDate(IndexON,D877)</f>
        <v>45723</v>
      </c>
      <c r="F877" s="193">
        <f>IFERROR(_xll.qlIndexFixing(IndexON,D877,TRUE,_xll.ohTrigger(RecalcTrigger,TriggerON)),NA())</f>
        <v>1.3960583271490634E-2</v>
      </c>
      <c r="H877" s="42">
        <f>_xll.qlCalendarAdvance(Calendar,$H876,B877,"f",FALSE)</f>
        <v>45723</v>
      </c>
      <c r="I877" s="177">
        <f>_xll.qlInterestRateIndexValueDate(Index1M,$H877)</f>
        <v>45727</v>
      </c>
      <c r="J877" s="182">
        <f>IFERROR(_xll.qlIndexFixing(Index1M,$H877,TRUE,_xll.ohTrigger(RecalcTrigger,Trigger1M)),NA())</f>
        <v>1.4227414953087221E-2</v>
      </c>
      <c r="K877" s="44">
        <f>IFERROR(_xll.qlIndexFixing(Index3M,H877,TRUE,_xll.ohTrigger(RecalcTrigger,Trigger3M)),NA())</f>
        <v>1.5317488303267585E-2</v>
      </c>
      <c r="L877" s="44">
        <f>IFERROR(_xll.qlIndexFixing(Index6M,$H877,TRUE,_xll.ohTrigger(RecalcTrigger,Trigger6M)),NA())</f>
        <v>1.6079136374450093E-2</v>
      </c>
      <c r="M877" s="183">
        <f>IFERROR(_xll.qlIndexFixing(Index1Y,$H877,TRUE,_xll.ohTrigger(RecalcTrigger,Trigger1Y)),NA())</f>
        <v>1.7146908550981749E-2</v>
      </c>
      <c r="N877" s="182">
        <f>IFERROR(_xll.qlIndexFixing(ONIndex1M,I877,TRUE,_xll.ohTrigger(RecalcTrigger,Trigger1M)),NA())</f>
        <v>1.417882946189053E-2</v>
      </c>
      <c r="O877" s="44">
        <f>IFERROR(_xll.qlIndexFixing(ONIndex3M,I877,TRUE,_xll.ohTrigger(RecalcTrigger,Trigger3M)),NA())</f>
        <v>1.5136340959100991E-2</v>
      </c>
      <c r="P877" s="44">
        <f>IFERROR(_xll.qlIndexFixing(ONIndex6M,I877,TRUE,_xll.ohTrigger(RecalcTrigger,Trigger6M)),NA())</f>
        <v>1.5740830678740991E-2</v>
      </c>
      <c r="Q877" s="183">
        <f>IFERROR(_xll.qlIndexFixing(ONIndex1Y,I877,TRUE,_xll.ohTrigger(RecalcTrigger,Trigger1Y)),NA())</f>
        <v>1.6547963638329222E-2</v>
      </c>
    </row>
    <row r="878" spans="2:17" x14ac:dyDescent="0.2">
      <c r="B878" s="39" t="s">
        <v>42</v>
      </c>
      <c r="D878" s="42">
        <f>_xll.qlCalendarAdvance(Calendar,$D877,B878,"f",FALSE)</f>
        <v>45730</v>
      </c>
      <c r="E878" s="177">
        <f>_xll.qlInterestRateIndexValueDate(IndexON,D878)</f>
        <v>45730</v>
      </c>
      <c r="F878" s="193">
        <f>IFERROR(_xll.qlIndexFixing(IndexON,D878,TRUE,_xll.ohTrigger(RecalcTrigger,TriggerON)),NA())</f>
        <v>1.3994657013824963E-2</v>
      </c>
      <c r="H878" s="42">
        <f>_xll.qlCalendarAdvance(Calendar,$H877,B878,"f",FALSE)</f>
        <v>45730</v>
      </c>
      <c r="I878" s="177">
        <f>_xll.qlInterestRateIndexValueDate(Index1M,$H878)</f>
        <v>45734</v>
      </c>
      <c r="J878" s="182">
        <f>IFERROR(_xll.qlIndexFixing(Index1M,$H878,TRUE,_xll.ohTrigger(RecalcTrigger,Trigger1M)),NA())</f>
        <v>1.4254975616275851E-2</v>
      </c>
      <c r="K878" s="44">
        <f>IFERROR(_xll.qlIndexFixing(Index3M,H878,TRUE,_xll.ohTrigger(RecalcTrigger,Trigger3M)),NA())</f>
        <v>1.5341305732810104E-2</v>
      </c>
      <c r="L878" s="44">
        <f>IFERROR(_xll.qlIndexFixing(Index6M,$H878,TRUE,_xll.ohTrigger(RecalcTrigger,Trigger6M)),NA())</f>
        <v>1.6100548971768387E-2</v>
      </c>
      <c r="M878" s="183">
        <f>IFERROR(_xll.qlIndexFixing(Index1Y,$H878,TRUE,_xll.ohTrigger(RecalcTrigger,Trigger1Y)),NA())</f>
        <v>1.7166010299687492E-2</v>
      </c>
      <c r="N878" s="182">
        <f>IFERROR(_xll.qlIndexFixing(ONIndex1M,I878,TRUE,_xll.ohTrigger(RecalcTrigger,Trigger1M)),NA())</f>
        <v>1.4201172079566504E-2</v>
      </c>
      <c r="O878" s="44">
        <f>IFERROR(_xll.qlIndexFixing(ONIndex3M,I878,TRUE,_xll.ohTrigger(RecalcTrigger,Trigger3M)),NA())</f>
        <v>1.5162496110505685E-2</v>
      </c>
      <c r="P878" s="44">
        <f>IFERROR(_xll.qlIndexFixing(ONIndex6M,I878,TRUE,_xll.ohTrigger(RecalcTrigger,Trigger6M)),NA())</f>
        <v>1.5763978190888039E-2</v>
      </c>
      <c r="Q878" s="183">
        <f>IFERROR(_xll.qlIndexFixing(ONIndex1Y,I878,TRUE,_xll.ohTrigger(RecalcTrigger,Trigger1Y)),NA())</f>
        <v>1.656612635869692E-2</v>
      </c>
    </row>
    <row r="879" spans="2:17" x14ac:dyDescent="0.2">
      <c r="B879" s="39" t="s">
        <v>42</v>
      </c>
      <c r="D879" s="42">
        <f>_xll.qlCalendarAdvance(Calendar,$D878,B879,"f",FALSE)</f>
        <v>45737</v>
      </c>
      <c r="E879" s="177">
        <f>_xll.qlInterestRateIndexValueDate(IndexON,D879)</f>
        <v>45737</v>
      </c>
      <c r="F879" s="193">
        <f>IFERROR(_xll.qlIndexFixing(IndexON,D879,TRUE,_xll.ohTrigger(RecalcTrigger,TriggerON)),NA())</f>
        <v>1.4028550873010914E-2</v>
      </c>
      <c r="H879" s="42">
        <f>_xll.qlCalendarAdvance(Calendar,$H878,B879,"f",FALSE)</f>
        <v>45737</v>
      </c>
      <c r="I879" s="177">
        <f>_xll.qlInterestRateIndexValueDate(Index1M,$H879)</f>
        <v>45741</v>
      </c>
      <c r="J879" s="182">
        <f>IFERROR(_xll.qlIndexFixing(Index1M,$H879,TRUE,_xll.ohTrigger(RecalcTrigger,Trigger1M)),NA())</f>
        <v>1.4268226419928044E-2</v>
      </c>
      <c r="K879" s="44">
        <f>IFERROR(_xll.qlIndexFixing(Index3M,H879,TRUE,_xll.ohTrigger(RecalcTrigger,Trigger3M)),NA())</f>
        <v>1.5364879490851385E-2</v>
      </c>
      <c r="L879" s="44">
        <f>IFERROR(_xll.qlIndexFixing(Index6M,$H879,TRUE,_xll.ohTrigger(RecalcTrigger,Trigger6M)),NA())</f>
        <v>1.6121908081805986E-2</v>
      </c>
      <c r="M879" s="183">
        <f>IFERROR(_xll.qlIndexFixing(Index1Y,$H879,TRUE,_xll.ohTrigger(RecalcTrigger,Trigger1Y)),NA())</f>
        <v>1.7185214189841851E-2</v>
      </c>
      <c r="N879" s="182">
        <f>IFERROR(_xll.qlIndexFixing(ONIndex1M,I879,TRUE,_xll.ohTrigger(RecalcTrigger,Trigger1M)),NA())</f>
        <v>1.4222688771754477E-2</v>
      </c>
      <c r="O879" s="44">
        <f>IFERROR(_xll.qlIndexFixing(ONIndex3M,I879,TRUE,_xll.ohTrigger(RecalcTrigger,Trigger3M)),NA())</f>
        <v>1.5188121277374123E-2</v>
      </c>
      <c r="P879" s="44">
        <f>IFERROR(_xll.qlIndexFixing(ONIndex6M,I879,TRUE,_xll.ohTrigger(RecalcTrigger,Trigger6M)),NA())</f>
        <v>1.578670033889118E-2</v>
      </c>
      <c r="Q879" s="183">
        <f>IFERROR(_xll.qlIndexFixing(ONIndex1Y,I879,TRUE,_xll.ohTrigger(RecalcTrigger,Trigger1Y)),NA())</f>
        <v>1.6583887749135329E-2</v>
      </c>
    </row>
    <row r="880" spans="2:17" x14ac:dyDescent="0.2">
      <c r="B880" s="39" t="s">
        <v>42</v>
      </c>
      <c r="D880" s="42">
        <f>_xll.qlCalendarAdvance(Calendar,$D879,B880,"f",FALSE)</f>
        <v>45744</v>
      </c>
      <c r="E880" s="177">
        <f>_xll.qlInterestRateIndexValueDate(IndexON,D880)</f>
        <v>45744</v>
      </c>
      <c r="F880" s="193">
        <f>IFERROR(_xll.qlIndexFixing(IndexON,D880,TRUE,_xll.ohTrigger(RecalcTrigger,TriggerON)),NA())</f>
        <v>1.4062264088563481E-2</v>
      </c>
      <c r="H880" s="42">
        <f>_xll.qlCalendarAdvance(Calendar,$H879,B880,"f",FALSE)</f>
        <v>45744</v>
      </c>
      <c r="I880" s="177">
        <f>_xll.qlInterestRateIndexValueDate(Index1M,$H880)</f>
        <v>45748</v>
      </c>
      <c r="J880" s="182">
        <f>IFERROR(_xll.qlIndexFixing(Index1M,$H880,TRUE,_xll.ohTrigger(RecalcTrigger,Trigger1M)),NA())</f>
        <v>1.4287373399883124E-2</v>
      </c>
      <c r="K880" s="44">
        <f>IFERROR(_xll.qlIndexFixing(Index3M,H880,TRUE,_xll.ohTrigger(RecalcTrigger,Trigger3M)),NA())</f>
        <v>1.5386277592565337E-2</v>
      </c>
      <c r="L880" s="44">
        <f>IFERROR(_xll.qlIndexFixing(Index6M,$H880,TRUE,_xll.ohTrigger(RecalcTrigger,Trigger6M)),NA())</f>
        <v>1.6141341225630566E-2</v>
      </c>
      <c r="M880" s="183">
        <f>IFERROR(_xll.qlIndexFixing(Index1Y,$H880,TRUE,_xll.ohTrigger(RecalcTrigger,Trigger1Y)),NA())</f>
        <v>1.7204532383842161E-2</v>
      </c>
      <c r="N880" s="182">
        <f>IFERROR(_xll.qlIndexFixing(ONIndex1M,I880,TRUE,_xll.ohTrigger(RecalcTrigger,Trigger1M)),NA())</f>
        <v>1.424337392638364E-2</v>
      </c>
      <c r="O880" s="44">
        <f>IFERROR(_xll.qlIndexFixing(ONIndex3M,I880,TRUE,_xll.ohTrigger(RecalcTrigger,Trigger3M)),NA())</f>
        <v>1.5213213097595712E-2</v>
      </c>
      <c r="P880" s="44">
        <f>IFERROR(_xll.qlIndexFixing(ONIndex6M,I880,TRUE,_xll.ohTrigger(RecalcTrigger,Trigger6M)),NA())</f>
        <v>1.5808994665675868E-2</v>
      </c>
      <c r="Q880" s="183">
        <f>IFERROR(_xll.qlIndexFixing(ONIndex1Y,I880,TRUE,_xll.ohTrigger(RecalcTrigger,Trigger1Y)),NA())</f>
        <v>1.6601245690139876E-2</v>
      </c>
    </row>
    <row r="881" spans="2:17" x14ac:dyDescent="0.2">
      <c r="B881" s="39" t="s">
        <v>42</v>
      </c>
      <c r="D881" s="42">
        <f>_xll.qlCalendarAdvance(Calendar,$D880,B881,"f",FALSE)</f>
        <v>45751</v>
      </c>
      <c r="E881" s="177">
        <f>_xll.qlInterestRateIndexValueDate(IndexON,D881)</f>
        <v>45751</v>
      </c>
      <c r="F881" s="193">
        <f>IFERROR(_xll.qlIndexFixing(IndexON,D881,TRUE,_xll.ohTrigger(RecalcTrigger,TriggerON)),NA())</f>
        <v>1.4095795900050945E-2</v>
      </c>
      <c r="H881" s="42">
        <f>_xll.qlCalendarAdvance(Calendar,$H880,B881,"f",FALSE)</f>
        <v>45751</v>
      </c>
      <c r="I881" s="177">
        <f>_xll.qlInterestRateIndexValueDate(Index1M,$H881)</f>
        <v>45755</v>
      </c>
      <c r="J881" s="182">
        <f>IFERROR(_xll.qlIndexFixing(Index1M,$H881,TRUE,_xll.ohTrigger(RecalcTrigger,Trigger1M)),NA())</f>
        <v>1.4304226868005365E-2</v>
      </c>
      <c r="K881" s="44">
        <f>IFERROR(_xll.qlIndexFixing(Index3M,H881,TRUE,_xll.ohTrigger(RecalcTrigger,Trigger3M)),NA())</f>
        <v>1.540948970389026E-2</v>
      </c>
      <c r="L881" s="44">
        <f>IFERROR(_xll.qlIndexFixing(Index6M,$H881,TRUE,_xll.ohTrigger(RecalcTrigger,Trigger6M)),NA())</f>
        <v>1.6162646231266974E-2</v>
      </c>
      <c r="M881" s="183">
        <f>IFERROR(_xll.qlIndexFixing(Index1Y,$H881,TRUE,_xll.ohTrigger(RecalcTrigger,Trigger1Y)),NA())</f>
        <v>1.7223977132314796E-2</v>
      </c>
      <c r="N881" s="182">
        <f>IFERROR(_xll.qlIndexFixing(ONIndex1M,I881,TRUE,_xll.ohTrigger(RecalcTrigger,Trigger1M)),NA())</f>
        <v>1.4263221931862802E-2</v>
      </c>
      <c r="O881" s="44">
        <f>IFERROR(_xll.qlIndexFixing(ONIndex3M,I881,TRUE,_xll.ohTrigger(RecalcTrigger,Trigger3M)),NA())</f>
        <v>1.5237768208740121E-2</v>
      </c>
      <c r="P881" s="44">
        <f>IFERROR(_xll.qlIndexFixing(ONIndex6M,I881,TRUE,_xll.ohTrigger(RecalcTrigger,Trigger6M)),NA())</f>
        <v>1.5830858714487306E-2</v>
      </c>
      <c r="Q881" s="183">
        <f>IFERROR(_xll.qlIndexFixing(ONIndex1Y,I881,TRUE,_xll.ohTrigger(RecalcTrigger,Trigger1Y)),NA())</f>
        <v>1.6618198062365863E-2</v>
      </c>
    </row>
    <row r="882" spans="2:17" x14ac:dyDescent="0.2">
      <c r="B882" s="39" t="s">
        <v>42</v>
      </c>
      <c r="D882" s="42">
        <f>_xll.qlCalendarAdvance(Calendar,$D881,B882,"f",FALSE)</f>
        <v>45758</v>
      </c>
      <c r="E882" s="177">
        <f>_xll.qlInterestRateIndexValueDate(IndexON,D882)</f>
        <v>45758</v>
      </c>
      <c r="F882" s="193">
        <f>IFERROR(_xll.qlIndexFixing(IndexON,D882,TRUE,_xll.ohTrigger(RecalcTrigger,TriggerON)),NA())</f>
        <v>1.4129145547041588E-2</v>
      </c>
      <c r="H882" s="42">
        <f>_xll.qlCalendarAdvance(Calendar,$H881,B882,"f",FALSE)</f>
        <v>45758</v>
      </c>
      <c r="I882" s="177">
        <f>_xll.qlInterestRateIndexValueDate(Index1M,$H882)</f>
        <v>45762</v>
      </c>
      <c r="J882" s="182">
        <f>IFERROR(_xll.qlIndexFixing(Index1M,$H882,TRUE,_xll.ohTrigger(RecalcTrigger,Trigger1M)),NA())</f>
        <v>1.4322095120197886E-2</v>
      </c>
      <c r="K882" s="44">
        <f>IFERROR(_xll.qlIndexFixing(Index3M,H882,TRUE,_xll.ohTrigger(RecalcTrigger,Trigger3M)),NA())</f>
        <v>1.5432581847868358E-2</v>
      </c>
      <c r="L882" s="44">
        <f>IFERROR(_xll.qlIndexFixing(Index6M,$H882,TRUE,_xll.ohTrigger(RecalcTrigger,Trigger6M)),NA())</f>
        <v>1.6183955549077603E-2</v>
      </c>
      <c r="M882" s="183">
        <f>IFERROR(_xll.qlIndexFixing(Index1Y,$H882,TRUE,_xll.ohTrigger(RecalcTrigger,Trigger1Y)),NA())</f>
        <v>1.7243560774137731E-2</v>
      </c>
      <c r="N882" s="182">
        <f>IFERROR(_xll.qlIndexFixing(ONIndex1M,I882,TRUE,_xll.ohTrigger(RecalcTrigger,Trigger1M)),NA())</f>
        <v>1.4288618434092015E-2</v>
      </c>
      <c r="O882" s="44">
        <f>IFERROR(_xll.qlIndexFixing(ONIndex3M,I882,TRUE,_xll.ohTrigger(RecalcTrigger,Trigger3M)),NA())</f>
        <v>1.5269829122503964E-2</v>
      </c>
      <c r="P882" s="44">
        <f>IFERROR(_xll.qlIndexFixing(ONIndex6M,I882,TRUE,_xll.ohTrigger(RecalcTrigger,Trigger6M)),NA())</f>
        <v>1.585972174795458E-2</v>
      </c>
      <c r="Q882" s="183">
        <f>IFERROR(_xll.qlIndexFixing(ONIndex1Y,I882,TRUE,_xll.ohTrigger(RecalcTrigger,Trigger1Y)),NA())</f>
        <v>1.664092447791532E-2</v>
      </c>
    </row>
    <row r="883" spans="2:17" x14ac:dyDescent="0.2">
      <c r="B883" s="39" t="s">
        <v>42</v>
      </c>
      <c r="D883" s="42">
        <f>_xll.qlCalendarAdvance(Calendar,$D882,B883,"f",FALSE)</f>
        <v>45769</v>
      </c>
      <c r="E883" s="177">
        <f>_xll.qlInterestRateIndexValueDate(IndexON,D883)</f>
        <v>45769</v>
      </c>
      <c r="F883" s="193">
        <f>IFERROR(_xll.qlIndexFixing(IndexON,D883,TRUE,_xll.ohTrigger(RecalcTrigger,TriggerON)),NA())</f>
        <v>1.4175913424478992E-2</v>
      </c>
      <c r="H883" s="42">
        <f>_xll.qlCalendarAdvance(Calendar,$H882,B883,"f",FALSE)</f>
        <v>45769</v>
      </c>
      <c r="I883" s="177">
        <f>_xll.qlInterestRateIndexValueDate(Index1M,$H883)</f>
        <v>45771</v>
      </c>
      <c r="J883" s="182">
        <f>IFERROR(_xll.qlIndexFixing(Index1M,$H883,TRUE,_xll.ohTrigger(RecalcTrigger,Trigger1M)),NA())</f>
        <v>1.4347652983193182E-2</v>
      </c>
      <c r="K883" s="44">
        <f>IFERROR(_xll.qlIndexFixing(Index3M,H883,TRUE,_xll.ohTrigger(RecalcTrigger,Trigger3M)),NA())</f>
        <v>1.5462164531840272E-2</v>
      </c>
      <c r="L883" s="44">
        <f>IFERROR(_xll.qlIndexFixing(Index6M,$H883,TRUE,_xll.ohTrigger(RecalcTrigger,Trigger6M)),NA())</f>
        <v>1.6211391494758618E-2</v>
      </c>
      <c r="M883" s="183">
        <f>IFERROR(_xll.qlIndexFixing(Index1Y,$H883,TRUE,_xll.ohTrigger(RecalcTrigger,Trigger1Y)),NA())</f>
        <v>1.7268963839919275E-2</v>
      </c>
      <c r="N883" s="182">
        <f>IFERROR(_xll.qlIndexFixing(ONIndex1M,I883,TRUE,_xll.ohTrigger(RecalcTrigger,Trigger1M)),NA())</f>
        <v>1.431037634072041E-2</v>
      </c>
      <c r="O883" s="44">
        <f>IFERROR(_xll.qlIndexFixing(ONIndex3M,I883,TRUE,_xll.ohTrigger(RecalcTrigger,Trigger3M)),NA())</f>
        <v>1.5298421917355753E-2</v>
      </c>
      <c r="P883" s="44">
        <f>IFERROR(_xll.qlIndexFixing(ONIndex6M,I883,TRUE,_xll.ohTrigger(RecalcTrigger,Trigger6M)),NA())</f>
        <v>1.5885087597071745E-2</v>
      </c>
      <c r="Q883" s="183">
        <f>IFERROR(_xll.qlIndexFixing(ONIndex1Y,I883,TRUE,_xll.ohTrigger(RecalcTrigger,Trigger1Y)),NA())</f>
        <v>1.665991274031775E-2</v>
      </c>
    </row>
    <row r="884" spans="2:17" x14ac:dyDescent="0.2">
      <c r="B884" s="39" t="s">
        <v>42</v>
      </c>
      <c r="D884" s="42">
        <f>_xll.qlCalendarAdvance(Calendar,$D883,B884,"f",FALSE)</f>
        <v>45776</v>
      </c>
      <c r="E884" s="177">
        <f>_xll.qlInterestRateIndexValueDate(IndexON,D884)</f>
        <v>45776</v>
      </c>
      <c r="F884" s="193">
        <f>IFERROR(_xll.qlIndexFixing(IndexON,D884,TRUE,_xll.ohTrigger(RecalcTrigger,TriggerON)),NA())</f>
        <v>1.4208814916889523E-2</v>
      </c>
      <c r="H884" s="42">
        <f>_xll.qlCalendarAdvance(Calendar,$H883,B884,"f",FALSE)</f>
        <v>45776</v>
      </c>
      <c r="I884" s="177">
        <f>_xll.qlInterestRateIndexValueDate(Index1M,$H884)</f>
        <v>45779</v>
      </c>
      <c r="J884" s="182">
        <f>IFERROR(_xll.qlIndexFixing(Index1M,$H884,TRUE,_xll.ohTrigger(RecalcTrigger,Trigger1M)),NA())</f>
        <v>1.4366027573836399E-2</v>
      </c>
      <c r="K884" s="44">
        <f>IFERROR(_xll.qlIndexFixing(Index3M,H884,TRUE,_xll.ohTrigger(RecalcTrigger,Trigger3M)),NA())</f>
        <v>1.5494356197604708E-2</v>
      </c>
      <c r="L884" s="44">
        <f>IFERROR(_xll.qlIndexFixing(Index6M,$H884,TRUE,_xll.ohTrigger(RecalcTrigger,Trigger6M)),NA())</f>
        <v>1.6239680453574889E-2</v>
      </c>
      <c r="M884" s="183">
        <f>IFERROR(_xll.qlIndexFixing(Index1Y,$H884,TRUE,_xll.ohTrigger(RecalcTrigger,Trigger1Y)),NA())</f>
        <v>1.7295689798423171E-2</v>
      </c>
      <c r="N884" s="182">
        <f>IFERROR(_xll.qlIndexFixing(ONIndex1M,I884,TRUE,_xll.ohTrigger(RecalcTrigger,Trigger1M)),NA())</f>
        <v>1.4330069465051665E-2</v>
      </c>
      <c r="O884" s="44">
        <f>IFERROR(_xll.qlIndexFixing(ONIndex3M,I884,TRUE,_xll.ohTrigger(RecalcTrigger,Trigger3M)),NA())</f>
        <v>1.5324534986422833E-2</v>
      </c>
      <c r="P884" s="44">
        <f>IFERROR(_xll.qlIndexFixing(ONIndex6M,I884,TRUE,_xll.ohTrigger(RecalcTrigger,Trigger6M)),NA())</f>
        <v>1.5908537415318946E-2</v>
      </c>
      <c r="Q884" s="183">
        <f>IFERROR(_xll.qlIndexFixing(ONIndex1Y,I884,TRUE,_xll.ohTrigger(RecalcTrigger,Trigger1Y)),NA())</f>
        <v>1.6677880562667724E-2</v>
      </c>
    </row>
    <row r="885" spans="2:17" x14ac:dyDescent="0.2">
      <c r="B885" s="39" t="s">
        <v>42</v>
      </c>
      <c r="D885" s="42">
        <f>_xll.qlCalendarAdvance(Calendar,$D884,B885,"f",FALSE)</f>
        <v>45783</v>
      </c>
      <c r="E885" s="177">
        <f>_xll.qlInterestRateIndexValueDate(IndexON,D885)</f>
        <v>45783</v>
      </c>
      <c r="F885" s="193">
        <f>IFERROR(_xll.qlIndexFixing(IndexON,D885,TRUE,_xll.ohTrigger(RecalcTrigger,TriggerON)),NA())</f>
        <v>1.4241473573388674E-2</v>
      </c>
      <c r="H885" s="42">
        <f>_xll.qlCalendarAdvance(Calendar,$H884,B885,"f",FALSE)</f>
        <v>45783</v>
      </c>
      <c r="I885" s="177">
        <f>_xll.qlInterestRateIndexValueDate(Index1M,$H885)</f>
        <v>45785</v>
      </c>
      <c r="J885" s="182">
        <f>IFERROR(_xll.qlIndexFixing(Index1M,$H885,TRUE,_xll.ohTrigger(RecalcTrigger,Trigger1M)),NA())</f>
        <v>1.4382580727122785E-2</v>
      </c>
      <c r="K885" s="44">
        <f>IFERROR(_xll.qlIndexFixing(Index3M,H885,TRUE,_xll.ohTrigger(RecalcTrigger,Trigger3M)),NA())</f>
        <v>1.55101086914577E-2</v>
      </c>
      <c r="L885" s="44">
        <f>IFERROR(_xll.qlIndexFixing(Index6M,$H885,TRUE,_xll.ohTrigger(RecalcTrigger,Trigger6M)),NA())</f>
        <v>1.6260010315107244E-2</v>
      </c>
      <c r="M885" s="183">
        <f>IFERROR(_xll.qlIndexFixing(Index1Y,$H885,TRUE,_xll.ohTrigger(RecalcTrigger,Trigger1Y)),NA())</f>
        <v>1.7309033193510025E-2</v>
      </c>
      <c r="N885" s="182">
        <f>IFERROR(_xll.qlIndexFixing(ONIndex1M,I885,TRUE,_xll.ohTrigger(RecalcTrigger,Trigger1M)),NA())</f>
        <v>1.4344920451732079E-2</v>
      </c>
      <c r="O885" s="44">
        <f>IFERROR(_xll.qlIndexFixing(ONIndex3M,I885,TRUE,_xll.ohTrigger(RecalcTrigger,Trigger3M)),NA())</f>
        <v>1.5344120341360679E-2</v>
      </c>
      <c r="P885" s="44">
        <f>IFERROR(_xll.qlIndexFixing(ONIndex6M,I885,TRUE,_xll.ohTrigger(RecalcTrigger,Trigger6M)),NA())</f>
        <v>1.592616093788024E-2</v>
      </c>
      <c r="Q885" s="183">
        <f>IFERROR(_xll.qlIndexFixing(ONIndex1Y,I885,TRUE,_xll.ohTrigger(RecalcTrigger,Trigger1Y)),NA())</f>
        <v>1.6691452783774707E-2</v>
      </c>
    </row>
    <row r="886" spans="2:17" x14ac:dyDescent="0.2">
      <c r="B886" s="39" t="s">
        <v>42</v>
      </c>
      <c r="D886" s="42">
        <f>_xll.qlCalendarAdvance(Calendar,$D885,B886,"f",FALSE)</f>
        <v>45790</v>
      </c>
      <c r="E886" s="177">
        <f>_xll.qlInterestRateIndexValueDate(IndexON,D886)</f>
        <v>45790</v>
      </c>
      <c r="F886" s="193">
        <f>IFERROR(_xll.qlIndexFixing(IndexON,D886,TRUE,_xll.ohTrigger(RecalcTrigger,TriggerON)),NA())</f>
        <v>1.4273812021627919E-2</v>
      </c>
      <c r="H886" s="42">
        <f>_xll.qlCalendarAdvance(Calendar,$H885,B886,"f",FALSE)</f>
        <v>45790</v>
      </c>
      <c r="I886" s="177">
        <f>_xll.qlInterestRateIndexValueDate(Index1M,$H886)</f>
        <v>45792</v>
      </c>
      <c r="J886" s="182">
        <f>IFERROR(_xll.qlIndexFixing(Index1M,$H886,TRUE,_xll.ohTrigger(RecalcTrigger,Trigger1M)),NA())</f>
        <v>1.4400193249438364E-2</v>
      </c>
      <c r="K886" s="44">
        <f>IFERROR(_xll.qlIndexFixing(Index3M,H886,TRUE,_xll.ohTrigger(RecalcTrigger,Trigger3M)),NA())</f>
        <v>1.5533109181272179E-2</v>
      </c>
      <c r="L886" s="44">
        <f>IFERROR(_xll.qlIndexFixing(Index6M,$H886,TRUE,_xll.ohTrigger(RecalcTrigger,Trigger6M)),NA())</f>
        <v>1.6281552955933296E-2</v>
      </c>
      <c r="M886" s="183">
        <f>IFERROR(_xll.qlIndexFixing(Index1Y,$H886,TRUE,_xll.ohTrigger(RecalcTrigger,Trigger1Y)),NA())</f>
        <v>1.7329323650254073E-2</v>
      </c>
      <c r="N886" s="182">
        <f>IFERROR(_xll.qlIndexFixing(ONIndex1M,I886,TRUE,_xll.ohTrigger(RecalcTrigger,Trigger1M)),NA())</f>
        <v>1.436233946460419E-2</v>
      </c>
      <c r="O886" s="44">
        <f>IFERROR(_xll.qlIndexFixing(ONIndex3M,I886,TRUE,_xll.ohTrigger(RecalcTrigger,Trigger3M)),NA())</f>
        <v>1.5366973268831075E-2</v>
      </c>
      <c r="P886" s="44">
        <f>IFERROR(_xll.qlIndexFixing(ONIndex6M,I886,TRUE,_xll.ohTrigger(RecalcTrigger,Trigger6M)),NA())</f>
        <v>1.5946763740943837E-2</v>
      </c>
      <c r="Q886" s="183">
        <f>IFERROR(_xll.qlIndexFixing(ONIndex1Y,I886,TRUE,_xll.ohTrigger(RecalcTrigger,Trigger1Y)),NA())</f>
        <v>1.6707395060633345E-2</v>
      </c>
    </row>
    <row r="887" spans="2:17" x14ac:dyDescent="0.2">
      <c r="B887" s="39" t="s">
        <v>42</v>
      </c>
      <c r="D887" s="42">
        <f>_xll.qlCalendarAdvance(Calendar,$D886,B887,"f",FALSE)</f>
        <v>45797</v>
      </c>
      <c r="E887" s="177">
        <f>_xll.qlInterestRateIndexValueDate(IndexON,D887)</f>
        <v>45797</v>
      </c>
      <c r="F887" s="193">
        <f>IFERROR(_xll.qlIndexFixing(IndexON,D887,TRUE,_xll.ohTrigger(RecalcTrigger,TriggerON)),NA())</f>
        <v>1.4305827904053103E-2</v>
      </c>
      <c r="H887" s="42">
        <f>_xll.qlCalendarAdvance(Calendar,$H886,B887,"f",FALSE)</f>
        <v>45797</v>
      </c>
      <c r="I887" s="177">
        <f>_xll.qlInterestRateIndexValueDate(Index1M,$H887)</f>
        <v>45799</v>
      </c>
      <c r="J887" s="182">
        <f>IFERROR(_xll.qlIndexFixing(Index1M,$H887,TRUE,_xll.ohTrigger(RecalcTrigger,Trigger1M)),NA())</f>
        <v>1.4417912432529156E-2</v>
      </c>
      <c r="K887" s="44">
        <f>IFERROR(_xll.qlIndexFixing(Index3M,H887,TRUE,_xll.ohTrigger(RecalcTrigger,Trigger3M)),NA())</f>
        <v>1.5556122558721096E-2</v>
      </c>
      <c r="L887" s="44">
        <f>IFERROR(_xll.qlIndexFixing(Index6M,$H887,TRUE,_xll.ohTrigger(RecalcTrigger,Trigger6M)),NA())</f>
        <v>1.6303163991180654E-2</v>
      </c>
      <c r="M887" s="183">
        <f>IFERROR(_xll.qlIndexFixing(Index1Y,$H887,TRUE,_xll.ohTrigger(RecalcTrigger,Trigger1Y)),NA())</f>
        <v>1.7349777171449924E-2</v>
      </c>
      <c r="N887" s="182">
        <f>IFERROR(_xll.qlIndexFixing(ONIndex1M,I887,TRUE,_xll.ohTrigger(RecalcTrigger,Trigger1M)),NA())</f>
        <v>1.4379860866693406E-2</v>
      </c>
      <c r="O887" s="44">
        <f>IFERROR(_xll.qlIndexFixing(ONIndex3M,I887,TRUE,_xll.ohTrigger(RecalcTrigger,Trigger3M)),NA())</f>
        <v>1.538983105993097E-2</v>
      </c>
      <c r="P887" s="44">
        <f>IFERROR(_xll.qlIndexFixing(ONIndex6M,I887,TRUE,_xll.ohTrigger(RecalcTrigger,Trigger6M)),NA())</f>
        <v>1.5967413368311867E-2</v>
      </c>
      <c r="Q887" s="183">
        <f>IFERROR(_xll.qlIndexFixing(ONIndex1Y,I887,TRUE,_xll.ohTrigger(RecalcTrigger,Trigger1Y)),NA())</f>
        <v>1.6723455905927054E-2</v>
      </c>
    </row>
    <row r="888" spans="2:17" x14ac:dyDescent="0.2">
      <c r="B888" s="39" t="s">
        <v>42</v>
      </c>
      <c r="D888" s="42">
        <f>_xll.qlCalendarAdvance(Calendar,$D887,B888,"f",FALSE)</f>
        <v>45804</v>
      </c>
      <c r="E888" s="177">
        <f>_xll.qlInterestRateIndexValueDate(IndexON,D888)</f>
        <v>45804</v>
      </c>
      <c r="F888" s="193">
        <f>IFERROR(_xll.qlIndexFixing(IndexON,D888,TRUE,_xll.ohTrigger(RecalcTrigger,TriggerON)),NA())</f>
        <v>1.4337519319305159E-2</v>
      </c>
      <c r="H888" s="42">
        <f>_xll.qlCalendarAdvance(Calendar,$H887,B888,"f",FALSE)</f>
        <v>45804</v>
      </c>
      <c r="I888" s="177">
        <f>_xll.qlInterestRateIndexValueDate(Index1M,$H888)</f>
        <v>45806</v>
      </c>
      <c r="J888" s="182">
        <f>IFERROR(_xll.qlIndexFixing(Index1M,$H888,TRUE,_xll.ohTrigger(RecalcTrigger,Trigger1M)),NA())</f>
        <v>1.4435740783359796E-2</v>
      </c>
      <c r="K888" s="44">
        <f>IFERROR(_xll.qlIndexFixing(Index3M,H888,TRUE,_xll.ohTrigger(RecalcTrigger,Trigger3M)),NA())</f>
        <v>1.5579150151786523E-2</v>
      </c>
      <c r="L888" s="44">
        <f>IFERROR(_xll.qlIndexFixing(Index6M,$H888,TRUE,_xll.ohTrigger(RecalcTrigger,Trigger6M)),NA())</f>
        <v>1.6319019588036963E-2</v>
      </c>
      <c r="M888" s="183">
        <f>IFERROR(_xll.qlIndexFixing(Index1Y,$H888,TRUE,_xll.ohTrigger(RecalcTrigger,Trigger1Y)),NA())</f>
        <v>1.7370387807260575E-2</v>
      </c>
      <c r="N888" s="182">
        <f>IFERROR(_xll.qlIndexFixing(ONIndex1M,I888,TRUE,_xll.ohTrigger(RecalcTrigger,Trigger1M)),NA())</f>
        <v>1.4397487161357247E-2</v>
      </c>
      <c r="O888" s="44">
        <f>IFERROR(_xll.qlIndexFixing(ONIndex3M,I888,TRUE,_xll.ohTrigger(RecalcTrigger,Trigger3M)),NA())</f>
        <v>1.541269503720244E-2</v>
      </c>
      <c r="P888" s="44">
        <f>IFERROR(_xll.qlIndexFixing(ONIndex6M,I888,TRUE,_xll.ohTrigger(RecalcTrigger,Trigger6M)),NA())</f>
        <v>1.5988111462350574E-2</v>
      </c>
      <c r="Q888" s="183">
        <f>IFERROR(_xll.qlIndexFixing(ONIndex1Y,I888,TRUE,_xll.ohTrigger(RecalcTrigger,Trigger1Y)),NA())</f>
        <v>1.6739637672094076E-2</v>
      </c>
    </row>
    <row r="889" spans="2:17" x14ac:dyDescent="0.2">
      <c r="B889" s="39" t="s">
        <v>42</v>
      </c>
      <c r="D889" s="42">
        <f>_xll.qlCalendarAdvance(Calendar,$D888,B889,"f",FALSE)</f>
        <v>45811</v>
      </c>
      <c r="E889" s="177">
        <f>_xll.qlInterestRateIndexValueDate(IndexON,D889)</f>
        <v>45811</v>
      </c>
      <c r="F889" s="193">
        <f>IFERROR(_xll.qlIndexFixing(IndexON,D889,TRUE,_xll.ohTrigger(RecalcTrigger,TriggerON)),NA())</f>
        <v>1.4368884365865142E-2</v>
      </c>
      <c r="H889" s="42">
        <f>_xll.qlCalendarAdvance(Calendar,$H888,B889,"f",FALSE)</f>
        <v>45811</v>
      </c>
      <c r="I889" s="177">
        <f>_xll.qlInterestRateIndexValueDate(Index1M,$H889)</f>
        <v>45813</v>
      </c>
      <c r="J889" s="182">
        <f>IFERROR(_xll.qlIndexFixing(Index1M,$H889,TRUE,_xll.ohTrigger(RecalcTrigger,Trigger1M)),NA())</f>
        <v>1.4453680808924896E-2</v>
      </c>
      <c r="K889" s="44">
        <f>IFERROR(_xll.qlIndexFixing(Index3M,H889,TRUE,_xll.ohTrigger(RecalcTrigger,Trigger3M)),NA())</f>
        <v>1.5602193288480943E-2</v>
      </c>
      <c r="L889" s="44">
        <f>IFERROR(_xll.qlIndexFixing(Index6M,$H889,TRUE,_xll.ohTrigger(RecalcTrigger,Trigger6M)),NA())</f>
        <v>1.6340752376326383E-2</v>
      </c>
      <c r="M889" s="183">
        <f>IFERROR(_xll.qlIndexFixing(Index1Y,$H889,TRUE,_xll.ohTrigger(RecalcTrigger,Trigger1Y)),NA())</f>
        <v>1.739114954472603E-2</v>
      </c>
      <c r="N889" s="182">
        <f>IFERROR(_xll.qlIndexFixing(ONIndex1M,I889,TRUE,_xll.ohTrigger(RecalcTrigger,Trigger1M)),NA())</f>
        <v>1.44152208518733E-2</v>
      </c>
      <c r="O889" s="44">
        <f>IFERROR(_xll.qlIndexFixing(ONIndex3M,I889,TRUE,_xll.ohTrigger(RecalcTrigger,Trigger3M)),NA())</f>
        <v>1.5435566523267497E-2</v>
      </c>
      <c r="P889" s="44">
        <f>IFERROR(_xll.qlIndexFixing(ONIndex6M,I889,TRUE,_xll.ohTrigger(RecalcTrigger,Trigger6M)),NA())</f>
        <v>1.6008859665745945E-2</v>
      </c>
      <c r="Q889" s="183">
        <f>IFERROR(_xll.qlIndexFixing(ONIndex1Y,I889,TRUE,_xll.ohTrigger(RecalcTrigger,Trigger1Y)),NA())</f>
        <v>1.6755942711652594E-2</v>
      </c>
    </row>
    <row r="890" spans="2:17" x14ac:dyDescent="0.2">
      <c r="B890" s="39" t="s">
        <v>42</v>
      </c>
      <c r="D890" s="42">
        <f>_xll.qlCalendarAdvance(Calendar,$D889,B890,"f",FALSE)</f>
        <v>45818</v>
      </c>
      <c r="E890" s="177">
        <f>_xll.qlInterestRateIndexValueDate(IndexON,D890)</f>
        <v>45818</v>
      </c>
      <c r="F890" s="193">
        <f>IFERROR(_xll.qlIndexFixing(IndexON,D890,TRUE,_xll.ohTrigger(RecalcTrigger,TriggerON)),NA())</f>
        <v>1.4399921142373984E-2</v>
      </c>
      <c r="H890" s="42">
        <f>_xll.qlCalendarAdvance(Calendar,$H889,B890,"f",FALSE)</f>
        <v>45818</v>
      </c>
      <c r="I890" s="177">
        <f>_xll.qlInterestRateIndexValueDate(Index1M,$H890)</f>
        <v>45820</v>
      </c>
      <c r="J890" s="182">
        <f>IFERROR(_xll.qlIndexFixing(Index1M,$H890,TRUE,_xll.ohTrigger(RecalcTrigger,Trigger1M)),NA())</f>
        <v>1.4471735016231557E-2</v>
      </c>
      <c r="K890" s="44">
        <f>IFERROR(_xll.qlIndexFixing(Index3M,H890,TRUE,_xll.ohTrigger(RecalcTrigger,Trigger3M)),NA())</f>
        <v>1.5625253296846379E-2</v>
      </c>
      <c r="L890" s="44">
        <f>IFERROR(_xll.qlIndexFixing(Index6M,$H890,TRUE,_xll.ohTrigger(RecalcTrigger,Trigger6M)),NA())</f>
        <v>1.6362558165952806E-2</v>
      </c>
      <c r="M890" s="183">
        <f>IFERROR(_xll.qlIndexFixing(Index1Y,$H890,TRUE,_xll.ohTrigger(RecalcTrigger,Trigger1Y)),NA())</f>
        <v>1.741205630774776E-2</v>
      </c>
      <c r="N890" s="182">
        <f>IFERROR(_xll.qlIndexFixing(ONIndex1M,I890,TRUE,_xll.ohTrigger(RecalcTrigger,Trigger1M)),NA())</f>
        <v>1.4433064441838894E-2</v>
      </c>
      <c r="O890" s="44">
        <f>IFERROR(_xll.qlIndexFixing(ONIndex3M,I890,TRUE,_xll.ohTrigger(RecalcTrigger,Trigger3M)),NA())</f>
        <v>1.5458446840508344E-2</v>
      </c>
      <c r="P890" s="44">
        <f>IFERROR(_xll.qlIndexFixing(ONIndex6M,I890,TRUE,_xll.ohTrigger(RecalcTrigger,Trigger6M)),NA())</f>
        <v>1.6029659621183967E-2</v>
      </c>
      <c r="Q890" s="183">
        <f>IFERROR(_xll.qlIndexFixing(ONIndex1Y,I890,TRUE,_xll.ohTrigger(RecalcTrigger,Trigger1Y)),NA())</f>
        <v>1.6772373377120786E-2</v>
      </c>
    </row>
    <row r="891" spans="2:17" x14ac:dyDescent="0.2">
      <c r="B891" s="39" t="s">
        <v>42</v>
      </c>
      <c r="D891" s="42">
        <f>_xll.qlCalendarAdvance(Calendar,$D890,B891,"f",FALSE)</f>
        <v>45825</v>
      </c>
      <c r="E891" s="177">
        <f>_xll.qlInterestRateIndexValueDate(IndexON,D891)</f>
        <v>45825</v>
      </c>
      <c r="F891" s="193">
        <f>IFERROR(_xll.qlIndexFixing(IndexON,D891,TRUE,_xll.ohTrigger(RecalcTrigger,TriggerON)),NA())</f>
        <v>1.4430627747312741E-2</v>
      </c>
      <c r="H891" s="42">
        <f>_xll.qlCalendarAdvance(Calendar,$H890,B891,"f",FALSE)</f>
        <v>45825</v>
      </c>
      <c r="I891" s="177">
        <f>_xll.qlInterestRateIndexValueDate(Index1M,$H891)</f>
        <v>45827</v>
      </c>
      <c r="J891" s="182">
        <f>IFERROR(_xll.qlIndexFixing(Index1M,$H891,TRUE,_xll.ohTrigger(RecalcTrigger,Trigger1M)),NA())</f>
        <v>1.4489905912309364E-2</v>
      </c>
      <c r="K891" s="44">
        <f>IFERROR(_xll.qlIndexFixing(Index3M,H891,TRUE,_xll.ohTrigger(RecalcTrigger,Trigger3M)),NA())</f>
        <v>1.5648331504961348E-2</v>
      </c>
      <c r="L891" s="44">
        <f>IFERROR(_xll.qlIndexFixing(Index6M,$H891,TRUE,_xll.ohTrigger(RecalcTrigger,Trigger6M)),NA())</f>
        <v>1.6384438615542684E-2</v>
      </c>
      <c r="M891" s="183">
        <f>IFERROR(_xll.qlIndexFixing(Index1Y,$H891,TRUE,_xll.ohTrigger(RecalcTrigger,Trigger1Y)),NA())</f>
        <v>1.7433101957072497E-2</v>
      </c>
      <c r="N891" s="182">
        <f>IFERROR(_xll.qlIndexFixing(ONIndex1M,I891,TRUE,_xll.ohTrigger(RecalcTrigger,Trigger1M)),NA())</f>
        <v>1.4451020434371742E-2</v>
      </c>
      <c r="O891" s="44">
        <f>IFERROR(_xll.qlIndexFixing(ONIndex3M,I891,TRUE,_xll.ohTrigger(RecalcTrigger,Trigger3M)),NA())</f>
        <v>1.5481337311706866E-2</v>
      </c>
      <c r="P891" s="44">
        <f>IFERROR(_xll.qlIndexFixing(ONIndex6M,I891,TRUE,_xll.ohTrigger(RecalcTrigger,Trigger6M)),NA())</f>
        <v>1.6050512971270692E-2</v>
      </c>
      <c r="Q891" s="183">
        <f>IFERROR(_xll.qlIndexFixing(ONIndex1Y,I891,TRUE,_xll.ohTrigger(RecalcTrigger,Trigger1Y)),NA())</f>
        <v>1.6788932021016834E-2</v>
      </c>
    </row>
    <row r="892" spans="2:17" x14ac:dyDescent="0.2">
      <c r="B892" s="39" t="s">
        <v>42</v>
      </c>
      <c r="D892" s="42">
        <f>_xll.qlCalendarAdvance(Calendar,$D891,B892,"f",FALSE)</f>
        <v>45832</v>
      </c>
      <c r="E892" s="177">
        <f>_xll.qlInterestRateIndexValueDate(IndexON,D892)</f>
        <v>45832</v>
      </c>
      <c r="F892" s="193">
        <f>IFERROR(_xll.qlIndexFixing(IndexON,D892,TRUE,_xll.ohTrigger(RecalcTrigger,TriggerON)),NA())</f>
        <v>1.4461002279242408E-2</v>
      </c>
      <c r="H892" s="42">
        <f>_xll.qlCalendarAdvance(Calendar,$H891,B892,"f",FALSE)</f>
        <v>45832</v>
      </c>
      <c r="I892" s="177">
        <f>_xll.qlInterestRateIndexValueDate(Index1M,$H892)</f>
        <v>45834</v>
      </c>
      <c r="J892" s="182">
        <f>IFERROR(_xll.qlIndexFixing(Index1M,$H892,TRUE,_xll.ohTrigger(RecalcTrigger,Trigger1M)),NA())</f>
        <v>1.4508196004210383E-2</v>
      </c>
      <c r="K892" s="44">
        <f>IFERROR(_xll.qlIndexFixing(Index3M,H892,TRUE,_xll.ohTrigger(RecalcTrigger,Trigger3M)),NA())</f>
        <v>1.5671429240931303E-2</v>
      </c>
      <c r="L892" s="44">
        <f>IFERROR(_xll.qlIndexFixing(Index6M,$H892,TRUE,_xll.ohTrigger(RecalcTrigger,Trigger6M)),NA())</f>
        <v>1.6412303139880208E-2</v>
      </c>
      <c r="M892" s="183">
        <f>IFERROR(_xll.qlIndexFixing(Index1Y,$H892,TRUE,_xll.ohTrigger(RecalcTrigger,Trigger1Y)),NA())</f>
        <v>1.7454280290277995E-2</v>
      </c>
      <c r="N892" s="182">
        <f>IFERROR(_xll.qlIndexFixing(ONIndex1M,I892,TRUE,_xll.ohTrigger(RecalcTrigger,Trigger1M)),NA())</f>
        <v>1.4469091332909301E-2</v>
      </c>
      <c r="O892" s="44">
        <f>IFERROR(_xll.qlIndexFixing(ONIndex3M,I892,TRUE,_xll.ohTrigger(RecalcTrigger,Trigger3M)),NA())</f>
        <v>1.5504239259245267E-2</v>
      </c>
      <c r="P892" s="44">
        <f>IFERROR(_xll.qlIndexFixing(ONIndex6M,I892,TRUE,_xll.ohTrigger(RecalcTrigger,Trigger6M)),NA())</f>
        <v>1.607142135861217E-2</v>
      </c>
      <c r="Q892" s="183">
        <f>IFERROR(_xll.qlIndexFixing(ONIndex1Y,I892,TRUE,_xll.ohTrigger(RecalcTrigger,Trigger1Y)),NA())</f>
        <v>1.680562099577898E-2</v>
      </c>
    </row>
    <row r="893" spans="2:17" x14ac:dyDescent="0.2">
      <c r="B893" s="39" t="s">
        <v>42</v>
      </c>
      <c r="D893" s="42">
        <f>_xll.qlCalendarAdvance(Calendar,$D892,B893,"f",FALSE)</f>
        <v>45839</v>
      </c>
      <c r="E893" s="177">
        <f>_xll.qlInterestRateIndexValueDate(IndexON,D893)</f>
        <v>45839</v>
      </c>
      <c r="F893" s="193">
        <f>IFERROR(_xll.qlIndexFixing(IndexON,D893,TRUE,_xll.ohTrigger(RecalcTrigger,TriggerON)),NA())</f>
        <v>1.4491042836723977E-2</v>
      </c>
      <c r="H893" s="42">
        <f>_xll.qlCalendarAdvance(Calendar,$H892,B893,"f",FALSE)</f>
        <v>45839</v>
      </c>
      <c r="I893" s="177">
        <f>_xll.qlInterestRateIndexValueDate(Index1M,$H893)</f>
        <v>45841</v>
      </c>
      <c r="J893" s="182">
        <f>IFERROR(_xll.qlIndexFixing(Index1M,$H893,TRUE,_xll.ohTrigger(RecalcTrigger,Trigger1M)),NA())</f>
        <v>1.4526607799001667E-2</v>
      </c>
      <c r="K893" s="44">
        <f>IFERROR(_xll.qlIndexFixing(Index3M,H893,TRUE,_xll.ohTrigger(RecalcTrigger,Trigger3M)),NA())</f>
        <v>1.5694547832893844E-2</v>
      </c>
      <c r="L893" s="44">
        <f>IFERROR(_xll.qlIndexFixing(Index6M,$H893,TRUE,_xll.ohTrigger(RecalcTrigger,Trigger6M)),NA())</f>
        <v>1.6434359376489363E-2</v>
      </c>
      <c r="M893" s="183">
        <f>IFERROR(_xll.qlIndexFixing(Index1Y,$H893,TRUE,_xll.ohTrigger(RecalcTrigger,Trigger1Y)),NA())</f>
        <v>1.7475585041757259E-2</v>
      </c>
      <c r="N893" s="182">
        <f>IFERROR(_xll.qlIndexFixing(ONIndex1M,I893,TRUE,_xll.ohTrigger(RecalcTrigger,Trigger1M)),NA())</f>
        <v>1.4487279640968964E-2</v>
      </c>
      <c r="O893" s="44">
        <f>IFERROR(_xll.qlIndexFixing(ONIndex3M,I893,TRUE,_xll.ohTrigger(RecalcTrigger,Trigger3M)),NA())</f>
        <v>1.5527154005745558E-2</v>
      </c>
      <c r="P893" s="44">
        <f>IFERROR(_xll.qlIndexFixing(ONIndex6M,I893,TRUE,_xll.ohTrigger(RecalcTrigger,Trigger6M)),NA())</f>
        <v>1.6092386425814453E-2</v>
      </c>
      <c r="Q893" s="183">
        <f>IFERROR(_xll.qlIndexFixing(ONIndex1Y,I893,TRUE,_xll.ohTrigger(RecalcTrigger,Trigger1Y)),NA())</f>
        <v>1.6822442653925407E-2</v>
      </c>
    </row>
    <row r="894" spans="2:17" x14ac:dyDescent="0.2">
      <c r="B894" s="39" t="s">
        <v>42</v>
      </c>
      <c r="D894" s="42">
        <f>_xll.qlCalendarAdvance(Calendar,$D893,B894,"f",FALSE)</f>
        <v>45846</v>
      </c>
      <c r="E894" s="177">
        <f>_xll.qlInterestRateIndexValueDate(IndexON,D894)</f>
        <v>45846</v>
      </c>
      <c r="F894" s="193">
        <f>IFERROR(_xll.qlIndexFixing(IndexON,D894,TRUE,_xll.ohTrigger(RecalcTrigger,TriggerON)),NA())</f>
        <v>1.4520747518318444E-2</v>
      </c>
      <c r="H894" s="42">
        <f>_xll.qlCalendarAdvance(Calendar,$H893,B894,"f",FALSE)</f>
        <v>45846</v>
      </c>
      <c r="I894" s="177">
        <f>_xll.qlInterestRateIndexValueDate(Index1M,$H894)</f>
        <v>45848</v>
      </c>
      <c r="J894" s="182">
        <f>IFERROR(_xll.qlIndexFixing(Index1M,$H894,TRUE,_xll.ohTrigger(RecalcTrigger,Trigger1M)),NA())</f>
        <v>1.4545143803770255E-2</v>
      </c>
      <c r="K894" s="44">
        <f>IFERROR(_xll.qlIndexFixing(Index3M,H894,TRUE,_xll.ohTrigger(RecalcTrigger,Trigger3M)),NA())</f>
        <v>1.5717688609019585E-2</v>
      </c>
      <c r="L894" s="44">
        <f>IFERROR(_xll.qlIndexFixing(Index6M,$H894,TRUE,_xll.ohTrigger(RecalcTrigger,Trigger6M)),NA())</f>
        <v>1.6456495619901423E-2</v>
      </c>
      <c r="M894" s="183">
        <f>IFERROR(_xll.qlIndexFixing(Index1Y,$H894,TRUE,_xll.ohTrigger(RecalcTrigger,Trigger1Y)),NA())</f>
        <v>1.7497009882704317E-2</v>
      </c>
      <c r="N894" s="182">
        <f>IFERROR(_xll.qlIndexFixing(ONIndex1M,I894,TRUE,_xll.ohTrigger(RecalcTrigger,Trigger1M)),NA())</f>
        <v>1.4505587861748381E-2</v>
      </c>
      <c r="O894" s="44">
        <f>IFERROR(_xll.qlIndexFixing(ONIndex3M,I894,TRUE,_xll.ohTrigger(RecalcTrigger,Trigger3M)),NA())</f>
        <v>1.5550082873829751E-2</v>
      </c>
      <c r="P894" s="44">
        <f>IFERROR(_xll.qlIndexFixing(ONIndex6M,I894,TRUE,_xll.ohTrigger(RecalcTrigger,Trigger6M)),NA())</f>
        <v>1.6113409815563529E-2</v>
      </c>
      <c r="Q894" s="183">
        <f>IFERROR(_xll.qlIndexFixing(ONIndex1Y,I894,TRUE,_xll.ohTrigger(RecalcTrigger,Trigger1Y)),NA())</f>
        <v>1.6839399348054229E-2</v>
      </c>
    </row>
    <row r="895" spans="2:17" x14ac:dyDescent="0.2">
      <c r="B895" s="39" t="s">
        <v>42</v>
      </c>
      <c r="D895" s="42">
        <f>_xll.qlCalendarAdvance(Calendar,$D894,B895,"f",FALSE)</f>
        <v>45853</v>
      </c>
      <c r="E895" s="177">
        <f>_xll.qlInterestRateIndexValueDate(IndexON,D895)</f>
        <v>45853</v>
      </c>
      <c r="F895" s="193">
        <f>IFERROR(_xll.qlIndexFixing(IndexON,D895,TRUE,_xll.ohTrigger(RecalcTrigger,TriggerON)),NA())</f>
        <v>1.4550114422586802E-2</v>
      </c>
      <c r="H895" s="42">
        <f>_xll.qlCalendarAdvance(Calendar,$H894,B895,"f",FALSE)</f>
        <v>45853</v>
      </c>
      <c r="I895" s="177">
        <f>_xll.qlInterestRateIndexValueDate(Index1M,$H895)</f>
        <v>45855</v>
      </c>
      <c r="J895" s="182">
        <f>IFERROR(_xll.qlIndexFixing(Index1M,$H895,TRUE,_xll.ohTrigger(RecalcTrigger,Trigger1M)),NA())</f>
        <v>1.4563806525630663E-2</v>
      </c>
      <c r="K895" s="44">
        <f>IFERROR(_xll.qlIndexFixing(Index3M,H895,TRUE,_xll.ohTrigger(RecalcTrigger,Trigger3M)),NA())</f>
        <v>1.5740852897509556E-2</v>
      </c>
      <c r="L895" s="44">
        <f>IFERROR(_xll.qlIndexFixing(Index6M,$H895,TRUE,_xll.ohTrigger(RecalcTrigger,Trigger6M)),NA())</f>
        <v>1.647871352936332E-2</v>
      </c>
      <c r="M895" s="183">
        <f>IFERROR(_xll.qlIndexFixing(Index1Y,$H895,TRUE,_xll.ohTrigger(RecalcTrigger,Trigger1Y)),NA())</f>
        <v>1.7518548421099761E-2</v>
      </c>
      <c r="N895" s="182">
        <f>IFERROR(_xll.qlIndexFixing(ONIndex1M,I895,TRUE,_xll.ohTrigger(RecalcTrigger,Trigger1M)),NA())</f>
        <v>1.4524018498764946E-2</v>
      </c>
      <c r="O895" s="44">
        <f>IFERROR(_xll.qlIndexFixing(ONIndex3M,I895,TRUE,_xll.ohTrigger(RecalcTrigger,Trigger3M)),NA())</f>
        <v>1.5573027185880051E-2</v>
      </c>
      <c r="P895" s="44">
        <f>IFERROR(_xll.qlIndexFixing(ONIndex6M,I895,TRUE,_xll.ohTrigger(RecalcTrigger,Trigger6M)),NA())</f>
        <v>1.6134493170465447E-2</v>
      </c>
      <c r="Q895" s="183">
        <f>IFERROR(_xll.qlIndexFixing(ONIndex1Y,I895,TRUE,_xll.ohTrigger(RecalcTrigger,Trigger1Y)),NA())</f>
        <v>1.6856493430523756E-2</v>
      </c>
    </row>
    <row r="896" spans="2:17" x14ac:dyDescent="0.2">
      <c r="B896" s="39" t="s">
        <v>42</v>
      </c>
      <c r="D896" s="42">
        <f>_xll.qlCalendarAdvance(Calendar,$D895,B896,"f",FALSE)</f>
        <v>45860</v>
      </c>
      <c r="E896" s="177">
        <f>_xll.qlInterestRateIndexValueDate(IndexON,D896)</f>
        <v>45860</v>
      </c>
      <c r="F896" s="193">
        <f>IFERROR(_xll.qlIndexFixing(IndexON,D896,TRUE,_xll.ohTrigger(RecalcTrigger,TriggerON)),NA())</f>
        <v>1.4579141647930172E-2</v>
      </c>
      <c r="H896" s="42">
        <f>_xll.qlCalendarAdvance(Calendar,$H895,B896,"f",FALSE)</f>
        <v>45860</v>
      </c>
      <c r="I896" s="177">
        <f>_xll.qlInterestRateIndexValueDate(Index1M,$H896)</f>
        <v>45862</v>
      </c>
      <c r="J896" s="182">
        <f>IFERROR(_xll.qlIndexFixing(Index1M,$H896,TRUE,_xll.ohTrigger(RecalcTrigger,Trigger1M)),NA())</f>
        <v>1.4582598471712394E-2</v>
      </c>
      <c r="K896" s="44">
        <f>IFERROR(_xll.qlIndexFixing(Index3M,H896,TRUE,_xll.ohTrigger(RecalcTrigger,Trigger3M)),NA())</f>
        <v>1.576404202659867E-2</v>
      </c>
      <c r="L896" s="44">
        <f>IFERROR(_xll.qlIndexFixing(Index6M,$H896,TRUE,_xll.ohTrigger(RecalcTrigger,Trigger6M)),NA())</f>
        <v>1.650101476420536E-2</v>
      </c>
      <c r="M896" s="183">
        <f>IFERROR(_xll.qlIndexFixing(Index1Y,$H896,TRUE,_xll.ohTrigger(RecalcTrigger,Trigger1Y)),NA())</f>
        <v>1.7540194201696519E-2</v>
      </c>
      <c r="N896" s="182">
        <f>IFERROR(_xll.qlIndexFixing(ONIndex1M,I896,TRUE,_xll.ohTrigger(RecalcTrigger,Trigger1M)),NA())</f>
        <v>1.4542574055296242E-2</v>
      </c>
      <c r="O896" s="44">
        <f>IFERROR(_xll.qlIndexFixing(ONIndex3M,I896,TRUE,_xll.ohTrigger(RecalcTrigger,Trigger3M)),NA())</f>
        <v>1.5595988264518468E-2</v>
      </c>
      <c r="P896" s="44">
        <f>IFERROR(_xll.qlIndexFixing(ONIndex6M,I896,TRUE,_xll.ohTrigger(RecalcTrigger,Trigger6M)),NA())</f>
        <v>1.615563813312626E-2</v>
      </c>
      <c r="Q896" s="183">
        <f>IFERROR(_xll.qlIndexFixing(ONIndex1Y,I896,TRUE,_xll.ohTrigger(RecalcTrigger,Trigger1Y)),NA())</f>
        <v>1.6873727254012039E-2</v>
      </c>
    </row>
    <row r="897" spans="2:17" x14ac:dyDescent="0.2">
      <c r="B897" s="39" t="s">
        <v>42</v>
      </c>
      <c r="D897" s="42">
        <f>_xll.qlCalendarAdvance(Calendar,$D896,B897,"f",FALSE)</f>
        <v>45867</v>
      </c>
      <c r="E897" s="177">
        <f>_xll.qlInterestRateIndexValueDate(IndexON,D897)</f>
        <v>45867</v>
      </c>
      <c r="F897" s="193">
        <f>IFERROR(_xll.qlIndexFixing(IndexON,D897,TRUE,_xll.ohTrigger(RecalcTrigger,TriggerON)),NA())</f>
        <v>1.4607827293229292E-2</v>
      </c>
      <c r="H897" s="42">
        <f>_xll.qlCalendarAdvance(Calendar,$H896,B897,"f",FALSE)</f>
        <v>45867</v>
      </c>
      <c r="I897" s="177">
        <f>_xll.qlInterestRateIndexValueDate(Index1M,$H897)</f>
        <v>45869</v>
      </c>
      <c r="J897" s="182">
        <f>IFERROR(_xll.qlIndexFixing(Index1M,$H897,TRUE,_xll.ohTrigger(RecalcTrigger,Trigger1M)),NA())</f>
        <v>1.4596547624670107E-2</v>
      </c>
      <c r="K897" s="44">
        <f>IFERROR(_xll.qlIndexFixing(Index3M,H897,TRUE,_xll.ohTrigger(RecalcTrigger,Trigger3M)),NA())</f>
        <v>1.5787257324548776E-2</v>
      </c>
      <c r="L897" s="44">
        <f>IFERROR(_xll.qlIndexFixing(Index6M,$H897,TRUE,_xll.ohTrigger(RecalcTrigger,Trigger6M)),NA())</f>
        <v>1.6517382065811166E-2</v>
      </c>
      <c r="M897" s="183">
        <f>IFERROR(_xll.qlIndexFixing(Index1Y,$H897,TRUE,_xll.ohTrigger(RecalcTrigger,Trigger1Y)),NA())</f>
        <v>1.7561940706005825E-2</v>
      </c>
      <c r="N897" s="182">
        <f>IFERROR(_xll.qlIndexFixing(ONIndex1M,I897,TRUE,_xll.ohTrigger(RecalcTrigger,Trigger1M)),NA())</f>
        <v>1.4561257034859665E-2</v>
      </c>
      <c r="O897" s="44">
        <f>IFERROR(_xll.qlIndexFixing(ONIndex3M,I897,TRUE,_xll.ohTrigger(RecalcTrigger,Trigger3M)),NA())</f>
        <v>1.5618967432367015E-2</v>
      </c>
      <c r="P897" s="44">
        <f>IFERROR(_xll.qlIndexFixing(ONIndex6M,I897,TRUE,_xll.ohTrigger(RecalcTrigger,Trigger6M)),NA())</f>
        <v>1.6176846346231954E-2</v>
      </c>
      <c r="Q897" s="183">
        <f>IFERROR(_xll.qlIndexFixing(ONIndex1Y,I897,TRUE,_xll.ohTrigger(RecalcTrigger,Trigger1Y)),NA())</f>
        <v>1.6891103170877386E-2</v>
      </c>
    </row>
    <row r="898" spans="2:17" x14ac:dyDescent="0.2">
      <c r="B898" s="39" t="s">
        <v>42</v>
      </c>
      <c r="D898" s="42">
        <f>_xll.qlCalendarAdvance(Calendar,$D897,B898,"f",FALSE)</f>
        <v>45874</v>
      </c>
      <c r="E898" s="177">
        <f>_xll.qlInterestRateIndexValueDate(IndexON,D898)</f>
        <v>45874</v>
      </c>
      <c r="F898" s="193">
        <f>IFERROR(_xll.qlIndexFixing(IndexON,D898,TRUE,_xll.ohTrigger(RecalcTrigger,TriggerON)),NA())</f>
        <v>1.4636169456725412E-2</v>
      </c>
      <c r="H898" s="42">
        <f>_xll.qlCalendarAdvance(Calendar,$H897,B898,"f",FALSE)</f>
        <v>45874</v>
      </c>
      <c r="I898" s="177">
        <f>_xll.qlInterestRateIndexValueDate(Index1M,$H898)</f>
        <v>45876</v>
      </c>
      <c r="J898" s="182">
        <f>IFERROR(_xll.qlIndexFixing(Index1M,$H898,TRUE,_xll.ohTrigger(RecalcTrigger,Trigger1M)),NA())</f>
        <v>1.4620580065157762E-2</v>
      </c>
      <c r="K898" s="44">
        <f>IFERROR(_xll.qlIndexFixing(Index3M,H898,TRUE,_xll.ohTrigger(RecalcTrigger,Trigger3M)),NA())</f>
        <v>1.5810500119659954E-2</v>
      </c>
      <c r="L898" s="44">
        <f>IFERROR(_xll.qlIndexFixing(Index6M,$H898,TRUE,_xll.ohTrigger(RecalcTrigger,Trigger6M)),NA())</f>
        <v>1.6545873847788606E-2</v>
      </c>
      <c r="M898" s="183">
        <f>IFERROR(_xll.qlIndexFixing(Index1Y,$H898,TRUE,_xll.ohTrigger(RecalcTrigger,Trigger1Y)),NA())</f>
        <v>1.7583781352283872E-2</v>
      </c>
      <c r="N898" s="182">
        <f>IFERROR(_xll.qlIndexFixing(ONIndex1M,I898,TRUE,_xll.ohTrigger(RecalcTrigger,Trigger1M)),NA())</f>
        <v>1.4580069940572926E-2</v>
      </c>
      <c r="O898" s="44">
        <f>IFERROR(_xll.qlIndexFixing(ONIndex3M,I898,TRUE,_xll.ohTrigger(RecalcTrigger,Trigger3M)),NA())</f>
        <v>1.5641966011887831E-2</v>
      </c>
      <c r="P898" s="44">
        <f>IFERROR(_xll.qlIndexFixing(ONIndex6M,I898,TRUE,_xll.ohTrigger(RecalcTrigger,Trigger6M)),NA())</f>
        <v>1.6198119452308646E-2</v>
      </c>
      <c r="Q898" s="183">
        <f>IFERROR(_xll.qlIndexFixing(ONIndex1Y,I898,TRUE,_xll.ohTrigger(RecalcTrigger,Trigger1Y)),NA())</f>
        <v>1.6908623533637979E-2</v>
      </c>
    </row>
    <row r="899" spans="2:17" x14ac:dyDescent="0.2">
      <c r="B899" s="39" t="s">
        <v>42</v>
      </c>
      <c r="D899" s="42">
        <f>_xll.qlCalendarAdvance(Calendar,$D898,B899,"f",FALSE)</f>
        <v>45881</v>
      </c>
      <c r="E899" s="177">
        <f>_xll.qlInterestRateIndexValueDate(IndexON,D899)</f>
        <v>45881</v>
      </c>
      <c r="F899" s="193">
        <f>IFERROR(_xll.qlIndexFixing(IndexON,D899,TRUE,_xll.ohTrigger(RecalcTrigger,TriggerON)),NA())</f>
        <v>1.4664166237059462E-2</v>
      </c>
      <c r="H899" s="42">
        <f>_xll.qlCalendarAdvance(Calendar,$H898,B899,"f",FALSE)</f>
        <v>45881</v>
      </c>
      <c r="I899" s="177">
        <f>_xll.qlInterestRateIndexValueDate(Index1M,$H899)</f>
        <v>45883</v>
      </c>
      <c r="J899" s="182">
        <f>IFERROR(_xll.qlIndexFixing(Index1M,$H899,TRUE,_xll.ohTrigger(RecalcTrigger,Trigger1M)),NA())</f>
        <v>1.4639774726897814E-2</v>
      </c>
      <c r="K899" s="44">
        <f>IFERROR(_xll.qlIndexFixing(Index3M,H899,TRUE,_xll.ohTrigger(RecalcTrigger,Trigger3M)),NA())</f>
        <v>1.5833771740259212E-2</v>
      </c>
      <c r="L899" s="44">
        <f>IFERROR(_xll.qlIndexFixing(Index6M,$H899,TRUE,_xll.ohTrigger(RecalcTrigger,Trigger6M)),NA())</f>
        <v>1.6568435015626201E-2</v>
      </c>
      <c r="M899" s="183">
        <f>IFERROR(_xll.qlIndexFixing(Index1Y,$H899,TRUE,_xll.ohTrigger(RecalcTrigger,Trigger1Y)),NA())</f>
        <v>1.7605709495518668E-2</v>
      </c>
      <c r="N899" s="182">
        <f>IFERROR(_xll.qlIndexFixing(ONIndex1M,I899,TRUE,_xll.ohTrigger(RecalcTrigger,Trigger1M)),NA())</f>
        <v>1.4599015276033356E-2</v>
      </c>
      <c r="O899" s="44">
        <f>IFERROR(_xll.qlIndexFixing(ONIndex3M,I899,TRUE,_xll.ohTrigger(RecalcTrigger,Trigger3M)),NA())</f>
        <v>1.5664985325702929E-2</v>
      </c>
      <c r="P899" s="44">
        <f>IFERROR(_xll.qlIndexFixing(ONIndex6M,I899,TRUE,_xll.ohTrigger(RecalcTrigger,Trigger6M)),NA())</f>
        <v>1.6219459094122257E-2</v>
      </c>
      <c r="Q899" s="183">
        <f>IFERROR(_xll.qlIndexFixing(ONIndex1Y,I899,TRUE,_xll.ohTrigger(RecalcTrigger,Trigger1Y)),NA())</f>
        <v>1.6926290694811996E-2</v>
      </c>
    </row>
    <row r="900" spans="2:17" x14ac:dyDescent="0.2">
      <c r="B900" s="39" t="s">
        <v>42</v>
      </c>
      <c r="D900" s="42">
        <f>_xll.qlCalendarAdvance(Calendar,$D899,B900,"f",FALSE)</f>
        <v>45888</v>
      </c>
      <c r="E900" s="177">
        <f>_xll.qlInterestRateIndexValueDate(IndexON,D900)</f>
        <v>45888</v>
      </c>
      <c r="F900" s="193">
        <f>IFERROR(_xll.qlIndexFixing(IndexON,D900,TRUE,_xll.ohTrigger(RecalcTrigger,TriggerON)),NA())</f>
        <v>1.4691815732872371E-2</v>
      </c>
      <c r="H900" s="42">
        <f>_xll.qlCalendarAdvance(Calendar,$H899,B900,"f",FALSE)</f>
        <v>45888</v>
      </c>
      <c r="I900" s="177">
        <f>_xll.qlInterestRateIndexValueDate(Index1M,$H900)</f>
        <v>45890</v>
      </c>
      <c r="J900" s="182">
        <f>IFERROR(_xll.qlIndexFixing(Index1M,$H900,TRUE,_xll.ohTrigger(RecalcTrigger,Trigger1M)),NA())</f>
        <v>1.4659108641592034E-2</v>
      </c>
      <c r="K900" s="44">
        <f>IFERROR(_xll.qlIndexFixing(Index3M,H900,TRUE,_xll.ohTrigger(RecalcTrigger,Trigger3M)),NA())</f>
        <v>1.5857073514709191E-2</v>
      </c>
      <c r="L900" s="44">
        <f>IFERROR(_xll.qlIndexFixing(Index6M,$H900,TRUE,_xll.ohTrigger(RecalcTrigger,Trigger6M)),NA())</f>
        <v>1.6591086147039746E-2</v>
      </c>
      <c r="M900" s="183">
        <f>IFERROR(_xll.qlIndexFixing(Index1Y,$H900,TRUE,_xll.ohTrigger(RecalcTrigger,Trigger1Y)),NA())</f>
        <v>1.7627718427417331E-2</v>
      </c>
      <c r="N900" s="182">
        <f>IFERROR(_xll.qlIndexFixing(ONIndex1M,I900,TRUE,_xll.ohTrigger(RecalcTrigger,Trigger1M)),NA())</f>
        <v>1.4618095544598475E-2</v>
      </c>
      <c r="O900" s="44">
        <f>IFERROR(_xll.qlIndexFixing(ONIndex3M,I900,TRUE,_xll.ohTrigger(RecalcTrigger,Trigger3M)),NA())</f>
        <v>1.5688026696274449E-2</v>
      </c>
      <c r="P900" s="44">
        <f>IFERROR(_xll.qlIndexFixing(ONIndex6M,I900,TRUE,_xll.ohTrigger(RecalcTrigger,Trigger6M)),NA())</f>
        <v>1.6240866914198904E-2</v>
      </c>
      <c r="Q900" s="183">
        <f>IFERROR(_xll.qlIndexFixing(ONIndex1Y,I900,TRUE,_xll.ohTrigger(RecalcTrigger,Trigger1Y)),NA())</f>
        <v>1.6944107006997555E-2</v>
      </c>
    </row>
    <row r="901" spans="2:17" x14ac:dyDescent="0.2">
      <c r="B901" s="39" t="s">
        <v>42</v>
      </c>
      <c r="D901" s="42">
        <f>_xll.qlCalendarAdvance(Calendar,$D900,B901,"f",FALSE)</f>
        <v>45895</v>
      </c>
      <c r="E901" s="177">
        <f>_xll.qlInterestRateIndexValueDate(IndexON,D901)</f>
        <v>45895</v>
      </c>
      <c r="F901" s="193">
        <f>IFERROR(_xll.qlIndexFixing(IndexON,D901,TRUE,_xll.ohTrigger(RecalcTrigger,TriggerON)),NA())</f>
        <v>1.4719116042565261E-2</v>
      </c>
      <c r="H901" s="42">
        <f>_xll.qlCalendarAdvance(Calendar,$H900,B901,"f",FALSE)</f>
        <v>45895</v>
      </c>
      <c r="I901" s="177">
        <f>_xll.qlInterestRateIndexValueDate(Index1M,$H901)</f>
        <v>45897</v>
      </c>
      <c r="J901" s="182">
        <f>IFERROR(_xll.qlIndexFixing(Index1M,$H901,TRUE,_xll.ohTrigger(RecalcTrigger,Trigger1M)),NA())</f>
        <v>1.4678584316484833E-2</v>
      </c>
      <c r="K901" s="44">
        <f>IFERROR(_xll.qlIndexFixing(Index3M,H901,TRUE,_xll.ohTrigger(RecalcTrigger,Trigger3M)),NA())</f>
        <v>1.5880406771401203E-2</v>
      </c>
      <c r="L901" s="44">
        <f>IFERROR(_xll.qlIndexFixing(Index6M,$H901,TRUE,_xll.ohTrigger(RecalcTrigger,Trigger6M)),NA())</f>
        <v>1.6607714366565423E-2</v>
      </c>
      <c r="M901" s="183">
        <f>IFERROR(_xll.qlIndexFixing(Index1Y,$H901,TRUE,_xll.ohTrigger(RecalcTrigger,Trigger1Y)),NA())</f>
        <v>1.7649801376393392E-2</v>
      </c>
      <c r="N901" s="182">
        <f>IFERROR(_xll.qlIndexFixing(ONIndex1M,I901,TRUE,_xll.ohTrigger(RecalcTrigger,Trigger1M)),NA())</f>
        <v>1.4637313249545869E-2</v>
      </c>
      <c r="O901" s="44">
        <f>IFERROR(_xll.qlIndexFixing(ONIndex3M,I901,TRUE,_xll.ohTrigger(RecalcTrigger,Trigger3M)),NA())</f>
        <v>1.5711091446224401E-2</v>
      </c>
      <c r="P901" s="44">
        <f>IFERROR(_xll.qlIndexFixing(ONIndex6M,I901,TRUE,_xll.ohTrigger(RecalcTrigger,Trigger6M)),NA())</f>
        <v>1.6262344555224573E-2</v>
      </c>
      <c r="Q901" s="183">
        <f>IFERROR(_xll.qlIndexFixing(ONIndex1Y,I901,TRUE,_xll.ohTrigger(RecalcTrigger,Trigger1Y)),NA())</f>
        <v>1.69620748226329E-2</v>
      </c>
    </row>
    <row r="902" spans="2:17" x14ac:dyDescent="0.2">
      <c r="B902" s="39" t="s">
        <v>42</v>
      </c>
      <c r="D902" s="42">
        <f>_xll.qlCalendarAdvance(Calendar,$D901,B902,"f",FALSE)</f>
        <v>45902</v>
      </c>
      <c r="E902" s="177">
        <f>_xll.qlInterestRateIndexValueDate(IndexON,D902)</f>
        <v>45902</v>
      </c>
      <c r="F902" s="193">
        <f>IFERROR(_xll.qlIndexFixing(IndexON,D902,TRUE,_xll.ohTrigger(RecalcTrigger,TriggerON)),NA())</f>
        <v>1.4746065264858998E-2</v>
      </c>
      <c r="H902" s="42">
        <f>_xll.qlCalendarAdvance(Calendar,$H901,B902,"f",FALSE)</f>
        <v>45902</v>
      </c>
      <c r="I902" s="177">
        <f>_xll.qlInterestRateIndexValueDate(Index1M,$H902)</f>
        <v>45904</v>
      </c>
      <c r="J902" s="182">
        <f>IFERROR(_xll.qlIndexFixing(Index1M,$H902,TRUE,_xll.ohTrigger(RecalcTrigger,Trigger1M)),NA())</f>
        <v>1.4698204258835612E-2</v>
      </c>
      <c r="K902" s="44">
        <f>IFERROR(_xll.qlIndexFixing(Index3M,H902,TRUE,_xll.ohTrigger(RecalcTrigger,Trigger3M)),NA())</f>
        <v>1.5901746703786517E-2</v>
      </c>
      <c r="L902" s="44">
        <f>IFERROR(_xll.qlIndexFixing(Index6M,$H902,TRUE,_xll.ohTrigger(RecalcTrigger,Trigger6M)),NA())</f>
        <v>1.6626437063536011E-2</v>
      </c>
      <c r="M902" s="183">
        <f>IFERROR(_xll.qlIndexFixing(Index1Y,$H902,TRUE,_xll.ohTrigger(RecalcTrigger,Trigger1Y)),NA())</f>
        <v>1.767195150755475E-2</v>
      </c>
      <c r="N902" s="182">
        <f>IFERROR(_xll.qlIndexFixing(ONIndex1M,I902,TRUE,_xll.ohTrigger(RecalcTrigger,Trigger1M)),NA())</f>
        <v>1.4656670894392931E-2</v>
      </c>
      <c r="O902" s="44">
        <f>IFERROR(_xll.qlIndexFixing(ONIndex3M,I902,TRUE,_xll.ohTrigger(RecalcTrigger,Trigger3M)),NA())</f>
        <v>1.5734180898094863E-2</v>
      </c>
      <c r="P902" s="44">
        <f>IFERROR(_xll.qlIndexFixing(ONIndex6M,I902,TRUE,_xll.ohTrigger(RecalcTrigger,Trigger6M)),NA())</f>
        <v>1.6283893659725379E-2</v>
      </c>
      <c r="Q902" s="183">
        <f>IFERROR(_xll.qlIndexFixing(ONIndex1Y,I902,TRUE,_xll.ohTrigger(RecalcTrigger,Trigger1Y)),NA())</f>
        <v>1.698019649423621E-2</v>
      </c>
    </row>
    <row r="903" spans="2:17" x14ac:dyDescent="0.2">
      <c r="B903" s="39" t="s">
        <v>42</v>
      </c>
      <c r="D903" s="42">
        <f>_xll.qlCalendarAdvance(Calendar,$D902,B903,"f",FALSE)</f>
        <v>45909</v>
      </c>
      <c r="E903" s="177">
        <f>_xll.qlInterestRateIndexValueDate(IndexON,D903)</f>
        <v>45909</v>
      </c>
      <c r="F903" s="193">
        <f>IFERROR(_xll.qlIndexFixing(IndexON,D903,TRUE,_xll.ohTrigger(RecalcTrigger,TriggerON)),NA())</f>
        <v>1.4772661498154704E-2</v>
      </c>
      <c r="H903" s="42">
        <f>_xll.qlCalendarAdvance(Calendar,$H902,B903,"f",FALSE)</f>
        <v>45909</v>
      </c>
      <c r="I903" s="177">
        <f>_xll.qlInterestRateIndexValueDate(Index1M,$H903)</f>
        <v>45911</v>
      </c>
      <c r="J903" s="182">
        <f>IFERROR(_xll.qlIndexFixing(Index1M,$H903,TRUE,_xll.ohTrigger(RecalcTrigger,Trigger1M)),NA())</f>
        <v>1.4717970975928751E-2</v>
      </c>
      <c r="K903" s="44">
        <f>IFERROR(_xll.qlIndexFixing(Index3M,H903,TRUE,_xll.ohTrigger(RecalcTrigger,Trigger3M)),NA())</f>
        <v>1.5925143188876046E-2</v>
      </c>
      <c r="L903" s="44">
        <f>IFERROR(_xll.qlIndexFixing(Index6M,$H903,TRUE,_xll.ohTrigger(RecalcTrigger,Trigger6M)),NA())</f>
        <v>1.6649326091228003E-2</v>
      </c>
      <c r="M903" s="183">
        <f>IFERROR(_xll.qlIndexFixing(Index1Y,$H903,TRUE,_xll.ohTrigger(RecalcTrigger,Trigger1Y)),NA())</f>
        <v>1.7694161922691836E-2</v>
      </c>
      <c r="N903" s="182">
        <f>IFERROR(_xll.qlIndexFixing(ONIndex1M,I903,TRUE,_xll.ohTrigger(RecalcTrigger,Trigger1M)),NA())</f>
        <v>1.4676170982337311E-2</v>
      </c>
      <c r="O903" s="44">
        <f>IFERROR(_xll.qlIndexFixing(ONIndex3M,I903,TRUE,_xll.ohTrigger(RecalcTrigger,Trigger3M)),NA())</f>
        <v>1.5757296374507845E-2</v>
      </c>
      <c r="P903" s="44">
        <f>IFERROR(_xll.qlIndexFixing(ONIndex6M,I903,TRUE,_xll.ohTrigger(RecalcTrigger,Trigger6M)),NA())</f>
        <v>1.6305515870547183E-2</v>
      </c>
      <c r="Q903" s="183">
        <f>IFERROR(_xll.qlIndexFixing(ONIndex1Y,I903,TRUE,_xll.ohTrigger(RecalcTrigger,Trigger1Y)),NA())</f>
        <v>1.6998474374245731E-2</v>
      </c>
    </row>
    <row r="904" spans="2:17" x14ac:dyDescent="0.2">
      <c r="B904" s="39" t="s">
        <v>42</v>
      </c>
      <c r="D904" s="42">
        <f>_xll.qlCalendarAdvance(Calendar,$D903,B904,"f",FALSE)</f>
        <v>45916</v>
      </c>
      <c r="E904" s="177">
        <f>_xll.qlInterestRateIndexValueDate(IndexON,D904)</f>
        <v>45916</v>
      </c>
      <c r="F904" s="193">
        <f>IFERROR(_xll.qlIndexFixing(IndexON,D904,TRUE,_xll.ohTrigger(RecalcTrigger,TriggerON)),NA())</f>
        <v>1.4798902841173245E-2</v>
      </c>
      <c r="H904" s="42">
        <f>_xll.qlCalendarAdvance(Calendar,$H903,B904,"f",FALSE)</f>
        <v>45916</v>
      </c>
      <c r="I904" s="177">
        <f>_xll.qlInterestRateIndexValueDate(Index1M,$H904)</f>
        <v>45918</v>
      </c>
      <c r="J904" s="182">
        <f>IFERROR(_xll.qlIndexFixing(Index1M,$H904,TRUE,_xll.ohTrigger(RecalcTrigger,Trigger1M)),NA())</f>
        <v>1.4737886975073611E-2</v>
      </c>
      <c r="K904" s="44">
        <f>IFERROR(_xll.qlIndexFixing(Index3M,H904,TRUE,_xll.ohTrigger(RecalcTrigger,Trigger3M)),NA())</f>
        <v>1.5948575043608616E-2</v>
      </c>
      <c r="L904" s="44">
        <f>IFERROR(_xll.qlIndexFixing(Index6M,$H904,TRUE,_xll.ohTrigger(RecalcTrigger,Trigger6M)),NA())</f>
        <v>1.6672311099813947E-2</v>
      </c>
      <c r="M904" s="183">
        <f>IFERROR(_xll.qlIndexFixing(Index1Y,$H904,TRUE,_xll.ohTrigger(RecalcTrigger,Trigger1Y)),NA())</f>
        <v>1.7716425660266676E-2</v>
      </c>
      <c r="N904" s="182">
        <f>IFERROR(_xll.qlIndexFixing(ONIndex1M,I904,TRUE,_xll.ohTrigger(RecalcTrigger,Trigger1M)),NA())</f>
        <v>1.4695816016896401E-2</v>
      </c>
      <c r="O904" s="44">
        <f>IFERROR(_xll.qlIndexFixing(ONIndex3M,I904,TRUE,_xll.ohTrigger(RecalcTrigger,Trigger3M)),NA())</f>
        <v>1.5780439197845553E-2</v>
      </c>
      <c r="P904" s="44">
        <f>IFERROR(_xll.qlIndexFixing(ONIndex6M,I904,TRUE,_xll.ohTrigger(RecalcTrigger,Trigger6M)),NA())</f>
        <v>1.6327212830136162E-2</v>
      </c>
      <c r="Q904" s="183">
        <f>IFERROR(_xll.qlIndexFixing(ONIndex1Y,I904,TRUE,_xll.ohTrigger(RecalcTrigger,Trigger1Y)),NA())</f>
        <v>1.7016910815179642E-2</v>
      </c>
    </row>
    <row r="905" spans="2:17" x14ac:dyDescent="0.2">
      <c r="B905" s="39" t="s">
        <v>42</v>
      </c>
      <c r="D905" s="42">
        <f>_xll.qlCalendarAdvance(Calendar,$D904,B905,"f",FALSE)</f>
        <v>45923</v>
      </c>
      <c r="E905" s="177">
        <f>_xll.qlInterestRateIndexValueDate(IndexON,D905)</f>
        <v>45923</v>
      </c>
      <c r="F905" s="193">
        <f>IFERROR(_xll.qlIndexFixing(IndexON,D905,TRUE,_xll.ohTrigger(RecalcTrigger,TriggerON)),NA())</f>
        <v>1.4824787392315741E-2</v>
      </c>
      <c r="H905" s="42">
        <f>_xll.qlCalendarAdvance(Calendar,$H904,B905,"f",FALSE)</f>
        <v>45923</v>
      </c>
      <c r="I905" s="177">
        <f>_xll.qlInterestRateIndexValueDate(Index1M,$H905)</f>
        <v>45925</v>
      </c>
      <c r="J905" s="182">
        <f>IFERROR(_xll.qlIndexFixing(Index1M,$H905,TRUE,_xll.ohTrigger(RecalcTrigger,Trigger1M)),NA())</f>
        <v>1.4757954763602033E-2</v>
      </c>
      <c r="K905" s="44">
        <f>IFERROR(_xll.qlIndexFixing(Index3M,H905,TRUE,_xll.ohTrigger(RecalcTrigger,Trigger3M)),NA())</f>
        <v>1.5980196663527499E-2</v>
      </c>
      <c r="L905" s="44">
        <f>IFERROR(_xll.qlIndexFixing(Index6M,$H905,TRUE,_xll.ohTrigger(RecalcTrigger,Trigger6M)),NA())</f>
        <v>1.6695393748920533E-2</v>
      </c>
      <c r="M905" s="183">
        <f>IFERROR(_xll.qlIndexFixing(Index1Y,$H905,TRUE,_xll.ohTrigger(RecalcTrigger,Trigger1Y)),NA())</f>
        <v>1.773873569540171E-2</v>
      </c>
      <c r="N905" s="182">
        <f>IFERROR(_xll.qlIndexFixing(ONIndex1M,I905,TRUE,_xll.ohTrigger(RecalcTrigger,Trigger1M)),NA())</f>
        <v>1.4715608501427724E-2</v>
      </c>
      <c r="O905" s="44">
        <f>IFERROR(_xll.qlIndexFixing(ONIndex3M,I905,TRUE,_xll.ohTrigger(RecalcTrigger,Trigger3M)),NA())</f>
        <v>1.5803610690809933E-2</v>
      </c>
      <c r="P905" s="44">
        <f>IFERROR(_xll.qlIndexFixing(ONIndex6M,I905,TRUE,_xll.ohTrigger(RecalcTrigger,Trigger6M)),NA())</f>
        <v>1.6348986181178304E-2</v>
      </c>
      <c r="Q905" s="183">
        <f>IFERROR(_xll.qlIndexFixing(ONIndex1Y,I905,TRUE,_xll.ohTrigger(RecalcTrigger,Trigger1Y)),NA())</f>
        <v>1.7035508169715996E-2</v>
      </c>
    </row>
    <row r="906" spans="2:17" x14ac:dyDescent="0.2">
      <c r="B906" s="39" t="s">
        <v>42</v>
      </c>
      <c r="D906" s="42">
        <f>_xll.qlCalendarAdvance(Calendar,$D905,B906,"f",FALSE)</f>
        <v>45930</v>
      </c>
      <c r="E906" s="177">
        <f>_xll.qlInterestRateIndexValueDate(IndexON,D906)</f>
        <v>45930</v>
      </c>
      <c r="F906" s="193">
        <f>IFERROR(_xll.qlIndexFixing(IndexON,D906,TRUE,_xll.ohTrigger(RecalcTrigger,TriggerON)),NA())</f>
        <v>1.4850313250143188E-2</v>
      </c>
      <c r="H906" s="42">
        <f>_xll.qlCalendarAdvance(Calendar,$H905,B906,"f",FALSE)</f>
        <v>45930</v>
      </c>
      <c r="I906" s="177">
        <f>_xll.qlInterestRateIndexValueDate(Index1M,$H906)</f>
        <v>45932</v>
      </c>
      <c r="J906" s="182">
        <f>IFERROR(_xll.qlIndexFixing(Index1M,$H906,TRUE,_xll.ohTrigger(RecalcTrigger,Trigger1M)),NA())</f>
        <v>1.4778176848870839E-2</v>
      </c>
      <c r="K906" s="44">
        <f>IFERROR(_xll.qlIndexFixing(Index3M,H906,TRUE,_xll.ohTrigger(RecalcTrigger,Trigger3M)),NA())</f>
        <v>1.5997591784532646E-2</v>
      </c>
      <c r="L906" s="44">
        <f>IFERROR(_xll.qlIndexFixing(Index6M,$H906,TRUE,_xll.ohTrigger(RecalcTrigger,Trigger6M)),NA())</f>
        <v>1.6720653722962706E-2</v>
      </c>
      <c r="M906" s="183">
        <f>IFERROR(_xll.qlIndexFixing(Index1Y,$H906,TRUE,_xll.ohTrigger(RecalcTrigger,Trigger1Y)),NA())</f>
        <v>1.7761084939869293E-2</v>
      </c>
      <c r="N906" s="182">
        <f>IFERROR(_xll.qlIndexFixing(ONIndex1M,I906,TRUE,_xll.ohTrigger(RecalcTrigger,Trigger1M)),NA())</f>
        <v>1.4735550939368736E-2</v>
      </c>
      <c r="O906" s="44">
        <f>IFERROR(_xll.qlIndexFixing(ONIndex3M,I906,TRUE,_xll.ohTrigger(RecalcTrigger,Trigger3M)),NA())</f>
        <v>1.5826812175863125E-2</v>
      </c>
      <c r="P906" s="44">
        <f>IFERROR(_xll.qlIndexFixing(ONIndex6M,I906,TRUE,_xll.ohTrigger(RecalcTrigger,Trigger6M)),NA())</f>
        <v>1.6370837566279661E-2</v>
      </c>
      <c r="Q906" s="183">
        <f>IFERROR(_xll.qlIndexFixing(ONIndex1Y,I906,TRUE,_xll.ohTrigger(RecalcTrigger,Trigger1Y)),NA())</f>
        <v>1.7054268790133165E-2</v>
      </c>
    </row>
    <row r="907" spans="2:17" x14ac:dyDescent="0.2">
      <c r="B907" s="39" t="s">
        <v>42</v>
      </c>
      <c r="D907" s="42">
        <f>_xll.qlCalendarAdvance(Calendar,$D906,B907,"f",FALSE)</f>
        <v>45937</v>
      </c>
      <c r="E907" s="177">
        <f>_xll.qlInterestRateIndexValueDate(IndexON,D907)</f>
        <v>45937</v>
      </c>
      <c r="F907" s="193">
        <f>IFERROR(_xll.qlIndexFixing(IndexON,D907,TRUE,_xll.ohTrigger(RecalcTrigger,TriggerON)),NA())</f>
        <v>1.487547851337645E-2</v>
      </c>
      <c r="H907" s="42">
        <f>_xll.qlCalendarAdvance(Calendar,$H906,B907,"f",FALSE)</f>
        <v>45937</v>
      </c>
      <c r="I907" s="177">
        <f>_xll.qlInterestRateIndexValueDate(Index1M,$H907)</f>
        <v>45939</v>
      </c>
      <c r="J907" s="182">
        <f>IFERROR(_xll.qlIndexFixing(Index1M,$H907,TRUE,_xll.ohTrigger(RecalcTrigger,Trigger1M)),NA())</f>
        <v>1.4798555738256836E-2</v>
      </c>
      <c r="K907" s="44">
        <f>IFERROR(_xll.qlIndexFixing(Index3M,H907,TRUE,_xll.ohTrigger(RecalcTrigger,Trigger3M)),NA())</f>
        <v>1.6021141832754601E-2</v>
      </c>
      <c r="L907" s="44">
        <f>IFERROR(_xll.qlIndexFixing(Index6M,$H907,TRUE,_xll.ohTrigger(RecalcTrigger,Trigger6M)),NA())</f>
        <v>1.6743945496930705E-2</v>
      </c>
      <c r="M907" s="183">
        <f>IFERROR(_xll.qlIndexFixing(Index1Y,$H907,TRUE,_xll.ohTrigger(RecalcTrigger,Trigger1Y)),NA())</f>
        <v>1.7783466242082047E-2</v>
      </c>
      <c r="N907" s="182">
        <f>IFERROR(_xll.qlIndexFixing(ONIndex1M,I907,TRUE,_xll.ohTrigger(RecalcTrigger,Trigger1M)),NA())</f>
        <v>1.4755645833997022E-2</v>
      </c>
      <c r="O907" s="44">
        <f>IFERROR(_xll.qlIndexFixing(ONIndex3M,I907,TRUE,_xll.ohTrigger(RecalcTrigger,Trigger3M)),NA())</f>
        <v>1.5850044975707078E-2</v>
      </c>
      <c r="P907" s="44">
        <f>IFERROR(_xll.qlIndexFixing(ONIndex6M,I907,TRUE,_xll.ohTrigger(RecalcTrigger,Trigger6M)),NA())</f>
        <v>1.639276862812622E-2</v>
      </c>
      <c r="Q907" s="183">
        <f>IFERROR(_xll.qlIndexFixing(ONIndex1Y,I907,TRUE,_xll.ohTrigger(RecalcTrigger,Trigger1Y)),NA())</f>
        <v>1.7073195029189137E-2</v>
      </c>
    </row>
    <row r="908" spans="2:17" x14ac:dyDescent="0.2">
      <c r="B908" s="39" t="s">
        <v>42</v>
      </c>
      <c r="D908" s="42">
        <f>_xll.qlCalendarAdvance(Calendar,$D907,B908,"f",FALSE)</f>
        <v>45944</v>
      </c>
      <c r="E908" s="177">
        <f>_xll.qlInterestRateIndexValueDate(IndexON,D908)</f>
        <v>45944</v>
      </c>
      <c r="F908" s="193">
        <f>IFERROR(_xll.qlIndexFixing(IndexON,D908,TRUE,_xll.ohTrigger(RecalcTrigger,TriggerON)),NA())</f>
        <v>1.490028128041665E-2</v>
      </c>
      <c r="H908" s="42">
        <f>_xll.qlCalendarAdvance(Calendar,$H907,B908,"f",FALSE)</f>
        <v>45944</v>
      </c>
      <c r="I908" s="177">
        <f>_xll.qlInterestRateIndexValueDate(Index1M,$H908)</f>
        <v>45946</v>
      </c>
      <c r="J908" s="182">
        <f>IFERROR(_xll.qlIndexFixing(Index1M,$H908,TRUE,_xll.ohTrigger(RecalcTrigger,Trigger1M)),NA())</f>
        <v>1.4819093939166805E-2</v>
      </c>
      <c r="K908" s="44">
        <f>IFERROR(_xll.qlIndexFixing(Index3M,H908,TRUE,_xll.ohTrigger(RecalcTrigger,Trigger3M)),NA())</f>
        <v>1.6044732662881367E-2</v>
      </c>
      <c r="L908" s="44">
        <f>IFERROR(_xll.qlIndexFixing(Index6M,$H908,TRUE,_xll.ohTrigger(RecalcTrigger,Trigger6M)),NA())</f>
        <v>1.676734001568413E-2</v>
      </c>
      <c r="M908" s="183">
        <f>IFERROR(_xll.qlIndexFixing(Index1Y,$H908,TRUE,_xll.ohTrigger(RecalcTrigger,Trigger1Y)),NA())</f>
        <v>1.780587238708323E-2</v>
      </c>
      <c r="N908" s="182">
        <f>IFERROR(_xll.qlIndexFixing(ONIndex1M,I908,TRUE,_xll.ohTrigger(RecalcTrigger,Trigger1M)),NA())</f>
        <v>1.477589568875004E-2</v>
      </c>
      <c r="O908" s="44">
        <f>IFERROR(_xll.qlIndexFixing(ONIndex3M,I908,TRUE,_xll.ohTrigger(RecalcTrigger,Trigger3M)),NA())</f>
        <v>1.5873310412644059E-2</v>
      </c>
      <c r="P908" s="44">
        <f>IFERROR(_xll.qlIndexFixing(ONIndex6M,I908,TRUE,_xll.ohTrigger(RecalcTrigger,Trigger6M)),NA())</f>
        <v>1.6414781009324031E-2</v>
      </c>
      <c r="Q908" s="183">
        <f>IFERROR(_xll.qlIndexFixing(ONIndex1Y,I908,TRUE,_xll.ohTrigger(RecalcTrigger,Trigger1Y)),NA())</f>
        <v>1.7092289239162284E-2</v>
      </c>
    </row>
    <row r="909" spans="2:17" x14ac:dyDescent="0.2">
      <c r="B909" s="39" t="s">
        <v>42</v>
      </c>
      <c r="D909" s="42">
        <f>_xll.qlCalendarAdvance(Calendar,$D908,B909,"f",FALSE)</f>
        <v>45951</v>
      </c>
      <c r="E909" s="177">
        <f>_xll.qlInterestRateIndexValueDate(IndexON,D909)</f>
        <v>45951</v>
      </c>
      <c r="F909" s="193">
        <f>IFERROR(_xll.qlIndexFixing(IndexON,D909,TRUE,_xll.ohTrigger(RecalcTrigger,TriggerON)),NA())</f>
        <v>1.4924719649904716E-2</v>
      </c>
      <c r="H909" s="42">
        <f>_xll.qlCalendarAdvance(Calendar,$H908,B909,"f",FALSE)</f>
        <v>45951</v>
      </c>
      <c r="I909" s="177">
        <f>_xll.qlInterestRateIndexValueDate(Index1M,$H909)</f>
        <v>45953</v>
      </c>
      <c r="J909" s="182">
        <f>IFERROR(_xll.qlIndexFixing(Index1M,$H909,TRUE,_xll.ohTrigger(RecalcTrigger,Trigger1M)),NA())</f>
        <v>1.4839793959030012E-2</v>
      </c>
      <c r="K909" s="44">
        <f>IFERROR(_xll.qlIndexFixing(Index3M,H909,TRUE,_xll.ohTrigger(RecalcTrigger,Trigger3M)),NA())</f>
        <v>1.6068365603569255E-2</v>
      </c>
      <c r="L909" s="44">
        <f>IFERROR(_xll.qlIndexFixing(Index6M,$H909,TRUE,_xll.ohTrigger(RecalcTrigger,Trigger6M)),NA())</f>
        <v>1.6790838939320974E-2</v>
      </c>
      <c r="M909" s="183">
        <f>IFERROR(_xll.qlIndexFixing(Index1Y,$H909,TRUE,_xll.ohTrigger(RecalcTrigger,Trigger1Y)),NA())</f>
        <v>1.7828296096537317E-2</v>
      </c>
      <c r="N909" s="182">
        <f>IFERROR(_xll.qlIndexFixing(ONIndex1M,I909,TRUE,_xll.ohTrigger(RecalcTrigger,Trigger1M)),NA())</f>
        <v>1.4796303006985312E-2</v>
      </c>
      <c r="O909" s="44">
        <f>IFERROR(_xll.qlIndexFixing(ONIndex3M,I909,TRUE,_xll.ohTrigger(RecalcTrigger,Trigger3M)),NA())</f>
        <v>1.5896609809535889E-2</v>
      </c>
      <c r="P909" s="44">
        <f>IFERROR(_xll.qlIndexFixing(ONIndex6M,I909,TRUE,_xll.ohTrigger(RecalcTrigger,Trigger6M)),NA())</f>
        <v>1.6436876352559082E-2</v>
      </c>
      <c r="Q909" s="183">
        <f>IFERROR(_xll.qlIndexFixing(ONIndex1Y,I909,TRUE,_xll.ohTrigger(RecalcTrigger,Trigger1Y)),NA())</f>
        <v>1.7111553772650723E-2</v>
      </c>
    </row>
    <row r="910" spans="2:17" x14ac:dyDescent="0.2">
      <c r="B910" s="39" t="s">
        <v>42</v>
      </c>
      <c r="D910" s="42">
        <f>_xll.qlCalendarAdvance(Calendar,$D909,B910,"f",FALSE)</f>
        <v>45958</v>
      </c>
      <c r="E910" s="177">
        <f>_xll.qlInterestRateIndexValueDate(IndexON,D910)</f>
        <v>45958</v>
      </c>
      <c r="F910" s="193">
        <f>IFERROR(_xll.qlIndexFixing(IndexON,D910,TRUE,_xll.ohTrigger(RecalcTrigger,TriggerON)),NA())</f>
        <v>1.4948791720241772E-2</v>
      </c>
      <c r="H910" s="42">
        <f>_xll.qlCalendarAdvance(Calendar,$H909,B910,"f",FALSE)</f>
        <v>45958</v>
      </c>
      <c r="I910" s="177">
        <f>_xll.qlInterestRateIndexValueDate(Index1M,$H910)</f>
        <v>45960</v>
      </c>
      <c r="J910" s="182">
        <f>IFERROR(_xll.qlIndexFixing(Index1M,$H910,TRUE,_xll.ohTrigger(RecalcTrigger,Trigger1M)),NA())</f>
        <v>1.4855228380735374E-2</v>
      </c>
      <c r="K910" s="44">
        <f>IFERROR(_xll.qlIndexFixing(Index3M,H910,TRUE,_xll.ohTrigger(RecalcTrigger,Trigger3M)),NA())</f>
        <v>1.609204198350413E-2</v>
      </c>
      <c r="L910" s="44">
        <f>IFERROR(_xll.qlIndexFixing(Index6M,$H910,TRUE,_xll.ohTrigger(RecalcTrigger,Trigger6M)),NA())</f>
        <v>1.6814443922438579E-2</v>
      </c>
      <c r="M910" s="183">
        <f>IFERROR(_xll.qlIndexFixing(Index1Y,$H910,TRUE,_xll.ohTrigger(RecalcTrigger,Trigger1Y)),NA())</f>
        <v>1.7850730028722124E-2</v>
      </c>
      <c r="N910" s="182">
        <f>IFERROR(_xll.qlIndexFixing(ONIndex1M,I910,TRUE,_xll.ohTrigger(RecalcTrigger,Trigger1M)),NA())</f>
        <v>1.4816870292060358E-2</v>
      </c>
      <c r="O910" s="44">
        <f>IFERROR(_xll.qlIndexFixing(ONIndex3M,I910,TRUE,_xll.ohTrigger(RecalcTrigger,Trigger3M)),NA())</f>
        <v>1.591994448876477E-2</v>
      </c>
      <c r="P910" s="44">
        <f>IFERROR(_xll.qlIndexFixing(ONIndex6M,I910,TRUE,_xll.ohTrigger(RecalcTrigger,Trigger6M)),NA())</f>
        <v>1.6459056300437425E-2</v>
      </c>
      <c r="Q910" s="183">
        <f>IFERROR(_xll.qlIndexFixing(ONIndex1Y,I910,TRUE,_xll.ohTrigger(RecalcTrigger,Trigger1Y)),NA())</f>
        <v>1.7130990982172634E-2</v>
      </c>
    </row>
    <row r="911" spans="2:17" x14ac:dyDescent="0.2">
      <c r="B911" s="39" t="s">
        <v>42</v>
      </c>
      <c r="D911" s="42">
        <f>_xll.qlCalendarAdvance(Calendar,$D910,B911,"f",FALSE)</f>
        <v>45965</v>
      </c>
      <c r="E911" s="177">
        <f>_xll.qlInterestRateIndexValueDate(IndexON,D911)</f>
        <v>45965</v>
      </c>
      <c r="F911" s="193">
        <f>IFERROR(_xll.qlIndexFixing(IndexON,D911,TRUE,_xll.ohTrigger(RecalcTrigger,TriggerON)),NA())</f>
        <v>1.4972495590148682E-2</v>
      </c>
      <c r="H911" s="42">
        <f>_xll.qlCalendarAdvance(Calendar,$H910,B911,"f",FALSE)</f>
        <v>45965</v>
      </c>
      <c r="I911" s="177">
        <f>_xll.qlInterestRateIndexValueDate(Index1M,$H911)</f>
        <v>45967</v>
      </c>
      <c r="J911" s="182">
        <f>IFERROR(_xll.qlIndexFixing(Index1M,$H911,TRUE,_xll.ohTrigger(RecalcTrigger,Trigger1M)),NA())</f>
        <v>1.4881689485455596E-2</v>
      </c>
      <c r="K911" s="44">
        <f>IFERROR(_xll.qlIndexFixing(Index3M,H911,TRUE,_xll.ohTrigger(RecalcTrigger,Trigger3M)),NA())</f>
        <v>1.6115763131409201E-2</v>
      </c>
      <c r="L911" s="44">
        <f>IFERROR(_xll.qlIndexFixing(Index6M,$H911,TRUE,_xll.ohTrigger(RecalcTrigger,Trigger6M)),NA())</f>
        <v>1.683603111328159E-2</v>
      </c>
      <c r="M911" s="183">
        <f>IFERROR(_xll.qlIndexFixing(Index1Y,$H911,TRUE,_xll.ohTrigger(RecalcTrigger,Trigger1Y)),NA())</f>
        <v>1.787316677852047E-2</v>
      </c>
      <c r="N911" s="182">
        <f>IFERROR(_xll.qlIndexFixing(ONIndex1M,I911,TRUE,_xll.ohTrigger(RecalcTrigger,Trigger1M)),NA())</f>
        <v>1.4837600047492572E-2</v>
      </c>
      <c r="O911" s="44">
        <f>IFERROR(_xll.qlIndexFixing(ONIndex3M,I911,TRUE,_xll.ohTrigger(RecalcTrigger,Trigger3M)),NA())</f>
        <v>1.5943315772792843E-2</v>
      </c>
      <c r="P911" s="44">
        <f>IFERROR(_xll.qlIndexFixing(ONIndex6M,I911,TRUE,_xll.ohTrigger(RecalcTrigger,Trigger6M)),NA())</f>
        <v>1.6481322495485173E-2</v>
      </c>
      <c r="Q911" s="183">
        <f>IFERROR(_xll.qlIndexFixing(ONIndex1Y,I911,TRUE,_xll.ohTrigger(RecalcTrigger,Trigger1Y)),NA())</f>
        <v>1.7150603220326133E-2</v>
      </c>
    </row>
    <row r="912" spans="2:17" x14ac:dyDescent="0.2">
      <c r="B912" s="39" t="s">
        <v>42</v>
      </c>
      <c r="D912" s="42">
        <f>_xll.qlCalendarAdvance(Calendar,$D911,B912,"f",FALSE)</f>
        <v>45972</v>
      </c>
      <c r="E912" s="177">
        <f>_xll.qlInterestRateIndexValueDate(IndexON,D912)</f>
        <v>45972</v>
      </c>
      <c r="F912" s="193">
        <f>IFERROR(_xll.qlIndexFixing(IndexON,D912,TRUE,_xll.ohTrigger(RecalcTrigger,TriggerON)),NA())</f>
        <v>1.4995829358186441E-2</v>
      </c>
      <c r="H912" s="42">
        <f>_xll.qlCalendarAdvance(Calendar,$H911,B912,"f",FALSE)</f>
        <v>45972</v>
      </c>
      <c r="I912" s="177">
        <f>_xll.qlInterestRateIndexValueDate(Index1M,$H912)</f>
        <v>45974</v>
      </c>
      <c r="J912" s="182">
        <f>IFERROR(_xll.qlIndexFixing(Index1M,$H912,TRUE,_xll.ohTrigger(RecalcTrigger,Trigger1M)),NA())</f>
        <v>1.4902890007011393E-2</v>
      </c>
      <c r="K912" s="44">
        <f>IFERROR(_xll.qlIndexFixing(Index3M,H912,TRUE,_xll.ohTrigger(RecalcTrigger,Trigger3M)),NA())</f>
        <v>1.6139530376038103E-2</v>
      </c>
      <c r="L912" s="44">
        <f>IFERROR(_xll.qlIndexFixing(Index6M,$H912,TRUE,_xll.ohTrigger(RecalcTrigger,Trigger6M)),NA())</f>
        <v>1.6859830171037704E-2</v>
      </c>
      <c r="M912" s="183">
        <f>IFERROR(_xll.qlIndexFixing(Index1Y,$H912,TRUE,_xll.ohTrigger(RecalcTrigger,Trigger1Y)),NA())</f>
        <v>1.7895598877411868E-2</v>
      </c>
      <c r="N912" s="182">
        <f>IFERROR(_xll.qlIndexFixing(ONIndex1M,I912,TRUE,_xll.ohTrigger(RecalcTrigger,Trigger1M)),NA())</f>
        <v>1.4858494776559539E-2</v>
      </c>
      <c r="O912" s="44">
        <f>IFERROR(_xll.qlIndexFixing(ONIndex3M,I912,TRUE,_xll.ohTrigger(RecalcTrigger,Trigger3M)),NA())</f>
        <v>1.5966724984322056E-2</v>
      </c>
      <c r="P912" s="44">
        <f>IFERROR(_xll.qlIndexFixing(ONIndex6M,I912,TRUE,_xll.ohTrigger(RecalcTrigger,Trigger6M)),NA())</f>
        <v>1.6503676580548188E-2</v>
      </c>
      <c r="Q912" s="183">
        <f>IFERROR(_xll.qlIndexFixing(ONIndex1Y,I912,TRUE,_xll.ohTrigger(RecalcTrigger,Trigger1Y)),NA())</f>
        <v>1.7170392839469528E-2</v>
      </c>
    </row>
    <row r="913" spans="2:17" x14ac:dyDescent="0.2">
      <c r="B913" s="39" t="s">
        <v>42</v>
      </c>
      <c r="D913" s="42">
        <f>_xll.qlCalendarAdvance(Calendar,$D912,B913,"f",FALSE)</f>
        <v>45979</v>
      </c>
      <c r="E913" s="177">
        <f>_xll.qlInterestRateIndexValueDate(IndexON,D913)</f>
        <v>45979</v>
      </c>
      <c r="F913" s="193">
        <f>IFERROR(_xll.qlIndexFixing(IndexON,D913,TRUE,_xll.ohTrigger(RecalcTrigger,TriggerON)),NA())</f>
        <v>1.5018791122836106E-2</v>
      </c>
      <c r="H913" s="42">
        <f>_xll.qlCalendarAdvance(Calendar,$H912,B913,"f",FALSE)</f>
        <v>45979</v>
      </c>
      <c r="I913" s="177">
        <f>_xll.qlInterestRateIndexValueDate(Index1M,$H913)</f>
        <v>45981</v>
      </c>
      <c r="J913" s="182">
        <f>IFERROR(_xll.qlIndexFixing(Index1M,$H913,TRUE,_xll.ohTrigger(RecalcTrigger,Trigger1M)),NA())</f>
        <v>1.4924262377489783E-2</v>
      </c>
      <c r="K913" s="44">
        <f>IFERROR(_xll.qlIndexFixing(Index3M,H913,TRUE,_xll.ohTrigger(RecalcTrigger,Trigger3M)),NA())</f>
        <v>1.6163345046180087E-2</v>
      </c>
      <c r="L913" s="44">
        <f>IFERROR(_xll.qlIndexFixing(Index6M,$H913,TRUE,_xll.ohTrigger(RecalcTrigger,Trigger6M)),NA())</f>
        <v>1.6883716826940016E-2</v>
      </c>
      <c r="M913" s="183">
        <f>IFERROR(_xll.qlIndexFixing(Index1Y,$H913,TRUE,_xll.ohTrigger(RecalcTrigger,Trigger1Y)),NA())</f>
        <v>1.7918018793467702E-2</v>
      </c>
      <c r="N913" s="182">
        <f>IFERROR(_xll.qlIndexFixing(ONIndex1M,I913,TRUE,_xll.ohTrigger(RecalcTrigger,Trigger1M)),NA())</f>
        <v>1.4879556982698716E-2</v>
      </c>
      <c r="O913" s="44">
        <f>IFERROR(_xll.qlIndexFixing(ONIndex3M,I913,TRUE,_xll.ohTrigger(RecalcTrigger,Trigger3M)),NA())</f>
        <v>1.599017344597442E-2</v>
      </c>
      <c r="P913" s="44">
        <f>IFERROR(_xll.qlIndexFixing(ONIndex6M,I913,TRUE,_xll.ohTrigger(RecalcTrigger,Trigger6M)),NA())</f>
        <v>1.6526120198072647E-2</v>
      </c>
      <c r="Q913" s="183">
        <f>IFERROR(_xll.qlIndexFixing(ONIndex1Y,I913,TRUE,_xll.ohTrigger(RecalcTrigger,Trigger1Y)),NA())</f>
        <v>1.7190362192280872E-2</v>
      </c>
    </row>
    <row r="914" spans="2:17" x14ac:dyDescent="0.2">
      <c r="B914" s="39" t="s">
        <v>42</v>
      </c>
      <c r="D914" s="42">
        <f>_xll.qlCalendarAdvance(Calendar,$D913,B914,"f",FALSE)</f>
        <v>45986</v>
      </c>
      <c r="E914" s="177">
        <f>_xll.qlInterestRateIndexValueDate(IndexON,D914)</f>
        <v>45986</v>
      </c>
      <c r="F914" s="193">
        <f>IFERROR(_xll.qlIndexFixing(IndexON,D914,TRUE,_xll.ohTrigger(RecalcTrigger,TriggerON)),NA())</f>
        <v>1.5041378982738607E-2</v>
      </c>
      <c r="H914" s="42">
        <f>_xll.qlCalendarAdvance(Calendar,$H913,B914,"f",FALSE)</f>
        <v>45986</v>
      </c>
      <c r="I914" s="177">
        <f>_xll.qlInterestRateIndexValueDate(Index1M,$H914)</f>
        <v>45988</v>
      </c>
      <c r="J914" s="182">
        <f>IFERROR(_xll.qlIndexFixing(Index1M,$H914,TRUE,_xll.ohTrigger(RecalcTrigger,Trigger1M)),NA())</f>
        <v>1.4945809104459917E-2</v>
      </c>
      <c r="K914" s="44">
        <f>IFERROR(_xll.qlIndexFixing(Index3M,H914,TRUE,_xll.ohTrigger(RecalcTrigger,Trigger3M)),NA())</f>
        <v>1.6187208470658292E-2</v>
      </c>
      <c r="L914" s="44">
        <f>IFERROR(_xll.qlIndexFixing(Index6M,$H914,TRUE,_xll.ohTrigger(RecalcTrigger,Trigger6M)),NA())</f>
        <v>1.6907680949932304E-2</v>
      </c>
      <c r="M914" s="183">
        <f>IFERROR(_xll.qlIndexFixing(Index1Y,$H914,TRUE,_xll.ohTrigger(RecalcTrigger,Trigger1Y)),NA())</f>
        <v>1.7940418931342253E-2</v>
      </c>
      <c r="N914" s="182">
        <f>IFERROR(_xll.qlIndexFixing(ONIndex1M,I914,TRUE,_xll.ohTrigger(RecalcTrigger,Trigger1M)),NA())</f>
        <v>1.4900789169267625E-2</v>
      </c>
      <c r="O914" s="44">
        <f>IFERROR(_xll.qlIndexFixing(ONIndex3M,I914,TRUE,_xll.ohTrigger(RecalcTrigger,Trigger3M)),NA())</f>
        <v>1.601366248013214E-2</v>
      </c>
      <c r="P914" s="44">
        <f>IFERROR(_xll.qlIndexFixing(ONIndex6M,I914,TRUE,_xll.ohTrigger(RecalcTrigger,Trigger6M)),NA())</f>
        <v>1.6548654990824474E-2</v>
      </c>
      <c r="Q914" s="183">
        <f>IFERROR(_xll.qlIndexFixing(ONIndex1Y,I914,TRUE,_xll.ohTrigger(RecalcTrigger,Trigger1Y)),NA())</f>
        <v>1.7210513631118474E-2</v>
      </c>
    </row>
    <row r="915" spans="2:17" x14ac:dyDescent="0.2">
      <c r="B915" s="39" t="s">
        <v>42</v>
      </c>
      <c r="D915" s="42">
        <f>_xll.qlCalendarAdvance(Calendar,$D914,B915,"f",FALSE)</f>
        <v>45993</v>
      </c>
      <c r="E915" s="177">
        <f>_xll.qlInterestRateIndexValueDate(IndexON,D915)</f>
        <v>45993</v>
      </c>
      <c r="F915" s="193">
        <f>IFERROR(_xll.qlIndexFixing(IndexON,D915,TRUE,_xll.ohTrigger(RecalcTrigger,TriggerON)),NA())</f>
        <v>1.5063591036295065E-2</v>
      </c>
      <c r="H915" s="42">
        <f>_xll.qlCalendarAdvance(Calendar,$H914,B915,"f",FALSE)</f>
        <v>45993</v>
      </c>
      <c r="I915" s="177">
        <f>_xll.qlInterestRateIndexValueDate(Index1M,$H915)</f>
        <v>45995</v>
      </c>
      <c r="J915" s="182">
        <f>IFERROR(_xll.qlIndexFixing(Index1M,$H915,TRUE,_xll.ohTrigger(RecalcTrigger,Trigger1M)),NA())</f>
        <v>1.4967532695503438E-2</v>
      </c>
      <c r="K915" s="44">
        <f>IFERROR(_xll.qlIndexFixing(Index3M,H915,TRUE,_xll.ohTrigger(RecalcTrigger,Trigger3M)),NA())</f>
        <v>1.6206958172102937E-2</v>
      </c>
      <c r="L915" s="44">
        <f>IFERROR(_xll.qlIndexFixing(Index6M,$H915,TRUE,_xll.ohTrigger(RecalcTrigger,Trigger6M)),NA())</f>
        <v>1.6933854540994792E-2</v>
      </c>
      <c r="M915" s="183">
        <f>IFERROR(_xll.qlIndexFixing(Index1Y,$H915,TRUE,_xll.ohTrigger(RecalcTrigger,Trigger1Y)),NA())</f>
        <v>1.796279163226875E-2</v>
      </c>
      <c r="N915" s="182">
        <f>IFERROR(_xll.qlIndexFixing(ONIndex1M,I915,TRUE,_xll.ohTrigger(RecalcTrigger,Trigger1M)),NA())</f>
        <v>1.4922193839623787E-2</v>
      </c>
      <c r="O915" s="44">
        <f>IFERROR(_xll.qlIndexFixing(ONIndex3M,I915,TRUE,_xll.ohTrigger(RecalcTrigger,Trigger3M)),NA())</f>
        <v>1.6037193409497164E-2</v>
      </c>
      <c r="P915" s="44">
        <f>IFERROR(_xll.qlIndexFixing(ONIndex6M,I915,TRUE,_xll.ohTrigger(RecalcTrigger,Trigger6M)),NA())</f>
        <v>1.657128260140972E-2</v>
      </c>
      <c r="Q915" s="183">
        <f>IFERROR(_xll.qlIndexFixing(ONIndex1Y,I915,TRUE,_xll.ohTrigger(RecalcTrigger,Trigger1Y)),NA())</f>
        <v>1.7230849508580448E-2</v>
      </c>
    </row>
    <row r="916" spans="2:17" x14ac:dyDescent="0.2">
      <c r="B916" s="39" t="s">
        <v>42</v>
      </c>
      <c r="D916" s="42">
        <f>_xll.qlCalendarAdvance(Calendar,$D915,B916,"f",FALSE)</f>
        <v>46000</v>
      </c>
      <c r="E916" s="177">
        <f>_xll.qlInterestRateIndexValueDate(IndexON,D916)</f>
        <v>46000</v>
      </c>
      <c r="F916" s="193">
        <f>IFERROR(_xll.qlIndexFixing(IndexON,D916,TRUE,_xll.ohTrigger(RecalcTrigger,TriggerON)),NA())</f>
        <v>1.5085425382306283E-2</v>
      </c>
      <c r="H916" s="42">
        <f>_xll.qlCalendarAdvance(Calendar,$H915,B916,"f",FALSE)</f>
        <v>46000</v>
      </c>
      <c r="I916" s="177">
        <f>_xll.qlInterestRateIndexValueDate(Index1M,$H916)</f>
        <v>46002</v>
      </c>
      <c r="J916" s="182">
        <f>IFERROR(_xll.qlIndexFixing(Index1M,$H916,TRUE,_xll.ohTrigger(RecalcTrigger,Trigger1M)),NA())</f>
        <v>1.4989435658234462E-2</v>
      </c>
      <c r="K916" s="44">
        <f>IFERROR(_xll.qlIndexFixing(Index3M,H916,TRUE,_xll.ohTrigger(RecalcTrigger,Trigger3M)),NA())</f>
        <v>1.623091310057756E-2</v>
      </c>
      <c r="L916" s="44">
        <f>IFERROR(_xll.qlIndexFixing(Index6M,$H916,TRUE,_xll.ohTrigger(RecalcTrigger,Trigger6M)),NA())</f>
        <v>1.695794445510666E-2</v>
      </c>
      <c r="M916" s="183">
        <f>IFERROR(_xll.qlIndexFixing(Index1Y,$H916,TRUE,_xll.ohTrigger(RecalcTrigger,Trigger1Y)),NA())</f>
        <v>1.798512917405411E-2</v>
      </c>
      <c r="N916" s="182">
        <f>IFERROR(_xll.qlIndexFixing(ONIndex1M,I916,TRUE,_xll.ohTrigger(RecalcTrigger,Trigger1M)),NA())</f>
        <v>1.4943773497284596E-2</v>
      </c>
      <c r="O916" s="44">
        <f>IFERROR(_xll.qlIndexFixing(ONIndex3M,I916,TRUE,_xll.ohTrigger(RecalcTrigger,Trigger3M)),NA())</f>
        <v>1.6060767556451694E-2</v>
      </c>
      <c r="P916" s="44">
        <f>IFERROR(_xll.qlIndexFixing(ONIndex6M,I916,TRUE,_xll.ohTrigger(RecalcTrigger,Trigger6M)),NA())</f>
        <v>1.6594004672354501E-2</v>
      </c>
      <c r="Q916" s="183">
        <f>IFERROR(_xll.qlIndexFixing(ONIndex1Y,I916,TRUE,_xll.ohTrigger(RecalcTrigger,Trigger1Y)),NA())</f>
        <v>1.7251372177264912E-2</v>
      </c>
    </row>
    <row r="917" spans="2:17" x14ac:dyDescent="0.2">
      <c r="B917" s="39" t="s">
        <v>42</v>
      </c>
      <c r="D917" s="42">
        <f>_xll.qlCalendarAdvance(Calendar,$D916,B917,"f",FALSE)</f>
        <v>46007</v>
      </c>
      <c r="E917" s="177">
        <f>_xll.qlInterestRateIndexValueDate(IndexON,D917)</f>
        <v>46007</v>
      </c>
      <c r="F917" s="193">
        <f>IFERROR(_xll.qlIndexFixing(IndexON,D917,TRUE,_xll.ohTrigger(RecalcTrigger,TriggerON)),NA())</f>
        <v>1.5106880119173383E-2</v>
      </c>
      <c r="H917" s="42">
        <f>_xll.qlCalendarAdvance(Calendar,$H916,B917,"f",FALSE)</f>
        <v>46007</v>
      </c>
      <c r="I917" s="177">
        <f>_xll.qlInterestRateIndexValueDate(Index1M,$H917)</f>
        <v>46009</v>
      </c>
      <c r="J917" s="182">
        <f>IFERROR(_xll.qlIndexFixing(Index1M,$H917,TRUE,_xll.ohTrigger(RecalcTrigger,Trigger1M)),NA())</f>
        <v>1.501152050029958E-2</v>
      </c>
      <c r="K917" s="44">
        <f>IFERROR(_xll.qlIndexFixing(Index3M,H917,TRUE,_xll.ohTrigger(RecalcTrigger,Trigger3M)),NA())</f>
        <v>1.6254920572296605E-2</v>
      </c>
      <c r="L917" s="44">
        <f>IFERROR(_xll.qlIndexFixing(Index6M,$H917,TRUE,_xll.ohTrigger(RecalcTrigger,Trigger6M)),NA())</f>
        <v>1.6982079700186073E-2</v>
      </c>
      <c r="M917" s="183">
        <f>IFERROR(_xll.qlIndexFixing(Index1Y,$H917,TRUE,_xll.ohTrigger(RecalcTrigger,Trigger1Y)),NA())</f>
        <v>1.8007423771072829E-2</v>
      </c>
      <c r="N917" s="182">
        <f>IFERROR(_xll.qlIndexFixing(ONIndex1M,I917,TRUE,_xll.ohTrigger(RecalcTrigger,Trigger1M)),NA())</f>
        <v>1.4965530645527636E-2</v>
      </c>
      <c r="O917" s="44">
        <f>IFERROR(_xll.qlIndexFixing(ONIndex3M,I917,TRUE,_xll.ohTrigger(RecalcTrigger,Trigger3M)),NA())</f>
        <v>1.6084386243857551E-2</v>
      </c>
      <c r="P917" s="44">
        <f>IFERROR(_xll.qlIndexFixing(ONIndex6M,I917,TRUE,_xll.ohTrigger(RecalcTrigger,Trigger6M)),NA())</f>
        <v>1.6616822846424739E-2</v>
      </c>
      <c r="Q917" s="183">
        <f>IFERROR(_xll.qlIndexFixing(ONIndex1Y,I917,TRUE,_xll.ohTrigger(RecalcTrigger,Trigger1Y)),NA())</f>
        <v>1.7272083989530174E-2</v>
      </c>
    </row>
    <row r="918" spans="2:17" x14ac:dyDescent="0.2">
      <c r="B918" s="39" t="s">
        <v>42</v>
      </c>
      <c r="D918" s="42">
        <f>_xll.qlCalendarAdvance(Calendar,$D917,B918,"f",FALSE)</f>
        <v>46014</v>
      </c>
      <c r="E918" s="177">
        <f>_xll.qlInterestRateIndexValueDate(IndexON,D918)</f>
        <v>46014</v>
      </c>
      <c r="F918" s="193">
        <f>IFERROR(_xll.qlIndexFixing(IndexON,D918,TRUE,_xll.ohTrigger(RecalcTrigger,TriggerON)),NA())</f>
        <v>1.5127953345457357E-2</v>
      </c>
      <c r="H918" s="42">
        <f>_xll.qlCalendarAdvance(Calendar,$H917,B918,"f",FALSE)</f>
        <v>46014</v>
      </c>
      <c r="I918" s="177">
        <f>_xll.qlInterestRateIndexValueDate(Index1M,$H918)</f>
        <v>46020</v>
      </c>
      <c r="J918" s="182">
        <f>IFERROR(_xll.qlIndexFixing(Index1M,$H918,TRUE,_xll.ohTrigger(RecalcTrigger,Trigger1M)),NA())</f>
        <v>1.5044669962962427E-2</v>
      </c>
      <c r="K918" s="44">
        <f>IFERROR(_xll.qlIndexFixing(Index3M,H918,TRUE,_xll.ohTrigger(RecalcTrigger,Trigger3M)),NA())</f>
        <v>1.629485586411181E-2</v>
      </c>
      <c r="L918" s="44">
        <f>IFERROR(_xll.qlIndexFixing(Index6M,$H918,TRUE,_xll.ohTrigger(RecalcTrigger,Trigger6M)),NA())</f>
        <v>1.7020072973602224E-2</v>
      </c>
      <c r="M918" s="183">
        <f>IFERROR(_xll.qlIndexFixing(Index1Y,$H918,TRUE,_xll.ohTrigger(RecalcTrigger,Trigger1Y)),NA())</f>
        <v>1.8042352471126535E-2</v>
      </c>
      <c r="N918" s="182">
        <f>IFERROR(_xll.qlIndexFixing(ONIndex1M,I918,TRUE,_xll.ohTrigger(RecalcTrigger,Trigger1M)),NA())</f>
        <v>1.4995659353056467E-2</v>
      </c>
      <c r="O918" s="44">
        <f>IFERROR(_xll.qlIndexFixing(ONIndex3M,I918,TRUE,_xll.ohTrigger(RecalcTrigger,Trigger3M)),NA())</f>
        <v>1.6116874659855007E-2</v>
      </c>
      <c r="P918" s="44">
        <f>IFERROR(_xll.qlIndexFixing(ONIndex6M,I918,TRUE,_xll.ohTrigger(RecalcTrigger,Trigger6M)),NA())</f>
        <v>1.6648332215818407E-2</v>
      </c>
      <c r="Q918" s="183">
        <f>IFERROR(_xll.qlIndexFixing(ONIndex1Y,I918,TRUE,_xll.ohTrigger(RecalcTrigger,Trigger1Y)),NA())</f>
        <v>1.7300915822970886E-2</v>
      </c>
    </row>
    <row r="919" spans="2:17" x14ac:dyDescent="0.2">
      <c r="B919" s="39" t="s">
        <v>42</v>
      </c>
      <c r="D919" s="42">
        <f>_xll.qlCalendarAdvance(Calendar,$D918,B919,"f",FALSE)</f>
        <v>46021</v>
      </c>
      <c r="E919" s="177">
        <f>_xll.qlInterestRateIndexValueDate(IndexON,D919)</f>
        <v>46021</v>
      </c>
      <c r="F919" s="193">
        <f>IFERROR(_xll.qlIndexFixing(IndexON,D919,TRUE,_xll.ohTrigger(RecalcTrigger,TriggerON)),NA())</f>
        <v>1.51486431597192E-2</v>
      </c>
      <c r="H919" s="42">
        <f>_xll.qlCalendarAdvance(Calendar,$H918,B919,"f",FALSE)</f>
        <v>46021</v>
      </c>
      <c r="I919" s="177">
        <f>_xll.qlInterestRateIndexValueDate(Index1M,$H919)</f>
        <v>46024</v>
      </c>
      <c r="J919" s="182">
        <f>IFERROR(_xll.qlIndexFixing(Index1M,$H919,TRUE,_xll.ohTrigger(RecalcTrigger,Trigger1M)),NA())</f>
        <v>1.5057532155940216E-2</v>
      </c>
      <c r="K919" s="44">
        <f>IFERROR(_xll.qlIndexFixing(Index3M,H919,TRUE,_xll.ohTrigger(RecalcTrigger,Trigger3M)),NA())</f>
        <v>1.6306548265104581E-2</v>
      </c>
      <c r="L919" s="44">
        <f>IFERROR(_xll.qlIndexFixing(Index6M,$H919,TRUE,_xll.ohTrigger(RecalcTrigger,Trigger6M)),NA())</f>
        <v>1.7031760824743326E-2</v>
      </c>
      <c r="M919" s="183">
        <f>IFERROR(_xll.qlIndexFixing(Index1Y,$H919,TRUE,_xll.ohTrigger(RecalcTrigger,Trigger1Y)),NA())</f>
        <v>1.8058956598619207E-2</v>
      </c>
      <c r="N919" s="182">
        <f>IFERROR(_xll.qlIndexFixing(ONIndex1M,I919,TRUE,_xll.ohTrigger(RecalcTrigger,Trigger1M)),NA())</f>
        <v>1.5012762419619463E-2</v>
      </c>
      <c r="O919" s="44">
        <f>IFERROR(_xll.qlIndexFixing(ONIndex3M,I919,TRUE,_xll.ohTrigger(RecalcTrigger,Trigger3M)),NA())</f>
        <v>1.613515384909725E-2</v>
      </c>
      <c r="P919" s="44">
        <f>IFERROR(_xll.qlIndexFixing(ONIndex6M,I919,TRUE,_xll.ohTrigger(RecalcTrigger,Trigger6M)),NA())</f>
        <v>1.6666050184710457E-2</v>
      </c>
      <c r="Q919" s="183">
        <f>IFERROR(_xll.qlIndexFixing(ONIndex1Y,I919,TRUE,_xll.ohTrigger(RecalcTrigger,Trigger1Y)),NA())</f>
        <v>1.7317114296213632E-2</v>
      </c>
    </row>
    <row r="920" spans="2:17" x14ac:dyDescent="0.2">
      <c r="B920" s="39" t="s">
        <v>42</v>
      </c>
      <c r="D920" s="42">
        <f>_xll.qlCalendarAdvance(Calendar,$D919,B920,"f",FALSE)</f>
        <v>46028</v>
      </c>
      <c r="E920" s="177">
        <f>_xll.qlInterestRateIndexValueDate(IndexON,D920)</f>
        <v>46028</v>
      </c>
      <c r="F920" s="193">
        <f>IFERROR(_xll.qlIndexFixing(IndexON,D920,TRUE,_xll.ohTrigger(RecalcTrigger,TriggerON)),NA())</f>
        <v>1.5168947660599841E-2</v>
      </c>
      <c r="H920" s="42">
        <f>_xll.qlCalendarAdvance(Calendar,$H919,B920,"f",FALSE)</f>
        <v>46028</v>
      </c>
      <c r="I920" s="177">
        <f>_xll.qlInterestRateIndexValueDate(Index1M,$H920)</f>
        <v>46030</v>
      </c>
      <c r="J920" s="182">
        <f>IFERROR(_xll.qlIndexFixing(Index1M,$H920,TRUE,_xll.ohTrigger(RecalcTrigger,Trigger1M)),NA())</f>
        <v>1.5078891379335102E-2</v>
      </c>
      <c r="K920" s="44">
        <f>IFERROR(_xll.qlIndexFixing(Index3M,H920,TRUE,_xll.ohTrigger(RecalcTrigger,Trigger3M)),NA())</f>
        <v>1.6327271535222287E-2</v>
      </c>
      <c r="L920" s="44">
        <f>IFERROR(_xll.qlIndexFixing(Index6M,$H920,TRUE,_xll.ohTrigger(RecalcTrigger,Trigger6M)),NA())</f>
        <v>1.7052513920582275E-2</v>
      </c>
      <c r="M920" s="183">
        <f>IFERROR(_xll.qlIndexFixing(Index1Y,$H920,TRUE,_xll.ohTrigger(RecalcTrigger,Trigger1Y)),NA())</f>
        <v>1.8073971085731107E-2</v>
      </c>
      <c r="N920" s="182">
        <f>IFERROR(_xll.qlIndexFixing(ONIndex1M,I920,TRUE,_xll.ohTrigger(RecalcTrigger,Trigger1M)),NA())</f>
        <v>1.5031892067804975E-2</v>
      </c>
      <c r="O920" s="44">
        <f>IFERROR(_xll.qlIndexFixing(ONIndex3M,I920,TRUE,_xll.ohTrigger(RecalcTrigger,Trigger3M)),NA())</f>
        <v>1.6155522772764996E-2</v>
      </c>
      <c r="P920" s="44">
        <f>IFERROR(_xll.qlIndexFixing(ONIndex6M,I920,TRUE,_xll.ohTrigger(RecalcTrigger,Trigger6M)),NA())</f>
        <v>1.6685870413608583E-2</v>
      </c>
      <c r="Q920" s="183">
        <f>IFERROR(_xll.qlIndexFixing(ONIndex1Y,I920,TRUE,_xll.ohTrigger(RecalcTrigger,Trigger1Y)),NA())</f>
        <v>1.7335377813472164E-2</v>
      </c>
    </row>
    <row r="921" spans="2:17" x14ac:dyDescent="0.2">
      <c r="B921" s="39" t="s">
        <v>42</v>
      </c>
      <c r="D921" s="42">
        <f>_xll.qlCalendarAdvance(Calendar,$D920,B921,"f",FALSE)</f>
        <v>46035</v>
      </c>
      <c r="E921" s="177">
        <f>_xll.qlInterestRateIndexValueDate(IndexON,D921)</f>
        <v>46035</v>
      </c>
      <c r="F921" s="193">
        <f>IFERROR(_xll.qlIndexFixing(IndexON,D921,TRUE,_xll.ohTrigger(RecalcTrigger,TriggerON)),NA())</f>
        <v>1.518886494674021E-2</v>
      </c>
      <c r="H921" s="42">
        <f>_xll.qlCalendarAdvance(Calendar,$H920,B921,"f",FALSE)</f>
        <v>46035</v>
      </c>
      <c r="I921" s="177">
        <f>_xll.qlInterestRateIndexValueDate(Index1M,$H921)</f>
        <v>46037</v>
      </c>
      <c r="J921" s="182">
        <f>IFERROR(_xll.qlIndexFixing(Index1M,$H921,TRUE,_xll.ohTrigger(RecalcTrigger,Trigger1M)),NA())</f>
        <v>1.510172881572458E-2</v>
      </c>
      <c r="K921" s="44">
        <f>IFERROR(_xll.qlIndexFixing(Index3M,H921,TRUE,_xll.ohTrigger(RecalcTrigger,Trigger3M)),NA())</f>
        <v>1.6351502468395118E-2</v>
      </c>
      <c r="L921" s="44">
        <f>IFERROR(_xll.qlIndexFixing(Index6M,$H921,TRUE,_xll.ohTrigger(RecalcTrigger,Trigger6M)),NA())</f>
        <v>1.7076729151904717E-2</v>
      </c>
      <c r="M921" s="183">
        <f>IFERROR(_xll.qlIndexFixing(Index1Y,$H921,TRUE,_xll.ohTrigger(RecalcTrigger,Trigger1Y)),NA())</f>
        <v>1.8096014778681668E-2</v>
      </c>
      <c r="N921" s="182">
        <f>IFERROR(_xll.qlIndexFixing(ONIndex1M,I921,TRUE,_xll.ohTrigger(RecalcTrigger,Trigger1M)),NA())</f>
        <v>1.5054384212431771E-2</v>
      </c>
      <c r="O921" s="44">
        <f>IFERROR(_xll.qlIndexFixing(ONIndex3M,I921,TRUE,_xll.ohTrigger(RecalcTrigger,Trigger3M)),NA())</f>
        <v>1.6179332846757433E-2</v>
      </c>
      <c r="P921" s="44">
        <f>IFERROR(_xll.qlIndexFixing(ONIndex6M,I921,TRUE,_xll.ohTrigger(RecalcTrigger,Trigger6M)),NA())</f>
        <v>1.6709089426480972E-2</v>
      </c>
      <c r="Q921" s="183">
        <f>IFERROR(_xll.qlIndexFixing(ONIndex1Y,I921,TRUE,_xll.ohTrigger(RecalcTrigger,Trigger1Y)),NA())</f>
        <v>1.7356869725562163E-2</v>
      </c>
    </row>
    <row r="922" spans="2:17" x14ac:dyDescent="0.2">
      <c r="B922" s="39" t="s">
        <v>42</v>
      </c>
      <c r="D922" s="42">
        <f>_xll.qlCalendarAdvance(Calendar,$D921,B922,"f",FALSE)</f>
        <v>46042</v>
      </c>
      <c r="E922" s="177">
        <f>_xll.qlInterestRateIndexValueDate(IndexON,D922)</f>
        <v>46042</v>
      </c>
      <c r="F922" s="193">
        <f>IFERROR(_xll.qlIndexFixing(IndexON,D922,TRUE,_xll.ohTrigger(RecalcTrigger,TriggerON)),NA())</f>
        <v>1.5208393116461494E-2</v>
      </c>
      <c r="H922" s="42">
        <f>_xll.qlCalendarAdvance(Calendar,$H921,B922,"f",FALSE)</f>
        <v>46042</v>
      </c>
      <c r="I922" s="177">
        <f>_xll.qlInterestRateIndexValueDate(Index1M,$H922)</f>
        <v>46044</v>
      </c>
      <c r="J922" s="182">
        <f>IFERROR(_xll.qlIndexFixing(Index1M,$H922,TRUE,_xll.ohTrigger(RecalcTrigger,Trigger1M)),NA())</f>
        <v>1.5124760670095772E-2</v>
      </c>
      <c r="K922" s="44">
        <f>IFERROR(_xll.qlIndexFixing(Index3M,H922,TRUE,_xll.ohTrigger(RecalcTrigger,Trigger3M)),NA())</f>
        <v>1.6375792589222726E-2</v>
      </c>
      <c r="L922" s="44">
        <f>IFERROR(_xll.qlIndexFixing(Index6M,$H922,TRUE,_xll.ohTrigger(RecalcTrigger,Trigger6M)),NA())</f>
        <v>1.7100937590888977E-2</v>
      </c>
      <c r="M922" s="183">
        <f>IFERROR(_xll.qlIndexFixing(Index1Y,$H922,TRUE,_xll.ohTrigger(RecalcTrigger,Trigger1Y)),NA())</f>
        <v>1.8117975647154876E-2</v>
      </c>
      <c r="N922" s="182">
        <f>IFERROR(_xll.qlIndexFixing(ONIndex1M,I922,TRUE,_xll.ohTrigger(RecalcTrigger,Trigger1M)),NA())</f>
        <v>1.5077066364668212E-2</v>
      </c>
      <c r="O922" s="44">
        <f>IFERROR(_xll.qlIndexFixing(ONIndex3M,I922,TRUE,_xll.ohTrigger(RecalcTrigger,Trigger3M)),NA())</f>
        <v>1.6203194073751703E-2</v>
      </c>
      <c r="P922" s="44">
        <f>IFERROR(_xll.qlIndexFixing(ONIndex6M,I922,TRUE,_xll.ohTrigger(RecalcTrigger,Trigger6M)),NA())</f>
        <v>1.673241275558901E-2</v>
      </c>
      <c r="Q922" s="183">
        <f>IFERROR(_xll.qlIndexFixing(ONIndex1Y,I922,TRUE,_xll.ohTrigger(RecalcTrigger,Trigger1Y)),NA())</f>
        <v>1.7378562543903797E-2</v>
      </c>
    </row>
    <row r="923" spans="2:17" x14ac:dyDescent="0.2">
      <c r="B923" s="39" t="s">
        <v>42</v>
      </c>
      <c r="D923" s="42">
        <f>_xll.qlCalendarAdvance(Calendar,$D922,B923,"f",FALSE)</f>
        <v>46049</v>
      </c>
      <c r="E923" s="177">
        <f>_xll.qlInterestRateIndexValueDate(IndexON,D923)</f>
        <v>46049</v>
      </c>
      <c r="F923" s="193">
        <f>IFERROR(_xll.qlIndexFixing(IndexON,D923,TRUE,_xll.ohTrigger(RecalcTrigger,TriggerON)),NA())</f>
        <v>1.5227530268404621E-2</v>
      </c>
      <c r="H923" s="42">
        <f>_xll.qlCalendarAdvance(Calendar,$H922,B923,"f",FALSE)</f>
        <v>46049</v>
      </c>
      <c r="I923" s="177">
        <f>_xll.qlInterestRateIndexValueDate(Index1M,$H923)</f>
        <v>46051</v>
      </c>
      <c r="J923" s="182">
        <f>IFERROR(_xll.qlIndexFixing(Index1M,$H923,TRUE,_xll.ohTrigger(RecalcTrigger,Trigger1M)),NA())</f>
        <v>1.5142009220574973E-2</v>
      </c>
      <c r="K923" s="44">
        <f>IFERROR(_xll.qlIndexFixing(Index3M,H923,TRUE,_xll.ohTrigger(RecalcTrigger,Trigger3M)),NA())</f>
        <v>1.6400143226689146E-2</v>
      </c>
      <c r="L923" s="44">
        <f>IFERROR(_xll.qlIndexFixing(Index6M,$H923,TRUE,_xll.ohTrigger(RecalcTrigger,Trigger6M)),NA())</f>
        <v>1.712512830362227E-2</v>
      </c>
      <c r="M923" s="183">
        <f>IFERROR(_xll.qlIndexFixing(Index1Y,$H923,TRUE,_xll.ohTrigger(RecalcTrigger,Trigger1Y)),NA())</f>
        <v>1.8139845524877584E-2</v>
      </c>
      <c r="N923" s="182">
        <f>IFERROR(_xll.qlIndexFixing(ONIndex1M,I923,TRUE,_xll.ohTrigger(RecalcTrigger,Trigger1M)),NA())</f>
        <v>1.5099941027871822E-2</v>
      </c>
      <c r="O923" s="44">
        <f>IFERROR(_xll.qlIndexFixing(ONIndex3M,I923,TRUE,_xll.ohTrigger(RecalcTrigger,Trigger3M)),NA())</f>
        <v>1.622710777636982E-2</v>
      </c>
      <c r="P923" s="44">
        <f>IFERROR(_xll.qlIndexFixing(ONIndex6M,I923,TRUE,_xll.ohTrigger(RecalcTrigger,Trigger6M)),NA())</f>
        <v>1.6755842043618685E-2</v>
      </c>
      <c r="Q923" s="183">
        <f>IFERROR(_xll.qlIndexFixing(ONIndex1Y,I923,TRUE,_xll.ohTrigger(RecalcTrigger,Trigger1Y)),NA())</f>
        <v>1.7400458621095183E-2</v>
      </c>
    </row>
    <row r="924" spans="2:17" x14ac:dyDescent="0.2">
      <c r="B924" s="39" t="s">
        <v>42</v>
      </c>
      <c r="D924" s="42">
        <f>_xll.qlCalendarAdvance(Calendar,$D923,B924,"f",FALSE)</f>
        <v>46056</v>
      </c>
      <c r="E924" s="177">
        <f>_xll.qlInterestRateIndexValueDate(IndexON,D924)</f>
        <v>46056</v>
      </c>
      <c r="F924" s="193">
        <f>IFERROR(_xll.qlIndexFixing(IndexON,D924,TRUE,_xll.ohTrigger(RecalcTrigger,TriggerON)),NA())</f>
        <v>1.5246274501290458E-2</v>
      </c>
      <c r="H924" s="42">
        <f>_xll.qlCalendarAdvance(Calendar,$H923,B924,"f",FALSE)</f>
        <v>46056</v>
      </c>
      <c r="I924" s="177">
        <f>_xll.qlInterestRateIndexValueDate(Index1M,$H924)</f>
        <v>46058</v>
      </c>
      <c r="J924" s="182">
        <f>IFERROR(_xll.qlIndexFixing(Index1M,$H924,TRUE,_xll.ohTrigger(RecalcTrigger,Trigger1M)),NA())</f>
        <v>1.5163385386749757E-2</v>
      </c>
      <c r="K924" s="44">
        <f>IFERROR(_xll.qlIndexFixing(Index3M,H924,TRUE,_xll.ohTrigger(RecalcTrigger,Trigger3M)),NA())</f>
        <v>1.6422424345928565E-2</v>
      </c>
      <c r="L924" s="44">
        <f>IFERROR(_xll.qlIndexFixing(Index6M,$H924,TRUE,_xll.ohTrigger(RecalcTrigger,Trigger6M)),NA())</f>
        <v>1.7149290266958449E-2</v>
      </c>
      <c r="M924" s="183">
        <f>IFERROR(_xll.qlIndexFixing(Index1Y,$H924,TRUE,_xll.ohTrigger(RecalcTrigger,Trigger1Y)),NA())</f>
        <v>1.8161616182132176E-2</v>
      </c>
      <c r="N924" s="182">
        <f>IFERROR(_xll.qlIndexFixing(ONIndex1M,I924,TRUE,_xll.ohTrigger(RecalcTrigger,Trigger1M)),NA())</f>
        <v>1.5123010705400119E-2</v>
      </c>
      <c r="O924" s="44">
        <f>IFERROR(_xll.qlIndexFixing(ONIndex3M,I924,TRUE,_xll.ohTrigger(RecalcTrigger,Trigger3M)),NA())</f>
        <v>1.6251075277073923E-2</v>
      </c>
      <c r="P924" s="44">
        <f>IFERROR(_xll.qlIndexFixing(ONIndex6M,I924,TRUE,_xll.ohTrigger(RecalcTrigger,Trigger6M)),NA())</f>
        <v>1.6779378933255984E-2</v>
      </c>
      <c r="Q924" s="183">
        <f>IFERROR(_xll.qlIndexFixing(ONIndex1Y,I924,TRUE,_xll.ohTrigger(RecalcTrigger,Trigger1Y)),NA())</f>
        <v>1.7422560309494628E-2</v>
      </c>
    </row>
    <row r="925" spans="2:17" x14ac:dyDescent="0.2">
      <c r="B925" s="39" t="s">
        <v>42</v>
      </c>
      <c r="D925" s="42">
        <f>_xll.qlCalendarAdvance(Calendar,$D924,B925,"f",FALSE)</f>
        <v>46063</v>
      </c>
      <c r="E925" s="177">
        <f>_xll.qlInterestRateIndexValueDate(IndexON,D925)</f>
        <v>46063</v>
      </c>
      <c r="F925" s="193">
        <f>IFERROR(_xll.qlIndexFixing(IndexON,D925,TRUE,_xll.ohTrigger(RecalcTrigger,TriggerON)),NA())</f>
        <v>1.5264623913600062E-2</v>
      </c>
      <c r="H925" s="42">
        <f>_xll.qlCalendarAdvance(Calendar,$H924,B925,"f",FALSE)</f>
        <v>46063</v>
      </c>
      <c r="I925" s="177">
        <f>_xll.qlInterestRateIndexValueDate(Index1M,$H925)</f>
        <v>46065</v>
      </c>
      <c r="J925" s="182">
        <f>IFERROR(_xll.qlIndexFixing(Index1M,$H925,TRUE,_xll.ohTrigger(RecalcTrigger,Trigger1M)),NA())</f>
        <v>1.5186953105146601E-2</v>
      </c>
      <c r="K925" s="44">
        <f>IFERROR(_xll.qlIndexFixing(Index3M,H925,TRUE,_xll.ohTrigger(RecalcTrigger,Trigger3M)),NA())</f>
        <v>1.6446876857950966E-2</v>
      </c>
      <c r="L925" s="44">
        <f>IFERROR(_xll.qlIndexFixing(Index6M,$H925,TRUE,_xll.ohTrigger(RecalcTrigger,Trigger6M)),NA())</f>
        <v>1.7173412368507827E-2</v>
      </c>
      <c r="M925" s="183">
        <f>IFERROR(_xll.qlIndexFixing(Index1Y,$H925,TRUE,_xll.ohTrigger(RecalcTrigger,Trigger1Y)),NA())</f>
        <v>1.8183279325756772E-2</v>
      </c>
      <c r="N925" s="182">
        <f>IFERROR(_xll.qlIndexFixing(ONIndex1M,I925,TRUE,_xll.ohTrigger(RecalcTrigger,Trigger1M)),NA())</f>
        <v>1.51462779007705E-2</v>
      </c>
      <c r="O925" s="44">
        <f>IFERROR(_xll.qlIndexFixing(ONIndex3M,I925,TRUE,_xll.ohTrigger(RecalcTrigger,Trigger3M)),NA())</f>
        <v>1.6275097898645896E-2</v>
      </c>
      <c r="P925" s="44">
        <f>IFERROR(_xll.qlIndexFixing(ONIndex6M,I925,TRUE,_xll.ohTrigger(RecalcTrigger,Trigger6M)),NA())</f>
        <v>1.6803025067106958E-2</v>
      </c>
      <c r="Q925" s="183">
        <f>IFERROR(_xll.qlIndexFixing(ONIndex1Y,I925,TRUE,_xll.ohTrigger(RecalcTrigger,Trigger1Y)),NA())</f>
        <v>1.7444869961860121E-2</v>
      </c>
    </row>
    <row r="926" spans="2:17" x14ac:dyDescent="0.2">
      <c r="B926" s="39" t="s">
        <v>42</v>
      </c>
      <c r="D926" s="42">
        <f>_xll.qlCalendarAdvance(Calendar,$D925,B926,"f",FALSE)</f>
        <v>46070</v>
      </c>
      <c r="E926" s="177">
        <f>_xll.qlInterestRateIndexValueDate(IndexON,D926)</f>
        <v>46070</v>
      </c>
      <c r="F926" s="193">
        <f>IFERROR(_xll.qlIndexFixing(IndexON,D926,TRUE,_xll.ohTrigger(RecalcTrigger,TriggerON)),NA())</f>
        <v>1.5282576603894427E-2</v>
      </c>
      <c r="H926" s="42">
        <f>_xll.qlCalendarAdvance(Calendar,$H925,B926,"f",FALSE)</f>
        <v>46070</v>
      </c>
      <c r="I926" s="177">
        <f>_xll.qlInterestRateIndexValueDate(Index1M,$H926)</f>
        <v>46072</v>
      </c>
      <c r="J926" s="182">
        <f>IFERROR(_xll.qlIndexFixing(Index1M,$H926,TRUE,_xll.ohTrigger(RecalcTrigger,Trigger1M)),NA())</f>
        <v>1.5210724515860743E-2</v>
      </c>
      <c r="K926" s="44">
        <f>IFERROR(_xll.qlIndexFixing(Index3M,H926,TRUE,_xll.ohTrigger(RecalcTrigger,Trigger3M)),NA())</f>
        <v>1.6471360327388874E-2</v>
      </c>
      <c r="L926" s="44">
        <f>IFERROR(_xll.qlIndexFixing(Index6M,$H926,TRUE,_xll.ohTrigger(RecalcTrigger,Trigger6M)),NA())</f>
        <v>1.7197483406637633E-2</v>
      </c>
      <c r="M926" s="183">
        <f>IFERROR(_xll.qlIndexFixing(Index1Y,$H926,TRUE,_xll.ohTrigger(RecalcTrigger,Trigger1Y)),NA())</f>
        <v>1.8204826599148068E-2</v>
      </c>
      <c r="N926" s="182">
        <f>IFERROR(_xll.qlIndexFixing(ONIndex1M,I926,TRUE,_xll.ohTrigger(RecalcTrigger,Trigger1M)),NA())</f>
        <v>1.5169745117260547E-2</v>
      </c>
      <c r="O926" s="44">
        <f>IFERROR(_xll.qlIndexFixing(ONIndex3M,I926,TRUE,_xll.ohTrigger(RecalcTrigger,Trigger3M)),NA())</f>
        <v>1.6299176963547879E-2</v>
      </c>
      <c r="P926" s="44">
        <f>IFERROR(_xll.qlIndexFixing(ONIndex6M,I926,TRUE,_xll.ohTrigger(RecalcTrigger,Trigger6M)),NA())</f>
        <v>1.6826782087857595E-2</v>
      </c>
      <c r="Q926" s="183">
        <f>IFERROR(_xll.qlIndexFixing(ONIndex1Y,I926,TRUE,_xll.ohTrigger(RecalcTrigger,Trigger1Y)),NA())</f>
        <v>1.7467389930470034E-2</v>
      </c>
    </row>
    <row r="927" spans="2:17" x14ac:dyDescent="0.2">
      <c r="B927" s="39" t="s">
        <v>42</v>
      </c>
      <c r="D927" s="42">
        <f>_xll.qlCalendarAdvance(Calendar,$D926,B927,"f",FALSE)</f>
        <v>46077</v>
      </c>
      <c r="E927" s="177">
        <f>_xll.qlInterestRateIndexValueDate(IndexON,D927)</f>
        <v>46077</v>
      </c>
      <c r="F927" s="193">
        <f>IFERROR(_xll.qlIndexFixing(IndexON,D927,TRUE,_xll.ohTrigger(RecalcTrigger,TriggerON)),NA())</f>
        <v>1.5300130670814482E-2</v>
      </c>
      <c r="H927" s="42">
        <f>_xll.qlCalendarAdvance(Calendar,$H926,B927,"f",FALSE)</f>
        <v>46077</v>
      </c>
      <c r="I927" s="177">
        <f>_xll.qlInterestRateIndexValueDate(Index1M,$H927)</f>
        <v>46079</v>
      </c>
      <c r="J927" s="182">
        <f>IFERROR(_xll.qlIndexFixing(Index1M,$H927,TRUE,_xll.ohTrigger(RecalcTrigger,Trigger1M)),NA())</f>
        <v>1.52347021262408E-2</v>
      </c>
      <c r="K927" s="44">
        <f>IFERROR(_xll.qlIndexFixing(Index3M,H927,TRUE,_xll.ohTrigger(RecalcTrigger,Trigger3M)),NA())</f>
        <v>1.6495857883195707E-2</v>
      </c>
      <c r="L927" s="44">
        <f>IFERROR(_xll.qlIndexFixing(Index6M,$H927,TRUE,_xll.ohTrigger(RecalcTrigger,Trigger6M)),NA())</f>
        <v>1.7221492090465831E-2</v>
      </c>
      <c r="M927" s="183">
        <f>IFERROR(_xll.qlIndexFixing(Index1Y,$H927,TRUE,_xll.ohTrigger(RecalcTrigger,Trigger1Y)),NA())</f>
        <v>1.8226249582262443E-2</v>
      </c>
      <c r="N927" s="182">
        <f>IFERROR(_xll.qlIndexFixing(ONIndex1M,I927,TRUE,_xll.ohTrigger(RecalcTrigger,Trigger1M)),NA())</f>
        <v>1.5193414858387655E-2</v>
      </c>
      <c r="O927" s="44">
        <f>IFERROR(_xll.qlIndexFixing(ONIndex3M,I927,TRUE,_xll.ohTrigger(RecalcTrigger,Trigger3M)),NA())</f>
        <v>1.6323313794242011E-2</v>
      </c>
      <c r="P927" s="44">
        <f>IFERROR(_xll.qlIndexFixing(ONIndex6M,I927,TRUE,_xll.ohTrigger(RecalcTrigger,Trigger6M)),NA())</f>
        <v>1.6850651638034009E-2</v>
      </c>
      <c r="Q927" s="183">
        <f>IFERROR(_xll.qlIndexFixing(ONIndex1Y,I927,TRUE,_xll.ohTrigger(RecalcTrigger,Trigger1Y)),NA())</f>
        <v>1.749012256800242E-2</v>
      </c>
    </row>
    <row r="928" spans="2:17" x14ac:dyDescent="0.2">
      <c r="B928" s="39" t="s">
        <v>42</v>
      </c>
      <c r="D928" s="42">
        <f>_xll.qlCalendarAdvance(Calendar,$D927,B928,"f",FALSE)</f>
        <v>46084</v>
      </c>
      <c r="E928" s="177">
        <f>_xll.qlInterestRateIndexValueDate(IndexON,D928)</f>
        <v>46084</v>
      </c>
      <c r="F928" s="193">
        <f>IFERROR(_xll.qlIndexFixing(IndexON,D928,TRUE,_xll.ohTrigger(RecalcTrigger,TriggerON)),NA())</f>
        <v>1.5317284212761351E-2</v>
      </c>
      <c r="H928" s="42">
        <f>_xll.qlCalendarAdvance(Calendar,$H927,B928,"f",FALSE)</f>
        <v>46084</v>
      </c>
      <c r="I928" s="177">
        <f>_xll.qlInterestRateIndexValueDate(Index1M,$H928)</f>
        <v>46086</v>
      </c>
      <c r="J928" s="182">
        <f>IFERROR(_xll.qlIndexFixing(Index1M,$H928,TRUE,_xll.ohTrigger(RecalcTrigger,Trigger1M)),NA())</f>
        <v>1.5269250698819258E-2</v>
      </c>
      <c r="K928" s="44">
        <f>IFERROR(_xll.qlIndexFixing(Index3M,H928,TRUE,_xll.ohTrigger(RecalcTrigger,Trigger3M)),NA())</f>
        <v>1.6526729826594224E-2</v>
      </c>
      <c r="L928" s="44">
        <f>IFERROR(_xll.qlIndexFixing(Index6M,$H928,TRUE,_xll.ohTrigger(RecalcTrigger,Trigger6M)),NA())</f>
        <v>1.725584007265964E-2</v>
      </c>
      <c r="M928" s="183">
        <f>IFERROR(_xll.qlIndexFixing(Index1Y,$H928,TRUE,_xll.ohTrigger(RecalcTrigger,Trigger1Y)),NA())</f>
        <v>1.8247539791620557E-2</v>
      </c>
      <c r="N928" s="182">
        <f>IFERROR(_xll.qlIndexFixing(ONIndex1M,I928,TRUE,_xll.ohTrigger(RecalcTrigger,Trigger1M)),NA())</f>
        <v>1.5217289627509345E-2</v>
      </c>
      <c r="O928" s="44">
        <f>IFERROR(_xll.qlIndexFixing(ONIndex3M,I928,TRUE,_xll.ohTrigger(RecalcTrigger,Trigger3M)),NA())</f>
        <v>1.6347509713430242E-2</v>
      </c>
      <c r="P928" s="44">
        <f>IFERROR(_xll.qlIndexFixing(ONIndex6M,I928,TRUE,_xll.ohTrigger(RecalcTrigger,Trigger6M)),NA())</f>
        <v>1.6874635360402124E-2</v>
      </c>
      <c r="Q928" s="183">
        <f>IFERROR(_xll.qlIndexFixing(ONIndex1Y,I928,TRUE,_xll.ohTrigger(RecalcTrigger,Trigger1Y)),NA())</f>
        <v>1.7513070226975458E-2</v>
      </c>
    </row>
    <row r="929" spans="2:17" x14ac:dyDescent="0.2">
      <c r="B929" s="39" t="s">
        <v>42</v>
      </c>
      <c r="D929" s="42">
        <f>_xll.qlCalendarAdvance(Calendar,$D928,B929,"f",FALSE)</f>
        <v>46091</v>
      </c>
      <c r="E929" s="177">
        <f>_xll.qlInterestRateIndexValueDate(IndexON,D929)</f>
        <v>46091</v>
      </c>
      <c r="F929" s="193">
        <f>IFERROR(_xll.qlIndexFixing(IndexON,D929,TRUE,_xll.ohTrigger(RecalcTrigger,TriggerON)),NA())</f>
        <v>1.5334035328455897E-2</v>
      </c>
      <c r="H929" s="42">
        <f>_xll.qlCalendarAdvance(Calendar,$H928,B929,"f",FALSE)</f>
        <v>46091</v>
      </c>
      <c r="I929" s="177">
        <f>_xll.qlInterestRateIndexValueDate(Index1M,$H929)</f>
        <v>46093</v>
      </c>
      <c r="J929" s="182">
        <f>IFERROR(_xll.qlIndexFixing(Index1M,$H929,TRUE,_xll.ohTrigger(RecalcTrigger,Trigger1M)),NA())</f>
        <v>1.5291638014843512E-2</v>
      </c>
      <c r="K929" s="44">
        <f>IFERROR(_xll.qlIndexFixing(Index3M,H929,TRUE,_xll.ohTrigger(RecalcTrigger,Trigger3M)),NA())</f>
        <v>1.6551189523357022E-2</v>
      </c>
      <c r="L929" s="44">
        <f>IFERROR(_xll.qlIndexFixing(Index6M,$H929,TRUE,_xll.ohTrigger(RecalcTrigger,Trigger6M)),NA())</f>
        <v>1.7279640701982086E-2</v>
      </c>
      <c r="M929" s="183">
        <f>IFERROR(_xll.qlIndexFixing(Index1Y,$H929,TRUE,_xll.ohTrigger(RecalcTrigger,Trigger1Y)),NA())</f>
        <v>1.8268688680310625E-2</v>
      </c>
      <c r="N929" s="182">
        <f>IFERROR(_xll.qlIndexFixing(ONIndex1M,I929,TRUE,_xll.ohTrigger(RecalcTrigger,Trigger1M)),NA())</f>
        <v>1.5241371927983138E-2</v>
      </c>
      <c r="O929" s="44">
        <f>IFERROR(_xll.qlIndexFixing(ONIndex3M,I929,TRUE,_xll.ohTrigger(RecalcTrigger,Trigger3M)),NA())</f>
        <v>1.6371766043574709E-2</v>
      </c>
      <c r="P929" s="44">
        <f>IFERROR(_xll.qlIndexFixing(ONIndex6M,I929,TRUE,_xll.ohTrigger(RecalcTrigger,Trigger6M)),NA())</f>
        <v>1.6898734897567991E-2</v>
      </c>
      <c r="Q929" s="183">
        <f>IFERROR(_xll.qlIndexFixing(ONIndex1Y,I929,TRUE,_xll.ohTrigger(RecalcTrigger,Trigger1Y)),NA())</f>
        <v>1.7536235259907329E-2</v>
      </c>
    </row>
    <row r="930" spans="2:17" x14ac:dyDescent="0.2">
      <c r="B930" s="39" t="s">
        <v>42</v>
      </c>
      <c r="D930" s="42">
        <f>_xll.qlCalendarAdvance(Calendar,$D929,B930,"f",FALSE)</f>
        <v>46098</v>
      </c>
      <c r="E930" s="177">
        <f>_xll.qlInterestRateIndexValueDate(IndexON,D930)</f>
        <v>46098</v>
      </c>
      <c r="F930" s="193">
        <f>IFERROR(_xll.qlIndexFixing(IndexON,D930,TRUE,_xll.ohTrigger(RecalcTrigger,TriggerON)),NA())</f>
        <v>1.535038211637918E-2</v>
      </c>
      <c r="H930" s="42">
        <f>_xll.qlCalendarAdvance(Calendar,$H929,B930,"f",FALSE)</f>
        <v>46098</v>
      </c>
      <c r="I930" s="177">
        <f>_xll.qlInterestRateIndexValueDate(Index1M,$H930)</f>
        <v>46100</v>
      </c>
      <c r="J930" s="182">
        <f>IFERROR(_xll.qlIndexFixing(Index1M,$H930,TRUE,_xll.ohTrigger(RecalcTrigger,Trigger1M)),NA())</f>
        <v>1.5316315497183597E-2</v>
      </c>
      <c r="K930" s="44">
        <f>IFERROR(_xll.qlIndexFixing(Index3M,H930,TRUE,_xll.ohTrigger(RecalcTrigger,Trigger3M)),NA())</f>
        <v>1.6575607886816949E-2</v>
      </c>
      <c r="L930" s="44">
        <f>IFERROR(_xll.qlIndexFixing(Index6M,$H930,TRUE,_xll.ohTrigger(RecalcTrigger,Trigger6M)),NA())</f>
        <v>1.7303342247028692E-2</v>
      </c>
      <c r="M930" s="183">
        <f>IFERROR(_xll.qlIndexFixing(Index1Y,$H930,TRUE,_xll.ohTrigger(RecalcTrigger,Trigger1Y)),NA())</f>
        <v>1.8289687637993685E-2</v>
      </c>
      <c r="N930" s="182">
        <f>IFERROR(_xll.qlIndexFixing(ONIndex1M,I930,TRUE,_xll.ohTrigger(RecalcTrigger,Trigger1M)),NA())</f>
        <v>1.5265664263326428E-2</v>
      </c>
      <c r="O930" s="44">
        <f>IFERROR(_xll.qlIndexFixing(ONIndex3M,I930,TRUE,_xll.ohTrigger(RecalcTrigger,Trigger3M)),NA())</f>
        <v>1.639608410721749E-2</v>
      </c>
      <c r="P930" s="44">
        <f>IFERROR(_xll.qlIndexFixing(ONIndex6M,I930,TRUE,_xll.ohTrigger(RecalcTrigger,Trigger6M)),NA())</f>
        <v>1.6922951892217597E-2</v>
      </c>
      <c r="Q930" s="183">
        <f>IFERROR(_xll.qlIndexFixing(ONIndex1Y,I930,TRUE,_xll.ohTrigger(RecalcTrigger,Trigger1Y)),NA())</f>
        <v>1.7559620019316213E-2</v>
      </c>
    </row>
    <row r="931" spans="2:17" x14ac:dyDescent="0.2">
      <c r="B931" s="39" t="s">
        <v>42</v>
      </c>
      <c r="D931" s="42">
        <f>_xll.qlCalendarAdvance(Calendar,$D930,B931,"f",FALSE)</f>
        <v>46105</v>
      </c>
      <c r="E931" s="177">
        <f>_xll.qlInterestRateIndexValueDate(IndexON,D931)</f>
        <v>46105</v>
      </c>
      <c r="F931" s="193">
        <f>IFERROR(_xll.qlIndexFixing(IndexON,D931,TRUE,_xll.ohTrigger(RecalcTrigger,TriggerON)),NA())</f>
        <v>1.5366322675252064E-2</v>
      </c>
      <c r="H931" s="42">
        <f>_xll.qlCalendarAdvance(Calendar,$H930,B931,"f",FALSE)</f>
        <v>46105</v>
      </c>
      <c r="I931" s="177">
        <f>_xll.qlInterestRateIndexValueDate(Index1M,$H931)</f>
        <v>46107</v>
      </c>
      <c r="J931" s="182">
        <f>IFERROR(_xll.qlIndexFixing(Index1M,$H931,TRUE,_xll.ohTrigger(RecalcTrigger,Trigger1M)),NA())</f>
        <v>1.5341209969025049E-2</v>
      </c>
      <c r="K931" s="44">
        <f>IFERROR(_xll.qlIndexFixing(Index3M,H931,TRUE,_xll.ohTrigger(RecalcTrigger,Trigger3M)),NA())</f>
        <v>1.6599968048119869E-2</v>
      </c>
      <c r="L931" s="44">
        <f>IFERROR(_xll.qlIndexFixing(Index6M,$H931,TRUE,_xll.ohTrigger(RecalcTrigger,Trigger6M)),NA())</f>
        <v>1.7326933352872137E-2</v>
      </c>
      <c r="M931" s="183">
        <f>IFERROR(_xll.qlIndexFixing(Index1Y,$H931,TRUE,_xll.ohTrigger(RecalcTrigger,Trigger1Y)),NA())</f>
        <v>1.8317811576209379E-2</v>
      </c>
      <c r="N931" s="182">
        <f>IFERROR(_xll.qlIndexFixing(ONIndex1M,I931,TRUE,_xll.ohTrigger(RecalcTrigger,Trigger1M)),NA())</f>
        <v>1.5290169136736864E-2</v>
      </c>
      <c r="O931" s="44">
        <f>IFERROR(_xll.qlIndexFixing(ONIndex3M,I931,TRUE,_xll.ohTrigger(RecalcTrigger,Trigger3M)),NA())</f>
        <v>1.6420465227060532E-2</v>
      </c>
      <c r="P931" s="44">
        <f>IFERROR(_xll.qlIndexFixing(ONIndex6M,I931,TRUE,_xll.ohTrigger(RecalcTrigger,Trigger6M)),NA())</f>
        <v>1.6947287986797122E-2</v>
      </c>
      <c r="Q931" s="183">
        <f>IFERROR(_xll.qlIndexFixing(ONIndex1Y,I931,TRUE,_xll.ohTrigger(RecalcTrigger,Trigger1Y)),NA())</f>
        <v>1.7583226857720291E-2</v>
      </c>
    </row>
    <row r="932" spans="2:17" x14ac:dyDescent="0.2">
      <c r="B932" s="39" t="s">
        <v>42</v>
      </c>
      <c r="D932" s="42">
        <f>_xll.qlCalendarAdvance(Calendar,$D931,B932,"f",FALSE)</f>
        <v>46112</v>
      </c>
      <c r="E932" s="177">
        <f>_xll.qlInterestRateIndexValueDate(IndexON,D932)</f>
        <v>46112</v>
      </c>
      <c r="F932" s="193">
        <f>IFERROR(_xll.qlIndexFixing(IndexON,D932,TRUE,_xll.ohTrigger(RecalcTrigger,TriggerON)),NA())</f>
        <v>1.5381855103395736E-2</v>
      </c>
      <c r="H932" s="42">
        <f>_xll.qlCalendarAdvance(Calendar,$H931,B932,"f",FALSE)</f>
        <v>46112</v>
      </c>
      <c r="I932" s="177">
        <f>_xll.qlInterestRateIndexValueDate(Index1M,$H932)</f>
        <v>46114</v>
      </c>
      <c r="J932" s="182">
        <f>IFERROR(_xll.qlIndexFixing(Index1M,$H932,TRUE,_xll.ohTrigger(RecalcTrigger,Trigger1M)),NA())</f>
        <v>1.5366318868874351E-2</v>
      </c>
      <c r="K932" s="44">
        <f>IFERROR(_xll.qlIndexFixing(Index3M,H932,TRUE,_xll.ohTrigger(RecalcTrigger,Trigger3M)),NA())</f>
        <v>1.6622155160226679E-2</v>
      </c>
      <c r="L932" s="44">
        <f>IFERROR(_xll.qlIndexFixing(Index6M,$H932,TRUE,_xll.ohTrigger(RecalcTrigger,Trigger6M)),NA())</f>
        <v>1.7344283444171934E-2</v>
      </c>
      <c r="M932" s="183">
        <f>IFERROR(_xll.qlIndexFixing(Index1Y,$H932,TRUE,_xll.ohTrigger(RecalcTrigger,Trigger1Y)),NA())</f>
        <v>1.8331201001885795E-2</v>
      </c>
      <c r="N932" s="182">
        <f>IFERROR(_xll.qlIndexFixing(ONIndex1M,I932,TRUE,_xll.ohTrigger(RecalcTrigger,Trigger1M)),NA())</f>
        <v>1.5321991732415441E-2</v>
      </c>
      <c r="O932" s="44">
        <f>IFERROR(_xll.qlIndexFixing(ONIndex3M,I932,TRUE,_xll.ohTrigger(RecalcTrigger,Trigger3M)),NA())</f>
        <v>1.6451907163474999E-2</v>
      </c>
      <c r="P932" s="44">
        <f>IFERROR(_xll.qlIndexFixing(ONIndex6M,I932,TRUE,_xll.ohTrigger(RecalcTrigger,Trigger6M)),NA())</f>
        <v>1.6978754899152904E-2</v>
      </c>
      <c r="Q932" s="183">
        <f>IFERROR(_xll.qlIndexFixing(ONIndex1Y,I932,TRUE,_xll.ohTrigger(RecalcTrigger,Trigger1Y)),NA())</f>
        <v>1.7613908613256513E-2</v>
      </c>
    </row>
    <row r="933" spans="2:17" x14ac:dyDescent="0.2">
      <c r="B933" s="39" t="s">
        <v>42</v>
      </c>
      <c r="D933" s="42">
        <f>_xll.qlCalendarAdvance(Calendar,$D932,B933,"f",FALSE)</f>
        <v>46119</v>
      </c>
      <c r="E933" s="177">
        <f>_xll.qlInterestRateIndexValueDate(IndexON,D933)</f>
        <v>46119</v>
      </c>
      <c r="F933" s="193">
        <f>IFERROR(_xll.qlIndexFixing(IndexON,D933,TRUE,_xll.ohTrigger(RecalcTrigger,TriggerON)),NA())</f>
        <v>1.5396977499690934E-2</v>
      </c>
      <c r="H933" s="42">
        <f>_xll.qlCalendarAdvance(Calendar,$H932,B933,"f",FALSE)</f>
        <v>46119</v>
      </c>
      <c r="I933" s="177">
        <f>_xll.qlInterestRateIndexValueDate(Index1M,$H933)</f>
        <v>46121</v>
      </c>
      <c r="J933" s="182">
        <f>IFERROR(_xll.qlIndexFixing(Index1M,$H933,TRUE,_xll.ohTrigger(RecalcTrigger,Trigger1M)),NA())</f>
        <v>1.5391589697116848E-2</v>
      </c>
      <c r="K933" s="44">
        <f>IFERROR(_xll.qlIndexFixing(Index3M,H933,TRUE,_xll.ohTrigger(RecalcTrigger,Trigger3M)),NA())</f>
        <v>1.6646356961180313E-2</v>
      </c>
      <c r="L933" s="44">
        <f>IFERROR(_xll.qlIndexFixing(Index6M,$H933,TRUE,_xll.ohTrigger(RecalcTrigger,Trigger6M)),NA())</f>
        <v>1.7367653268496392E-2</v>
      </c>
      <c r="M933" s="183">
        <f>IFERROR(_xll.qlIndexFixing(Index1Y,$H933,TRUE,_xll.ohTrigger(RecalcTrigger,Trigger1Y)),NA())</f>
        <v>1.8351697870338825E-2</v>
      </c>
      <c r="N933" s="182">
        <f>IFERROR(_xll.qlIndexFixing(ONIndex1M,I933,TRUE,_xll.ohTrigger(RecalcTrigger,Trigger1M)),NA())</f>
        <v>1.5339826511828747E-2</v>
      </c>
      <c r="O933" s="44">
        <f>IFERROR(_xll.qlIndexFixing(ONIndex3M,I933,TRUE,_xll.ohTrigger(RecalcTrigger,Trigger3M)),NA())</f>
        <v>1.6469421925355832E-2</v>
      </c>
      <c r="P933" s="44">
        <f>IFERROR(_xll.qlIndexFixing(ONIndex6M,I933,TRUE,_xll.ohTrigger(RecalcTrigger,Trigger6M)),NA())</f>
        <v>1.6996324047049427E-2</v>
      </c>
      <c r="Q933" s="183">
        <f>IFERROR(_xll.qlIndexFixing(ONIndex1Y,I933,TRUE,_xll.ohTrigger(RecalcTrigger,Trigger1Y)),NA())</f>
        <v>1.7631116181666684E-2</v>
      </c>
    </row>
    <row r="934" spans="2:17" x14ac:dyDescent="0.2">
      <c r="B934" s="39" t="s">
        <v>42</v>
      </c>
      <c r="D934" s="42">
        <f>_xll.qlCalendarAdvance(Calendar,$D933,B934,"f",FALSE)</f>
        <v>46126</v>
      </c>
      <c r="E934" s="177">
        <f>_xll.qlInterestRateIndexValueDate(IndexON,D934)</f>
        <v>46126</v>
      </c>
      <c r="F934" s="193">
        <f>IFERROR(_xll.qlIndexFixing(IndexON,D934,TRUE,_xll.ohTrigger(RecalcTrigger,TriggerON)),NA())</f>
        <v>1.5411687962538778E-2</v>
      </c>
      <c r="H934" s="42">
        <f>_xll.qlCalendarAdvance(Calendar,$H933,B934,"f",FALSE)</f>
        <v>46126</v>
      </c>
      <c r="I934" s="177">
        <f>_xll.qlInterestRateIndexValueDate(Index1M,$H934)</f>
        <v>46128</v>
      </c>
      <c r="J934" s="182">
        <f>IFERROR(_xll.qlIndexFixing(Index1M,$H934,TRUE,_xll.ohTrigger(RecalcTrigger,Trigger1M)),NA())</f>
        <v>1.541694115704817E-2</v>
      </c>
      <c r="K934" s="44">
        <f>IFERROR(_xll.qlIndexFixing(Index3M,H934,TRUE,_xll.ohTrigger(RecalcTrigger,Trigger3M)),NA())</f>
        <v>1.6670449725451845E-2</v>
      </c>
      <c r="L934" s="44">
        <f>IFERROR(_xll.qlIndexFixing(Index6M,$H934,TRUE,_xll.ohTrigger(RecalcTrigger,Trigger6M)),NA())</f>
        <v>1.7390878743328928E-2</v>
      </c>
      <c r="M934" s="183">
        <f>IFERROR(_xll.qlIndexFixing(Index1Y,$H934,TRUE,_xll.ohTrigger(RecalcTrigger,Trigger1Y)),NA())</f>
        <v>1.8372009732290126E-2</v>
      </c>
      <c r="N934" s="182">
        <f>IFERROR(_xll.qlIndexFixing(ONIndex1M,I934,TRUE,_xll.ohTrigger(RecalcTrigger,Trigger1M)),NA())</f>
        <v>1.5364984020385108E-2</v>
      </c>
      <c r="O934" s="44">
        <f>IFERROR(_xll.qlIndexFixing(ONIndex3M,I934,TRUE,_xll.ohTrigger(RecalcTrigger,Trigger3M)),NA())</f>
        <v>1.6494000148972177E-2</v>
      </c>
      <c r="P934" s="44">
        <f>IFERROR(_xll.qlIndexFixing(ONIndex6M,I934,TRUE,_xll.ohTrigger(RecalcTrigger,Trigger6M)),NA())</f>
        <v>1.7021027297774438E-2</v>
      </c>
      <c r="Q934" s="183">
        <f>IFERROR(_xll.qlIndexFixing(ONIndex1Y,I934,TRUE,_xll.ohTrigger(RecalcTrigger,Trigger1Y)),NA())</f>
        <v>1.7655403372325296E-2</v>
      </c>
    </row>
    <row r="935" spans="2:17" x14ac:dyDescent="0.2">
      <c r="B935" s="39" t="s">
        <v>42</v>
      </c>
      <c r="D935" s="42">
        <f>_xll.qlCalendarAdvance(Calendar,$D934,B935,"f",FALSE)</f>
        <v>46133</v>
      </c>
      <c r="E935" s="177">
        <f>_xll.qlInterestRateIndexValueDate(IndexON,D935)</f>
        <v>46133</v>
      </c>
      <c r="F935" s="193">
        <f>IFERROR(_xll.qlIndexFixing(IndexON,D935,TRUE,_xll.ohTrigger(RecalcTrigger,TriggerON)),NA())</f>
        <v>1.5425984590500263E-2</v>
      </c>
      <c r="H935" s="42">
        <f>_xll.qlCalendarAdvance(Calendar,$H934,B935,"f",FALSE)</f>
        <v>46133</v>
      </c>
      <c r="I935" s="177">
        <f>_xll.qlInterestRateIndexValueDate(Index1M,$H935)</f>
        <v>46135</v>
      </c>
      <c r="J935" s="182">
        <f>IFERROR(_xll.qlIndexFixing(Index1M,$H935,TRUE,_xll.ohTrigger(RecalcTrigger,Trigger1M)),NA())</f>
        <v>1.5442290988327279E-2</v>
      </c>
      <c r="K935" s="44">
        <f>IFERROR(_xll.qlIndexFixing(Index3M,H935,TRUE,_xll.ohTrigger(RecalcTrigger,Trigger3M)),NA())</f>
        <v>1.6694415866284611E-2</v>
      </c>
      <c r="L935" s="44">
        <f>IFERROR(_xll.qlIndexFixing(Index6M,$H935,TRUE,_xll.ohTrigger(RecalcTrigger,Trigger6M)),NA())</f>
        <v>1.7413947986744154E-2</v>
      </c>
      <c r="M935" s="183">
        <f>IFERROR(_xll.qlIndexFixing(Index1Y,$H935,TRUE,_xll.ohTrigger(RecalcTrigger,Trigger1Y)),NA())</f>
        <v>1.8392127660371693E-2</v>
      </c>
      <c r="N935" s="182">
        <f>IFERROR(_xll.qlIndexFixing(ONIndex1M,I935,TRUE,_xll.ohTrigger(RecalcTrigger,Trigger1M)),NA())</f>
        <v>1.5390364080678509E-2</v>
      </c>
      <c r="O935" s="44">
        <f>IFERROR(_xll.qlIndexFixing(ONIndex3M,I935,TRUE,_xll.ohTrigger(RecalcTrigger,Trigger3M)),NA())</f>
        <v>1.6518646718957086E-2</v>
      </c>
      <c r="P935" s="44">
        <f>IFERROR(_xll.qlIndexFixing(ONIndex6M,I935,TRUE,_xll.ohTrigger(RecalcTrigger,Trigger6M)),NA())</f>
        <v>1.7045856219333189E-2</v>
      </c>
      <c r="Q935" s="183">
        <f>IFERROR(_xll.qlIndexFixing(ONIndex1Y,I935,TRUE,_xll.ohTrigger(RecalcTrigger,Trigger1Y)),NA())</f>
        <v>1.7679922052051822E-2</v>
      </c>
    </row>
    <row r="936" spans="2:17" x14ac:dyDescent="0.2">
      <c r="B936" s="39" t="s">
        <v>42</v>
      </c>
      <c r="D936" s="42">
        <f>_xll.qlCalendarAdvance(Calendar,$D935,B936,"f",FALSE)</f>
        <v>46140</v>
      </c>
      <c r="E936" s="177">
        <f>_xll.qlInterestRateIndexValueDate(IndexON,D936)</f>
        <v>46140</v>
      </c>
      <c r="F936" s="193">
        <f>IFERROR(_xll.qlIndexFixing(IndexON,D936,TRUE,_xll.ohTrigger(RecalcTrigger,TriggerON)),NA())</f>
        <v>1.5439865482216319E-2</v>
      </c>
      <c r="H936" s="42">
        <f>_xll.qlCalendarAdvance(Calendar,$H935,B936,"f",FALSE)</f>
        <v>46140</v>
      </c>
      <c r="I936" s="177">
        <f>_xll.qlInterestRateIndexValueDate(Index1M,$H936)</f>
        <v>46142</v>
      </c>
      <c r="J936" s="182">
        <f>IFERROR(_xll.qlIndexFixing(Index1M,$H936,TRUE,_xll.ohTrigger(RecalcTrigger,Trigger1M)),NA())</f>
        <v>1.5461182207456464E-2</v>
      </c>
      <c r="K936" s="44">
        <f>IFERROR(_xll.qlIndexFixing(Index3M,H936,TRUE,_xll.ohTrigger(RecalcTrigger,Trigger3M)),NA())</f>
        <v>1.6720296108707528E-2</v>
      </c>
      <c r="L936" s="44">
        <f>IFERROR(_xll.qlIndexFixing(Index6M,$H936,TRUE,_xll.ohTrigger(RecalcTrigger,Trigger6M)),NA())</f>
        <v>1.7436849034104699E-2</v>
      </c>
      <c r="M936" s="183">
        <f>IFERROR(_xll.qlIndexFixing(Index1Y,$H936,TRUE,_xll.ohTrigger(RecalcTrigger,Trigger1Y)),NA())</f>
        <v>1.8412042667816257E-2</v>
      </c>
      <c r="N936" s="182">
        <f>IFERROR(_xll.qlIndexFixing(ONIndex1M,I936,TRUE,_xll.ohTrigger(RecalcTrigger,Trigger1M)),NA())</f>
        <v>1.5419480815781483E-2</v>
      </c>
      <c r="O936" s="44">
        <f>IFERROR(_xll.qlIndexFixing(ONIndex3M,I936,TRUE,_xll.ohTrigger(RecalcTrigger,Trigger3M)),NA())</f>
        <v>1.6546801593468885E-2</v>
      </c>
      <c r="P936" s="44">
        <f>IFERROR(_xll.qlIndexFixing(ONIndex6M,I936,TRUE,_xll.ohTrigger(RecalcTrigger,Trigger6M)),NA())</f>
        <v>1.7074259676919112E-2</v>
      </c>
      <c r="Q936" s="183">
        <f>IFERROR(_xll.qlIndexFixing(ONIndex1Y,I936,TRUE,_xll.ohTrigger(RecalcTrigger,Trigger1Y)),NA())</f>
        <v>1.7708048398343834E-2</v>
      </c>
    </row>
    <row r="937" spans="2:17" x14ac:dyDescent="0.2">
      <c r="B937" s="39" t="s">
        <v>42</v>
      </c>
      <c r="D937" s="42">
        <f>_xll.qlCalendarAdvance(Calendar,$D936,B937,"f",FALSE)</f>
        <v>46147</v>
      </c>
      <c r="E937" s="177">
        <f>_xll.qlInterestRateIndexValueDate(IndexON,D937)</f>
        <v>46147</v>
      </c>
      <c r="F937" s="193">
        <f>IFERROR(_xll.qlIndexFixing(IndexON,D937,TRUE,_xll.ohTrigger(RecalcTrigger,TriggerON)),NA())</f>
        <v>1.5453521528590031E-2</v>
      </c>
      <c r="H937" s="42">
        <f>_xll.qlCalendarAdvance(Calendar,$H936,B937,"f",FALSE)</f>
        <v>46147</v>
      </c>
      <c r="I937" s="177">
        <f>_xll.qlInterestRateIndexValueDate(Index1M,$H937)</f>
        <v>46149</v>
      </c>
      <c r="J937" s="182">
        <f>IFERROR(_xll.qlIndexFixing(Index1M,$H937,TRUE,_xll.ohTrigger(RecalcTrigger,Trigger1M)),NA())</f>
        <v>1.5492674306939458E-2</v>
      </c>
      <c r="K937" s="44">
        <f>IFERROR(_xll.qlIndexFixing(Index3M,H937,TRUE,_xll.ohTrigger(RecalcTrigger,Trigger3M)),NA())</f>
        <v>1.6743949665719716E-2</v>
      </c>
      <c r="L937" s="44">
        <f>IFERROR(_xll.qlIndexFixing(Index6M,$H937,TRUE,_xll.ohTrigger(RecalcTrigger,Trigger6M)),NA())</f>
        <v>1.7465516749854682E-2</v>
      </c>
      <c r="M937" s="183">
        <f>IFERROR(_xll.qlIndexFixing(Index1Y,$H937,TRUE,_xll.ohTrigger(RecalcTrigger,Trigger1Y)),NA())</f>
        <v>1.8431747729977521E-2</v>
      </c>
      <c r="N937" s="182">
        <f>IFERROR(_xll.qlIndexFixing(ONIndex1M,I937,TRUE,_xll.ohTrigger(RecalcTrigger,Trigger1M)),NA())</f>
        <v>1.5441192054748143E-2</v>
      </c>
      <c r="O937" s="44">
        <f>IFERROR(_xll.qlIndexFixing(ONIndex3M,I937,TRUE,_xll.ohTrigger(RecalcTrigger,Trigger3M)),NA())</f>
        <v>1.6567787419345947E-2</v>
      </c>
      <c r="P937" s="44">
        <f>IFERROR(_xll.qlIndexFixing(ONIndex6M,I937,TRUE,_xll.ohTrigger(RecalcTrigger,Trigger6M)),NA())</f>
        <v>1.709542228402583E-2</v>
      </c>
      <c r="Q937" s="183">
        <f>IFERROR(_xll.qlIndexFixing(ONIndex1Y,I937,TRUE,_xll.ohTrigger(RecalcTrigger,Trigger1Y)),NA())</f>
        <v>1.7728991652514736E-2</v>
      </c>
    </row>
    <row r="938" spans="2:17" x14ac:dyDescent="0.2">
      <c r="B938" s="39" t="s">
        <v>42</v>
      </c>
      <c r="D938" s="42">
        <f>_xll.qlCalendarAdvance(Calendar,$D937,B938,"f",FALSE)</f>
        <v>46154</v>
      </c>
      <c r="E938" s="177">
        <f>_xll.qlInterestRateIndexValueDate(IndexON,D938)</f>
        <v>46154</v>
      </c>
      <c r="F938" s="193">
        <f>IFERROR(_xll.qlIndexFixing(IndexON,D938,TRUE,_xll.ohTrigger(RecalcTrigger,TriggerON)),NA())</f>
        <v>1.5467368599439979E-2</v>
      </c>
      <c r="H938" s="42">
        <f>_xll.qlCalendarAdvance(Calendar,$H937,B938,"f",FALSE)</f>
        <v>46154</v>
      </c>
      <c r="I938" s="177">
        <f>_xll.qlInterestRateIndexValueDate(Index1M,$H938)</f>
        <v>46156</v>
      </c>
      <c r="J938" s="182">
        <f>IFERROR(_xll.qlIndexFixing(Index1M,$H938,TRUE,_xll.ohTrigger(RecalcTrigger,Trigger1M)),NA())</f>
        <v>1.5517635765372184E-2</v>
      </c>
      <c r="K938" s="44">
        <f>IFERROR(_xll.qlIndexFixing(Index3M,H938,TRUE,_xll.ohTrigger(RecalcTrigger,Trigger3M)),NA())</f>
        <v>1.6767443079555796E-2</v>
      </c>
      <c r="L938" s="44">
        <f>IFERROR(_xll.qlIndexFixing(Index6M,$H938,TRUE,_xll.ohTrigger(RecalcTrigger,Trigger6M)),NA())</f>
        <v>1.7488025284862572E-2</v>
      </c>
      <c r="M938" s="183">
        <f>IFERROR(_xll.qlIndexFixing(Index1Y,$H938,TRUE,_xll.ohTrigger(RecalcTrigger,Trigger1Y)),NA())</f>
        <v>1.845124109963614E-2</v>
      </c>
      <c r="N938" s="182">
        <f>IFERROR(_xll.qlIndexFixing(ONIndex1M,I938,TRUE,_xll.ohTrigger(RecalcTrigger,Trigger1M)),NA())</f>
        <v>1.5466377253474661E-2</v>
      </c>
      <c r="O938" s="44">
        <f>IFERROR(_xll.qlIndexFixing(ONIndex3M,I938,TRUE,_xll.ohTrigger(RecalcTrigger,Trigger3M)),NA())</f>
        <v>1.6592124931591457E-2</v>
      </c>
      <c r="P938" s="44">
        <f>IFERROR(_xll.qlIndexFixing(ONIndex6M,I938,TRUE,_xll.ohTrigger(RecalcTrigger,Trigger6M)),NA())</f>
        <v>1.7119954019069183E-2</v>
      </c>
      <c r="Q938" s="183">
        <f>IFERROR(_xll.qlIndexFixing(ONIndex1Y,I938,TRUE,_xll.ohTrigger(RecalcTrigger,Trigger1Y)),NA())</f>
        <v>1.7753252415513288E-2</v>
      </c>
    </row>
    <row r="939" spans="2:17" x14ac:dyDescent="0.2">
      <c r="B939" s="39" t="s">
        <v>42</v>
      </c>
      <c r="D939" s="42">
        <f>_xll.qlCalendarAdvance(Calendar,$D938,B939,"f",FALSE)</f>
        <v>46161</v>
      </c>
      <c r="E939" s="177">
        <f>_xll.qlInterestRateIndexValueDate(IndexON,D939)</f>
        <v>46161</v>
      </c>
      <c r="F939" s="193">
        <f>IFERROR(_xll.qlIndexFixing(IndexON,D939,TRUE,_xll.ohTrigger(RecalcTrigger,TriggerON)),NA())</f>
        <v>1.5481424347045802E-2</v>
      </c>
      <c r="H939" s="42">
        <f>_xll.qlCalendarAdvance(Calendar,$H938,B939,"f",FALSE)</f>
        <v>46161</v>
      </c>
      <c r="I939" s="177">
        <f>_xll.qlInterestRateIndexValueDate(Index1M,$H939)</f>
        <v>46163</v>
      </c>
      <c r="J939" s="182">
        <f>IFERROR(_xll.qlIndexFixing(Index1M,$H939,TRUE,_xll.ohTrigger(RecalcTrigger,Trigger1M)),NA())</f>
        <v>1.5542440290825799E-2</v>
      </c>
      <c r="K939" s="44">
        <f>IFERROR(_xll.qlIndexFixing(Index3M,H939,TRUE,_xll.ohTrigger(RecalcTrigger,Trigger3M)),NA())</f>
        <v>1.6790775932530748E-2</v>
      </c>
      <c r="L939" s="44">
        <f>IFERROR(_xll.qlIndexFixing(Index6M,$H939,TRUE,_xll.ohTrigger(RecalcTrigger,Trigger6M)),NA())</f>
        <v>1.7510353756668266E-2</v>
      </c>
      <c r="M939" s="183">
        <f>IFERROR(_xll.qlIndexFixing(Index1Y,$H939,TRUE,_xll.ohTrigger(RecalcTrigger,Trigger1Y)),NA())</f>
        <v>1.8470521887527989E-2</v>
      </c>
      <c r="N939" s="182">
        <f>IFERROR(_xll.qlIndexFixing(ONIndex1M,I939,TRUE,_xll.ohTrigger(RecalcTrigger,Trigger1M)),NA())</f>
        <v>1.5491406356025195E-2</v>
      </c>
      <c r="O939" s="44">
        <f>IFERROR(_xll.qlIndexFixing(ONIndex3M,I939,TRUE,_xll.ohTrigger(RecalcTrigger,Trigger3M)),NA())</f>
        <v>1.6616304872361098E-2</v>
      </c>
      <c r="P939" s="44">
        <f>IFERROR(_xll.qlIndexFixing(ONIndex6M,I939,TRUE,_xll.ohTrigger(RecalcTrigger,Trigger6M)),NA())</f>
        <v>1.7144315027479706E-2</v>
      </c>
      <c r="Q939" s="183">
        <f>IFERROR(_xll.qlIndexFixing(ONIndex1Y,I939,TRUE,_xll.ohTrigger(RecalcTrigger,Trigger1Y)),NA())</f>
        <v>1.777732601478732E-2</v>
      </c>
    </row>
    <row r="940" spans="2:17" x14ac:dyDescent="0.2">
      <c r="B940" s="39" t="s">
        <v>42</v>
      </c>
      <c r="D940" s="42">
        <f>_xll.qlCalendarAdvance(Calendar,$D939,B940,"f",FALSE)</f>
        <v>46168</v>
      </c>
      <c r="E940" s="177">
        <f>_xll.qlInterestRateIndexValueDate(IndexON,D940)</f>
        <v>46168</v>
      </c>
      <c r="F940" s="193">
        <f>IFERROR(_xll.qlIndexFixing(IndexON,D940,TRUE,_xll.ohTrigger(RecalcTrigger,TriggerON)),NA())</f>
        <v>1.5495691631999264E-2</v>
      </c>
      <c r="H940" s="42">
        <f>_xll.qlCalendarAdvance(Calendar,$H939,B940,"f",FALSE)</f>
        <v>46168</v>
      </c>
      <c r="I940" s="177">
        <f>_xll.qlInterestRateIndexValueDate(Index1M,$H940)</f>
        <v>46170</v>
      </c>
      <c r="J940" s="182">
        <f>IFERROR(_xll.qlIndexFixing(Index1M,$H940,TRUE,_xll.ohTrigger(RecalcTrigger,Trigger1M)),NA())</f>
        <v>1.5567087467502905E-2</v>
      </c>
      <c r="K940" s="44">
        <f>IFERROR(_xll.qlIndexFixing(Index3M,H940,TRUE,_xll.ohTrigger(RecalcTrigger,Trigger3M)),NA())</f>
        <v>1.681394780696998E-2</v>
      </c>
      <c r="L940" s="44">
        <f>IFERROR(_xll.qlIndexFixing(Index6M,$H940,TRUE,_xll.ohTrigger(RecalcTrigger,Trigger6M)),NA())</f>
        <v>1.7532501521731917E-2</v>
      </c>
      <c r="M940" s="183">
        <f>IFERROR(_xll.qlIndexFixing(Index1Y,$H940,TRUE,_xll.ohTrigger(RecalcTrigger,Trigger1Y)),NA())</f>
        <v>1.8489589204455759E-2</v>
      </c>
      <c r="N940" s="182">
        <f>IFERROR(_xll.qlIndexFixing(ONIndex1M,I940,TRUE,_xll.ohTrigger(RecalcTrigger,Trigger1M)),NA())</f>
        <v>1.5516278948091156E-2</v>
      </c>
      <c r="O940" s="44">
        <f>IFERROR(_xll.qlIndexFixing(ONIndex3M,I940,TRUE,_xll.ohTrigger(RecalcTrigger,Trigger3M)),NA())</f>
        <v>1.664032682846539E-2</v>
      </c>
      <c r="P940" s="44">
        <f>IFERROR(_xll.qlIndexFixing(ONIndex6M,I940,TRUE,_xll.ohTrigger(RecalcTrigger,Trigger6M)),NA())</f>
        <v>1.716850467760267E-2</v>
      </c>
      <c r="Q940" s="183">
        <f>IFERROR(_xll.qlIndexFixing(ONIndex1Y,I940,TRUE,_xll.ohTrigger(RecalcTrigger,Trigger1Y)),NA())</f>
        <v>1.7801211589585364E-2</v>
      </c>
    </row>
    <row r="941" spans="2:17" x14ac:dyDescent="0.2">
      <c r="B941" s="39" t="s">
        <v>42</v>
      </c>
      <c r="D941" s="42">
        <f>_xll.qlCalendarAdvance(Calendar,$D940,B941,"f",FALSE)</f>
        <v>46175</v>
      </c>
      <c r="E941" s="177">
        <f>_xll.qlInterestRateIndexValueDate(IndexON,D941)</f>
        <v>46175</v>
      </c>
      <c r="F941" s="193">
        <f>IFERROR(_xll.qlIndexFixing(IndexON,D941,TRUE,_xll.ohTrigger(RecalcTrigger,TriggerON)),NA())</f>
        <v>1.5510173315131937E-2</v>
      </c>
      <c r="H941" s="42">
        <f>_xll.qlCalendarAdvance(Calendar,$H940,B941,"f",FALSE)</f>
        <v>46175</v>
      </c>
      <c r="I941" s="177">
        <f>_xll.qlInterestRateIndexValueDate(Index1M,$H941)</f>
        <v>46177</v>
      </c>
      <c r="J941" s="182">
        <f>IFERROR(_xll.qlIndexFixing(Index1M,$H941,TRUE,_xll.ohTrigger(RecalcTrigger,Trigger1M)),NA())</f>
        <v>1.5591576879616098E-2</v>
      </c>
      <c r="K941" s="44">
        <f>IFERROR(_xll.qlIndexFixing(Index3M,H941,TRUE,_xll.ohTrigger(RecalcTrigger,Trigger3M)),NA())</f>
        <v>1.6836958285205851E-2</v>
      </c>
      <c r="L941" s="44">
        <f>IFERROR(_xll.qlIndexFixing(Index6M,$H941,TRUE,_xll.ohTrigger(RecalcTrigger,Trigger6M)),NA())</f>
        <v>1.7548668151293911E-2</v>
      </c>
      <c r="M941" s="183">
        <f>IFERROR(_xll.qlIndexFixing(Index1Y,$H941,TRUE,_xll.ohTrigger(RecalcTrigger,Trigger1Y)),NA())</f>
        <v>1.8508442161291546E-2</v>
      </c>
      <c r="N941" s="182">
        <f>IFERROR(_xll.qlIndexFixing(ONIndex1M,I941,TRUE,_xll.ohTrigger(RecalcTrigger,Trigger1M)),NA())</f>
        <v>1.5540994615523829E-2</v>
      </c>
      <c r="O941" s="44">
        <f>IFERROR(_xll.qlIndexFixing(ONIndex3M,I941,TRUE,_xll.ohTrigger(RecalcTrigger,Trigger3M)),NA())</f>
        <v>1.6664190386794786E-2</v>
      </c>
      <c r="P941" s="44">
        <f>IFERROR(_xll.qlIndexFixing(ONIndex6M,I941,TRUE,_xll.ohTrigger(RecalcTrigger,Trigger6M)),NA())</f>
        <v>1.7192522337543537E-2</v>
      </c>
      <c r="Q941" s="183">
        <f>IFERROR(_xll.qlIndexFixing(ONIndex1Y,I941,TRUE,_xll.ohTrigger(RecalcTrigger,Trigger1Y)),NA())</f>
        <v>1.7824908278916141E-2</v>
      </c>
    </row>
    <row r="942" spans="2:17" x14ac:dyDescent="0.2">
      <c r="B942" s="39" t="s">
        <v>42</v>
      </c>
      <c r="D942" s="42">
        <f>_xll.qlCalendarAdvance(Calendar,$D941,B942,"f",FALSE)</f>
        <v>46182</v>
      </c>
      <c r="E942" s="177">
        <f>_xll.qlInterestRateIndexValueDate(IndexON,D942)</f>
        <v>46182</v>
      </c>
      <c r="F942" s="193">
        <f>IFERROR(_xll.qlIndexFixing(IndexON,D942,TRUE,_xll.ohTrigger(RecalcTrigger,TriggerON)),NA())</f>
        <v>1.5524872257035582E-2</v>
      </c>
      <c r="H942" s="42">
        <f>_xll.qlCalendarAdvance(Calendar,$H941,B942,"f",FALSE)</f>
        <v>46182</v>
      </c>
      <c r="I942" s="177">
        <f>_xll.qlInterestRateIndexValueDate(Index1M,$H942)</f>
        <v>46184</v>
      </c>
      <c r="J942" s="182">
        <f>IFERROR(_xll.qlIndexFixing(Index1M,$H942,TRUE,_xll.ohTrigger(RecalcTrigger,Trigger1M)),NA())</f>
        <v>1.5615908111375476E-2</v>
      </c>
      <c r="K942" s="44">
        <f>IFERROR(_xll.qlIndexFixing(Index3M,H942,TRUE,_xll.ohTrigger(RecalcTrigger,Trigger3M)),NA())</f>
        <v>1.685980694958289E-2</v>
      </c>
      <c r="L942" s="44">
        <f>IFERROR(_xll.qlIndexFixing(Index6M,$H942,TRUE,_xll.ohTrigger(RecalcTrigger,Trigger6M)),NA())</f>
        <v>1.75704890479494E-2</v>
      </c>
      <c r="M942" s="183">
        <f>IFERROR(_xll.qlIndexFixing(Index1Y,$H942,TRUE,_xll.ohTrigger(RecalcTrigger,Trigger1Y)),NA())</f>
        <v>1.8527079868978422E-2</v>
      </c>
      <c r="N942" s="182">
        <f>IFERROR(_xll.qlIndexFixing(ONIndex1M,I942,TRUE,_xll.ohTrigger(RecalcTrigger,Trigger1M)),NA())</f>
        <v>1.5565552944014627E-2</v>
      </c>
      <c r="O942" s="44">
        <f>IFERROR(_xll.qlIndexFixing(ONIndex3M,I942,TRUE,_xll.ohTrigger(RecalcTrigger,Trigger3M)),NA())</f>
        <v>1.6687895134239739E-2</v>
      </c>
      <c r="P942" s="44">
        <f>IFERROR(_xll.qlIndexFixing(ONIndex6M,I942,TRUE,_xll.ohTrigger(RecalcTrigger,Trigger6M)),NA())</f>
        <v>1.7216367375887387E-2</v>
      </c>
      <c r="Q942" s="183">
        <f>IFERROR(_xll.qlIndexFixing(ONIndex1Y,I942,TRUE,_xll.ohTrigger(RecalcTrigger,Trigger1Y)),NA())</f>
        <v>1.784841522202818E-2</v>
      </c>
    </row>
    <row r="943" spans="2:17" x14ac:dyDescent="0.2">
      <c r="B943" s="39" t="s">
        <v>42</v>
      </c>
      <c r="D943" s="42">
        <f>_xll.qlCalendarAdvance(Calendar,$D942,B943,"f",FALSE)</f>
        <v>46189</v>
      </c>
      <c r="E943" s="177">
        <f>_xll.qlInterestRateIndexValueDate(IndexON,D943)</f>
        <v>46189</v>
      </c>
      <c r="F943" s="193">
        <f>IFERROR(_xll.qlIndexFixing(IndexON,D943,TRUE,_xll.ohTrigger(RecalcTrigger,TriggerON)),NA())</f>
        <v>1.5539791318381901E-2</v>
      </c>
      <c r="H943" s="42">
        <f>_xll.qlCalendarAdvance(Calendar,$H942,B943,"f",FALSE)</f>
        <v>46189</v>
      </c>
      <c r="I943" s="177">
        <f>_xll.qlInterestRateIndexValueDate(Index1M,$H943)</f>
        <v>46191</v>
      </c>
      <c r="J943" s="182">
        <f>IFERROR(_xll.qlIndexFixing(Index1M,$H943,TRUE,_xll.ohTrigger(RecalcTrigger,Trigger1M)),NA())</f>
        <v>1.5640080746993634E-2</v>
      </c>
      <c r="K943" s="44">
        <f>IFERROR(_xll.qlIndexFixing(Index3M,H943,TRUE,_xll.ohTrigger(RecalcTrigger,Trigger3M)),NA())</f>
        <v>1.688249338245431E-2</v>
      </c>
      <c r="L943" s="44">
        <f>IFERROR(_xll.qlIndexFixing(Index6M,$H943,TRUE,_xll.ohTrigger(RecalcTrigger,Trigger6M)),NA())</f>
        <v>1.7592127467957328E-2</v>
      </c>
      <c r="M943" s="183">
        <f>IFERROR(_xll.qlIndexFixing(Index1Y,$H943,TRUE,_xll.ohTrigger(RecalcTrigger,Trigger1Y)),NA())</f>
        <v>1.8545501438532369E-2</v>
      </c>
      <c r="N943" s="182">
        <f>IFERROR(_xll.qlIndexFixing(ONIndex1M,I943,TRUE,_xll.ohTrigger(RecalcTrigger,Trigger1M)),NA())</f>
        <v>1.5589953519334898E-2</v>
      </c>
      <c r="O943" s="44">
        <f>IFERROR(_xll.qlIndexFixing(ONIndex3M,I943,TRUE,_xll.ohTrigger(RecalcTrigger,Trigger3M)),NA())</f>
        <v>1.6711440657770638E-2</v>
      </c>
      <c r="P943" s="44">
        <f>IFERROR(_xll.qlIndexFixing(ONIndex6M,I943,TRUE,_xll.ohTrigger(RecalcTrigger,Trigger6M)),NA())</f>
        <v>1.724003916081962E-2</v>
      </c>
      <c r="Q943" s="183">
        <f>IFERROR(_xll.qlIndexFixing(ONIndex1Y,I943,TRUE,_xll.ohTrigger(RecalcTrigger,Trigger1Y)),NA())</f>
        <v>1.7871731557930204E-2</v>
      </c>
    </row>
    <row r="944" spans="2:17" x14ac:dyDescent="0.2">
      <c r="B944" s="39" t="s">
        <v>42</v>
      </c>
      <c r="D944" s="42">
        <f>_xll.qlCalendarAdvance(Calendar,$D943,B944,"f",FALSE)</f>
        <v>46196</v>
      </c>
      <c r="E944" s="177">
        <f>_xll.qlInterestRateIndexValueDate(IndexON,D944)</f>
        <v>46196</v>
      </c>
      <c r="F944" s="193">
        <f>IFERROR(_xll.qlIndexFixing(IndexON,D944,TRUE,_xll.ohTrigger(RecalcTrigger,TriggerON)),NA())</f>
        <v>1.5554933359842593E-2</v>
      </c>
      <c r="H944" s="42">
        <f>_xll.qlCalendarAdvance(Calendar,$H943,B944,"f",FALSE)</f>
        <v>46196</v>
      </c>
      <c r="I944" s="177">
        <f>_xll.qlInterestRateIndexValueDate(Index1M,$H944)</f>
        <v>46198</v>
      </c>
      <c r="J944" s="182">
        <f>IFERROR(_xll.qlIndexFixing(Index1M,$H944,TRUE,_xll.ohTrigger(RecalcTrigger,Trigger1M)),NA())</f>
        <v>1.5664094370685666E-2</v>
      </c>
      <c r="K944" s="44">
        <f>IFERROR(_xll.qlIndexFixing(Index3M,H944,TRUE,_xll.ohTrigger(RecalcTrigger,Trigger3M)),NA())</f>
        <v>1.6905017166187222E-2</v>
      </c>
      <c r="L944" s="44">
        <f>IFERROR(_xll.qlIndexFixing(Index6M,$H944,TRUE,_xll.ohTrigger(RecalcTrigger,Trigger6M)),NA())</f>
        <v>1.7619272644527714E-2</v>
      </c>
      <c r="M944" s="183">
        <f>IFERROR(_xll.qlIndexFixing(Index1Y,$H944,TRUE,_xll.ohTrigger(RecalcTrigger,Trigger1Y)),NA())</f>
        <v>1.8563705981044062E-2</v>
      </c>
      <c r="N944" s="182">
        <f>IFERROR(_xll.qlIndexFixing(ONIndex1M,I944,TRUE,_xll.ohTrigger(RecalcTrigger,Trigger1M)),NA())</f>
        <v>1.5614195927335928E-2</v>
      </c>
      <c r="O944" s="44">
        <f>IFERROR(_xll.qlIndexFixing(ONIndex3M,I944,TRUE,_xll.ohTrigger(RecalcTrigger,Trigger3M)),NA())</f>
        <v>1.6734826544277936E-2</v>
      </c>
      <c r="P944" s="44">
        <f>IFERROR(_xll.qlIndexFixing(ONIndex6M,I944,TRUE,_xll.ohTrigger(RecalcTrigger,Trigger6M)),NA())</f>
        <v>1.7263537060525636E-2</v>
      </c>
      <c r="Q944" s="183">
        <f>IFERROR(_xll.qlIndexFixing(ONIndex1Y,I944,TRUE,_xll.ohTrigger(RecalcTrigger,Trigger1Y)),NA())</f>
        <v>1.789485642571087E-2</v>
      </c>
    </row>
    <row r="945" spans="2:17" x14ac:dyDescent="0.2">
      <c r="B945" s="39" t="s">
        <v>42</v>
      </c>
      <c r="D945" s="42">
        <f>_xll.qlCalendarAdvance(Calendar,$D944,B945,"f",FALSE)</f>
        <v>46203</v>
      </c>
      <c r="E945" s="177">
        <f>_xll.qlInterestRateIndexValueDate(IndexON,D945)</f>
        <v>46203</v>
      </c>
      <c r="F945" s="193">
        <f>IFERROR(_xll.qlIndexFixing(IndexON,D945,TRUE,_xll.ohTrigger(RecalcTrigger,TriggerON)),NA())</f>
        <v>1.5570301242089357E-2</v>
      </c>
      <c r="H945" s="42">
        <f>_xll.qlCalendarAdvance(Calendar,$H944,B945,"f",FALSE)</f>
        <v>46203</v>
      </c>
      <c r="I945" s="177">
        <f>_xll.qlInterestRateIndexValueDate(Index1M,$H945)</f>
        <v>46205</v>
      </c>
      <c r="J945" s="182">
        <f>IFERROR(_xll.qlIndexFixing(Index1M,$H945,TRUE,_xll.ohTrigger(RecalcTrigger,Trigger1M)),NA())</f>
        <v>1.5687948566679155E-2</v>
      </c>
      <c r="K945" s="44">
        <f>IFERROR(_xll.qlIndexFixing(Index3M,H945,TRUE,_xll.ohTrigger(RecalcTrigger,Trigger3M)),NA())</f>
        <v>1.6927377883155698E-2</v>
      </c>
      <c r="L945" s="44">
        <f>IFERROR(_xll.qlIndexFixing(Index6M,$H945,TRUE,_xll.ohTrigger(RecalcTrigger,Trigger6M)),NA())</f>
        <v>1.764050722354802E-2</v>
      </c>
      <c r="M945" s="183">
        <f>IFERROR(_xll.qlIndexFixing(Index1Y,$H945,TRUE,_xll.ohTrigger(RecalcTrigger,Trigger1Y)),NA())</f>
        <v>1.8581692607681038E-2</v>
      </c>
      <c r="N945" s="182">
        <f>IFERROR(_xll.qlIndexFixing(ONIndex1M,I945,TRUE,_xll.ohTrigger(RecalcTrigger,Trigger1M)),NA())</f>
        <v>1.5638279753629192E-2</v>
      </c>
      <c r="O945" s="44">
        <f>IFERROR(_xll.qlIndexFixing(ONIndex3M,I945,TRUE,_xll.ohTrigger(RecalcTrigger,Trigger3M)),NA())</f>
        <v>1.6758052380652089E-2</v>
      </c>
      <c r="P945" s="44">
        <f>IFERROR(_xll.qlIndexFixing(ONIndex6M,I945,TRUE,_xll.ohTrigger(RecalcTrigger,Trigger6M)),NA())</f>
        <v>1.7286860443350704E-2</v>
      </c>
      <c r="Q945" s="183">
        <f>IFERROR(_xll.qlIndexFixing(ONIndex1Y,I945,TRUE,_xll.ohTrigger(RecalcTrigger,Trigger1Y)),NA())</f>
        <v>1.7917788964458836E-2</v>
      </c>
    </row>
    <row r="946" spans="2:17" x14ac:dyDescent="0.2">
      <c r="B946" s="39" t="s">
        <v>42</v>
      </c>
      <c r="D946" s="42">
        <f>_xll.qlCalendarAdvance(Calendar,$D945,B946,"f",FALSE)</f>
        <v>46210</v>
      </c>
      <c r="E946" s="177">
        <f>_xll.qlInterestRateIndexValueDate(IndexON,D946)</f>
        <v>46210</v>
      </c>
      <c r="F946" s="193">
        <f>IFERROR(_xll.qlIndexFixing(IndexON,D946,TRUE,_xll.ohTrigger(RecalcTrigger,TriggerON)),NA())</f>
        <v>1.5585897825793893E-2</v>
      </c>
      <c r="H946" s="42">
        <f>_xll.qlCalendarAdvance(Calendar,$H945,B946,"f",FALSE)</f>
        <v>46210</v>
      </c>
      <c r="I946" s="177">
        <f>_xll.qlInterestRateIndexValueDate(Index1M,$H946)</f>
        <v>46212</v>
      </c>
      <c r="J946" s="182">
        <f>IFERROR(_xll.qlIndexFixing(Index1M,$H946,TRUE,_xll.ohTrigger(RecalcTrigger,Trigger1M)),NA())</f>
        <v>1.5711642919191693E-2</v>
      </c>
      <c r="K946" s="44">
        <f>IFERROR(_xll.qlIndexFixing(Index3M,H946,TRUE,_xll.ohTrigger(RecalcTrigger,Trigger3M)),NA())</f>
        <v>1.6949575115745963E-2</v>
      </c>
      <c r="L946" s="44">
        <f>IFERROR(_xll.qlIndexFixing(Index6M,$H946,TRUE,_xll.ohTrigger(RecalcTrigger,Trigger6M)),NA())</f>
        <v>1.7661557235053509E-2</v>
      </c>
      <c r="M946" s="183">
        <f>IFERROR(_xll.qlIndexFixing(Index1Y,$H946,TRUE,_xll.ohTrigger(RecalcTrigger,Trigger1Y)),NA())</f>
        <v>1.8599460429689026E-2</v>
      </c>
      <c r="N946" s="182">
        <f>IFERROR(_xll.qlIndexFixing(ONIndex1M,I946,TRUE,_xll.ohTrigger(RecalcTrigger,Trigger1M)),NA())</f>
        <v>1.5662204584145911E-2</v>
      </c>
      <c r="O946" s="44">
        <f>IFERROR(_xll.qlIndexFixing(ONIndex3M,I946,TRUE,_xll.ohTrigger(RecalcTrigger,Trigger3M)),NA())</f>
        <v>1.6781117753783548E-2</v>
      </c>
      <c r="P946" s="44">
        <f>IFERROR(_xll.qlIndexFixing(ONIndex6M,I946,TRUE,_xll.ohTrigger(RecalcTrigger,Trigger6M)),NA())</f>
        <v>1.7310008677799971E-2</v>
      </c>
      <c r="Q946" s="183">
        <f>IFERROR(_xll.qlIndexFixing(ONIndex1Y,I946,TRUE,_xll.ohTrigger(RecalcTrigger,Trigger1Y)),NA())</f>
        <v>1.7940528313502568E-2</v>
      </c>
    </row>
    <row r="947" spans="2:17" x14ac:dyDescent="0.2">
      <c r="B947" s="39" t="s">
        <v>42</v>
      </c>
      <c r="D947" s="42">
        <f>_xll.qlCalendarAdvance(Calendar,$D946,B947,"f",FALSE)</f>
        <v>46217</v>
      </c>
      <c r="E947" s="177">
        <f>_xll.qlInterestRateIndexValueDate(IndexON,D947)</f>
        <v>46217</v>
      </c>
      <c r="F947" s="193">
        <f>IFERROR(_xll.qlIndexFixing(IndexON,D947,TRUE,_xll.ohTrigger(RecalcTrigger,TriggerON)),NA())</f>
        <v>1.5601725971707836E-2</v>
      </c>
      <c r="H947" s="42">
        <f>_xll.qlCalendarAdvance(Calendar,$H946,B947,"f",FALSE)</f>
        <v>46217</v>
      </c>
      <c r="I947" s="177">
        <f>_xll.qlInterestRateIndexValueDate(Index1M,$H947)</f>
        <v>46219</v>
      </c>
      <c r="J947" s="182">
        <f>IFERROR(_xll.qlIndexFixing(Index1M,$H947,TRUE,_xll.ohTrigger(RecalcTrigger,Trigger1M)),NA())</f>
        <v>1.5735177012450863E-2</v>
      </c>
      <c r="K947" s="44">
        <f>IFERROR(_xll.qlIndexFixing(Index3M,H947,TRUE,_xll.ohTrigger(RecalcTrigger,Trigger3M)),NA())</f>
        <v>1.6971608446358151E-2</v>
      </c>
      <c r="L947" s="44">
        <f>IFERROR(_xll.qlIndexFixing(Index6M,$H947,TRUE,_xll.ohTrigger(RecalcTrigger,Trigger6M)),NA())</f>
        <v>1.7682422035665491E-2</v>
      </c>
      <c r="M947" s="183">
        <f>IFERROR(_xll.qlIndexFixing(Index1Y,$H947,TRUE,_xll.ohTrigger(RecalcTrigger,Trigger1Y)),NA())</f>
        <v>1.8617008558394779E-2</v>
      </c>
      <c r="N947" s="182">
        <f>IFERROR(_xll.qlIndexFixing(ONIndex1M,I947,TRUE,_xll.ohTrigger(RecalcTrigger,Trigger1M)),NA())</f>
        <v>1.5685970004497563E-2</v>
      </c>
      <c r="O947" s="44">
        <f>IFERROR(_xll.qlIndexFixing(ONIndex3M,I947,TRUE,_xll.ohTrigger(RecalcTrigger,Trigger3M)),NA())</f>
        <v>1.6804022250642703E-2</v>
      </c>
      <c r="P947" s="44">
        <f>IFERROR(_xll.qlIndexFixing(ONIndex6M,I947,TRUE,_xll.ohTrigger(RecalcTrigger,Trigger6M)),NA())</f>
        <v>1.7332981131978897E-2</v>
      </c>
      <c r="Q947" s="183">
        <f>IFERROR(_xll.qlIndexFixing(ONIndex1Y,I947,TRUE,_xll.ohTrigger(RecalcTrigger,Trigger1Y)),NA())</f>
        <v>1.7963073611690916E-2</v>
      </c>
    </row>
    <row r="948" spans="2:17" x14ac:dyDescent="0.2">
      <c r="B948" s="39" t="s">
        <v>42</v>
      </c>
      <c r="D948" s="42">
        <f>_xll.qlCalendarAdvance(Calendar,$D947,B948,"f",FALSE)</f>
        <v>46224</v>
      </c>
      <c r="E948" s="177">
        <f>_xll.qlInterestRateIndexValueDate(IndexON,D948)</f>
        <v>46224</v>
      </c>
      <c r="F948" s="193">
        <f>IFERROR(_xll.qlIndexFixing(IndexON,D948,TRUE,_xll.ohTrigger(RecalcTrigger,TriggerON)),NA())</f>
        <v>1.5617788540502886E-2</v>
      </c>
      <c r="H948" s="42">
        <f>_xll.qlCalendarAdvance(Calendar,$H947,B948,"f",FALSE)</f>
        <v>46224</v>
      </c>
      <c r="I948" s="177">
        <f>_xll.qlInterestRateIndexValueDate(Index1M,$H948)</f>
        <v>46226</v>
      </c>
      <c r="J948" s="182">
        <f>IFERROR(_xll.qlIndexFixing(Index1M,$H948,TRUE,_xll.ohTrigger(RecalcTrigger,Trigger1M)),NA())</f>
        <v>1.5758550430691742E-2</v>
      </c>
      <c r="K948" s="44">
        <f>IFERROR(_xll.qlIndexFixing(Index3M,H948,TRUE,_xll.ohTrigger(RecalcTrigger,Trigger3M)),NA())</f>
        <v>1.6993477457396738E-2</v>
      </c>
      <c r="L948" s="44">
        <f>IFERROR(_xll.qlIndexFixing(Index6M,$H948,TRUE,_xll.ohTrigger(RecalcTrigger,Trigger6M)),NA())</f>
        <v>1.7703100982028926E-2</v>
      </c>
      <c r="M948" s="183">
        <f>IFERROR(_xll.qlIndexFixing(Index1Y,$H948,TRUE,_xll.ohTrigger(RecalcTrigger,Trigger1Y)),NA())</f>
        <v>1.8634336105207178E-2</v>
      </c>
      <c r="N948" s="182">
        <f>IFERROR(_xll.qlIndexFixing(ONIndex1M,I948,TRUE,_xll.ohTrigger(RecalcTrigger,Trigger1M)),NA())</f>
        <v>1.5709575600615366E-2</v>
      </c>
      <c r="O948" s="44">
        <f>IFERROR(_xll.qlIndexFixing(ONIndex3M,I948,TRUE,_xll.ohTrigger(RecalcTrigger,Trigger3M)),NA())</f>
        <v>1.6826765458040072E-2</v>
      </c>
      <c r="P948" s="44">
        <f>IFERROR(_xll.qlIndexFixing(ONIndex6M,I948,TRUE,_xll.ohTrigger(RecalcTrigger,Trigger6M)),NA())</f>
        <v>1.7355777173992948E-2</v>
      </c>
      <c r="Q948" s="183">
        <f>IFERROR(_xll.qlIndexFixing(ONIndex1Y,I948,TRUE,_xll.ohTrigger(RecalcTrigger,Trigger1Y)),NA())</f>
        <v>1.798542399827241E-2</v>
      </c>
    </row>
    <row r="949" spans="2:17" x14ac:dyDescent="0.2">
      <c r="B949" s="39" t="s">
        <v>42</v>
      </c>
      <c r="D949" s="42">
        <f>_xll.qlCalendarAdvance(Calendar,$D948,B949,"f",FALSE)</f>
        <v>46231</v>
      </c>
      <c r="E949" s="177">
        <f>_xll.qlInterestRateIndexValueDate(IndexON,D949)</f>
        <v>46231</v>
      </c>
      <c r="F949" s="193">
        <f>IFERROR(_xll.qlIndexFixing(IndexON,D949,TRUE,_xll.ohTrigger(RecalcTrigger,TriggerON)),NA())</f>
        <v>1.5634088392770806E-2</v>
      </c>
      <c r="H949" s="42">
        <f>_xll.qlCalendarAdvance(Calendar,$H948,B949,"f",FALSE)</f>
        <v>46231</v>
      </c>
      <c r="I949" s="177">
        <f>_xll.qlInterestRateIndexValueDate(Index1M,$H949)</f>
        <v>46233</v>
      </c>
      <c r="J949" s="182">
        <f>IFERROR(_xll.qlIndexFixing(Index1M,$H949,TRUE,_xll.ohTrigger(RecalcTrigger,Trigger1M)),NA())</f>
        <v>1.5781762758141915E-2</v>
      </c>
      <c r="K949" s="44">
        <f>IFERROR(_xll.qlIndexFixing(Index3M,H949,TRUE,_xll.ohTrigger(RecalcTrigger,Trigger3M)),NA())</f>
        <v>1.7015181731285318E-2</v>
      </c>
      <c r="L949" s="44">
        <f>IFERROR(_xll.qlIndexFixing(Index6M,$H949,TRUE,_xll.ohTrigger(RecalcTrigger,Trigger6M)),NA())</f>
        <v>1.7718089957216115E-2</v>
      </c>
      <c r="M949" s="183">
        <f>IFERROR(_xll.qlIndexFixing(Index1Y,$H949,TRUE,_xll.ohTrigger(RecalcTrigger,Trigger1Y)),NA())</f>
        <v>1.8651442181619637E-2</v>
      </c>
      <c r="N949" s="182">
        <f>IFERROR(_xll.qlIndexFixing(ONIndex1M,I949,TRUE,_xll.ohTrigger(RecalcTrigger,Trigger1M)),NA())</f>
        <v>1.5733020958110799E-2</v>
      </c>
      <c r="O949" s="44">
        <f>IFERROR(_xll.qlIndexFixing(ONIndex3M,I949,TRUE,_xll.ohTrigger(RecalcTrigger,Trigger3M)),NA())</f>
        <v>1.684934696302598E-2</v>
      </c>
      <c r="P949" s="44">
        <f>IFERROR(_xll.qlIndexFixing(ONIndex6M,I949,TRUE,_xll.ohTrigger(RecalcTrigger,Trigger6M)),NA())</f>
        <v>1.7378396172587074E-2</v>
      </c>
      <c r="Q949" s="183">
        <f>IFERROR(_xll.qlIndexFixing(ONIndex1Y,I949,TRUE,_xll.ohTrigger(RecalcTrigger,Trigger1Y)),NA())</f>
        <v>1.8007578612335706E-2</v>
      </c>
    </row>
    <row r="950" spans="2:17" x14ac:dyDescent="0.2">
      <c r="B950" s="39" t="s">
        <v>42</v>
      </c>
      <c r="D950" s="42">
        <f>_xll.qlCalendarAdvance(Calendar,$D949,B950,"f",FALSE)</f>
        <v>46238</v>
      </c>
      <c r="E950" s="177">
        <f>_xll.qlInterestRateIndexValueDate(IndexON,D950)</f>
        <v>46238</v>
      </c>
      <c r="F950" s="193">
        <f>IFERROR(_xll.qlIndexFixing(IndexON,D950,TRUE,_xll.ohTrigger(RecalcTrigger,TriggerON)),NA())</f>
        <v>1.5650628389183296E-2</v>
      </c>
      <c r="H950" s="42">
        <f>_xll.qlCalendarAdvance(Calendar,$H949,B950,"f",FALSE)</f>
        <v>46238</v>
      </c>
      <c r="I950" s="177">
        <f>_xll.qlInterestRateIndexValueDate(Index1M,$H950)</f>
        <v>46240</v>
      </c>
      <c r="J950" s="182">
        <f>IFERROR(_xll.qlIndexFixing(Index1M,$H950,TRUE,_xll.ohTrigger(RecalcTrigger,Trigger1M)),NA())</f>
        <v>1.5804813579046451E-2</v>
      </c>
      <c r="K950" s="44">
        <f>IFERROR(_xll.qlIndexFixing(Index3M,H950,TRUE,_xll.ohTrigger(RecalcTrigger,Trigger3M)),NA())</f>
        <v>1.7036720850452696E-2</v>
      </c>
      <c r="L950" s="44">
        <f>IFERROR(_xll.qlIndexFixing(Index6M,$H950,TRUE,_xll.ohTrigger(RecalcTrigger,Trigger6M)),NA())</f>
        <v>1.774389873872791E-2</v>
      </c>
      <c r="M950" s="183">
        <f>IFERROR(_xll.qlIndexFixing(Index1Y,$H950,TRUE,_xll.ohTrigger(RecalcTrigger,Trigger1Y)),NA())</f>
        <v>1.8668325899211864E-2</v>
      </c>
      <c r="N950" s="182">
        <f>IFERROR(_xll.qlIndexFixing(ONIndex1M,I950,TRUE,_xll.ohTrigger(RecalcTrigger,Trigger1M)),NA())</f>
        <v>1.5756305662915082E-2</v>
      </c>
      <c r="O950" s="44">
        <f>IFERROR(_xll.qlIndexFixing(ONIndex3M,I950,TRUE,_xll.ohTrigger(RecalcTrigger,Trigger3M)),NA())</f>
        <v>1.6871766352410944E-2</v>
      </c>
      <c r="P950" s="44">
        <f>IFERROR(_xll.qlIndexFixing(ONIndex6M,I950,TRUE,_xll.ohTrigger(RecalcTrigger,Trigger6M)),NA())</f>
        <v>1.7400837495866739E-2</v>
      </c>
      <c r="Q950" s="183">
        <f>IFERROR(_xll.qlIndexFixing(ONIndex1Y,I950,TRUE,_xll.ohTrigger(RecalcTrigger,Trigger1Y)),NA())</f>
        <v>1.8029536592969464E-2</v>
      </c>
    </row>
    <row r="951" spans="2:17" x14ac:dyDescent="0.2">
      <c r="B951" s="39" t="s">
        <v>42</v>
      </c>
      <c r="D951" s="42">
        <f>_xll.qlCalendarAdvance(Calendar,$D950,B951,"f",FALSE)</f>
        <v>46245</v>
      </c>
      <c r="E951" s="177">
        <f>_xll.qlInterestRateIndexValueDate(IndexON,D951)</f>
        <v>46245</v>
      </c>
      <c r="F951" s="193">
        <f>IFERROR(_xll.qlIndexFixing(IndexON,D951,TRUE,_xll.ohTrigger(RecalcTrigger,TriggerON)),NA())</f>
        <v>1.5667411390491992E-2</v>
      </c>
      <c r="H951" s="42">
        <f>_xll.qlCalendarAdvance(Calendar,$H950,B951,"f",FALSE)</f>
        <v>46245</v>
      </c>
      <c r="I951" s="177">
        <f>_xll.qlInterestRateIndexValueDate(Index1M,$H951)</f>
        <v>46247</v>
      </c>
      <c r="J951" s="182">
        <f>IFERROR(_xll.qlIndexFixing(Index1M,$H951,TRUE,_xll.ohTrigger(RecalcTrigger,Trigger1M)),NA())</f>
        <v>1.5827702477637928E-2</v>
      </c>
      <c r="K951" s="44">
        <f>IFERROR(_xll.qlIndexFixing(Index3M,H951,TRUE,_xll.ohTrigger(RecalcTrigger,Trigger3M)),NA())</f>
        <v>1.7058094397343314E-2</v>
      </c>
      <c r="L951" s="44">
        <f>IFERROR(_xll.qlIndexFixing(Index6M,$H951,TRUE,_xll.ohTrigger(RecalcTrigger,Trigger6M)),NA())</f>
        <v>1.7764016262487883E-2</v>
      </c>
      <c r="M951" s="183">
        <f>IFERROR(_xll.qlIndexFixing(Index1Y,$H951,TRUE,_xll.ohTrigger(RecalcTrigger,Trigger1Y)),NA())</f>
        <v>1.8684986369651824E-2</v>
      </c>
      <c r="N951" s="182">
        <f>IFERROR(_xll.qlIndexFixing(ONIndex1M,I951,TRUE,_xll.ohTrigger(RecalcTrigger,Trigger1M)),NA())</f>
        <v>1.5779429300559755E-2</v>
      </c>
      <c r="O951" s="44">
        <f>IFERROR(_xll.qlIndexFixing(ONIndex3M,I951,TRUE,_xll.ohTrigger(RecalcTrigger,Trigger3M)),NA())</f>
        <v>1.6894023213245291E-2</v>
      </c>
      <c r="P951" s="44">
        <f>IFERROR(_xll.qlIndexFixing(ONIndex6M,I951,TRUE,_xll.ohTrigger(RecalcTrigger,Trigger6M)),NA())</f>
        <v>1.7423100512017342E-2</v>
      </c>
      <c r="Q951" s="183">
        <f>IFERROR(_xll.qlIndexFixing(ONIndex1Y,I951,TRUE,_xll.ohTrigger(RecalcTrigger,Trigger1Y)),NA())</f>
        <v>1.8051297079342277E-2</v>
      </c>
    </row>
    <row r="952" spans="2:17" x14ac:dyDescent="0.2">
      <c r="B952" s="39" t="s">
        <v>42</v>
      </c>
      <c r="D952" s="42">
        <f>_xll.qlCalendarAdvance(Calendar,$D951,B952,"f",FALSE)</f>
        <v>46252</v>
      </c>
      <c r="E952" s="177">
        <f>_xll.qlInterestRateIndexValueDate(IndexON,D952)</f>
        <v>46252</v>
      </c>
      <c r="F952" s="193">
        <f>IFERROR(_xll.qlIndexFixing(IndexON,D952,TRUE,_xll.ohTrigger(RecalcTrigger,TriggerON)),NA())</f>
        <v>1.5684440257448529E-2</v>
      </c>
      <c r="H952" s="42">
        <f>_xll.qlCalendarAdvance(Calendar,$H951,B952,"f",FALSE)</f>
        <v>46252</v>
      </c>
      <c r="I952" s="177">
        <f>_xll.qlInterestRateIndexValueDate(Index1M,$H952)</f>
        <v>46254</v>
      </c>
      <c r="J952" s="182">
        <f>IFERROR(_xll.qlIndexFixing(Index1M,$H952,TRUE,_xll.ohTrigger(RecalcTrigger,Trigger1M)),NA())</f>
        <v>1.5850429038163916E-2</v>
      </c>
      <c r="K952" s="44">
        <f>IFERROR(_xll.qlIndexFixing(Index3M,H952,TRUE,_xll.ohTrigger(RecalcTrigger,Trigger3M)),NA())</f>
        <v>1.7079301954412044E-2</v>
      </c>
      <c r="L952" s="44">
        <f>IFERROR(_xll.qlIndexFixing(Index6M,$H952,TRUE,_xll.ohTrigger(RecalcTrigger,Trigger6M)),NA())</f>
        <v>1.7783945358850299E-2</v>
      </c>
      <c r="M952" s="183">
        <f>IFERROR(_xll.qlIndexFixing(Index1Y,$H952,TRUE,_xll.ohTrigger(RecalcTrigger,Trigger1Y)),NA())</f>
        <v>1.870142270469748E-2</v>
      </c>
      <c r="N952" s="182">
        <f>IFERROR(_xll.qlIndexFixing(ONIndex1M,I952,TRUE,_xll.ohTrigger(RecalcTrigger,Trigger1M)),NA())</f>
        <v>1.5802391457055975E-2</v>
      </c>
      <c r="O952" s="44">
        <f>IFERROR(_xll.qlIndexFixing(ONIndex3M,I952,TRUE,_xll.ohTrigger(RecalcTrigger,Trigger3M)),NA())</f>
        <v>1.6916117132179664E-2</v>
      </c>
      <c r="P952" s="44">
        <f>IFERROR(_xll.qlIndexFixing(ONIndex6M,I952,TRUE,_xll.ohTrigger(RecalcTrigger,Trigger6M)),NA())</f>
        <v>1.7445184589464091E-2</v>
      </c>
      <c r="Q952" s="183">
        <f>IFERROR(_xll.qlIndexFixing(ONIndex1Y,I952,TRUE,_xll.ohTrigger(RecalcTrigger,Trigger1Y)),NA())</f>
        <v>1.8072859210462866E-2</v>
      </c>
    </row>
    <row r="953" spans="2:17" x14ac:dyDescent="0.2">
      <c r="B953" s="39" t="s">
        <v>42</v>
      </c>
      <c r="D953" s="42">
        <f>_xll.qlCalendarAdvance(Calendar,$D952,B953,"f",FALSE)</f>
        <v>46259</v>
      </c>
      <c r="E953" s="177">
        <f>_xll.qlInterestRateIndexValueDate(IndexON,D953)</f>
        <v>46259</v>
      </c>
      <c r="F953" s="193">
        <f>IFERROR(_xll.qlIndexFixing(IndexON,D953,TRUE,_xll.ohTrigger(RecalcTrigger,TriggerON)),NA())</f>
        <v>1.570171785064467E-2</v>
      </c>
      <c r="H953" s="42">
        <f>_xll.qlCalendarAdvance(Calendar,$H952,B953,"f",FALSE)</f>
        <v>46259</v>
      </c>
      <c r="I953" s="177">
        <f>_xll.qlInterestRateIndexValueDate(Index1M,$H953)</f>
        <v>46261</v>
      </c>
      <c r="J953" s="182">
        <f>IFERROR(_xll.qlIndexFixing(Index1M,$H953,TRUE,_xll.ohTrigger(RecalcTrigger,Trigger1M)),NA())</f>
        <v>1.5872992844874478E-2</v>
      </c>
      <c r="K953" s="44">
        <f>IFERROR(_xll.qlIndexFixing(Index3M,H953,TRUE,_xll.ohTrigger(RecalcTrigger,Trigger3M)),NA())</f>
        <v>1.7100343104125053E-2</v>
      </c>
      <c r="L953" s="44">
        <f>IFERROR(_xll.qlIndexFixing(Index6M,$H953,TRUE,_xll.ohTrigger(RecalcTrigger,Trigger6M)),NA())</f>
        <v>1.7798333946016251E-2</v>
      </c>
      <c r="M953" s="183">
        <f>IFERROR(_xll.qlIndexFixing(Index1Y,$H953,TRUE,_xll.ohTrigger(RecalcTrigger,Trigger1Y)),NA())</f>
        <v>1.871763401619923E-2</v>
      </c>
      <c r="N953" s="182">
        <f>IFERROR(_xll.qlIndexFixing(ONIndex1M,I953,TRUE,_xll.ohTrigger(RecalcTrigger,Trigger1M)),NA())</f>
        <v>1.5825191718015219E-2</v>
      </c>
      <c r="O953" s="44">
        <f>IFERROR(_xll.qlIndexFixing(ONIndex3M,I953,TRUE,_xll.ohTrigger(RecalcTrigger,Trigger3M)),NA())</f>
        <v>1.6938047696344327E-2</v>
      </c>
      <c r="P953" s="44">
        <f>IFERROR(_xll.qlIndexFixing(ONIndex6M,I953,TRUE,_xll.ohTrigger(RecalcTrigger,Trigger6M)),NA())</f>
        <v>1.7467089096472321E-2</v>
      </c>
      <c r="Q953" s="183">
        <f>IFERROR(_xll.qlIndexFixing(ONIndex1Y,I953,TRUE,_xll.ohTrigger(RecalcTrigger,Trigger1Y)),NA())</f>
        <v>1.8094222125579762E-2</v>
      </c>
    </row>
    <row r="954" spans="2:17" x14ac:dyDescent="0.2">
      <c r="B954" s="39" t="s">
        <v>42</v>
      </c>
      <c r="D954" s="42">
        <f>_xll.qlCalendarAdvance(Calendar,$D953,B954,"f",FALSE)</f>
        <v>46266</v>
      </c>
      <c r="E954" s="177">
        <f>_xll.qlInterestRateIndexValueDate(IndexON,D954)</f>
        <v>46266</v>
      </c>
      <c r="F954" s="193">
        <f>IFERROR(_xll.qlIndexFixing(IndexON,D954,TRUE,_xll.ohTrigger(RecalcTrigger,TriggerON)),NA())</f>
        <v>1.5719247030752115E-2</v>
      </c>
      <c r="H954" s="42">
        <f>_xll.qlCalendarAdvance(Calendar,$H953,B954,"f",FALSE)</f>
        <v>46266</v>
      </c>
      <c r="I954" s="177">
        <f>_xll.qlInterestRateIndexValueDate(Index1M,$H954)</f>
        <v>46268</v>
      </c>
      <c r="J954" s="182">
        <f>IFERROR(_xll.qlIndexFixing(Index1M,$H954,TRUE,_xll.ohTrigger(RecalcTrigger,Trigger1M)),NA())</f>
        <v>1.5895393482019682E-2</v>
      </c>
      <c r="K954" s="44">
        <f>IFERROR(_xll.qlIndexFixing(Index3M,H954,TRUE,_xll.ohTrigger(RecalcTrigger,Trigger3M)),NA())</f>
        <v>1.7119351519307453E-2</v>
      </c>
      <c r="L954" s="44">
        <f>IFERROR(_xll.qlIndexFixing(Index6M,$H954,TRUE,_xll.ohTrigger(RecalcTrigger,Trigger6M)),NA())</f>
        <v>1.781437477208693E-2</v>
      </c>
      <c r="M954" s="183">
        <f>IFERROR(_xll.qlIndexFixing(Index1Y,$H954,TRUE,_xll.ohTrigger(RecalcTrigger,Trigger1Y)),NA())</f>
        <v>1.8733619416102073E-2</v>
      </c>
      <c r="N954" s="182">
        <f>IFERROR(_xll.qlIndexFixing(ONIndex1M,I954,TRUE,_xll.ohTrigger(RecalcTrigger,Trigger1M)),NA())</f>
        <v>1.5847829669208835E-2</v>
      </c>
      <c r="O954" s="44">
        <f>IFERROR(_xll.qlIndexFixing(ONIndex3M,I954,TRUE,_xll.ohTrigger(RecalcTrigger,Trigger3M)),NA())</f>
        <v>1.6959814492549796E-2</v>
      </c>
      <c r="P954" s="44">
        <f>IFERROR(_xll.qlIndexFixing(ONIndex6M,I954,TRUE,_xll.ohTrigger(RecalcTrigger,Trigger6M)),NA())</f>
        <v>1.7488813401227432E-2</v>
      </c>
      <c r="Q954" s="183">
        <f>IFERROR(_xll.qlIndexFixing(ONIndex1Y,I954,TRUE,_xll.ohTrigger(RecalcTrigger,Trigger1Y)),NA())</f>
        <v>1.8115384963781622E-2</v>
      </c>
    </row>
    <row r="955" spans="2:17" x14ac:dyDescent="0.2">
      <c r="B955" s="39" t="s">
        <v>42</v>
      </c>
      <c r="D955" s="42">
        <f>_xll.qlCalendarAdvance(Calendar,$D954,B955,"f",FALSE)</f>
        <v>46273</v>
      </c>
      <c r="E955" s="177">
        <f>_xll.qlInterestRateIndexValueDate(IndexON,D955)</f>
        <v>46273</v>
      </c>
      <c r="F955" s="193">
        <f>IFERROR(_xll.qlIndexFixing(IndexON,D955,TRUE,_xll.ohTrigger(RecalcTrigger,TriggerON)),NA())</f>
        <v>1.5737030658442563E-2</v>
      </c>
      <c r="H955" s="42">
        <f>_xll.qlCalendarAdvance(Calendar,$H954,B955,"f",FALSE)</f>
        <v>46273</v>
      </c>
      <c r="I955" s="177">
        <f>_xll.qlInterestRateIndexValueDate(Index1M,$H955)</f>
        <v>46275</v>
      </c>
      <c r="J955" s="182">
        <f>IFERROR(_xll.qlIndexFixing(Index1M,$H955,TRUE,_xll.ohTrigger(RecalcTrigger,Trigger1M)),NA())</f>
        <v>1.5917630533857086E-2</v>
      </c>
      <c r="K955" s="44">
        <f>IFERROR(_xll.qlIndexFixing(Index3M,H955,TRUE,_xll.ohTrigger(RecalcTrigger,Trigger3M)),NA())</f>
        <v>1.714006964246826E-2</v>
      </c>
      <c r="L955" s="44">
        <f>IFERROR(_xll.qlIndexFixing(Index6M,$H955,TRUE,_xll.ohTrigger(RecalcTrigger,Trigger6M)),NA())</f>
        <v>1.7833798995381057E-2</v>
      </c>
      <c r="M955" s="183">
        <f>IFERROR(_xll.qlIndexFixing(Index1Y,$H955,TRUE,_xll.ohTrigger(RecalcTrigger,Trigger1Y)),NA())</f>
        <v>1.8749378016446053E-2</v>
      </c>
      <c r="N955" s="182">
        <f>IFERROR(_xll.qlIndexFixing(ONIndex1M,I955,TRUE,_xll.ohTrigger(RecalcTrigger,Trigger1M)),NA())</f>
        <v>1.5870304896568044E-2</v>
      </c>
      <c r="O955" s="44">
        <f>IFERROR(_xll.qlIndexFixing(ONIndex3M,I955,TRUE,_xll.ohTrigger(RecalcTrigger,Trigger3M)),NA())</f>
        <v>1.6981417107766461E-2</v>
      </c>
      <c r="P955" s="44">
        <f>IFERROR(_xll.qlIndexFixing(ONIndex6M,I955,TRUE,_xll.ohTrigger(RecalcTrigger,Trigger6M)),NA())</f>
        <v>1.7510356872314503E-2</v>
      </c>
      <c r="Q955" s="183">
        <f>IFERROR(_xll.qlIndexFixing(ONIndex1Y,I955,TRUE,_xll.ohTrigger(RecalcTrigger,Trigger1Y)),NA())</f>
        <v>1.8136346864157105E-2</v>
      </c>
    </row>
    <row r="956" spans="2:17" x14ac:dyDescent="0.2">
      <c r="B956" s="39" t="s">
        <v>42</v>
      </c>
      <c r="D956" s="42">
        <f>_xll.qlCalendarAdvance(Calendar,$D955,B956,"f",FALSE)</f>
        <v>46280</v>
      </c>
      <c r="E956" s="177">
        <f>_xll.qlInterestRateIndexValueDate(IndexON,D956)</f>
        <v>46280</v>
      </c>
      <c r="F956" s="193">
        <f>IFERROR(_xll.qlIndexFixing(IndexON,D956,TRUE,_xll.ohTrigger(RecalcTrigger,TriggerON)),NA())</f>
        <v>1.5755071594547587E-2</v>
      </c>
      <c r="H956" s="42">
        <f>_xll.qlCalendarAdvance(Calendar,$H955,B956,"f",FALSE)</f>
        <v>46280</v>
      </c>
      <c r="I956" s="177">
        <f>_xll.qlInterestRateIndexValueDate(Index1M,$H956)</f>
        <v>46282</v>
      </c>
      <c r="J956" s="182">
        <f>IFERROR(_xll.qlIndexFixing(Index1M,$H956,TRUE,_xll.ohTrigger(RecalcTrigger,Trigger1M)),NA())</f>
        <v>1.5939703584641751E-2</v>
      </c>
      <c r="K956" s="44">
        <f>IFERROR(_xll.qlIndexFixing(Index3M,H956,TRUE,_xll.ohTrigger(RecalcTrigger,Trigger3M)),NA())</f>
        <v>1.7160620142355559E-2</v>
      </c>
      <c r="L956" s="44">
        <f>IFERROR(_xll.qlIndexFixing(Index6M,$H956,TRUE,_xll.ohTrigger(RecalcTrigger,Trigger6M)),NA())</f>
        <v>1.7853032490151823E-2</v>
      </c>
      <c r="M956" s="183">
        <f>IFERROR(_xll.qlIndexFixing(Index1Y,$H956,TRUE,_xll.ohTrigger(RecalcTrigger,Trigger1Y)),NA())</f>
        <v>1.8764908929370435E-2</v>
      </c>
      <c r="N956" s="182">
        <f>IFERROR(_xll.qlIndexFixing(ONIndex1M,I956,TRUE,_xll.ohTrigger(RecalcTrigger,Trigger1M)),NA())</f>
        <v>1.5892616985624386E-2</v>
      </c>
      <c r="O956" s="44">
        <f>IFERROR(_xll.qlIndexFixing(ONIndex3M,I956,TRUE,_xll.ohTrigger(RecalcTrigger,Trigger3M)),NA())</f>
        <v>1.7002855128884775E-2</v>
      </c>
      <c r="P956" s="44">
        <f>IFERROR(_xll.qlIndexFixing(ONIndex6M,I956,TRUE,_xll.ohTrigger(RecalcTrigger,Trigger6M)),NA())</f>
        <v>1.7531718877759062E-2</v>
      </c>
      <c r="Q956" s="183">
        <f>IFERROR(_xll.qlIndexFixing(ONIndex1Y,I956,TRUE,_xll.ohTrigger(RecalcTrigger,Trigger1Y)),NA())</f>
        <v>1.8157106965714931E-2</v>
      </c>
    </row>
    <row r="957" spans="2:17" x14ac:dyDescent="0.2">
      <c r="B957" s="39" t="s">
        <v>42</v>
      </c>
      <c r="D957" s="42">
        <f>_xll.qlCalendarAdvance(Calendar,$D956,B957,"f",FALSE)</f>
        <v>46287</v>
      </c>
      <c r="E957" s="177">
        <f>_xll.qlInterestRateIndexValueDate(IndexON,D957)</f>
        <v>46287</v>
      </c>
      <c r="F957" s="193">
        <f>IFERROR(_xll.qlIndexFixing(IndexON,D957,TRUE,_xll.ohTrigger(RecalcTrigger,TriggerON)),NA())</f>
        <v>1.577337269965895E-2</v>
      </c>
      <c r="H957" s="42">
        <f>_xll.qlCalendarAdvance(Calendar,$H956,B957,"f",FALSE)</f>
        <v>46287</v>
      </c>
      <c r="I957" s="177">
        <f>_xll.qlInterestRateIndexValueDate(Index1M,$H957)</f>
        <v>46289</v>
      </c>
      <c r="J957" s="182">
        <f>IFERROR(_xll.qlIndexFixing(Index1M,$H957,TRUE,_xll.ohTrigger(RecalcTrigger,Trigger1M)),NA())</f>
        <v>1.596161221864123E-2</v>
      </c>
      <c r="K957" s="44">
        <f>IFERROR(_xll.qlIndexFixing(Index3M,H957,TRUE,_xll.ohTrigger(RecalcTrigger,Trigger3M)),NA())</f>
        <v>1.7181002601534479E-2</v>
      </c>
      <c r="L957" s="44">
        <f>IFERROR(_xll.qlIndexFixing(Index6M,$H957,TRUE,_xll.ohTrigger(RecalcTrigger,Trigger6M)),NA())</f>
        <v>1.7872074613598497E-2</v>
      </c>
      <c r="M957" s="183">
        <f>IFERROR(_xll.qlIndexFixing(Index1Y,$H957,TRUE,_xll.ohTrigger(RecalcTrigger,Trigger1Y)),NA())</f>
        <v>1.8780211267113673E-2</v>
      </c>
      <c r="N957" s="182">
        <f>IFERROR(_xll.qlIndexFixing(ONIndex1M,I957,TRUE,_xll.ohTrigger(RecalcTrigger,Trigger1M)),NA())</f>
        <v>1.5914765522309082E-2</v>
      </c>
      <c r="O957" s="44">
        <f>IFERROR(_xll.qlIndexFixing(ONIndex3M,I957,TRUE,_xll.ohTrigger(RecalcTrigger,Trigger3M)),NA())</f>
        <v>1.7024128142795192E-2</v>
      </c>
      <c r="P957" s="44">
        <f>IFERROR(_xll.qlIndexFixing(ONIndex6M,I957,TRUE,_xll.ohTrigger(RecalcTrigger,Trigger6M)),NA())</f>
        <v>1.7552898786066251E-2</v>
      </c>
      <c r="Q957" s="183">
        <f>IFERROR(_xll.qlIndexFixing(ONIndex1Y,I957,TRUE,_xll.ohTrigger(RecalcTrigger,Trigger1Y)),NA())</f>
        <v>1.8177664407703631E-2</v>
      </c>
    </row>
    <row r="958" spans="2:17" x14ac:dyDescent="0.2">
      <c r="B958" s="39" t="s">
        <v>42</v>
      </c>
      <c r="D958" s="42">
        <f>_xll.qlCalendarAdvance(Calendar,$D957,B958,"f",FALSE)</f>
        <v>46294</v>
      </c>
      <c r="E958" s="177">
        <f>_xll.qlInterestRateIndexValueDate(IndexON,D958)</f>
        <v>46294</v>
      </c>
      <c r="F958" s="193">
        <f>IFERROR(_xll.qlIndexFixing(IndexON,D958,TRUE,_xll.ohTrigger(RecalcTrigger,TriggerON)),NA())</f>
        <v>1.579193683444835E-2</v>
      </c>
      <c r="H958" s="42">
        <f>_xll.qlCalendarAdvance(Calendar,$H957,B958,"f",FALSE)</f>
        <v>46294</v>
      </c>
      <c r="I958" s="177">
        <f>_xll.qlInterestRateIndexValueDate(Index1M,$H958)</f>
        <v>46296</v>
      </c>
      <c r="J958" s="182">
        <f>IFERROR(_xll.qlIndexFixing(Index1M,$H958,TRUE,_xll.ohTrigger(RecalcTrigger,Trigger1M)),NA())</f>
        <v>1.5983356020120576E-2</v>
      </c>
      <c r="K958" s="44">
        <f>IFERROR(_xll.qlIndexFixing(Index3M,H958,TRUE,_xll.ohTrigger(RecalcTrigger,Trigger3M)),NA())</f>
        <v>1.7208496643039601E-2</v>
      </c>
      <c r="L958" s="44">
        <f>IFERROR(_xll.qlIndexFixing(Index6M,$H958,TRUE,_xll.ohTrigger(RecalcTrigger,Trigger6M)),NA())</f>
        <v>1.7892647565012566E-2</v>
      </c>
      <c r="M958" s="183">
        <f>IFERROR(_xll.qlIndexFixing(Index1Y,$H958,TRUE,_xll.ohTrigger(RecalcTrigger,Trigger1Y)),NA())</f>
        <v>1.879528414201739E-2</v>
      </c>
      <c r="N958" s="182">
        <f>IFERROR(_xll.qlIndexFixing(ONIndex1M,I958,TRUE,_xll.ohTrigger(RecalcTrigger,Trigger1M)),NA())</f>
        <v>1.5936750092313545E-2</v>
      </c>
      <c r="O958" s="44">
        <f>IFERROR(_xll.qlIndexFixing(ONIndex3M,I958,TRUE,_xll.ohTrigger(RecalcTrigger,Trigger3M)),NA())</f>
        <v>1.7045235736468101E-2</v>
      </c>
      <c r="P958" s="44">
        <f>IFERROR(_xll.qlIndexFixing(ONIndex6M,I958,TRUE,_xll.ohTrigger(RecalcTrigger,Trigger6M)),NA())</f>
        <v>1.7573895965341535E-2</v>
      </c>
      <c r="Q958" s="183">
        <f>IFERROR(_xll.qlIndexFixing(ONIndex1Y,I958,TRUE,_xll.ohTrigger(RecalcTrigger,Trigger1Y)),NA())</f>
        <v>1.8198018329211862E-2</v>
      </c>
    </row>
    <row r="959" spans="2:17" x14ac:dyDescent="0.2">
      <c r="B959" s="39" t="s">
        <v>42</v>
      </c>
      <c r="D959" s="42">
        <f>_xll.qlCalendarAdvance(Calendar,$D958,B959,"f",FALSE)</f>
        <v>46301</v>
      </c>
      <c r="E959" s="177">
        <f>_xll.qlInterestRateIndexValueDate(IndexON,D959)</f>
        <v>46301</v>
      </c>
      <c r="F959" s="193">
        <f>IFERROR(_xll.qlIndexFixing(IndexON,D959,TRUE,_xll.ohTrigger(RecalcTrigger,TriggerON)),NA())</f>
        <v>1.5810766859587488E-2</v>
      </c>
      <c r="H959" s="42">
        <f>_xll.qlCalendarAdvance(Calendar,$H958,B959,"f",FALSE)</f>
        <v>46301</v>
      </c>
      <c r="I959" s="177">
        <f>_xll.qlInterestRateIndexValueDate(Index1M,$H959)</f>
        <v>46303</v>
      </c>
      <c r="J959" s="182">
        <f>IFERROR(_xll.qlIndexFixing(Index1M,$H959,TRUE,_xll.ohTrigger(RecalcTrigger,Trigger1M)),NA())</f>
        <v>1.6004934573352336E-2</v>
      </c>
      <c r="K959" s="44">
        <f>IFERROR(_xll.qlIndexFixing(Index3M,H959,TRUE,_xll.ohTrigger(RecalcTrigger,Trigger3M)),NA())</f>
        <v>1.7223072067667419E-2</v>
      </c>
      <c r="L959" s="44">
        <f>IFERROR(_xll.qlIndexFixing(Index6M,$H959,TRUE,_xll.ohTrigger(RecalcTrigger,Trigger6M)),NA())</f>
        <v>1.7911291957413512E-2</v>
      </c>
      <c r="M959" s="183">
        <f>IFERROR(_xll.qlIndexFixing(Index1Y,$H959,TRUE,_xll.ohTrigger(RecalcTrigger,Trigger1Y)),NA())</f>
        <v>1.8810126666526348E-2</v>
      </c>
      <c r="N959" s="182">
        <f>IFERROR(_xll.qlIndexFixing(ONIndex1M,I959,TRUE,_xll.ohTrigger(RecalcTrigger,Trigger1M)),NA())</f>
        <v>1.5958570281409123E-2</v>
      </c>
      <c r="O959" s="44">
        <f>IFERROR(_xll.qlIndexFixing(ONIndex3M,I959,TRUE,_xll.ohTrigger(RecalcTrigger,Trigger3M)),NA())</f>
        <v>1.7066177496714019E-2</v>
      </c>
      <c r="P959" s="44">
        <f>IFERROR(_xll.qlIndexFixing(ONIndex6M,I959,TRUE,_xll.ohTrigger(RecalcTrigger,Trigger6M)),NA())</f>
        <v>1.7594709784010121E-2</v>
      </c>
      <c r="Q959" s="183">
        <f>IFERROR(_xll.qlIndexFixing(ONIndex1Y,I959,TRUE,_xll.ohTrigger(RecalcTrigger,Trigger1Y)),NA())</f>
        <v>1.8218167869328283E-2</v>
      </c>
    </row>
    <row r="960" spans="2:17" x14ac:dyDescent="0.2">
      <c r="B960" s="39" t="s">
        <v>42</v>
      </c>
      <c r="D960" s="42">
        <f>_xll.qlCalendarAdvance(Calendar,$D959,B960,"f",FALSE)</f>
        <v>46308</v>
      </c>
      <c r="E960" s="177">
        <f>_xll.qlInterestRateIndexValueDate(IndexON,D960)</f>
        <v>46308</v>
      </c>
      <c r="F960" s="193">
        <f>IFERROR(_xll.qlIndexFixing(IndexON,D960,TRUE,_xll.ohTrigger(RecalcTrigger,TriggerON)),NA())</f>
        <v>1.5829865635828E-2</v>
      </c>
      <c r="H960" s="42">
        <f>_xll.qlCalendarAdvance(Calendar,$H959,B960,"f",FALSE)</f>
        <v>46308</v>
      </c>
      <c r="I960" s="177">
        <f>_xll.qlInterestRateIndexValueDate(Index1M,$H960)</f>
        <v>46310</v>
      </c>
      <c r="J960" s="182">
        <f>IFERROR(_xll.qlIndexFixing(Index1M,$H960,TRUE,_xll.ohTrigger(RecalcTrigger,Trigger1M)),NA())</f>
        <v>1.6026347462609059E-2</v>
      </c>
      <c r="K960" s="44">
        <f>IFERROR(_xll.qlIndexFixing(Index3M,H960,TRUE,_xll.ohTrigger(RecalcTrigger,Trigger3M)),NA())</f>
        <v>1.7242936676022176E-2</v>
      </c>
      <c r="L960" s="44">
        <f>IFERROR(_xll.qlIndexFixing(Index6M,$H960,TRUE,_xll.ohTrigger(RecalcTrigger,Trigger6M)),NA())</f>
        <v>1.7929742995744999E-2</v>
      </c>
      <c r="M960" s="183">
        <f>IFERROR(_xll.qlIndexFixing(Index1Y,$H960,TRUE,_xll.ohTrigger(RecalcTrigger,Trigger1Y)),NA())</f>
        <v>1.8824737953192405E-2</v>
      </c>
      <c r="N960" s="182">
        <f>IFERROR(_xll.qlIndexFixing(ONIndex1M,I960,TRUE,_xll.ohTrigger(RecalcTrigger,Trigger1M)),NA())</f>
        <v>1.5980225675367166E-2</v>
      </c>
      <c r="O960" s="44">
        <f>IFERROR(_xll.qlIndexFixing(ONIndex3M,I960,TRUE,_xll.ohTrigger(RecalcTrigger,Trigger3M)),NA())</f>
        <v>1.7086953010583272E-2</v>
      </c>
      <c r="P960" s="44">
        <f>IFERROR(_xll.qlIndexFixing(ONIndex6M,I960,TRUE,_xll.ohTrigger(RecalcTrigger,Trigger6M)),NA())</f>
        <v>1.7615339610337344E-2</v>
      </c>
      <c r="Q960" s="183">
        <f>IFERROR(_xll.qlIndexFixing(ONIndex1Y,I960,TRUE,_xll.ohTrigger(RecalcTrigger,Trigger1Y)),NA())</f>
        <v>1.8238112167141551E-2</v>
      </c>
    </row>
    <row r="961" spans="2:17" x14ac:dyDescent="0.2">
      <c r="B961" s="39" t="s">
        <v>42</v>
      </c>
      <c r="D961" s="42">
        <f>_xll.qlCalendarAdvance(Calendar,$D960,B961,"f",FALSE)</f>
        <v>46315</v>
      </c>
      <c r="E961" s="177">
        <f>_xll.qlInterestRateIndexValueDate(IndexON,D961)</f>
        <v>46315</v>
      </c>
      <c r="F961" s="193">
        <f>IFERROR(_xll.qlIndexFixing(IndexON,D961,TRUE,_xll.ohTrigger(RecalcTrigger,TriggerON)),NA())</f>
        <v>1.584923602392152E-2</v>
      </c>
      <c r="H961" s="42">
        <f>_xll.qlCalendarAdvance(Calendar,$H960,B961,"f",FALSE)</f>
        <v>46315</v>
      </c>
      <c r="I961" s="177">
        <f>_xll.qlInterestRateIndexValueDate(Index1M,$H961)</f>
        <v>46317</v>
      </c>
      <c r="J961" s="182">
        <f>IFERROR(_xll.qlIndexFixing(Index1M,$H961,TRUE,_xll.ohTrigger(RecalcTrigger,Trigger1M)),NA())</f>
        <v>1.604759427217578E-2</v>
      </c>
      <c r="K961" s="44">
        <f>IFERROR(_xll.qlIndexFixing(Index3M,H961,TRUE,_xll.ohTrigger(RecalcTrigger,Trigger3M)),NA())</f>
        <v>1.7262631537211044E-2</v>
      </c>
      <c r="L961" s="44">
        <f>IFERROR(_xll.qlIndexFixing(Index6M,$H961,TRUE,_xll.ohTrigger(RecalcTrigger,Trigger6M)),NA())</f>
        <v>1.7948000037274127E-2</v>
      </c>
      <c r="M961" s="183">
        <f>IFERROR(_xll.qlIndexFixing(Index1Y,$H961,TRUE,_xll.ohTrigger(RecalcTrigger,Trigger1Y)),NA())</f>
        <v>1.8839117114674293E-2</v>
      </c>
      <c r="N961" s="182">
        <f>IFERROR(_xll.qlIndexFixing(ONIndex1M,I961,TRUE,_xll.ohTrigger(RecalcTrigger,Trigger1M)),NA())</f>
        <v>1.6001715860038956E-2</v>
      </c>
      <c r="O961" s="44">
        <f>IFERROR(_xll.qlIndexFixing(ONIndex3M,I961,TRUE,_xll.ohTrigger(RecalcTrigger,Trigger3M)),NA())</f>
        <v>1.7107561864806442E-2</v>
      </c>
      <c r="P961" s="44">
        <f>IFERROR(_xll.qlIndexFixing(ONIndex6M,I961,TRUE,_xll.ohTrigger(RecalcTrigger,Trigger6M)),NA())</f>
        <v>1.7635784812668476E-2</v>
      </c>
      <c r="Q961" s="183">
        <f>IFERROR(_xll.qlIndexFixing(ONIndex1Y,I961,TRUE,_xll.ohTrigger(RecalcTrigger,Trigger1Y)),NA())</f>
        <v>1.825785036182026E-2</v>
      </c>
    </row>
    <row r="962" spans="2:17" x14ac:dyDescent="0.2">
      <c r="B962" s="39" t="s">
        <v>42</v>
      </c>
      <c r="D962" s="42">
        <f>_xll.qlCalendarAdvance(Calendar,$D961,B962,"f",FALSE)</f>
        <v>46322</v>
      </c>
      <c r="E962" s="177">
        <f>_xll.qlInterestRateIndexValueDate(IndexON,D962)</f>
        <v>46322</v>
      </c>
      <c r="F962" s="193">
        <f>IFERROR(_xll.qlIndexFixing(IndexON,D962,TRUE,_xll.ohTrigger(RecalcTrigger,TriggerON)),NA())</f>
        <v>1.5868880884379877E-2</v>
      </c>
      <c r="H962" s="42">
        <f>_xll.qlCalendarAdvance(Calendar,$H961,B962,"f",FALSE)</f>
        <v>46322</v>
      </c>
      <c r="I962" s="177">
        <f>_xll.qlInterestRateIndexValueDate(Index1M,$H962)</f>
        <v>46324</v>
      </c>
      <c r="J962" s="182">
        <f>IFERROR(_xll.qlIndexFixing(Index1M,$H962,TRUE,_xll.ohTrigger(RecalcTrigger,Trigger1M)),NA())</f>
        <v>1.6068674586332543E-2</v>
      </c>
      <c r="K962" s="44">
        <f>IFERROR(_xll.qlIndexFixing(Index3M,H962,TRUE,_xll.ohTrigger(RecalcTrigger,Trigger3M)),NA())</f>
        <v>1.7282156233821833E-2</v>
      </c>
      <c r="L962" s="44">
        <f>IFERROR(_xll.qlIndexFixing(Index6M,$H962,TRUE,_xll.ohTrigger(RecalcTrigger,Trigger6M)),NA())</f>
        <v>1.7966062439301378E-2</v>
      </c>
      <c r="M962" s="183">
        <f>IFERROR(_xll.qlIndexFixing(Index1Y,$H962,TRUE,_xll.ohTrigger(RecalcTrigger,Trigger1Y)),NA())</f>
        <v>1.8853263263742651E-2</v>
      </c>
      <c r="N962" s="182">
        <f>IFERROR(_xll.qlIndexFixing(ONIndex1M,I962,TRUE,_xll.ohTrigger(RecalcTrigger,Trigger1M)),NA())</f>
        <v>1.6023040420956036E-2</v>
      </c>
      <c r="O962" s="44">
        <f>IFERROR(_xll.qlIndexFixing(ONIndex3M,I962,TRUE,_xll.ohTrigger(RecalcTrigger,Trigger3M)),NA())</f>
        <v>1.7128003646433854E-2</v>
      </c>
      <c r="P962" s="44">
        <f>IFERROR(_xll.qlIndexFixing(ONIndex6M,I962,TRUE,_xll.ohTrigger(RecalcTrigger,Trigger6M)),NA())</f>
        <v>1.7656044759268852E-2</v>
      </c>
      <c r="Q962" s="183">
        <f>IFERROR(_xll.qlIndexFixing(ONIndex1Y,I962,TRUE,_xll.ohTrigger(RecalcTrigger,Trigger1Y)),NA())</f>
        <v>1.8277381592533004E-2</v>
      </c>
    </row>
    <row r="963" spans="2:17" x14ac:dyDescent="0.2">
      <c r="B963" s="39" t="s">
        <v>42</v>
      </c>
      <c r="D963" s="42">
        <f>_xll.qlCalendarAdvance(Calendar,$D962,B963,"f",FALSE)</f>
        <v>46329</v>
      </c>
      <c r="E963" s="177">
        <f>_xll.qlInterestRateIndexValueDate(IndexON,D963)</f>
        <v>46329</v>
      </c>
      <c r="F963" s="193">
        <f>IFERROR(_xll.qlIndexFixing(IndexON,D963,TRUE,_xll.ohTrigger(RecalcTrigger,TriggerON)),NA())</f>
        <v>1.5888803078114577E-2</v>
      </c>
      <c r="H963" s="42">
        <f>_xll.qlCalendarAdvance(Calendar,$H962,B963,"f",FALSE)</f>
        <v>46329</v>
      </c>
      <c r="I963" s="177">
        <f>_xll.qlInterestRateIndexValueDate(Index1M,$H963)</f>
        <v>46331</v>
      </c>
      <c r="J963" s="182">
        <f>IFERROR(_xll.qlIndexFixing(Index1M,$H963,TRUE,_xll.ohTrigger(RecalcTrigger,Trigger1M)),NA())</f>
        <v>1.6089587989369381E-2</v>
      </c>
      <c r="K963" s="44">
        <f>IFERROR(_xll.qlIndexFixing(Index3M,H963,TRUE,_xll.ohTrigger(RecalcTrigger,Trigger3M)),NA())</f>
        <v>1.7301510348448432E-2</v>
      </c>
      <c r="L963" s="44">
        <f>IFERROR(_xll.qlIndexFixing(Index6M,$H963,TRUE,_xll.ohTrigger(RecalcTrigger,Trigger6M)),NA())</f>
        <v>1.7982272563650641E-2</v>
      </c>
      <c r="M963" s="183">
        <f>IFERROR(_xll.qlIndexFixing(Index1Y,$H963,TRUE,_xll.ohTrigger(RecalcTrigger,Trigger1Y)),NA())</f>
        <v>1.8867175513278937E-2</v>
      </c>
      <c r="N963" s="182">
        <f>IFERROR(_xll.qlIndexFixing(ONIndex1M,I963,TRUE,_xll.ohTrigger(RecalcTrigger,Trigger1M)),NA())</f>
        <v>1.6044198944209498E-2</v>
      </c>
      <c r="O963" s="44">
        <f>IFERROR(_xll.qlIndexFixing(ONIndex3M,I963,TRUE,_xll.ohTrigger(RecalcTrigger,Trigger3M)),NA())</f>
        <v>1.7148277942355961E-2</v>
      </c>
      <c r="P963" s="44">
        <f>IFERROR(_xll.qlIndexFixing(ONIndex6M,I963,TRUE,_xll.ohTrigger(RecalcTrigger,Trigger6M)),NA())</f>
        <v>1.7676118818403808E-2</v>
      </c>
      <c r="Q963" s="183">
        <f>IFERROR(_xll.qlIndexFixing(ONIndex1Y,I963,TRUE,_xll.ohTrigger(RecalcTrigger,Trigger1Y)),NA())</f>
        <v>1.8296704998208568E-2</v>
      </c>
    </row>
    <row r="964" spans="2:17" x14ac:dyDescent="0.2">
      <c r="B964" s="39" t="s">
        <v>42</v>
      </c>
      <c r="D964" s="42">
        <f>_xll.qlCalendarAdvance(Calendar,$D963,B964,"f",FALSE)</f>
        <v>46336</v>
      </c>
      <c r="E964" s="177">
        <f>_xll.qlInterestRateIndexValueDate(IndexON,D964)</f>
        <v>46336</v>
      </c>
      <c r="F964" s="193">
        <f>IFERROR(_xll.qlIndexFixing(IndexON,D964,TRUE,_xll.ohTrigger(RecalcTrigger,TriggerON)),NA())</f>
        <v>1.5909005465557513E-2</v>
      </c>
      <c r="H964" s="42">
        <f>_xll.qlCalendarAdvance(Calendar,$H963,B964,"f",FALSE)</f>
        <v>46336</v>
      </c>
      <c r="I964" s="177">
        <f>_xll.qlInterestRateIndexValueDate(Index1M,$H964)</f>
        <v>46338</v>
      </c>
      <c r="J964" s="182">
        <f>IFERROR(_xll.qlIndexFixing(Index1M,$H964,TRUE,_xll.ohTrigger(RecalcTrigger,Trigger1M)),NA())</f>
        <v>1.6110334065573828E-2</v>
      </c>
      <c r="K964" s="44">
        <f>IFERROR(_xll.qlIndexFixing(Index3M,H964,TRUE,_xll.ohTrigger(RecalcTrigger,Trigger3M)),NA())</f>
        <v>1.7320693463702106E-2</v>
      </c>
      <c r="L964" s="44">
        <f>IFERROR(_xll.qlIndexFixing(Index6M,$H964,TRUE,_xll.ohTrigger(RecalcTrigger,Trigger6M)),NA())</f>
        <v>1.7999957092091175E-2</v>
      </c>
      <c r="M964" s="183">
        <f>IFERROR(_xll.qlIndexFixing(Index1Y,$H964,TRUE,_xll.ohTrigger(RecalcTrigger,Trigger1Y)),NA())</f>
        <v>1.8880852976279807E-2</v>
      </c>
      <c r="N964" s="182">
        <f>IFERROR(_xll.qlIndexFixing(ONIndex1M,I964,TRUE,_xll.ohTrigger(RecalcTrigger,Trigger1M)),NA())</f>
        <v>1.6065191015410818E-2</v>
      </c>
      <c r="O964" s="44">
        <f>IFERROR(_xll.qlIndexFixing(ONIndex3M,I964,TRUE,_xll.ohTrigger(RecalcTrigger,Trigger3M)),NA())</f>
        <v>1.7168384339463216E-2</v>
      </c>
      <c r="P964" s="44">
        <f>IFERROR(_xll.qlIndexFixing(ONIndex6M,I964,TRUE,_xll.ohTrigger(RecalcTrigger,Trigger6M)),NA())</f>
        <v>1.7696006358578487E-2</v>
      </c>
      <c r="Q964" s="183">
        <f>IFERROR(_xll.qlIndexFixing(ONIndex1Y,I964,TRUE,_xll.ohTrigger(RecalcTrigger,Trigger1Y)),NA())</f>
        <v>1.8315819718175419E-2</v>
      </c>
    </row>
    <row r="965" spans="2:17" x14ac:dyDescent="0.2">
      <c r="B965" s="39" t="s">
        <v>42</v>
      </c>
      <c r="D965" s="42">
        <f>_xll.qlCalendarAdvance(Calendar,$D964,B965,"f",FALSE)</f>
        <v>46343</v>
      </c>
      <c r="E965" s="177">
        <f>_xll.qlInterestRateIndexValueDate(IndexON,D965)</f>
        <v>46343</v>
      </c>
      <c r="F965" s="193">
        <f>IFERROR(_xll.qlIndexFixing(IndexON,D965,TRUE,_xll.ohTrigger(RecalcTrigger,TriggerON)),NA())</f>
        <v>1.5929490907700128E-2</v>
      </c>
      <c r="H965" s="42">
        <f>_xll.qlCalendarAdvance(Calendar,$H964,B965,"f",FALSE)</f>
        <v>46343</v>
      </c>
      <c r="I965" s="177">
        <f>_xll.qlInterestRateIndexValueDate(Index1M,$H965)</f>
        <v>46345</v>
      </c>
      <c r="J965" s="182">
        <f>IFERROR(_xll.qlIndexFixing(Index1M,$H965,TRUE,_xll.ohTrigger(RecalcTrigger,Trigger1M)),NA())</f>
        <v>1.6130912399250907E-2</v>
      </c>
      <c r="K965" s="44">
        <f>IFERROR(_xll.qlIndexFixing(Index3M,H965,TRUE,_xll.ohTrigger(RecalcTrigger,Trigger3M)),NA())</f>
        <v>1.7339705162208899E-2</v>
      </c>
      <c r="L965" s="44">
        <f>IFERROR(_xll.qlIndexFixing(Index6M,$H965,TRUE,_xll.ohTrigger(RecalcTrigger,Trigger6M)),NA())</f>
        <v>1.8017445107961962E-2</v>
      </c>
      <c r="M965" s="183">
        <f>IFERROR(_xll.qlIndexFixing(Index1Y,$H965,TRUE,_xll.ohTrigger(RecalcTrigger,Trigger1Y)),NA())</f>
        <v>1.8894294765857758E-2</v>
      </c>
      <c r="N965" s="182">
        <f>IFERROR(_xll.qlIndexFixing(ONIndex1M,I965,TRUE,_xll.ohTrigger(RecalcTrigger,Trigger1M)),NA())</f>
        <v>1.6086016220251409E-2</v>
      </c>
      <c r="O965" s="44">
        <f>IFERROR(_xll.qlIndexFixing(ONIndex3M,I965,TRUE,_xll.ohTrigger(RecalcTrigger,Trigger3M)),NA())</f>
        <v>1.7188322424646074E-2</v>
      </c>
      <c r="P965" s="44">
        <f>IFERROR(_xll.qlIndexFixing(ONIndex6M,I965,TRUE,_xll.ohTrigger(RecalcTrigger,Trigger6M)),NA())</f>
        <v>1.771570674773848E-2</v>
      </c>
      <c r="Q965" s="183">
        <f>IFERROR(_xll.qlIndexFixing(ONIndex1Y,I965,TRUE,_xll.ohTrigger(RecalcTrigger,Trigger1Y)),NA())</f>
        <v>1.8334724891362342E-2</v>
      </c>
    </row>
    <row r="966" spans="2:17" x14ac:dyDescent="0.2">
      <c r="B966" s="39" t="s">
        <v>42</v>
      </c>
      <c r="D966" s="42">
        <f>_xll.qlCalendarAdvance(Calendar,$D965,B966,"f",FALSE)</f>
        <v>46350</v>
      </c>
      <c r="E966" s="177">
        <f>_xll.qlInterestRateIndexValueDate(IndexON,D966)</f>
        <v>46350</v>
      </c>
      <c r="F966" s="193">
        <f>IFERROR(_xll.qlIndexFixing(IndexON,D966,TRUE,_xll.ohTrigger(RecalcTrigger,TriggerON)),NA())</f>
        <v>1.5950262265134185E-2</v>
      </c>
      <c r="H966" s="42">
        <f>_xll.qlCalendarAdvance(Calendar,$H965,B966,"f",FALSE)</f>
        <v>46350</v>
      </c>
      <c r="I966" s="177">
        <f>_xll.qlInterestRateIndexValueDate(Index1M,$H966)</f>
        <v>46352</v>
      </c>
      <c r="J966" s="182">
        <f>IFERROR(_xll.qlIndexFixing(Index1M,$H966,TRUE,_xll.ohTrigger(RecalcTrigger,Trigger1M)),NA())</f>
        <v>1.615132257469315E-2</v>
      </c>
      <c r="K966" s="44">
        <f>IFERROR(_xll.qlIndexFixing(Index3M,H966,TRUE,_xll.ohTrigger(RecalcTrigger,Trigger3M)),NA())</f>
        <v>1.7358545026610488E-2</v>
      </c>
      <c r="L966" s="44">
        <f>IFERROR(_xll.qlIndexFixing(Index6M,$H966,TRUE,_xll.ohTrigger(RecalcTrigger,Trigger6M)),NA())</f>
        <v>1.8034735968759926E-2</v>
      </c>
      <c r="M966" s="183">
        <f>IFERROR(_xll.qlIndexFixing(Index1Y,$H966,TRUE,_xll.ohTrigger(RecalcTrigger,Trigger1Y)),NA())</f>
        <v>1.8907499995244003E-2</v>
      </c>
      <c r="N966" s="182">
        <f>IFERROR(_xll.qlIndexFixing(ONIndex1M,I966,TRUE,_xll.ohTrigger(RecalcTrigger,Trigger1M)),NA())</f>
        <v>1.6106674144582556E-2</v>
      </c>
      <c r="O966" s="44">
        <f>IFERROR(_xll.qlIndexFixing(ONIndex3M,I966,TRUE,_xll.ohTrigger(RecalcTrigger,Trigger3M)),NA())</f>
        <v>1.7208091784874924E-2</v>
      </c>
      <c r="P966" s="44">
        <f>IFERROR(_xll.qlIndexFixing(ONIndex6M,I966,TRUE,_xll.ohTrigger(RecalcTrigger,Trigger6M)),NA())</f>
        <v>1.7735219354468867E-2</v>
      </c>
      <c r="Q966" s="183">
        <f>IFERROR(_xll.qlIndexFixing(ONIndex1Y,I966,TRUE,_xll.ohTrigger(RecalcTrigger,Trigger1Y)),NA())</f>
        <v>1.8353419657097803E-2</v>
      </c>
    </row>
    <row r="967" spans="2:17" x14ac:dyDescent="0.2">
      <c r="B967" s="39" t="s">
        <v>42</v>
      </c>
      <c r="D967" s="42">
        <f>_xll.qlCalendarAdvance(Calendar,$D966,B967,"f",FALSE)</f>
        <v>46357</v>
      </c>
      <c r="E967" s="177">
        <f>_xll.qlInterestRateIndexValueDate(IndexON,D967)</f>
        <v>46357</v>
      </c>
      <c r="F967" s="193">
        <f>IFERROR(_xll.qlIndexFixing(IndexON,D967,TRUE,_xll.ohTrigger(RecalcTrigger,TriggerON)),NA())</f>
        <v>1.5971322398451449E-2</v>
      </c>
      <c r="H967" s="42">
        <f>_xll.qlCalendarAdvance(Calendar,$H966,B967,"f",FALSE)</f>
        <v>46357</v>
      </c>
      <c r="I967" s="177">
        <f>_xll.qlInterestRateIndexValueDate(Index1M,$H967)</f>
        <v>46359</v>
      </c>
      <c r="J967" s="182">
        <f>IFERROR(_xll.qlIndexFixing(Index1M,$H967,TRUE,_xll.ohTrigger(RecalcTrigger,Trigger1M)),NA())</f>
        <v>1.6171564176210573E-2</v>
      </c>
      <c r="K967" s="44">
        <f>IFERROR(_xll.qlIndexFixing(Index3M,H967,TRUE,_xll.ohTrigger(RecalcTrigger,Trigger3M)),NA())</f>
        <v>1.7373772571274593E-2</v>
      </c>
      <c r="L967" s="44">
        <f>IFERROR(_xll.qlIndexFixing(Index6M,$H967,TRUE,_xll.ohTrigger(RecalcTrigger,Trigger6M)),NA())</f>
        <v>1.8053432364817306E-2</v>
      </c>
      <c r="M967" s="183">
        <f>IFERROR(_xll.qlIndexFixing(Index1Y,$H967,TRUE,_xll.ohTrigger(RecalcTrigger,Trigger1Y)),NA())</f>
        <v>1.8920467777789978E-2</v>
      </c>
      <c r="N967" s="182">
        <f>IFERROR(_xll.qlIndexFixing(ONIndex1M,I967,TRUE,_xll.ohTrigger(RecalcTrigger,Trigger1M)),NA())</f>
        <v>1.612716437409567E-2</v>
      </c>
      <c r="O967" s="44">
        <f>IFERROR(_xll.qlIndexFixing(ONIndex3M,I967,TRUE,_xll.ohTrigger(RecalcTrigger,Trigger3M)),NA())</f>
        <v>1.7227692007040218E-2</v>
      </c>
      <c r="P967" s="44">
        <f>IFERROR(_xll.qlIndexFixing(ONIndex6M,I967,TRUE,_xll.ohTrigger(RecalcTrigger,Trigger6M)),NA())</f>
        <v>1.7754543546875112E-2</v>
      </c>
      <c r="Q967" s="183">
        <f>IFERROR(_xll.qlIndexFixing(ONIndex1Y,I967,TRUE,_xll.ohTrigger(RecalcTrigger,Trigger1Y)),NA())</f>
        <v>1.8371903154230651E-2</v>
      </c>
    </row>
    <row r="968" spans="2:17" x14ac:dyDescent="0.2">
      <c r="B968" s="39" t="s">
        <v>42</v>
      </c>
      <c r="D968" s="42">
        <f>_xll.qlCalendarAdvance(Calendar,$D967,B968,"f",FALSE)</f>
        <v>46364</v>
      </c>
      <c r="E968" s="177">
        <f>_xll.qlInterestRateIndexValueDate(IndexON,D968)</f>
        <v>46364</v>
      </c>
      <c r="F968" s="193">
        <f>IFERROR(_xll.qlIndexFixing(IndexON,D968,TRUE,_xll.ohTrigger(RecalcTrigger,TriggerON)),NA())</f>
        <v>1.5992674168483489E-2</v>
      </c>
      <c r="H968" s="42">
        <f>_xll.qlCalendarAdvance(Calendar,$H967,B968,"f",FALSE)</f>
        <v>46364</v>
      </c>
      <c r="I968" s="177">
        <f>_xll.qlInterestRateIndexValueDate(Index1M,$H968)</f>
        <v>46366</v>
      </c>
      <c r="J968" s="182">
        <f>IFERROR(_xll.qlIndexFixing(Index1M,$H968,TRUE,_xll.ohTrigger(RecalcTrigger,Trigger1M)),NA())</f>
        <v>1.6191636788113195E-2</v>
      </c>
      <c r="K968" s="44">
        <f>IFERROR(_xll.qlIndexFixing(Index3M,H968,TRUE,_xll.ohTrigger(RecalcTrigger,Trigger3M)),NA())</f>
        <v>1.7392290552088241E-2</v>
      </c>
      <c r="L968" s="44">
        <f>IFERROR(_xll.qlIndexFixing(Index6M,$H968,TRUE,_xll.ohTrigger(RecalcTrigger,Trigger6M)),NA())</f>
        <v>1.8070313435073249E-2</v>
      </c>
      <c r="M968" s="183">
        <f>IFERROR(_xll.qlIndexFixing(Index1Y,$H968,TRUE,_xll.ohTrigger(RecalcTrigger,Trigger1Y)),NA())</f>
        <v>1.8933197226970414E-2</v>
      </c>
      <c r="N968" s="182">
        <f>IFERROR(_xll.qlIndexFixing(ONIndex1M,I968,TRUE,_xll.ohTrigger(RecalcTrigger,Trigger1M)),NA())</f>
        <v>1.6147486494721974E-2</v>
      </c>
      <c r="O968" s="44">
        <f>IFERROR(_xll.qlIndexFixing(ONIndex3M,I968,TRUE,_xll.ohTrigger(RecalcTrigger,Trigger3M)),NA())</f>
        <v>1.7247122678032412E-2</v>
      </c>
      <c r="P968" s="44">
        <f>IFERROR(_xll.qlIndexFixing(ONIndex6M,I968,TRUE,_xll.ohTrigger(RecalcTrigger,Trigger6M)),NA())</f>
        <v>1.7773678693462358E-2</v>
      </c>
      <c r="Q968" s="183">
        <f>IFERROR(_xll.qlIndexFixing(ONIndex1Y,I968,TRUE,_xll.ohTrigger(RecalcTrigger,Trigger1Y)),NA())</f>
        <v>1.8390174522089353E-2</v>
      </c>
    </row>
    <row r="969" spans="2:17" x14ac:dyDescent="0.2">
      <c r="B969" s="39" t="s">
        <v>42</v>
      </c>
      <c r="D969" s="42">
        <f>_xll.qlCalendarAdvance(Calendar,$D968,B969,"f",FALSE)</f>
        <v>46371</v>
      </c>
      <c r="E969" s="177">
        <f>_xll.qlInterestRateIndexValueDate(IndexON,D969)</f>
        <v>46371</v>
      </c>
      <c r="F969" s="193">
        <f>IFERROR(_xll.qlIndexFixing(IndexON,D969,TRUE,_xll.ohTrigger(RecalcTrigger,TriggerON)),NA())</f>
        <v>1.6014320435902007E-2</v>
      </c>
      <c r="H969" s="42">
        <f>_xll.qlCalendarAdvance(Calendar,$H968,B969,"f",FALSE)</f>
        <v>46371</v>
      </c>
      <c r="I969" s="177">
        <f>_xll.qlInterestRateIndexValueDate(Index1M,$H969)</f>
        <v>46373</v>
      </c>
      <c r="J969" s="182">
        <f>IFERROR(_xll.qlIndexFixing(Index1M,$H969,TRUE,_xll.ohTrigger(RecalcTrigger,Trigger1M)),NA())</f>
        <v>1.6211539994716029E-2</v>
      </c>
      <c r="K969" s="44">
        <f>IFERROR(_xll.qlIndexFixing(Index3M,H969,TRUE,_xll.ohTrigger(RecalcTrigger,Trigger3M)),NA())</f>
        <v>1.7410635521216911E-2</v>
      </c>
      <c r="L969" s="44">
        <f>IFERROR(_xll.qlIndexFixing(Index6M,$H969,TRUE,_xll.ohTrigger(RecalcTrigger,Trigger6M)),NA())</f>
        <v>1.8086995367910551E-2</v>
      </c>
      <c r="M969" s="183">
        <f>IFERROR(_xll.qlIndexFixing(Index1Y,$H969,TRUE,_xll.ohTrigger(RecalcTrigger,Trigger1Y)),NA())</f>
        <v>1.8945687456383566E-2</v>
      </c>
      <c r="N969" s="182">
        <f>IFERROR(_xll.qlIndexFixing(ONIndex1M,I969,TRUE,_xll.ohTrigger(RecalcTrigger,Trigger1M)),NA())</f>
        <v>1.6167640092072944E-2</v>
      </c>
      <c r="O969" s="44">
        <f>IFERROR(_xll.qlIndexFixing(ONIndex3M,I969,TRUE,_xll.ohTrigger(RecalcTrigger,Trigger3M)),NA())</f>
        <v>1.7266383384821893E-2</v>
      </c>
      <c r="P969" s="44">
        <f>IFERROR(_xll.qlIndexFixing(ONIndex6M,I969,TRUE,_xll.ohTrigger(RecalcTrigger,Trigger6M)),NA())</f>
        <v>1.7792624162416004E-2</v>
      </c>
      <c r="Q969" s="183">
        <f>IFERROR(_xll.qlIndexFixing(ONIndex1Y,I969,TRUE,_xll.ohTrigger(RecalcTrigger,Trigger1Y)),NA())</f>
        <v>1.8408232899682631E-2</v>
      </c>
    </row>
    <row r="970" spans="2:17" x14ac:dyDescent="0.2">
      <c r="B970" s="39" t="s">
        <v>42</v>
      </c>
      <c r="D970" s="42">
        <f>_xll.qlCalendarAdvance(Calendar,$D969,B970,"f",FALSE)</f>
        <v>46378</v>
      </c>
      <c r="E970" s="177">
        <f>_xll.qlInterestRateIndexValueDate(IndexON,D970)</f>
        <v>46378</v>
      </c>
      <c r="F970" s="193">
        <f>IFERROR(_xll.qlIndexFixing(IndexON,D970,TRUE,_xll.ohTrigger(RecalcTrigger,TriggerON)),NA())</f>
        <v>1.6036264061378702E-2</v>
      </c>
      <c r="H970" s="42">
        <f>_xll.qlCalendarAdvance(Calendar,$H969,B970,"f",FALSE)</f>
        <v>46378</v>
      </c>
      <c r="I970" s="177">
        <f>_xll.qlInterestRateIndexValueDate(Index1M,$H970)</f>
        <v>46380</v>
      </c>
      <c r="J970" s="182">
        <f>IFERROR(_xll.qlIndexFixing(Index1M,$H970,TRUE,_xll.ohTrigger(RecalcTrigger,Trigger1M)),NA())</f>
        <v>1.6231273380336586E-2</v>
      </c>
      <c r="K970" s="44">
        <f>IFERROR(_xll.qlIndexFixing(Index3M,H970,TRUE,_xll.ohTrigger(RecalcTrigger,Trigger3M)),NA())</f>
        <v>1.7428807061453E-2</v>
      </c>
      <c r="L970" s="44">
        <f>IFERROR(_xll.qlIndexFixing(Index6M,$H970,TRUE,_xll.ohTrigger(RecalcTrigger,Trigger6M)),NA())</f>
        <v>1.8103477520915616E-2</v>
      </c>
      <c r="M970" s="183">
        <f>IFERROR(_xll.qlIndexFixing(Index1Y,$H970,TRUE,_xll.ohTrigger(RecalcTrigger,Trigger1Y)),NA())</f>
        <v>1.895793757975537E-2</v>
      </c>
      <c r="N970" s="182">
        <f>IFERROR(_xll.qlIndexFixing(ONIndex1M,I970,TRUE,_xll.ohTrigger(RecalcTrigger,Trigger1M)),NA())</f>
        <v>1.6190465888445971E-2</v>
      </c>
      <c r="O970" s="44">
        <f>IFERROR(_xll.qlIndexFixing(ONIndex3M,I970,TRUE,_xll.ohTrigger(RecalcTrigger,Trigger3M)),NA())</f>
        <v>1.7288186971677888E-2</v>
      </c>
      <c r="P970" s="44">
        <f>IFERROR(_xll.qlIndexFixing(ONIndex6M,I970,TRUE,_xll.ohTrigger(RecalcTrigger,Trigger6M)),NA())</f>
        <v>1.781404305835288E-2</v>
      </c>
      <c r="Q970" s="183">
        <f>IFERROR(_xll.qlIndexFixing(ONIndex1Y,I970,TRUE,_xll.ohTrigger(RecalcTrigger,Trigger1Y)),NA())</f>
        <v>1.8428609136860175E-2</v>
      </c>
    </row>
    <row r="971" spans="2:17" x14ac:dyDescent="0.2">
      <c r="B971" s="39" t="s">
        <v>42</v>
      </c>
      <c r="D971" s="42">
        <f>_xll.qlCalendarAdvance(Calendar,$D970,B971,"f",FALSE)</f>
        <v>46385</v>
      </c>
      <c r="E971" s="177">
        <f>_xll.qlInterestRateIndexValueDate(IndexON,D971)</f>
        <v>46385</v>
      </c>
      <c r="F971" s="193">
        <f>IFERROR(_xll.qlIndexFixing(IndexON,D971,TRUE,_xll.ohTrigger(RecalcTrigger,TriggerON)),NA())</f>
        <v>1.6058507905665209E-2</v>
      </c>
      <c r="H971" s="42">
        <f>_xll.qlCalendarAdvance(Calendar,$H970,B971,"f",FALSE)</f>
        <v>46385</v>
      </c>
      <c r="I971" s="177">
        <f>_xll.qlInterestRateIndexValueDate(Index1M,$H971)</f>
        <v>46387</v>
      </c>
      <c r="J971" s="182">
        <f>IFERROR(_xll.qlIndexFixing(Index1M,$H971,TRUE,_xll.ohTrigger(RecalcTrigger,Trigger1M)),NA())</f>
        <v>1.6245586091950929E-2</v>
      </c>
      <c r="K971" s="44">
        <f>IFERROR(_xll.qlIndexFixing(Index3M,H971,TRUE,_xll.ohTrigger(RecalcTrigger,Trigger3M)),NA())</f>
        <v>1.7446804755601342E-2</v>
      </c>
      <c r="L971" s="44">
        <f>IFERROR(_xll.qlIndexFixing(Index6M,$H971,TRUE,_xll.ohTrigger(RecalcTrigger,Trigger6M)),NA())</f>
        <v>1.8118210461605399E-2</v>
      </c>
      <c r="M971" s="183">
        <f>IFERROR(_xll.qlIndexFixing(Index1Y,$H971,TRUE,_xll.ohTrigger(RecalcTrigger,Trigger1Y)),NA())</f>
        <v>1.8969946710940527E-2</v>
      </c>
      <c r="N971" s="182">
        <f>IFERROR(_xll.qlIndexFixing(ONIndex1M,I971,TRUE,_xll.ohTrigger(RecalcTrigger,Trigger1M)),NA())</f>
        <v>1.6210256969779735E-2</v>
      </c>
      <c r="O971" s="44">
        <f>IFERROR(_xll.qlIndexFixing(ONIndex3M,I971,TRUE,_xll.ohTrigger(RecalcTrigger,Trigger3M)),NA())</f>
        <v>1.7307082078357183E-2</v>
      </c>
      <c r="P971" s="44">
        <f>IFERROR(_xll.qlIndexFixing(ONIndex6M,I971,TRUE,_xll.ohTrigger(RecalcTrigger,Trigger6M)),NA())</f>
        <v>1.7832579948136029E-2</v>
      </c>
      <c r="Q971" s="183">
        <f>IFERROR(_xll.qlIndexFixing(ONIndex1Y,I971,TRUE,_xll.ohTrigger(RecalcTrigger,Trigger1Y)),NA())</f>
        <v>1.8446208207940629E-2</v>
      </c>
    </row>
    <row r="972" spans="2:17" x14ac:dyDescent="0.2">
      <c r="B972" s="39" t="s">
        <v>42</v>
      </c>
      <c r="D972" s="42">
        <f>_xll.qlCalendarAdvance(Calendar,$D971,B972,"f",FALSE)</f>
        <v>46392</v>
      </c>
      <c r="E972" s="177">
        <f>_xll.qlInterestRateIndexValueDate(IndexON,D972)</f>
        <v>46392</v>
      </c>
      <c r="F972" s="193">
        <f>IFERROR(_xll.qlIndexFixing(IndexON,D972,TRUE,_xll.ohTrigger(RecalcTrigger,TriggerON)),NA())</f>
        <v>1.6081054829433228E-2</v>
      </c>
      <c r="H972" s="42">
        <f>_xll.qlCalendarAdvance(Calendar,$H971,B972,"f",FALSE)</f>
        <v>46392</v>
      </c>
      <c r="I972" s="177">
        <f>_xll.qlInterestRateIndexValueDate(Index1M,$H972)</f>
        <v>46394</v>
      </c>
      <c r="J972" s="182">
        <f>IFERROR(_xll.qlIndexFixing(Index1M,$H972,TRUE,_xll.ohTrigger(RecalcTrigger,Trigger1M)),NA())</f>
        <v>1.6270229025943383E-2</v>
      </c>
      <c r="K972" s="44">
        <f>IFERROR(_xll.qlIndexFixing(Index3M,H972,TRUE,_xll.ohTrigger(RecalcTrigger,Trigger3M)),NA())</f>
        <v>1.7464628186481868E-2</v>
      </c>
      <c r="L972" s="44">
        <f>IFERROR(_xll.qlIndexFixing(Index6M,$H972,TRUE,_xll.ohTrigger(RecalcTrigger,Trigger6M)),NA())</f>
        <v>1.8134304901461819E-2</v>
      </c>
      <c r="M972" s="183">
        <f>IFERROR(_xll.qlIndexFixing(Index1Y,$H972,TRUE,_xll.ohTrigger(RecalcTrigger,Trigger1Y)),NA())</f>
        <v>1.898171396392449E-2</v>
      </c>
      <c r="N972" s="182">
        <f>IFERROR(_xll.qlIndexFixing(ONIndex1M,I972,TRUE,_xll.ohTrigger(RecalcTrigger,Trigger1M)),NA())</f>
        <v>1.622708560258701E-2</v>
      </c>
      <c r="O972" s="44">
        <f>IFERROR(_xll.qlIndexFixing(ONIndex3M,I972,TRUE,_xll.ohTrigger(RecalcTrigger,Trigger3M)),NA())</f>
        <v>1.7323141588638791E-2</v>
      </c>
      <c r="P972" s="44">
        <f>IFERROR(_xll.qlIndexFixing(ONIndex6M,I972,TRUE,_xll.ohTrigger(RecalcTrigger,Trigger6M)),NA())</f>
        <v>1.7848316186688251E-2</v>
      </c>
      <c r="Q972" s="183">
        <f>IFERROR(_xll.qlIndexFixing(ONIndex1Y,I972,TRUE,_xll.ohTrigger(RecalcTrigger,Trigger1Y)),NA())</f>
        <v>1.8461121482395981E-2</v>
      </c>
    </row>
    <row r="973" spans="2:17" x14ac:dyDescent="0.2">
      <c r="B973" s="39" t="s">
        <v>42</v>
      </c>
      <c r="D973" s="42">
        <f>_xll.qlCalendarAdvance(Calendar,$D972,B973,"f",FALSE)</f>
        <v>46399</v>
      </c>
      <c r="E973" s="177">
        <f>_xll.qlInterestRateIndexValueDate(IndexON,D973)</f>
        <v>46399</v>
      </c>
      <c r="F973" s="193">
        <f>IFERROR(_xll.qlIndexFixing(IndexON,D973,TRUE,_xll.ohTrigger(RecalcTrigger,TriggerON)),NA())</f>
        <v>1.6103907693434394E-2</v>
      </c>
      <c r="H973" s="42">
        <f>_xll.qlCalendarAdvance(Calendar,$H972,B973,"f",FALSE)</f>
        <v>46399</v>
      </c>
      <c r="I973" s="177">
        <f>_xll.qlInterestRateIndexValueDate(Index1M,$H973)</f>
        <v>46401</v>
      </c>
      <c r="J973" s="182">
        <f>IFERROR(_xll.qlIndexFixing(Index1M,$H973,TRUE,_xll.ohTrigger(RecalcTrigger,Trigger1M)),NA())</f>
        <v>1.6289450454589627E-2</v>
      </c>
      <c r="K973" s="44">
        <f>IFERROR(_xll.qlIndexFixing(Index3M,H973,TRUE,_xll.ohTrigger(RecalcTrigger,Trigger3M)),NA())</f>
        <v>1.748227693692872E-2</v>
      </c>
      <c r="L973" s="44">
        <f>IFERROR(_xll.qlIndexFixing(Index6M,$H973,TRUE,_xll.ohTrigger(RecalcTrigger,Trigger6M)),NA())</f>
        <v>1.8150197689767535E-2</v>
      </c>
      <c r="M973" s="183">
        <f>IFERROR(_xll.qlIndexFixing(Index1Y,$H973,TRUE,_xll.ohTrigger(RecalcTrigger,Trigger1Y)),NA())</f>
        <v>1.8993238452825426E-2</v>
      </c>
      <c r="N973" s="182">
        <f>IFERROR(_xll.qlIndexFixing(ONIndex1M,I973,TRUE,_xll.ohTrigger(RecalcTrigger,Trigger1M)),NA())</f>
        <v>1.6246560964789936E-2</v>
      </c>
      <c r="O973" s="44">
        <f>IFERROR(_xll.qlIndexFixing(ONIndex3M,I973,TRUE,_xll.ohTrigger(RecalcTrigger,Trigger3M)),NA())</f>
        <v>1.7341718307601894E-2</v>
      </c>
      <c r="P973" s="44">
        <f>IFERROR(_xll.qlIndexFixing(ONIndex6M,I973,TRUE,_xll.ohTrigger(RecalcTrigger,Trigger6M)),NA())</f>
        <v>1.7866496628240469E-2</v>
      </c>
      <c r="Q973" s="183">
        <f>IFERROR(_xll.qlIndexFixing(ONIndex1Y,I973,TRUE,_xll.ohTrigger(RecalcTrigger,Trigger1Y)),NA())</f>
        <v>1.8478319290213818E-2</v>
      </c>
    </row>
    <row r="974" spans="2:17" x14ac:dyDescent="0.2">
      <c r="B974" s="39" t="s">
        <v>42</v>
      </c>
      <c r="D974" s="42">
        <f>_xll.qlCalendarAdvance(Calendar,$D973,B974,"f",FALSE)</f>
        <v>46406</v>
      </c>
      <c r="E974" s="177">
        <f>_xll.qlInterestRateIndexValueDate(IndexON,D974)</f>
        <v>46406</v>
      </c>
      <c r="F974" s="193">
        <f>IFERROR(_xll.qlIndexFixing(IndexON,D974,TRUE,_xll.ohTrigger(RecalcTrigger,TriggerON)),NA())</f>
        <v>1.6127069358340407E-2</v>
      </c>
      <c r="H974" s="42">
        <f>_xll.qlCalendarAdvance(Calendar,$H973,B974,"f",FALSE)</f>
        <v>46406</v>
      </c>
      <c r="I974" s="177">
        <f>_xll.qlInterestRateIndexValueDate(Index1M,$H974)</f>
        <v>46408</v>
      </c>
      <c r="J974" s="182">
        <f>IFERROR(_xll.qlIndexFixing(Index1M,$H974,TRUE,_xll.ohTrigger(RecalcTrigger,Trigger1M)),NA())</f>
        <v>1.6308500399581094E-2</v>
      </c>
      <c r="K974" s="44">
        <f>IFERROR(_xll.qlIndexFixing(Index3M,H974,TRUE,_xll.ohTrigger(RecalcTrigger,Trigger3M)),NA())</f>
        <v>1.7499750589792917E-2</v>
      </c>
      <c r="L974" s="44">
        <f>IFERROR(_xll.qlIndexFixing(Index6M,$H974,TRUE,_xll.ohTrigger(RecalcTrigger,Trigger6M)),NA())</f>
        <v>1.8165888184325529E-2</v>
      </c>
      <c r="M974" s="183">
        <f>IFERROR(_xll.qlIndexFixing(Index1Y,$H974,TRUE,_xll.ohTrigger(RecalcTrigger,Trigger1Y)),NA())</f>
        <v>1.90045192918975E-2</v>
      </c>
      <c r="N974" s="182">
        <f>IFERROR(_xll.qlIndexFixing(ONIndex1M,I974,TRUE,_xll.ohTrigger(RecalcTrigger,Trigger1M)),NA())</f>
        <v>1.6265865732574269E-2</v>
      </c>
      <c r="O974" s="44">
        <f>IFERROR(_xll.qlIndexFixing(ONIndex3M,I974,TRUE,_xll.ohTrigger(RecalcTrigger,Trigger3M)),NA())</f>
        <v>1.7360122996894489E-2</v>
      </c>
      <c r="P974" s="44">
        <f>IFERROR(_xll.qlIndexFixing(ONIndex6M,I974,TRUE,_xll.ohTrigger(RecalcTrigger,Trigger6M)),NA())</f>
        <v>1.7884484233645637E-2</v>
      </c>
      <c r="Q974" s="183">
        <f>IFERROR(_xll.qlIndexFixing(ONIndex1Y,I974,TRUE,_xll.ohTrigger(RecalcTrigger,Trigger1Y)),NA())</f>
        <v>1.8495299803449328E-2</v>
      </c>
    </row>
    <row r="975" spans="2:17" x14ac:dyDescent="0.2">
      <c r="B975" s="39" t="s">
        <v>42</v>
      </c>
      <c r="D975" s="42">
        <f>_xll.qlCalendarAdvance(Calendar,$D974,B975,"f",FALSE)</f>
        <v>46413</v>
      </c>
      <c r="E975" s="177">
        <f>_xll.qlInterestRateIndexValueDate(IndexON,D975)</f>
        <v>46413</v>
      </c>
      <c r="F975" s="193">
        <f>IFERROR(_xll.qlIndexFixing(IndexON,D975,TRUE,_xll.ohTrigger(RecalcTrigger,TriggerON)),NA())</f>
        <v>1.6150542684902902E-2</v>
      </c>
      <c r="H975" s="42">
        <f>_xll.qlCalendarAdvance(Calendar,$H974,B975,"f",FALSE)</f>
        <v>46413</v>
      </c>
      <c r="I975" s="177">
        <f>_xll.qlInterestRateIndexValueDate(Index1M,$H975)</f>
        <v>46415</v>
      </c>
      <c r="J975" s="182">
        <f>IFERROR(_xll.qlIndexFixing(Index1M,$H975,TRUE,_xll.ohTrigger(RecalcTrigger,Trigger1M)),NA())</f>
        <v>1.6322264814944105E-2</v>
      </c>
      <c r="K975" s="44">
        <f>IFERROR(_xll.qlIndexFixing(Index3M,H975,TRUE,_xll.ohTrigger(RecalcTrigger,Trigger3M)),NA())</f>
        <v>1.7517048727940576E-2</v>
      </c>
      <c r="L975" s="44">
        <f>IFERROR(_xll.qlIndexFixing(Index6M,$H975,TRUE,_xll.ohTrigger(RecalcTrigger,Trigger6M)),NA())</f>
        <v>1.8181375742978977E-2</v>
      </c>
      <c r="M975" s="183">
        <f>IFERROR(_xll.qlIndexFixing(Index1Y,$H975,TRUE,_xll.ohTrigger(RecalcTrigger,Trigger1Y)),NA())</f>
        <v>1.9015555595531759E-2</v>
      </c>
      <c r="N975" s="182">
        <f>IFERROR(_xll.qlIndexFixing(ONIndex1M,I975,TRUE,_xll.ohTrigger(RecalcTrigger,Trigger1M)),NA())</f>
        <v>1.6284999491791297E-2</v>
      </c>
      <c r="O975" s="44">
        <f>IFERROR(_xll.qlIndexFixing(ONIndex3M,I975,TRUE,_xll.ohTrigger(RecalcTrigger,Trigger3M)),NA())</f>
        <v>1.7378355243327093E-2</v>
      </c>
      <c r="P975" s="44">
        <f>IFERROR(_xll.qlIndexFixing(ONIndex6M,I975,TRUE,_xll.ohTrigger(RecalcTrigger,Trigger6M)),NA())</f>
        <v>1.7902278371249025E-2</v>
      </c>
      <c r="Q975" s="183">
        <f>IFERROR(_xll.qlIndexFixing(ONIndex1Y,I975,TRUE,_xll.ohTrigger(RecalcTrigger,Trigger1Y)),NA())</f>
        <v>1.8512062161111231E-2</v>
      </c>
    </row>
    <row r="976" spans="2:17" x14ac:dyDescent="0.2">
      <c r="B976" s="39" t="s">
        <v>42</v>
      </c>
      <c r="D976" s="42">
        <f>_xll.qlCalendarAdvance(Calendar,$D975,B976,"f",FALSE)</f>
        <v>46420</v>
      </c>
      <c r="E976" s="177">
        <f>_xll.qlInterestRateIndexValueDate(IndexON,D976)</f>
        <v>46420</v>
      </c>
      <c r="F976" s="193">
        <f>IFERROR(_xll.qlIndexFixing(IndexON,D976,TRUE,_xll.ohTrigger(RecalcTrigger,TriggerON)),NA())</f>
        <v>1.6174330533793579E-2</v>
      </c>
      <c r="H976" s="42">
        <f>_xll.qlCalendarAdvance(Calendar,$H975,B976,"f",FALSE)</f>
        <v>46420</v>
      </c>
      <c r="I976" s="177">
        <f>_xll.qlInterestRateIndexValueDate(Index1M,$H976)</f>
        <v>46422</v>
      </c>
      <c r="J976" s="182">
        <f>IFERROR(_xll.qlIndexFixing(Index1M,$H976,TRUE,_xll.ohTrigger(RecalcTrigger,Trigger1M)),NA())</f>
        <v>1.6339309876734882E-2</v>
      </c>
      <c r="K976" s="44">
        <f>IFERROR(_xll.qlIndexFixing(Index3M,H976,TRUE,_xll.ohTrigger(RecalcTrigger,Trigger3M)),NA())</f>
        <v>1.7532554288985997E-2</v>
      </c>
      <c r="L976" s="44">
        <f>IFERROR(_xll.qlIndexFixing(Index6M,$H976,TRUE,_xll.ohTrigger(RecalcTrigger,Trigger6M)),NA())</f>
        <v>1.8196659723613454E-2</v>
      </c>
      <c r="M976" s="183">
        <f>IFERROR(_xll.qlIndexFixing(Index1Y,$H976,TRUE,_xll.ohTrigger(RecalcTrigger,Trigger1Y)),NA())</f>
        <v>1.902634647825897E-2</v>
      </c>
      <c r="N976" s="182">
        <f>IFERROR(_xll.qlIndexFixing(ONIndex1M,I976,TRUE,_xll.ohTrigger(RecalcTrigger,Trigger1M)),NA())</f>
        <v>1.6303961828212366E-2</v>
      </c>
      <c r="O976" s="44">
        <f>IFERROR(_xll.qlIndexFixing(ONIndex3M,I976,TRUE,_xll.ohTrigger(RecalcTrigger,Trigger3M)),NA())</f>
        <v>1.739641463395003E-2</v>
      </c>
      <c r="P976" s="44">
        <f>IFERROR(_xll.qlIndexFixing(ONIndex6M,I976,TRUE,_xll.ohTrigger(RecalcTrigger,Trigger6M)),NA())</f>
        <v>1.7919878409475842E-2</v>
      </c>
      <c r="Q976" s="183">
        <f>IFERROR(_xll.qlIndexFixing(ONIndex1Y,I976,TRUE,_xll.ohTrigger(RecalcTrigger,Trigger1Y)),NA())</f>
        <v>1.8528605502368123E-2</v>
      </c>
    </row>
    <row r="977" spans="2:17" x14ac:dyDescent="0.2">
      <c r="B977" s="39" t="s">
        <v>42</v>
      </c>
      <c r="D977" s="42">
        <f>_xll.qlCalendarAdvance(Calendar,$D976,B977,"f",FALSE)</f>
        <v>46427</v>
      </c>
      <c r="E977" s="177">
        <f>_xll.qlInterestRateIndexValueDate(IndexON,D977)</f>
        <v>46427</v>
      </c>
      <c r="F977" s="193">
        <f>IFERROR(_xll.qlIndexFixing(IndexON,D977,TRUE,_xll.ohTrigger(RecalcTrigger,TriggerON)),NA())</f>
        <v>1.6198435765764074E-2</v>
      </c>
      <c r="H977" s="42">
        <f>_xll.qlCalendarAdvance(Calendar,$H976,B977,"f",FALSE)</f>
        <v>46427</v>
      </c>
      <c r="I977" s="177">
        <f>_xll.qlInterestRateIndexValueDate(Index1M,$H977)</f>
        <v>46429</v>
      </c>
      <c r="J977" s="182">
        <f>IFERROR(_xll.qlIndexFixing(Index1M,$H977,TRUE,_xll.ohTrigger(RecalcTrigger,Trigger1M)),NA())</f>
        <v>1.6357888982494462E-2</v>
      </c>
      <c r="K977" s="44">
        <f>IFERROR(_xll.qlIndexFixing(Index3M,H977,TRUE,_xll.ohTrigger(RecalcTrigger,Trigger3M)),NA())</f>
        <v>1.7549511995306501E-2</v>
      </c>
      <c r="L977" s="44">
        <f>IFERROR(_xll.qlIndexFixing(Index6M,$H977,TRUE,_xll.ohTrigger(RecalcTrigger,Trigger6M)),NA())</f>
        <v>1.8211739484157809E-2</v>
      </c>
      <c r="M977" s="183">
        <f>IFERROR(_xll.qlIndexFixing(Index1Y,$H977,TRUE,_xll.ohTrigger(RecalcTrigger,Trigger1Y)),NA())</f>
        <v>1.9036891054751155E-2</v>
      </c>
      <c r="N977" s="182">
        <f>IFERROR(_xll.qlIndexFixing(ONIndex1M,I977,TRUE,_xll.ohTrigger(RecalcTrigger,Trigger1M)),NA())</f>
        <v>1.6322752327448953E-2</v>
      </c>
      <c r="O977" s="44">
        <f>IFERROR(_xll.qlIndexFixing(ONIndex3M,I977,TRUE,_xll.ohTrigger(RecalcTrigger,Trigger3M)),NA())</f>
        <v>1.7414300755653755E-2</v>
      </c>
      <c r="P977" s="44">
        <f>IFERROR(_xll.qlIndexFixing(ONIndex6M,I977,TRUE,_xll.ohTrigger(RecalcTrigger,Trigger6M)),NA())</f>
        <v>1.7937283716511487E-2</v>
      </c>
      <c r="Q977" s="183">
        <f>IFERROR(_xll.qlIndexFixing(ONIndex1Y,I977,TRUE,_xll.ohTrigger(RecalcTrigger,Trigger1Y)),NA())</f>
        <v>1.8544928966388596E-2</v>
      </c>
    </row>
    <row r="978" spans="2:17" x14ac:dyDescent="0.2">
      <c r="B978" s="39" t="s">
        <v>42</v>
      </c>
      <c r="D978" s="42">
        <f>_xll.qlCalendarAdvance(Calendar,$D977,B978,"f",FALSE)</f>
        <v>46434</v>
      </c>
      <c r="E978" s="177">
        <f>_xll.qlInterestRateIndexValueDate(IndexON,D978)</f>
        <v>46434</v>
      </c>
      <c r="F978" s="193">
        <f>IFERROR(_xll.qlIndexFixing(IndexON,D978,TRUE,_xll.ohTrigger(RecalcTrigger,TriggerON)),NA())</f>
        <v>1.6222861241486086E-2</v>
      </c>
      <c r="H978" s="42">
        <f>_xll.qlCalendarAdvance(Calendar,$H977,B978,"f",FALSE)</f>
        <v>46434</v>
      </c>
      <c r="I978" s="177">
        <f>_xll.qlInterestRateIndexValueDate(Index1M,$H978)</f>
        <v>46436</v>
      </c>
      <c r="J978" s="182">
        <f>IFERROR(_xll.qlIndexFixing(Index1M,$H978,TRUE,_xll.ohTrigger(RecalcTrigger,Trigger1M)),NA())</f>
        <v>1.6376295088393888E-2</v>
      </c>
      <c r="K978" s="44">
        <f>IFERROR(_xll.qlIndexFixing(Index3M,H978,TRUE,_xll.ohTrigger(RecalcTrigger,Trigger3M)),NA())</f>
        <v>1.7566292973205441E-2</v>
      </c>
      <c r="L978" s="44">
        <f>IFERROR(_xll.qlIndexFixing(Index6M,$H978,TRUE,_xll.ohTrigger(RecalcTrigger,Trigger6M)),NA())</f>
        <v>1.8226614382581968E-2</v>
      </c>
      <c r="M978" s="183">
        <f>IFERROR(_xll.qlIndexFixing(Index1Y,$H978,TRUE,_xll.ohTrigger(RecalcTrigger,Trigger1Y)),NA())</f>
        <v>1.9047188439824666E-2</v>
      </c>
      <c r="N978" s="182">
        <f>IFERROR(_xll.qlIndexFixing(ONIndex1M,I978,TRUE,_xll.ohTrigger(RecalcTrigger,Trigger1M)),NA())</f>
        <v>1.6341370575432279E-2</v>
      </c>
      <c r="O978" s="44">
        <f>IFERROR(_xll.qlIndexFixing(ONIndex3M,I978,TRUE,_xll.ohTrigger(RecalcTrigger,Trigger3M)),NA())</f>
        <v>1.7432013195248786E-2</v>
      </c>
      <c r="P978" s="44">
        <f>IFERROR(_xll.qlIndexFixing(ONIndex6M,I978,TRUE,_xll.ohTrigger(RecalcTrigger,Trigger6M)),NA())</f>
        <v>1.795449366054136E-2</v>
      </c>
      <c r="Q978" s="183">
        <f>IFERROR(_xll.qlIndexFixing(ONIndex1Y,I978,TRUE,_xll.ohTrigger(RecalcTrigger,Trigger1Y)),NA())</f>
        <v>1.8561031692181373E-2</v>
      </c>
    </row>
    <row r="979" spans="2:17" x14ac:dyDescent="0.2">
      <c r="B979" s="39" t="s">
        <v>42</v>
      </c>
      <c r="D979" s="42">
        <f>_xll.qlCalendarAdvance(Calendar,$D978,B979,"f",FALSE)</f>
        <v>46441</v>
      </c>
      <c r="E979" s="177">
        <f>_xll.qlInterestRateIndexValueDate(IndexON,D979)</f>
        <v>46441</v>
      </c>
      <c r="F979" s="193">
        <f>IFERROR(_xll.qlIndexFixing(IndexON,D979,TRUE,_xll.ohTrigger(RecalcTrigger,TriggerON)),NA())</f>
        <v>1.6247609821871123E-2</v>
      </c>
      <c r="H979" s="42">
        <f>_xll.qlCalendarAdvance(Calendar,$H978,B979,"f",FALSE)</f>
        <v>46441</v>
      </c>
      <c r="I979" s="177">
        <f>_xll.qlInterestRateIndexValueDate(Index1M,$H979)</f>
        <v>46443</v>
      </c>
      <c r="J979" s="182">
        <f>IFERROR(_xll.qlIndexFixing(Index1M,$H979,TRUE,_xll.ohTrigger(RecalcTrigger,Trigger1M)),NA())</f>
        <v>1.6394527778974068E-2</v>
      </c>
      <c r="K979" s="44">
        <f>IFERROR(_xll.qlIndexFixing(Index3M,H979,TRUE,_xll.ohTrigger(RecalcTrigger,Trigger3M)),NA())</f>
        <v>1.7582896805658204E-2</v>
      </c>
      <c r="L979" s="44">
        <f>IFERROR(_xll.qlIndexFixing(Index6M,$H979,TRUE,_xll.ohTrigger(RecalcTrigger,Trigger6M)),NA())</f>
        <v>1.8241283776901786E-2</v>
      </c>
      <c r="M979" s="183">
        <f>IFERROR(_xll.qlIndexFixing(Index1Y,$H979,TRUE,_xll.ohTrigger(RecalcTrigger,Trigger1Y)),NA())</f>
        <v>1.9057237748441262E-2</v>
      </c>
      <c r="N979" s="182">
        <f>IFERROR(_xll.qlIndexFixing(ONIndex1M,I979,TRUE,_xll.ohTrigger(RecalcTrigger,Trigger1M)),NA())</f>
        <v>1.6359816157933693E-2</v>
      </c>
      <c r="O979" s="44">
        <f>IFERROR(_xll.qlIndexFixing(ONIndex3M,I979,TRUE,_xll.ohTrigger(RecalcTrigger,Trigger3M)),NA())</f>
        <v>1.7449551539865382E-2</v>
      </c>
      <c r="P979" s="44">
        <f>IFERROR(_xll.qlIndexFixing(ONIndex6M,I979,TRUE,_xll.ohTrigger(RecalcTrigger,Trigger6M)),NA())</f>
        <v>1.7971507609990667E-2</v>
      </c>
      <c r="Q979" s="183">
        <f>IFERROR(_xll.qlIndexFixing(ONIndex1Y,I979,TRUE,_xll.ohTrigger(RecalcTrigger,Trigger1Y)),NA())</f>
        <v>1.8576912818994984E-2</v>
      </c>
    </row>
    <row r="980" spans="2:17" x14ac:dyDescent="0.2">
      <c r="B980" s="39" t="s">
        <v>42</v>
      </c>
      <c r="D980" s="42">
        <f>_xll.qlCalendarAdvance(Calendar,$D979,B980,"f",FALSE)</f>
        <v>46448</v>
      </c>
      <c r="E980" s="177">
        <f>_xll.qlInterestRateIndexValueDate(IndexON,D980)</f>
        <v>46448</v>
      </c>
      <c r="F980" s="193">
        <f>IFERROR(_xll.qlIndexFixing(IndexON,D980,TRUE,_xll.ohTrigger(RecalcTrigger,TriggerON)),NA())</f>
        <v>1.627268436727114E-2</v>
      </c>
      <c r="H980" s="42">
        <f>_xll.qlCalendarAdvance(Calendar,$H979,B980,"f",FALSE)</f>
        <v>46448</v>
      </c>
      <c r="I980" s="177">
        <f>_xll.qlInterestRateIndexValueDate(Index1M,$H980)</f>
        <v>46450</v>
      </c>
      <c r="J980" s="182">
        <f>IFERROR(_xll.qlIndexFixing(Index1M,$H980,TRUE,_xll.ohTrigger(RecalcTrigger,Trigger1M)),NA())</f>
        <v>1.6419175636428751E-2</v>
      </c>
      <c r="K980" s="44">
        <f>IFERROR(_xll.qlIndexFixing(Index3M,H980,TRUE,_xll.ohTrigger(RecalcTrigger,Trigger3M)),NA())</f>
        <v>1.7604026861018293E-2</v>
      </c>
      <c r="L980" s="44">
        <f>IFERROR(_xll.qlIndexFixing(Index6M,$H980,TRUE,_xll.ohTrigger(RecalcTrigger,Trigger6M)),NA())</f>
        <v>1.8262847953463144E-2</v>
      </c>
      <c r="M980" s="183">
        <f>IFERROR(_xll.qlIndexFixing(Index1Y,$H980,TRUE,_xll.ohTrigger(RecalcTrigger,Trigger1Y)),NA())</f>
        <v>1.9070143444145857E-2</v>
      </c>
      <c r="N980" s="182">
        <f>IFERROR(_xll.qlIndexFixing(ONIndex1M,I980,TRUE,_xll.ohTrigger(RecalcTrigger,Trigger1M)),NA())</f>
        <v>1.6378088660644607E-2</v>
      </c>
      <c r="O980" s="44">
        <f>IFERROR(_xll.qlIndexFixing(ONIndex3M,I980,TRUE,_xll.ohTrigger(RecalcTrigger,Trigger3M)),NA())</f>
        <v>1.7466915376234127E-2</v>
      </c>
      <c r="P980" s="44">
        <f>IFERROR(_xll.qlIndexFixing(ONIndex6M,I980,TRUE,_xll.ohTrigger(RecalcTrigger,Trigger6M)),NA())</f>
        <v>1.7988324933284616E-2</v>
      </c>
      <c r="Q980" s="183">
        <f>IFERROR(_xll.qlIndexFixing(ONIndex1Y,I980,TRUE,_xll.ohTrigger(RecalcTrigger,Trigger1Y)),NA())</f>
        <v>1.8592571485758214E-2</v>
      </c>
    </row>
    <row r="981" spans="2:17" x14ac:dyDescent="0.2">
      <c r="B981" s="39" t="s">
        <v>42</v>
      </c>
      <c r="D981" s="42">
        <f>_xll.qlCalendarAdvance(Calendar,$D980,B981,"f",FALSE)</f>
        <v>46455</v>
      </c>
      <c r="E981" s="177">
        <f>_xll.qlInterestRateIndexValueDate(IndexON,D981)</f>
        <v>46455</v>
      </c>
      <c r="F981" s="193">
        <f>IFERROR(_xll.qlIndexFixing(IndexON,D981,TRUE,_xll.ohTrigger(RecalcTrigger,TriggerON)),NA())</f>
        <v>1.6298087738757516E-2</v>
      </c>
      <c r="H981" s="42">
        <f>_xll.qlCalendarAdvance(Calendar,$H980,B981,"f",FALSE)</f>
        <v>46455</v>
      </c>
      <c r="I981" s="177">
        <f>_xll.qlInterestRateIndexValueDate(Index1M,$H981)</f>
        <v>46457</v>
      </c>
      <c r="J981" s="182">
        <f>IFERROR(_xll.qlIndexFixing(Index1M,$H981,TRUE,_xll.ohTrigger(RecalcTrigger,Trigger1M)),NA())</f>
        <v>1.6437013557766278E-2</v>
      </c>
      <c r="K981" s="44">
        <f>IFERROR(_xll.qlIndexFixing(Index3M,H981,TRUE,_xll.ohTrigger(RecalcTrigger,Trigger3M)),NA())</f>
        <v>1.7620239140915987E-2</v>
      </c>
      <c r="L981" s="44">
        <f>IFERROR(_xll.qlIndexFixing(Index6M,$H981,TRUE,_xll.ohTrigger(RecalcTrigger,Trigger6M)),NA())</f>
        <v>1.8277032990585265E-2</v>
      </c>
      <c r="M981" s="183">
        <f>IFERROR(_xll.qlIndexFixing(Index1Y,$H981,TRUE,_xll.ohTrigger(RecalcTrigger,Trigger1Y)),NA())</f>
        <v>1.9079640141539546E-2</v>
      </c>
      <c r="N981" s="182">
        <f>IFERROR(_xll.qlIndexFixing(ONIndex1M,I981,TRUE,_xll.ohTrigger(RecalcTrigger,Trigger1M)),NA())</f>
        <v>1.6396187669336371E-2</v>
      </c>
      <c r="O981" s="44">
        <f>IFERROR(_xll.qlIndexFixing(ONIndex3M,I981,TRUE,_xll.ohTrigger(RecalcTrigger,Trigger3M)),NA())</f>
        <v>1.7484104291325409E-2</v>
      </c>
      <c r="P981" s="44">
        <f>IFERROR(_xll.qlIndexFixing(ONIndex6M,I981,TRUE,_xll.ohTrigger(RecalcTrigger,Trigger6M)),NA())</f>
        <v>1.8004944998528671E-2</v>
      </c>
      <c r="Q981" s="183">
        <f>IFERROR(_xll.qlIndexFixing(ONIndex1Y,I981,TRUE,_xll.ohTrigger(RecalcTrigger,Trigger1Y)),NA())</f>
        <v>1.8608006831799528E-2</v>
      </c>
    </row>
    <row r="982" spans="2:17" x14ac:dyDescent="0.2">
      <c r="B982" s="39" t="s">
        <v>42</v>
      </c>
      <c r="D982" s="42">
        <f>_xll.qlCalendarAdvance(Calendar,$D981,B982,"f",FALSE)</f>
        <v>46462</v>
      </c>
      <c r="E982" s="177">
        <f>_xll.qlInterestRateIndexValueDate(IndexON,D982)</f>
        <v>46462</v>
      </c>
      <c r="F982" s="193">
        <f>IFERROR(_xll.qlIndexFixing(IndexON,D982,TRUE,_xll.ohTrigger(RecalcTrigger,TriggerON)),NA())</f>
        <v>1.632382279684208E-2</v>
      </c>
      <c r="H982" s="42">
        <f>_xll.qlCalendarAdvance(Calendar,$H981,B982,"f",FALSE)</f>
        <v>46462</v>
      </c>
      <c r="I982" s="177">
        <f>_xll.qlInterestRateIndexValueDate(Index1M,$H982)</f>
        <v>46464</v>
      </c>
      <c r="J982" s="182">
        <f>IFERROR(_xll.qlIndexFixing(Index1M,$H982,TRUE,_xll.ohTrigger(RecalcTrigger,Trigger1M)),NA())</f>
        <v>1.6454676670346335E-2</v>
      </c>
      <c r="K982" s="44">
        <f>IFERROR(_xll.qlIndexFixing(Index3M,H982,TRUE,_xll.ohTrigger(RecalcTrigger,Trigger3M)),NA())</f>
        <v>1.7636272911044977E-2</v>
      </c>
      <c r="L982" s="44">
        <f>IFERROR(_xll.qlIndexFixing(Index6M,$H982,TRUE,_xll.ohTrigger(RecalcTrigger,Trigger6M)),NA())</f>
        <v>1.8291010318969004E-2</v>
      </c>
      <c r="M982" s="183">
        <f>IFERROR(_xll.qlIndexFixing(Index1Y,$H982,TRUE,_xll.ohTrigger(RecalcTrigger,Trigger1Y)),NA())</f>
        <v>1.9088885880015893E-2</v>
      </c>
      <c r="N982" s="182">
        <f>IFERROR(_xll.qlIndexFixing(ONIndex1M,I982,TRUE,_xll.ohTrigger(RecalcTrigger,Trigger1M)),NA())</f>
        <v>1.6414112769780331E-2</v>
      </c>
      <c r="O982" s="44">
        <f>IFERROR(_xll.qlIndexFixing(ONIndex3M,I982,TRUE,_xll.ohTrigger(RecalcTrigger,Trigger3M)),NA())</f>
        <v>1.7501117872029681E-2</v>
      </c>
      <c r="P982" s="44">
        <f>IFERROR(_xll.qlIndexFixing(ONIndex6M,I982,TRUE,_xll.ohTrigger(RecalcTrigger,Trigger6M)),NA())</f>
        <v>1.802136717414804E-2</v>
      </c>
      <c r="Q982" s="183">
        <f>IFERROR(_xll.qlIndexFixing(ONIndex1Y,I982,TRUE,_xll.ohTrigger(RecalcTrigger,Trigger1Y)),NA())</f>
        <v>1.862321799612765E-2</v>
      </c>
    </row>
    <row r="983" spans="2:17" x14ac:dyDescent="0.2">
      <c r="B983" s="39" t="s">
        <v>42</v>
      </c>
      <c r="D983" s="42">
        <f>_xll.qlCalendarAdvance(Calendar,$D982,B983,"f",FALSE)</f>
        <v>46469</v>
      </c>
      <c r="E983" s="177">
        <f>_xll.qlInterestRateIndexValueDate(IndexON,D983)</f>
        <v>46469</v>
      </c>
      <c r="F983" s="193">
        <f>IFERROR(_xll.qlIndexFixing(IndexON,D983,TRUE,_xll.ohTrigger(RecalcTrigger,TriggerON)),NA())</f>
        <v>1.6349892402436339E-2</v>
      </c>
      <c r="H983" s="42">
        <f>_xll.qlCalendarAdvance(Calendar,$H982,B983,"f",FALSE)</f>
        <v>46469</v>
      </c>
      <c r="I983" s="177">
        <f>_xll.qlInterestRateIndexValueDate(Index1M,$H983)</f>
        <v>46471</v>
      </c>
      <c r="J983" s="182">
        <f>IFERROR(_xll.qlIndexFixing(Index1M,$H983,TRUE,_xll.ohTrigger(RecalcTrigger,Trigger1M)),NA())</f>
        <v>1.6472164558558877E-2</v>
      </c>
      <c r="K983" s="44">
        <f>IFERROR(_xll.qlIndexFixing(Index3M,H983,TRUE,_xll.ohTrigger(RecalcTrigger,Trigger3M)),NA())</f>
        <v>1.7652127754319763E-2</v>
      </c>
      <c r="L983" s="44">
        <f>IFERROR(_xll.qlIndexFixing(Index6M,$H983,TRUE,_xll.ohTrigger(RecalcTrigger,Trigger6M)),NA())</f>
        <v>1.8304779296546028E-2</v>
      </c>
      <c r="M983" s="183">
        <f>IFERROR(_xll.qlIndexFixing(Index1Y,$H983,TRUE,_xll.ohTrigger(RecalcTrigger,Trigger1Y)),NA())</f>
        <v>1.909787977498098E-2</v>
      </c>
      <c r="N983" s="182">
        <f>IFERROR(_xll.qlIndexFixing(ONIndex1M,I983,TRUE,_xll.ohTrigger(RecalcTrigger,Trigger1M)),NA())</f>
        <v>1.6436903122425406E-2</v>
      </c>
      <c r="O983" s="44">
        <f>IFERROR(_xll.qlIndexFixing(ONIndex3M,I983,TRUE,_xll.ohTrigger(RecalcTrigger,Trigger3M)),NA())</f>
        <v>1.7522734176935728E-2</v>
      </c>
      <c r="P983" s="44">
        <f>IFERROR(_xll.qlIndexFixing(ONIndex6M,I983,TRUE,_xll.ohTrigger(RecalcTrigger,Trigger6M)),NA())</f>
        <v>1.8042189606646275E-2</v>
      </c>
      <c r="Q983" s="183">
        <f>IFERROR(_xll.qlIndexFixing(ONIndex1Y,I983,TRUE,_xll.ohTrigger(RecalcTrigger,Trigger1Y)),NA())</f>
        <v>1.864244441210694E-2</v>
      </c>
    </row>
    <row r="984" spans="2:17" x14ac:dyDescent="0.2">
      <c r="B984" s="39" t="s">
        <v>42</v>
      </c>
      <c r="D984" s="42">
        <f>_xll.qlCalendarAdvance(Calendar,$D983,B984,"f",FALSE)</f>
        <v>46476</v>
      </c>
      <c r="E984" s="177">
        <f>_xll.qlInterestRateIndexValueDate(IndexON,D984)</f>
        <v>46476</v>
      </c>
      <c r="F984" s="193">
        <f>IFERROR(_xll.qlIndexFixing(IndexON,D984,TRUE,_xll.ohTrigger(RecalcTrigger,TriggerON)),NA())</f>
        <v>1.6376299416132056E-2</v>
      </c>
      <c r="H984" s="42">
        <f>_xll.qlCalendarAdvance(Calendar,$H983,B984,"f",FALSE)</f>
        <v>46476</v>
      </c>
      <c r="I984" s="177">
        <f>_xll.qlInterestRateIndexValueDate(Index1M,$H984)</f>
        <v>46478</v>
      </c>
      <c r="J984" s="182">
        <f>IFERROR(_xll.qlIndexFixing(Index1M,$H984,TRUE,_xll.ohTrigger(RecalcTrigger,Trigger1M)),NA())</f>
        <v>1.6489476806791359E-2</v>
      </c>
      <c r="K984" s="44">
        <f>IFERROR(_xll.qlIndexFixing(Index3M,H984,TRUE,_xll.ohTrigger(RecalcTrigger,Trigger3M)),NA())</f>
        <v>1.7666284677500001E-2</v>
      </c>
      <c r="L984" s="44">
        <f>IFERROR(_xll.qlIndexFixing(Index6M,$H984,TRUE,_xll.ohTrigger(RecalcTrigger,Trigger6M)),NA())</f>
        <v>1.8314255185860571E-2</v>
      </c>
      <c r="M984" s="183">
        <f>IFERROR(_xll.qlIndexFixing(Index1Y,$H984,TRUE,_xll.ohTrigger(RecalcTrigger,Trigger1Y)),NA())</f>
        <v>1.9106620942000104E-2</v>
      </c>
      <c r="N984" s="182">
        <f>IFERROR(_xll.qlIndexFixing(ONIndex1M,I984,TRUE,_xll.ohTrigger(RecalcTrigger,Trigger1M)),NA())</f>
        <v>1.6449439589250048E-2</v>
      </c>
      <c r="O984" s="44">
        <f>IFERROR(_xll.qlIndexFixing(ONIndex3M,I984,TRUE,_xll.ohTrigger(RecalcTrigger,Trigger3M)),NA())</f>
        <v>1.7534617378158757E-2</v>
      </c>
      <c r="P984" s="44">
        <f>IFERROR(_xll.qlIndexFixing(ONIndex6M,I984,TRUE,_xll.ohTrigger(RecalcTrigger,Trigger6M)),NA())</f>
        <v>1.8053615329574058E-2</v>
      </c>
      <c r="Q984" s="183">
        <f>IFERROR(_xll.qlIndexFixing(ONIndex1Y,I984,TRUE,_xll.ohTrigger(RecalcTrigger,Trigger1Y)),NA())</f>
        <v>1.8652964336158817E-2</v>
      </c>
    </row>
    <row r="985" spans="2:17" x14ac:dyDescent="0.2">
      <c r="B985" s="39" t="s">
        <v>42</v>
      </c>
      <c r="D985" s="42">
        <f>_xll.qlCalendarAdvance(Calendar,$D984,B985,"f",FALSE)</f>
        <v>46483</v>
      </c>
      <c r="E985" s="177">
        <f>_xll.qlInterestRateIndexValueDate(IndexON,D985)</f>
        <v>46483</v>
      </c>
      <c r="F985" s="193">
        <f>IFERROR(_xll.qlIndexFixing(IndexON,D985,TRUE,_xll.ohTrigger(RecalcTrigger,TriggerON)),NA())</f>
        <v>1.6403046698600932E-2</v>
      </c>
      <c r="H985" s="42">
        <f>_xll.qlCalendarAdvance(Calendar,$H984,B985,"f",FALSE)</f>
        <v>46483</v>
      </c>
      <c r="I985" s="177">
        <f>_xll.qlInterestRateIndexValueDate(Index1M,$H985)</f>
        <v>46485</v>
      </c>
      <c r="J985" s="182">
        <f>IFERROR(_xll.qlIndexFixing(Index1M,$H985,TRUE,_xll.ohTrigger(RecalcTrigger,Trigger1M)),NA())</f>
        <v>1.6506612999446224E-2</v>
      </c>
      <c r="K985" s="44">
        <f>IFERROR(_xll.qlIndexFixing(Index3M,H985,TRUE,_xll.ohTrigger(RecalcTrigger,Trigger3M)),NA())</f>
        <v>1.768179257476964E-2</v>
      </c>
      <c r="L985" s="44">
        <f>IFERROR(_xll.qlIndexFixing(Index6M,$H985,TRUE,_xll.ohTrigger(RecalcTrigger,Trigger6M)),NA())</f>
        <v>1.832764907755555E-2</v>
      </c>
      <c r="M985" s="183">
        <f>IFERROR(_xll.qlIndexFixing(Index1Y,$H985,TRUE,_xll.ohTrigger(RecalcTrigger,Trigger1Y)),NA())</f>
        <v>1.911510849679909E-2</v>
      </c>
      <c r="N985" s="182">
        <f>IFERROR(_xll.qlIndexFixing(ONIndex1M,I985,TRUE,_xll.ohTrigger(RecalcTrigger,Trigger1M)),NA())</f>
        <v>1.6466840479738565E-2</v>
      </c>
      <c r="O985" s="44">
        <f>IFERROR(_xll.qlIndexFixing(ONIndex3M,I985,TRUE,_xll.ohTrigger(RecalcTrigger,Trigger3M)),NA())</f>
        <v>1.7551102477364466E-2</v>
      </c>
      <c r="P985" s="44">
        <f>IFERROR(_xll.qlIndexFixing(ONIndex6M,I985,TRUE,_xll.ohTrigger(RecalcTrigger,Trigger6M)),NA())</f>
        <v>1.806944004607125E-2</v>
      </c>
      <c r="Q985" s="183">
        <f>IFERROR(_xll.qlIndexFixing(ONIndex1Y,I985,TRUE,_xll.ohTrigger(RecalcTrigger,Trigger1Y)),NA())</f>
        <v>1.8667497790119114E-2</v>
      </c>
    </row>
    <row r="986" spans="2:17" x14ac:dyDescent="0.2">
      <c r="B986" s="39" t="s">
        <v>42</v>
      </c>
      <c r="D986" s="42">
        <f>_xll.qlCalendarAdvance(Calendar,$D985,B986,"f",FALSE)</f>
        <v>46490</v>
      </c>
      <c r="E986" s="177">
        <f>_xll.qlInterestRateIndexValueDate(IndexON,D986)</f>
        <v>46490</v>
      </c>
      <c r="F986" s="193">
        <f>IFERROR(_xll.qlIndexFixing(IndexON,D986,TRUE,_xll.ohTrigger(RecalcTrigger,TriggerON)),NA())</f>
        <v>1.6430137110674536E-2</v>
      </c>
      <c r="H986" s="42">
        <f>_xll.qlCalendarAdvance(Calendar,$H985,B986,"f",FALSE)</f>
        <v>46490</v>
      </c>
      <c r="I986" s="177">
        <f>_xll.qlInterestRateIndexValueDate(Index1M,$H986)</f>
        <v>46492</v>
      </c>
      <c r="J986" s="182">
        <f>IFERROR(_xll.qlIndexFixing(Index1M,$H986,TRUE,_xll.ohTrigger(RecalcTrigger,Trigger1M)),NA())</f>
        <v>1.6523572720925916E-2</v>
      </c>
      <c r="K986" s="44">
        <f>IFERROR(_xll.qlIndexFixing(Index3M,H986,TRUE,_xll.ohTrigger(RecalcTrigger,Trigger3M)),NA())</f>
        <v>1.7697120331986949E-2</v>
      </c>
      <c r="L986" s="44">
        <f>IFERROR(_xll.qlIndexFixing(Index6M,$H986,TRUE,_xll.ohTrigger(RecalcTrigger,Trigger6M)),NA())</f>
        <v>1.8340832860552443E-2</v>
      </c>
      <c r="M986" s="183">
        <f>IFERROR(_xll.qlIndexFixing(Index1Y,$H986,TRUE,_xll.ohTrigger(RecalcTrigger,Trigger1Y)),NA())</f>
        <v>1.9124264414380213E-2</v>
      </c>
      <c r="N986" s="182">
        <f>IFERROR(_xll.qlIndexFixing(ONIndex1M,I986,TRUE,_xll.ohTrigger(RecalcTrigger,Trigger1M)),NA())</f>
        <v>1.6484065805064674E-2</v>
      </c>
      <c r="O986" s="44">
        <f>IFERROR(_xll.qlIndexFixing(ONIndex3M,I986,TRUE,_xll.ohTrigger(RecalcTrigger,Trigger3M)),NA())</f>
        <v>1.7567410589824917E-2</v>
      </c>
      <c r="P986" s="44">
        <f>IFERROR(_xll.qlIndexFixing(ONIndex6M,I986,TRUE,_xll.ohTrigger(RecalcTrigger,Trigger6M)),NA())</f>
        <v>1.8085064346085034E-2</v>
      </c>
      <c r="Q986" s="183">
        <f>IFERROR(_xll.qlIndexFixing(ONIndex1Y,I986,TRUE,_xll.ohTrigger(RecalcTrigger,Trigger1Y)),NA())</f>
        <v>1.8681803618800785E-2</v>
      </c>
    </row>
    <row r="987" spans="2:17" x14ac:dyDescent="0.2">
      <c r="B987" s="39" t="s">
        <v>42</v>
      </c>
      <c r="D987" s="42">
        <f>_xll.qlCalendarAdvance(Calendar,$D986,B987,"f",FALSE)</f>
        <v>46497</v>
      </c>
      <c r="E987" s="177">
        <f>_xll.qlInterestRateIndexValueDate(IndexON,D987)</f>
        <v>46497</v>
      </c>
      <c r="F987" s="193">
        <f>IFERROR(_xll.qlIndexFixing(IndexON,D987,TRUE,_xll.ohTrigger(RecalcTrigger,TriggerON)),NA())</f>
        <v>1.6457573513104506E-2</v>
      </c>
      <c r="H987" s="42">
        <f>_xll.qlCalendarAdvance(Calendar,$H986,B987,"f",FALSE)</f>
        <v>46497</v>
      </c>
      <c r="I987" s="177">
        <f>_xll.qlInterestRateIndexValueDate(Index1M,$H987)</f>
        <v>46499</v>
      </c>
      <c r="J987" s="182">
        <f>IFERROR(_xll.qlIndexFixing(Index1M,$H987,TRUE,_xll.ohTrigger(RecalcTrigger,Trigger1M)),NA())</f>
        <v>1.6540355555635378E-2</v>
      </c>
      <c r="K987" s="44">
        <f>IFERROR(_xll.qlIndexFixing(Index3M,H987,TRUE,_xll.ohTrigger(RecalcTrigger,Trigger3M)),NA())</f>
        <v>1.7712267532175592E-2</v>
      </c>
      <c r="L987" s="44">
        <f>IFERROR(_xll.qlIndexFixing(Index6M,$H987,TRUE,_xll.ohTrigger(RecalcTrigger,Trigger6M)),NA())</f>
        <v>1.8353805893136801E-2</v>
      </c>
      <c r="M987" s="183">
        <f>IFERROR(_xll.qlIndexFixing(Index1Y,$H987,TRUE,_xll.ohTrigger(RecalcTrigger,Trigger1Y)),NA())</f>
        <v>1.9131319233459291E-2</v>
      </c>
      <c r="N987" s="182">
        <f>IFERROR(_xll.qlIndexFixing(ONIndex1M,I987,TRUE,_xll.ohTrigger(RecalcTrigger,Trigger1M)),NA())</f>
        <v>1.6501115150999723E-2</v>
      </c>
      <c r="O987" s="44">
        <f>IFERROR(_xll.qlIndexFixing(ONIndex3M,I987,TRUE,_xll.ohTrigger(RecalcTrigger,Trigger3M)),NA())</f>
        <v>1.7583541302510497E-2</v>
      </c>
      <c r="P987" s="44">
        <f>IFERROR(_xll.qlIndexFixing(ONIndex6M,I987,TRUE,_xll.ohTrigger(RecalcTrigger,Trigger6M)),NA())</f>
        <v>1.8100487597960679E-2</v>
      </c>
      <c r="Q987" s="183">
        <f>IFERROR(_xll.qlIndexFixing(ONIndex1Y,I987,TRUE,_xll.ohTrigger(RecalcTrigger,Trigger1Y)),NA())</f>
        <v>1.869588096145236E-2</v>
      </c>
    </row>
    <row r="988" spans="2:17" x14ac:dyDescent="0.2">
      <c r="B988" s="39" t="s">
        <v>42</v>
      </c>
      <c r="D988" s="42">
        <f>_xll.qlCalendarAdvance(Calendar,$D987,B988,"f",FALSE)</f>
        <v>46504</v>
      </c>
      <c r="E988" s="177">
        <f>_xll.qlInterestRateIndexValueDate(IndexON,D988)</f>
        <v>46504</v>
      </c>
      <c r="F988" s="193">
        <f>IFERROR(_xll.qlIndexFixing(IndexON,D988,TRUE,_xll.ohTrigger(RecalcTrigger,TriggerON)),NA())</f>
        <v>1.6485358766722413E-2</v>
      </c>
      <c r="H988" s="42">
        <f>_xll.qlCalendarAdvance(Calendar,$H987,B988,"f",FALSE)</f>
        <v>46504</v>
      </c>
      <c r="I988" s="177">
        <f>_xll.qlInterestRateIndexValueDate(Index1M,$H988)</f>
        <v>46506</v>
      </c>
      <c r="J988" s="182">
        <f>IFERROR(_xll.qlIndexFixing(Index1M,$H988,TRUE,_xll.ohTrigger(RecalcTrigger,Trigger1M)),NA())</f>
        <v>1.6556961087992039E-2</v>
      </c>
      <c r="K988" s="44">
        <f>IFERROR(_xll.qlIndexFixing(Index3M,H988,TRUE,_xll.ohTrigger(RecalcTrigger,Trigger3M)),NA())</f>
        <v>1.7727233758380305E-2</v>
      </c>
      <c r="L988" s="44">
        <f>IFERROR(_xll.qlIndexFixing(Index6M,$H988,TRUE,_xll.ohTrigger(RecalcTrigger,Trigger6M)),NA())</f>
        <v>1.8366567533642675E-2</v>
      </c>
      <c r="M988" s="183">
        <f>IFERROR(_xll.qlIndexFixing(Index1Y,$H988,TRUE,_xll.ohTrigger(RecalcTrigger,Trigger1Y)),NA())</f>
        <v>1.9136372129229313E-2</v>
      </c>
      <c r="N988" s="182">
        <f>IFERROR(_xll.qlIndexFixing(ONIndex1M,I988,TRUE,_xll.ohTrigger(RecalcTrigger,Trigger1M)),NA())</f>
        <v>1.6517988103315062E-2</v>
      </c>
      <c r="O988" s="44">
        <f>IFERROR(_xll.qlIndexFixing(ONIndex3M,I988,TRUE,_xll.ohTrigger(RecalcTrigger,Trigger3M)),NA())</f>
        <v>1.7599494202311661E-2</v>
      </c>
      <c r="P988" s="44">
        <f>IFERROR(_xll.qlIndexFixing(ONIndex6M,I988,TRUE,_xll.ohTrigger(RecalcTrigger,Trigger6M)),NA())</f>
        <v>1.8115709170043459E-2</v>
      </c>
      <c r="Q988" s="183">
        <f>IFERROR(_xll.qlIndexFixing(ONIndex1Y,I988,TRUE,_xll.ohTrigger(RecalcTrigger,Trigger1Y)),NA())</f>
        <v>1.8709728957002625E-2</v>
      </c>
    </row>
    <row r="989" spans="2:17" x14ac:dyDescent="0.2">
      <c r="B989" s="39" t="s">
        <v>42</v>
      </c>
      <c r="D989" s="42">
        <f>_xll.qlCalendarAdvance(Calendar,$D988,B989,"f",FALSE)</f>
        <v>46511</v>
      </c>
      <c r="E989" s="177">
        <f>_xll.qlInterestRateIndexValueDate(IndexON,D989)</f>
        <v>46511</v>
      </c>
      <c r="F989" s="193">
        <f>IFERROR(_xll.qlIndexFixing(IndexON,D989,TRUE,_xll.ohTrigger(RecalcTrigger,TriggerON)),NA())</f>
        <v>1.6513340855528469E-2</v>
      </c>
      <c r="H989" s="42">
        <f>_xll.qlCalendarAdvance(Calendar,$H988,B989,"f",FALSE)</f>
        <v>46511</v>
      </c>
      <c r="I989" s="177">
        <f>_xll.qlInterestRateIndexValueDate(Index1M,$H989)</f>
        <v>46513</v>
      </c>
      <c r="J989" s="182">
        <f>IFERROR(_xll.qlIndexFixing(Index1M,$H989,TRUE,_xll.ohTrigger(RecalcTrigger,Trigger1M)),NA())</f>
        <v>1.6573388902420827E-2</v>
      </c>
      <c r="K989" s="44">
        <f>IFERROR(_xll.qlIndexFixing(Index3M,H989,TRUE,_xll.ohTrigger(RecalcTrigger,Trigger3M)),NA())</f>
        <v>1.7743475995344222E-2</v>
      </c>
      <c r="L989" s="44">
        <f>IFERROR(_xll.qlIndexFixing(Index6M,$H989,TRUE,_xll.ohTrigger(RecalcTrigger,Trigger6M)),NA())</f>
        <v>1.8382981845392957E-2</v>
      </c>
      <c r="M989" s="183">
        <f>IFERROR(_xll.qlIndexFixing(Index1Y,$H989,TRUE,_xll.ohTrigger(RecalcTrigger,Trigger1Y)),NA())</f>
        <v>1.914650675741145E-2</v>
      </c>
      <c r="N989" s="182">
        <f>IFERROR(_xll.qlIndexFixing(ONIndex1M,I989,TRUE,_xll.ohTrigger(RecalcTrigger,Trigger1M)),NA())</f>
        <v>1.6534684247861975E-2</v>
      </c>
      <c r="O989" s="44">
        <f>IFERROR(_xll.qlIndexFixing(ONIndex3M,I989,TRUE,_xll.ohTrigger(RecalcTrigger,Trigger3M)),NA())</f>
        <v>1.7615268876198797E-2</v>
      </c>
      <c r="P989" s="44">
        <f>IFERROR(_xll.qlIndexFixing(ONIndex6M,I989,TRUE,_xll.ohTrigger(RecalcTrigger,Trigger6M)),NA())</f>
        <v>1.8130728430518772E-2</v>
      </c>
      <c r="Q989" s="183">
        <f>IFERROR(_xll.qlIndexFixing(ONIndex1Y,I989,TRUE,_xll.ohTrigger(RecalcTrigger,Trigger1Y)),NA())</f>
        <v>1.8723346744859981E-2</v>
      </c>
    </row>
    <row r="990" spans="2:17" x14ac:dyDescent="0.2">
      <c r="B990" s="39" t="s">
        <v>42</v>
      </c>
      <c r="D990" s="42">
        <f>_xll.qlCalendarAdvance(Calendar,$D989,B990,"f",FALSE)</f>
        <v>46518</v>
      </c>
      <c r="E990" s="177">
        <f>_xll.qlInterestRateIndexValueDate(IndexON,D990)</f>
        <v>46518</v>
      </c>
      <c r="F990" s="193">
        <f>IFERROR(_xll.qlIndexFixing(IndexON,D990,TRUE,_xll.ohTrigger(RecalcTrigger,TriggerON)),NA())</f>
        <v>1.6540976974201982E-2</v>
      </c>
      <c r="H990" s="42">
        <f>_xll.qlCalendarAdvance(Calendar,$H989,B990,"f",FALSE)</f>
        <v>46518</v>
      </c>
      <c r="I990" s="177">
        <f>_xll.qlInterestRateIndexValueDate(Index1M,$H990)</f>
        <v>46520</v>
      </c>
      <c r="J990" s="182">
        <f>IFERROR(_xll.qlIndexFixing(Index1M,$H990,TRUE,_xll.ohTrigger(RecalcTrigger,Trigger1M)),NA())</f>
        <v>1.6589638583344168E-2</v>
      </c>
      <c r="K990" s="44">
        <f>IFERROR(_xll.qlIndexFixing(Index3M,H990,TRUE,_xll.ohTrigger(RecalcTrigger,Trigger3M)),NA())</f>
        <v>1.7758066673682796E-2</v>
      </c>
      <c r="L990" s="44">
        <f>IFERROR(_xll.qlIndexFixing(Index6M,$H990,TRUE,_xll.ohTrigger(RecalcTrigger,Trigger6M)),NA())</f>
        <v>1.8395274393551257E-2</v>
      </c>
      <c r="M990" s="183">
        <f>IFERROR(_xll.qlIndexFixing(Index1Y,$H990,TRUE,_xll.ohTrigger(RecalcTrigger,Trigger1Y)),NA())</f>
        <v>1.9153720220272182E-2</v>
      </c>
      <c r="N990" s="182">
        <f>IFERROR(_xll.qlIndexFixing(ONIndex1M,I990,TRUE,_xll.ohTrigger(RecalcTrigger,Trigger1M)),NA())</f>
        <v>1.6551203170331874E-2</v>
      </c>
      <c r="O990" s="44">
        <f>IFERROR(_xll.qlIndexFixing(ONIndex3M,I990,TRUE,_xll.ohTrigger(RecalcTrigger,Trigger3M)),NA())</f>
        <v>1.7630864911062361E-2</v>
      </c>
      <c r="P990" s="44">
        <f>IFERROR(_xll.qlIndexFixing(ONIndex6M,I990,TRUE,_xll.ohTrigger(RecalcTrigger,Trigger6M)),NA())</f>
        <v>1.8145544747811826E-2</v>
      </c>
      <c r="Q990" s="183">
        <f>IFERROR(_xll.qlIndexFixing(ONIndex1Y,I990,TRUE,_xll.ohTrigger(RecalcTrigger,Trigger1Y)),NA())</f>
        <v>1.8736733463793342E-2</v>
      </c>
    </row>
    <row r="991" spans="2:17" x14ac:dyDescent="0.2">
      <c r="B991" s="39" t="s">
        <v>42</v>
      </c>
      <c r="D991" s="42">
        <f>_xll.qlCalendarAdvance(Calendar,$D990,B991,"f",FALSE)</f>
        <v>46525</v>
      </c>
      <c r="E991" s="177">
        <f>_xll.qlInterestRateIndexValueDate(IndexON,D991)</f>
        <v>46525</v>
      </c>
      <c r="F991" s="193">
        <f>IFERROR(_xll.qlIndexFixing(IndexON,D991,TRUE,_xll.ohTrigger(RecalcTrigger,TriggerON)),NA())</f>
        <v>1.6568216664945012E-2</v>
      </c>
      <c r="H991" s="42">
        <f>_xll.qlCalendarAdvance(Calendar,$H990,B991,"f",FALSE)</f>
        <v>46525</v>
      </c>
      <c r="I991" s="177">
        <f>_xll.qlInterestRateIndexValueDate(Index1M,$H991)</f>
        <v>46527</v>
      </c>
      <c r="J991" s="182">
        <f>IFERROR(_xll.qlIndexFixing(Index1M,$H991,TRUE,_xll.ohTrigger(RecalcTrigger,Trigger1M)),NA())</f>
        <v>1.6605709715194483E-2</v>
      </c>
      <c r="K991" s="44">
        <f>IFERROR(_xll.qlIndexFixing(Index3M,H991,TRUE,_xll.ohTrigger(RecalcTrigger,Trigger3M)),NA())</f>
        <v>1.7772475089117473E-2</v>
      </c>
      <c r="L991" s="44">
        <f>IFERROR(_xll.qlIndexFixing(Index6M,$H991,TRUE,_xll.ohTrigger(RecalcTrigger,Trigger6M)),NA())</f>
        <v>1.8407353456155164E-2</v>
      </c>
      <c r="M991" s="183">
        <f>IFERROR(_xll.qlIndexFixing(Index1Y,$H991,TRUE,_xll.ohTrigger(RecalcTrigger,Trigger1Y)),NA())</f>
        <v>1.9160684034370812E-2</v>
      </c>
      <c r="N991" s="182">
        <f>IFERROR(_xll.qlIndexFixing(ONIndex1M,I991,TRUE,_xll.ohTrigger(RecalcTrigger,Trigger1M)),NA())</f>
        <v>1.6567544456576044E-2</v>
      </c>
      <c r="O991" s="44">
        <f>IFERROR(_xll.qlIndexFixing(ONIndex3M,I991,TRUE,_xll.ohTrigger(RecalcTrigger,Trigger3M)),NA())</f>
        <v>1.7646281893872739E-2</v>
      </c>
      <c r="P991" s="44">
        <f>IFERROR(_xll.qlIndexFixing(ONIndex6M,I991,TRUE,_xll.ohTrigger(RecalcTrigger,Trigger6M)),NA())</f>
        <v>1.8160157490187956E-2</v>
      </c>
      <c r="Q991" s="183">
        <f>IFERROR(_xll.qlIndexFixing(ONIndex1Y,I991,TRUE,_xll.ohTrigger(RecalcTrigger,Trigger1Y)),NA())</f>
        <v>1.8749888253291047E-2</v>
      </c>
    </row>
    <row r="992" spans="2:17" x14ac:dyDescent="0.2">
      <c r="B992" s="39" t="s">
        <v>42</v>
      </c>
      <c r="D992" s="42">
        <f>_xll.qlCalendarAdvance(Calendar,$D991,B992,"f",FALSE)</f>
        <v>46532</v>
      </c>
      <c r="E992" s="177">
        <f>_xll.qlInterestRateIndexValueDate(IndexON,D992)</f>
        <v>46532</v>
      </c>
      <c r="F992" s="193">
        <f>IFERROR(_xll.qlIndexFixing(IndexON,D992,TRUE,_xll.ohTrigger(RecalcTrigger,TriggerON)),NA())</f>
        <v>1.6595057597221796E-2</v>
      </c>
      <c r="H992" s="42">
        <f>_xll.qlCalendarAdvance(Calendar,$H991,B992,"f",FALSE)</f>
        <v>46532</v>
      </c>
      <c r="I992" s="177">
        <f>_xll.qlInterestRateIndexValueDate(Index1M,$H992)</f>
        <v>46534</v>
      </c>
      <c r="J992" s="182">
        <f>IFERROR(_xll.qlIndexFixing(Index1M,$H992,TRUE,_xll.ohTrigger(RecalcTrigger,Trigger1M)),NA())</f>
        <v>1.6621601882414183E-2</v>
      </c>
      <c r="K992" s="44">
        <f>IFERROR(_xll.qlIndexFixing(Index3M,H992,TRUE,_xll.ohTrigger(RecalcTrigger,Trigger3M)),NA())</f>
        <v>1.7786700824724364E-2</v>
      </c>
      <c r="L992" s="44">
        <f>IFERROR(_xll.qlIndexFixing(Index6M,$H992,TRUE,_xll.ohTrigger(RecalcTrigger,Trigger6M)),NA())</f>
        <v>1.8419218391597908E-2</v>
      </c>
      <c r="M992" s="183">
        <f>IFERROR(_xll.qlIndexFixing(Index1Y,$H992,TRUE,_xll.ohTrigger(RecalcTrigger,Trigger1Y)),NA())</f>
        <v>1.9167401172664879E-2</v>
      </c>
      <c r="N992" s="182">
        <f>IFERROR(_xll.qlIndexFixing(ONIndex1M,I992,TRUE,_xll.ohTrigger(RecalcTrigger,Trigger1M)),NA())</f>
        <v>1.6583707692285898E-2</v>
      </c>
      <c r="O992" s="44">
        <f>IFERROR(_xll.qlIndexFixing(ONIndex3M,I992,TRUE,_xll.ohTrigger(RecalcTrigger,Trigger3M)),NA())</f>
        <v>1.7661519411360516E-2</v>
      </c>
      <c r="P992" s="44">
        <f>IFERROR(_xll.qlIndexFixing(ONIndex6M,I992,TRUE,_xll.ohTrigger(RecalcTrigger,Trigger6M)),NA())</f>
        <v>1.817456602607237E-2</v>
      </c>
      <c r="Q992" s="183">
        <f>IFERROR(_xll.qlIndexFixing(ONIndex1Y,I992,TRUE,_xll.ohTrigger(RecalcTrigger,Trigger1Y)),NA())</f>
        <v>1.8762810252201945E-2</v>
      </c>
    </row>
    <row r="993" spans="2:17" x14ac:dyDescent="0.2">
      <c r="B993" s="39" t="s">
        <v>42</v>
      </c>
      <c r="D993" s="42">
        <f>_xll.qlCalendarAdvance(Calendar,$D992,B993,"f",FALSE)</f>
        <v>46539</v>
      </c>
      <c r="E993" s="177">
        <f>_xll.qlInterestRateIndexValueDate(IndexON,D993)</f>
        <v>46539</v>
      </c>
      <c r="F993" s="193">
        <f>IFERROR(_xll.qlIndexFixing(IndexON,D993,TRUE,_xll.ohTrigger(RecalcTrigger,TriggerON)),NA())</f>
        <v>1.6621497440016952E-2</v>
      </c>
      <c r="H993" s="42">
        <f>_xll.qlCalendarAdvance(Calendar,$H992,B993,"f",FALSE)</f>
        <v>46539</v>
      </c>
      <c r="I993" s="177">
        <f>_xll.qlInterestRateIndexValueDate(Index1M,$H993)</f>
        <v>46541</v>
      </c>
      <c r="J993" s="182">
        <f>IFERROR(_xll.qlIndexFixing(Index1M,$H993,TRUE,_xll.ohTrigger(RecalcTrigger,Trigger1M)),NA())</f>
        <v>1.6637314669448178E-2</v>
      </c>
      <c r="K993" s="44">
        <f>IFERROR(_xll.qlIndexFixing(Index3M,H993,TRUE,_xll.ohTrigger(RecalcTrigger,Trigger3M)),NA())</f>
        <v>1.780074346360391E-2</v>
      </c>
      <c r="L993" s="44">
        <f>IFERROR(_xll.qlIndexFixing(Index6M,$H993,TRUE,_xll.ohTrigger(RecalcTrigger,Trigger6M)),NA())</f>
        <v>1.842718240031968E-2</v>
      </c>
      <c r="M993" s="183">
        <f>IFERROR(_xll.qlIndexFixing(Index1Y,$H993,TRUE,_xll.ohTrigger(RecalcTrigger,Trigger1Y)),NA())</f>
        <v>1.9173874632563006E-2</v>
      </c>
      <c r="N993" s="182">
        <f>IFERROR(_xll.qlIndexFixing(ONIndex1M,I993,TRUE,_xll.ohTrigger(RecalcTrigger,Trigger1M)),NA())</f>
        <v>1.6599692463152849E-2</v>
      </c>
      <c r="O993" s="44">
        <f>IFERROR(_xll.qlIndexFixing(ONIndex3M,I993,TRUE,_xll.ohTrigger(RecalcTrigger,Trigger3M)),NA())</f>
        <v>1.7676577050655951E-2</v>
      </c>
      <c r="P993" s="44">
        <f>IFERROR(_xll.qlIndexFixing(ONIndex6M,I993,TRUE,_xll.ohTrigger(RecalcTrigger,Trigger6M)),NA())</f>
        <v>1.8188769723490594E-2</v>
      </c>
      <c r="Q993" s="183">
        <f>IFERROR(_xll.qlIndexFixing(ONIndex1Y,I993,TRUE,_xll.ohTrigger(RecalcTrigger,Trigger1Y)),NA())</f>
        <v>1.8775498599854501E-2</v>
      </c>
    </row>
    <row r="994" spans="2:17" x14ac:dyDescent="0.2">
      <c r="B994" s="39" t="s">
        <v>42</v>
      </c>
      <c r="D994" s="42">
        <f>_xll.qlCalendarAdvance(Calendar,$D993,B994,"f",FALSE)</f>
        <v>46546</v>
      </c>
      <c r="E994" s="177">
        <f>_xll.qlInterestRateIndexValueDate(IndexON,D994)</f>
        <v>46546</v>
      </c>
      <c r="F994" s="193">
        <f>IFERROR(_xll.qlIndexFixing(IndexON,D994,TRUE,_xll.ohTrigger(RecalcTrigger,TriggerON)),NA())</f>
        <v>1.6647533862634845E-2</v>
      </c>
      <c r="H994" s="42">
        <f>_xll.qlCalendarAdvance(Calendar,$H993,B994,"f",FALSE)</f>
        <v>46546</v>
      </c>
      <c r="I994" s="177">
        <f>_xll.qlInterestRateIndexValueDate(Index1M,$H994)</f>
        <v>46548</v>
      </c>
      <c r="J994" s="182">
        <f>IFERROR(_xll.qlIndexFixing(Index1M,$H994,TRUE,_xll.ohTrigger(RecalcTrigger,Trigger1M)),NA())</f>
        <v>1.6652847660741377E-2</v>
      </c>
      <c r="K994" s="44">
        <f>IFERROR(_xll.qlIndexFixing(Index3M,H994,TRUE,_xll.ohTrigger(RecalcTrigger,Trigger3M)),NA())</f>
        <v>1.7814602588871322E-2</v>
      </c>
      <c r="L994" s="44">
        <f>IFERROR(_xll.qlIndexFixing(Index6M,$H994,TRUE,_xll.ohTrigger(RecalcTrigger,Trigger6M)),NA())</f>
        <v>1.8438662216288766E-2</v>
      </c>
      <c r="M994" s="183">
        <f>IFERROR(_xll.qlIndexFixing(Index1Y,$H994,TRUE,_xll.ohTrigger(RecalcTrigger,Trigger1Y)),NA())</f>
        <v>1.9180107435916874E-2</v>
      </c>
      <c r="N994" s="182">
        <f>IFERROR(_xll.qlIndexFixing(ONIndex1M,I994,TRUE,_xll.ohTrigger(RecalcTrigger,Trigger1M)),NA())</f>
        <v>1.6615498355188052E-2</v>
      </c>
      <c r="O994" s="44">
        <f>IFERROR(_xll.qlIndexFixing(ONIndex3M,I994,TRUE,_xll.ohTrigger(RecalcTrigger,Trigger3M)),NA())</f>
        <v>1.7691454398489626E-2</v>
      </c>
      <c r="P994" s="44">
        <f>IFERROR(_xll.qlIndexFixing(ONIndex6M,I994,TRUE,_xll.ohTrigger(RecalcTrigger,Trigger6M)),NA())</f>
        <v>1.8202767951107646E-2</v>
      </c>
      <c r="Q994" s="183">
        <f>IFERROR(_xll.qlIndexFixing(ONIndex1Y,I994,TRUE,_xll.ohTrigger(RecalcTrigger,Trigger1Y)),NA())</f>
        <v>1.8787952435177502E-2</v>
      </c>
    </row>
    <row r="995" spans="2:17" x14ac:dyDescent="0.2">
      <c r="B995" s="39" t="s">
        <v>42</v>
      </c>
      <c r="D995" s="42">
        <f>_xll.qlCalendarAdvance(Calendar,$D994,B995,"f",FALSE)</f>
        <v>46553</v>
      </c>
      <c r="E995" s="177">
        <f>_xll.qlInterestRateIndexValueDate(IndexON,D995)</f>
        <v>46553</v>
      </c>
      <c r="F995" s="193">
        <f>IFERROR(_xll.qlIndexFixing(IndexON,D995,TRUE,_xll.ohTrigger(RecalcTrigger,TriggerON)),NA())</f>
        <v>1.6673164534379836E-2</v>
      </c>
      <c r="H995" s="42">
        <f>_xll.qlCalendarAdvance(Calendar,$H994,B995,"f",FALSE)</f>
        <v>46553</v>
      </c>
      <c r="I995" s="177">
        <f>_xll.qlInterestRateIndexValueDate(Index1M,$H995)</f>
        <v>46555</v>
      </c>
      <c r="J995" s="182">
        <f>IFERROR(_xll.qlIndexFixing(Index1M,$H995,TRUE,_xll.ohTrigger(RecalcTrigger,Trigger1M)),NA())</f>
        <v>1.6668200440761172E-2</v>
      </c>
      <c r="K995" s="44">
        <f>IFERROR(_xll.qlIndexFixing(Index3M,H995,TRUE,_xll.ohTrigger(RecalcTrigger,Trigger3M)),NA())</f>
        <v>1.7828277783665272E-2</v>
      </c>
      <c r="L995" s="44">
        <f>IFERROR(_xll.qlIndexFixing(Index6M,$H995,TRUE,_xll.ohTrigger(RecalcTrigger,Trigger6M)),NA())</f>
        <v>1.8449926149988412E-2</v>
      </c>
      <c r="M995" s="183">
        <f>IFERROR(_xll.qlIndexFixing(Index1Y,$H995,TRUE,_xll.ohTrigger(RecalcTrigger,Trigger1Y)),NA())</f>
        <v>1.9186102629016009E-2</v>
      </c>
      <c r="N995" s="182">
        <f>IFERROR(_xll.qlIndexFixing(ONIndex1M,I995,TRUE,_xll.ohTrigger(RecalcTrigger,Trigger1M)),NA())</f>
        <v>1.6631124954002985E-2</v>
      </c>
      <c r="O995" s="44">
        <f>IFERROR(_xll.qlIndexFixing(ONIndex3M,I995,TRUE,_xll.ohTrigger(RecalcTrigger,Trigger3M)),NA())</f>
        <v>1.7706151041991802E-2</v>
      </c>
      <c r="P995" s="44">
        <f>IFERROR(_xll.qlIndexFixing(ONIndex6M,I995,TRUE,_xll.ohTrigger(RecalcTrigger,Trigger6M)),NA())</f>
        <v>1.8216560076949051E-2</v>
      </c>
      <c r="Q995" s="183">
        <f>IFERROR(_xll.qlIndexFixing(ONIndex1Y,I995,TRUE,_xll.ohTrigger(RecalcTrigger,Trigger1Y)),NA())</f>
        <v>1.8800170897419477E-2</v>
      </c>
    </row>
    <row r="996" spans="2:17" x14ac:dyDescent="0.2">
      <c r="B996" s="39" t="s">
        <v>42</v>
      </c>
      <c r="D996" s="42">
        <f>_xll.qlCalendarAdvance(Calendar,$D995,B996,"f",FALSE)</f>
        <v>46560</v>
      </c>
      <c r="E996" s="177">
        <f>_xll.qlInterestRateIndexValueDate(IndexON,D996)</f>
        <v>46560</v>
      </c>
      <c r="F996" s="193">
        <f>IFERROR(_xll.qlIndexFixing(IndexON,D996,TRUE,_xll.ohTrigger(RecalcTrigger,TriggerON)),NA())</f>
        <v>1.6698387124236547E-2</v>
      </c>
      <c r="H996" s="42">
        <f>_xll.qlCalendarAdvance(Calendar,$H995,B996,"f",FALSE)</f>
        <v>46560</v>
      </c>
      <c r="I996" s="177">
        <f>_xll.qlInterestRateIndexValueDate(Index1M,$H996)</f>
        <v>46562</v>
      </c>
      <c r="J996" s="182">
        <f>IFERROR(_xll.qlIndexFixing(Index1M,$H996,TRUE,_xll.ohTrigger(RecalcTrigger,Trigger1M)),NA())</f>
        <v>1.6683372593964962E-2</v>
      </c>
      <c r="K996" s="44">
        <f>IFERROR(_xll.qlIndexFixing(Index3M,H996,TRUE,_xll.ohTrigger(RecalcTrigger,Trigger3M)),NA())</f>
        <v>1.7841768631141813E-2</v>
      </c>
      <c r="L996" s="44">
        <f>IFERROR(_xll.qlIndexFixing(Index6M,$H996,TRUE,_xll.ohTrigger(RecalcTrigger,Trigger6M)),NA())</f>
        <v>1.8460973560180303E-2</v>
      </c>
      <c r="M996" s="183">
        <f>IFERROR(_xll.qlIndexFixing(Index1Y,$H996,TRUE,_xll.ohTrigger(RecalcTrigger,Trigger1Y)),NA())</f>
        <v>1.9191863282580397E-2</v>
      </c>
      <c r="N996" s="182">
        <f>IFERROR(_xll.qlIndexFixing(ONIndex1M,I996,TRUE,_xll.ohTrigger(RecalcTrigger,Trigger1M)),NA())</f>
        <v>1.6646571845368996E-2</v>
      </c>
      <c r="O996" s="44">
        <f>IFERROR(_xll.qlIndexFixing(ONIndex3M,I996,TRUE,_xll.ohTrigger(RecalcTrigger,Trigger3M)),NA())</f>
        <v>1.7720666567972998E-2</v>
      </c>
      <c r="P996" s="44">
        <f>IFERROR(_xll.qlIndexFixing(ONIndex6M,I996,TRUE,_xll.ohTrigger(RecalcTrigger,Trigger6M)),NA())</f>
        <v>1.8230145469519954E-2</v>
      </c>
      <c r="Q996" s="183">
        <f>IFERROR(_xll.qlIndexFixing(ONIndex1Y,I996,TRUE,_xll.ohTrigger(RecalcTrigger,Trigger1Y)),NA())</f>
        <v>1.8812153125589148E-2</v>
      </c>
    </row>
    <row r="997" spans="2:17" x14ac:dyDescent="0.2">
      <c r="B997" s="39" t="s">
        <v>42</v>
      </c>
      <c r="D997" s="42">
        <f>_xll.qlCalendarAdvance(Calendar,$D996,B997,"f",FALSE)</f>
        <v>46567</v>
      </c>
      <c r="E997" s="177">
        <f>_xll.qlInterestRateIndexValueDate(IndexON,D997)</f>
        <v>46567</v>
      </c>
      <c r="F997" s="193">
        <f>IFERROR(_xll.qlIndexFixing(IndexON,D997,TRUE,_xll.ohTrigger(RecalcTrigger,TriggerON)),NA())</f>
        <v>1.6723199301589275E-2</v>
      </c>
      <c r="H997" s="42">
        <f>_xll.qlCalendarAdvance(Calendar,$H996,B997,"f",FALSE)</f>
        <v>46567</v>
      </c>
      <c r="I997" s="177">
        <f>_xll.qlInterestRateIndexValueDate(Index1M,$H997)</f>
        <v>46569</v>
      </c>
      <c r="J997" s="182">
        <f>IFERROR(_xll.qlIndexFixing(Index1M,$H997,TRUE,_xll.ohTrigger(RecalcTrigger,Trigger1M)),NA())</f>
        <v>1.6698363704825137E-2</v>
      </c>
      <c r="K997" s="44">
        <f>IFERROR(_xll.qlIndexFixing(Index3M,H997,TRUE,_xll.ohTrigger(RecalcTrigger,Trigger3M)),NA())</f>
        <v>1.7855074714476976E-2</v>
      </c>
      <c r="L997" s="44">
        <f>IFERROR(_xll.qlIndexFixing(Index6M,$H997,TRUE,_xll.ohTrigger(RecalcTrigger,Trigger6M)),NA())</f>
        <v>1.8475308709004112E-2</v>
      </c>
      <c r="M997" s="183">
        <f>IFERROR(_xll.qlIndexFixing(Index1Y,$H997,TRUE,_xll.ohTrigger(RecalcTrigger,Trigger1Y)),NA())</f>
        <v>1.9197392491753954E-2</v>
      </c>
      <c r="N997" s="182">
        <f>IFERROR(_xll.qlIndexFixing(ONIndex1M,I997,TRUE,_xll.ohTrigger(RecalcTrigger,Trigger1M)),NA())</f>
        <v>1.666183861513737E-2</v>
      </c>
      <c r="O997" s="44">
        <f>IFERROR(_xll.qlIndexFixing(ONIndex3M,I997,TRUE,_xll.ohTrigger(RecalcTrigger,Trigger3M)),NA())</f>
        <v>1.773500056324373E-2</v>
      </c>
      <c r="P997" s="44">
        <f>IFERROR(_xll.qlIndexFixing(ONIndex6M,I997,TRUE,_xll.ohTrigger(RecalcTrigger,Trigger6M)),NA())</f>
        <v>1.8243523496925818E-2</v>
      </c>
      <c r="Q997" s="183">
        <f>IFERROR(_xll.qlIndexFixing(ONIndex1Y,I997,TRUE,_xll.ohTrigger(RecalcTrigger,Trigger1Y)),NA())</f>
        <v>1.8823898258935046E-2</v>
      </c>
    </row>
    <row r="998" spans="2:17" x14ac:dyDescent="0.2">
      <c r="B998" s="39" t="s">
        <v>42</v>
      </c>
      <c r="D998" s="42">
        <f>_xll.qlCalendarAdvance(Calendar,$D997,B998,"f",FALSE)</f>
        <v>46574</v>
      </c>
      <c r="E998" s="177">
        <f>_xll.qlInterestRateIndexValueDate(IndexON,D998)</f>
        <v>46574</v>
      </c>
      <c r="F998" s="193">
        <f>IFERROR(_xll.qlIndexFixing(IndexON,D998,TRUE,_xll.ohTrigger(RecalcTrigger,TriggerON)),NA())</f>
        <v>1.6747598735502578E-2</v>
      </c>
      <c r="H998" s="42">
        <f>_xll.qlCalendarAdvance(Calendar,$H997,B998,"f",FALSE)</f>
        <v>46574</v>
      </c>
      <c r="I998" s="177">
        <f>_xll.qlInterestRateIndexValueDate(Index1M,$H998)</f>
        <v>46576</v>
      </c>
      <c r="J998" s="182">
        <f>IFERROR(_xll.qlIndexFixing(Index1M,$H998,TRUE,_xll.ohTrigger(RecalcTrigger,Trigger1M)),NA())</f>
        <v>1.6713173357821576E-2</v>
      </c>
      <c r="K998" s="44">
        <f>IFERROR(_xll.qlIndexFixing(Index3M,H998,TRUE,_xll.ohTrigger(RecalcTrigger,Trigger3M)),NA())</f>
        <v>1.7868195616872862E-2</v>
      </c>
      <c r="L998" s="44">
        <f>IFERROR(_xll.qlIndexFixing(Index6M,$H998,TRUE,_xll.ohTrigger(RecalcTrigger,Trigger6M)),NA())</f>
        <v>1.8485875410840215E-2</v>
      </c>
      <c r="M998" s="183">
        <f>IFERROR(_xll.qlIndexFixing(Index1Y,$H998,TRUE,_xll.ohTrigger(RecalcTrigger,Trigger1Y)),NA())</f>
        <v>1.9202693376098905E-2</v>
      </c>
      <c r="N998" s="182">
        <f>IFERROR(_xll.qlIndexFixing(ONIndex1M,I998,TRUE,_xll.ohTrigger(RecalcTrigger,Trigger1M)),NA())</f>
        <v>1.6676924848919583E-2</v>
      </c>
      <c r="O998" s="44">
        <f>IFERROR(_xll.qlIndexFixing(ONIndex3M,I998,TRUE,_xll.ohTrigger(RecalcTrigger,Trigger3M)),NA())</f>
        <v>1.774915261493426E-2</v>
      </c>
      <c r="P998" s="44">
        <f>IFERROR(_xll.qlIndexFixing(ONIndex6M,I998,TRUE,_xll.ohTrigger(RecalcTrigger,Trigger6M)),NA())</f>
        <v>1.825669352759185E-2</v>
      </c>
      <c r="Q998" s="183">
        <f>IFERROR(_xll.qlIndexFixing(ONIndex1Y,I998,TRUE,_xll.ohTrigger(RecalcTrigger,Trigger1Y)),NA())</f>
        <v>1.8835405436465891E-2</v>
      </c>
    </row>
    <row r="999" spans="2:17" x14ac:dyDescent="0.2">
      <c r="B999" s="39" t="s">
        <v>42</v>
      </c>
      <c r="D999" s="42">
        <f>_xll.qlCalendarAdvance(Calendar,$D998,B999,"f",FALSE)</f>
        <v>46581</v>
      </c>
      <c r="E999" s="177">
        <f>_xll.qlInterestRateIndexValueDate(IndexON,D999)</f>
        <v>46581</v>
      </c>
      <c r="F999" s="193">
        <f>IFERROR(_xll.qlIndexFixing(IndexON,D999,TRUE,_xll.ohTrigger(RecalcTrigger,TriggerON)),NA())</f>
        <v>1.6771583095200882E-2</v>
      </c>
      <c r="H999" s="42">
        <f>_xll.qlCalendarAdvance(Calendar,$H998,B999,"f",FALSE)</f>
        <v>46581</v>
      </c>
      <c r="I999" s="177">
        <f>_xll.qlInterestRateIndexValueDate(Index1M,$H999)</f>
        <v>46583</v>
      </c>
      <c r="J999" s="182">
        <f>IFERROR(_xll.qlIndexFixing(Index1M,$H999,TRUE,_xll.ohTrigger(RecalcTrigger,Trigger1M)),NA())</f>
        <v>1.6727801137434162E-2</v>
      </c>
      <c r="K999" s="44">
        <f>IFERROR(_xll.qlIndexFixing(Index3M,H999,TRUE,_xll.ohTrigger(RecalcTrigger,Trigger3M)),NA())</f>
        <v>1.7881130921543729E-2</v>
      </c>
      <c r="L999" s="44">
        <f>IFERROR(_xll.qlIndexFixing(Index6M,$H999,TRUE,_xll.ohTrigger(RecalcTrigger,Trigger6M)),NA())</f>
        <v>1.8496223495835989E-2</v>
      </c>
      <c r="M999" s="183">
        <f>IFERROR(_xll.qlIndexFixing(Index1Y,$H999,TRUE,_xll.ohTrigger(RecalcTrigger,Trigger1Y)),NA())</f>
        <v>1.9207769079587721E-2</v>
      </c>
      <c r="N999" s="182">
        <f>IFERROR(_xll.qlIndexFixing(ONIndex1M,I999,TRUE,_xll.ohTrigger(RecalcTrigger,Trigger1M)),NA())</f>
        <v>1.6691830132726793E-2</v>
      </c>
      <c r="O999" s="44">
        <f>IFERROR(_xll.qlIndexFixing(ONIndex3M,I999,TRUE,_xll.ohTrigger(RecalcTrigger,Trigger3M)),NA())</f>
        <v>1.7763122309855106E-2</v>
      </c>
      <c r="P999" s="44">
        <f>IFERROR(_xll.qlIndexFixing(ONIndex6M,I999,TRUE,_xll.ohTrigger(RecalcTrigger,Trigger6M)),NA())</f>
        <v>1.8269654929783385E-2</v>
      </c>
      <c r="Q999" s="183">
        <f>IFERROR(_xll.qlIndexFixing(ONIndex1Y,I999,TRUE,_xll.ohTrigger(RecalcTrigger,Trigger1Y)),NA())</f>
        <v>1.8846673797430213E-2</v>
      </c>
    </row>
    <row r="1000" spans="2:17" x14ac:dyDescent="0.2">
      <c r="B1000" s="39" t="s">
        <v>42</v>
      </c>
      <c r="D1000" s="42">
        <f>_xll.qlCalendarAdvance(Calendar,$D999,B1000,"f",FALSE)</f>
        <v>46588</v>
      </c>
      <c r="E1000" s="177">
        <f>_xll.qlInterestRateIndexValueDate(IndexON,D1000)</f>
        <v>46588</v>
      </c>
      <c r="F1000" s="193">
        <f>IFERROR(_xll.qlIndexFixing(IndexON,D1000,TRUE,_xll.ohTrigger(RecalcTrigger,TriggerON)),NA())</f>
        <v>1.679515004998855E-2</v>
      </c>
      <c r="H1000" s="42">
        <f>_xll.qlCalendarAdvance(Calendar,$H999,B1000,"f",FALSE)</f>
        <v>46588</v>
      </c>
      <c r="I1000" s="177">
        <f>_xll.qlInterestRateIndexValueDate(Index1M,$H1000)</f>
        <v>46590</v>
      </c>
      <c r="J1000" s="182">
        <f>IFERROR(_xll.qlIndexFixing(Index1M,$H1000,TRUE,_xll.ohTrigger(RecalcTrigger,Trigger1M)),NA())</f>
        <v>1.6742246628155266E-2</v>
      </c>
      <c r="K1000" s="44">
        <f>IFERROR(_xll.qlIndexFixing(Index3M,H1000,TRUE,_xll.ohTrigger(RecalcTrigger,Trigger3M)),NA())</f>
        <v>1.7893880211729916E-2</v>
      </c>
      <c r="L1000" s="44">
        <f>IFERROR(_xll.qlIndexFixing(Index6M,$H1000,TRUE,_xll.ohTrigger(RecalcTrigger,Trigger6M)),NA())</f>
        <v>1.8506352322842794E-2</v>
      </c>
      <c r="M1000" s="183">
        <f>IFERROR(_xll.qlIndexFixing(Index1Y,$H1000,TRUE,_xll.ohTrigger(RecalcTrigger,Trigger1Y)),NA())</f>
        <v>1.9212622770598785E-2</v>
      </c>
      <c r="N1000" s="182">
        <f>IFERROR(_xll.qlIndexFixing(ONIndex1M,I1000,TRUE,_xll.ohTrigger(RecalcTrigger,Trigger1M)),NA())</f>
        <v>1.6706554052090539E-2</v>
      </c>
      <c r="O1000" s="44">
        <f>IFERROR(_xll.qlIndexFixing(ONIndex3M,I1000,TRUE,_xll.ohTrigger(RecalcTrigger,Trigger3M)),NA())</f>
        <v>1.7776909234816785E-2</v>
      </c>
      <c r="P1000" s="44">
        <f>IFERROR(_xll.qlIndexFixing(ONIndex6M,I1000,TRUE,_xll.ohTrigger(RecalcTrigger,Trigger6M)),NA())</f>
        <v>1.8282407071925633E-2</v>
      </c>
      <c r="Q1000" s="183">
        <f>IFERROR(_xll.qlIndexFixing(ONIndex1Y,I1000,TRUE,_xll.ohTrigger(RecalcTrigger,Trigger1Y)),NA())</f>
        <v>1.8857702480916672E-2</v>
      </c>
    </row>
    <row r="1001" spans="2:17" x14ac:dyDescent="0.2">
      <c r="B1001" s="39" t="s">
        <v>42</v>
      </c>
      <c r="D1001" s="42">
        <f>_xll.qlCalendarAdvance(Calendar,$D1000,B1001,"f",FALSE)</f>
        <v>46595</v>
      </c>
      <c r="E1001" s="177">
        <f>_xll.qlInterestRateIndexValueDate(IndexON,D1001)</f>
        <v>46595</v>
      </c>
      <c r="F1001" s="193">
        <f>IFERROR(_xll.qlIndexFixing(IndexON,D1001,TRUE,_xll.ohTrigger(RecalcTrigger,TriggerON)),NA())</f>
        <v>1.6818297269010074E-2</v>
      </c>
      <c r="H1001" s="42">
        <f>_xll.qlCalendarAdvance(Calendar,$H1000,B1001,"f",FALSE)</f>
        <v>46595</v>
      </c>
      <c r="I1001" s="177">
        <f>_xll.qlInterestRateIndexValueDate(Index1M,$H1001)</f>
        <v>46597</v>
      </c>
      <c r="J1001" s="182">
        <f>IFERROR(_xll.qlIndexFixing(Index1M,$H1001,TRUE,_xll.ohTrigger(RecalcTrigger,Trigger1M)),NA())</f>
        <v>1.6756509414482257E-2</v>
      </c>
      <c r="K1001" s="44">
        <f>IFERROR(_xll.qlIndexFixing(Index3M,H1001,TRUE,_xll.ohTrigger(RecalcTrigger,Trigger3M)),NA())</f>
        <v>1.7906443070692599E-2</v>
      </c>
      <c r="L1001" s="44">
        <f>IFERROR(_xll.qlIndexFixing(Index6M,$H1001,TRUE,_xll.ohTrigger(RecalcTrigger,Trigger6M)),NA())</f>
        <v>1.8516261250771729E-2</v>
      </c>
      <c r="M1001" s="183">
        <f>IFERROR(_xll.qlIndexFixing(Index1Y,$H1001,TRUE,_xll.ohTrigger(RecalcTrigger,Trigger1Y)),NA())</f>
        <v>1.9217257641906842E-2</v>
      </c>
      <c r="N1001" s="182">
        <f>IFERROR(_xll.qlIndexFixing(ONIndex1M,I1001,TRUE,_xll.ohTrigger(RecalcTrigger,Trigger1M)),NA())</f>
        <v>1.6721096193021978E-2</v>
      </c>
      <c r="O1001" s="44">
        <f>IFERROR(_xll.qlIndexFixing(ONIndex3M,I1001,TRUE,_xll.ohTrigger(RecalcTrigger,Trigger3M)),NA())</f>
        <v>1.7790512976869621E-2</v>
      </c>
      <c r="P1001" s="44">
        <f>IFERROR(_xll.qlIndexFixing(ONIndex6M,I1001,TRUE,_xll.ohTrigger(RecalcTrigger,Trigger6M)),NA())</f>
        <v>1.8294949322124054E-2</v>
      </c>
      <c r="Q1001" s="183">
        <f>IFERROR(_xll.qlIndexFixing(ONIndex1Y,I1001,TRUE,_xll.ohTrigger(RecalcTrigger,Trigger1Y)),NA())</f>
        <v>1.8868490625933987E-2</v>
      </c>
    </row>
    <row r="1002" spans="2:17" x14ac:dyDescent="0.2">
      <c r="B1002" s="39" t="s">
        <v>42</v>
      </c>
      <c r="D1002" s="42">
        <f>_xll.qlCalendarAdvance(Calendar,$D1001,B1002,"f",FALSE)</f>
        <v>46602</v>
      </c>
      <c r="E1002" s="177">
        <f>_xll.qlInterestRateIndexValueDate(IndexON,D1002)</f>
        <v>46602</v>
      </c>
      <c r="F1002" s="193">
        <f>IFERROR(_xll.qlIndexFixing(IndexON,D1002,TRUE,_xll.ohTrigger(RecalcTrigger,TriggerON)),NA())</f>
        <v>1.6841022421409946E-2</v>
      </c>
      <c r="H1002" s="42">
        <f>_xll.qlCalendarAdvance(Calendar,$H1001,B1002,"f",FALSE)</f>
        <v>46602</v>
      </c>
      <c r="I1002" s="177">
        <f>_xll.qlInterestRateIndexValueDate(Index1M,$H1002)</f>
        <v>46604</v>
      </c>
      <c r="J1002" s="182">
        <f>IFERROR(_xll.qlIndexFixing(Index1M,$H1002,TRUE,_xll.ohTrigger(RecalcTrigger,Trigger1M)),NA())</f>
        <v>1.6770589080917497E-2</v>
      </c>
      <c r="K1002" s="44">
        <f>IFERROR(_xll.qlIndexFixing(Index3M,H1002,TRUE,_xll.ohTrigger(RecalcTrigger,Trigger3M)),NA())</f>
        <v>1.7918819081712074E-2</v>
      </c>
      <c r="L1002" s="44">
        <f>IFERROR(_xll.qlIndexFixing(Index6M,$H1002,TRUE,_xll.ohTrigger(RecalcTrigger,Trigger6M)),NA())</f>
        <v>1.8525949638594056E-2</v>
      </c>
      <c r="M1002" s="183">
        <f>IFERROR(_xll.qlIndexFixing(Index1Y,$H1002,TRUE,_xll.ohTrigger(RecalcTrigger,Trigger1Y)),NA())</f>
        <v>1.9221676910679941E-2</v>
      </c>
      <c r="N1002" s="182">
        <f>IFERROR(_xll.qlIndexFixing(ONIndex1M,I1002,TRUE,_xll.ohTrigger(RecalcTrigger,Trigger1M)),NA())</f>
        <v>1.6735456141132588E-2</v>
      </c>
      <c r="O1002" s="44">
        <f>IFERROR(_xll.qlIndexFixing(ONIndex3M,I1002,TRUE,_xll.ohTrigger(RecalcTrigger,Trigger3M)),NA())</f>
        <v>1.7803933122984006E-2</v>
      </c>
      <c r="P1002" s="44">
        <f>IFERROR(_xll.qlIndexFixing(ONIndex6M,I1002,TRUE,_xll.ohTrigger(RecalcTrigger,Trigger6M)),NA())</f>
        <v>1.8307281048963731E-2</v>
      </c>
      <c r="Q1002" s="183">
        <f>IFERROR(_xll.qlIndexFixing(ONIndex1Y,I1002,TRUE,_xll.ohTrigger(RecalcTrigger,Trigger1Y)),NA())</f>
        <v>1.8879037371810625E-2</v>
      </c>
    </row>
    <row r="1003" spans="2:17" x14ac:dyDescent="0.2">
      <c r="B1003" s="39" t="s">
        <v>42</v>
      </c>
      <c r="D1003" s="42">
        <f>_xll.qlCalendarAdvance(Calendar,$D1002,B1003,"f",FALSE)</f>
        <v>46609</v>
      </c>
      <c r="E1003" s="177">
        <f>_xll.qlInterestRateIndexValueDate(IndexON,D1003)</f>
        <v>46609</v>
      </c>
      <c r="F1003" s="193">
        <f>IFERROR(_xll.qlIndexFixing(IndexON,D1003,TRUE,_xll.ohTrigger(RecalcTrigger,TriggerON)),NA())</f>
        <v>1.6863323176412592E-2</v>
      </c>
      <c r="H1003" s="42">
        <f>_xll.qlCalendarAdvance(Calendar,$H1002,B1003,"f",FALSE)</f>
        <v>46609</v>
      </c>
      <c r="I1003" s="177">
        <f>_xll.qlInterestRateIndexValueDate(Index1M,$H1003)</f>
        <v>46611</v>
      </c>
      <c r="J1003" s="182">
        <f>IFERROR(_xll.qlIndexFixing(Index1M,$H1003,TRUE,_xll.ohTrigger(RecalcTrigger,Trigger1M)),NA())</f>
        <v>1.6784485211970845E-2</v>
      </c>
      <c r="K1003" s="44">
        <f>IFERROR(_xll.qlIndexFixing(Index3M,H1003,TRUE,_xll.ohTrigger(RecalcTrigger,Trigger3M)),NA())</f>
        <v>1.7931007828091237E-2</v>
      </c>
      <c r="L1003" s="44">
        <f>IFERROR(_xll.qlIndexFixing(Index6M,$H1003,TRUE,_xll.ohTrigger(RecalcTrigger,Trigger6M)),NA())</f>
        <v>1.8535416845345074E-2</v>
      </c>
      <c r="M1003" s="183">
        <f>IFERROR(_xll.qlIndexFixing(Index1Y,$H1003,TRUE,_xll.ohTrigger(RecalcTrigger,Trigger1Y)),NA())</f>
        <v>1.922588381847011E-2</v>
      </c>
      <c r="N1003" s="182">
        <f>IFERROR(_xll.qlIndexFixing(ONIndex1M,I1003,TRUE,_xll.ohTrigger(RecalcTrigger,Trigger1M)),NA())</f>
        <v>1.6749633482193715E-2</v>
      </c>
      <c r="O1003" s="44">
        <f>IFERROR(_xll.qlIndexFixing(ONIndex3M,I1003,TRUE,_xll.ohTrigger(RecalcTrigger,Trigger3M)),NA())</f>
        <v>1.7817169260050392E-2</v>
      </c>
      <c r="P1003" s="44">
        <f>IFERROR(_xll.qlIndexFixing(ONIndex6M,I1003,TRUE,_xll.ohTrigger(RecalcTrigger,Trigger6M)),NA())</f>
        <v>1.8319401620470188E-2</v>
      </c>
      <c r="Q1003" s="183">
        <f>IFERROR(_xll.qlIndexFixing(ONIndex1Y,I1003,TRUE,_xll.ohTrigger(RecalcTrigger,Trigger1Y)),NA())</f>
        <v>1.8889341857555308E-2</v>
      </c>
    </row>
    <row r="1004" spans="2:17" x14ac:dyDescent="0.2">
      <c r="B1004" s="39" t="s">
        <v>42</v>
      </c>
      <c r="D1004" s="42">
        <f>_xll.qlCalendarAdvance(Calendar,$D1003,B1004,"f",FALSE)</f>
        <v>46616</v>
      </c>
      <c r="E1004" s="177">
        <f>_xll.qlInterestRateIndexValueDate(IndexON,D1004)</f>
        <v>46616</v>
      </c>
      <c r="F1004" s="193">
        <f>IFERROR(_xll.qlIndexFixing(IndexON,D1004,TRUE,_xll.ohTrigger(RecalcTrigger,TriggerON)),NA())</f>
        <v>1.6885197203322377E-2</v>
      </c>
      <c r="H1004" s="42">
        <f>_xll.qlCalendarAdvance(Calendar,$H1003,B1004,"f",FALSE)</f>
        <v>46616</v>
      </c>
      <c r="I1004" s="177">
        <f>_xll.qlInterestRateIndexValueDate(Index1M,$H1004)</f>
        <v>46618</v>
      </c>
      <c r="J1004" s="182">
        <f>IFERROR(_xll.qlIndexFixing(Index1M,$H1004,TRUE,_xll.ohTrigger(RecalcTrigger,Trigger1M)),NA())</f>
        <v>1.6798197392162151E-2</v>
      </c>
      <c r="K1004" s="44">
        <f>IFERROR(_xll.qlIndexFixing(Index3M,H1004,TRUE,_xll.ohTrigger(RecalcTrigger,Trigger3M)),NA())</f>
        <v>1.7943008893154692E-2</v>
      </c>
      <c r="L1004" s="44">
        <f>IFERROR(_xll.qlIndexFixing(Index6M,$H1004,TRUE,_xll.ohTrigger(RecalcTrigger,Trigger6M)),NA())</f>
        <v>1.8544662230120683E-2</v>
      </c>
      <c r="M1004" s="183">
        <f>IFERROR(_xll.qlIndexFixing(Index1Y,$H1004,TRUE,_xll.ohTrigger(RecalcTrigger,Trigger1Y)),NA())</f>
        <v>1.9229881631209225E-2</v>
      </c>
      <c r="N1004" s="182">
        <f>IFERROR(_xll.qlIndexFixing(ONIndex1M,I1004,TRUE,_xll.ohTrigger(RecalcTrigger,Trigger1M)),NA())</f>
        <v>1.6763627802056646E-2</v>
      </c>
      <c r="O1004" s="44">
        <f>IFERROR(_xll.qlIndexFixing(ONIndex3M,I1004,TRUE,_xll.ohTrigger(RecalcTrigger,Trigger3M)),NA())</f>
        <v>1.783022097479936E-2</v>
      </c>
      <c r="P1004" s="44">
        <f>IFERROR(_xll.qlIndexFixing(ONIndex6M,I1004,TRUE,_xll.ohTrigger(RecalcTrigger,Trigger6M)),NA())</f>
        <v>1.8331310405228507E-2</v>
      </c>
      <c r="Q1004" s="183">
        <f>IFERROR(_xll.qlIndexFixing(ONIndex1Y,I1004,TRUE,_xll.ohTrigger(RecalcTrigger,Trigger1Y)),NA())</f>
        <v>1.8899403222256694E-2</v>
      </c>
    </row>
    <row r="1005" spans="2:17" x14ac:dyDescent="0.2">
      <c r="B1005" s="39" t="s">
        <v>42</v>
      </c>
      <c r="D1005" s="42">
        <f>_xll.qlCalendarAdvance(Calendar,$D1004,B1005,"f",FALSE)</f>
        <v>46623</v>
      </c>
      <c r="E1005" s="177">
        <f>_xll.qlInterestRateIndexValueDate(IndexON,D1005)</f>
        <v>46623</v>
      </c>
      <c r="F1005" s="193">
        <f>IFERROR(_xll.qlIndexFixing(IndexON,D1005,TRUE,_xll.ohTrigger(RecalcTrigger,TriggerON)),NA())</f>
        <v>1.6906642171203856E-2</v>
      </c>
      <c r="H1005" s="42">
        <f>_xll.qlCalendarAdvance(Calendar,$H1004,B1005,"f",FALSE)</f>
        <v>46623</v>
      </c>
      <c r="I1005" s="177">
        <f>_xll.qlInterestRateIndexValueDate(Index1M,$H1005)</f>
        <v>46625</v>
      </c>
      <c r="J1005" s="182">
        <f>IFERROR(_xll.qlIndexFixing(Index1M,$H1005,TRUE,_xll.ohTrigger(RecalcTrigger,Trigger1M)),NA())</f>
        <v>1.6811725206013761E-2</v>
      </c>
      <c r="K1005" s="44">
        <f>IFERROR(_xll.qlIndexFixing(Index3M,H1005,TRUE,_xll.ohTrigger(RecalcTrigger,Trigger3M)),NA())</f>
        <v>1.7954821860248771E-2</v>
      </c>
      <c r="L1005" s="44">
        <f>IFERROR(_xll.qlIndexFixing(Index6M,$H1005,TRUE,_xll.ohTrigger(RecalcTrigger,Trigger6M)),NA())</f>
        <v>1.855368515208081E-2</v>
      </c>
      <c r="M1005" s="183">
        <f>IFERROR(_xll.qlIndexFixing(Index1Y,$H1005,TRUE,_xll.ohTrigger(RecalcTrigger,Trigger1Y)),NA())</f>
        <v>1.9233673639200314E-2</v>
      </c>
      <c r="N1005" s="182">
        <f>IFERROR(_xll.qlIndexFixing(ONIndex1M,I1005,TRUE,_xll.ohTrigger(RecalcTrigger,Trigger1M)),NA())</f>
        <v>1.6777438686492729E-2</v>
      </c>
      <c r="O1005" s="44">
        <f>IFERROR(_xll.qlIndexFixing(ONIndex3M,I1005,TRUE,_xll.ohTrigger(RecalcTrigger,Trigger3M)),NA())</f>
        <v>1.7843087854361173E-2</v>
      </c>
      <c r="P1005" s="44">
        <f>IFERROR(_xll.qlIndexFixing(ONIndex6M,I1005,TRUE,_xll.ohTrigger(RecalcTrigger,Trigger6M)),NA())</f>
        <v>1.8343006771264214E-2</v>
      </c>
      <c r="Q1005" s="183">
        <f>IFERROR(_xll.qlIndexFixing(ONIndex1Y,I1005,TRUE,_xll.ohTrigger(RecalcTrigger,Trigger1Y)),NA())</f>
        <v>1.8909220605163313E-2</v>
      </c>
    </row>
    <row r="1006" spans="2:17" x14ac:dyDescent="0.2">
      <c r="B1006" s="39" t="s">
        <v>42</v>
      </c>
      <c r="D1006" s="42">
        <f>_xll.qlCalendarAdvance(Calendar,$D1005,B1006,"f",FALSE)</f>
        <v>46630</v>
      </c>
      <c r="E1006" s="177">
        <f>_xll.qlInterestRateIndexValueDate(IndexON,D1006)</f>
        <v>46630</v>
      </c>
      <c r="F1006" s="193">
        <f>IFERROR(_xll.qlIndexFixing(IndexON,D1006,TRUE,_xll.ohTrigger(RecalcTrigger,TriggerON)),NA())</f>
        <v>1.6927655749521264E-2</v>
      </c>
      <c r="H1006" s="42">
        <f>_xll.qlCalendarAdvance(Calendar,$H1005,B1006,"f",FALSE)</f>
        <v>46630</v>
      </c>
      <c r="I1006" s="177">
        <f>_xll.qlInterestRateIndexValueDate(Index1M,$H1006)</f>
        <v>46632</v>
      </c>
      <c r="J1006" s="182">
        <f>IFERROR(_xll.qlIndexFixing(Index1M,$H1006,TRUE,_xll.ohTrigger(RecalcTrigger,Trigger1M)),NA())</f>
        <v>1.6825068238060514E-2</v>
      </c>
      <c r="K1006" s="44">
        <f>IFERROR(_xll.qlIndexFixing(Index3M,H1006,TRUE,_xll.ohTrigger(RecalcTrigger,Trigger3M)),NA())</f>
        <v>1.7965204063699131E-2</v>
      </c>
      <c r="L1006" s="44">
        <f>IFERROR(_xll.qlIndexFixing(Index6M,$H1006,TRUE,_xll.ohTrigger(RecalcTrigger,Trigger6M)),NA())</f>
        <v>1.8558365840803923E-2</v>
      </c>
      <c r="M1006" s="183">
        <f>IFERROR(_xll.qlIndexFixing(Index1Y,$H1006,TRUE,_xll.ohTrigger(RecalcTrigger,Trigger1Y)),NA())</f>
        <v>1.9237263157113871E-2</v>
      </c>
      <c r="N1006" s="182">
        <f>IFERROR(_xll.qlIndexFixing(ONIndex1M,I1006,TRUE,_xll.ohTrigger(RecalcTrigger,Trigger1M)),NA())</f>
        <v>1.6791065721193377E-2</v>
      </c>
      <c r="O1006" s="44">
        <f>IFERROR(_xll.qlIndexFixing(ONIndex3M,I1006,TRUE,_xll.ohTrigger(RecalcTrigger,Trigger3M)),NA())</f>
        <v>1.7855769485626283E-2</v>
      </c>
      <c r="P1006" s="44">
        <f>IFERROR(_xll.qlIndexFixing(ONIndex6M,I1006,TRUE,_xll.ohTrigger(RecalcTrigger,Trigger6M)),NA())</f>
        <v>1.835449008716239E-2</v>
      </c>
      <c r="Q1006" s="183">
        <f>IFERROR(_xll.qlIndexFixing(ONIndex1Y,I1006,TRUE,_xll.ohTrigger(RecalcTrigger,Trigger1Y)),NA())</f>
        <v>1.8918793145203949E-2</v>
      </c>
    </row>
    <row r="1007" spans="2:17" x14ac:dyDescent="0.2">
      <c r="B1007" s="39" t="s">
        <v>42</v>
      </c>
      <c r="D1007" s="42">
        <f>_xll.qlCalendarAdvance(Calendar,$D1006,B1007,"f",FALSE)</f>
        <v>46637</v>
      </c>
      <c r="E1007" s="177">
        <f>_xll.qlInterestRateIndexValueDate(IndexON,D1007)</f>
        <v>46637</v>
      </c>
      <c r="F1007" s="193">
        <f>IFERROR(_xll.qlIndexFixing(IndexON,D1007,TRUE,_xll.ohTrigger(RecalcTrigger,TriggerON)),NA())</f>
        <v>1.6948235607259221E-2</v>
      </c>
      <c r="H1007" s="42">
        <f>_xll.qlCalendarAdvance(Calendar,$H1006,B1007,"f",FALSE)</f>
        <v>46637</v>
      </c>
      <c r="I1007" s="177">
        <f>_xll.qlInterestRateIndexValueDate(Index1M,$H1007)</f>
        <v>46639</v>
      </c>
      <c r="J1007" s="182">
        <f>IFERROR(_xll.qlIndexFixing(Index1M,$H1007,TRUE,_xll.ohTrigger(RecalcTrigger,Trigger1M)),NA())</f>
        <v>1.6838226072837248E-2</v>
      </c>
      <c r="K1007" s="44">
        <f>IFERROR(_xll.qlIndexFixing(Index3M,H1007,TRUE,_xll.ohTrigger(RecalcTrigger,Trigger3M)),NA())</f>
        <v>1.7976652588313609E-2</v>
      </c>
      <c r="L1007" s="44">
        <f>IFERROR(_xll.qlIndexFixing(Index6M,$H1007,TRUE,_xll.ohTrigger(RecalcTrigger,Trigger6M)),NA())</f>
        <v>1.8567004932927358E-2</v>
      </c>
      <c r="M1007" s="183">
        <f>IFERROR(_xll.qlIndexFixing(Index1Y,$H1007,TRUE,_xll.ohTrigger(RecalcTrigger,Trigger1Y)),NA())</f>
        <v>1.924065352397895E-2</v>
      </c>
      <c r="N1007" s="182">
        <f>IFERROR(_xll.qlIndexFixing(ONIndex1M,I1007,TRUE,_xll.ohTrigger(RecalcTrigger,Trigger1M)),NA())</f>
        <v>1.6804508491929937E-2</v>
      </c>
      <c r="O1007" s="44">
        <f>IFERROR(_xll.qlIndexFixing(ONIndex3M,I1007,TRUE,_xll.ohTrigger(RecalcTrigger,Trigger3M)),NA())</f>
        <v>1.7868265455485144E-2</v>
      </c>
      <c r="P1007" s="44">
        <f>IFERROR(_xll.qlIndexFixing(ONIndex6M,I1007,TRUE,_xll.ohTrigger(RecalcTrigger,Trigger6M)),NA())</f>
        <v>1.836575972094856E-2</v>
      </c>
      <c r="Q1007" s="183">
        <f>IFERROR(_xll.qlIndexFixing(ONIndex1Y,I1007,TRUE,_xll.ohTrigger(RecalcTrigger,Trigger1Y)),NA())</f>
        <v>1.8928119981627134E-2</v>
      </c>
    </row>
    <row r="1008" spans="2:17" x14ac:dyDescent="0.2">
      <c r="B1008" s="39" t="s">
        <v>42</v>
      </c>
      <c r="D1008" s="42">
        <f>_xll.qlCalendarAdvance(Calendar,$D1007,B1008,"f",FALSE)</f>
        <v>46644</v>
      </c>
      <c r="E1008" s="177">
        <f>_xll.qlInterestRateIndexValueDate(IndexON,D1008)</f>
        <v>46644</v>
      </c>
      <c r="F1008" s="193">
        <f>IFERROR(_xll.qlIndexFixing(IndexON,D1008,TRUE,_xll.ohTrigger(RecalcTrigger,TriggerON)),NA())</f>
        <v>1.6968379413642154E-2</v>
      </c>
      <c r="H1008" s="42">
        <f>_xll.qlCalendarAdvance(Calendar,$H1007,B1008,"f",FALSE)</f>
        <v>46644</v>
      </c>
      <c r="I1008" s="177">
        <f>_xll.qlInterestRateIndexValueDate(Index1M,$H1008)</f>
        <v>46646</v>
      </c>
      <c r="J1008" s="182">
        <f>IFERROR(_xll.qlIndexFixing(Index1M,$H1008,TRUE,_xll.ohTrigger(RecalcTrigger,Trigger1M)),NA())</f>
        <v>1.685119829489129E-2</v>
      </c>
      <c r="K1008" s="44">
        <f>IFERROR(_xll.qlIndexFixing(Index3M,H1008,TRUE,_xll.ohTrigger(RecalcTrigger,Trigger3M)),NA())</f>
        <v>1.7987911803960459E-2</v>
      </c>
      <c r="L1008" s="44">
        <f>IFERROR(_xll.qlIndexFixing(Index6M,$H1008,TRUE,_xll.ohTrigger(RecalcTrigger,Trigger6M)),NA())</f>
        <v>1.8575419868344406E-2</v>
      </c>
      <c r="M1008" s="183">
        <f>IFERROR(_xll.qlIndexFixing(Index1Y,$H1008,TRUE,_xll.ohTrigger(RecalcTrigger,Trigger1Y)),NA())</f>
        <v>1.9243848103178602E-2</v>
      </c>
      <c r="N1008" s="182">
        <f>IFERROR(_xll.qlIndexFixing(ONIndex1M,I1008,TRUE,_xll.ohTrigger(RecalcTrigger,Trigger1M)),NA())</f>
        <v>1.6817766584633631E-2</v>
      </c>
      <c r="O1008" s="44">
        <f>IFERROR(_xll.qlIndexFixing(ONIndex3M,I1008,TRUE,_xll.ohTrigger(RecalcTrigger,Trigger3M)),NA())</f>
        <v>1.7880575350828209E-2</v>
      </c>
      <c r="P1008" s="44">
        <f>IFERROR(_xll.qlIndexFixing(ONIndex6M,I1008,TRUE,_xll.ohTrigger(RecalcTrigger,Trigger6M)),NA())</f>
        <v>1.8376815041207806E-2</v>
      </c>
      <c r="Q1008" s="183">
        <f>IFERROR(_xll.qlIndexFixing(ONIndex1Y,I1008,TRUE,_xll.ohTrigger(RecalcTrigger,Trigger1Y)),NA())</f>
        <v>1.8937200253681397E-2</v>
      </c>
    </row>
    <row r="1009" spans="2:17" x14ac:dyDescent="0.2">
      <c r="B1009" s="39" t="s">
        <v>42</v>
      </c>
      <c r="D1009" s="42">
        <f>_xll.qlCalendarAdvance(Calendar,$D1008,B1009,"f",FALSE)</f>
        <v>46651</v>
      </c>
      <c r="E1009" s="177">
        <f>_xll.qlInterestRateIndexValueDate(IndexON,D1009)</f>
        <v>46651</v>
      </c>
      <c r="F1009" s="193">
        <f>IFERROR(_xll.qlIndexFixing(IndexON,D1009,TRUE,_xll.ohTrigger(RecalcTrigger,TriggerON)),NA())</f>
        <v>1.698808483789449E-2</v>
      </c>
      <c r="H1009" s="42">
        <f>_xll.qlCalendarAdvance(Calendar,$H1008,B1009,"f",FALSE)</f>
        <v>46651</v>
      </c>
      <c r="I1009" s="177">
        <f>_xll.qlInterestRateIndexValueDate(Index1M,$H1009)</f>
        <v>46653</v>
      </c>
      <c r="J1009" s="182">
        <f>IFERROR(_xll.qlIndexFixing(Index1M,$H1009,TRUE,_xll.ohTrigger(RecalcTrigger,Trigger1M)),NA())</f>
        <v>1.6863984488774963E-2</v>
      </c>
      <c r="K1009" s="44">
        <f>IFERROR(_xll.qlIndexFixing(Index3M,H1009,TRUE,_xll.ohTrigger(RecalcTrigger,Trigger3M)),NA())</f>
        <v>1.7998981294109581E-2</v>
      </c>
      <c r="L1009" s="44">
        <f>IFERROR(_xll.qlIndexFixing(Index6M,$H1009,TRUE,_xll.ohTrigger(RecalcTrigger,Trigger6M)),NA())</f>
        <v>1.858361000665042E-2</v>
      </c>
      <c r="M1009" s="183">
        <f>IFERROR(_xll.qlIndexFixing(Index1Y,$H1009,TRUE,_xll.ohTrigger(RecalcTrigger,Trigger1Y)),NA())</f>
        <v>1.9246850282442485E-2</v>
      </c>
      <c r="N1009" s="182">
        <f>IFERROR(_xll.qlIndexFixing(ONIndex1M,I1009,TRUE,_xll.ohTrigger(RecalcTrigger,Trigger1M)),NA())</f>
        <v>1.6830839584915935E-2</v>
      </c>
      <c r="O1009" s="44">
        <f>IFERROR(_xll.qlIndexFixing(ONIndex3M,I1009,TRUE,_xll.ohTrigger(RecalcTrigger,Trigger3M)),NA())</f>
        <v>1.7892698758545933E-2</v>
      </c>
      <c r="P1009" s="44">
        <f>IFERROR(_xll.qlIndexFixing(ONIndex6M,I1009,TRUE,_xll.ohTrigger(RecalcTrigger,Trigger6M)),NA())</f>
        <v>1.8387655416125526E-2</v>
      </c>
      <c r="Q1009" s="183">
        <f>IFERROR(_xll.qlIndexFixing(ONIndex1Y,I1009,TRUE,_xll.ohTrigger(RecalcTrigger,Trigger1Y)),NA())</f>
        <v>1.8946033100295523E-2</v>
      </c>
    </row>
    <row r="1010" spans="2:17" x14ac:dyDescent="0.2">
      <c r="B1010" s="39" t="s">
        <v>42</v>
      </c>
      <c r="D1010" s="42">
        <f>_xll.qlCalendarAdvance(Calendar,$D1009,B1010,"f",FALSE)</f>
        <v>46658</v>
      </c>
      <c r="E1010" s="177">
        <f>_xll.qlInterestRateIndexValueDate(IndexON,D1010)</f>
        <v>46658</v>
      </c>
      <c r="F1010" s="193">
        <f>IFERROR(_xll.qlIndexFixing(IndexON,D1010,TRUE,_xll.ohTrigger(RecalcTrigger,TriggerON)),NA())</f>
        <v>1.7007349549320594E-2</v>
      </c>
      <c r="H1010" s="42">
        <f>_xll.qlCalendarAdvance(Calendar,$H1009,B1010,"f",FALSE)</f>
        <v>46658</v>
      </c>
      <c r="I1010" s="177">
        <f>_xll.qlInterestRateIndexValueDate(Index1M,$H1010)</f>
        <v>46660</v>
      </c>
      <c r="J1010" s="182">
        <f>IFERROR(_xll.qlIndexFixing(Index1M,$H1010,TRUE,_xll.ohTrigger(RecalcTrigger,Trigger1M)),NA())</f>
        <v>1.6872743350170877E-2</v>
      </c>
      <c r="K1010" s="44">
        <f>IFERROR(_xll.qlIndexFixing(Index3M,H1010,TRUE,_xll.ohTrigger(RecalcTrigger,Trigger3M)),NA())</f>
        <v>1.8011050644830263E-2</v>
      </c>
      <c r="L1010" s="44">
        <f>IFERROR(_xll.qlIndexFixing(Index6M,$H1010,TRUE,_xll.ohTrigger(RecalcTrigger,Trigger6M)),NA())</f>
        <v>1.8592543380103143E-2</v>
      </c>
      <c r="M1010" s="183">
        <f>IFERROR(_xll.qlIndexFixing(Index1Y,$H1010,TRUE,_xll.ohTrigger(RecalcTrigger,Trigger1Y)),NA())</f>
        <v>1.9247908937355666E-2</v>
      </c>
      <c r="N1010" s="182">
        <f>IFERROR(_xll.qlIndexFixing(ONIndex1M,I1010,TRUE,_xll.ohTrigger(RecalcTrigger,Trigger1M)),NA())</f>
        <v>1.6843727078708071E-2</v>
      </c>
      <c r="O1010" s="44">
        <f>IFERROR(_xll.qlIndexFixing(ONIndex3M,I1010,TRUE,_xll.ohTrigger(RecalcTrigger,Trigger3M)),NA())</f>
        <v>1.7904635265608704E-2</v>
      </c>
      <c r="P1010" s="44">
        <f>IFERROR(_xll.qlIndexFixing(ONIndex6M,I1010,TRUE,_xll.ohTrigger(RecalcTrigger,Trigger6M)),NA())</f>
        <v>1.8398280213967055E-2</v>
      </c>
      <c r="Q1010" s="183">
        <f>IFERROR(_xll.qlIndexFixing(ONIndex1Y,I1010,TRUE,_xll.ohTrigger(RecalcTrigger,Trigger1Y)),NA())</f>
        <v>1.8954617660718043E-2</v>
      </c>
    </row>
    <row r="1011" spans="2:17" x14ac:dyDescent="0.2">
      <c r="B1011" s="39" t="s">
        <v>42</v>
      </c>
      <c r="D1011" s="42">
        <f>_xll.qlCalendarAdvance(Calendar,$D1010,B1011,"f",FALSE)</f>
        <v>46665</v>
      </c>
      <c r="E1011" s="177">
        <f>_xll.qlInterestRateIndexValueDate(IndexON,D1011)</f>
        <v>46665</v>
      </c>
      <c r="F1011" s="193">
        <f>IFERROR(_xll.qlIndexFixing(IndexON,D1011,TRUE,_xll.ohTrigger(RecalcTrigger,TriggerON)),NA())</f>
        <v>1.7026171217064956E-2</v>
      </c>
      <c r="H1011" s="42">
        <f>_xll.qlCalendarAdvance(Calendar,$H1010,B1011,"f",FALSE)</f>
        <v>46665</v>
      </c>
      <c r="I1011" s="177">
        <f>_xll.qlInterestRateIndexValueDate(Index1M,$H1011)</f>
        <v>46667</v>
      </c>
      <c r="J1011" s="182">
        <f>IFERROR(_xll.qlIndexFixing(Index1M,$H1011,TRUE,_xll.ohTrigger(RecalcTrigger,Trigger1M)),NA())</f>
        <v>1.6888997130287964E-2</v>
      </c>
      <c r="K1011" s="44">
        <f>IFERROR(_xll.qlIndexFixing(Index3M,H1011,TRUE,_xll.ohTrigger(RecalcTrigger,Trigger3M)),NA())</f>
        <v>1.8021726275615733E-2</v>
      </c>
      <c r="L1011" s="44">
        <f>IFERROR(_xll.qlIndexFixing(Index6M,$H1011,TRUE,_xll.ohTrigger(RecalcTrigger,Trigger6M)),NA())</f>
        <v>1.8600266029211322E-2</v>
      </c>
      <c r="M1011" s="183">
        <f>IFERROR(_xll.qlIndexFixing(Index1Y,$H1011,TRUE,_xll.ohTrigger(RecalcTrigger,Trigger1Y)),NA())</f>
        <v>1.9252291113782516E-2</v>
      </c>
      <c r="N1011" s="182">
        <f>IFERROR(_xll.qlIndexFixing(ONIndex1M,I1011,TRUE,_xll.ohTrigger(RecalcTrigger,Trigger1M)),NA())</f>
        <v>1.6856428651701449E-2</v>
      </c>
      <c r="O1011" s="44">
        <f>IFERROR(_xll.qlIndexFixing(ONIndex3M,I1011,TRUE,_xll.ohTrigger(RecalcTrigger,Trigger3M)),NA())</f>
        <v>1.7916384459066848E-2</v>
      </c>
      <c r="P1011" s="44">
        <f>IFERROR(_xll.qlIndexFixing(ONIndex6M,I1011,TRUE,_xll.ohTrigger(RecalcTrigger,Trigger6M)),NA())</f>
        <v>1.8408688803077666E-2</v>
      </c>
      <c r="Q1011" s="183">
        <f>IFERROR(_xll.qlIndexFixing(ONIndex1Y,I1011,TRUE,_xll.ohTrigger(RecalcTrigger,Trigger1Y)),NA())</f>
        <v>1.8962953074037614E-2</v>
      </c>
    </row>
    <row r="1012" spans="2:17" x14ac:dyDescent="0.2">
      <c r="B1012" s="39" t="s">
        <v>42</v>
      </c>
      <c r="D1012" s="42">
        <f>_xll.qlCalendarAdvance(Calendar,$D1011,B1012,"f",FALSE)</f>
        <v>46672</v>
      </c>
      <c r="E1012" s="177">
        <f>_xll.qlInterestRateIndexValueDate(IndexON,D1012)</f>
        <v>46672</v>
      </c>
      <c r="F1012" s="193">
        <f>IFERROR(_xll.qlIndexFixing(IndexON,D1012,TRUE,_xll.ohTrigger(RecalcTrigger,TriggerON)),NA())</f>
        <v>1.7044547510272068E-2</v>
      </c>
      <c r="H1012" s="42">
        <f>_xll.qlCalendarAdvance(Calendar,$H1011,B1012,"f",FALSE)</f>
        <v>46672</v>
      </c>
      <c r="I1012" s="177">
        <f>_xll.qlInterestRateIndexValueDate(Index1M,$H1012)</f>
        <v>46674</v>
      </c>
      <c r="J1012" s="182">
        <f>IFERROR(_xll.qlIndexFixing(Index1M,$H1012,TRUE,_xll.ohTrigger(RecalcTrigger,Trigger1M)),NA())</f>
        <v>1.690122274705691E-2</v>
      </c>
      <c r="K1012" s="44">
        <f>IFERROR(_xll.qlIndexFixing(Index3M,H1012,TRUE,_xll.ohTrigger(RecalcTrigger,Trigger3M)),NA())</f>
        <v>1.8032210892481741E-2</v>
      </c>
      <c r="L1012" s="44">
        <f>IFERROR(_xll.qlIndexFixing(Index6M,$H1012,TRUE,_xll.ohTrigger(RecalcTrigger,Trigger6M)),NA())</f>
        <v>1.8611493444976097E-2</v>
      </c>
      <c r="M1012" s="183">
        <f>IFERROR(_xll.qlIndexFixing(Index1Y,$H1012,TRUE,_xll.ohTrigger(RecalcTrigger,Trigger1Y)),NA())</f>
        <v>1.9254736662999126E-2</v>
      </c>
      <c r="N1012" s="182">
        <f>IFERROR(_xll.qlIndexFixing(ONIndex1M,I1012,TRUE,_xll.ohTrigger(RecalcTrigger,Trigger1M)),NA())</f>
        <v>1.6868943889587484E-2</v>
      </c>
      <c r="O1012" s="44">
        <f>IFERROR(_xll.qlIndexFixing(ONIndex3M,I1012,TRUE,_xll.ohTrigger(RecalcTrigger,Trigger3M)),NA())</f>
        <v>1.7927945925650945E-2</v>
      </c>
      <c r="P1012" s="44">
        <f>IFERROR(_xll.qlIndexFixing(ONIndex6M,I1012,TRUE,_xll.ohTrigger(RecalcTrigger,Trigger6M)),NA())</f>
        <v>1.841888055180263E-2</v>
      </c>
      <c r="Q1012" s="183">
        <f>IFERROR(_xll.qlIndexFixing(ONIndex1Y,I1012,TRUE,_xll.ohTrigger(RecalcTrigger,Trigger1Y)),NA())</f>
        <v>1.8971038479342894E-2</v>
      </c>
    </row>
    <row r="1013" spans="2:17" x14ac:dyDescent="0.2">
      <c r="B1013" s="39" t="s">
        <v>42</v>
      </c>
      <c r="D1013" s="42">
        <f>_xll.qlCalendarAdvance(Calendar,$D1012,B1013,"f",FALSE)</f>
        <v>46679</v>
      </c>
      <c r="E1013" s="177">
        <f>_xll.qlInterestRateIndexValueDate(IndexON,D1013)</f>
        <v>46679</v>
      </c>
      <c r="F1013" s="193">
        <f>IFERROR(_xll.qlIndexFixing(IndexON,D1013,TRUE,_xll.ohTrigger(RecalcTrigger,TriggerON)),NA())</f>
        <v>1.7062476098326229E-2</v>
      </c>
      <c r="H1013" s="42">
        <f>_xll.qlCalendarAdvance(Calendar,$H1012,B1013,"f",FALSE)</f>
        <v>46679</v>
      </c>
      <c r="I1013" s="177">
        <f>_xll.qlInterestRateIndexValueDate(Index1M,$H1013)</f>
        <v>46681</v>
      </c>
      <c r="J1013" s="182">
        <f>IFERROR(_xll.qlIndexFixing(Index1M,$H1013,TRUE,_xll.ohTrigger(RecalcTrigger,Trigger1M)),NA())</f>
        <v>1.6913260673944719E-2</v>
      </c>
      <c r="K1013" s="44">
        <f>IFERROR(_xll.qlIndexFixing(Index3M,H1013,TRUE,_xll.ohTrigger(RecalcTrigger,Trigger3M)),NA())</f>
        <v>1.8042504078952734E-2</v>
      </c>
      <c r="L1013" s="44">
        <f>IFERROR(_xll.qlIndexFixing(Index6M,$H1013,TRUE,_xll.ohTrigger(RecalcTrigger,Trigger6M)),NA())</f>
        <v>1.8615030361787514E-2</v>
      </c>
      <c r="M1013" s="183">
        <f>IFERROR(_xll.qlIndexFixing(Index1Y,$H1013,TRUE,_xll.ohTrigger(RecalcTrigger,Trigger1Y)),NA())</f>
        <v>1.925700360654831E-2</v>
      </c>
      <c r="N1013" s="182">
        <f>IFERROR(_xll.qlIndexFixing(ONIndex1M,I1013,TRUE,_xll.ohTrigger(RecalcTrigger,Trigger1M)),NA())</f>
        <v>1.688127237821746E-2</v>
      </c>
      <c r="O1013" s="44">
        <f>IFERROR(_xll.qlIndexFixing(ONIndex3M,I1013,TRUE,_xll.ohTrigger(RecalcTrigger,Trigger3M)),NA())</f>
        <v>1.7939319252331387E-2</v>
      </c>
      <c r="P1013" s="44">
        <f>IFERROR(_xll.qlIndexFixing(ONIndex6M,I1013,TRUE,_xll.ohTrigger(RecalcTrigger,Trigger6M)),NA())</f>
        <v>1.8428854828567154E-2</v>
      </c>
      <c r="Q1013" s="183">
        <f>IFERROR(_xll.qlIndexFixing(ONIndex1Y,I1013,TRUE,_xll.ohTrigger(RecalcTrigger,Trigger1Y)),NA())</f>
        <v>1.8978873015882414E-2</v>
      </c>
    </row>
    <row r="1014" spans="2:17" x14ac:dyDescent="0.2">
      <c r="B1014" s="39" t="s">
        <v>42</v>
      </c>
      <c r="D1014" s="42">
        <f>_xll.qlCalendarAdvance(Calendar,$D1013,B1014,"f",FALSE)</f>
        <v>46686</v>
      </c>
      <c r="E1014" s="177">
        <f>_xll.qlInterestRateIndexValueDate(IndexON,D1014)</f>
        <v>46686</v>
      </c>
      <c r="F1014" s="193">
        <f>IFERROR(_xll.qlIndexFixing(IndexON,D1014,TRUE,_xll.ohTrigger(RecalcTrigger,TriggerON)),NA())</f>
        <v>1.7079954650371931E-2</v>
      </c>
      <c r="H1014" s="42">
        <f>_xll.qlCalendarAdvance(Calendar,$H1013,B1014,"f",FALSE)</f>
        <v>46686</v>
      </c>
      <c r="I1014" s="177">
        <f>_xll.qlInterestRateIndexValueDate(Index1M,$H1014)</f>
        <v>46688</v>
      </c>
      <c r="J1014" s="182">
        <f>IFERROR(_xll.qlIndexFixing(Index1M,$H1014,TRUE,_xll.ohTrigger(RecalcTrigger,Trigger1M)),NA())</f>
        <v>1.6925110495536189E-2</v>
      </c>
      <c r="K1014" s="44">
        <f>IFERROR(_xll.qlIndexFixing(Index3M,H1014,TRUE,_xll.ohTrigger(RecalcTrigger,Trigger3M)),NA())</f>
        <v>1.8052605418581835E-2</v>
      </c>
      <c r="L1014" s="44">
        <f>IFERROR(_xll.qlIndexFixing(Index6M,$H1014,TRUE,_xll.ohTrigger(RecalcTrigger,Trigger6M)),NA())</f>
        <v>1.8622070764962067E-2</v>
      </c>
      <c r="M1014" s="183">
        <f>IFERROR(_xll.qlIndexFixing(Index1Y,$H1014,TRUE,_xll.ohTrigger(RecalcTrigger,Trigger1Y)),NA())</f>
        <v>1.9259095453804376E-2</v>
      </c>
      <c r="N1014" s="182">
        <f>IFERROR(_xll.qlIndexFixing(ONIndex1M,I1014,TRUE,_xll.ohTrigger(RecalcTrigger,Trigger1M)),NA())</f>
        <v>1.6893413703442661E-2</v>
      </c>
      <c r="O1014" s="44">
        <f>IFERROR(_xll.qlIndexFixing(ONIndex3M,I1014,TRUE,_xll.ohTrigger(RecalcTrigger,Trigger3M)),NA())</f>
        <v>1.7950504026078562E-2</v>
      </c>
      <c r="P1014" s="44">
        <f>IFERROR(_xll.qlIndexFixing(ONIndex6M,I1014,TRUE,_xll.ohTrigger(RecalcTrigger,Trigger6M)),NA())</f>
        <v>1.8438611001396765E-2</v>
      </c>
      <c r="Q1014" s="183">
        <f>IFERROR(_xll.qlIndexFixing(ONIndex1Y,I1014,TRUE,_xll.ohTrigger(RecalcTrigger,Trigger1Y)),NA())</f>
        <v>1.8986455822664894E-2</v>
      </c>
    </row>
    <row r="1015" spans="2:17" x14ac:dyDescent="0.2">
      <c r="B1015" s="39" t="s">
        <v>42</v>
      </c>
      <c r="D1015" s="42">
        <f>_xll.qlCalendarAdvance(Calendar,$D1014,B1015,"f",FALSE)</f>
        <v>46693</v>
      </c>
      <c r="E1015" s="177">
        <f>_xll.qlInterestRateIndexValueDate(IndexON,D1015)</f>
        <v>46693</v>
      </c>
      <c r="F1015" s="193">
        <f>IFERROR(_xll.qlIndexFixing(IndexON,D1015,TRUE,_xll.ohTrigger(RecalcTrigger,TriggerON)),NA())</f>
        <v>1.7096980835553666E-2</v>
      </c>
      <c r="H1015" s="42">
        <f>_xll.qlCalendarAdvance(Calendar,$H1014,B1015,"f",FALSE)</f>
        <v>46693</v>
      </c>
      <c r="I1015" s="177">
        <f>_xll.qlInterestRateIndexValueDate(Index1M,$H1015)</f>
        <v>46695</v>
      </c>
      <c r="J1015" s="182">
        <f>IFERROR(_xll.qlIndexFixing(Index1M,$H1015,TRUE,_xll.ohTrigger(RecalcTrigger,Trigger1M)),NA())</f>
        <v>1.6936771796436101E-2</v>
      </c>
      <c r="K1015" s="44">
        <f>IFERROR(_xll.qlIndexFixing(Index3M,H1015,TRUE,_xll.ohTrigger(RecalcTrigger,Trigger3M)),NA())</f>
        <v>1.806251449494389E-2</v>
      </c>
      <c r="L1015" s="44">
        <f>IFERROR(_xll.qlIndexFixing(Index6M,$H1015,TRUE,_xll.ohTrigger(RecalcTrigger,Trigger6M)),NA())</f>
        <v>1.8627994817271561E-2</v>
      </c>
      <c r="M1015" s="183">
        <f>IFERROR(_xll.qlIndexFixing(Index1Y,$H1015,TRUE,_xll.ohTrigger(RecalcTrigger,Trigger1Y)),NA())</f>
        <v>1.9261015738451105E-2</v>
      </c>
      <c r="N1015" s="182">
        <f>IFERROR(_xll.qlIndexFixing(ONIndex1M,I1015,TRUE,_xll.ohTrigger(RecalcTrigger,Trigger1M)),NA())</f>
        <v>1.6905367450874564E-2</v>
      </c>
      <c r="O1015" s="44">
        <f>IFERROR(_xll.qlIndexFixing(ONIndex3M,I1015,TRUE,_xll.ohTrigger(RecalcTrigger,Trigger3M)),NA())</f>
        <v>1.7961499833702987E-2</v>
      </c>
      <c r="P1015" s="44">
        <f>IFERROR(_xll.qlIndexFixing(ONIndex6M,I1015,TRUE,_xll.ohTrigger(RecalcTrigger,Trigger6M)),NA())</f>
        <v>1.8448148438876544E-2</v>
      </c>
      <c r="Q1015" s="183">
        <f>IFERROR(_xll.qlIndexFixing(ONIndex1Y,I1015,TRUE,_xll.ohTrigger(RecalcTrigger,Trigger1Y)),NA())</f>
        <v>1.8993786038778993E-2</v>
      </c>
    </row>
    <row r="1016" spans="2:17" x14ac:dyDescent="0.2">
      <c r="B1016" s="39" t="s">
        <v>42</v>
      </c>
      <c r="D1016" s="42">
        <f>_xll.qlCalendarAdvance(Calendar,$D1015,B1016,"f",FALSE)</f>
        <v>46700</v>
      </c>
      <c r="E1016" s="177">
        <f>_xll.qlInterestRateIndexValueDate(IndexON,D1016)</f>
        <v>46700</v>
      </c>
      <c r="F1016" s="193">
        <f>IFERROR(_xll.qlIndexFixing(IndexON,D1016,TRUE,_xll.ohTrigger(RecalcTrigger,TriggerON)),NA())</f>
        <v>1.7113552323175796E-2</v>
      </c>
      <c r="H1016" s="42">
        <f>_xll.qlCalendarAdvance(Calendar,$H1015,B1016,"f",FALSE)</f>
        <v>46700</v>
      </c>
      <c r="I1016" s="177">
        <f>_xll.qlInterestRateIndexValueDate(Index1M,$H1016)</f>
        <v>46702</v>
      </c>
      <c r="J1016" s="182">
        <f>IFERROR(_xll.qlIndexFixing(Index1M,$H1016,TRUE,_xll.ohTrigger(RecalcTrigger,Trigger1M)),NA())</f>
        <v>1.6948244161246739E-2</v>
      </c>
      <c r="K1016" s="44">
        <f>IFERROR(_xll.qlIndexFixing(Index3M,H1016,TRUE,_xll.ohTrigger(RecalcTrigger,Trigger3M)),NA())</f>
        <v>1.8072230891635465E-2</v>
      </c>
      <c r="L1016" s="44">
        <f>IFERROR(_xll.qlIndexFixing(Index6M,$H1016,TRUE,_xll.ohTrigger(RecalcTrigger,Trigger6M)),NA())</f>
        <v>1.863459872798259E-2</v>
      </c>
      <c r="M1016" s="183">
        <f>IFERROR(_xll.qlIndexFixing(Index1Y,$H1016,TRUE,_xll.ohTrigger(RecalcTrigger,Trigger1Y)),NA())</f>
        <v>1.9262768018478271E-2</v>
      </c>
      <c r="N1016" s="182">
        <f>IFERROR(_xll.qlIndexFixing(ONIndex1M,I1016,TRUE,_xll.ohTrigger(RecalcTrigger,Trigger1M)),NA())</f>
        <v>1.691713320644439E-2</v>
      </c>
      <c r="O1016" s="44">
        <f>IFERROR(_xll.qlIndexFixing(ONIndex3M,I1016,TRUE,_xll.ohTrigger(RecalcTrigger,Trigger3M)),NA())</f>
        <v>1.7972306262254989E-2</v>
      </c>
      <c r="P1016" s="44">
        <f>IFERROR(_xll.qlIndexFixing(ONIndex6M,I1016,TRUE,_xll.ohTrigger(RecalcTrigger,Trigger6M)),NA())</f>
        <v>1.8457466509191889E-2</v>
      </c>
      <c r="Q1016" s="183">
        <f>IFERROR(_xll.qlIndexFixing(ONIndex1Y,I1016,TRUE,_xll.ohTrigger(RecalcTrigger,Trigger1Y)),NA())</f>
        <v>1.9000862803553176E-2</v>
      </c>
    </row>
    <row r="1017" spans="2:17" x14ac:dyDescent="0.2">
      <c r="B1017" s="39" t="s">
        <v>42</v>
      </c>
      <c r="D1017" s="42">
        <f>_xll.qlCalendarAdvance(Calendar,$D1016,B1017,"f",FALSE)</f>
        <v>46707</v>
      </c>
      <c r="E1017" s="177">
        <f>_xll.qlInterestRateIndexValueDate(IndexON,D1017)</f>
        <v>46707</v>
      </c>
      <c r="F1017" s="193">
        <f>IFERROR(_xll.qlIndexFixing(IndexON,D1017,TRUE,_xll.ohTrigger(RecalcTrigger,TriggerON)),NA())</f>
        <v>1.7129666782382813E-2</v>
      </c>
      <c r="H1017" s="42">
        <f>_xll.qlCalendarAdvance(Calendar,$H1016,B1017,"f",FALSE)</f>
        <v>46707</v>
      </c>
      <c r="I1017" s="177">
        <f>_xll.qlInterestRateIndexValueDate(Index1M,$H1017)</f>
        <v>46709</v>
      </c>
      <c r="J1017" s="182">
        <f>IFERROR(_xll.qlIndexFixing(Index1M,$H1017,TRUE,_xll.ohTrigger(RecalcTrigger,Trigger1M)),NA())</f>
        <v>1.695952717458038E-2</v>
      </c>
      <c r="K1017" s="44">
        <f>IFERROR(_xll.qlIndexFixing(Index3M,H1017,TRUE,_xll.ohTrigger(RecalcTrigger,Trigger3M)),NA())</f>
        <v>1.80817541922818E-2</v>
      </c>
      <c r="L1017" s="44">
        <f>IFERROR(_xll.qlIndexFixing(Index6M,$H1017,TRUE,_xll.ohTrigger(RecalcTrigger,Trigger6M)),NA())</f>
        <v>1.8640982934953577E-2</v>
      </c>
      <c r="M1017" s="183">
        <f>IFERROR(_xll.qlIndexFixing(Index1Y,$H1017,TRUE,_xll.ohTrigger(RecalcTrigger,Trigger1Y)),NA())</f>
        <v>1.9264355876173818E-2</v>
      </c>
      <c r="N1017" s="182">
        <f>IFERROR(_xll.qlIndexFixing(ONIndex1M,I1017,TRUE,_xll.ohTrigger(RecalcTrigger,Trigger1M)),NA())</f>
        <v>1.6928710555763615E-2</v>
      </c>
      <c r="O1017" s="44">
        <f>IFERROR(_xll.qlIndexFixing(ONIndex3M,I1017,TRUE,_xll.ohTrigger(RecalcTrigger,Trigger3M)),NA())</f>
        <v>1.798292289862502E-2</v>
      </c>
      <c r="P1017" s="44">
        <f>IFERROR(_xll.qlIndexFixing(ONIndex6M,I1017,TRUE,_xll.ohTrigger(RecalcTrigger,Trigger6M)),NA())</f>
        <v>1.8466564580688072E-2</v>
      </c>
      <c r="Q1017" s="183">
        <f>IFERROR(_xll.qlIndexFixing(ONIndex1Y,I1017,TRUE,_xll.ohTrigger(RecalcTrigger,Trigger1Y)),NA())</f>
        <v>1.9007685255996165E-2</v>
      </c>
    </row>
    <row r="1018" spans="2:17" x14ac:dyDescent="0.2">
      <c r="B1018" s="39" t="s">
        <v>42</v>
      </c>
      <c r="D1018" s="42">
        <f>_xll.qlCalendarAdvance(Calendar,$D1017,B1018,"f",FALSE)</f>
        <v>46714</v>
      </c>
      <c r="E1018" s="177">
        <f>_xll.qlInterestRateIndexValueDate(IndexON,D1018)</f>
        <v>46714</v>
      </c>
      <c r="F1018" s="193">
        <f>IFERROR(_xll.qlIndexFixing(IndexON,D1018,TRUE,_xll.ohTrigger(RecalcTrigger,TriggerON)),NA())</f>
        <v>1.7145321882638953E-2</v>
      </c>
      <c r="H1018" s="42">
        <f>_xll.qlCalendarAdvance(Calendar,$H1017,B1018,"f",FALSE)</f>
        <v>46714</v>
      </c>
      <c r="I1018" s="177">
        <f>_xll.qlInterestRateIndexValueDate(Index1M,$H1018)</f>
        <v>46716</v>
      </c>
      <c r="J1018" s="182">
        <f>IFERROR(_xll.qlIndexFixing(Index1M,$H1018,TRUE,_xll.ohTrigger(RecalcTrigger,Trigger1M)),NA())</f>
        <v>1.6970620421061788E-2</v>
      </c>
      <c r="K1018" s="44">
        <f>IFERROR(_xll.qlIndexFixing(Index3M,H1018,TRUE,_xll.ohTrigger(RecalcTrigger,Trigger3M)),NA())</f>
        <v>1.8091083980530727E-2</v>
      </c>
      <c r="L1018" s="44">
        <f>IFERROR(_xll.qlIndexFixing(Index6M,$H1018,TRUE,_xll.ohTrigger(RecalcTrigger,Trigger6M)),NA())</f>
        <v>1.8647152346766643E-2</v>
      </c>
      <c r="M1018" s="183">
        <f>IFERROR(_xll.qlIndexFixing(Index1Y,$H1018,TRUE,_xll.ohTrigger(RecalcTrigger,Trigger1Y)),NA())</f>
        <v>1.9265782918119298E-2</v>
      </c>
      <c r="N1018" s="182">
        <f>IFERROR(_xll.qlIndexFixing(ONIndex1M,I1018,TRUE,_xll.ohTrigger(RecalcTrigger,Trigger1M)),NA())</f>
        <v>1.6940099084843396E-2</v>
      </c>
      <c r="O1018" s="44">
        <f>IFERROR(_xll.qlIndexFixing(ONIndex3M,I1018,TRUE,_xll.ohTrigger(RecalcTrigger,Trigger3M)),NA())</f>
        <v>1.799334932978347E-2</v>
      </c>
      <c r="P1018" s="44">
        <f>IFERROR(_xll.qlIndexFixing(ONIndex6M,I1018,TRUE,_xll.ohTrigger(RecalcTrigger,Trigger6M)),NA())</f>
        <v>1.8475442021630428E-2</v>
      </c>
      <c r="Q1018" s="183">
        <f>IFERROR(_xll.qlIndexFixing(ONIndex1Y,I1018,TRUE,_xll.ohTrigger(RecalcTrigger,Trigger1Y)),NA())</f>
        <v>1.9014252535276555E-2</v>
      </c>
    </row>
    <row r="1019" spans="2:17" x14ac:dyDescent="0.2">
      <c r="B1019" s="39" t="s">
        <v>42</v>
      </c>
      <c r="D1019" s="42">
        <f>_xll.qlCalendarAdvance(Calendar,$D1018,B1019,"f",FALSE)</f>
        <v>46721</v>
      </c>
      <c r="E1019" s="177">
        <f>_xll.qlInterestRateIndexValueDate(IndexON,D1019)</f>
        <v>46721</v>
      </c>
      <c r="F1019" s="193">
        <f>IFERROR(_xll.qlIndexFixing(IndexON,D1019,TRUE,_xll.ohTrigger(RecalcTrigger,TriggerON)),NA())</f>
        <v>1.7160515292768963E-2</v>
      </c>
      <c r="H1019" s="42">
        <f>_xll.qlCalendarAdvance(Calendar,$H1018,B1019,"f",FALSE)</f>
        <v>46721</v>
      </c>
      <c r="I1019" s="177">
        <f>_xll.qlInterestRateIndexValueDate(Index1M,$H1019)</f>
        <v>46723</v>
      </c>
      <c r="J1019" s="182">
        <f>IFERROR(_xll.qlIndexFixing(Index1M,$H1019,TRUE,_xll.ohTrigger(RecalcTrigger,Trigger1M)),NA())</f>
        <v>1.6981523485320726E-2</v>
      </c>
      <c r="K1019" s="44">
        <f>IFERROR(_xll.qlIndexFixing(Index3M,H1019,TRUE,_xll.ohTrigger(RecalcTrigger,Trigger3M)),NA())</f>
        <v>1.8099149673447525E-2</v>
      </c>
      <c r="L1019" s="44">
        <f>IFERROR(_xll.qlIndexFixing(Index6M,$H1019,TRUE,_xll.ohTrigger(RecalcTrigger,Trigger6M)),NA())</f>
        <v>1.8653943712660465E-2</v>
      </c>
      <c r="M1019" s="183">
        <f>IFERROR(_xll.qlIndexFixing(Index1Y,$H1019,TRUE,_xll.ohTrigger(RecalcTrigger,Trigger1Y)),NA())</f>
        <v>1.9267052775183147E-2</v>
      </c>
      <c r="N1019" s="182">
        <f>IFERROR(_xll.qlIndexFixing(ONIndex1M,I1019,TRUE,_xll.ohTrigger(RecalcTrigger,Trigger1M)),NA())</f>
        <v>1.695129837929521E-2</v>
      </c>
      <c r="O1019" s="44">
        <f>IFERROR(_xll.qlIndexFixing(ONIndex3M,I1019,TRUE,_xll.ohTrigger(RecalcTrigger,Trigger3M)),NA())</f>
        <v>1.8003585142460921E-2</v>
      </c>
      <c r="P1019" s="44">
        <f>IFERROR(_xll.qlIndexFixing(ONIndex6M,I1019,TRUE,_xll.ohTrigger(RecalcTrigger,Trigger6M)),NA())</f>
        <v>1.848409820036423E-2</v>
      </c>
      <c r="Q1019" s="183">
        <f>IFERROR(_xll.qlIndexFixing(ONIndex1Y,I1019,TRUE,_xll.ohTrigger(RecalcTrigger,Trigger1Y)),NA())</f>
        <v>1.9020563780483002E-2</v>
      </c>
    </row>
    <row r="1020" spans="2:17" x14ac:dyDescent="0.2">
      <c r="B1020" s="39" t="s">
        <v>42</v>
      </c>
      <c r="D1020" s="42">
        <f>_xll.qlCalendarAdvance(Calendar,$D1019,B1020,"f",FALSE)</f>
        <v>46728</v>
      </c>
      <c r="E1020" s="177">
        <f>_xll.qlInterestRateIndexValueDate(IndexON,D1020)</f>
        <v>46728</v>
      </c>
      <c r="F1020" s="193">
        <f>IFERROR(_xll.qlIndexFixing(IndexON,D1020,TRUE,_xll.ohTrigger(RecalcTrigger,TriggerON)),NA())</f>
        <v>1.7175244682396951E-2</v>
      </c>
      <c r="H1020" s="42">
        <f>_xll.qlCalendarAdvance(Calendar,$H1019,B1020,"f",FALSE)</f>
        <v>46728</v>
      </c>
      <c r="I1020" s="177">
        <f>_xll.qlInterestRateIndexValueDate(Index1M,$H1020)</f>
        <v>46730</v>
      </c>
      <c r="J1020" s="182">
        <f>IFERROR(_xll.qlIndexFixing(Index1M,$H1020,TRUE,_xll.ohTrigger(RecalcTrigger,Trigger1M)),NA())</f>
        <v>1.6992235951989454E-2</v>
      </c>
      <c r="K1020" s="44">
        <f>IFERROR(_xll.qlIndexFixing(Index3M,H1020,TRUE,_xll.ohTrigger(RecalcTrigger,Trigger3M)),NA())</f>
        <v>1.8108104698860598E-2</v>
      </c>
      <c r="L1020" s="44">
        <f>IFERROR(_xll.qlIndexFixing(Index6M,$H1020,TRUE,_xll.ohTrigger(RecalcTrigger,Trigger6M)),NA())</f>
        <v>1.865968576827921E-2</v>
      </c>
      <c r="M1020" s="183">
        <f>IFERROR(_xll.qlIndexFixing(Index1Y,$H1020,TRUE,_xll.ohTrigger(RecalcTrigger,Trigger1Y)),NA())</f>
        <v>1.9268169102516764E-2</v>
      </c>
      <c r="N1020" s="182">
        <f>IFERROR(_xll.qlIndexFixing(ONIndex1M,I1020,TRUE,_xll.ohTrigger(RecalcTrigger,Trigger1M)),NA())</f>
        <v>1.6962308024970341E-2</v>
      </c>
      <c r="O1020" s="44">
        <f>IFERROR(_xll.qlIndexFixing(ONIndex3M,I1020,TRUE,_xll.ohTrigger(RecalcTrigger,Trigger3M)),NA())</f>
        <v>1.8013629923787633E-2</v>
      </c>
      <c r="P1020" s="44">
        <f>IFERROR(_xll.qlIndexFixing(ONIndex6M,I1020,TRUE,_xll.ohTrigger(RecalcTrigger,Trigger6M)),NA())</f>
        <v>1.8492532485234747E-2</v>
      </c>
      <c r="Q1020" s="183">
        <f>IFERROR(_xll.qlIndexFixing(ONIndex1Y,I1020,TRUE,_xll.ohTrigger(RecalcTrigger,Trigger1Y)),NA())</f>
        <v>1.9026618130784101E-2</v>
      </c>
    </row>
    <row r="1021" spans="2:17" x14ac:dyDescent="0.2">
      <c r="B1021" s="39" t="s">
        <v>42</v>
      </c>
      <c r="D1021" s="42">
        <f>_xll.qlCalendarAdvance(Calendar,$D1020,B1021,"f",FALSE)</f>
        <v>46735</v>
      </c>
      <c r="E1021" s="177">
        <f>_xll.qlInterestRateIndexValueDate(IndexON,D1021)</f>
        <v>46735</v>
      </c>
      <c r="F1021" s="193">
        <f>IFERROR(_xll.qlIndexFixing(IndexON,D1021,TRUE,_xll.ohTrigger(RecalcTrigger,TriggerON)),NA())</f>
        <v>1.7189507720427599E-2</v>
      </c>
      <c r="H1021" s="42">
        <f>_xll.qlCalendarAdvance(Calendar,$H1020,B1021,"f",FALSE)</f>
        <v>46735</v>
      </c>
      <c r="I1021" s="177">
        <f>_xll.qlInterestRateIndexValueDate(Index1M,$H1021)</f>
        <v>46737</v>
      </c>
      <c r="J1021" s="182">
        <f>IFERROR(_xll.qlIndexFixing(Index1M,$H1021,TRUE,_xll.ohTrigger(RecalcTrigger,Trigger1M)),NA())</f>
        <v>1.7002757405717717E-2</v>
      </c>
      <c r="K1021" s="44">
        <f>IFERROR(_xll.qlIndexFixing(Index3M,H1021,TRUE,_xll.ohTrigger(RecalcTrigger,Trigger3M)),NA())</f>
        <v>1.8116865002252305E-2</v>
      </c>
      <c r="L1021" s="44">
        <f>IFERROR(_xll.qlIndexFixing(Index6M,$H1021,TRUE,_xll.ohTrigger(RecalcTrigger,Trigger6M)),NA())</f>
        <v>1.8665228536738937E-2</v>
      </c>
      <c r="M1021" s="183">
        <f>IFERROR(_xll.qlIndexFixing(Index1Y,$H1021,TRUE,_xll.ohTrigger(RecalcTrigger,Trigger1Y)),NA())</f>
        <v>1.926913557954691E-2</v>
      </c>
      <c r="N1021" s="182">
        <f>IFERROR(_xll.qlIndexFixing(ONIndex1M,I1021,TRUE,_xll.ohTrigger(RecalcTrigger,Trigger1M)),NA())</f>
        <v>1.6973127607560201E-2</v>
      </c>
      <c r="O1021" s="44">
        <f>IFERROR(_xll.qlIndexFixing(ONIndex3M,I1021,TRUE,_xll.ohTrigger(RecalcTrigger,Trigger3M)),NA())</f>
        <v>1.8023483260654061E-2</v>
      </c>
      <c r="P1021" s="44">
        <f>IFERROR(_xll.qlIndexFixing(ONIndex6M,I1021,TRUE,_xll.ohTrigger(RecalcTrigger,Trigger6M)),NA())</f>
        <v>1.8500744244587253E-2</v>
      </c>
      <c r="Q1021" s="183">
        <f>IFERROR(_xll.qlIndexFixing(ONIndex1Y,I1021,TRUE,_xll.ohTrigger(RecalcTrigger,Trigger1Y)),NA())</f>
        <v>1.9032414725348445E-2</v>
      </c>
    </row>
    <row r="1022" spans="2:17" x14ac:dyDescent="0.2">
      <c r="B1022" s="39" t="s">
        <v>42</v>
      </c>
      <c r="D1022" s="42">
        <f>_xll.qlCalendarAdvance(Calendar,$D1021,B1022,"f",FALSE)</f>
        <v>46742</v>
      </c>
      <c r="E1022" s="177">
        <f>_xll.qlInterestRateIndexValueDate(IndexON,D1022)</f>
        <v>46742</v>
      </c>
      <c r="F1022" s="193">
        <f>IFERROR(_xll.qlIndexFixing(IndexON,D1022,TRUE,_xll.ohTrigger(RecalcTrigger,TriggerON)),NA())</f>
        <v>1.7203302076245208E-2</v>
      </c>
      <c r="H1022" s="42">
        <f>_xll.qlCalendarAdvance(Calendar,$H1021,B1022,"f",FALSE)</f>
        <v>46742</v>
      </c>
      <c r="I1022" s="177">
        <f>_xll.qlInterestRateIndexValueDate(Index1M,$H1022)</f>
        <v>46744</v>
      </c>
      <c r="J1022" s="182">
        <f>IFERROR(_xll.qlIndexFixing(Index1M,$H1022,TRUE,_xll.ohTrigger(RecalcTrigger,Trigger1M)),NA())</f>
        <v>1.7013087431157758E-2</v>
      </c>
      <c r="K1022" s="44">
        <f>IFERROR(_xll.qlIndexFixing(Index3M,H1022,TRUE,_xll.ohTrigger(RecalcTrigger,Trigger3M)),NA())</f>
        <v>1.812543016740438E-2</v>
      </c>
      <c r="L1022" s="44">
        <f>IFERROR(_xll.qlIndexFixing(Index6M,$H1022,TRUE,_xll.ohTrigger(RecalcTrigger,Trigger6M)),NA())</f>
        <v>1.8670577040960309E-2</v>
      </c>
      <c r="M1022" s="183">
        <f>IFERROR(_xll.qlIndexFixing(Index1Y,$H1022,TRUE,_xll.ohTrigger(RecalcTrigger,Trigger1Y)),NA())</f>
        <v>1.9270923577243623E-2</v>
      </c>
      <c r="N1022" s="182">
        <f>IFERROR(_xll.qlIndexFixing(ONIndex1M,I1022,TRUE,_xll.ohTrigger(RecalcTrigger,Trigger1M)),NA())</f>
        <v>1.6983756712916076E-2</v>
      </c>
      <c r="O1022" s="44">
        <f>IFERROR(_xll.qlIndexFixing(ONIndex3M,I1022,TRUE,_xll.ohTrigger(RecalcTrigger,Trigger3M)),NA())</f>
        <v>1.8033144739950657E-2</v>
      </c>
      <c r="P1022" s="44">
        <f>IFERROR(_xll.qlIndexFixing(ONIndex6M,I1022,TRUE,_xll.ohTrigger(RecalcTrigger,Trigger6M)),NA())</f>
        <v>1.8508732846687082E-2</v>
      </c>
      <c r="Q1022" s="183">
        <f>IFERROR(_xll.qlIndexFixing(ONIndex1Y,I1022,TRUE,_xll.ohTrigger(RecalcTrigger,Trigger1Y)),NA())</f>
        <v>1.9037952703184757E-2</v>
      </c>
    </row>
    <row r="1023" spans="2:17" x14ac:dyDescent="0.2">
      <c r="B1023" s="39" t="s">
        <v>42</v>
      </c>
      <c r="D1023" s="42">
        <f>_xll.qlCalendarAdvance(Calendar,$D1022,B1023,"f",FALSE)</f>
        <v>46749</v>
      </c>
      <c r="E1023" s="177">
        <f>_xll.qlInterestRateIndexValueDate(IndexON,D1023)</f>
        <v>46749</v>
      </c>
      <c r="F1023" s="193">
        <f>IFERROR(_xll.qlIndexFixing(IndexON,D1023,TRUE,_xll.ohTrigger(RecalcTrigger,TriggerON)),NA())</f>
        <v>1.7216625419074205E-2</v>
      </c>
      <c r="H1023" s="42">
        <f>_xll.qlCalendarAdvance(Calendar,$H1022,B1023,"f",FALSE)</f>
        <v>46749</v>
      </c>
      <c r="I1023" s="177">
        <f>_xll.qlInterestRateIndexValueDate(Index1M,$H1023)</f>
        <v>46751</v>
      </c>
      <c r="J1023" s="182">
        <f>IFERROR(_xll.qlIndexFixing(Index1M,$H1023,TRUE,_xll.ohTrigger(RecalcTrigger,Trigger1M)),NA())</f>
        <v>1.7023225612971815E-2</v>
      </c>
      <c r="K1023" s="44">
        <f>IFERROR(_xll.qlIndexFixing(Index3M,H1023,TRUE,_xll.ohTrigger(RecalcTrigger,Trigger3M)),NA())</f>
        <v>1.8133799778120515E-2</v>
      </c>
      <c r="L1023" s="44">
        <f>IFERROR(_xll.qlIndexFixing(Index6M,$H1023,TRUE,_xll.ohTrigger(RecalcTrigger,Trigger6M)),NA())</f>
        <v>1.8675736338716106E-2</v>
      </c>
      <c r="M1023" s="183">
        <f>IFERROR(_xll.qlIndexFixing(Index1Y,$H1023,TRUE,_xll.ohTrigger(RecalcTrigger,Trigger1Y)),NA())</f>
        <v>1.9269198762320989E-2</v>
      </c>
      <c r="N1023" s="182">
        <f>IFERROR(_xll.qlIndexFixing(ONIndex1M,I1023,TRUE,_xll.ohTrigger(RecalcTrigger,Trigger1M)),NA())</f>
        <v>1.6994194926729378E-2</v>
      </c>
      <c r="O1023" s="44">
        <f>IFERROR(_xll.qlIndexFixing(ONIndex3M,I1023,TRUE,_xll.ohTrigger(RecalcTrigger,Trigger3M)),NA())</f>
        <v>1.804261394848794E-2</v>
      </c>
      <c r="P1023" s="44">
        <f>IFERROR(_xll.qlIndexFixing(ONIndex6M,I1023,TRUE,_xll.ohTrigger(RecalcTrigger,Trigger6M)),NA())</f>
        <v>1.8516497659799569E-2</v>
      </c>
      <c r="Q1023" s="183">
        <f>IFERROR(_xll.qlIndexFixing(ONIndex1Y,I1023,TRUE,_xll.ohTrigger(RecalcTrigger,Trigger1Y)),NA())</f>
        <v>1.904323120346163E-2</v>
      </c>
    </row>
    <row r="1024" spans="2:17" x14ac:dyDescent="0.2">
      <c r="B1024" s="39" t="s">
        <v>42</v>
      </c>
      <c r="D1024" s="42">
        <f>_xll.qlCalendarAdvance(Calendar,$D1023,B1024,"f",FALSE)</f>
        <v>46756</v>
      </c>
      <c r="E1024" s="177">
        <f>_xll.qlInterestRateIndexValueDate(IndexON,D1024)</f>
        <v>46756</v>
      </c>
      <c r="F1024" s="193">
        <f>IFERROR(_xll.qlIndexFixing(IndexON,D1024,TRUE,_xll.ohTrigger(RecalcTrigger,TriggerON)),NA())</f>
        <v>1.7229475418139018E-2</v>
      </c>
      <c r="H1024" s="42">
        <f>_xll.qlCalendarAdvance(Calendar,$H1023,B1024,"f",FALSE)</f>
        <v>46756</v>
      </c>
      <c r="I1024" s="177">
        <f>_xll.qlInterestRateIndexValueDate(Index1M,$H1024)</f>
        <v>46758</v>
      </c>
      <c r="J1024" s="182">
        <f>IFERROR(_xll.qlIndexFixing(Index1M,$H1024,TRUE,_xll.ohTrigger(RecalcTrigger,Trigger1M)),NA())</f>
        <v>1.7033171535832115E-2</v>
      </c>
      <c r="K1024" s="44">
        <f>IFERROR(_xll.qlIndexFixing(Index3M,H1024,TRUE,_xll.ohTrigger(RecalcTrigger,Trigger3M)),NA())</f>
        <v>1.8141973418233388E-2</v>
      </c>
      <c r="L1024" s="44">
        <f>IFERROR(_xll.qlIndexFixing(Index6M,$H1024,TRUE,_xll.ohTrigger(RecalcTrigger,Trigger6M)),NA())</f>
        <v>1.8679937416480198E-2</v>
      </c>
      <c r="M1024" s="183">
        <f>IFERROR(_xll.qlIndexFixing(Index1Y,$H1024,TRUE,_xll.ohTrigger(RecalcTrigger,Trigger1Y)),NA())</f>
        <v>1.9271173067120569E-2</v>
      </c>
      <c r="N1024" s="182">
        <f>IFERROR(_xll.qlIndexFixing(ONIndex1M,I1024,TRUE,_xll.ohTrigger(RecalcTrigger,Trigger1M)),NA())</f>
        <v>1.7004441834931328E-2</v>
      </c>
      <c r="O1024" s="44">
        <f>IFERROR(_xll.qlIndexFixing(ONIndex3M,I1024,TRUE,_xll.ohTrigger(RecalcTrigger,Trigger3M)),NA())</f>
        <v>1.8051890473316234E-2</v>
      </c>
      <c r="P1024" s="44">
        <f>IFERROR(_xll.qlIndexFixing(ONIndex6M,I1024,TRUE,_xll.ohTrigger(RecalcTrigger,Trigger6M)),NA())</f>
        <v>1.8524038052269987E-2</v>
      </c>
      <c r="Q1024" s="183">
        <f>IFERROR(_xll.qlIndexFixing(ONIndex1Y,I1024,TRUE,_xll.ohTrigger(RecalcTrigger,Trigger1Y)),NA())</f>
        <v>1.9048249365427594E-2</v>
      </c>
    </row>
    <row r="1025" spans="2:17" x14ac:dyDescent="0.2">
      <c r="B1025" s="39" t="s">
        <v>42</v>
      </c>
      <c r="D1025" s="42">
        <f>_xll.qlCalendarAdvance(Calendar,$D1024,B1025,"f",FALSE)</f>
        <v>46763</v>
      </c>
      <c r="E1025" s="177">
        <f>_xll.qlInterestRateIndexValueDate(IndexON,D1025)</f>
        <v>46763</v>
      </c>
      <c r="F1025" s="193">
        <f>IFERROR(_xll.qlIndexFixing(IndexON,D1025,TRUE,_xll.ohTrigger(RecalcTrigger,TriggerON)),NA())</f>
        <v>1.7241849742584137E-2</v>
      </c>
      <c r="H1025" s="42">
        <f>_xll.qlCalendarAdvance(Calendar,$H1024,B1025,"f",FALSE)</f>
        <v>46763</v>
      </c>
      <c r="I1025" s="177">
        <f>_xll.qlInterestRateIndexValueDate(Index1M,$H1025)</f>
        <v>46765</v>
      </c>
      <c r="J1025" s="182">
        <f>IFERROR(_xll.qlIndexFixing(Index1M,$H1025,TRUE,_xll.ohTrigger(RecalcTrigger,Trigger1M)),NA())</f>
        <v>1.7042924784413382E-2</v>
      </c>
      <c r="K1025" s="44">
        <f>IFERROR(_xll.qlIndexFixing(Index3M,H1025,TRUE,_xll.ohTrigger(RecalcTrigger,Trigger3M)),NA())</f>
        <v>1.8149950671598514E-2</v>
      </c>
      <c r="L1025" s="44">
        <f>IFERROR(_xll.qlIndexFixing(Index6M,$H1025,TRUE,_xll.ohTrigger(RecalcTrigger,Trigger6M)),NA())</f>
        <v>1.8684743646680397E-2</v>
      </c>
      <c r="M1025" s="183">
        <f>IFERROR(_xll.qlIndexFixing(Index1Y,$H1025,TRUE,_xll.ohTrigger(RecalcTrigger,Trigger1Y)),NA())</f>
        <v>1.9271577422547318E-2</v>
      </c>
      <c r="N1025" s="182">
        <f>IFERROR(_xll.qlIndexFixing(ONIndex1M,I1025,TRUE,_xll.ohTrigger(RecalcTrigger,Trigger1M)),NA())</f>
        <v>1.7014497023213337E-2</v>
      </c>
      <c r="O1025" s="44">
        <f>IFERROR(_xll.qlIndexFixing(ONIndex3M,I1025,TRUE,_xll.ohTrigger(RecalcTrigger,Trigger3M)),NA())</f>
        <v>1.8060973901325994E-2</v>
      </c>
      <c r="P1025" s="44">
        <f>IFERROR(_xll.qlIndexFixing(ONIndex6M,I1025,TRUE,_xll.ohTrigger(RecalcTrigger,Trigger6M)),NA())</f>
        <v>1.8531353392523542E-2</v>
      </c>
      <c r="Q1025" s="183">
        <f>IFERROR(_xll.qlIndexFixing(ONIndex1Y,I1025,TRUE,_xll.ohTrigger(RecalcTrigger,Trigger1Y)),NA())</f>
        <v>1.9053006328171307E-2</v>
      </c>
    </row>
    <row r="1026" spans="2:17" x14ac:dyDescent="0.2">
      <c r="B1026" s="39" t="s">
        <v>42</v>
      </c>
      <c r="D1026" s="42">
        <f>_xll.qlCalendarAdvance(Calendar,$D1025,B1026,"f",FALSE)</f>
        <v>46770</v>
      </c>
      <c r="E1026" s="177">
        <f>_xll.qlInterestRateIndexValueDate(IndexON,D1026)</f>
        <v>46770</v>
      </c>
      <c r="F1026" s="193">
        <f>IFERROR(_xll.qlIndexFixing(IndexON,D1026,TRUE,_xll.ohTrigger(RecalcTrigger,TriggerON)),NA())</f>
        <v>1.7253746061953734E-2</v>
      </c>
      <c r="H1026" s="42">
        <f>_xll.qlCalendarAdvance(Calendar,$H1025,B1026,"f",FALSE)</f>
        <v>46770</v>
      </c>
      <c r="I1026" s="177">
        <f>_xll.qlInterestRateIndexValueDate(Index1M,$H1026)</f>
        <v>46772</v>
      </c>
      <c r="J1026" s="182">
        <f>IFERROR(_xll.qlIndexFixing(Index1M,$H1026,TRUE,_xll.ohTrigger(RecalcTrigger,Trigger1M)),NA())</f>
        <v>1.7052484943402835E-2</v>
      </c>
      <c r="K1026" s="44">
        <f>IFERROR(_xll.qlIndexFixing(Index3M,H1026,TRUE,_xll.ohTrigger(RecalcTrigger,Trigger3M)),NA())</f>
        <v>1.8157731122097773E-2</v>
      </c>
      <c r="L1026" s="44">
        <f>IFERROR(_xll.qlIndexFixing(Index6M,$H1026,TRUE,_xll.ohTrigger(RecalcTrigger,Trigger6M)),NA())</f>
        <v>1.8689375612047265E-2</v>
      </c>
      <c r="M1026" s="183">
        <f>IFERROR(_xll.qlIndexFixing(Index1Y,$H1026,TRUE,_xll.ohTrigger(RecalcTrigger,Trigger1Y)),NA())</f>
        <v>1.9271850688763931E-2</v>
      </c>
      <c r="N1026" s="182">
        <f>IFERROR(_xll.qlIndexFixing(ONIndex1M,I1026,TRUE,_xll.ohTrigger(RecalcTrigger,Trigger1M)),NA())</f>
        <v>1.702436007726682E-2</v>
      </c>
      <c r="O1026" s="44">
        <f>IFERROR(_xll.qlIndexFixing(ONIndex3M,I1026,TRUE,_xll.ohTrigger(RecalcTrigger,Trigger3M)),NA())</f>
        <v>1.8069863819567544E-2</v>
      </c>
      <c r="P1026" s="44">
        <f>IFERROR(_xll.qlIndexFixing(ONIndex6M,I1026,TRUE,_xll.ohTrigger(RecalcTrigger,Trigger6M)),NA())</f>
        <v>1.8538443048745634E-2</v>
      </c>
      <c r="Q1026" s="183">
        <f>IFERROR(_xll.qlIndexFixing(ONIndex1Y,I1026,TRUE,_xll.ohTrigger(RecalcTrigger,Trigger1Y)),NA())</f>
        <v>1.9057501230781426E-2</v>
      </c>
    </row>
    <row r="1027" spans="2:17" x14ac:dyDescent="0.2">
      <c r="B1027" s="39" t="s">
        <v>42</v>
      </c>
      <c r="D1027" s="42">
        <f>_xll.qlCalendarAdvance(Calendar,$D1026,B1027,"f",FALSE)</f>
        <v>46777</v>
      </c>
      <c r="E1027" s="177">
        <f>_xll.qlInterestRateIndexValueDate(IndexON,D1027)</f>
        <v>46777</v>
      </c>
      <c r="F1027" s="193">
        <f>IFERROR(_xll.qlIndexFixing(IndexON,D1027,TRUE,_xll.ohTrigger(RecalcTrigger,TriggerON)),NA())</f>
        <v>1.7265162044992621E-2</v>
      </c>
      <c r="H1027" s="42">
        <f>_xll.qlCalendarAdvance(Calendar,$H1026,B1027,"f",FALSE)</f>
        <v>46777</v>
      </c>
      <c r="I1027" s="177">
        <f>_xll.qlInterestRateIndexValueDate(Index1M,$H1027)</f>
        <v>46779</v>
      </c>
      <c r="J1027" s="182">
        <f>IFERROR(_xll.qlIndexFixing(Index1M,$H1027,TRUE,_xll.ohTrigger(RecalcTrigger,Trigger1M)),NA())</f>
        <v>1.7061851597500177E-2</v>
      </c>
      <c r="K1027" s="44">
        <f>IFERROR(_xll.qlIndexFixing(Index3M,H1027,TRUE,_xll.ohTrigger(RecalcTrigger,Trigger3M)),NA())</f>
        <v>1.8165314353639384E-2</v>
      </c>
      <c r="L1027" s="44">
        <f>IFERROR(_xll.qlIndexFixing(Index6M,$H1027,TRUE,_xll.ohTrigger(RecalcTrigger,Trigger6M)),NA())</f>
        <v>1.8693838536515052E-2</v>
      </c>
      <c r="M1027" s="183">
        <f>IFERROR(_xll.qlIndexFixing(Index1Y,$H1027,TRUE,_xll.ohTrigger(RecalcTrigger,Trigger1Y)),NA())</f>
        <v>1.9271996690744E-2</v>
      </c>
      <c r="N1027" s="182">
        <f>IFERROR(_xll.qlIndexFixing(ONIndex1M,I1027,TRUE,_xll.ohTrigger(RecalcTrigger,Trigger1M)),NA())</f>
        <v>1.7034030583022997E-2</v>
      </c>
      <c r="O1027" s="44">
        <f>IFERROR(_xll.qlIndexFixing(ONIndex3M,I1027,TRUE,_xll.ohTrigger(RecalcTrigger,Trigger3M)),NA())</f>
        <v>1.8078559814771467E-2</v>
      </c>
      <c r="P1027" s="44">
        <f>IFERROR(_xll.qlIndexFixing(ONIndex6M,I1027,TRUE,_xll.ohTrigger(RecalcTrigger,Trigger6M)),NA())</f>
        <v>1.8545306389281535E-2</v>
      </c>
      <c r="Q1027" s="183">
        <f>IFERROR(_xll.qlIndexFixing(ONIndex1Y,I1027,TRUE,_xll.ohTrigger(RecalcTrigger,Trigger1Y)),NA())</f>
        <v>1.9061733212426546E-2</v>
      </c>
    </row>
    <row r="1028" spans="2:17" x14ac:dyDescent="0.2">
      <c r="B1028" s="39" t="s">
        <v>42</v>
      </c>
      <c r="D1028" s="42">
        <f>_xll.qlCalendarAdvance(Calendar,$D1027,B1028,"f",FALSE)</f>
        <v>46784</v>
      </c>
      <c r="E1028" s="177">
        <f>_xll.qlInterestRateIndexValueDate(IndexON,D1028)</f>
        <v>46784</v>
      </c>
      <c r="F1028" s="193">
        <f>IFERROR(_xll.qlIndexFixing(IndexON,D1028,TRUE,_xll.ohTrigger(RecalcTrigger,TriggerON)),NA())</f>
        <v>1.7276095361484778E-2</v>
      </c>
      <c r="H1028" s="42">
        <f>_xll.qlCalendarAdvance(Calendar,$H1027,B1028,"f",FALSE)</f>
        <v>46784</v>
      </c>
      <c r="I1028" s="177">
        <f>_xll.qlInterestRateIndexValueDate(Index1M,$H1028)</f>
        <v>46786</v>
      </c>
      <c r="J1028" s="182">
        <f>IFERROR(_xll.qlIndexFixing(Index1M,$H1028,TRUE,_xll.ohTrigger(RecalcTrigger,Trigger1M)),NA())</f>
        <v>1.7067892014083475E-2</v>
      </c>
      <c r="K1028" s="44">
        <f>IFERROR(_xll.qlIndexFixing(Index3M,H1028,TRUE,_xll.ohTrigger(RecalcTrigger,Trigger3M)),NA())</f>
        <v>1.8171751985964768E-2</v>
      </c>
      <c r="L1028" s="44">
        <f>IFERROR(_xll.qlIndexFixing(Index6M,$H1028,TRUE,_xll.ohTrigger(RecalcTrigger,Trigger6M)),NA())</f>
        <v>1.8698137679033958E-2</v>
      </c>
      <c r="M1028" s="183">
        <f>IFERROR(_xll.qlIndexFixing(Index1Y,$H1028,TRUE,_xll.ohTrigger(RecalcTrigger,Trigger1Y)),NA())</f>
        <v>1.9272019277701523E-2</v>
      </c>
      <c r="N1028" s="182">
        <f>IFERROR(_xll.qlIndexFixing(ONIndex1M,I1028,TRUE,_xll.ohTrigger(RecalcTrigger,Trigger1M)),NA())</f>
        <v>1.7043508126253215E-2</v>
      </c>
      <c r="O1028" s="44">
        <f>IFERROR(_xll.qlIndexFixing(ONIndex3M,I1028,TRUE,_xll.ohTrigger(RecalcTrigger,Trigger3M)),NA())</f>
        <v>1.8087061473988086E-2</v>
      </c>
      <c r="P1028" s="44">
        <f>IFERROR(_xll.qlIndexFixing(ONIndex6M,I1028,TRUE,_xll.ohTrigger(RecalcTrigger,Trigger6M)),NA())</f>
        <v>1.8551942782556452E-2</v>
      </c>
      <c r="Q1028" s="183">
        <f>IFERROR(_xll.qlIndexFixing(ONIndex1Y,I1028,TRUE,_xll.ohTrigger(RecalcTrigger,Trigger1Y)),NA())</f>
        <v>1.906570141227526E-2</v>
      </c>
    </row>
    <row r="1029" spans="2:17" x14ac:dyDescent="0.2">
      <c r="B1029" s="39" t="s">
        <v>42</v>
      </c>
      <c r="D1029" s="42">
        <f>_xll.qlCalendarAdvance(Calendar,$D1028,B1029,"f",FALSE)</f>
        <v>46791</v>
      </c>
      <c r="E1029" s="177">
        <f>_xll.qlInterestRateIndexValueDate(IndexON,D1029)</f>
        <v>46791</v>
      </c>
      <c r="F1029" s="193">
        <f>IFERROR(_xll.qlIndexFixing(IndexON,D1029,TRUE,_xll.ohTrigger(RecalcTrigger,TriggerON)),NA())</f>
        <v>1.7286543680095079E-2</v>
      </c>
      <c r="H1029" s="42">
        <f>_xll.qlCalendarAdvance(Calendar,$H1028,B1029,"f",FALSE)</f>
        <v>46791</v>
      </c>
      <c r="I1029" s="177">
        <f>_xll.qlInterestRateIndexValueDate(Index1M,$H1029)</f>
        <v>46793</v>
      </c>
      <c r="J1029" s="182">
        <f>IFERROR(_xll.qlIndexFixing(Index1M,$H1029,TRUE,_xll.ohTrigger(RecalcTrigger,Trigger1M)),NA())</f>
        <v>1.7076910873039683E-2</v>
      </c>
      <c r="K1029" s="44">
        <f>IFERROR(_xll.qlIndexFixing(Index3M,H1029,TRUE,_xll.ohTrigger(RecalcTrigger,Trigger3M)),NA())</f>
        <v>1.8178959543406314E-2</v>
      </c>
      <c r="L1029" s="44">
        <f>IFERROR(_xll.qlIndexFixing(Index6M,$H1029,TRUE,_xll.ohTrigger(RecalcTrigger,Trigger6M)),NA())</f>
        <v>1.8702278333569685E-2</v>
      </c>
      <c r="M1029" s="183">
        <f>IFERROR(_xll.qlIndexFixing(Index1Y,$H1029,TRUE,_xll.ohTrigger(RecalcTrigger,Trigger1Y)),NA())</f>
        <v>1.9271922323085448E-2</v>
      </c>
      <c r="N1029" s="182">
        <f>IFERROR(_xll.qlIndexFixing(ONIndex1M,I1029,TRUE,_xll.ohTrigger(RecalcTrigger,Trigger1M)),NA())</f>
        <v>1.7052792292568952E-2</v>
      </c>
      <c r="O1029" s="44">
        <f>IFERROR(_xll.qlIndexFixing(ONIndex3M,I1029,TRUE,_xll.ohTrigger(RecalcTrigger,Trigger3M)),NA())</f>
        <v>1.8095368384027921E-2</v>
      </c>
      <c r="P1029" s="44">
        <f>IFERROR(_xll.qlIndexFixing(ONIndex6M,I1029,TRUE,_xll.ohTrigger(RecalcTrigger,Trigger6M)),NA())</f>
        <v>1.8558351596755784E-2</v>
      </c>
      <c r="Q1029" s="183">
        <f>IFERROR(_xll.qlIndexFixing(ONIndex1Y,I1029,TRUE,_xll.ohTrigger(RecalcTrigger,Trigger1Y)),NA())</f>
        <v>1.9069404969416226E-2</v>
      </c>
    </row>
    <row r="1030" spans="2:17" x14ac:dyDescent="0.2">
      <c r="B1030" s="39" t="s">
        <v>42</v>
      </c>
      <c r="D1030" s="42">
        <f>_xll.qlCalendarAdvance(Calendar,$D1029,B1030,"f",FALSE)</f>
        <v>46798</v>
      </c>
      <c r="E1030" s="177">
        <f>_xll.qlInterestRateIndexValueDate(IndexON,D1030)</f>
        <v>46798</v>
      </c>
      <c r="F1030" s="193">
        <f>IFERROR(_xll.qlIndexFixing(IndexON,D1030,TRUE,_xll.ohTrigger(RecalcTrigger,TriggerON)),NA())</f>
        <v>1.7296504670607504E-2</v>
      </c>
      <c r="H1030" s="42">
        <f>_xll.qlCalendarAdvance(Calendar,$H1029,B1030,"f",FALSE)</f>
        <v>46798</v>
      </c>
      <c r="I1030" s="177">
        <f>_xll.qlInterestRateIndexValueDate(Index1M,$H1030)</f>
        <v>46800</v>
      </c>
      <c r="J1030" s="182">
        <f>IFERROR(_xll.qlIndexFixing(Index1M,$H1030,TRUE,_xll.ohTrigger(RecalcTrigger,Trigger1M)),NA())</f>
        <v>1.7085735097243437E-2</v>
      </c>
      <c r="K1030" s="44">
        <f>IFERROR(_xll.qlIndexFixing(Index3M,H1030,TRUE,_xll.ohTrigger(RecalcTrigger,Trigger3M)),NA())</f>
        <v>1.8185982249400823E-2</v>
      </c>
      <c r="L1030" s="44">
        <f>IFERROR(_xll.qlIndexFixing(Index6M,$H1030,TRUE,_xll.ohTrigger(RecalcTrigger,Trigger6M)),NA())</f>
        <v>1.870626582909686E-2</v>
      </c>
      <c r="M1030" s="183">
        <f>IFERROR(_xll.qlIndexFixing(Index1Y,$H1030,TRUE,_xll.ohTrigger(RecalcTrigger,Trigger1Y)),NA())</f>
        <v>1.9271709724574697E-2</v>
      </c>
      <c r="N1030" s="182">
        <f>IFERROR(_xll.qlIndexFixing(ONIndex1M,I1030,TRUE,_xll.ohTrigger(RecalcTrigger,Trigger1M)),NA())</f>
        <v>1.7061882667901429E-2</v>
      </c>
      <c r="O1030" s="44">
        <f>IFERROR(_xll.qlIndexFixing(ONIndex3M,I1030,TRUE,_xll.ohTrigger(RecalcTrigger,Trigger3M)),NA())</f>
        <v>1.8103480131941296E-2</v>
      </c>
      <c r="P1030" s="44">
        <f>IFERROR(_xll.qlIndexFixing(ONIndex6M,I1030,TRUE,_xll.ohTrigger(RecalcTrigger,Trigger6M)),NA())</f>
        <v>1.856453220030474E-2</v>
      </c>
      <c r="Q1030" s="183">
        <f>IFERROR(_xll.qlIndexFixing(ONIndex1Y,I1030,TRUE,_xll.ohTrigger(RecalcTrigger,Trigger1Y)),NA())</f>
        <v>1.9072843023018038E-2</v>
      </c>
    </row>
    <row r="1031" spans="2:17" x14ac:dyDescent="0.2">
      <c r="B1031" s="39" t="s">
        <v>42</v>
      </c>
      <c r="D1031" s="42">
        <f>_xll.qlCalendarAdvance(Calendar,$D1030,B1031,"f",FALSE)</f>
        <v>46805</v>
      </c>
      <c r="E1031" s="177">
        <f>_xll.qlInterestRateIndexValueDate(IndexON,D1031)</f>
        <v>46805</v>
      </c>
      <c r="F1031" s="193">
        <f>IFERROR(_xll.qlIndexFixing(IndexON,D1031,TRUE,_xll.ohTrigger(RecalcTrigger,TriggerON)),NA())</f>
        <v>1.7305976001926737E-2</v>
      </c>
      <c r="H1031" s="42">
        <f>_xll.qlCalendarAdvance(Calendar,$H1030,B1031,"f",FALSE)</f>
        <v>46805</v>
      </c>
      <c r="I1031" s="177">
        <f>_xll.qlInterestRateIndexValueDate(Index1M,$H1031)</f>
        <v>46807</v>
      </c>
      <c r="J1031" s="182">
        <f>IFERROR(_xll.qlIndexFixing(Index1M,$H1031,TRUE,_xll.ohTrigger(RecalcTrigger,Trigger1M)),NA())</f>
        <v>1.709436427152615E-2</v>
      </c>
      <c r="K1031" s="44">
        <f>IFERROR(_xll.qlIndexFixing(Index3M,H1031,TRUE,_xll.ohTrigger(RecalcTrigger,Trigger3M)),NA())</f>
        <v>1.8192827673262357E-2</v>
      </c>
      <c r="L1031" s="44">
        <f>IFERROR(_xll.qlIndexFixing(Index6M,$H1031,TRUE,_xll.ohTrigger(RecalcTrigger,Trigger6M)),NA())</f>
        <v>1.8710105529595955E-2</v>
      </c>
      <c r="M1031" s="183">
        <f>IFERROR(_xll.qlIndexFixing(Index1Y,$H1031,TRUE,_xll.ohTrigger(RecalcTrigger,Trigger1Y)),NA())</f>
        <v>1.9271385404074675E-2</v>
      </c>
      <c r="N1031" s="182">
        <f>IFERROR(_xll.qlIndexFixing(ONIndex1M,I1031,TRUE,_xll.ohTrigger(RecalcTrigger,Trigger1M)),NA())</f>
        <v>1.707077883810193E-2</v>
      </c>
      <c r="O1031" s="44">
        <f>IFERROR(_xll.qlIndexFixing(ONIndex3M,I1031,TRUE,_xll.ohTrigger(RecalcTrigger,Trigger3M)),NA())</f>
        <v>1.8111396304618665E-2</v>
      </c>
      <c r="P1031" s="44">
        <f>IFERROR(_xll.qlIndexFixing(ONIndex6M,I1031,TRUE,_xll.ohTrigger(RecalcTrigger,Trigger6M)),NA())</f>
        <v>1.8570483961388717E-2</v>
      </c>
      <c r="Q1031" s="183">
        <f>IFERROR(_xll.qlIndexFixing(ONIndex1Y,I1031,TRUE,_xll.ohTrigger(RecalcTrigger,Trigger1Y)),NA())</f>
        <v>1.9076014712169354E-2</v>
      </c>
    </row>
    <row r="1032" spans="2:17" x14ac:dyDescent="0.2">
      <c r="B1032" s="39" t="s">
        <v>42</v>
      </c>
      <c r="D1032" s="42">
        <f>_xll.qlCalendarAdvance(Calendar,$D1031,B1032,"f",FALSE)</f>
        <v>46812</v>
      </c>
      <c r="E1032" s="177">
        <f>_xll.qlInterestRateIndexValueDate(IndexON,D1032)</f>
        <v>46812</v>
      </c>
      <c r="F1032" s="193">
        <f>IFERROR(_xll.qlIndexFixing(IndexON,D1032,TRUE,_xll.ohTrigger(RecalcTrigger,TriggerON)),NA())</f>
        <v>1.7314955343357141E-2</v>
      </c>
      <c r="H1032" s="42">
        <f>_xll.qlCalendarAdvance(Calendar,$H1031,B1032,"f",FALSE)</f>
        <v>46812</v>
      </c>
      <c r="I1032" s="177">
        <f>_xll.qlInterestRateIndexValueDate(Index1M,$H1032)</f>
        <v>46814</v>
      </c>
      <c r="J1032" s="182">
        <f>IFERROR(_xll.qlIndexFixing(Index1M,$H1032,TRUE,_xll.ohTrigger(RecalcTrigger,Trigger1M)),NA())</f>
        <v>1.7105767759502122E-2</v>
      </c>
      <c r="K1032" s="44">
        <f>IFERROR(_xll.qlIndexFixing(Index3M,H1032,TRUE,_xll.ohTrigger(RecalcTrigger,Trigger3M)),NA())</f>
        <v>1.8201310886272772E-2</v>
      </c>
      <c r="L1032" s="44">
        <f>IFERROR(_xll.qlIndexFixing(Index6M,$H1032,TRUE,_xll.ohTrigger(RecalcTrigger,Trigger6M)),NA())</f>
        <v>1.8716617835301826E-2</v>
      </c>
      <c r="M1032" s="183">
        <f>IFERROR(_xll.qlIndexFixing(Index1Y,$H1032,TRUE,_xll.ohTrigger(RecalcTrigger,Trigger1Y)),NA())</f>
        <v>1.9269679989200924E-2</v>
      </c>
      <c r="N1032" s="182">
        <f>IFERROR(_xll.qlIndexFixing(ONIndex1M,I1032,TRUE,_xll.ohTrigger(RecalcTrigger,Trigger1M)),NA())</f>
        <v>1.7079480388781931E-2</v>
      </c>
      <c r="O1032" s="44">
        <f>IFERROR(_xll.qlIndexFixing(ONIndex3M,I1032,TRUE,_xll.ohTrigger(RecalcTrigger,Trigger3M)),NA())</f>
        <v>1.8119116488950482E-2</v>
      </c>
      <c r="P1032" s="44">
        <f>IFERROR(_xll.qlIndexFixing(ONIndex6M,I1032,TRUE,_xll.ohTrigger(RecalcTrigger,Trigger6M)),NA())</f>
        <v>1.8576206248432925E-2</v>
      </c>
      <c r="Q1032" s="183">
        <f>IFERROR(_xll.qlIndexFixing(ONIndex1Y,I1032,TRUE,_xll.ohTrigger(RecalcTrigger,Trigger1Y)),NA())</f>
        <v>1.9078919176118703E-2</v>
      </c>
    </row>
    <row r="1033" spans="2:17" x14ac:dyDescent="0.2">
      <c r="B1033" s="39" t="s">
        <v>42</v>
      </c>
      <c r="D1033" s="42">
        <f>_xll.qlCalendarAdvance(Calendar,$D1032,B1033,"f",FALSE)</f>
        <v>46819</v>
      </c>
      <c r="E1033" s="177">
        <f>_xll.qlInterestRateIndexValueDate(IndexON,D1033)</f>
        <v>46819</v>
      </c>
      <c r="F1033" s="193">
        <f>IFERROR(_xll.qlIndexFixing(IndexON,D1033,TRUE,_xll.ohTrigger(RecalcTrigger,TriggerON)),NA())</f>
        <v>1.732344036420308E-2</v>
      </c>
      <c r="H1033" s="42">
        <f>_xll.qlCalendarAdvance(Calendar,$H1032,B1033,"f",FALSE)</f>
        <v>46819</v>
      </c>
      <c r="I1033" s="177">
        <f>_xll.qlInterestRateIndexValueDate(Index1M,$H1033)</f>
        <v>46821</v>
      </c>
      <c r="J1033" s="182">
        <f>IFERROR(_xll.qlIndexFixing(Index1M,$H1033,TRUE,_xll.ohTrigger(RecalcTrigger,Trigger1M)),NA())</f>
        <v>1.7113964663317827E-2</v>
      </c>
      <c r="K1033" s="44">
        <f>IFERROR(_xll.qlIndexFixing(Index3M,H1033,TRUE,_xll.ohTrigger(RecalcTrigger,Trigger3M)),NA())</f>
        <v>1.8207806255303233E-2</v>
      </c>
      <c r="L1033" s="44">
        <f>IFERROR(_xll.qlIndexFixing(Index6M,$H1033,TRUE,_xll.ohTrigger(RecalcTrigger,Trigger6M)),NA())</f>
        <v>1.8720149167812537E-2</v>
      </c>
      <c r="M1033" s="183">
        <f>IFERROR(_xll.qlIndexFixing(Index1Y,$H1033,TRUE,_xll.ohTrigger(RecalcTrigger,Trigger1Y)),NA())</f>
        <v>1.9269160106600611E-2</v>
      </c>
      <c r="N1033" s="182">
        <f>IFERROR(_xll.qlIndexFixing(ONIndex1M,I1033,TRUE,_xll.ohTrigger(RecalcTrigger,Trigger1M)),NA())</f>
        <v>1.7087986905712782E-2</v>
      </c>
      <c r="O1033" s="44">
        <f>IFERROR(_xll.qlIndexFixing(ONIndex3M,I1033,TRUE,_xll.ohTrigger(RecalcTrigger,Trigger3M)),NA())</f>
        <v>1.8126640271907135E-2</v>
      </c>
      <c r="P1033" s="44">
        <f>IFERROR(_xll.qlIndexFixing(ONIndex6M,I1033,TRUE,_xll.ohTrigger(RecalcTrigger,Trigger6M)),NA())</f>
        <v>1.8581698429782634E-2</v>
      </c>
      <c r="Q1033" s="183">
        <f>IFERROR(_xll.qlIndexFixing(ONIndex1Y,I1033,TRUE,_xll.ohTrigger(RecalcTrigger,Trigger1Y)),NA())</f>
        <v>1.9081555553874807E-2</v>
      </c>
    </row>
    <row r="1034" spans="2:17" x14ac:dyDescent="0.2">
      <c r="B1034" s="39" t="s">
        <v>42</v>
      </c>
      <c r="D1034" s="42">
        <f>_xll.qlCalendarAdvance(Calendar,$D1033,B1034,"f",FALSE)</f>
        <v>46826</v>
      </c>
      <c r="E1034" s="177">
        <f>_xll.qlInterestRateIndexValueDate(IndexON,D1034)</f>
        <v>46826</v>
      </c>
      <c r="F1034" s="193">
        <f>IFERROR(_xll.qlIndexFixing(IndexON,D1034,TRUE,_xll.ohTrigger(RecalcTrigger,TriggerON)),NA())</f>
        <v>1.7331428733688981E-2</v>
      </c>
      <c r="H1034" s="42">
        <f>_xll.qlCalendarAdvance(Calendar,$H1033,B1034,"f",FALSE)</f>
        <v>46826</v>
      </c>
      <c r="I1034" s="177">
        <f>_xll.qlInterestRateIndexValueDate(Index1M,$H1034)</f>
        <v>46828</v>
      </c>
      <c r="J1034" s="182">
        <f>IFERROR(_xll.qlIndexFixing(Index1M,$H1034,TRUE,_xll.ohTrigger(RecalcTrigger,Trigger1M)),NA())</f>
        <v>1.7122925206692393E-2</v>
      </c>
      <c r="K1034" s="44">
        <f>IFERROR(_xll.qlIndexFixing(Index3M,H1034,TRUE,_xll.ohTrigger(RecalcTrigger,Trigger3M)),NA())</f>
        <v>1.821414856493897E-2</v>
      </c>
      <c r="L1034" s="44">
        <f>IFERROR(_xll.qlIndexFixing(Index6M,$H1034,TRUE,_xll.ohTrigger(RecalcTrigger,Trigger6M)),NA())</f>
        <v>1.8723549877890804E-2</v>
      </c>
      <c r="M1034" s="183">
        <f>IFERROR(_xll.qlIndexFixing(Index1Y,$H1034,TRUE,_xll.ohTrigger(RecalcTrigger,Trigger1Y)),NA())</f>
        <v>1.9268540127366632E-2</v>
      </c>
      <c r="N1034" s="182">
        <f>IFERROR(_xll.qlIndexFixing(ONIndex1M,I1034,TRUE,_xll.ohTrigger(RecalcTrigger,Trigger1M)),NA())</f>
        <v>1.7096297974825703E-2</v>
      </c>
      <c r="O1034" s="44">
        <f>IFERROR(_xll.qlIndexFixing(ONIndex3M,I1034,TRUE,_xll.ohTrigger(RecalcTrigger,Trigger3M)),NA())</f>
        <v>1.8133967240379079E-2</v>
      </c>
      <c r="P1034" s="44">
        <f>IFERROR(_xll.qlIndexFixing(ONIndex6M,I1034,TRUE,_xll.ohTrigger(RecalcTrigger,Trigger6M)),NA())</f>
        <v>1.8586959873623243E-2</v>
      </c>
      <c r="Q1034" s="183">
        <f>IFERROR(_xll.qlIndexFixing(ONIndex1Y,I1034,TRUE,_xll.ohTrigger(RecalcTrigger,Trigger1Y)),NA())</f>
        <v>1.9083922984526325E-2</v>
      </c>
    </row>
    <row r="1035" spans="2:17" x14ac:dyDescent="0.2">
      <c r="B1035" s="39" t="s">
        <v>42</v>
      </c>
      <c r="D1035" s="42">
        <f>_xll.qlCalendarAdvance(Calendar,$D1034,B1035,"f",FALSE)</f>
        <v>46833</v>
      </c>
      <c r="E1035" s="177">
        <f>_xll.qlInterestRateIndexValueDate(IndexON,D1035)</f>
        <v>46833</v>
      </c>
      <c r="F1035" s="193">
        <f>IFERROR(_xll.qlIndexFixing(IndexON,D1035,TRUE,_xll.ohTrigger(RecalcTrigger,TriggerON)),NA())</f>
        <v>1.7338918121039271E-2</v>
      </c>
      <c r="H1035" s="42">
        <f>_xll.qlCalendarAdvance(Calendar,$H1034,B1035,"f",FALSE)</f>
        <v>46833</v>
      </c>
      <c r="I1035" s="177">
        <f>_xll.qlInterestRateIndexValueDate(Index1M,$H1035)</f>
        <v>46835</v>
      </c>
      <c r="J1035" s="182">
        <f>IFERROR(_xll.qlIndexFixing(Index1M,$H1035,TRUE,_xll.ohTrigger(RecalcTrigger,Trigger1M)),NA())</f>
        <v>1.7129768820368374E-2</v>
      </c>
      <c r="K1035" s="44">
        <f>IFERROR(_xll.qlIndexFixing(Index3M,H1035,TRUE,_xll.ohTrigger(RecalcTrigger,Trigger3M)),NA())</f>
        <v>1.8220345422884018E-2</v>
      </c>
      <c r="L1035" s="44">
        <f>IFERROR(_xll.qlIndexFixing(Index6M,$H1035,TRUE,_xll.ohTrigger(RecalcTrigger,Trigger6M)),NA())</f>
        <v>1.8726825358057902E-2</v>
      </c>
      <c r="M1035" s="183">
        <f>IFERROR(_xll.qlIndexFixing(Index1Y,$H1035,TRUE,_xll.ohTrigger(RecalcTrigger,Trigger1Y)),NA())</f>
        <v>1.9267824099408172E-2</v>
      </c>
      <c r="N1035" s="182">
        <f>IFERROR(_xll.qlIndexFixing(ONIndex1M,I1035,TRUE,_xll.ohTrigger(RecalcTrigger,Trigger1M)),NA())</f>
        <v>1.710441318173217E-2</v>
      </c>
      <c r="O1035" s="44">
        <f>IFERROR(_xll.qlIndexFixing(ONIndex3M,I1035,TRUE,_xll.ohTrigger(RecalcTrigger,Trigger3M)),NA())</f>
        <v>1.8141096981256766E-2</v>
      </c>
      <c r="P1035" s="44">
        <f>IFERROR(_xll.qlIndexFixing(ONIndex6M,I1035,TRUE,_xll.ohTrigger(RecalcTrigger,Trigger6M)),NA())</f>
        <v>1.8591989948379961E-2</v>
      </c>
      <c r="Q1035" s="183">
        <f>IFERROR(_xll.qlIndexFixing(ONIndex1Y,I1035,TRUE,_xll.ohTrigger(RecalcTrigger,Trigger1Y)),NA())</f>
        <v>1.9086020607481657E-2</v>
      </c>
    </row>
    <row r="1036" spans="2:17" x14ac:dyDescent="0.2">
      <c r="B1036" s="39" t="s">
        <v>42</v>
      </c>
      <c r="D1036" s="42">
        <f>_xll.qlCalendarAdvance(Calendar,$D1035,B1036,"f",FALSE)</f>
        <v>46840</v>
      </c>
      <c r="E1036" s="177">
        <f>_xll.qlInterestRateIndexValueDate(IndexON,D1036)</f>
        <v>46840</v>
      </c>
      <c r="F1036" s="193">
        <f>IFERROR(_xll.qlIndexFixing(IndexON,D1036,TRUE,_xll.ohTrigger(RecalcTrigger,TriggerON)),NA())</f>
        <v>1.7345906195478378E-2</v>
      </c>
      <c r="H1036" s="42">
        <f>_xll.qlCalendarAdvance(Calendar,$H1035,B1036,"f",FALSE)</f>
        <v>46840</v>
      </c>
      <c r="I1036" s="177">
        <f>_xll.qlInterestRateIndexValueDate(Index1M,$H1036)</f>
        <v>46842</v>
      </c>
      <c r="J1036" s="182">
        <f>IFERROR(_xll.qlIndexFixing(Index1M,$H1036,TRUE,_xll.ohTrigger(RecalcTrigger,Trigger1M)),NA())</f>
        <v>1.7134569863749931E-2</v>
      </c>
      <c r="K1036" s="44">
        <f>IFERROR(_xll.qlIndexFixing(Index3M,H1036,TRUE,_xll.ohTrigger(RecalcTrigger,Trigger3M)),NA())</f>
        <v>1.8226404486134277E-2</v>
      </c>
      <c r="L1036" s="44">
        <f>IFERROR(_xll.qlIndexFixing(Index6M,$H1036,TRUE,_xll.ohTrigger(RecalcTrigger,Trigger6M)),NA())</f>
        <v>1.8727954107541522E-2</v>
      </c>
      <c r="M1036" s="183">
        <f>IFERROR(_xll.qlIndexFixing(Index1Y,$H1036,TRUE,_xll.ohTrigger(RecalcTrigger,Trigger1Y)),NA())</f>
        <v>1.9266611580889138E-2</v>
      </c>
      <c r="N1036" s="182">
        <f>IFERROR(_xll.qlIndexFixing(ONIndex1M,I1036,TRUE,_xll.ohTrigger(RecalcTrigger,Trigger1M)),NA())</f>
        <v>1.711233211244334E-2</v>
      </c>
      <c r="O1036" s="44">
        <f>IFERROR(_xll.qlIndexFixing(ONIndex3M,I1036,TRUE,_xll.ohTrigger(RecalcTrigger,Trigger3M)),NA())</f>
        <v>1.8148029081670458E-2</v>
      </c>
      <c r="P1036" s="44">
        <f>IFERROR(_xll.qlIndexFixing(ONIndex6M,I1036,TRUE,_xll.ohTrigger(RecalcTrigger,Trigger6M)),NA())</f>
        <v>1.8596788022318123E-2</v>
      </c>
      <c r="Q1036" s="183">
        <f>IFERROR(_xll.qlIndexFixing(ONIndex1Y,I1036,TRUE,_xll.ohTrigger(RecalcTrigger,Trigger1Y)),NA())</f>
        <v>1.9087847561669591E-2</v>
      </c>
    </row>
    <row r="1037" spans="2:17" x14ac:dyDescent="0.2">
      <c r="B1037" s="39" t="s">
        <v>42</v>
      </c>
      <c r="D1037" s="42">
        <f>_xll.qlCalendarAdvance(Calendar,$D1036,B1037,"f",FALSE)</f>
        <v>46847</v>
      </c>
      <c r="E1037" s="177">
        <f>_xll.qlInterestRateIndexValueDate(IndexON,D1037)</f>
        <v>46847</v>
      </c>
      <c r="F1037" s="193">
        <f>IFERROR(_xll.qlIndexFixing(IndexON,D1037,TRUE,_xll.ohTrigger(RecalcTrigger,TriggerON)),NA())</f>
        <v>1.7352390626470537E-2</v>
      </c>
      <c r="H1037" s="42">
        <f>_xll.qlCalendarAdvance(Calendar,$H1036,B1037,"f",FALSE)</f>
        <v>46847</v>
      </c>
      <c r="I1037" s="177">
        <f>_xll.qlInterestRateIndexValueDate(Index1M,$H1037)</f>
        <v>46849</v>
      </c>
      <c r="J1037" s="182">
        <f>IFERROR(_xll.qlIndexFixing(Index1M,$H1037,TRUE,_xll.ohTrigger(RecalcTrigger,Trigger1M)),NA())</f>
        <v>1.714479534059149E-2</v>
      </c>
      <c r="K1037" s="44">
        <f>IFERROR(_xll.qlIndexFixing(Index3M,H1037,TRUE,_xll.ohTrigger(RecalcTrigger,Trigger3M)),NA())</f>
        <v>1.8231470800227551E-2</v>
      </c>
      <c r="L1037" s="44">
        <f>IFERROR(_xll.qlIndexFixing(Index6M,$H1037,TRUE,_xll.ohTrigger(RecalcTrigger,Trigger6M)),NA())</f>
        <v>1.8731015086695602E-2</v>
      </c>
      <c r="M1037" s="183">
        <f>IFERROR(_xll.qlIndexFixing(Index1Y,$H1037,TRUE,_xll.ohTrigger(RecalcTrigger,Trigger1Y)),NA())</f>
        <v>1.9266120210947493E-2</v>
      </c>
      <c r="N1037" s="182">
        <f>IFERROR(_xll.qlIndexFixing(ONIndex1M,I1037,TRUE,_xll.ohTrigger(RecalcTrigger,Trigger1M)),NA())</f>
        <v>1.7120054352570691E-2</v>
      </c>
      <c r="O1037" s="44">
        <f>IFERROR(_xll.qlIndexFixing(ONIndex3M,I1037,TRUE,_xll.ohTrigger(RecalcTrigger,Trigger3M)),NA())</f>
        <v>1.8154763128190865E-2</v>
      </c>
      <c r="P1037" s="44">
        <f>IFERROR(_xll.qlIndexFixing(ONIndex6M,I1037,TRUE,_xll.ohTrigger(RecalcTrigger,Trigger6M)),NA())</f>
        <v>1.8601353463942871E-2</v>
      </c>
      <c r="Q1037" s="183">
        <f>IFERROR(_xll.qlIndexFixing(ONIndex1Y,I1037,TRUE,_xll.ohTrigger(RecalcTrigger,Trigger1Y)),NA())</f>
        <v>1.9089402986338655E-2</v>
      </c>
    </row>
    <row r="1038" spans="2:17" x14ac:dyDescent="0.2">
      <c r="B1038" s="39" t="s">
        <v>42</v>
      </c>
      <c r="D1038" s="42">
        <f>_xll.qlCalendarAdvance(Calendar,$D1037,B1038,"f",FALSE)</f>
        <v>46854</v>
      </c>
      <c r="E1038" s="177">
        <f>_xll.qlInterestRateIndexValueDate(IndexON,D1038)</f>
        <v>46854</v>
      </c>
      <c r="F1038" s="193">
        <f>IFERROR(_xll.qlIndexFixing(IndexON,D1038,TRUE,_xll.ohTrigger(RecalcTrigger,TriggerON)),NA())</f>
        <v>1.7358369083000369E-2</v>
      </c>
      <c r="H1038" s="42">
        <f>_xll.qlCalendarAdvance(Calendar,$H1037,B1038,"f",FALSE)</f>
        <v>46854</v>
      </c>
      <c r="I1038" s="177">
        <f>_xll.qlInterestRateIndexValueDate(Index1M,$H1038)</f>
        <v>46856</v>
      </c>
      <c r="J1038" s="182">
        <f>IFERROR(_xll.qlIndexFixing(Index1M,$H1038,TRUE,_xll.ohTrigger(RecalcTrigger,Trigger1M)),NA())</f>
        <v>1.7152050464630531E-2</v>
      </c>
      <c r="K1038" s="44">
        <f>IFERROR(_xll.qlIndexFixing(Index3M,H1038,TRUE,_xll.ohTrigger(RecalcTrigger,Trigger3M)),NA())</f>
        <v>1.823728442847098E-2</v>
      </c>
      <c r="L1038" s="44">
        <f>IFERROR(_xll.qlIndexFixing(Index6M,$H1038,TRUE,_xll.ohTrigger(RecalcTrigger,Trigger6M)),NA())</f>
        <v>1.8733966905138174E-2</v>
      </c>
      <c r="M1038" s="183">
        <f>IFERROR(_xll.qlIndexFixing(Index1Y,$H1038,TRUE,_xll.ohTrigger(RecalcTrigger,Trigger1Y)),NA())</f>
        <v>1.9265140568246287E-2</v>
      </c>
      <c r="N1038" s="182">
        <f>IFERROR(_xll.qlIndexFixing(ONIndex1M,I1038,TRUE,_xll.ohTrigger(RecalcTrigger,Trigger1M)),NA())</f>
        <v>1.712969326567837E-2</v>
      </c>
      <c r="O1038" s="44">
        <f>IFERROR(_xll.qlIndexFixing(ONIndex3M,I1038,TRUE,_xll.ohTrigger(RecalcTrigger,Trigger3M)),NA())</f>
        <v>1.8163129505781583E-2</v>
      </c>
      <c r="P1038" s="44">
        <f>IFERROR(_xll.qlIndexFixing(ONIndex6M,I1038,TRUE,_xll.ohTrigger(RecalcTrigger,Trigger6M)),NA())</f>
        <v>1.8606880473432952E-2</v>
      </c>
      <c r="Q1038" s="183">
        <f>IFERROR(_xll.qlIndexFixing(ONIndex1Y,I1038,TRUE,_xll.ohTrigger(RecalcTrigger,Trigger1Y)),NA())</f>
        <v>1.9091002450419836E-2</v>
      </c>
    </row>
    <row r="1039" spans="2:17" x14ac:dyDescent="0.2">
      <c r="B1039" s="39" t="s">
        <v>42</v>
      </c>
      <c r="D1039" s="42">
        <f>_xll.qlCalendarAdvance(Calendar,$D1038,B1039,"f",FALSE)</f>
        <v>46861</v>
      </c>
      <c r="E1039" s="177">
        <f>_xll.qlInterestRateIndexValueDate(IndexON,D1039)</f>
        <v>46861</v>
      </c>
      <c r="F1039" s="193">
        <f>IFERROR(_xll.qlIndexFixing(IndexON,D1039,TRUE,_xll.ohTrigger(RecalcTrigger,TriggerON)),NA())</f>
        <v>1.7363839234452172E-2</v>
      </c>
      <c r="H1039" s="42">
        <f>_xll.qlCalendarAdvance(Calendar,$H1038,B1039,"f",FALSE)</f>
        <v>46861</v>
      </c>
      <c r="I1039" s="177">
        <f>_xll.qlInterestRateIndexValueDate(Index1M,$H1039)</f>
        <v>46863</v>
      </c>
      <c r="J1039" s="182">
        <f>IFERROR(_xll.qlIndexFixing(Index1M,$H1039,TRUE,_xll.ohTrigger(RecalcTrigger,Trigger1M)),NA())</f>
        <v>1.7159164060797649E-2</v>
      </c>
      <c r="K1039" s="44">
        <f>IFERROR(_xll.qlIndexFixing(Index3M,H1039,TRUE,_xll.ohTrigger(RecalcTrigger,Trigger3M)),NA())</f>
        <v>1.8242983337762704E-2</v>
      </c>
      <c r="L1039" s="44">
        <f>IFERROR(_xll.qlIndexFixing(Index6M,$H1039,TRUE,_xll.ohTrigger(RecalcTrigger,Trigger6M)),NA())</f>
        <v>1.8736815177700678E-2</v>
      </c>
      <c r="M1039" s="183">
        <f>IFERROR(_xll.qlIndexFixing(Index1Y,$H1039,TRUE,_xll.ohTrigger(RecalcTrigger,Trigger1Y)),NA())</f>
        <v>1.9264081312415401E-2</v>
      </c>
      <c r="N1039" s="182">
        <f>IFERROR(_xll.qlIndexFixing(ONIndex1M,I1039,TRUE,_xll.ohTrigger(RecalcTrigger,Trigger1M)),NA())</f>
        <v>1.7134907104239261E-2</v>
      </c>
      <c r="O1039" s="44">
        <f>IFERROR(_xll.qlIndexFixing(ONIndex3M,I1039,TRUE,_xll.ohTrigger(RecalcTrigger,Trigger3M)),NA())</f>
        <v>1.8167635408152805E-2</v>
      </c>
      <c r="P1039" s="44">
        <f>IFERROR(_xll.qlIndexFixing(ONIndex6M,I1039,TRUE,_xll.ohTrigger(RecalcTrigger,Trigger6M)),NA())</f>
        <v>1.8609783922913792E-2</v>
      </c>
      <c r="Q1039" s="183">
        <f>IFERROR(_xll.qlIndexFixing(ONIndex1Y,I1039,TRUE,_xll.ohTrigger(RecalcTrigger,Trigger1Y)),NA())</f>
        <v>1.9091695803554742E-2</v>
      </c>
    </row>
    <row r="1040" spans="2:17" x14ac:dyDescent="0.2">
      <c r="B1040" s="39" t="s">
        <v>42</v>
      </c>
      <c r="D1040" s="42">
        <f>_xll.qlCalendarAdvance(Calendar,$D1039,B1040,"f",FALSE)</f>
        <v>46868</v>
      </c>
      <c r="E1040" s="177">
        <f>_xll.qlInterestRateIndexValueDate(IndexON,D1040)</f>
        <v>46868</v>
      </c>
      <c r="F1040" s="193">
        <f>IFERROR(_xll.qlIndexFixing(IndexON,D1040,TRUE,_xll.ohTrigger(RecalcTrigger,TriggerON)),NA())</f>
        <v>1.7368798750050374E-2</v>
      </c>
      <c r="H1040" s="42">
        <f>_xll.qlCalendarAdvance(Calendar,$H1039,B1040,"f",FALSE)</f>
        <v>46868</v>
      </c>
      <c r="I1040" s="177">
        <f>_xll.qlInterestRateIndexValueDate(Index1M,$H1040)</f>
        <v>46870</v>
      </c>
      <c r="J1040" s="182">
        <f>IFERROR(_xll.qlIndexFixing(Index1M,$H1040,TRUE,_xll.ohTrigger(RecalcTrigger,Trigger1M)),NA())</f>
        <v>1.716615941788624E-2</v>
      </c>
      <c r="K1040" s="44">
        <f>IFERROR(_xll.qlIndexFixing(Index3M,H1040,TRUE,_xll.ohTrigger(RecalcTrigger,Trigger3M)),NA())</f>
        <v>1.8248575465593397E-2</v>
      </c>
      <c r="L1040" s="44">
        <f>IFERROR(_xll.qlIndexFixing(Index6M,$H1040,TRUE,_xll.ohTrigger(RecalcTrigger,Trigger6M)),NA())</f>
        <v>1.8739565553999409E-2</v>
      </c>
      <c r="M1040" s="183">
        <f>IFERROR(_xll.qlIndexFixing(Index1Y,$H1040,TRUE,_xll.ohTrigger(RecalcTrigger,Trigger1Y)),NA())</f>
        <v>1.9262946613323891E-2</v>
      </c>
      <c r="N1040" s="182">
        <f>IFERROR(_xll.qlIndexFixing(ONIndex1M,I1040,TRUE,_xll.ohTrigger(RecalcTrigger,Trigger1M)),NA())</f>
        <v>1.7143061199478282E-2</v>
      </c>
      <c r="O1040" s="44">
        <f>IFERROR(_xll.qlIndexFixing(ONIndex3M,I1040,TRUE,_xll.ohTrigger(RecalcTrigger,Trigger3M)),NA())</f>
        <v>1.8174654234153209E-2</v>
      </c>
      <c r="P1040" s="44">
        <f>IFERROR(_xll.qlIndexFixing(ONIndex6M,I1040,TRUE,_xll.ohTrigger(RecalcTrigger,Trigger6M)),NA())</f>
        <v>1.8614209712728425E-2</v>
      </c>
      <c r="Q1040" s="183">
        <f>IFERROR(_xll.qlIndexFixing(ONIndex1Y,I1040,TRUE,_xll.ohTrigger(RecalcTrigger,Trigger1Y)),NA())</f>
        <v>1.9092554693953545E-2</v>
      </c>
    </row>
    <row r="1041" spans="2:17" x14ac:dyDescent="0.2">
      <c r="B1041" s="39" t="s">
        <v>42</v>
      </c>
      <c r="D1041" s="42">
        <f>_xll.qlCalendarAdvance(Calendar,$D1040,B1041,"f",FALSE)</f>
        <v>46875</v>
      </c>
      <c r="E1041" s="177">
        <f>_xll.qlInterestRateIndexValueDate(IndexON,D1041)</f>
        <v>46875</v>
      </c>
      <c r="F1041" s="193">
        <f>IFERROR(_xll.qlIndexFixing(IndexON,D1041,TRUE,_xll.ohTrigger(RecalcTrigger,TriggerON)),NA())</f>
        <v>1.737333408359909E-2</v>
      </c>
      <c r="H1041" s="42">
        <f>_xll.qlCalendarAdvance(Calendar,$H1040,B1041,"f",FALSE)</f>
        <v>46875</v>
      </c>
      <c r="I1041" s="177">
        <f>_xll.qlInterestRateIndexValueDate(Index1M,$H1041)</f>
        <v>46877</v>
      </c>
      <c r="J1041" s="182">
        <f>IFERROR(_xll.qlIndexFixing(Index1M,$H1041,TRUE,_xll.ohTrigger(RecalcTrigger,Trigger1M)),NA())</f>
        <v>1.7173057527924418E-2</v>
      </c>
      <c r="K1041" s="44">
        <f>IFERROR(_xll.qlIndexFixing(Index3M,H1041,TRUE,_xll.ohTrigger(RecalcTrigger,Trigger3M)),NA())</f>
        <v>1.825490351697473E-2</v>
      </c>
      <c r="L1041" s="44">
        <f>IFERROR(_xll.qlIndexFixing(Index6M,$H1041,TRUE,_xll.ohTrigger(RecalcTrigger,Trigger6M)),NA())</f>
        <v>1.8744154144244535E-2</v>
      </c>
      <c r="M1041" s="183">
        <f>IFERROR(_xll.qlIndexFixing(Index1Y,$H1041,TRUE,_xll.ohTrigger(RecalcTrigger,Trigger1Y)),NA())</f>
        <v>1.9261740264172249E-2</v>
      </c>
      <c r="N1041" s="182">
        <f>IFERROR(_xll.qlIndexFixing(ONIndex1M,I1041,TRUE,_xll.ohTrigger(RecalcTrigger,Trigger1M)),NA())</f>
        <v>1.7149088085828268E-2</v>
      </c>
      <c r="O1041" s="44">
        <f>IFERROR(_xll.qlIndexFixing(ONIndex3M,I1041,TRUE,_xll.ohTrigger(RecalcTrigger,Trigger3M)),NA())</f>
        <v>1.8179824344253248E-2</v>
      </c>
      <c r="P1041" s="44">
        <f>IFERROR(_xll.qlIndexFixing(ONIndex6M,I1041,TRUE,_xll.ohTrigger(RecalcTrigger,Trigger6M)),NA())</f>
        <v>1.8617435293011297E-2</v>
      </c>
      <c r="Q1041" s="183">
        <f>IFERROR(_xll.qlIndexFixing(ONIndex1Y,I1041,TRUE,_xll.ohTrigger(RecalcTrigger,Trigger1Y)),NA())</f>
        <v>1.9093112608628005E-2</v>
      </c>
    </row>
    <row r="1042" spans="2:17" x14ac:dyDescent="0.2">
      <c r="B1042" s="39" t="s">
        <v>42</v>
      </c>
      <c r="D1042" s="42">
        <f>_xll.qlCalendarAdvance(Calendar,$D1041,B1042,"f",FALSE)</f>
        <v>46882</v>
      </c>
      <c r="E1042" s="177">
        <f>_xll.qlInterestRateIndexValueDate(IndexON,D1042)</f>
        <v>46882</v>
      </c>
      <c r="F1042" s="193">
        <f>IFERROR(_xll.qlIndexFixing(IndexON,D1042,TRUE,_xll.ohTrigger(RecalcTrigger,TriggerON)),NA())</f>
        <v>1.737775560195054E-2</v>
      </c>
      <c r="H1042" s="42">
        <f>_xll.qlCalendarAdvance(Calendar,$H1041,B1042,"f",FALSE)</f>
        <v>46882</v>
      </c>
      <c r="I1042" s="177">
        <f>_xll.qlInterestRateIndexValueDate(Index1M,$H1042)</f>
        <v>46884</v>
      </c>
      <c r="J1042" s="182">
        <f>IFERROR(_xll.qlIndexFixing(Index1M,$H1042,TRUE,_xll.ohTrigger(RecalcTrigger,Trigger1M)),NA())</f>
        <v>1.7179864399972933E-2</v>
      </c>
      <c r="K1042" s="44">
        <f>IFERROR(_xll.qlIndexFixing(Index3M,H1042,TRUE,_xll.ohTrigger(RecalcTrigger,Trigger3M)),NA())</f>
        <v>1.8260291930173842E-2</v>
      </c>
      <c r="L1042" s="44">
        <f>IFERROR(_xll.qlIndexFixing(Index6M,$H1042,TRUE,_xll.ohTrigger(RecalcTrigger,Trigger6M)),NA())</f>
        <v>1.8746701715984766E-2</v>
      </c>
      <c r="M1042" s="183">
        <f>IFERROR(_xll.qlIndexFixing(Index1Y,$H1042,TRUE,_xll.ohTrigger(RecalcTrigger,Trigger1Y)),NA())</f>
        <v>1.9260463601030581E-2</v>
      </c>
      <c r="N1042" s="182">
        <f>IFERROR(_xll.qlIndexFixing(ONIndex1M,I1042,TRUE,_xll.ohTrigger(RecalcTrigger,Trigger1M)),NA())</f>
        <v>1.7156034472414206E-2</v>
      </c>
      <c r="O1042" s="44">
        <f>IFERROR(_xll.qlIndexFixing(ONIndex3M,I1042,TRUE,_xll.ohTrigger(RecalcTrigger,Trigger3M)),NA())</f>
        <v>1.8185764804297122E-2</v>
      </c>
      <c r="P1042" s="44">
        <f>IFERROR(_xll.qlIndexFixing(ONIndex6M,I1042,TRUE,_xll.ohTrigger(RecalcTrigger,Trigger6M)),NA())</f>
        <v>1.8621111524330658E-2</v>
      </c>
      <c r="Q1042" s="183">
        <f>IFERROR(_xll.qlIndexFixing(ONIndex1Y,I1042,TRUE,_xll.ohTrigger(RecalcTrigger,Trigger1Y)),NA())</f>
        <v>1.9093690361833282E-2</v>
      </c>
    </row>
    <row r="1043" spans="2:17" x14ac:dyDescent="0.2">
      <c r="B1043" s="39" t="s">
        <v>42</v>
      </c>
      <c r="D1043" s="42">
        <f>_xll.qlCalendarAdvance(Calendar,$D1042,B1043,"f",FALSE)</f>
        <v>46889</v>
      </c>
      <c r="E1043" s="177">
        <f>_xll.qlInterestRateIndexValueDate(IndexON,D1043)</f>
        <v>46889</v>
      </c>
      <c r="F1043" s="193">
        <f>IFERROR(_xll.qlIndexFixing(IndexON,D1043,TRUE,_xll.ohTrigger(RecalcTrigger,TriggerON)),NA())</f>
        <v>1.7382091298472346E-2</v>
      </c>
      <c r="H1043" s="42">
        <f>_xll.qlCalendarAdvance(Calendar,$H1042,B1043,"f",FALSE)</f>
        <v>46889</v>
      </c>
      <c r="I1043" s="177">
        <f>_xll.qlInterestRateIndexValueDate(Index1M,$H1043)</f>
        <v>46891</v>
      </c>
      <c r="J1043" s="182">
        <f>IFERROR(_xll.qlIndexFixing(Index1M,$H1043,TRUE,_xll.ohTrigger(RecalcTrigger,Trigger1M)),NA())</f>
        <v>1.7186580310036004E-2</v>
      </c>
      <c r="K1043" s="44">
        <f>IFERROR(_xll.qlIndexFixing(Index3M,H1043,TRUE,_xll.ohTrigger(RecalcTrigger,Trigger3M)),NA())</f>
        <v>1.826558313192711E-2</v>
      </c>
      <c r="L1043" s="44">
        <f>IFERROR(_xll.qlIndexFixing(Index6M,$H1043,TRUE,_xll.ohTrigger(RecalcTrigger,Trigger6M)),NA())</f>
        <v>1.8749158433414684E-2</v>
      </c>
      <c r="M1043" s="183">
        <f>IFERROR(_xll.qlIndexFixing(Index1Y,$H1043,TRUE,_xll.ohTrigger(RecalcTrigger,Trigger1Y)),NA())</f>
        <v>1.9259117019788236E-2</v>
      </c>
      <c r="N1043" s="182">
        <f>IFERROR(_xll.qlIndexFixing(ONIndex1M,I1043,TRUE,_xll.ohTrigger(RecalcTrigger,Trigger1M)),NA())</f>
        <v>1.7162889592885477E-2</v>
      </c>
      <c r="O1043" s="44">
        <f>IFERROR(_xll.qlIndexFixing(ONIndex3M,I1043,TRUE,_xll.ohTrigger(RecalcTrigger,Trigger3M)),NA())</f>
        <v>1.8191607123405618E-2</v>
      </c>
      <c r="P1043" s="44">
        <f>IFERROR(_xll.qlIndexFixing(ONIndex6M,I1043,TRUE,_xll.ohTrigger(RecalcTrigger,Trigger6M)),NA())</f>
        <v>1.8624694376985218E-2</v>
      </c>
      <c r="Q1043" s="183">
        <f>IFERROR(_xll.qlIndexFixing(ONIndex1Y,I1043,TRUE,_xll.ohTrigger(RecalcTrigger,Trigger1Y)),NA())</f>
        <v>1.9094189709196741E-2</v>
      </c>
    </row>
    <row r="1044" spans="2:17" x14ac:dyDescent="0.2">
      <c r="B1044" s="39" t="s">
        <v>42</v>
      </c>
      <c r="D1044" s="42">
        <f>_xll.qlCalendarAdvance(Calendar,$D1043,B1044,"f",FALSE)</f>
        <v>46896</v>
      </c>
      <c r="E1044" s="177">
        <f>_xll.qlInterestRateIndexValueDate(IndexON,D1044)</f>
        <v>46896</v>
      </c>
      <c r="F1044" s="193">
        <f>IFERROR(_xll.qlIndexFixing(IndexON,D1044,TRUE,_xll.ohTrigger(RecalcTrigger,TriggerON)),NA())</f>
        <v>1.7386341571326014E-2</v>
      </c>
      <c r="H1044" s="42">
        <f>_xll.qlCalendarAdvance(Calendar,$H1043,B1044,"f",FALSE)</f>
        <v>46896</v>
      </c>
      <c r="I1044" s="177">
        <f>_xll.qlInterestRateIndexValueDate(Index1M,$H1044)</f>
        <v>46898</v>
      </c>
      <c r="J1044" s="182">
        <f>IFERROR(_xll.qlIndexFixing(Index1M,$H1044,TRUE,_xll.ohTrigger(RecalcTrigger,Trigger1M)),NA())</f>
        <v>1.7193205522814392E-2</v>
      </c>
      <c r="K1044" s="44">
        <f>IFERROR(_xll.qlIndexFixing(Index3M,H1044,TRUE,_xll.ohTrigger(RecalcTrigger,Trigger3M)),NA())</f>
        <v>1.8270777353815368E-2</v>
      </c>
      <c r="L1044" s="44">
        <f>IFERROR(_xll.qlIndexFixing(Index6M,$H1044,TRUE,_xll.ohTrigger(RecalcTrigger,Trigger6M)),NA())</f>
        <v>1.8751524566751689E-2</v>
      </c>
      <c r="M1044" s="183">
        <f>IFERROR(_xll.qlIndexFixing(Index1Y,$H1044,TRUE,_xll.ohTrigger(RecalcTrigger,Trigger1Y)),NA())</f>
        <v>1.9257700914492304E-2</v>
      </c>
      <c r="N1044" s="182">
        <f>IFERROR(_xll.qlIndexFixing(ONIndex1M,I1044,TRUE,_xll.ohTrigger(RecalcTrigger,Trigger1M)),NA())</f>
        <v>1.7169653711830435E-2</v>
      </c>
      <c r="O1044" s="44">
        <f>IFERROR(_xll.qlIndexFixing(ONIndex3M,I1044,TRUE,_xll.ohTrigger(RecalcTrigger,Trigger3M)),NA())</f>
        <v>1.8197351532514006E-2</v>
      </c>
      <c r="P1044" s="44">
        <f>IFERROR(_xll.qlIndexFixing(ONIndex6M,I1044,TRUE,_xll.ohTrigger(RecalcTrigger,Trigger6M)),NA())</f>
        <v>1.8628184119080515E-2</v>
      </c>
      <c r="Q1044" s="183">
        <f>IFERROR(_xll.qlIndexFixing(ONIndex1Y,I1044,TRUE,_xll.ohTrigger(RecalcTrigger,Trigger1Y)),NA())</f>
        <v>1.9094611036969411E-2</v>
      </c>
    </row>
    <row r="1045" spans="2:17" x14ac:dyDescent="0.2">
      <c r="B1045" s="39" t="s">
        <v>42</v>
      </c>
      <c r="D1045" s="42">
        <f>_xll.qlCalendarAdvance(Calendar,$D1044,B1045,"f",FALSE)</f>
        <v>46903</v>
      </c>
      <c r="E1045" s="177">
        <f>_xll.qlInterestRateIndexValueDate(IndexON,D1045)</f>
        <v>46903</v>
      </c>
      <c r="F1045" s="193">
        <f>IFERROR(_xll.qlIndexFixing(IndexON,D1045,TRUE,_xll.ohTrigger(RecalcTrigger,TriggerON)),NA())</f>
        <v>1.7390506819312535E-2</v>
      </c>
      <c r="H1045" s="42">
        <f>_xll.qlCalendarAdvance(Calendar,$H1044,B1045,"f",FALSE)</f>
        <v>46903</v>
      </c>
      <c r="I1045" s="177">
        <f>_xll.qlInterestRateIndexValueDate(Index1M,$H1045)</f>
        <v>46905</v>
      </c>
      <c r="J1045" s="182">
        <f>IFERROR(_xll.qlIndexFixing(Index1M,$H1045,TRUE,_xll.ohTrigger(RecalcTrigger,Trigger1M)),NA())</f>
        <v>1.7199740303013855E-2</v>
      </c>
      <c r="K1045" s="44">
        <f>IFERROR(_xll.qlIndexFixing(Index3M,H1045,TRUE,_xll.ohTrigger(RecalcTrigger,Trigger3M)),NA())</f>
        <v>1.8275874827431621E-2</v>
      </c>
      <c r="L1045" s="44">
        <f>IFERROR(_xll.qlIndexFixing(Index6M,$H1045,TRUE,_xll.ohTrigger(RecalcTrigger,Trigger6M)),NA())</f>
        <v>1.8751944527374949E-2</v>
      </c>
      <c r="M1045" s="183">
        <f>IFERROR(_xll.qlIndexFixing(Index1Y,$H1045,TRUE,_xll.ohTrigger(RecalcTrigger,Trigger1Y)),NA())</f>
        <v>1.9256215679203246E-2</v>
      </c>
      <c r="N1045" s="182">
        <f>IFERROR(_xll.qlIndexFixing(ONIndex1M,I1045,TRUE,_xll.ohTrigger(RecalcTrigger,Trigger1M)),NA())</f>
        <v>1.7176327093757493E-2</v>
      </c>
      <c r="O1045" s="44">
        <f>IFERROR(_xll.qlIndexFixing(ONIndex3M,I1045,TRUE,_xll.ohTrigger(RecalcTrigger,Trigger3M)),NA())</f>
        <v>1.8202998262637493E-2</v>
      </c>
      <c r="P1045" s="44">
        <f>IFERROR(_xll.qlIndexFixing(ONIndex6M,I1045,TRUE,_xll.ohTrigger(RecalcTrigger,Trigger6M)),NA())</f>
        <v>1.8631581018642152E-2</v>
      </c>
      <c r="Q1045" s="183">
        <f>IFERROR(_xll.qlIndexFixing(ONIndex1Y,I1045,TRUE,_xll.ohTrigger(RecalcTrigger,Trigger1Y)),NA())</f>
        <v>1.9094954731322389E-2</v>
      </c>
    </row>
    <row r="1046" spans="2:17" x14ac:dyDescent="0.2">
      <c r="B1046" s="39" t="s">
        <v>42</v>
      </c>
      <c r="D1046" s="42">
        <f>_xll.qlCalendarAdvance(Calendar,$D1045,B1046,"f",FALSE)</f>
        <v>46910</v>
      </c>
      <c r="E1046" s="177">
        <f>_xll.qlInterestRateIndexValueDate(IndexON,D1046)</f>
        <v>46910</v>
      </c>
      <c r="F1046" s="193">
        <f>IFERROR(_xll.qlIndexFixing(IndexON,D1046,TRUE,_xll.ohTrigger(RecalcTrigger,TriggerON)),NA())</f>
        <v>1.7394587440753284E-2</v>
      </c>
      <c r="H1046" s="42">
        <f>_xll.qlCalendarAdvance(Calendar,$H1045,B1046,"f",FALSE)</f>
        <v>46910</v>
      </c>
      <c r="I1046" s="177">
        <f>_xll.qlInterestRateIndexValueDate(Index1M,$H1046)</f>
        <v>46912</v>
      </c>
      <c r="J1046" s="182">
        <f>IFERROR(_xll.qlIndexFixing(Index1M,$H1046,TRUE,_xll.ohTrigger(RecalcTrigger,Trigger1M)),NA())</f>
        <v>1.7206184915342648E-2</v>
      </c>
      <c r="K1046" s="44">
        <f>IFERROR(_xll.qlIndexFixing(Index3M,H1046,TRUE,_xll.ohTrigger(RecalcTrigger,Trigger3M)),NA())</f>
        <v>1.8280875784374959E-2</v>
      </c>
      <c r="L1046" s="44">
        <f>IFERROR(_xll.qlIndexFixing(Index6M,$H1046,TRUE,_xll.ohTrigger(RecalcTrigger,Trigger6M)),NA())</f>
        <v>1.8754148978059895E-2</v>
      </c>
      <c r="M1046" s="183">
        <f>IFERROR(_xll.qlIndexFixing(Index1Y,$H1046,TRUE,_xll.ohTrigger(RecalcTrigger,Trigger1Y)),NA())</f>
        <v>1.9254661707992688E-2</v>
      </c>
      <c r="N1046" s="182">
        <f>IFERROR(_xll.qlIndexFixing(ONIndex1M,I1046,TRUE,_xll.ohTrigger(RecalcTrigger,Trigger1M)),NA())</f>
        <v>1.7182910003015195E-2</v>
      </c>
      <c r="O1046" s="44">
        <f>IFERROR(_xll.qlIndexFixing(ONIndex3M,I1046,TRUE,_xll.ohTrigger(RecalcTrigger,Trigger3M)),NA())</f>
        <v>1.8208547544551479E-2</v>
      </c>
      <c r="P1046" s="44">
        <f>IFERROR(_xll.qlIndexFixing(ONIndex6M,I1046,TRUE,_xll.ohTrigger(RecalcTrigger,Trigger6M)),NA())</f>
        <v>1.8634885343535856E-2</v>
      </c>
      <c r="Q1046" s="183">
        <f>IFERROR(_xll.qlIndexFixing(ONIndex1Y,I1046,TRUE,_xll.ohTrigger(RecalcTrigger,Trigger1Y)),NA())</f>
        <v>1.9095221178506705E-2</v>
      </c>
    </row>
    <row r="1047" spans="2:17" x14ac:dyDescent="0.2">
      <c r="B1047" s="39" t="s">
        <v>42</v>
      </c>
      <c r="D1047" s="42">
        <f>_xll.qlCalendarAdvance(Calendar,$D1046,B1047,"f",FALSE)</f>
        <v>46917</v>
      </c>
      <c r="E1047" s="177">
        <f>_xll.qlInterestRateIndexValueDate(IndexON,D1047)</f>
        <v>46917</v>
      </c>
      <c r="F1047" s="193">
        <f>IFERROR(_xll.qlIndexFixing(IndexON,D1047,TRUE,_xll.ohTrigger(RecalcTrigger,TriggerON)),NA())</f>
        <v>1.7398583834449255E-2</v>
      </c>
      <c r="H1047" s="42">
        <f>_xll.qlCalendarAdvance(Calendar,$H1046,B1047,"f",FALSE)</f>
        <v>46917</v>
      </c>
      <c r="I1047" s="177">
        <f>_xll.qlInterestRateIndexValueDate(Index1M,$H1047)</f>
        <v>46919</v>
      </c>
      <c r="J1047" s="182">
        <f>IFERROR(_xll.qlIndexFixing(Index1M,$H1047,TRUE,_xll.ohTrigger(RecalcTrigger,Trigger1M)),NA())</f>
        <v>1.7212539624511525E-2</v>
      </c>
      <c r="K1047" s="44">
        <f>IFERROR(_xll.qlIndexFixing(Index3M,H1047,TRUE,_xll.ohTrigger(RecalcTrigger,Trigger3M)),NA())</f>
        <v>1.82857804562549E-2</v>
      </c>
      <c r="L1047" s="44">
        <f>IFERROR(_xll.qlIndexFixing(Index6M,$H1047,TRUE,_xll.ohTrigger(RecalcTrigger,Trigger6M)),NA())</f>
        <v>1.8756263611405265E-2</v>
      </c>
      <c r="M1047" s="183">
        <f>IFERROR(_xll.qlIndexFixing(Index1Y,$H1047,TRUE,_xll.ohTrigger(RecalcTrigger,Trigger1Y)),NA())</f>
        <v>1.9253039394944296E-2</v>
      </c>
      <c r="N1047" s="182">
        <f>IFERROR(_xll.qlIndexFixing(ONIndex1M,I1047,TRUE,_xll.ohTrigger(RecalcTrigger,Trigger1M)),NA())</f>
        <v>1.718940270403202E-2</v>
      </c>
      <c r="O1047" s="44">
        <f>IFERROR(_xll.qlIndexFixing(ONIndex3M,I1047,TRUE,_xll.ohTrigger(RecalcTrigger,Trigger3M)),NA())</f>
        <v>1.8213999609111298E-2</v>
      </c>
      <c r="P1047" s="44">
        <f>IFERROR(_xll.qlIndexFixing(ONIndex6M,I1047,TRUE,_xll.ohTrigger(RecalcTrigger,Trigger6M)),NA())</f>
        <v>1.8638097361707295E-2</v>
      </c>
      <c r="Q1047" s="183">
        <f>IFERROR(_xll.qlIndexFixing(ONIndex1Y,I1047,TRUE,_xll.ohTrigger(RecalcTrigger,Trigger1Y)),NA())</f>
        <v>1.9095410764773391E-2</v>
      </c>
    </row>
    <row r="1048" spans="2:17" x14ac:dyDescent="0.2">
      <c r="B1048" s="39" t="s">
        <v>42</v>
      </c>
      <c r="D1048" s="42">
        <f>_xll.qlCalendarAdvance(Calendar,$D1047,B1048,"f",FALSE)</f>
        <v>46924</v>
      </c>
      <c r="E1048" s="177">
        <f>_xll.qlInterestRateIndexValueDate(IndexON,D1048)</f>
        <v>46924</v>
      </c>
      <c r="F1048" s="193">
        <f>IFERROR(_xll.qlIndexFixing(IndexON,D1048,TRUE,_xll.ohTrigger(RecalcTrigger,TriggerON)),NA())</f>
        <v>1.7402496398641887E-2</v>
      </c>
      <c r="H1048" s="42">
        <f>_xll.qlCalendarAdvance(Calendar,$H1047,B1048,"f",FALSE)</f>
        <v>46924</v>
      </c>
      <c r="I1048" s="177">
        <f>_xll.qlInterestRateIndexValueDate(Index1M,$H1048)</f>
        <v>46926</v>
      </c>
      <c r="J1048" s="182">
        <f>IFERROR(_xll.qlIndexFixing(Index1M,$H1048,TRUE,_xll.ohTrigger(RecalcTrigger,Trigger1M)),NA())</f>
        <v>1.7218804695236234E-2</v>
      </c>
      <c r="K1048" s="44">
        <f>IFERROR(_xll.qlIndexFixing(Index3M,H1048,TRUE,_xll.ohTrigger(RecalcTrigger,Trigger3M)),NA())</f>
        <v>1.8290589074687905E-2</v>
      </c>
      <c r="L1048" s="44">
        <f>IFERROR(_xll.qlIndexFixing(Index6M,$H1048,TRUE,_xll.ohTrigger(RecalcTrigger,Trigger6M)),NA())</f>
        <v>1.8758288697644291E-2</v>
      </c>
      <c r="M1048" s="183">
        <f>IFERROR(_xll.qlIndexFixing(Index1Y,$H1048,TRUE,_xll.ohTrigger(RecalcTrigger,Trigger1Y)),NA())</f>
        <v>1.9251349134153127E-2</v>
      </c>
      <c r="N1048" s="182">
        <f>IFERROR(_xll.qlIndexFixing(ONIndex1M,I1048,TRUE,_xll.ohTrigger(RecalcTrigger,Trigger1M)),NA())</f>
        <v>1.7195805461476255E-2</v>
      </c>
      <c r="O1048" s="44">
        <f>IFERROR(_xll.qlIndexFixing(ONIndex3M,I1048,TRUE,_xll.ohTrigger(RecalcTrigger,Trigger3M)),NA())</f>
        <v>1.8219354687492029E-2</v>
      </c>
      <c r="P1048" s="44">
        <f>IFERROR(_xll.qlIndexFixing(ONIndex6M,I1048,TRUE,_xll.ohTrigger(RecalcTrigger,Trigger6M)),NA())</f>
        <v>1.8641217341262006E-2</v>
      </c>
      <c r="Q1048" s="183">
        <f>IFERROR(_xll.qlIndexFixing(ONIndex1Y,I1048,TRUE,_xll.ohTrigger(RecalcTrigger,Trigger1Y)),NA())</f>
        <v>1.9095523876373477E-2</v>
      </c>
    </row>
    <row r="1049" spans="2:17" x14ac:dyDescent="0.2">
      <c r="B1049" s="39" t="s">
        <v>42</v>
      </c>
      <c r="D1049" s="42">
        <f>_xll.qlCalendarAdvance(Calendar,$D1048,B1049,"f",FALSE)</f>
        <v>46931</v>
      </c>
      <c r="E1049" s="177">
        <f>_xll.qlInterestRateIndexValueDate(IndexON,D1049)</f>
        <v>46931</v>
      </c>
      <c r="F1049" s="193">
        <f>IFERROR(_xll.qlIndexFixing(IndexON,D1049,TRUE,_xll.ohTrigger(RecalcTrigger,TriggerON)),NA())</f>
        <v>1.7406325532052236E-2</v>
      </c>
      <c r="H1049" s="42">
        <f>_xll.qlCalendarAdvance(Calendar,$H1048,B1049,"f",FALSE)</f>
        <v>46931</v>
      </c>
      <c r="I1049" s="177">
        <f>_xll.qlInterestRateIndexValueDate(Index1M,$H1049)</f>
        <v>46933</v>
      </c>
      <c r="J1049" s="182">
        <f>IFERROR(_xll.qlIndexFixing(Index1M,$H1049,TRUE,_xll.ohTrigger(RecalcTrigger,Trigger1M)),NA())</f>
        <v>1.7224980392227529E-2</v>
      </c>
      <c r="K1049" s="44">
        <f>IFERROR(_xll.qlIndexFixing(Index3M,H1049,TRUE,_xll.ohTrigger(RecalcTrigger,Trigger3M)),NA())</f>
        <v>1.8295301871298259E-2</v>
      </c>
      <c r="L1049" s="44">
        <f>IFERROR(_xll.qlIndexFixing(Index6M,$H1049,TRUE,_xll.ohTrigger(RecalcTrigger,Trigger6M)),NA())</f>
        <v>1.8760224507024189E-2</v>
      </c>
      <c r="M1049" s="183">
        <f>IFERROR(_xll.qlIndexFixing(Index1Y,$H1049,TRUE,_xll.ohTrigger(RecalcTrigger,Trigger1Y)),NA())</f>
        <v>1.924959131972585E-2</v>
      </c>
      <c r="N1049" s="182">
        <f>IFERROR(_xll.qlIndexFixing(ONIndex1M,I1049,TRUE,_xll.ohTrigger(RecalcTrigger,Trigger1M)),NA())</f>
        <v>1.7202118539616507E-2</v>
      </c>
      <c r="O1049" s="44">
        <f>IFERROR(_xll.qlIndexFixing(ONIndex3M,I1049,TRUE,_xll.ohTrigger(RecalcTrigger,Trigger3M)),NA())</f>
        <v>1.8224613010229262E-2</v>
      </c>
      <c r="P1049" s="44">
        <f>IFERROR(_xll.qlIndexFixing(ONIndex6M,I1049,TRUE,_xll.ohTrigger(RecalcTrigger,Trigger6M)),NA())</f>
        <v>1.8644245550065719E-2</v>
      </c>
      <c r="Q1049" s="183">
        <f>IFERROR(_xll.qlIndexFixing(ONIndex1Y,I1049,TRUE,_xll.ohTrigger(RecalcTrigger,Trigger1Y)),NA())</f>
        <v>1.9095560899557995E-2</v>
      </c>
    </row>
    <row r="1050" spans="2:17" x14ac:dyDescent="0.2">
      <c r="B1050" s="39" t="s">
        <v>42</v>
      </c>
      <c r="D1050" s="42">
        <f>_xll.qlCalendarAdvance(Calendar,$D1049,B1050,"f",FALSE)</f>
        <v>46938</v>
      </c>
      <c r="E1050" s="177">
        <f>_xll.qlInterestRateIndexValueDate(IndexON,D1050)</f>
        <v>46938</v>
      </c>
      <c r="F1050" s="193">
        <f>IFERROR(_xll.qlIndexFixing(IndexON,D1050,TRUE,_xll.ohTrigger(RecalcTrigger,TriggerON)),NA())</f>
        <v>1.7410071633081614E-2</v>
      </c>
      <c r="H1050" s="42">
        <f>_xll.qlCalendarAdvance(Calendar,$H1049,B1050,"f",FALSE)</f>
        <v>46938</v>
      </c>
      <c r="I1050" s="177">
        <f>_xll.qlInterestRateIndexValueDate(Index1M,$H1050)</f>
        <v>46940</v>
      </c>
      <c r="J1050" s="182">
        <f>IFERROR(_xll.qlIndexFixing(Index1M,$H1050,TRUE,_xll.ohTrigger(RecalcTrigger,Trigger1M)),NA())</f>
        <v>1.7231066980208654E-2</v>
      </c>
      <c r="K1050" s="44">
        <f>IFERROR(_xll.qlIndexFixing(Index3M,H1050,TRUE,_xll.ohTrigger(RecalcTrigger,Trigger3M)),NA())</f>
        <v>1.8299919077718933E-2</v>
      </c>
      <c r="L1050" s="44">
        <f>IFERROR(_xll.qlIndexFixing(Index6M,$H1050,TRUE,_xll.ohTrigger(RecalcTrigger,Trigger6M)),NA())</f>
        <v>1.8763834234803878E-2</v>
      </c>
      <c r="M1050" s="183">
        <f>IFERROR(_xll.qlIndexFixing(Index1Y,$H1050,TRUE,_xll.ohTrigger(RecalcTrigger,Trigger1Y)),NA())</f>
        <v>1.9247766345779422E-2</v>
      </c>
      <c r="N1050" s="182">
        <f>IFERROR(_xll.qlIndexFixing(ONIndex1M,I1050,TRUE,_xll.ohTrigger(RecalcTrigger,Trigger1M)),NA())</f>
        <v>1.7208342203121063E-2</v>
      </c>
      <c r="O1050" s="44">
        <f>IFERROR(_xll.qlIndexFixing(ONIndex3M,I1050,TRUE,_xll.ohTrigger(RecalcTrigger,Trigger3M)),NA())</f>
        <v>1.8229774808498078E-2</v>
      </c>
      <c r="P1050" s="44">
        <f>IFERROR(_xll.qlIndexFixing(ONIndex6M,I1050,TRUE,_xll.ohTrigger(RecalcTrigger,Trigger6M)),NA())</f>
        <v>1.8647182256144035E-2</v>
      </c>
      <c r="Q1050" s="183">
        <f>IFERROR(_xll.qlIndexFixing(ONIndex1Y,I1050,TRUE,_xll.ohTrigger(RecalcTrigger,Trigger1Y)),NA())</f>
        <v>1.909552222049804E-2</v>
      </c>
    </row>
    <row r="1051" spans="2:17" x14ac:dyDescent="0.2">
      <c r="B1051" s="39" t="s">
        <v>42</v>
      </c>
      <c r="D1051" s="42">
        <f>_xll.qlCalendarAdvance(Calendar,$D1050,B1051,"f",FALSE)</f>
        <v>46945</v>
      </c>
      <c r="E1051" s="177">
        <f>_xll.qlInterestRateIndexValueDate(IndexON,D1051)</f>
        <v>46945</v>
      </c>
      <c r="F1051" s="193">
        <f>IFERROR(_xll.qlIndexFixing(IndexON,D1051,TRUE,_xll.ohTrigger(RecalcTrigger,TriggerON)),NA())</f>
        <v>1.7413735100291206E-2</v>
      </c>
      <c r="H1051" s="42">
        <f>_xll.qlCalendarAdvance(Calendar,$H1050,B1051,"f",FALSE)</f>
        <v>46945</v>
      </c>
      <c r="I1051" s="177">
        <f>_xll.qlInterestRateIndexValueDate(Index1M,$H1051)</f>
        <v>46947</v>
      </c>
      <c r="J1051" s="182">
        <f>IFERROR(_xll.qlIndexFixing(Index1M,$H1051,TRUE,_xll.ohTrigger(RecalcTrigger,Trigger1M)),NA())</f>
        <v>1.7237064723900353E-2</v>
      </c>
      <c r="K1051" s="44">
        <f>IFERROR(_xll.qlIndexFixing(Index3M,H1051,TRUE,_xll.ohTrigger(RecalcTrigger,Trigger3M)),NA())</f>
        <v>1.8304440925591598E-2</v>
      </c>
      <c r="L1051" s="44">
        <f>IFERROR(_xll.qlIndexFixing(Index6M,$H1051,TRUE,_xll.ohTrigger(RecalcTrigger,Trigger6M)),NA())</f>
        <v>1.876557384676417E-2</v>
      </c>
      <c r="M1051" s="183">
        <f>IFERROR(_xll.qlIndexFixing(Index1Y,$H1051,TRUE,_xll.ohTrigger(RecalcTrigger,Trigger1Y)),NA())</f>
        <v>1.9245874606441532E-2</v>
      </c>
      <c r="N1051" s="182">
        <f>IFERROR(_xll.qlIndexFixing(ONIndex1M,I1051,TRUE,_xll.ohTrigger(RecalcTrigger,Trigger1M)),NA())</f>
        <v>1.7214476716258531E-2</v>
      </c>
      <c r="O1051" s="44">
        <f>IFERROR(_xll.qlIndexFixing(ONIndex3M,I1051,TRUE,_xll.ohTrigger(RecalcTrigger,Trigger3M)),NA())</f>
        <v>1.8234840313153811E-2</v>
      </c>
      <c r="P1051" s="44">
        <f>IFERROR(_xll.qlIndexFixing(ONIndex6M,I1051,TRUE,_xll.ohTrigger(RecalcTrigger,Trigger6M)),NA())</f>
        <v>1.865002772744262E-2</v>
      </c>
      <c r="Q1051" s="183">
        <f>IFERROR(_xll.qlIndexFixing(ONIndex1Y,I1051,TRUE,_xll.ohTrigger(RecalcTrigger,Trigger1Y)),NA())</f>
        <v>1.9095408225604515E-2</v>
      </c>
    </row>
    <row r="1052" spans="2:17" x14ac:dyDescent="0.2">
      <c r="B1052" s="39" t="s">
        <v>42</v>
      </c>
      <c r="D1052" s="42">
        <f>_xll.qlCalendarAdvance(Calendar,$D1051,B1052,"f",FALSE)</f>
        <v>46952</v>
      </c>
      <c r="E1052" s="177">
        <f>_xll.qlInterestRateIndexValueDate(IndexON,D1052)</f>
        <v>46952</v>
      </c>
      <c r="F1052" s="193">
        <f>IFERROR(_xll.qlIndexFixing(IndexON,D1052,TRUE,_xll.ohTrigger(RecalcTrigger,TriggerON)),NA())</f>
        <v>1.741731633232213E-2</v>
      </c>
      <c r="H1052" s="42">
        <f>_xll.qlCalendarAdvance(Calendar,$H1051,B1052,"f",FALSE)</f>
        <v>46952</v>
      </c>
      <c r="I1052" s="177">
        <f>_xll.qlInterestRateIndexValueDate(Index1M,$H1052)</f>
        <v>46954</v>
      </c>
      <c r="J1052" s="182">
        <f>IFERROR(_xll.qlIndexFixing(Index1M,$H1052,TRUE,_xll.ohTrigger(RecalcTrigger,Trigger1M)),NA())</f>
        <v>1.724297388802587E-2</v>
      </c>
      <c r="K1052" s="44">
        <f>IFERROR(_xll.qlIndexFixing(Index3M,H1052,TRUE,_xll.ohTrigger(RecalcTrigger,Trigger3M)),NA())</f>
        <v>1.8308867646565728E-2</v>
      </c>
      <c r="L1052" s="44">
        <f>IFERROR(_xll.qlIndexFixing(Index6M,$H1052,TRUE,_xll.ohTrigger(RecalcTrigger,Trigger6M)),NA())</f>
        <v>1.8767225036869672E-2</v>
      </c>
      <c r="M1052" s="183">
        <f>IFERROR(_xll.qlIndexFixing(Index1Y,$H1052,TRUE,_xll.ohTrigger(RecalcTrigger,Trigger1Y)),NA())</f>
        <v>1.92439164958506E-2</v>
      </c>
      <c r="N1052" s="182">
        <f>IFERROR(_xll.qlIndexFixing(ONIndex1M,I1052,TRUE,_xll.ohTrigger(RecalcTrigger,Trigger1M)),NA())</f>
        <v>1.7220522343537326E-2</v>
      </c>
      <c r="O1052" s="44">
        <f>IFERROR(_xll.qlIndexFixing(ONIndex3M,I1052,TRUE,_xll.ohTrigger(RecalcTrigger,Trigger3M)),NA())</f>
        <v>1.8239809755051795E-2</v>
      </c>
      <c r="P1052" s="44">
        <f>IFERROR(_xll.qlIndexFixing(ONIndex6M,I1052,TRUE,_xll.ohTrigger(RecalcTrigger,Trigger6M)),NA())</f>
        <v>1.8652782232067011E-2</v>
      </c>
      <c r="Q1052" s="183">
        <f>IFERROR(_xll.qlIndexFixing(ONIndex1Y,I1052,TRUE,_xll.ohTrigger(RecalcTrigger,Trigger1Y)),NA())</f>
        <v>1.9095219300888644E-2</v>
      </c>
    </row>
    <row r="1053" spans="2:17" x14ac:dyDescent="0.2">
      <c r="B1053" s="39" t="s">
        <v>42</v>
      </c>
      <c r="D1053" s="42">
        <f>_xll.qlCalendarAdvance(Calendar,$D1052,B1053,"f",FALSE)</f>
        <v>46959</v>
      </c>
      <c r="E1053" s="177">
        <f>_xll.qlInterestRateIndexValueDate(IndexON,D1053)</f>
        <v>46959</v>
      </c>
      <c r="F1053" s="193">
        <f>IFERROR(_xll.qlIndexFixing(IndexON,D1053,TRUE,_xll.ohTrigger(RecalcTrigger,TriggerON)),NA())</f>
        <v>1.74208157275757E-2</v>
      </c>
      <c r="H1053" s="42">
        <f>_xll.qlCalendarAdvance(Calendar,$H1052,B1053,"f",FALSE)</f>
        <v>46959</v>
      </c>
      <c r="I1053" s="177">
        <f>_xll.qlInterestRateIndexValueDate(Index1M,$H1053)</f>
        <v>46961</v>
      </c>
      <c r="J1053" s="182">
        <f>IFERROR(_xll.qlIndexFixing(Index1M,$H1053,TRUE,_xll.ohTrigger(RecalcTrigger,Trigger1M)),NA())</f>
        <v>1.7248794737313444E-2</v>
      </c>
      <c r="K1053" s="44">
        <f>IFERROR(_xll.qlIndexFixing(Index3M,H1053,TRUE,_xll.ohTrigger(RecalcTrigger,Trigger3M)),NA())</f>
        <v>1.8313199472296888E-2</v>
      </c>
      <c r="L1053" s="44">
        <f>IFERROR(_xll.qlIndexFixing(Index6M,$H1053,TRUE,_xll.ohTrigger(RecalcTrigger,Trigger6M)),NA())</f>
        <v>1.8768788075460275E-2</v>
      </c>
      <c r="M1053" s="183">
        <f>IFERROR(_xll.qlIndexFixing(Index1Y,$H1053,TRUE,_xll.ohTrigger(RecalcTrigger,Trigger1Y)),NA())</f>
        <v>1.9241892408154902E-2</v>
      </c>
      <c r="N1053" s="182">
        <f>IFERROR(_xll.qlIndexFixing(ONIndex1M,I1053,TRUE,_xll.ohTrigger(RecalcTrigger,Trigger1M)),NA())</f>
        <v>1.7226479349545798E-2</v>
      </c>
      <c r="O1053" s="44">
        <f>IFERROR(_xll.qlIndexFixing(ONIndex3M,I1053,TRUE,_xll.ohTrigger(RecalcTrigger,Trigger3M)),NA())</f>
        <v>1.8244683364967429E-2</v>
      </c>
      <c r="P1053" s="44">
        <f>IFERROR(_xll.qlIndexFixing(ONIndex6M,I1053,TRUE,_xll.ohTrigger(RecalcTrigger,Trigger6M)),NA())</f>
        <v>1.8655446037723067E-2</v>
      </c>
      <c r="Q1053" s="183">
        <f>IFERROR(_xll.qlIndexFixing(ONIndex1Y,I1053,TRUE,_xll.ohTrigger(RecalcTrigger,Trigger1Y)),NA())</f>
        <v>1.9094955832841265E-2</v>
      </c>
    </row>
    <row r="1054" spans="2:17" x14ac:dyDescent="0.2">
      <c r="B1054" s="39" t="s">
        <v>42</v>
      </c>
      <c r="D1054" s="42">
        <f>_xll.qlCalendarAdvance(Calendar,$D1053,B1054,"f",FALSE)</f>
        <v>46966</v>
      </c>
      <c r="E1054" s="177">
        <f>_xll.qlInterestRateIndexValueDate(IndexON,D1054)</f>
        <v>46966</v>
      </c>
      <c r="F1054" s="193">
        <f>IFERROR(_xll.qlIndexFixing(IndexON,D1054,TRUE,_xll.ohTrigger(RecalcTrigger,TriggerON)),NA())</f>
        <v>1.74242336846131E-2</v>
      </c>
      <c r="H1054" s="42">
        <f>_xll.qlCalendarAdvance(Calendar,$H1053,B1054,"f",FALSE)</f>
        <v>46966</v>
      </c>
      <c r="I1054" s="177">
        <f>_xll.qlInterestRateIndexValueDate(Index1M,$H1054)</f>
        <v>46968</v>
      </c>
      <c r="J1054" s="182">
        <f>IFERROR(_xll.qlIndexFixing(Index1M,$H1054,TRUE,_xll.ohTrigger(RecalcTrigger,Trigger1M)),NA())</f>
        <v>1.7254527536491315E-2</v>
      </c>
      <c r="K1054" s="44">
        <f>IFERROR(_xll.qlIndexFixing(Index3M,H1054,TRUE,_xll.ohTrigger(RecalcTrigger,Trigger3M)),NA())</f>
        <v>1.8317436634451942E-2</v>
      </c>
      <c r="L1054" s="44">
        <f>IFERROR(_xll.qlIndexFixing(Index6M,$H1054,TRUE,_xll.ohTrigger(RecalcTrigger,Trigger6M)),NA())</f>
        <v>1.8770263232888742E-2</v>
      </c>
      <c r="M1054" s="183">
        <f>IFERROR(_xll.qlIndexFixing(Index1Y,$H1054,TRUE,_xll.ohTrigger(RecalcTrigger,Trigger1Y)),NA())</f>
        <v>1.9239802737512787E-2</v>
      </c>
      <c r="N1054" s="182">
        <f>IFERROR(_xll.qlIndexFixing(ONIndex1M,I1054,TRUE,_xll.ohTrigger(RecalcTrigger,Trigger1M)),NA())</f>
        <v>1.7232347998632491E-2</v>
      </c>
      <c r="O1054" s="44">
        <f>IFERROR(_xll.qlIndexFixing(ONIndex3M,I1054,TRUE,_xll.ohTrigger(RecalcTrigger,Trigger3M)),NA())</f>
        <v>1.8249461374075793E-2</v>
      </c>
      <c r="P1054" s="44">
        <f>IFERROR(_xll.qlIndexFixing(ONIndex6M,I1054,TRUE,_xll.ohTrigger(RecalcTrigger,Trigger6M)),NA())</f>
        <v>1.8658019412676197E-2</v>
      </c>
      <c r="Q1054" s="183">
        <f>IFERROR(_xll.qlIndexFixing(ONIndex1Y,I1054,TRUE,_xll.ohTrigger(RecalcTrigger,Trigger1Y)),NA())</f>
        <v>1.9094618207633474E-2</v>
      </c>
    </row>
    <row r="1055" spans="2:17" x14ac:dyDescent="0.2">
      <c r="B1055" s="39" t="s">
        <v>42</v>
      </c>
      <c r="D1055" s="42">
        <f>_xll.qlCalendarAdvance(Calendar,$D1054,B1055,"f",FALSE)</f>
        <v>46973</v>
      </c>
      <c r="E1055" s="177">
        <f>_xll.qlInterestRateIndexValueDate(IndexON,D1055)</f>
        <v>46973</v>
      </c>
      <c r="F1055" s="193">
        <f>IFERROR(_xll.qlIndexFixing(IndexON,D1055,TRUE,_xll.ohTrigger(RecalcTrigger,TriggerON)),NA())</f>
        <v>1.742757060183564E-2</v>
      </c>
      <c r="H1055" s="42">
        <f>_xll.qlCalendarAdvance(Calendar,$H1054,B1055,"f",FALSE)</f>
        <v>46973</v>
      </c>
      <c r="I1055" s="177">
        <f>_xll.qlInterestRateIndexValueDate(Index1M,$H1055)</f>
        <v>46975</v>
      </c>
      <c r="J1055" s="182">
        <f>IFERROR(_xll.qlIndexFixing(Index1M,$H1055,TRUE,_xll.ohTrigger(RecalcTrigger,Trigger1M)),NA())</f>
        <v>1.7260172550292718E-2</v>
      </c>
      <c r="K1055" s="44">
        <f>IFERROR(_xll.qlIndexFixing(Index3M,H1055,TRUE,_xll.ohTrigger(RecalcTrigger,Trigger3M)),NA())</f>
        <v>1.832157936470296E-2</v>
      </c>
      <c r="L1055" s="44">
        <f>IFERROR(_xll.qlIndexFixing(Index6M,$H1055,TRUE,_xll.ohTrigger(RecalcTrigger,Trigger6M)),NA())</f>
        <v>1.8771650779518596E-2</v>
      </c>
      <c r="M1055" s="183">
        <f>IFERROR(_xll.qlIndexFixing(Index1Y,$H1055,TRUE,_xll.ohTrigger(RecalcTrigger,Trigger1Y)),NA())</f>
        <v>1.9237647878092026E-2</v>
      </c>
      <c r="N1055" s="182">
        <f>IFERROR(_xll.qlIndexFixing(ONIndex1M,I1055,TRUE,_xll.ohTrigger(RecalcTrigger,Trigger1M)),NA())</f>
        <v>1.7238128555305821E-2</v>
      </c>
      <c r="O1055" s="44">
        <f>IFERROR(_xll.qlIndexFixing(ONIndex3M,I1055,TRUE,_xll.ohTrigger(RecalcTrigger,Trigger3M)),NA())</f>
        <v>1.8254144013072349E-2</v>
      </c>
      <c r="P1055" s="44">
        <f>IFERROR(_xll.qlIndexFixing(ONIndex6M,I1055,TRUE,_xll.ohTrigger(RecalcTrigger,Trigger6M)),NA())</f>
        <v>1.8660502624712194E-2</v>
      </c>
      <c r="Q1055" s="183">
        <f>IFERROR(_xll.qlIndexFixing(ONIndex1Y,I1055,TRUE,_xll.ohTrigger(RecalcTrigger,Trigger1Y)),NA())</f>
        <v>1.9094206811356429E-2</v>
      </c>
    </row>
    <row r="1056" spans="2:17" x14ac:dyDescent="0.2">
      <c r="B1056" s="39" t="s">
        <v>42</v>
      </c>
      <c r="D1056" s="42">
        <f>_xll.qlCalendarAdvance(Calendar,$D1055,B1056,"f",FALSE)</f>
        <v>46980</v>
      </c>
      <c r="E1056" s="177">
        <f>_xll.qlInterestRateIndexValueDate(IndexON,D1056)</f>
        <v>46980</v>
      </c>
      <c r="F1056" s="193">
        <f>IFERROR(_xll.qlIndexFixing(IndexON,D1056,TRUE,_xll.ohTrigger(RecalcTrigger,TriggerON)),NA())</f>
        <v>1.743082687812425E-2</v>
      </c>
      <c r="H1056" s="42">
        <f>_xll.qlCalendarAdvance(Calendar,$H1055,B1056,"f",FALSE)</f>
        <v>46980</v>
      </c>
      <c r="I1056" s="177">
        <f>_xll.qlInterestRateIndexValueDate(Index1M,$H1056)</f>
        <v>46982</v>
      </c>
      <c r="J1056" s="182">
        <f>IFERROR(_xll.qlIndexFixing(Index1M,$H1056,TRUE,_xll.ohTrigger(RecalcTrigger,Trigger1M)),NA())</f>
        <v>1.7265730043450889E-2</v>
      </c>
      <c r="K1056" s="44">
        <f>IFERROR(_xll.qlIndexFixing(Index3M,H1056,TRUE,_xll.ohTrigger(RecalcTrigger,Trigger3M)),NA())</f>
        <v>1.8325627894729836E-2</v>
      </c>
      <c r="L1056" s="44">
        <f>IFERROR(_xll.qlIndexFixing(Index6M,$H1056,TRUE,_xll.ohTrigger(RecalcTrigger,Trigger6M)),NA())</f>
        <v>1.8772950985727961E-2</v>
      </c>
      <c r="M1056" s="183">
        <f>IFERROR(_xll.qlIndexFixing(Index1Y,$H1056,TRUE,_xll.ohTrigger(RecalcTrigger,Trigger1Y)),NA())</f>
        <v>1.9235428224069578E-2</v>
      </c>
      <c r="N1056" s="182">
        <f>IFERROR(_xll.qlIndexFixing(ONIndex1M,I1056,TRUE,_xll.ohTrigger(RecalcTrigger,Trigger1M)),NA())</f>
        <v>1.7243821284154137E-2</v>
      </c>
      <c r="O1056" s="44">
        <f>IFERROR(_xll.qlIndexFixing(ONIndex3M,I1056,TRUE,_xll.ohTrigger(RecalcTrigger,Trigger3M)),NA())</f>
        <v>1.8258731512972304E-2</v>
      </c>
      <c r="P1056" s="44">
        <f>IFERROR(_xll.qlIndexFixing(ONIndex6M,I1056,TRUE,_xll.ohTrigger(RecalcTrigger,Trigger6M)),NA())</f>
        <v>1.8662895942016533E-2</v>
      </c>
      <c r="Q1056" s="183">
        <f>IFERROR(_xll.qlIndexFixing(ONIndex1Y,I1056,TRUE,_xll.ohTrigger(RecalcTrigger,Trigger1Y)),NA())</f>
        <v>1.909372203050097E-2</v>
      </c>
    </row>
    <row r="1057" spans="2:17" x14ac:dyDescent="0.2">
      <c r="B1057" s="39" t="s">
        <v>42</v>
      </c>
      <c r="D1057" s="42">
        <f>_xll.qlCalendarAdvance(Calendar,$D1056,B1057,"f",FALSE)</f>
        <v>46987</v>
      </c>
      <c r="E1057" s="177">
        <f>_xll.qlInterestRateIndexValueDate(IndexON,D1057)</f>
        <v>46987</v>
      </c>
      <c r="F1057" s="193">
        <f>IFERROR(_xll.qlIndexFixing(IndexON,D1057,TRUE,_xll.ohTrigger(RecalcTrigger,TriggerON)),NA())</f>
        <v>1.743400291172037E-2</v>
      </c>
      <c r="H1057" s="42">
        <f>_xll.qlCalendarAdvance(Calendar,$H1056,B1057,"f",FALSE)</f>
        <v>46987</v>
      </c>
      <c r="I1057" s="177">
        <f>_xll.qlInterestRateIndexValueDate(Index1M,$H1057)</f>
        <v>46989</v>
      </c>
      <c r="J1057" s="182">
        <f>IFERROR(_xll.qlIndexFixing(Index1M,$H1057,TRUE,_xll.ohTrigger(RecalcTrigger,Trigger1M)),NA())</f>
        <v>1.7271200280706556E-2</v>
      </c>
      <c r="K1057" s="44">
        <f>IFERROR(_xll.qlIndexFixing(Index3M,H1057,TRUE,_xll.ohTrigger(RecalcTrigger,Trigger3M)),NA())</f>
        <v>1.8329582456220281E-2</v>
      </c>
      <c r="L1057" s="44">
        <f>IFERROR(_xll.qlIndexFixing(Index6M,$H1057,TRUE,_xll.ohTrigger(RecalcTrigger,Trigger6M)),NA())</f>
        <v>1.8774164121906568E-2</v>
      </c>
      <c r="M1057" s="183">
        <f>IFERROR(_xll.qlIndexFixing(Index1Y,$H1057,TRUE,_xll.ohTrigger(RecalcTrigger,Trigger1Y)),NA())</f>
        <v>1.9233144169632267E-2</v>
      </c>
      <c r="N1057" s="182">
        <f>IFERROR(_xll.qlIndexFixing(ONIndex1M,I1057,TRUE,_xll.ohTrigger(RecalcTrigger,Trigger1M)),NA())</f>
        <v>1.7249426449446048E-2</v>
      </c>
      <c r="O1057" s="44">
        <f>IFERROR(_xll.qlIndexFixing(ONIndex3M,I1057,TRUE,_xll.ohTrigger(RecalcTrigger,Trigger3M)),NA())</f>
        <v>1.8263224104710929E-2</v>
      </c>
      <c r="P1057" s="44">
        <f>IFERROR(_xll.qlIndexFixing(ONIndex6M,I1057,TRUE,_xll.ohTrigger(RecalcTrigger,Trigger6M)),NA())</f>
        <v>1.8665199632295071E-2</v>
      </c>
      <c r="Q1057" s="183">
        <f>IFERROR(_xll.qlIndexFixing(ONIndex1Y,I1057,TRUE,_xll.ohTrigger(RecalcTrigger,Trigger1Y)),NA())</f>
        <v>1.9093164251158257E-2</v>
      </c>
    </row>
    <row r="1058" spans="2:17" x14ac:dyDescent="0.2">
      <c r="B1058" s="39" t="s">
        <v>42</v>
      </c>
      <c r="D1058" s="42">
        <f>_xll.qlCalendarAdvance(Calendar,$D1057,B1058,"f",FALSE)</f>
        <v>46994</v>
      </c>
      <c r="E1058" s="177">
        <f>_xll.qlInterestRateIndexValueDate(IndexON,D1058)</f>
        <v>46994</v>
      </c>
      <c r="F1058" s="193">
        <f>IFERROR(_xll.qlIndexFixing(IndexON,D1058,TRUE,_xll.ohTrigger(RecalcTrigger,TriggerON)),NA())</f>
        <v>1.7437099101185183E-2</v>
      </c>
      <c r="H1058" s="42">
        <f>_xll.qlCalendarAdvance(Calendar,$H1057,B1058,"f",FALSE)</f>
        <v>46994</v>
      </c>
      <c r="I1058" s="177">
        <f>_xll.qlInterestRateIndexValueDate(Index1M,$H1058)</f>
        <v>46996</v>
      </c>
      <c r="J1058" s="182">
        <f>IFERROR(_xll.qlIndexFixing(Index1M,$H1058,TRUE,_xll.ohTrigger(RecalcTrigger,Trigger1M)),NA())</f>
        <v>1.7274207979570574E-2</v>
      </c>
      <c r="K1058" s="44">
        <f>IFERROR(_xll.qlIndexFixing(Index3M,H1058,TRUE,_xll.ohTrigger(RecalcTrigger,Trigger3M)),NA())</f>
        <v>1.8332719086841184E-2</v>
      </c>
      <c r="L1058" s="44">
        <f>IFERROR(_xll.qlIndexFixing(Index6M,$H1058,TRUE,_xll.ohTrigger(RecalcTrigger,Trigger6M)),NA())</f>
        <v>1.8772593470981567E-2</v>
      </c>
      <c r="M1058" s="183">
        <f>IFERROR(_xll.qlIndexFixing(Index1Y,$H1058,TRUE,_xll.ohTrigger(RecalcTrigger,Trigger1Y)),NA())</f>
        <v>1.9230796108974796E-2</v>
      </c>
      <c r="N1058" s="182">
        <f>IFERROR(_xll.qlIndexFixing(ONIndex1M,I1058,TRUE,_xll.ohTrigger(RecalcTrigger,Trigger1M)),NA())</f>
        <v>1.7254944315769905E-2</v>
      </c>
      <c r="O1058" s="44">
        <f>IFERROR(_xll.qlIndexFixing(ONIndex3M,I1058,TRUE,_xll.ohTrigger(RecalcTrigger,Trigger3M)),NA())</f>
        <v>1.8267622019143559E-2</v>
      </c>
      <c r="P1058" s="44">
        <f>IFERROR(_xll.qlIndexFixing(ONIndex6M,I1058,TRUE,_xll.ohTrigger(RecalcTrigger,Trigger6M)),NA())</f>
        <v>1.8667413963733281E-2</v>
      </c>
      <c r="Q1058" s="183">
        <f>IFERROR(_xll.qlIndexFixing(ONIndex1Y,I1058,TRUE,_xll.ohTrigger(RecalcTrigger,Trigger1Y)),NA())</f>
        <v>1.9092533859659255E-2</v>
      </c>
    </row>
    <row r="1059" spans="2:17" x14ac:dyDescent="0.2">
      <c r="B1059" s="39" t="s">
        <v>42</v>
      </c>
      <c r="D1059" s="42">
        <f>_xll.qlCalendarAdvance(Calendar,$D1058,B1059,"f",FALSE)</f>
        <v>47001</v>
      </c>
      <c r="E1059" s="177">
        <f>_xll.qlInterestRateIndexValueDate(IndexON,D1059)</f>
        <v>47001</v>
      </c>
      <c r="F1059" s="193">
        <f>IFERROR(_xll.qlIndexFixing(IndexON,D1059,TRUE,_xll.ohTrigger(RecalcTrigger,TriggerON)),NA())</f>
        <v>1.7440115845159809E-2</v>
      </c>
      <c r="H1059" s="42">
        <f>_xll.qlCalendarAdvance(Calendar,$H1058,B1059,"f",FALSE)</f>
        <v>47001</v>
      </c>
      <c r="I1059" s="177">
        <f>_xll.qlInterestRateIndexValueDate(Index1M,$H1059)</f>
        <v>47003</v>
      </c>
      <c r="J1059" s="182">
        <f>IFERROR(_xll.qlIndexFixing(Index1M,$H1059,TRUE,_xll.ohTrigger(RecalcTrigger,Trigger1M)),NA())</f>
        <v>1.7281880046463305E-2</v>
      </c>
      <c r="K1059" s="44">
        <f>IFERROR(_xll.qlIndexFixing(Index3M,H1059,TRUE,_xll.ohTrigger(RecalcTrigger,Trigger3M)),NA())</f>
        <v>1.8336492849770587E-2</v>
      </c>
      <c r="L1059" s="44">
        <f>IFERROR(_xll.qlIndexFixing(Index6M,$H1059,TRUE,_xll.ohTrigger(RecalcTrigger,Trigger6M)),NA())</f>
        <v>1.8773663450744701E-2</v>
      </c>
      <c r="M1059" s="183">
        <f>IFERROR(_xll.qlIndexFixing(Index1Y,$H1059,TRUE,_xll.ohTrigger(RecalcTrigger,Trigger1Y)),NA())</f>
        <v>1.9228384436301069E-2</v>
      </c>
      <c r="N1059" s="182">
        <f>IFERROR(_xll.qlIndexFixing(ONIndex1M,I1059,TRUE,_xll.ohTrigger(RecalcTrigger,Trigger1M)),NA())</f>
        <v>1.7260375147554186E-2</v>
      </c>
      <c r="O1059" s="44">
        <f>IFERROR(_xll.qlIndexFixing(ONIndex3M,I1059,TRUE,_xll.ohTrigger(RecalcTrigger,Trigger3M)),NA())</f>
        <v>1.8271925487125529E-2</v>
      </c>
      <c r="P1059" s="44">
        <f>IFERROR(_xll.qlIndexFixing(ONIndex6M,I1059,TRUE,_xll.ohTrigger(RecalcTrigger,Trigger6M)),NA())</f>
        <v>1.8669539204196894E-2</v>
      </c>
      <c r="Q1059" s="183">
        <f>IFERROR(_xll.qlIndexFixing(ONIndex1Y,I1059,TRUE,_xll.ohTrigger(RecalcTrigger,Trigger1Y)),NA())</f>
        <v>1.9091831242095125E-2</v>
      </c>
    </row>
    <row r="1060" spans="2:17" x14ac:dyDescent="0.2">
      <c r="B1060" s="39" t="s">
        <v>42</v>
      </c>
      <c r="D1060" s="42">
        <f>_xll.qlCalendarAdvance(Calendar,$D1059,B1060,"f",FALSE)</f>
        <v>47008</v>
      </c>
      <c r="E1060" s="177">
        <f>_xll.qlInterestRateIndexValueDate(IndexON,D1060)</f>
        <v>47008</v>
      </c>
      <c r="F1060" s="193">
        <f>IFERROR(_xll.qlIndexFixing(IndexON,D1060,TRUE,_xll.ohTrigger(RecalcTrigger,TriggerON)),NA())</f>
        <v>1.7443053541965625E-2</v>
      </c>
      <c r="H1060" s="42">
        <f>_xll.qlCalendarAdvance(Calendar,$H1059,B1060,"f",FALSE)</f>
        <v>47008</v>
      </c>
      <c r="I1060" s="177">
        <f>_xll.qlInterestRateIndexValueDate(Index1M,$H1060)</f>
        <v>47010</v>
      </c>
      <c r="J1060" s="182">
        <f>IFERROR(_xll.qlIndexFixing(Index1M,$H1060,TRUE,_xll.ohTrigger(RecalcTrigger,Trigger1M)),NA())</f>
        <v>1.7287090104450842E-2</v>
      </c>
      <c r="K1060" s="44">
        <f>IFERROR(_xll.qlIndexFixing(Index3M,H1060,TRUE,_xll.ohTrigger(RecalcTrigger,Trigger3M)),NA())</f>
        <v>1.8340173327425099E-2</v>
      </c>
      <c r="L1060" s="44">
        <f>IFERROR(_xll.qlIndexFixing(Index6M,$H1060,TRUE,_xll.ohTrigger(RecalcTrigger,Trigger6M)),NA())</f>
        <v>1.8774647097526406E-2</v>
      </c>
      <c r="M1060" s="183">
        <f>IFERROR(_xll.qlIndexFixing(Index1Y,$H1060,TRUE,_xll.ohTrigger(RecalcTrigger,Trigger1Y)),NA())</f>
        <v>1.922590954582331E-2</v>
      </c>
      <c r="N1060" s="182">
        <f>IFERROR(_xll.qlIndexFixing(ONIndex1M,I1060,TRUE,_xll.ohTrigger(RecalcTrigger,Trigger1M)),NA())</f>
        <v>1.7265719209307306E-2</v>
      </c>
      <c r="O1060" s="44">
        <f>IFERROR(_xll.qlIndexFixing(ONIndex3M,I1060,TRUE,_xll.ohTrigger(RecalcTrigger,Trigger3M)),NA())</f>
        <v>1.8276134739672045E-2</v>
      </c>
      <c r="P1060" s="44">
        <f>IFERROR(_xll.qlIndexFixing(ONIndex6M,I1060,TRUE,_xll.ohTrigger(RecalcTrigger,Trigger6M)),NA())</f>
        <v>1.8671575621711511E-2</v>
      </c>
      <c r="Q1060" s="183">
        <f>IFERROR(_xll.qlIndexFixing(ONIndex1Y,I1060,TRUE,_xll.ohTrigger(RecalcTrigger,Trigger1Y)),NA())</f>
        <v>1.909105678487677E-2</v>
      </c>
    </row>
    <row r="1061" spans="2:17" x14ac:dyDescent="0.2">
      <c r="B1061" s="39" t="s">
        <v>42</v>
      </c>
      <c r="D1061" s="42">
        <f>_xll.qlCalendarAdvance(Calendar,$D1060,B1061,"f",FALSE)</f>
        <v>47015</v>
      </c>
      <c r="E1061" s="177">
        <f>_xll.qlInterestRateIndexValueDate(IndexON,D1061)</f>
        <v>47015</v>
      </c>
      <c r="F1061" s="193">
        <f>IFERROR(_xll.qlIndexFixing(IndexON,D1061,TRUE,_xll.ohTrigger(RecalcTrigger,TriggerON)),NA())</f>
        <v>1.7445912590403623E-2</v>
      </c>
      <c r="H1061" s="42">
        <f>_xll.qlCalendarAdvance(Calendar,$H1060,B1061,"f",FALSE)</f>
        <v>47015</v>
      </c>
      <c r="I1061" s="177">
        <f>_xll.qlInterestRateIndexValueDate(Index1M,$H1061)</f>
        <v>47017</v>
      </c>
      <c r="J1061" s="182">
        <f>IFERROR(_xll.qlIndexFixing(Index1M,$H1061,TRUE,_xll.ohTrigger(RecalcTrigger,Trigger1M)),NA())</f>
        <v>1.7292213965511283E-2</v>
      </c>
      <c r="K1061" s="44">
        <f>IFERROR(_xll.qlIndexFixing(Index3M,H1061,TRUE,_xll.ohTrigger(RecalcTrigger,Trigger3M)),NA())</f>
        <v>1.8343760751515635E-2</v>
      </c>
      <c r="L1061" s="44">
        <f>IFERROR(_xll.qlIndexFixing(Index6M,$H1061,TRUE,_xll.ohTrigger(RecalcTrigger,Trigger6M)),NA())</f>
        <v>1.8775544681692517E-2</v>
      </c>
      <c r="M1061" s="183">
        <f>IFERROR(_xll.qlIndexFixing(Index1Y,$H1061,TRUE,_xll.ohTrigger(RecalcTrigger,Trigger1Y)),NA())</f>
        <v>1.9223371831761406E-2</v>
      </c>
      <c r="N1061" s="182">
        <f>IFERROR(_xll.qlIndexFixing(ONIndex1M,I1061,TRUE,_xll.ohTrigger(RecalcTrigger,Trigger1M)),NA())</f>
        <v>1.7270976765457746E-2</v>
      </c>
      <c r="O1061" s="44">
        <f>IFERROR(_xll.qlIndexFixing(ONIndex3M,I1061,TRUE,_xll.ohTrigger(RecalcTrigger,Trigger3M)),NA())</f>
        <v>1.8280250007558507E-2</v>
      </c>
      <c r="P1061" s="44">
        <f>IFERROR(_xll.qlIndexFixing(ONIndex6M,I1061,TRUE,_xll.ohTrigger(RecalcTrigger,Trigger6M)),NA())</f>
        <v>1.8673523484142862E-2</v>
      </c>
      <c r="Q1061" s="183">
        <f>IFERROR(_xll.qlIndexFixing(ONIndex1Y,I1061,TRUE,_xll.ohTrigger(RecalcTrigger,Trigger1Y)),NA())</f>
        <v>1.9090210874175284E-2</v>
      </c>
    </row>
    <row r="1062" spans="2:17" x14ac:dyDescent="0.2">
      <c r="B1062" s="39" t="s">
        <v>42</v>
      </c>
      <c r="D1062" s="42">
        <f>_xll.qlCalendarAdvance(Calendar,$D1061,B1062,"f",FALSE)</f>
        <v>47022</v>
      </c>
      <c r="E1062" s="177">
        <f>_xll.qlInterestRateIndexValueDate(IndexON,D1062)</f>
        <v>47022</v>
      </c>
      <c r="F1062" s="193">
        <f>IFERROR(_xll.qlIndexFixing(IndexON,D1062,TRUE,_xll.ohTrigger(RecalcTrigger,TriggerON)),NA())</f>
        <v>1.7448693388715242E-2</v>
      </c>
      <c r="H1062" s="42">
        <f>_xll.qlCalendarAdvance(Calendar,$H1061,B1062,"f",FALSE)</f>
        <v>47022</v>
      </c>
      <c r="I1062" s="177">
        <f>_xll.qlInterestRateIndexValueDate(Index1M,$H1062)</f>
        <v>47024</v>
      </c>
      <c r="J1062" s="182">
        <f>IFERROR(_xll.qlIndexFixing(Index1M,$H1062,TRUE,_xll.ohTrigger(RecalcTrigger,Trigger1M)),NA())</f>
        <v>1.7297251894390353E-2</v>
      </c>
      <c r="K1062" s="44">
        <f>IFERROR(_xll.qlIndexFixing(Index3M,H1062,TRUE,_xll.ohTrigger(RecalcTrigger,Trigger3M)),NA())</f>
        <v>1.834725535375838E-2</v>
      </c>
      <c r="L1062" s="44">
        <f>IFERROR(_xll.qlIndexFixing(Index6M,$H1062,TRUE,_xll.ohTrigger(RecalcTrigger,Trigger6M)),NA())</f>
        <v>1.8776356473622989E-2</v>
      </c>
      <c r="M1062" s="183">
        <f>IFERROR(_xll.qlIndexFixing(Index1Y,$H1062,TRUE,_xll.ohTrigger(RecalcTrigger,Trigger1Y)),NA())</f>
        <v>1.9220771688343571E-2</v>
      </c>
      <c r="N1062" s="182">
        <f>IFERROR(_xll.qlIndexFixing(ONIndex1M,I1062,TRUE,_xll.ohTrigger(RecalcTrigger,Trigger1M)),NA())</f>
        <v>1.7276148080433984E-2</v>
      </c>
      <c r="O1062" s="44">
        <f>IFERROR(_xll.qlIndexFixing(ONIndex3M,I1062,TRUE,_xll.ohTrigger(RecalcTrigger,Trigger3M)),NA())</f>
        <v>1.8284271521800122E-2</v>
      </c>
      <c r="P1062" s="44">
        <f>IFERROR(_xll.qlIndexFixing(ONIndex6M,I1062,TRUE,_xll.ohTrigger(RecalcTrigger,Trigger6M)),NA())</f>
        <v>1.867538305967642E-2</v>
      </c>
      <c r="Q1062" s="183">
        <f>IFERROR(_xll.qlIndexFixing(ONIndex1Y,I1062,TRUE,_xll.ohTrigger(RecalcTrigger,Trigger1Y)),NA())</f>
        <v>1.9089293896241699E-2</v>
      </c>
    </row>
    <row r="1063" spans="2:17" x14ac:dyDescent="0.2">
      <c r="B1063" s="39" t="s">
        <v>42</v>
      </c>
      <c r="D1063" s="42">
        <f>_xll.qlCalendarAdvance(Calendar,$D1062,B1063,"f",FALSE)</f>
        <v>47029</v>
      </c>
      <c r="E1063" s="177">
        <f>_xll.qlInterestRateIndexValueDate(IndexON,D1063)</f>
        <v>47029</v>
      </c>
      <c r="F1063" s="193">
        <f>IFERROR(_xll.qlIndexFixing(IndexON,D1063,TRUE,_xll.ohTrigger(RecalcTrigger,TriggerON)),NA())</f>
        <v>1.7451396335701475E-2</v>
      </c>
      <c r="H1063" s="42">
        <f>_xll.qlCalendarAdvance(Calendar,$H1062,B1063,"f",FALSE)</f>
        <v>47029</v>
      </c>
      <c r="I1063" s="177">
        <f>_xll.qlInterestRateIndexValueDate(Index1M,$H1063)</f>
        <v>47031</v>
      </c>
      <c r="J1063" s="182">
        <f>IFERROR(_xll.qlIndexFixing(Index1M,$H1063,TRUE,_xll.ohTrigger(RecalcTrigger,Trigger1M)),NA())</f>
        <v>1.730220415584377E-2</v>
      </c>
      <c r="K1063" s="44">
        <f>IFERROR(_xll.qlIndexFixing(Index3M,H1063,TRUE,_xll.ohTrigger(RecalcTrigger,Trigger3M)),NA())</f>
        <v>1.8351349461433346E-2</v>
      </c>
      <c r="L1063" s="44">
        <f>IFERROR(_xll.qlIndexFixing(Index6M,$H1063,TRUE,_xll.ohTrigger(RecalcTrigger,Trigger6M)),NA())</f>
        <v>1.8777593214458904E-2</v>
      </c>
      <c r="M1063" s="183">
        <f>IFERROR(_xll.qlIndexFixing(Index1Y,$H1063,TRUE,_xll.ohTrigger(RecalcTrigger,Trigger1Y)),NA())</f>
        <v>1.9218109509805462E-2</v>
      </c>
      <c r="N1063" s="182">
        <f>IFERROR(_xll.qlIndexFixing(ONIndex1M,I1063,TRUE,_xll.ohTrigger(RecalcTrigger,Trigger1M)),NA())</f>
        <v>1.7281233418824371E-2</v>
      </c>
      <c r="O1063" s="44">
        <f>IFERROR(_xll.qlIndexFixing(ONIndex3M,I1063,TRUE,_xll.ohTrigger(RecalcTrigger,Trigger3M)),NA())</f>
        <v>1.8288199513252223E-2</v>
      </c>
      <c r="P1063" s="44">
        <f>IFERROR(_xll.qlIndexFixing(ONIndex6M,I1063,TRUE,_xll.ohTrigger(RecalcTrigger,Trigger6M)),NA())</f>
        <v>1.867715461609798E-2</v>
      </c>
      <c r="Q1063" s="183">
        <f>IFERROR(_xll.qlIndexFixing(ONIndex1Y,I1063,TRUE,_xll.ohTrigger(RecalcTrigger,Trigger1Y)),NA())</f>
        <v>1.9088306237406982E-2</v>
      </c>
    </row>
    <row r="1064" spans="2:17" x14ac:dyDescent="0.2">
      <c r="B1064" s="39" t="s">
        <v>42</v>
      </c>
      <c r="D1064" s="42">
        <f>_xll.qlCalendarAdvance(Calendar,$D1063,B1064,"f",FALSE)</f>
        <v>47036</v>
      </c>
      <c r="E1064" s="177">
        <f>_xll.qlInterestRateIndexValueDate(IndexON,D1064)</f>
        <v>47036</v>
      </c>
      <c r="F1064" s="193">
        <f>IFERROR(_xll.qlIndexFixing(IndexON,D1064,TRUE,_xll.ohTrigger(RecalcTrigger,TriggerON)),NA())</f>
        <v>1.7454021829683697E-2</v>
      </c>
      <c r="H1064" s="42">
        <f>_xll.qlCalendarAdvance(Calendar,$H1063,B1064,"f",FALSE)</f>
        <v>47036</v>
      </c>
      <c r="I1064" s="177">
        <f>_xll.qlInterestRateIndexValueDate(Index1M,$H1064)</f>
        <v>47038</v>
      </c>
      <c r="J1064" s="182">
        <f>IFERROR(_xll.qlIndexFixing(Index1M,$H1064,TRUE,_xll.ohTrigger(RecalcTrigger,Trigger1M)),NA())</f>
        <v>1.7307071014619757E-2</v>
      </c>
      <c r="K1064" s="44">
        <f>IFERROR(_xll.qlIndexFixing(Index3M,H1064,TRUE,_xll.ohTrigger(RecalcTrigger,Trigger3M)),NA())</f>
        <v>1.8354652731089414E-2</v>
      </c>
      <c r="L1064" s="44">
        <f>IFERROR(_xll.qlIndexFixing(Index6M,$H1064,TRUE,_xll.ohTrigger(RecalcTrigger,Trigger6M)),NA())</f>
        <v>1.8778228270513678E-2</v>
      </c>
      <c r="M1064" s="183">
        <f>IFERROR(_xll.qlIndexFixing(Index1Y,$H1064,TRUE,_xll.ohTrigger(RecalcTrigger,Trigger1Y)),NA())</f>
        <v>1.9215385690389747E-2</v>
      </c>
      <c r="N1064" s="182">
        <f>IFERROR(_xll.qlIndexFixing(ONIndex1M,I1064,TRUE,_xll.ohTrigger(RecalcTrigger,Trigger1M)),NA())</f>
        <v>1.728623304497745E-2</v>
      </c>
      <c r="O1064" s="44">
        <f>IFERROR(_xll.qlIndexFixing(ONIndex3M,I1064,TRUE,_xll.ohTrigger(RecalcTrigger,Trigger3M)),NA())</f>
        <v>1.8292034212770147E-2</v>
      </c>
      <c r="P1064" s="44">
        <f>IFERROR(_xll.qlIndexFixing(ONIndex6M,I1064,TRUE,_xll.ohTrigger(RecalcTrigger,Trigger6M)),NA())</f>
        <v>1.8678838421513078E-2</v>
      </c>
      <c r="Q1064" s="183">
        <f>IFERROR(_xll.qlIndexFixing(ONIndex1Y,I1064,TRUE,_xll.ohTrigger(RecalcTrigger,Trigger1Y)),NA())</f>
        <v>1.9087248283762293E-2</v>
      </c>
    </row>
    <row r="1065" spans="2:17" x14ac:dyDescent="0.2">
      <c r="B1065" s="39" t="s">
        <v>42</v>
      </c>
      <c r="D1065" s="42">
        <f>_xll.qlCalendarAdvance(Calendar,$D1064,B1065,"f",FALSE)</f>
        <v>47043</v>
      </c>
      <c r="E1065" s="177">
        <f>_xll.qlInterestRateIndexValueDate(IndexON,D1065)</f>
        <v>47043</v>
      </c>
      <c r="F1065" s="193">
        <f>IFERROR(_xll.qlIndexFixing(IndexON,D1065,TRUE,_xll.ohTrigger(RecalcTrigger,TriggerON)),NA())</f>
        <v>1.7456570269223093E-2</v>
      </c>
      <c r="H1065" s="42">
        <f>_xll.qlCalendarAdvance(Calendar,$H1064,B1065,"f",FALSE)</f>
        <v>47043</v>
      </c>
      <c r="I1065" s="177">
        <f>_xll.qlInterestRateIndexValueDate(Index1M,$H1065)</f>
        <v>47045</v>
      </c>
      <c r="J1065" s="182">
        <f>IFERROR(_xll.qlIndexFixing(Index1M,$H1065,TRUE,_xll.ohTrigger(RecalcTrigger,Trigger1M)),NA())</f>
        <v>1.7311852735481525E-2</v>
      </c>
      <c r="K1065" s="44">
        <f>IFERROR(_xll.qlIndexFixing(Index3M,H1065,TRUE,_xll.ohTrigger(RecalcTrigger,Trigger3M)),NA())</f>
        <v>1.835786388598792E-2</v>
      </c>
      <c r="L1065" s="44">
        <f>IFERROR(_xll.qlIndexFixing(Index6M,$H1065,TRUE,_xll.ohTrigger(RecalcTrigger,Trigger6M)),NA())</f>
        <v>1.8778778360445086E-2</v>
      </c>
      <c r="M1065" s="183">
        <f>IFERROR(_xll.qlIndexFixing(Index1Y,$H1065,TRUE,_xll.ohTrigger(RecalcTrigger,Trigger1Y)),NA())</f>
        <v>1.9212600624346973E-2</v>
      </c>
      <c r="N1065" s="182">
        <f>IFERROR(_xll.qlIndexFixing(ONIndex1M,I1065,TRUE,_xll.ohTrigger(RecalcTrigger,Trigger1M)),NA())</f>
        <v>1.7291147223401637E-2</v>
      </c>
      <c r="O1065" s="44">
        <f>IFERROR(_xll.qlIndexFixing(ONIndex3M,I1065,TRUE,_xll.ohTrigger(RecalcTrigger,Trigger3M)),NA())</f>
        <v>1.82957758513691E-2</v>
      </c>
      <c r="P1065" s="44">
        <f>IFERROR(_xll.qlIndexFixing(ONIndex6M,I1065,TRUE,_xll.ohTrigger(RecalcTrigger,Trigger6M)),NA())</f>
        <v>1.868043474386738E-2</v>
      </c>
      <c r="Q1065" s="183">
        <f>IFERROR(_xll.qlIndexFixing(ONIndex1Y,I1065,TRUE,_xll.ohTrigger(RecalcTrigger,Trigger1Y)),NA())</f>
        <v>1.9086120421638597E-2</v>
      </c>
    </row>
    <row r="1066" spans="2:17" x14ac:dyDescent="0.2">
      <c r="B1066" s="39" t="s">
        <v>42</v>
      </c>
      <c r="D1066" s="42">
        <f>_xll.qlCalendarAdvance(Calendar,$D1065,B1066,"f",FALSE)</f>
        <v>47050</v>
      </c>
      <c r="E1066" s="177">
        <f>_xll.qlInterestRateIndexValueDate(IndexON,D1066)</f>
        <v>47050</v>
      </c>
      <c r="F1066" s="193">
        <f>IFERROR(_xll.qlIndexFixing(IndexON,D1066,TRUE,_xll.ohTrigger(RecalcTrigger,TriggerON)),NA())</f>
        <v>1.7459042053120655E-2</v>
      </c>
      <c r="H1066" s="42">
        <f>_xll.qlCalendarAdvance(Calendar,$H1065,B1066,"f",FALSE)</f>
        <v>47050</v>
      </c>
      <c r="I1066" s="177">
        <f>_xll.qlInterestRateIndexValueDate(Index1M,$H1066)</f>
        <v>47052</v>
      </c>
      <c r="J1066" s="182">
        <f>IFERROR(_xll.qlIndexFixing(Index1M,$H1066,TRUE,_xll.ohTrigger(RecalcTrigger,Trigger1M)),NA())</f>
        <v>1.7316549583187291E-2</v>
      </c>
      <c r="K1066" s="44">
        <f>IFERROR(_xll.qlIndexFixing(Index3M,H1066,TRUE,_xll.ohTrigger(RecalcTrigger,Trigger3M)),NA())</f>
        <v>1.836098315788522E-2</v>
      </c>
      <c r="L1066" s="44">
        <f>IFERROR(_xll.qlIndexFixing(Index6M,$H1066,TRUE,_xll.ohTrigger(RecalcTrigger,Trigger6M)),NA())</f>
        <v>1.8779243754691304E-2</v>
      </c>
      <c r="M1066" s="183">
        <f>IFERROR(_xll.qlIndexFixing(Index1Y,$H1066,TRUE,_xll.ohTrigger(RecalcTrigger,Trigger1Y)),NA())</f>
        <v>1.9209754705933824E-2</v>
      </c>
      <c r="N1066" s="182">
        <f>IFERROR(_xll.qlIndexFixing(ONIndex1M,I1066,TRUE,_xll.ohTrigger(RecalcTrigger,Trigger1M)),NA())</f>
        <v>1.7295976218685283E-2</v>
      </c>
      <c r="O1066" s="44">
        <f>IFERROR(_xll.qlIndexFixing(ONIndex3M,I1066,TRUE,_xll.ohTrigger(RecalcTrigger,Trigger3M)),NA())</f>
        <v>1.8299424659904417E-2</v>
      </c>
      <c r="P1066" s="44">
        <f>IFERROR(_xll.qlIndexFixing(ONIndex6M,I1066,TRUE,_xll.ohTrigger(RecalcTrigger,Trigger6M)),NA())</f>
        <v>1.8681943851106553E-2</v>
      </c>
      <c r="Q1066" s="183">
        <f>IFERROR(_xll.qlIndexFixing(ONIndex1Y,I1066,TRUE,_xll.ohTrigger(RecalcTrigger,Trigger1Y)),NA())</f>
        <v>1.9084923037286927E-2</v>
      </c>
    </row>
    <row r="1067" spans="2:17" x14ac:dyDescent="0.2">
      <c r="B1067" s="39" t="s">
        <v>42</v>
      </c>
      <c r="D1067" s="42">
        <f>_xll.qlCalendarAdvance(Calendar,$D1066,B1067,"f",FALSE)</f>
        <v>47057</v>
      </c>
      <c r="E1067" s="177">
        <f>_xll.qlInterestRateIndexValueDate(IndexON,D1067)</f>
        <v>47057</v>
      </c>
      <c r="F1067" s="193">
        <f>IFERROR(_xll.qlIndexFixing(IndexON,D1067,TRUE,_xll.ohTrigger(RecalcTrigger,TriggerON)),NA())</f>
        <v>1.7461437579537886E-2</v>
      </c>
      <c r="H1067" s="42">
        <f>_xll.qlCalendarAdvance(Calendar,$H1066,B1067,"f",FALSE)</f>
        <v>47057</v>
      </c>
      <c r="I1067" s="177">
        <f>_xll.qlInterestRateIndexValueDate(Index1M,$H1067)</f>
        <v>47059</v>
      </c>
      <c r="J1067" s="182">
        <f>IFERROR(_xll.qlIndexFixing(Index1M,$H1067,TRUE,_xll.ohTrigger(RecalcTrigger,Trigger1M)),NA())</f>
        <v>1.7321161822497766E-2</v>
      </c>
      <c r="K1067" s="44">
        <f>IFERROR(_xll.qlIndexFixing(Index3M,H1067,TRUE,_xll.ohTrigger(RecalcTrigger,Trigger3M)),NA())</f>
        <v>1.8364010778544618E-2</v>
      </c>
      <c r="L1067" s="44">
        <f>IFERROR(_xll.qlIndexFixing(Index6M,$H1067,TRUE,_xll.ohTrigger(RecalcTrigger,Trigger6M)),NA())</f>
        <v>1.8779138013803053E-2</v>
      </c>
      <c r="M1067" s="183">
        <f>IFERROR(_xll.qlIndexFixing(Index1Y,$H1067,TRUE,_xll.ohTrigger(RecalcTrigger,Trigger1Y)),NA())</f>
        <v>1.9206848329414206E-2</v>
      </c>
      <c r="N1067" s="182">
        <f>IFERROR(_xll.qlIndexFixing(ONIndex1M,I1067,TRUE,_xll.ohTrigger(RecalcTrigger,Trigger1M)),NA())</f>
        <v>1.730072029517693E-2</v>
      </c>
      <c r="O1067" s="44">
        <f>IFERROR(_xll.qlIndexFixing(ONIndex3M,I1067,TRUE,_xll.ohTrigger(RecalcTrigger,Trigger3M)),NA())</f>
        <v>1.8302980869311369E-2</v>
      </c>
      <c r="P1067" s="44">
        <f>IFERROR(_xll.qlIndexFixing(ONIndex6M,I1067,TRUE,_xll.ohTrigger(RecalcTrigger,Trigger6M)),NA())</f>
        <v>1.8683366011176261E-2</v>
      </c>
      <c r="Q1067" s="183">
        <f>IFERROR(_xll.qlIndexFixing(ONIndex1Y,I1067,TRUE,_xll.ohTrigger(RecalcTrigger,Trigger1Y)),NA())</f>
        <v>1.908365651703825E-2</v>
      </c>
    </row>
    <row r="1068" spans="2:17" x14ac:dyDescent="0.2">
      <c r="B1068" s="39" t="s">
        <v>42</v>
      </c>
      <c r="D1068" s="42">
        <f>_xll.qlCalendarAdvance(Calendar,$D1067,B1068,"f",FALSE)</f>
        <v>47064</v>
      </c>
      <c r="E1068" s="177">
        <f>_xll.qlInterestRateIndexValueDate(IndexON,D1068)</f>
        <v>47064</v>
      </c>
      <c r="F1068" s="193">
        <f>IFERROR(_xll.qlIndexFixing(IndexON,D1068,TRUE,_xll.ohTrigger(RecalcTrigger,TriggerON)),NA())</f>
        <v>1.7463757247115907E-2</v>
      </c>
      <c r="H1068" s="42">
        <f>_xll.qlCalendarAdvance(Calendar,$H1067,B1068,"f",FALSE)</f>
        <v>47064</v>
      </c>
      <c r="I1068" s="177">
        <f>_xll.qlInterestRateIndexValueDate(Index1M,$H1068)</f>
        <v>47066</v>
      </c>
      <c r="J1068" s="182">
        <f>IFERROR(_xll.qlIndexFixing(Index1M,$H1068,TRUE,_xll.ohTrigger(RecalcTrigger,Trigger1M)),NA())</f>
        <v>1.7325689718176163E-2</v>
      </c>
      <c r="K1068" s="44">
        <f>IFERROR(_xll.qlIndexFixing(Index3M,H1068,TRUE,_xll.ohTrigger(RecalcTrigger,Trigger3M)),NA())</f>
        <v>1.8366946979736367E-2</v>
      </c>
      <c r="L1068" s="44">
        <f>IFERROR(_xll.qlIndexFixing(Index6M,$H1068,TRUE,_xll.ohTrigger(RecalcTrigger,Trigger6M)),NA())</f>
        <v>1.8779440730914542E-2</v>
      </c>
      <c r="M1068" s="183">
        <f>IFERROR(_xll.qlIndexFixing(Index1Y,$H1068,TRUE,_xll.ohTrigger(RecalcTrigger,Trigger1Y)),NA())</f>
        <v>1.9203881889057948E-2</v>
      </c>
      <c r="N1068" s="182">
        <f>IFERROR(_xll.qlIndexFixing(ONIndex1M,I1068,TRUE,_xll.ohTrigger(RecalcTrigger,Trigger1M)),NA())</f>
        <v>1.7305379717384994E-2</v>
      </c>
      <c r="O1068" s="44">
        <f>IFERROR(_xll.qlIndexFixing(ONIndex3M,I1068,TRUE,_xll.ohTrigger(RecalcTrigger,Trigger3M)),NA())</f>
        <v>1.8306444710525227E-2</v>
      </c>
      <c r="P1068" s="44">
        <f>IFERROR(_xll.qlIndexFixing(ONIndex6M,I1068,TRUE,_xll.ohTrigger(RecalcTrigger,Trigger6M)),NA())</f>
        <v>1.8684701492182043E-2</v>
      </c>
      <c r="Q1068" s="183">
        <f>IFERROR(_xll.qlIndexFixing(ONIndex1Y,I1068,TRUE,_xll.ohTrigger(RecalcTrigger,Trigger1Y)),NA())</f>
        <v>1.9082321246983724E-2</v>
      </c>
    </row>
    <row r="1069" spans="2:17" x14ac:dyDescent="0.2">
      <c r="B1069" s="39" t="s">
        <v>42</v>
      </c>
      <c r="D1069" s="42">
        <f>_xll.qlCalendarAdvance(Calendar,$D1068,B1069,"f",FALSE)</f>
        <v>47071</v>
      </c>
      <c r="E1069" s="177">
        <f>_xll.qlInterestRateIndexValueDate(IndexON,D1069)</f>
        <v>47071</v>
      </c>
      <c r="F1069" s="193">
        <f>IFERROR(_xll.qlIndexFixing(IndexON,D1069,TRUE,_xll.ohTrigger(RecalcTrigger,TriggerON)),NA())</f>
        <v>1.7466001454495839E-2</v>
      </c>
      <c r="H1069" s="42">
        <f>_xll.qlCalendarAdvance(Calendar,$H1068,B1069,"f",FALSE)</f>
        <v>47071</v>
      </c>
      <c r="I1069" s="177">
        <f>_xll.qlInterestRateIndexValueDate(Index1M,$H1069)</f>
        <v>47073</v>
      </c>
      <c r="J1069" s="182">
        <f>IFERROR(_xll.qlIndexFixing(Index1M,$H1069,TRUE,_xll.ohTrigger(RecalcTrigger,Trigger1M)),NA())</f>
        <v>1.7330133534990688E-2</v>
      </c>
      <c r="K1069" s="44">
        <f>IFERROR(_xll.qlIndexFixing(Index3M,H1069,TRUE,_xll.ohTrigger(RecalcTrigger,Trigger3M)),NA())</f>
        <v>1.8369791993235067E-2</v>
      </c>
      <c r="L1069" s="44">
        <f>IFERROR(_xll.qlIndexFixing(Index6M,$H1069,TRUE,_xll.ohTrigger(RecalcTrigger,Trigger6M)),NA())</f>
        <v>1.8779659548758827E-2</v>
      </c>
      <c r="M1069" s="183">
        <f>IFERROR(_xll.qlIndexFixing(Index1Y,$H1069,TRUE,_xll.ohTrigger(RecalcTrigger,Trigger1Y)),NA())</f>
        <v>1.9200855779141216E-2</v>
      </c>
      <c r="N1069" s="182">
        <f>IFERROR(_xll.qlIndexFixing(ONIndex1M,I1069,TRUE,_xll.ohTrigger(RecalcTrigger,Trigger1M)),NA())</f>
        <v>1.7309954749737955E-2</v>
      </c>
      <c r="O1069" s="44">
        <f>IFERROR(_xll.qlIndexFixing(ONIndex3M,I1069,TRUE,_xll.ohTrigger(RecalcTrigger,Trigger3M)),NA())</f>
        <v>1.8309816414321389E-2</v>
      </c>
      <c r="P1069" s="44">
        <f>IFERROR(_xll.qlIndexFixing(ONIndex6M,I1069,TRUE,_xll.ohTrigger(RecalcTrigger,Trigger6M)),NA())</f>
        <v>1.8685950561989628E-2</v>
      </c>
      <c r="Q1069" s="183">
        <f>IFERROR(_xll.qlIndexFixing(ONIndex1Y,I1069,TRUE,_xll.ohTrigger(RecalcTrigger,Trigger1Y)),NA())</f>
        <v>1.9080917613454318E-2</v>
      </c>
    </row>
    <row r="1070" spans="2:17" x14ac:dyDescent="0.2">
      <c r="B1070" s="39" t="s">
        <v>42</v>
      </c>
      <c r="D1070" s="42">
        <f>_xll.qlCalendarAdvance(Calendar,$D1069,B1070,"f",FALSE)</f>
        <v>47078</v>
      </c>
      <c r="E1070" s="177">
        <f>_xll.qlInterestRateIndexValueDate(IndexON,D1070)</f>
        <v>47078</v>
      </c>
      <c r="F1070" s="193">
        <f>IFERROR(_xll.qlIndexFixing(IndexON,D1070,TRUE,_xll.ohTrigger(RecalcTrigger,TriggerON)),NA())</f>
        <v>1.7468170600078992E-2</v>
      </c>
      <c r="H1070" s="42">
        <f>_xll.qlCalendarAdvance(Calendar,$H1069,B1070,"f",FALSE)</f>
        <v>47078</v>
      </c>
      <c r="I1070" s="177">
        <f>_xll.qlInterestRateIndexValueDate(Index1M,$H1070)</f>
        <v>47080</v>
      </c>
      <c r="J1070" s="182">
        <f>IFERROR(_xll.qlIndexFixing(Index1M,$H1070,TRUE,_xll.ohTrigger(RecalcTrigger,Trigger1M)),NA())</f>
        <v>1.7335934531188795E-2</v>
      </c>
      <c r="K1070" s="44">
        <f>IFERROR(_xll.qlIndexFixing(Index3M,H1070,TRUE,_xll.ohTrigger(RecalcTrigger,Trigger3M)),NA())</f>
        <v>1.8372546050825743E-2</v>
      </c>
      <c r="L1070" s="44">
        <f>IFERROR(_xll.qlIndexFixing(Index6M,$H1070,TRUE,_xll.ohTrigger(RecalcTrigger,Trigger6M)),NA())</f>
        <v>1.8779794737803758E-2</v>
      </c>
      <c r="M1070" s="183">
        <f>IFERROR(_xll.qlIndexFixing(Index1Y,$H1070,TRUE,_xll.ohTrigger(RecalcTrigger,Trigger1Y)),NA())</f>
        <v>1.9197770393946319E-2</v>
      </c>
      <c r="N1070" s="182">
        <f>IFERROR(_xll.qlIndexFixing(ONIndex1M,I1070,TRUE,_xll.ohTrigger(RecalcTrigger,Trigger1M)),NA())</f>
        <v>1.731444565666429E-2</v>
      </c>
      <c r="O1070" s="44">
        <f>IFERROR(_xll.qlIndexFixing(ONIndex3M,I1070,TRUE,_xll.ohTrigger(RecalcTrigger,Trigger3M)),NA())</f>
        <v>1.8313096211715063E-2</v>
      </c>
      <c r="P1070" s="44">
        <f>IFERROR(_xll.qlIndexFixing(ONIndex6M,I1070,TRUE,_xll.ohTrigger(RecalcTrigger,Trigger6M)),NA())</f>
        <v>1.8687113488704554E-2</v>
      </c>
      <c r="Q1070" s="183">
        <f>IFERROR(_xll.qlIndexFixing(ONIndex1Y,I1070,TRUE,_xll.ohTrigger(RecalcTrigger,Trigger1Y)),NA())</f>
        <v>1.9079446002621125E-2</v>
      </c>
    </row>
    <row r="1071" spans="2:17" x14ac:dyDescent="0.2">
      <c r="B1071" s="39" t="s">
        <v>42</v>
      </c>
      <c r="D1071" s="42">
        <f>_xll.qlCalendarAdvance(Calendar,$D1070,B1071,"f",FALSE)</f>
        <v>47085</v>
      </c>
      <c r="E1071" s="177">
        <f>_xll.qlInterestRateIndexValueDate(IndexON,D1071)</f>
        <v>47085</v>
      </c>
      <c r="F1071" s="193">
        <f>IFERROR(_xll.qlIndexFixing(IndexON,D1071,TRUE,_xll.ohTrigger(RecalcTrigger,TriggerON)),NA())</f>
        <v>1.7470265082506486E-2</v>
      </c>
      <c r="H1071" s="42">
        <f>_xll.qlCalendarAdvance(Calendar,$H1070,B1071,"f",FALSE)</f>
        <v>47085</v>
      </c>
      <c r="I1071" s="177">
        <f>_xll.qlInterestRateIndexValueDate(Index1M,$H1071)</f>
        <v>47087</v>
      </c>
      <c r="J1071" s="182">
        <f>IFERROR(_xll.qlIndexFixing(Index1M,$H1071,TRUE,_xll.ohTrigger(RecalcTrigger,Trigger1M)),NA())</f>
        <v>1.73366217930646E-2</v>
      </c>
      <c r="K1071" s="44">
        <f>IFERROR(_xll.qlIndexFixing(Index3M,H1071,TRUE,_xll.ohTrigger(RecalcTrigger,Trigger3M)),NA())</f>
        <v>1.837392609396904E-2</v>
      </c>
      <c r="L1071" s="44">
        <f>IFERROR(_xll.qlIndexFixing(Index6M,$H1071,TRUE,_xll.ohTrigger(RecalcTrigger,Trigger6M)),NA())</f>
        <v>1.8780309756782299E-2</v>
      </c>
      <c r="M1071" s="183">
        <f>IFERROR(_xll.qlIndexFixing(Index1Y,$H1071,TRUE,_xll.ohTrigger(RecalcTrigger,Trigger1Y)),NA())</f>
        <v>1.9194626127761041E-2</v>
      </c>
      <c r="N1071" s="182">
        <f>IFERROR(_xll.qlIndexFixing(ONIndex1M,I1071,TRUE,_xll.ohTrigger(RecalcTrigger,Trigger1M)),NA())</f>
        <v>1.7318852702752352E-2</v>
      </c>
      <c r="O1071" s="44">
        <f>IFERROR(_xll.qlIndexFixing(ONIndex3M,I1071,TRUE,_xll.ohTrigger(RecalcTrigger,Trigger3M)),NA())</f>
        <v>1.8316284333561583E-2</v>
      </c>
      <c r="P1071" s="44">
        <f>IFERROR(_xll.qlIndexFixing(ONIndex6M,I1071,TRUE,_xll.ohTrigger(RecalcTrigger,Trigger6M)),NA())</f>
        <v>1.8688190540112615E-2</v>
      </c>
      <c r="Q1071" s="183">
        <f>IFERROR(_xll.qlIndexFixing(ONIndex1Y,I1071,TRUE,_xll.ohTrigger(RecalcTrigger,Trigger1Y)),NA())</f>
        <v>1.907790680089505E-2</v>
      </c>
    </row>
    <row r="1072" spans="2:17" x14ac:dyDescent="0.2">
      <c r="B1072" s="39" t="s">
        <v>42</v>
      </c>
      <c r="D1072" s="42">
        <f>_xll.qlCalendarAdvance(Calendar,$D1071,B1072,"f",FALSE)</f>
        <v>47092</v>
      </c>
      <c r="E1072" s="177">
        <f>_xll.qlInterestRateIndexValueDate(IndexON,D1072)</f>
        <v>47092</v>
      </c>
      <c r="F1072" s="193">
        <f>IFERROR(_xll.qlIndexFixing(IndexON,D1072,TRUE,_xll.ohTrigger(RecalcTrigger,TriggerON)),NA())</f>
        <v>1.7472285300179635E-2</v>
      </c>
      <c r="H1072" s="42">
        <f>_xll.qlCalendarAdvance(Calendar,$H1071,B1072,"f",FALSE)</f>
        <v>47092</v>
      </c>
      <c r="I1072" s="177">
        <f>_xll.qlInterestRateIndexValueDate(Index1M,$H1072)</f>
        <v>47094</v>
      </c>
      <c r="J1072" s="182">
        <f>IFERROR(_xll.qlIndexFixing(Index1M,$H1072,TRUE,_xll.ohTrigger(RecalcTrigger,Trigger1M)),NA())</f>
        <v>1.7342963159950597E-2</v>
      </c>
      <c r="K1072" s="44">
        <f>IFERROR(_xll.qlIndexFixing(Index3M,H1072,TRUE,_xll.ohTrigger(RecalcTrigger,Trigger3M)),NA())</f>
        <v>1.8376511513279681E-2</v>
      </c>
      <c r="L1072" s="44">
        <f>IFERROR(_xll.qlIndexFixing(Index6M,$H1072,TRUE,_xll.ohTrigger(RecalcTrigger,Trigger6M)),NA())</f>
        <v>1.8780272656747168E-2</v>
      </c>
      <c r="M1072" s="183">
        <f>IFERROR(_xll.qlIndexFixing(Index1Y,$H1072,TRUE,_xll.ohTrigger(RecalcTrigger,Trigger1Y)),NA())</f>
        <v>1.9191423374878412E-2</v>
      </c>
      <c r="N1072" s="182">
        <f>IFERROR(_xll.qlIndexFixing(ONIndex1M,I1072,TRUE,_xll.ohTrigger(RecalcTrigger,Trigger1M)),NA())</f>
        <v>1.7323176152510555E-2</v>
      </c>
      <c r="O1072" s="44">
        <f>IFERROR(_xll.qlIndexFixing(ONIndex3M,I1072,TRUE,_xll.ohTrigger(RecalcTrigger,Trigger3M)),NA())</f>
        <v>1.8319381010716285E-2</v>
      </c>
      <c r="P1072" s="44">
        <f>IFERROR(_xll.qlIndexFixing(ONIndex6M,I1072,TRUE,_xll.ohTrigger(RecalcTrigger,Trigger6M)),NA())</f>
        <v>1.8689181984319347E-2</v>
      </c>
      <c r="Q1072" s="183">
        <f>IFERROR(_xll.qlIndexFixing(ONIndex1Y,I1072,TRUE,_xll.ohTrigger(RecalcTrigger,Trigger1Y)),NA())</f>
        <v>1.9076300394367252E-2</v>
      </c>
    </row>
    <row r="1073" spans="2:17" x14ac:dyDescent="0.2">
      <c r="B1073" s="39" t="s">
        <v>42</v>
      </c>
      <c r="D1073" s="42">
        <f>_xll.qlCalendarAdvance(Calendar,$D1072,B1073,"f",FALSE)</f>
        <v>47099</v>
      </c>
      <c r="E1073" s="177">
        <f>_xll.qlInterestRateIndexValueDate(IndexON,D1073)</f>
        <v>47099</v>
      </c>
      <c r="F1073" s="193">
        <f>IFERROR(_xll.qlIndexFixing(IndexON,D1073,TRUE,_xll.ohTrigger(RecalcTrigger,TriggerON)),NA())</f>
        <v>1.7474231651739558E-2</v>
      </c>
      <c r="H1073" s="42">
        <f>_xll.qlCalendarAdvance(Calendar,$H1072,B1073,"f",FALSE)</f>
        <v>47099</v>
      </c>
      <c r="I1073" s="177">
        <f>_xll.qlInterestRateIndexValueDate(Index1M,$H1073)</f>
        <v>47101</v>
      </c>
      <c r="J1073" s="182">
        <f>IFERROR(_xll.qlIndexFixing(Index1M,$H1073,TRUE,_xll.ohTrigger(RecalcTrigger,Trigger1M)),NA())</f>
        <v>1.7347073309021688E-2</v>
      </c>
      <c r="K1073" s="44">
        <f>IFERROR(_xll.qlIndexFixing(Index3M,H1073,TRUE,_xll.ohTrigger(RecalcTrigger,Trigger3M)),NA())</f>
        <v>1.837900664812242E-2</v>
      </c>
      <c r="L1073" s="44">
        <f>IFERROR(_xll.qlIndexFixing(Index6M,$H1073,TRUE,_xll.ohTrigger(RecalcTrigger,Trigger6M)),NA())</f>
        <v>1.8780152754401532E-2</v>
      </c>
      <c r="M1073" s="183">
        <f>IFERROR(_xll.qlIndexFixing(Index1Y,$H1073,TRUE,_xll.ohTrigger(RecalcTrigger,Trigger1Y)),NA())</f>
        <v>1.9188162529597385E-2</v>
      </c>
      <c r="N1073" s="182">
        <f>IFERROR(_xll.qlIndexFixing(ONIndex1M,I1073,TRUE,_xll.ohTrigger(RecalcTrigger,Trigger1M)),NA())</f>
        <v>1.7327416270207507E-2</v>
      </c>
      <c r="O1073" s="44">
        <f>IFERROR(_xll.qlIndexFixing(ONIndex3M,I1073,TRUE,_xll.ohTrigger(RecalcTrigger,Trigger3M)),NA())</f>
        <v>1.8322386474194374E-2</v>
      </c>
      <c r="P1073" s="44">
        <f>IFERROR(_xll.qlIndexFixing(ONIndex6M,I1073,TRUE,_xll.ohTrigger(RecalcTrigger,Trigger6M)),NA())</f>
        <v>1.8690088089190482E-2</v>
      </c>
      <c r="Q1073" s="183">
        <f>IFERROR(_xll.qlIndexFixing(ONIndex1Y,I1073,TRUE,_xll.ohTrigger(RecalcTrigger,Trigger1Y)),NA())</f>
        <v>1.907462716928876E-2</v>
      </c>
    </row>
    <row r="1074" spans="2:17" x14ac:dyDescent="0.2">
      <c r="B1074" s="39" t="s">
        <v>42</v>
      </c>
      <c r="D1074" s="42">
        <f>_xll.qlCalendarAdvance(Calendar,$D1073,B1074,"f",FALSE)</f>
        <v>47106</v>
      </c>
      <c r="E1074" s="177">
        <f>_xll.qlInterestRateIndexValueDate(IndexON,D1074)</f>
        <v>47106</v>
      </c>
      <c r="F1074" s="193">
        <f>IFERROR(_xll.qlIndexFixing(IndexON,D1074,TRUE,_xll.ohTrigger(RecalcTrigger,TriggerON)),NA())</f>
        <v>1.7476104535667503E-2</v>
      </c>
      <c r="H1074" s="42">
        <f>_xll.qlCalendarAdvance(Calendar,$H1073,B1074,"f",FALSE)</f>
        <v>47106</v>
      </c>
      <c r="I1074" s="177">
        <f>_xll.qlInterestRateIndexValueDate(Index1M,$H1074)</f>
        <v>47108</v>
      </c>
      <c r="J1074" s="182">
        <f>IFERROR(_xll.qlIndexFixing(Index1M,$H1074,TRUE,_xll.ohTrigger(RecalcTrigger,Trigger1M)),NA())</f>
        <v>1.7351100703094924E-2</v>
      </c>
      <c r="K1074" s="44">
        <f>IFERROR(_xll.qlIndexFixing(Index3M,H1074,TRUE,_xll.ohTrigger(RecalcTrigger,Trigger3M)),NA())</f>
        <v>1.838141173028518E-2</v>
      </c>
      <c r="L1074" s="44">
        <f>IFERROR(_xll.qlIndexFixing(Index6M,$H1074,TRUE,_xll.ohTrigger(RecalcTrigger,Trigger6M)),NA())</f>
        <v>1.8779950320269658E-2</v>
      </c>
      <c r="M1074" s="183">
        <f>IFERROR(_xll.qlIndexFixing(Index1Y,$H1074,TRUE,_xll.ohTrigger(RecalcTrigger,Trigger1Y)),NA())</f>
        <v>1.918484398622107E-2</v>
      </c>
      <c r="N1074" s="182">
        <f>IFERROR(_xll.qlIndexFixing(ONIndex1M,I1074,TRUE,_xll.ohTrigger(RecalcTrigger,Trigger1M)),NA())</f>
        <v>1.7332745828841922E-2</v>
      </c>
      <c r="O1074" s="44">
        <f>IFERROR(_xll.qlIndexFixing(ONIndex3M,I1074,TRUE,_xll.ohTrigger(RecalcTrigger,Trigger3M)),NA())</f>
        <v>1.8326116984974661E-2</v>
      </c>
      <c r="P1074" s="44">
        <f>IFERROR(_xll.qlIndexFixing(ONIndex6M,I1074,TRUE,_xll.ohTrigger(RecalcTrigger,Trigger6M)),NA())</f>
        <v>1.8691128116055111E-2</v>
      </c>
      <c r="Q1074" s="183">
        <f>IFERROR(_xll.qlIndexFixing(ONIndex1Y,I1074,TRUE,_xll.ohTrigger(RecalcTrigger,Trigger1Y)),NA())</f>
        <v>1.907237831930253E-2</v>
      </c>
    </row>
    <row r="1075" spans="2:17" x14ac:dyDescent="0.2">
      <c r="B1075" s="39" t="s">
        <v>42</v>
      </c>
      <c r="D1075" s="42">
        <f>_xll.qlCalendarAdvance(Calendar,$D1074,B1075,"f",FALSE)</f>
        <v>47114</v>
      </c>
      <c r="E1075" s="177">
        <f>_xll.qlInterestRateIndexValueDate(IndexON,D1075)</f>
        <v>47114</v>
      </c>
      <c r="F1075" s="193">
        <f>IFERROR(_xll.qlIndexFixing(IndexON,D1075,TRUE,_xll.ohTrigger(RecalcTrigger,TriggerON)),NA())</f>
        <v>1.747815552536558E-2</v>
      </c>
      <c r="H1075" s="42">
        <f>_xll.qlCalendarAdvance(Calendar,$H1074,B1075,"f",FALSE)</f>
        <v>47114</v>
      </c>
      <c r="I1075" s="177">
        <f>_xll.qlInterestRateIndexValueDate(Index1M,$H1075)</f>
        <v>47116</v>
      </c>
      <c r="J1075" s="182">
        <f>IFERROR(_xll.qlIndexFixing(Index1M,$H1075,TRUE,_xll.ohTrigger(RecalcTrigger,Trigger1M)),NA())</f>
        <v>1.7356293856822802E-2</v>
      </c>
      <c r="K1075" s="44">
        <f>IFERROR(_xll.qlIndexFixing(Index3M,H1075,TRUE,_xll.ohTrigger(RecalcTrigger,Trigger3M)),NA())</f>
        <v>1.838405042437774E-2</v>
      </c>
      <c r="L1075" s="44">
        <f>IFERROR(_xll.qlIndexFixing(Index6M,$H1075,TRUE,_xll.ohTrigger(RecalcTrigger,Trigger6M)),NA())</f>
        <v>1.8779618254687595E-2</v>
      </c>
      <c r="M1075" s="183">
        <f>IFERROR(_xll.qlIndexFixing(Index1Y,$H1075,TRUE,_xll.ohTrigger(RecalcTrigger,Trigger1Y)),NA())</f>
        <v>1.9181437808490034E-2</v>
      </c>
      <c r="N1075" s="182">
        <f>IFERROR(_xll.qlIndexFixing(ONIndex1M,I1075,TRUE,_xll.ohTrigger(RecalcTrigger,Trigger1M)),NA())</f>
        <v>1.7336796466667082E-2</v>
      </c>
      <c r="O1075" s="44">
        <f>IFERROR(_xll.qlIndexFixing(ONIndex3M,I1075,TRUE,_xll.ohTrigger(RecalcTrigger,Trigger3M)),NA())</f>
        <v>1.832891482701271E-2</v>
      </c>
      <c r="P1075" s="44">
        <f>IFERROR(_xll.qlIndexFixing(ONIndex6M,I1075,TRUE,_xll.ohTrigger(RecalcTrigger,Trigger6M)),NA())</f>
        <v>1.8691840166153995E-2</v>
      </c>
      <c r="Q1075" s="183">
        <f>IFERROR(_xll.qlIndexFixing(ONIndex1Y,I1075,TRUE,_xll.ohTrigger(RecalcTrigger,Trigger1Y)),NA())</f>
        <v>1.9070553816593616E-2</v>
      </c>
    </row>
    <row r="1076" spans="2:17" x14ac:dyDescent="0.2">
      <c r="B1076" s="39" t="s">
        <v>42</v>
      </c>
      <c r="D1076" s="42">
        <f>_xll.qlCalendarAdvance(Calendar,$D1075,B1076,"f",FALSE)</f>
        <v>47121</v>
      </c>
      <c r="E1076" s="177">
        <f>_xll.qlInterestRateIndexValueDate(IndexON,D1076)</f>
        <v>47121</v>
      </c>
      <c r="F1076" s="193">
        <f>IFERROR(_xll.qlIndexFixing(IndexON,D1076,TRUE,_xll.ohTrigger(RecalcTrigger,TriggerON)),NA())</f>
        <v>1.7479872320631529E-2</v>
      </c>
      <c r="H1076" s="42">
        <f>_xll.qlCalendarAdvance(Calendar,$H1075,B1076,"f",FALSE)</f>
        <v>47121</v>
      </c>
      <c r="I1076" s="177">
        <f>_xll.qlInterestRateIndexValueDate(Index1M,$H1076)</f>
        <v>47123</v>
      </c>
      <c r="J1076" s="182">
        <f>IFERROR(_xll.qlIndexFixing(Index1M,$H1076,TRUE,_xll.ohTrigger(RecalcTrigger,Trigger1M)),NA())</f>
        <v>1.7358767133604461E-2</v>
      </c>
      <c r="K1076" s="44">
        <f>IFERROR(_xll.qlIndexFixing(Index3M,H1076,TRUE,_xll.ohTrigger(RecalcTrigger,Trigger3M)),NA())</f>
        <v>1.8386263317065499E-2</v>
      </c>
      <c r="L1076" s="44">
        <f>IFERROR(_xll.qlIndexFixing(Index6M,$H1076,TRUE,_xll.ohTrigger(RecalcTrigger,Trigger6M)),NA())</f>
        <v>1.8778806578585217E-2</v>
      </c>
      <c r="M1076" s="183">
        <f>IFERROR(_xll.qlIndexFixing(Index1Y,$H1076,TRUE,_xll.ohTrigger(RecalcTrigger,Trigger1Y)),NA())</f>
        <v>1.9177988990911915E-2</v>
      </c>
      <c r="N1076" s="182">
        <f>IFERROR(_xll.qlIndexFixing(ONIndex1M,I1076,TRUE,_xll.ohTrigger(RecalcTrigger,Trigger1M)),NA())</f>
        <v>1.7340202798123983E-2</v>
      </c>
      <c r="O1076" s="44">
        <f>IFERROR(_xll.qlIndexFixing(ONIndex3M,I1076,TRUE,_xll.ohTrigger(RecalcTrigger,Trigger3M)),NA())</f>
        <v>1.833124097388783E-2</v>
      </c>
      <c r="P1076" s="44">
        <f>IFERROR(_xll.qlIndexFixing(ONIndex6M,I1076,TRUE,_xll.ohTrigger(RecalcTrigger,Trigger6M)),NA())</f>
        <v>1.8692383262362E-2</v>
      </c>
      <c r="Q1076" s="183">
        <f>IFERROR(_xll.qlIndexFixing(ONIndex1Y,I1076,TRUE,_xll.ohTrigger(RecalcTrigger,Trigger1Y)),NA())</f>
        <v>1.9068937770576611E-2</v>
      </c>
    </row>
    <row r="1077" spans="2:17" x14ac:dyDescent="0.2">
      <c r="B1077" s="39" t="s">
        <v>42</v>
      </c>
      <c r="D1077" s="42">
        <f>_xll.qlCalendarAdvance(Calendar,$D1076,B1077,"f",FALSE)</f>
        <v>47128</v>
      </c>
      <c r="E1077" s="177">
        <f>_xll.qlInterestRateIndexValueDate(IndexON,D1077)</f>
        <v>47128</v>
      </c>
      <c r="F1077" s="193">
        <f>IFERROR(_xll.qlIndexFixing(IndexON,D1077,TRUE,_xll.ohTrigger(RecalcTrigger,TriggerON)),NA())</f>
        <v>1.7481516900783589E-2</v>
      </c>
      <c r="H1077" s="42">
        <f>_xll.qlCalendarAdvance(Calendar,$H1076,B1077,"f",FALSE)</f>
        <v>47128</v>
      </c>
      <c r="I1077" s="177">
        <f>_xll.qlInterestRateIndexValueDate(Index1M,$H1077)</f>
        <v>47130</v>
      </c>
      <c r="J1077" s="182">
        <f>IFERROR(_xll.qlIndexFixing(Index1M,$H1077,TRUE,_xll.ohTrigger(RecalcTrigger,Trigger1M)),NA())</f>
        <v>1.736254181108601E-2</v>
      </c>
      <c r="K1077" s="44">
        <f>IFERROR(_xll.qlIndexFixing(Index3M,H1077,TRUE,_xll.ohTrigger(RecalcTrigger,Trigger3M)),NA())</f>
        <v>1.8388386885600738E-2</v>
      </c>
      <c r="L1077" s="44">
        <f>IFERROR(_xll.qlIndexFixing(Index6M,$H1077,TRUE,_xll.ohTrigger(RecalcTrigger,Trigger6M)),NA())</f>
        <v>1.8778352285621309E-2</v>
      </c>
      <c r="M1077" s="183">
        <f>IFERROR(_xll.qlIndexFixing(Index1Y,$H1077,TRUE,_xll.ohTrigger(RecalcTrigger,Trigger1Y)),NA())</f>
        <v>1.9174483764954578E-2</v>
      </c>
      <c r="N1077" s="182">
        <f>IFERROR(_xll.qlIndexFixing(ONIndex1M,I1077,TRUE,_xll.ohTrigger(RecalcTrigger,Trigger1M)),NA())</f>
        <v>1.7344100500924498E-2</v>
      </c>
      <c r="O1077" s="44">
        <f>IFERROR(_xll.qlIndexFixing(ONIndex3M,I1077,TRUE,_xll.ohTrigger(RecalcTrigger,Trigger3M)),NA())</f>
        <v>1.8333871011835257E-2</v>
      </c>
      <c r="P1077" s="44">
        <f>IFERROR(_xll.qlIndexFixing(ONIndex6M,I1077,TRUE,_xll.ohTrigger(RecalcTrigger,Trigger6M)),NA())</f>
        <v>1.8692938673758874E-2</v>
      </c>
      <c r="Q1077" s="183">
        <f>IFERROR(_xll.qlIndexFixing(ONIndex1Y,I1077,TRUE,_xll.ohTrigger(RecalcTrigger,Trigger1Y)),NA())</f>
        <v>1.9066991840759329E-2</v>
      </c>
    </row>
    <row r="1078" spans="2:17" x14ac:dyDescent="0.2">
      <c r="B1078" s="39" t="s">
        <v>42</v>
      </c>
      <c r="D1078" s="42">
        <f>_xll.qlCalendarAdvance(Calendar,$D1077,B1078,"f",FALSE)</f>
        <v>47135</v>
      </c>
      <c r="E1078" s="177">
        <f>_xll.qlInterestRateIndexValueDate(IndexON,D1078)</f>
        <v>47135</v>
      </c>
      <c r="F1078" s="193">
        <f>IFERROR(_xll.qlIndexFixing(IndexON,D1078,TRUE,_xll.ohTrigger(RecalcTrigger,TriggerON)),NA())</f>
        <v>1.7483089664462881E-2</v>
      </c>
      <c r="H1078" s="42">
        <f>_xll.qlCalendarAdvance(Calendar,$H1077,B1078,"f",FALSE)</f>
        <v>47135</v>
      </c>
      <c r="I1078" s="177">
        <f>_xll.qlInterestRateIndexValueDate(Index1M,$H1078)</f>
        <v>47137</v>
      </c>
      <c r="J1078" s="182">
        <f>IFERROR(_xll.qlIndexFixing(Index1M,$H1078,TRUE,_xll.ohTrigger(RecalcTrigger,Trigger1M)),NA())</f>
        <v>1.7366234815517304E-2</v>
      </c>
      <c r="K1078" s="44">
        <f>IFERROR(_xll.qlIndexFixing(Index3M,H1078,TRUE,_xll.ohTrigger(RecalcTrigger,Trigger3M)),NA())</f>
        <v>1.8390421361804243E-2</v>
      </c>
      <c r="L1078" s="44">
        <f>IFERROR(_xll.qlIndexFixing(Index6M,$H1078,TRUE,_xll.ohTrigger(RecalcTrigger,Trigger6M)),NA())</f>
        <v>1.877781656661889E-2</v>
      </c>
      <c r="M1078" s="183">
        <f>IFERROR(_xll.qlIndexFixing(Index1Y,$H1078,TRUE,_xll.ohTrigger(RecalcTrigger,Trigger1Y)),NA())</f>
        <v>1.9170922524985284E-2</v>
      </c>
      <c r="N1078" s="182">
        <f>IFERROR(_xll.qlIndexFixing(ONIndex1M,I1078,TRUE,_xll.ohTrigger(RecalcTrigger,Trigger1M)),NA())</f>
        <v>1.7347916231935656E-2</v>
      </c>
      <c r="O1078" s="44">
        <f>IFERROR(_xll.qlIndexFixing(ONIndex3M,I1078,TRUE,_xll.ohTrigger(RecalcTrigger,Trigger3M)),NA())</f>
        <v>1.8336411023636146E-2</v>
      </c>
      <c r="P1078" s="44">
        <f>IFERROR(_xll.qlIndexFixing(ONIndex6M,I1078,TRUE,_xll.ohTrigger(RecalcTrigger,Trigger6M)),NA())</f>
        <v>1.8693410124077658E-2</v>
      </c>
      <c r="Q1078" s="183">
        <f>IFERROR(_xll.qlIndexFixing(ONIndex1Y,I1078,TRUE,_xll.ohTrigger(RecalcTrigger,Trigger1Y)),NA())</f>
        <v>1.906498107880239E-2</v>
      </c>
    </row>
    <row r="1079" spans="2:17" x14ac:dyDescent="0.2">
      <c r="B1079" s="39" t="s">
        <v>42</v>
      </c>
      <c r="D1079" s="42">
        <f>_xll.qlCalendarAdvance(Calendar,$D1078,B1079,"f",FALSE)</f>
        <v>47142</v>
      </c>
      <c r="E1079" s="177">
        <f>_xll.qlInterestRateIndexValueDate(IndexON,D1079)</f>
        <v>47142</v>
      </c>
      <c r="F1079" s="193">
        <f>IFERROR(_xll.qlIndexFixing(IndexON,D1079,TRUE,_xll.ohTrigger(RecalcTrigger,TriggerON)),NA())</f>
        <v>1.748459100999078E-2</v>
      </c>
      <c r="H1079" s="42">
        <f>_xll.qlCalendarAdvance(Calendar,$H1078,B1079,"f",FALSE)</f>
        <v>47142</v>
      </c>
      <c r="I1079" s="177">
        <f>_xll.qlInterestRateIndexValueDate(Index1M,$H1079)</f>
        <v>47144</v>
      </c>
      <c r="J1079" s="182">
        <f>IFERROR(_xll.qlIndexFixing(Index1M,$H1079,TRUE,_xll.ohTrigger(RecalcTrigger,Trigger1M)),NA())</f>
        <v>1.7369846411672347E-2</v>
      </c>
      <c r="K1079" s="44">
        <f>IFERROR(_xll.qlIndexFixing(Index3M,H1079,TRUE,_xll.ohTrigger(RecalcTrigger,Trigger3M)),NA())</f>
        <v>1.8392366977498575E-2</v>
      </c>
      <c r="L1079" s="44">
        <f>IFERROR(_xll.qlIndexFixing(Index6M,$H1079,TRUE,_xll.ohTrigger(RecalcTrigger,Trigger6M)),NA())</f>
        <v>1.8777199692139434E-2</v>
      </c>
      <c r="M1079" s="183">
        <f>IFERROR(_xll.qlIndexFixing(Index1Y,$H1079,TRUE,_xll.ohTrigger(RecalcTrigger,Trigger1Y)),NA())</f>
        <v>1.9167305665375001E-2</v>
      </c>
      <c r="N1079" s="182">
        <f>IFERROR(_xll.qlIndexFixing(ONIndex1M,I1079,TRUE,_xll.ohTrigger(RecalcTrigger,Trigger1M)),NA())</f>
        <v>1.7351650255585938E-2</v>
      </c>
      <c r="O1079" s="44">
        <f>IFERROR(_xll.qlIndexFixing(ONIndex3M,I1079,TRUE,_xll.ohTrigger(RecalcTrigger,Trigger3M)),NA())</f>
        <v>1.8338861240305704E-2</v>
      </c>
      <c r="P1079" s="44">
        <f>IFERROR(_xll.qlIndexFixing(ONIndex6M,I1079,TRUE,_xll.ohTrigger(RecalcTrigger,Trigger6M)),NA())</f>
        <v>1.8693797881264018E-2</v>
      </c>
      <c r="Q1079" s="183">
        <f>IFERROR(_xll.qlIndexFixing(ONIndex1Y,I1079,TRUE,_xll.ohTrigger(RecalcTrigger,Trigger1Y)),NA())</f>
        <v>1.9062905871036762E-2</v>
      </c>
    </row>
    <row r="1080" spans="2:17" x14ac:dyDescent="0.2">
      <c r="B1080" s="39" t="s">
        <v>42</v>
      </c>
      <c r="D1080" s="42">
        <f>_xll.qlCalendarAdvance(Calendar,$D1079,B1080,"f",FALSE)</f>
        <v>47149</v>
      </c>
      <c r="E1080" s="177">
        <f>_xll.qlInterestRateIndexValueDate(IndexON,D1080)</f>
        <v>47149</v>
      </c>
      <c r="F1080" s="193">
        <f>IFERROR(_xll.qlIndexFixing(IndexON,D1080,TRUE,_xll.ohTrigger(RecalcTrigger,TriggerON)),NA())</f>
        <v>1.7486021336088342E-2</v>
      </c>
      <c r="H1080" s="42">
        <f>_xll.qlCalendarAdvance(Calendar,$H1079,B1080,"f",FALSE)</f>
        <v>47149</v>
      </c>
      <c r="I1080" s="177">
        <f>_xll.qlInterestRateIndexValueDate(Index1M,$H1080)</f>
        <v>47151</v>
      </c>
      <c r="J1080" s="182">
        <f>IFERROR(_xll.qlIndexFixing(Index1M,$H1080,TRUE,_xll.ohTrigger(RecalcTrigger,Trigger1M)),NA())</f>
        <v>1.7371382489626948E-2</v>
      </c>
      <c r="K1080" s="44">
        <f>IFERROR(_xll.qlIndexFixing(Index3M,H1080,TRUE,_xll.ohTrigger(RecalcTrigger,Trigger3M)),NA())</f>
        <v>1.8393638519994947E-2</v>
      </c>
      <c r="L1080" s="44">
        <f>IFERROR(_xll.qlIndexFixing(Index6M,$H1080,TRUE,_xll.ohTrigger(RecalcTrigger,Trigger6M)),NA())</f>
        <v>1.8776501932751044E-2</v>
      </c>
      <c r="M1080" s="183">
        <f>IFERROR(_xll.qlIndexFixing(Index1Y,$H1080,TRUE,_xll.ohTrigger(RecalcTrigger,Trigger1Y)),NA())</f>
        <v>1.9163633580498173E-2</v>
      </c>
      <c r="N1080" s="182">
        <f>IFERROR(_xll.qlIndexFixing(ONIndex1M,I1080,TRUE,_xll.ohTrigger(RecalcTrigger,Trigger1M)),NA())</f>
        <v>1.7355302836383757E-2</v>
      </c>
      <c r="O1080" s="44">
        <f>IFERROR(_xll.qlIndexFixing(ONIndex3M,I1080,TRUE,_xll.ohTrigger(RecalcTrigger,Trigger3M)),NA())</f>
        <v>1.8341221892379522E-2</v>
      </c>
      <c r="P1080" s="44">
        <f>IFERROR(_xll.qlIndexFixing(ONIndex6M,I1080,TRUE,_xll.ohTrigger(RecalcTrigger,Trigger6M)),NA())</f>
        <v>1.8694102213423491E-2</v>
      </c>
      <c r="Q1080" s="183">
        <f>IFERROR(_xll.qlIndexFixing(ONIndex1Y,I1080,TRUE,_xll.ohTrigger(RecalcTrigger,Trigger1Y)),NA())</f>
        <v>1.9060766603713475E-2</v>
      </c>
    </row>
    <row r="1081" spans="2:17" x14ac:dyDescent="0.2">
      <c r="B1081" s="39" t="s">
        <v>42</v>
      </c>
      <c r="D1081" s="42">
        <f>_xll.qlCalendarAdvance(Calendar,$D1080,B1081,"f",FALSE)</f>
        <v>47156</v>
      </c>
      <c r="E1081" s="177">
        <f>_xll.qlInterestRateIndexValueDate(IndexON,D1081)</f>
        <v>47156</v>
      </c>
      <c r="F1081" s="193">
        <f>IFERROR(_xll.qlIndexFixing(IndexON,D1081,TRUE,_xll.ohTrigger(RecalcTrigger,TriggerON)),NA())</f>
        <v>1.748738104115688E-2</v>
      </c>
      <c r="H1081" s="42">
        <f>_xll.qlCalendarAdvance(Calendar,$H1080,B1081,"f",FALSE)</f>
        <v>47156</v>
      </c>
      <c r="I1081" s="177">
        <f>_xll.qlInterestRateIndexValueDate(Index1M,$H1081)</f>
        <v>47158</v>
      </c>
      <c r="J1081" s="182">
        <f>IFERROR(_xll.qlIndexFixing(Index1M,$H1081,TRUE,_xll.ohTrigger(RecalcTrigger,Trigger1M)),NA())</f>
        <v>1.7374848831040852E-2</v>
      </c>
      <c r="K1081" s="44">
        <f>IFERROR(_xll.qlIndexFixing(Index3M,H1081,TRUE,_xll.ohTrigger(RecalcTrigger,Trigger3M)),NA())</f>
        <v>1.8395413290758559E-2</v>
      </c>
      <c r="L1081" s="44">
        <f>IFERROR(_xll.qlIndexFixing(Index6M,$H1081,TRUE,_xll.ohTrigger(RecalcTrigger,Trigger6M)),NA())</f>
        <v>1.87757235590333E-2</v>
      </c>
      <c r="M1081" s="183">
        <f>IFERROR(_xll.qlIndexFixing(Index1Y,$H1081,TRUE,_xll.ohTrigger(RecalcTrigger,Trigger1Y)),NA())</f>
        <v>1.9159906664732964E-2</v>
      </c>
      <c r="N1081" s="182">
        <f>IFERROR(_xll.qlIndexFixing(ONIndex1M,I1081,TRUE,_xll.ohTrigger(RecalcTrigger,Trigger1M)),NA())</f>
        <v>1.7358874238757593E-2</v>
      </c>
      <c r="O1081" s="44">
        <f>IFERROR(_xll.qlIndexFixing(ONIndex3M,I1081,TRUE,_xll.ohTrigger(RecalcTrigger,Trigger3M)),NA())</f>
        <v>1.8343493211192552E-2</v>
      </c>
      <c r="P1081" s="44">
        <f>IFERROR(_xll.qlIndexFixing(ONIndex6M,I1081,TRUE,_xll.ohTrigger(RecalcTrigger,Trigger6M)),NA())</f>
        <v>1.8694323388261935E-2</v>
      </c>
      <c r="Q1081" s="183">
        <f>IFERROR(_xll.qlIndexFixing(ONIndex1Y,I1081,TRUE,_xll.ohTrigger(RecalcTrigger,Trigger1Y)),NA())</f>
        <v>1.9058563662923689E-2</v>
      </c>
    </row>
    <row r="1082" spans="2:17" x14ac:dyDescent="0.2">
      <c r="B1082" s="39" t="s">
        <v>42</v>
      </c>
      <c r="D1082" s="42">
        <f>_xll.qlCalendarAdvance(Calendar,$D1081,B1082,"f",FALSE)</f>
        <v>47163</v>
      </c>
      <c r="E1082" s="177">
        <f>_xll.qlInterestRateIndexValueDate(IndexON,D1082)</f>
        <v>47163</v>
      </c>
      <c r="F1082" s="193">
        <f>IFERROR(_xll.qlIndexFixing(IndexON,D1082,TRUE,_xll.ohTrigger(RecalcTrigger,TriggerON)),NA())</f>
        <v>1.7488670523837513E-2</v>
      </c>
      <c r="H1082" s="42">
        <f>_xll.qlCalendarAdvance(Calendar,$H1081,B1082,"f",FALSE)</f>
        <v>47163</v>
      </c>
      <c r="I1082" s="177">
        <f>_xll.qlInterestRateIndexValueDate(Index1M,$H1082)</f>
        <v>47165</v>
      </c>
      <c r="J1082" s="182">
        <f>IFERROR(_xll.qlIndexFixing(Index1M,$H1082,TRUE,_xll.ohTrigger(RecalcTrigger,Trigger1M)),NA())</f>
        <v>1.7378234513361068E-2</v>
      </c>
      <c r="K1082" s="44">
        <f>IFERROR(_xll.qlIndexFixing(Index3M,H1082,TRUE,_xll.ohTrigger(RecalcTrigger,Trigger3M)),NA())</f>
        <v>1.839709988445113E-2</v>
      </c>
      <c r="L1082" s="44">
        <f>IFERROR(_xll.qlIndexFixing(Index6M,$H1082,TRUE,_xll.ohTrigger(RecalcTrigger,Trigger6M)),NA())</f>
        <v>1.877486484157417E-2</v>
      </c>
      <c r="M1082" s="183">
        <f>IFERROR(_xll.qlIndexFixing(Index1Y,$H1082,TRUE,_xll.ohTrigger(RecalcTrigger,Trigger1Y)),NA())</f>
        <v>1.9156125312460571E-2</v>
      </c>
      <c r="N1082" s="182">
        <f>IFERROR(_xll.qlIndexFixing(ONIndex1M,I1082,TRUE,_xll.ohTrigger(RecalcTrigger,Trigger1M)),NA())</f>
        <v>1.7362364727215862E-2</v>
      </c>
      <c r="O1082" s="44">
        <f>IFERROR(_xll.qlIndexFixing(ONIndex3M,I1082,TRUE,_xll.ohTrigger(RecalcTrigger,Trigger3M)),NA())</f>
        <v>1.8345675427280383E-2</v>
      </c>
      <c r="P1082" s="44">
        <f>IFERROR(_xll.qlIndexFixing(ONIndex6M,I1082,TRUE,_xll.ohTrigger(RecalcTrigger,Trigger6M)),NA())</f>
        <v>1.8694461674124696E-2</v>
      </c>
      <c r="Q1082" s="183">
        <f>IFERROR(_xll.qlIndexFixing(ONIndex1Y,I1082,TRUE,_xll.ohTrigger(RecalcTrigger,Trigger1Y)),NA())</f>
        <v>1.9056297435238179E-2</v>
      </c>
    </row>
    <row r="1083" spans="2:17" x14ac:dyDescent="0.2">
      <c r="B1083" s="39" t="s">
        <v>42</v>
      </c>
      <c r="D1083" s="42">
        <f>_xll.qlCalendarAdvance(Calendar,$D1082,B1083,"f",FALSE)</f>
        <v>47170</v>
      </c>
      <c r="E1083" s="177">
        <f>_xll.qlInterestRateIndexValueDate(IndexON,D1083)</f>
        <v>47170</v>
      </c>
      <c r="F1083" s="193">
        <f>IFERROR(_xll.qlIndexFixing(IndexON,D1083,TRUE,_xll.ohTrigger(RecalcTrigger,TriggerON)),NA())</f>
        <v>1.7489890182531553E-2</v>
      </c>
      <c r="H1083" s="42">
        <f>_xll.qlCalendarAdvance(Calendar,$H1082,B1083,"f",FALSE)</f>
        <v>47170</v>
      </c>
      <c r="I1083" s="177">
        <f>_xll.qlInterestRateIndexValueDate(Index1M,$H1083)</f>
        <v>47172</v>
      </c>
      <c r="J1083" s="182">
        <f>IFERROR(_xll.qlIndexFixing(Index1M,$H1083,TRUE,_xll.ohTrigger(RecalcTrigger,Trigger1M)),NA())</f>
        <v>1.7381539801341526E-2</v>
      </c>
      <c r="K1083" s="44">
        <f>IFERROR(_xll.qlIndexFixing(Index3M,H1083,TRUE,_xll.ohTrigger(RecalcTrigger,Trigger3M)),NA())</f>
        <v>1.8398698532908788E-2</v>
      </c>
      <c r="L1083" s="44">
        <f>IFERROR(_xll.qlIndexFixing(Index6M,$H1083,TRUE,_xll.ohTrigger(RecalcTrigger,Trigger6M)),NA())</f>
        <v>1.8773926050971345E-2</v>
      </c>
      <c r="M1083" s="183">
        <f>IFERROR(_xll.qlIndexFixing(Index1Y,$H1083,TRUE,_xll.ohTrigger(RecalcTrigger,Trigger1Y)),NA())</f>
        <v>1.9152289918065248E-2</v>
      </c>
      <c r="N1083" s="182">
        <f>IFERROR(_xll.qlIndexFixing(ONIndex1M,I1083,TRUE,_xll.ohTrigger(RecalcTrigger,Trigger1M)),NA())</f>
        <v>1.7365774566187042E-2</v>
      </c>
      <c r="O1083" s="44">
        <f>IFERROR(_xll.qlIndexFixing(ONIndex3M,I1083,TRUE,_xll.ohTrigger(RecalcTrigger,Trigger3M)),NA())</f>
        <v>1.8347768771818096E-2</v>
      </c>
      <c r="P1083" s="44">
        <f>IFERROR(_xll.qlIndexFixing(ONIndex6M,I1083,TRUE,_xll.ohTrigger(RecalcTrigger,Trigger6M)),NA())</f>
        <v>1.8694517338637695E-2</v>
      </c>
      <c r="Q1083" s="183">
        <f>IFERROR(_xll.qlIndexFixing(ONIndex1Y,I1083,TRUE,_xll.ohTrigger(RecalcTrigger,Trigger1Y)),NA())</f>
        <v>1.9053968306508295E-2</v>
      </c>
    </row>
    <row r="1084" spans="2:17" x14ac:dyDescent="0.2">
      <c r="B1084" s="39" t="s">
        <v>42</v>
      </c>
      <c r="D1084" s="42">
        <f>_xll.qlCalendarAdvance(Calendar,$D1083,B1084,"f",FALSE)</f>
        <v>47177</v>
      </c>
      <c r="E1084" s="177">
        <f>_xll.qlInterestRateIndexValueDate(IndexON,D1084)</f>
        <v>47177</v>
      </c>
      <c r="F1084" s="193">
        <f>IFERROR(_xll.qlIndexFixing(IndexON,D1084,TRUE,_xll.ohTrigger(RecalcTrigger,TriggerON)),NA())</f>
        <v>1.7491040415800185E-2</v>
      </c>
      <c r="H1084" s="42">
        <f>_xll.qlCalendarAdvance(Calendar,$H1083,B1084,"f",FALSE)</f>
        <v>47177</v>
      </c>
      <c r="I1084" s="177">
        <f>_xll.qlInterestRateIndexValueDate(Index1M,$H1084)</f>
        <v>47179</v>
      </c>
      <c r="J1084" s="182">
        <f>IFERROR(_xll.qlIndexFixing(Index1M,$H1084,TRUE,_xll.ohTrigger(RecalcTrigger,Trigger1M)),NA())</f>
        <v>1.7387334048786229E-2</v>
      </c>
      <c r="K1084" s="44">
        <f>IFERROR(_xll.qlIndexFixing(Index3M,H1084,TRUE,_xll.ohTrigger(RecalcTrigger,Trigger3M)),NA())</f>
        <v>1.8403007794864024E-2</v>
      </c>
      <c r="L1084" s="44">
        <f>IFERROR(_xll.qlIndexFixing(Index6M,$H1084,TRUE,_xll.ohTrigger(RecalcTrigger,Trigger6M)),NA())</f>
        <v>1.8774454718331012E-2</v>
      </c>
      <c r="M1084" s="183">
        <f>IFERROR(_xll.qlIndexFixing(Index1Y,$H1084,TRUE,_xll.ohTrigger(RecalcTrigger,Trigger1Y)),NA())</f>
        <v>1.9148400875933645E-2</v>
      </c>
      <c r="N1084" s="182">
        <f>IFERROR(_xll.qlIndexFixing(ONIndex1M,I1084,TRUE,_xll.ohTrigger(RecalcTrigger,Trigger1M)),NA())</f>
        <v>1.7369104020259485E-2</v>
      </c>
      <c r="O1084" s="44">
        <f>IFERROR(_xll.qlIndexFixing(ONIndex3M,I1084,TRUE,_xll.ohTrigger(RecalcTrigger,Trigger3M)),NA())</f>
        <v>1.8349773475581088E-2</v>
      </c>
      <c r="P1084" s="44">
        <f>IFERROR(_xll.qlIndexFixing(ONIndex6M,I1084,TRUE,_xll.ohTrigger(RecalcTrigger,Trigger6M)),NA())</f>
        <v>1.8694490650066342E-2</v>
      </c>
      <c r="Q1084" s="183">
        <f>IFERROR(_xll.qlIndexFixing(ONIndex1Y,I1084,TRUE,_xll.ohTrigger(RecalcTrigger,Trigger1Y)),NA())</f>
        <v>1.9051576663224878E-2</v>
      </c>
    </row>
    <row r="1085" spans="2:17" x14ac:dyDescent="0.2">
      <c r="B1085" s="39" t="s">
        <v>42</v>
      </c>
      <c r="D1085" s="42">
        <f>_xll.qlCalendarAdvance(Calendar,$D1084,B1085,"f",FALSE)</f>
        <v>47184</v>
      </c>
      <c r="E1085" s="177">
        <f>_xll.qlInterestRateIndexValueDate(IndexON,D1085)</f>
        <v>47184</v>
      </c>
      <c r="F1085" s="193">
        <f>IFERROR(_xll.qlIndexFixing(IndexON,D1085,TRUE,_xll.ohTrigger(RecalcTrigger,TriggerON)),NA())</f>
        <v>1.7492121622284529E-2</v>
      </c>
      <c r="H1085" s="42">
        <f>_xll.qlCalendarAdvance(Calendar,$H1084,B1085,"f",FALSE)</f>
        <v>47184</v>
      </c>
      <c r="I1085" s="177">
        <f>_xll.qlInterestRateIndexValueDate(Index1M,$H1085)</f>
        <v>47186</v>
      </c>
      <c r="J1085" s="182">
        <f>IFERROR(_xll.qlIndexFixing(Index1M,$H1085,TRUE,_xll.ohTrigger(RecalcTrigger,Trigger1M)),NA())</f>
        <v>1.7389821242695124E-2</v>
      </c>
      <c r="K1085" s="44">
        <f>IFERROR(_xll.qlIndexFixing(Index3M,H1085,TRUE,_xll.ohTrigger(RecalcTrigger,Trigger3M)),NA())</f>
        <v>1.8404400596734458E-2</v>
      </c>
      <c r="L1085" s="44">
        <f>IFERROR(_xll.qlIndexFixing(Index6M,$H1085,TRUE,_xll.ohTrigger(RecalcTrigger,Trigger6M)),NA())</f>
        <v>1.8773334023729674E-2</v>
      </c>
      <c r="M1085" s="183">
        <f>IFERROR(_xll.qlIndexFixing(Index1Y,$H1085,TRUE,_xll.ohTrigger(RecalcTrigger,Trigger1Y)),NA())</f>
        <v>1.9144458580456113E-2</v>
      </c>
      <c r="N1085" s="182">
        <f>IFERROR(_xll.qlIndexFixing(ONIndex1M,I1085,TRUE,_xll.ohTrigger(RecalcTrigger,Trigger1M)),NA())</f>
        <v>1.7372353353701797E-2</v>
      </c>
      <c r="O1085" s="44">
        <f>IFERROR(_xll.qlIndexFixing(ONIndex3M,I1085,TRUE,_xll.ohTrigger(RecalcTrigger,Trigger3M)),NA())</f>
        <v>1.8351689769504631E-2</v>
      </c>
      <c r="P1085" s="44">
        <f>IFERROR(_xll.qlIndexFixing(ONIndex6M,I1085,TRUE,_xll.ohTrigger(RecalcTrigger,Trigger6M)),NA())</f>
        <v>1.8694381876276367E-2</v>
      </c>
      <c r="Q1085" s="183">
        <f>IFERROR(_xll.qlIndexFixing(ONIndex1Y,I1085,TRUE,_xll.ohTrigger(RecalcTrigger,Trigger1Y)),NA())</f>
        <v>1.9049122891638959E-2</v>
      </c>
    </row>
    <row r="1086" spans="2:17" x14ac:dyDescent="0.2">
      <c r="B1086" s="39" t="s">
        <v>42</v>
      </c>
      <c r="D1086" s="42">
        <f>_xll.qlCalendarAdvance(Calendar,$D1085,B1086,"f",FALSE)</f>
        <v>47191</v>
      </c>
      <c r="E1086" s="177">
        <f>_xll.qlInterestRateIndexValueDate(IndexON,D1086)</f>
        <v>47191</v>
      </c>
      <c r="F1086" s="193">
        <f>IFERROR(_xll.qlIndexFixing(IndexON,D1086,TRUE,_xll.ohTrigger(RecalcTrigger,TriggerON)),NA())</f>
        <v>1.7493134200385896E-2</v>
      </c>
      <c r="H1086" s="42">
        <f>_xll.qlCalendarAdvance(Calendar,$H1085,B1086,"f",FALSE)</f>
        <v>47191</v>
      </c>
      <c r="I1086" s="177">
        <f>_xll.qlInterestRateIndexValueDate(Index1M,$H1086)</f>
        <v>47193</v>
      </c>
      <c r="J1086" s="182">
        <f>IFERROR(_xll.qlIndexFixing(Index1M,$H1086,TRUE,_xll.ohTrigger(RecalcTrigger,Trigger1M)),NA())</f>
        <v>1.7392870394900686E-2</v>
      </c>
      <c r="K1086" s="44">
        <f>IFERROR(_xll.qlIndexFixing(Index3M,H1086,TRUE,_xll.ohTrigger(RecalcTrigger,Trigger3M)),NA())</f>
        <v>1.8405706209525103E-2</v>
      </c>
      <c r="L1086" s="44">
        <f>IFERROR(_xll.qlIndexFixing(Index6M,$H1086,TRUE,_xll.ohTrigger(RecalcTrigger,Trigger6M)),NA())</f>
        <v>1.8772134128732045E-2</v>
      </c>
      <c r="M1086" s="183">
        <f>IFERROR(_xll.qlIndexFixing(Index1Y,$H1086,TRUE,_xll.ohTrigger(RecalcTrigger,Trigger1Y)),NA())</f>
        <v>1.9140463426023657E-2</v>
      </c>
      <c r="N1086" s="182">
        <f>IFERROR(_xll.qlIndexFixing(ONIndex1M,I1086,TRUE,_xll.ohTrigger(RecalcTrigger,Trigger1M)),NA())</f>
        <v>1.7375522831182266E-2</v>
      </c>
      <c r="O1086" s="44">
        <f>IFERROR(_xll.qlIndexFixing(ONIndex3M,I1086,TRUE,_xll.ohTrigger(RecalcTrigger,Trigger3M)),NA())</f>
        <v>1.8353517884523995E-2</v>
      </c>
      <c r="P1086" s="44">
        <f>IFERROR(_xll.qlIndexFixing(ONIndex6M,I1086,TRUE,_xll.ohTrigger(RecalcTrigger,Trigger6M)),NA())</f>
        <v>1.8694191285133499E-2</v>
      </c>
      <c r="Q1086" s="183">
        <f>IFERROR(_xll.qlIndexFixing(ONIndex1Y,I1086,TRUE,_xll.ohTrigger(RecalcTrigger,Trigger1Y)),NA())</f>
        <v>1.9046607377841696E-2</v>
      </c>
    </row>
    <row r="1087" spans="2:17" x14ac:dyDescent="0.2">
      <c r="B1087" s="39" t="s">
        <v>42</v>
      </c>
      <c r="D1087" s="42">
        <f>_xll.qlCalendarAdvance(Calendar,$D1086,B1087,"f",FALSE)</f>
        <v>47198</v>
      </c>
      <c r="E1087" s="177">
        <f>_xll.qlInterestRateIndexValueDate(IndexON,D1087)</f>
        <v>47198</v>
      </c>
      <c r="F1087" s="193">
        <f>IFERROR(_xll.qlIndexFixing(IndexON,D1087,TRUE,_xll.ohTrigger(RecalcTrigger,TriggerON)),NA())</f>
        <v>1.7494078548745406E-2</v>
      </c>
      <c r="H1087" s="42">
        <f>_xll.qlCalendarAdvance(Calendar,$H1086,B1087,"f",FALSE)</f>
        <v>47198</v>
      </c>
      <c r="I1087" s="177">
        <f>_xll.qlInterestRateIndexValueDate(Index1M,$H1087)</f>
        <v>47200</v>
      </c>
      <c r="J1087" s="182">
        <f>IFERROR(_xll.qlIndexFixing(Index1M,$H1087,TRUE,_xll.ohTrigger(RecalcTrigger,Trigger1M)),NA())</f>
        <v>1.7395840257130375E-2</v>
      </c>
      <c r="K1087" s="44">
        <f>IFERROR(_xll.qlIndexFixing(Index3M,H1087,TRUE,_xll.ohTrigger(RecalcTrigger,Trigger3M)),NA())</f>
        <v>1.840692486515598E-2</v>
      </c>
      <c r="L1087" s="44">
        <f>IFERROR(_xll.qlIndexFixing(Index6M,$H1087,TRUE,_xll.ohTrigger(RecalcTrigger,Trigger6M)),NA())</f>
        <v>1.8770855304033152E-2</v>
      </c>
      <c r="M1087" s="183">
        <f>IFERROR(_xll.qlIndexFixing(Index1Y,$H1087,TRUE,_xll.ohTrigger(RecalcTrigger,Trigger1Y)),NA())</f>
        <v>1.9136415807030766E-2</v>
      </c>
      <c r="N1087" s="182">
        <f>IFERROR(_xll.qlIndexFixing(ONIndex1M,I1087,TRUE,_xll.ohTrigger(RecalcTrigger,Trigger1M)),NA())</f>
        <v>1.7378612717049435E-2</v>
      </c>
      <c r="O1087" s="44">
        <f>IFERROR(_xll.qlIndexFixing(ONIndex3M,I1087,TRUE,_xll.ohTrigger(RecalcTrigger,Trigger3M)),NA())</f>
        <v>1.8355258051494516E-2</v>
      </c>
      <c r="P1087" s="44">
        <f>IFERROR(_xll.qlIndexFixing(ONIndex6M,I1087,TRUE,_xll.ohTrigger(RecalcTrigger,Trigger6M)),NA())</f>
        <v>1.8693919144823212E-2</v>
      </c>
      <c r="Q1087" s="183">
        <f>IFERROR(_xll.qlIndexFixing(ONIndex1Y,I1087,TRUE,_xll.ohTrigger(RecalcTrigger,Trigger1Y)),NA())</f>
        <v>1.9044030508323928E-2</v>
      </c>
    </row>
    <row r="1088" spans="2:17" x14ac:dyDescent="0.2">
      <c r="B1088" s="39" t="s">
        <v>42</v>
      </c>
      <c r="D1088" s="42">
        <f>_xll.qlCalendarAdvance(Calendar,$D1087,B1088,"f",FALSE)</f>
        <v>47205</v>
      </c>
      <c r="E1088" s="177">
        <f>_xll.qlInterestRateIndexValueDate(IndexON,D1088)</f>
        <v>47205</v>
      </c>
      <c r="F1088" s="193">
        <f>IFERROR(_xll.qlIndexFixing(IndexON,D1088,TRUE,_xll.ohTrigger(RecalcTrigger,TriggerON)),NA())</f>
        <v>1.7494955065764373E-2</v>
      </c>
      <c r="H1088" s="42">
        <f>_xll.qlCalendarAdvance(Calendar,$H1087,B1088,"f",FALSE)</f>
        <v>47205</v>
      </c>
      <c r="I1088" s="177">
        <f>_xll.qlInterestRateIndexValueDate(Index1M,$H1088)</f>
        <v>47211</v>
      </c>
      <c r="J1088" s="182">
        <f>IFERROR(_xll.qlIndexFixing(Index1M,$H1088,TRUE,_xll.ohTrigger(RecalcTrigger,Trigger1M)),NA())</f>
        <v>1.7399730748876685E-2</v>
      </c>
      <c r="K1088" s="44">
        <f>IFERROR(_xll.qlIndexFixing(Index3M,H1088,TRUE,_xll.ohTrigger(RecalcTrigger,Trigger3M)),NA())</f>
        <v>1.8407071224995637E-2</v>
      </c>
      <c r="L1088" s="44">
        <f>IFERROR(_xll.qlIndexFixing(Index6M,$H1088,TRUE,_xll.ohTrigger(RecalcTrigger,Trigger6M)),NA())</f>
        <v>1.8767965644990899E-2</v>
      </c>
      <c r="M1088" s="183">
        <f>IFERROR(_xll.qlIndexFixing(Index1Y,$H1088,TRUE,_xll.ohTrigger(RecalcTrigger,Trigger1Y)),NA())</f>
        <v>1.9129597377324857E-2</v>
      </c>
      <c r="N1088" s="182">
        <f>IFERROR(_xll.qlIndexFixing(ONIndex1M,I1088,TRUE,_xll.ohTrigger(RecalcTrigger,Trigger1M)),NA())</f>
        <v>1.7382468902260584E-2</v>
      </c>
      <c r="O1088" s="44">
        <f>IFERROR(_xll.qlIndexFixing(ONIndex3M,I1088,TRUE,_xll.ohTrigger(RecalcTrigger,Trigger3M)),NA())</f>
        <v>1.8357366550869614E-2</v>
      </c>
      <c r="P1088" s="44">
        <f>IFERROR(_xll.qlIndexFixing(ONIndex6M,I1088,TRUE,_xll.ohTrigger(RecalcTrigger,Trigger6M)),NA())</f>
        <v>1.8693449853897093E-2</v>
      </c>
      <c r="Q1088" s="183">
        <f>IFERROR(_xll.qlIndexFixing(ONIndex1Y,I1088,TRUE,_xll.ohTrigger(RecalcTrigger,Trigger1Y)),NA())</f>
        <v>1.904062785624383E-2</v>
      </c>
    </row>
    <row r="1089" spans="2:17" x14ac:dyDescent="0.2">
      <c r="B1089" s="39" t="s">
        <v>42</v>
      </c>
      <c r="D1089" s="42">
        <f>_xll.qlCalendarAdvance(Calendar,$D1088,B1089,"f",FALSE)</f>
        <v>47212</v>
      </c>
      <c r="E1089" s="177">
        <f>_xll.qlInterestRateIndexValueDate(IndexON,D1089)</f>
        <v>47212</v>
      </c>
      <c r="F1089" s="193">
        <f>IFERROR(_xll.qlIndexFixing(IndexON,D1089,TRUE,_xll.ohTrigger(RecalcTrigger,TriggerON)),NA())</f>
        <v>1.7495764150163851E-2</v>
      </c>
      <c r="H1089" s="42">
        <f>_xll.qlCalendarAdvance(Calendar,$H1088,B1089,"f",FALSE)</f>
        <v>47212</v>
      </c>
      <c r="I1089" s="177">
        <f>_xll.qlInterestRateIndexValueDate(Index1M,$H1089)</f>
        <v>47214</v>
      </c>
      <c r="J1089" s="182">
        <f>IFERROR(_xll.qlIndexFixing(Index1M,$H1089,TRUE,_xll.ohTrigger(RecalcTrigger,Trigger1M)),NA())</f>
        <v>1.7401543170856151E-2</v>
      </c>
      <c r="K1089" s="44">
        <f>IFERROR(_xll.qlIndexFixing(Index3M,H1089,TRUE,_xll.ohTrigger(RecalcTrigger,Trigger3M)),NA())</f>
        <v>1.8407516507060045E-2</v>
      </c>
      <c r="L1089" s="44">
        <f>IFERROR(_xll.qlIndexFixing(Index6M,$H1089,TRUE,_xll.ohTrigger(RecalcTrigger,Trigger6M)),NA())</f>
        <v>1.8768061948353631E-2</v>
      </c>
      <c r="M1089" s="183">
        <f>IFERROR(_xll.qlIndexFixing(Index1Y,$H1089,TRUE,_xll.ohTrigger(RecalcTrigger,Trigger1Y)),NA())</f>
        <v>1.9128164752948394E-2</v>
      </c>
      <c r="N1089" s="182">
        <f>IFERROR(_xll.qlIndexFixing(ONIndex1M,I1089,TRUE,_xll.ohTrigger(RecalcTrigger,Trigger1M)),NA())</f>
        <v>1.738455477205747E-2</v>
      </c>
      <c r="O1089" s="44">
        <f>IFERROR(_xll.qlIndexFixing(ONIndex3M,I1089,TRUE,_xll.ohTrigger(RecalcTrigger,Trigger3M)),NA())</f>
        <v>1.8358475465030111E-2</v>
      </c>
      <c r="P1089" s="44">
        <f>IFERROR(_xll.qlIndexFixing(ONIndex6M,I1089,TRUE,_xll.ohTrigger(RecalcTrigger,Trigger6M)),NA())</f>
        <v>1.86931312881633E-2</v>
      </c>
      <c r="Q1089" s="183">
        <f>IFERROR(_xll.qlIndexFixing(ONIndex1Y,I1089,TRUE,_xll.ohTrigger(RecalcTrigger,Trigger1Y)),NA())</f>
        <v>1.903869424641158E-2</v>
      </c>
    </row>
    <row r="1090" spans="2:17" x14ac:dyDescent="0.2">
      <c r="B1090" s="39" t="s">
        <v>42</v>
      </c>
      <c r="D1090" s="42">
        <f>_xll.qlCalendarAdvance(Calendar,$D1089,B1090,"f",FALSE)</f>
        <v>47219</v>
      </c>
      <c r="E1090" s="177">
        <f>_xll.qlInterestRateIndexValueDate(IndexON,D1090)</f>
        <v>47219</v>
      </c>
      <c r="F1090" s="193">
        <f>IFERROR(_xll.qlIndexFixing(IndexON,D1090,TRUE,_xll.ohTrigger(RecalcTrigger,TriggerON)),NA())</f>
        <v>1.7496506200265216E-2</v>
      </c>
      <c r="H1090" s="42">
        <f>_xll.qlCalendarAdvance(Calendar,$H1089,B1090,"f",FALSE)</f>
        <v>47219</v>
      </c>
      <c r="I1090" s="177">
        <f>_xll.qlInterestRateIndexValueDate(Index1M,$H1090)</f>
        <v>47221</v>
      </c>
      <c r="J1090" s="182">
        <f>IFERROR(_xll.qlIndexFixing(Index1M,$H1090,TRUE,_xll.ohTrigger(RecalcTrigger,Trigger1M)),NA())</f>
        <v>1.7404276751949246E-2</v>
      </c>
      <c r="K1090" s="44">
        <f>IFERROR(_xll.qlIndexFixing(Index3M,H1090,TRUE,_xll.ohTrigger(RecalcTrigger,Trigger3M)),NA())</f>
        <v>1.8408493888758256E-2</v>
      </c>
      <c r="L1090" s="44">
        <f>IFERROR(_xll.qlIndexFixing(Index6M,$H1090,TRUE,_xll.ohTrigger(RecalcTrigger,Trigger6M)),NA())</f>
        <v>1.8766547958807573E-2</v>
      </c>
      <c r="M1090" s="183">
        <f>IFERROR(_xll.qlIndexFixing(Index1Y,$H1090,TRUE,_xll.ohTrigger(RecalcTrigger,Trigger1Y)),NA())</f>
        <v>1.9123962106655516E-2</v>
      </c>
      <c r="N1090" s="182">
        <f>IFERROR(_xll.qlIndexFixing(ONIndex1M,I1090,TRUE,_xll.ohTrigger(RecalcTrigger,Trigger1M)),NA())</f>
        <v>1.7387407470055294E-2</v>
      </c>
      <c r="O1090" s="44">
        <f>IFERROR(_xll.qlIndexFixing(ONIndex3M,I1090,TRUE,_xll.ohTrigger(RecalcTrigger,Trigger3M)),NA())</f>
        <v>1.8359953173545662E-2</v>
      </c>
      <c r="P1090" s="44">
        <f>IFERROR(_xll.qlIndexFixing(ONIndex6M,I1090,TRUE,_xll.ohTrigger(RecalcTrigger,Trigger6M)),NA())</f>
        <v>1.8692616107944815E-2</v>
      </c>
      <c r="Q1090" s="183">
        <f>IFERROR(_xll.qlIndexFixing(ONIndex1Y,I1090,TRUE,_xll.ohTrigger(RecalcTrigger,Trigger1Y)),NA())</f>
        <v>1.9035935626678935E-2</v>
      </c>
    </row>
    <row r="1091" spans="2:17" x14ac:dyDescent="0.2">
      <c r="B1091" s="39" t="s">
        <v>42</v>
      </c>
      <c r="D1091" s="42">
        <f>_xll.qlCalendarAdvance(Calendar,$D1090,B1091,"f",FALSE)</f>
        <v>47226</v>
      </c>
      <c r="E1091" s="177">
        <f>_xll.qlInterestRateIndexValueDate(IndexON,D1091)</f>
        <v>47226</v>
      </c>
      <c r="F1091" s="193">
        <f>IFERROR(_xll.qlIndexFixing(IndexON,D1091,TRUE,_xll.ohTrigger(RecalcTrigger,TriggerON)),NA())</f>
        <v>1.7497181614709589E-2</v>
      </c>
      <c r="H1091" s="42">
        <f>_xll.qlCalendarAdvance(Calendar,$H1090,B1091,"f",FALSE)</f>
        <v>47226</v>
      </c>
      <c r="I1091" s="177">
        <f>_xll.qlInterestRateIndexValueDate(Index1M,$H1091)</f>
        <v>47228</v>
      </c>
      <c r="J1091" s="182">
        <f>IFERROR(_xll.qlIndexFixing(Index1M,$H1091,TRUE,_xll.ohTrigger(RecalcTrigger,Trigger1M)),NA())</f>
        <v>1.7406932102265647E-2</v>
      </c>
      <c r="K1091" s="44">
        <f>IFERROR(_xll.qlIndexFixing(Index3M,H1091,TRUE,_xll.ohTrigger(RecalcTrigger,Trigger3M)),NA())</f>
        <v>1.8409385204495077E-2</v>
      </c>
      <c r="L1091" s="44">
        <f>IFERROR(_xll.qlIndexFixing(Index6M,$H1091,TRUE,_xll.ohTrigger(RecalcTrigger,Trigger6M)),NA())</f>
        <v>1.8764956122426377E-2</v>
      </c>
      <c r="M1091" s="183">
        <f>IFERROR(_xll.qlIndexFixing(Index1Y,$H1091,TRUE,_xll.ohTrigger(RecalcTrigger,Trigger1Y)),NA())</f>
        <v>1.9119875711955416E-2</v>
      </c>
      <c r="N1091" s="182">
        <f>IFERROR(_xll.qlIndexFixing(ONIndex1M,I1091,TRUE,_xll.ohTrigger(RecalcTrigger,Trigger1M)),NA())</f>
        <v>1.7390181634393542E-2</v>
      </c>
      <c r="O1091" s="44">
        <f>IFERROR(_xll.qlIndexFixing(ONIndex3M,I1091,TRUE,_xll.ohTrigger(RecalcTrigger,Trigger3M)),NA())</f>
        <v>1.8361343857513646E-2</v>
      </c>
      <c r="P1091" s="44">
        <f>IFERROR(_xll.qlIndexFixing(ONIndex6M,I1091,TRUE,_xll.ohTrigger(RecalcTrigger,Trigger6M)),NA())</f>
        <v>1.8692020450341573E-2</v>
      </c>
      <c r="Q1091" s="183">
        <f>IFERROR(_xll.qlIndexFixing(ONIndex1Y,I1091,TRUE,_xll.ohTrigger(RecalcTrigger,Trigger1Y)),NA())</f>
        <v>1.9033117196149973E-2</v>
      </c>
    </row>
    <row r="1092" spans="2:17" x14ac:dyDescent="0.2">
      <c r="B1092" s="39" t="s">
        <v>42</v>
      </c>
      <c r="D1092" s="42">
        <f>_xll.qlCalendarAdvance(Calendar,$D1091,B1092,"f",FALSE)</f>
        <v>47233</v>
      </c>
      <c r="E1092" s="177">
        <f>_xll.qlInterestRateIndexValueDate(IndexON,D1092)</f>
        <v>47233</v>
      </c>
      <c r="F1092" s="193">
        <f>IFERROR(_xll.qlIndexFixing(IndexON,D1092,TRUE,_xll.ohTrigger(RecalcTrigger,TriggerON)),NA())</f>
        <v>1.7497790791978218E-2</v>
      </c>
      <c r="H1092" s="42">
        <f>_xll.qlCalendarAdvance(Calendar,$H1091,B1092,"f",FALSE)</f>
        <v>47233</v>
      </c>
      <c r="I1092" s="177">
        <f>_xll.qlInterestRateIndexValueDate(Index1M,$H1092)</f>
        <v>47235</v>
      </c>
      <c r="J1092" s="182">
        <f>IFERROR(_xll.qlIndexFixing(Index1M,$H1092,TRUE,_xll.ohTrigger(RecalcTrigger,Trigger1M)),NA())</f>
        <v>1.7409509486607726E-2</v>
      </c>
      <c r="K1092" s="44">
        <f>IFERROR(_xll.qlIndexFixing(Index3M,H1092,TRUE,_xll.ohTrigger(RecalcTrigger,Trigger3M)),NA())</f>
        <v>1.8410190686184338E-2</v>
      </c>
      <c r="L1092" s="44">
        <f>IFERROR(_xll.qlIndexFixing(Index6M,$H1092,TRUE,_xll.ohTrigger(RecalcTrigger,Trigger6M)),NA())</f>
        <v>1.8763286709947851E-2</v>
      </c>
      <c r="M1092" s="183">
        <f>IFERROR(_xll.qlIndexFixing(Index1Y,$H1092,TRUE,_xll.ohTrigger(RecalcTrigger,Trigger1Y)),NA())</f>
        <v>1.9115404547569312E-2</v>
      </c>
      <c r="N1092" s="182">
        <f>IFERROR(_xll.qlIndexFixing(ONIndex1M,I1092,TRUE,_xll.ohTrigger(RecalcTrigger,Trigger1M)),NA())</f>
        <v>1.7393256283488867E-2</v>
      </c>
      <c r="O1092" s="44">
        <f>IFERROR(_xll.qlIndexFixing(ONIndex3M,I1092,TRUE,_xll.ohTrigger(RecalcTrigger,Trigger3M)),NA())</f>
        <v>1.8362826946365374E-2</v>
      </c>
      <c r="P1092" s="44">
        <f>IFERROR(_xll.qlIndexFixing(ONIndex6M,I1092,TRUE,_xll.ohTrigger(RecalcTrigger,Trigger6M)),NA())</f>
        <v>1.8691241498798306E-2</v>
      </c>
      <c r="Q1092" s="183">
        <f>IFERROR(_xll.qlIndexFixing(ONIndex1Y,I1092,TRUE,_xll.ohTrigger(RecalcTrigger,Trigger1Y)),NA())</f>
        <v>1.9029823390281919E-2</v>
      </c>
    </row>
    <row r="1093" spans="2:17" x14ac:dyDescent="0.2">
      <c r="B1093" s="39" t="s">
        <v>42</v>
      </c>
      <c r="D1093" s="42">
        <f>_xll.qlCalendarAdvance(Calendar,$D1092,B1093,"f",FALSE)</f>
        <v>47240</v>
      </c>
      <c r="E1093" s="177">
        <f>_xll.qlInterestRateIndexValueDate(IndexON,D1093)</f>
        <v>47240</v>
      </c>
      <c r="F1093" s="193">
        <f>IFERROR(_xll.qlIndexFixing(IndexON,D1093,TRUE,_xll.ohTrigger(RecalcTrigger,TriggerON)),NA())</f>
        <v>1.7498334130632287E-2</v>
      </c>
      <c r="H1093" s="42">
        <f>_xll.qlCalendarAdvance(Calendar,$H1092,B1093,"f",FALSE)</f>
        <v>47240</v>
      </c>
      <c r="I1093" s="177">
        <f>_xll.qlInterestRateIndexValueDate(Index1M,$H1093)</f>
        <v>47242</v>
      </c>
      <c r="J1093" s="182">
        <f>IFERROR(_xll.qlIndexFixing(Index1M,$H1093,TRUE,_xll.ohTrigger(RecalcTrigger,Trigger1M)),NA())</f>
        <v>1.7412009169783017E-2</v>
      </c>
      <c r="K1093" s="44">
        <f>IFERROR(_xll.qlIndexFixing(Index3M,H1093,TRUE,_xll.ohTrigger(RecalcTrigger,Trigger3M)),NA())</f>
        <v>1.8412423686788054E-2</v>
      </c>
      <c r="L1093" s="44">
        <f>IFERROR(_xll.qlIndexFixing(Index6M,$H1093,TRUE,_xll.ohTrigger(RecalcTrigger,Trigger6M)),NA())</f>
        <v>1.8761539992119314E-2</v>
      </c>
      <c r="M1093" s="183">
        <f>IFERROR(_xll.qlIndexFixing(Index1Y,$H1093,TRUE,_xll.ohTrigger(RecalcTrigger,Trigger1Y)),NA())</f>
        <v>1.911105042357978E-2</v>
      </c>
      <c r="N1093" s="182">
        <f>IFERROR(_xll.qlIndexFixing(ONIndex1M,I1093,TRUE,_xll.ohTrigger(RecalcTrigger,Trigger1M)),NA())</f>
        <v>1.7395495419885165E-2</v>
      </c>
      <c r="O1093" s="44">
        <f>IFERROR(_xll.qlIndexFixing(ONIndex3M,I1093,TRUE,_xll.ohTrigger(RecalcTrigger,Trigger3M)),NA())</f>
        <v>1.8363865075947672E-2</v>
      </c>
      <c r="P1093" s="44">
        <f>IFERROR(_xll.qlIndexFixing(ONIndex6M,I1093,TRUE,_xll.ohTrigger(RecalcTrigger,Trigger6M)),NA())</f>
        <v>1.8690588774923356E-2</v>
      </c>
      <c r="Q1093" s="183">
        <f>IFERROR(_xll.qlIndexFixing(ONIndex1Y,I1093,TRUE,_xll.ohTrigger(RecalcTrigger,Trigger1Y)),NA())</f>
        <v>1.9027302447387484E-2</v>
      </c>
    </row>
    <row r="1094" spans="2:17" x14ac:dyDescent="0.2">
      <c r="B1094" s="39" t="s">
        <v>42</v>
      </c>
      <c r="D1094" s="42">
        <f>_xll.qlCalendarAdvance(Calendar,$D1093,B1094,"f",FALSE)</f>
        <v>47247</v>
      </c>
      <c r="E1094" s="177">
        <f>_xll.qlInterestRateIndexValueDate(IndexON,D1094)</f>
        <v>47247</v>
      </c>
      <c r="F1094" s="193">
        <f>IFERROR(_xll.qlIndexFixing(IndexON,D1094,TRUE,_xll.ohTrigger(RecalcTrigger,TriggerON)),NA())</f>
        <v>1.749881202923298E-2</v>
      </c>
      <c r="H1094" s="42">
        <f>_xll.qlCalendarAdvance(Calendar,$H1093,B1094,"f",FALSE)</f>
        <v>47247</v>
      </c>
      <c r="I1094" s="177">
        <f>_xll.qlInterestRateIndexValueDate(Index1M,$H1094)</f>
        <v>47249</v>
      </c>
      <c r="J1094" s="182">
        <f>IFERROR(_xll.qlIndexFixing(Index1M,$H1094,TRUE,_xll.ohTrigger(RecalcTrigger,Trigger1M)),NA())</f>
        <v>1.7414431416593889E-2</v>
      </c>
      <c r="K1094" s="44">
        <f>IFERROR(_xll.qlIndexFixing(Index3M,H1094,TRUE,_xll.ohTrigger(RecalcTrigger,Trigger3M)),NA())</f>
        <v>1.8413040136534622E-2</v>
      </c>
      <c r="L1094" s="44">
        <f>IFERROR(_xll.qlIndexFixing(Index6M,$H1094,TRUE,_xll.ohTrigger(RecalcTrigger,Trigger6M)),NA())</f>
        <v>1.8759716239693695E-2</v>
      </c>
      <c r="M1094" s="183">
        <f>IFERROR(_xll.qlIndexFixing(Index1Y,$H1094,TRUE,_xll.ohTrigger(RecalcTrigger,Trigger1Y)),NA())</f>
        <v>1.9106646595830008E-2</v>
      </c>
      <c r="N1094" s="182">
        <f>IFERROR(_xll.qlIndexFixing(ONIndex1M,I1094,TRUE,_xll.ohTrigger(RecalcTrigger,Trigger1M)),NA())</f>
        <v>1.7398035569975434E-2</v>
      </c>
      <c r="O1094" s="44">
        <f>IFERROR(_xll.qlIndexFixing(ONIndex3M,I1094,TRUE,_xll.ohTrigger(RecalcTrigger,Trigger3M)),NA())</f>
        <v>1.8364996072284256E-2</v>
      </c>
      <c r="P1094" s="44">
        <f>IFERROR(_xll.qlIndexFixing(ONIndex6M,I1094,TRUE,_xll.ohTrigger(RecalcTrigger,Trigger6M)),NA())</f>
        <v>1.8689753293079647E-2</v>
      </c>
      <c r="Q1094" s="183">
        <f>IFERROR(_xll.qlIndexFixing(ONIndex1Y,I1094,TRUE,_xll.ohTrigger(RecalcTrigger,Trigger1Y)),NA())</f>
        <v>1.9024306901576082E-2</v>
      </c>
    </row>
    <row r="1095" spans="2:17" x14ac:dyDescent="0.2">
      <c r="B1095" s="39" t="s">
        <v>42</v>
      </c>
      <c r="D1095" s="42">
        <f>_xll.qlCalendarAdvance(Calendar,$D1094,B1095,"f",FALSE)</f>
        <v>47254</v>
      </c>
      <c r="E1095" s="177">
        <f>_xll.qlInterestRateIndexValueDate(IndexON,D1095)</f>
        <v>47254</v>
      </c>
      <c r="F1095" s="193">
        <f>IFERROR(_xll.qlIndexFixing(IndexON,D1095,TRUE,_xll.ohTrigger(RecalcTrigger,TriggerON)),NA())</f>
        <v>1.7499224886261544E-2</v>
      </c>
      <c r="H1095" s="42">
        <f>_xll.qlCalendarAdvance(Calendar,$H1094,B1095,"f",FALSE)</f>
        <v>47254</v>
      </c>
      <c r="I1095" s="177">
        <f>_xll.qlInterestRateIndexValueDate(Index1M,$H1095)</f>
        <v>47256</v>
      </c>
      <c r="J1095" s="182">
        <f>IFERROR(_xll.qlIndexFixing(Index1M,$H1095,TRUE,_xll.ohTrigger(RecalcTrigger,Trigger1M)),NA())</f>
        <v>1.7416776491858188E-2</v>
      </c>
      <c r="K1095" s="44">
        <f>IFERROR(_xll.qlIndexFixing(Index3M,H1095,TRUE,_xll.ohTrigger(RecalcTrigger,Trigger3M)),NA())</f>
        <v>1.8413571484688186E-2</v>
      </c>
      <c r="L1095" s="44">
        <f>IFERROR(_xll.qlIndexFixing(Index6M,$H1095,TRUE,_xll.ohTrigger(RecalcTrigger,Trigger6M)),NA())</f>
        <v>1.8757815723434733E-2</v>
      </c>
      <c r="M1095" s="183">
        <f>IFERROR(_xll.qlIndexFixing(Index1Y,$H1095,TRUE,_xll.ohTrigger(RecalcTrigger,Trigger1Y)),NA())</f>
        <v>1.9102193458723861E-2</v>
      </c>
      <c r="N1095" s="182">
        <f>IFERROR(_xll.qlIndexFixing(ONIndex1M,I1095,TRUE,_xll.ohTrigger(RecalcTrigger,Trigger1M)),NA())</f>
        <v>1.7400498244279916E-2</v>
      </c>
      <c r="O1095" s="44">
        <f>IFERROR(_xll.qlIndexFixing(ONIndex3M,I1095,TRUE,_xll.ohTrigger(RecalcTrigger,Trigger3M)),NA())</f>
        <v>1.8366040967894293E-2</v>
      </c>
      <c r="P1095" s="44">
        <f>IFERROR(_xll.qlIndexFixing(ONIndex6M,I1095,TRUE,_xll.ohTrigger(RecalcTrigger,Trigger6M)),NA())</f>
        <v>1.8688838405873653E-2</v>
      </c>
      <c r="Q1095" s="183">
        <f>IFERROR(_xll.qlIndexFixing(ONIndex1Y,I1095,TRUE,_xll.ohTrigger(RecalcTrigger,Trigger1Y)),NA())</f>
        <v>1.902125308997249E-2</v>
      </c>
    </row>
    <row r="1096" spans="2:17" x14ac:dyDescent="0.2">
      <c r="B1096" s="39" t="s">
        <v>42</v>
      </c>
      <c r="D1096" s="42">
        <f>_xll.qlCalendarAdvance(Calendar,$D1095,B1096,"f",FALSE)</f>
        <v>47261</v>
      </c>
      <c r="E1096" s="177">
        <f>_xll.qlInterestRateIndexValueDate(IndexON,D1096)</f>
        <v>47261</v>
      </c>
      <c r="F1096" s="193">
        <f>IFERROR(_xll.qlIndexFixing(IndexON,D1096,TRUE,_xll.ohTrigger(RecalcTrigger,TriggerON)),NA())</f>
        <v>1.7499573100279164E-2</v>
      </c>
      <c r="H1096" s="42">
        <f>_xll.qlCalendarAdvance(Calendar,$H1095,B1096,"f",FALSE)</f>
        <v>47261</v>
      </c>
      <c r="I1096" s="177">
        <f>_xll.qlInterestRateIndexValueDate(Index1M,$H1096)</f>
        <v>47263</v>
      </c>
      <c r="J1096" s="182">
        <f>IFERROR(_xll.qlIndexFixing(Index1M,$H1096,TRUE,_xll.ohTrigger(RecalcTrigger,Trigger1M)),NA())</f>
        <v>1.7419044660378285E-2</v>
      </c>
      <c r="K1096" s="44">
        <f>IFERROR(_xll.qlIndexFixing(Index3M,H1096,TRUE,_xll.ohTrigger(RecalcTrigger,Trigger3M)),NA())</f>
        <v>1.841401796322318E-2</v>
      </c>
      <c r="L1096" s="44">
        <f>IFERROR(_xll.qlIndexFixing(Index6M,$H1096,TRUE,_xll.ohTrigger(RecalcTrigger,Trigger6M)),NA())</f>
        <v>1.8755838714112211E-2</v>
      </c>
      <c r="M1096" s="183">
        <f>IFERROR(_xll.qlIndexFixing(Index1Y,$H1096,TRUE,_xll.ohTrigger(RecalcTrigger,Trigger1Y)),NA())</f>
        <v>1.9097691406664969E-2</v>
      </c>
      <c r="N1096" s="182">
        <f>IFERROR(_xll.qlIndexFixing(ONIndex1M,I1096,TRUE,_xll.ohTrigger(RecalcTrigger,Trigger1M)),NA())</f>
        <v>1.7402883707307026E-2</v>
      </c>
      <c r="O1096" s="44">
        <f>IFERROR(_xll.qlIndexFixing(ONIndex3M,I1096,TRUE,_xll.ohTrigger(RecalcTrigger,Trigger3M)),NA())</f>
        <v>1.8366999993633115E-2</v>
      </c>
      <c r="P1096" s="44">
        <f>IFERROR(_xll.qlIndexFixing(ONIndex6M,I1096,TRUE,_xll.ohTrigger(RecalcTrigger,Trigger6M)),NA())</f>
        <v>1.8687844381171104E-2</v>
      </c>
      <c r="Q1096" s="183">
        <f>IFERROR(_xll.qlIndexFixing(ONIndex1Y,I1096,TRUE,_xll.ohTrigger(RecalcTrigger,Trigger1Y)),NA())</f>
        <v>1.9018141398747801E-2</v>
      </c>
    </row>
    <row r="1097" spans="2:17" x14ac:dyDescent="0.2">
      <c r="B1097" s="39" t="s">
        <v>42</v>
      </c>
      <c r="D1097" s="42">
        <f>_xll.qlCalendarAdvance(Calendar,$D1096,B1097,"f",FALSE)</f>
        <v>47268</v>
      </c>
      <c r="E1097" s="177">
        <f>_xll.qlInterestRateIndexValueDate(IndexON,D1097)</f>
        <v>47268</v>
      </c>
      <c r="F1097" s="193">
        <f>IFERROR(_xll.qlIndexFixing(IndexON,D1097,TRUE,_xll.ohTrigger(RecalcTrigger,TriggerON)),NA())</f>
        <v>1.7499857069847025E-2</v>
      </c>
      <c r="H1097" s="42">
        <f>_xll.qlCalendarAdvance(Calendar,$H1096,B1097,"f",FALSE)</f>
        <v>47268</v>
      </c>
      <c r="I1097" s="177">
        <f>_xll.qlInterestRateIndexValueDate(Index1M,$H1097)</f>
        <v>47270</v>
      </c>
      <c r="J1097" s="182">
        <f>IFERROR(_xll.qlIndexFixing(Index1M,$H1097,TRUE,_xll.ohTrigger(RecalcTrigger,Trigger1M)),NA())</f>
        <v>1.7421236186969453E-2</v>
      </c>
      <c r="K1097" s="44">
        <f>IFERROR(_xll.qlIndexFixing(Index3M,H1097,TRUE,_xll.ohTrigger(RecalcTrigger,Trigger3M)),NA())</f>
        <v>1.8414379804118298E-2</v>
      </c>
      <c r="L1097" s="44">
        <f>IFERROR(_xll.qlIndexFixing(Index6M,$H1097,TRUE,_xll.ohTrigger(RecalcTrigger,Trigger6M)),NA())</f>
        <v>1.8753785482504989E-2</v>
      </c>
      <c r="M1097" s="183">
        <f>IFERROR(_xll.qlIndexFixing(Index1Y,$H1097,TRUE,_xll.ohTrigger(RecalcTrigger,Trigger1Y)),NA())</f>
        <v>1.9093140834057845E-2</v>
      </c>
      <c r="N1097" s="182">
        <f>IFERROR(_xll.qlIndexFixing(ONIndex1M,I1097,TRUE,_xll.ohTrigger(RecalcTrigger,Trigger1M)),NA())</f>
        <v>1.7405192223405308E-2</v>
      </c>
      <c r="O1097" s="44">
        <f>IFERROR(_xll.qlIndexFixing(ONIndex3M,I1097,TRUE,_xll.ohTrigger(RecalcTrigger,Trigger3M)),NA())</f>
        <v>1.8367873380356059E-2</v>
      </c>
      <c r="P1097" s="44">
        <f>IFERROR(_xll.qlIndexFixing(ONIndex6M,I1097,TRUE,_xll.ohTrigger(RecalcTrigger,Trigger6M)),NA())</f>
        <v>1.8686771486917664E-2</v>
      </c>
      <c r="Q1097" s="183">
        <f>IFERROR(_xll.qlIndexFixing(ONIndex1Y,I1097,TRUE,_xll.ohTrigger(RecalcTrigger,Trigger1Y)),NA())</f>
        <v>1.9014972214073111E-2</v>
      </c>
    </row>
    <row r="1098" spans="2:17" x14ac:dyDescent="0.2">
      <c r="B1098" s="39" t="s">
        <v>42</v>
      </c>
      <c r="D1098" s="42">
        <f>_xll.qlCalendarAdvance(Calendar,$D1097,B1098,"f",FALSE)</f>
        <v>47275</v>
      </c>
      <c r="E1098" s="177">
        <f>_xll.qlInterestRateIndexValueDate(IndexON,D1098)</f>
        <v>47275</v>
      </c>
      <c r="F1098" s="193">
        <f>IFERROR(_xll.qlIndexFixing(IndexON,D1098,TRUE,_xll.ohTrigger(RecalcTrigger,TriggerON)),NA())</f>
        <v>1.7500077193446373E-2</v>
      </c>
      <c r="H1098" s="42">
        <f>_xll.qlCalendarAdvance(Calendar,$H1097,B1098,"f",FALSE)</f>
        <v>47275</v>
      </c>
      <c r="I1098" s="177">
        <f>_xll.qlInterestRateIndexValueDate(Index1M,$H1098)</f>
        <v>47277</v>
      </c>
      <c r="J1098" s="182">
        <f>IFERROR(_xll.qlIndexFixing(Index1M,$H1098,TRUE,_xll.ohTrigger(RecalcTrigger,Trigger1M)),NA())</f>
        <v>1.7423351336446957E-2</v>
      </c>
      <c r="K1098" s="44">
        <f>IFERROR(_xll.qlIndexFixing(Index3M,H1098,TRUE,_xll.ohTrigger(RecalcTrigger,Trigger3M)),NA())</f>
        <v>1.8414657239357334E-2</v>
      </c>
      <c r="L1098" s="44">
        <f>IFERROR(_xll.qlIndexFixing(Index6M,$H1098,TRUE,_xll.ohTrigger(RecalcTrigger,Trigger6M)),NA())</f>
        <v>1.8751656299398407E-2</v>
      </c>
      <c r="M1098" s="183">
        <f>IFERROR(_xll.qlIndexFixing(Index1Y,$H1098,TRUE,_xll.ohTrigger(RecalcTrigger,Trigger1Y)),NA())</f>
        <v>1.9088542135306346E-2</v>
      </c>
      <c r="N1098" s="182">
        <f>IFERROR(_xll.qlIndexFixing(ONIndex1M,I1098,TRUE,_xll.ohTrigger(RecalcTrigger,Trigger1M)),NA())</f>
        <v>1.7407424057163112E-2</v>
      </c>
      <c r="O1098" s="44">
        <f>IFERROR(_xll.qlIndexFixing(ONIndex3M,I1098,TRUE,_xll.ohTrigger(RecalcTrigger,Trigger3M)),NA())</f>
        <v>1.8368661359158267E-2</v>
      </c>
      <c r="P1098" s="44">
        <f>IFERROR(_xll.qlIndexFixing(ONIndex6M,I1098,TRUE,_xll.ohTrigger(RecalcTrigger,Trigger6M)),NA())</f>
        <v>1.8685619991218871E-2</v>
      </c>
      <c r="Q1098" s="183">
        <f>IFERROR(_xll.qlIndexFixing(ONIndex1Y,I1098,TRUE,_xll.ohTrigger(RecalcTrigger,Trigger1Y)),NA())</f>
        <v>1.9011745922359324E-2</v>
      </c>
    </row>
    <row r="1099" spans="2:17" x14ac:dyDescent="0.2">
      <c r="B1099" s="39" t="s">
        <v>42</v>
      </c>
      <c r="D1099" s="42">
        <f>_xll.qlCalendarAdvance(Calendar,$D1098,B1099,"f",FALSE)</f>
        <v>47282</v>
      </c>
      <c r="E1099" s="177">
        <f>_xll.qlInterestRateIndexValueDate(IndexON,D1099)</f>
        <v>47282</v>
      </c>
      <c r="F1099" s="193">
        <f>IFERROR(_xll.qlIndexFixing(IndexON,D1099,TRUE,_xll.ohTrigger(RecalcTrigger,TriggerON)),NA())</f>
        <v>1.7500233869478521E-2</v>
      </c>
      <c r="H1099" s="42">
        <f>_xll.qlCalendarAdvance(Calendar,$H1098,B1099,"f",FALSE)</f>
        <v>47282</v>
      </c>
      <c r="I1099" s="177">
        <f>_xll.qlInterestRateIndexValueDate(Index1M,$H1099)</f>
        <v>47284</v>
      </c>
      <c r="J1099" s="182">
        <f>IFERROR(_xll.qlIndexFixing(Index1M,$H1099,TRUE,_xll.ohTrigger(RecalcTrigger,Trigger1M)),NA())</f>
        <v>1.7425390373628637E-2</v>
      </c>
      <c r="K1099" s="44">
        <f>IFERROR(_xll.qlIndexFixing(Index3M,H1099,TRUE,_xll.ohTrigger(RecalcTrigger,Trigger3M)),NA())</f>
        <v>1.8414850500929187E-2</v>
      </c>
      <c r="L1099" s="44">
        <f>IFERROR(_xll.qlIndexFixing(Index6M,$H1099,TRUE,_xll.ohTrigger(RecalcTrigger,Trigger6M)),NA())</f>
        <v>1.8749451435586879E-2</v>
      </c>
      <c r="M1099" s="183">
        <f>IFERROR(_xll.qlIndexFixing(Index1Y,$H1099,TRUE,_xll.ohTrigger(RecalcTrigger,Trigger1Y)),NA())</f>
        <v>1.9083895704814322E-2</v>
      </c>
      <c r="N1099" s="182">
        <f>IFERROR(_xll.qlIndexFixing(ONIndex1M,I1099,TRUE,_xll.ohTrigger(RecalcTrigger,Trigger1M)),NA())</f>
        <v>1.7409579473008918E-2</v>
      </c>
      <c r="O1099" s="44">
        <f>IFERROR(_xll.qlIndexFixing(ONIndex3M,I1099,TRUE,_xll.ohTrigger(RecalcTrigger,Trigger3M)),NA())</f>
        <v>1.8369364160895074E-2</v>
      </c>
      <c r="P1099" s="44">
        <f>IFERROR(_xll.qlIndexFixing(ONIndex6M,I1099,TRUE,_xll.ohTrigger(RecalcTrigger,Trigger6M)),NA())</f>
        <v>1.8684390162020392E-2</v>
      </c>
      <c r="Q1099" s="183">
        <f>IFERROR(_xll.qlIndexFixing(ONIndex1Y,I1099,TRUE,_xll.ohTrigger(RecalcTrigger,Trigger1Y)),NA())</f>
        <v>1.9008462909697599E-2</v>
      </c>
    </row>
    <row r="1100" spans="2:17" x14ac:dyDescent="0.2">
      <c r="B1100" s="39" t="s">
        <v>42</v>
      </c>
      <c r="D1100" s="42">
        <f>_xll.qlCalendarAdvance(Calendar,$D1099,B1100,"f",FALSE)</f>
        <v>47289</v>
      </c>
      <c r="E1100" s="177">
        <f>_xll.qlInterestRateIndexValueDate(IndexON,D1100)</f>
        <v>47289</v>
      </c>
      <c r="F1100" s="193">
        <f>IFERROR(_xll.qlIndexFixing(IndexON,D1100,TRUE,_xll.ohTrigger(RecalcTrigger,TriggerON)),NA())</f>
        <v>1.7500327496824397E-2</v>
      </c>
      <c r="H1100" s="42">
        <f>_xll.qlCalendarAdvance(Calendar,$H1099,B1100,"f",FALSE)</f>
        <v>47289</v>
      </c>
      <c r="I1100" s="177">
        <f>_xll.qlInterestRateIndexValueDate(Index1M,$H1100)</f>
        <v>47291</v>
      </c>
      <c r="J1100" s="182">
        <f>IFERROR(_xll.qlIndexFixing(Index1M,$H1100,TRUE,_xll.ohTrigger(RecalcTrigger,Trigger1M)),NA())</f>
        <v>1.7427353563327183E-2</v>
      </c>
      <c r="K1100" s="44">
        <f>IFERROR(_xll.qlIndexFixing(Index3M,H1100,TRUE,_xll.ohTrigger(RecalcTrigger,Trigger3M)),NA())</f>
        <v>1.8414959820831255E-2</v>
      </c>
      <c r="L1100" s="44">
        <f>IFERROR(_xll.qlIndexFixing(Index6M,$H1100,TRUE,_xll.ohTrigger(RecalcTrigger,Trigger6M)),NA())</f>
        <v>1.8747171161871301E-2</v>
      </c>
      <c r="M1100" s="183">
        <f>IFERROR(_xll.qlIndexFixing(Index1Y,$H1100,TRUE,_xll.ohTrigger(RecalcTrigger,Trigger1Y)),NA())</f>
        <v>1.9079201936985413E-2</v>
      </c>
      <c r="N1100" s="182">
        <f>IFERROR(_xll.qlIndexFixing(ONIndex1M,I1100,TRUE,_xll.ohTrigger(RecalcTrigger,Trigger1M)),NA())</f>
        <v>1.7411658735451141E-2</v>
      </c>
      <c r="O1100" s="44">
        <f>IFERROR(_xll.qlIndexFixing(ONIndex3M,I1100,TRUE,_xll.ohTrigger(RecalcTrigger,Trigger3M)),NA())</f>
        <v>1.8369982016341879E-2</v>
      </c>
      <c r="P1100" s="44">
        <f>IFERROR(_xll.qlIndexFixing(ONIndex6M,I1100,TRUE,_xll.ohTrigger(RecalcTrigger,Trigger6M)),NA())</f>
        <v>1.8683082267267892E-2</v>
      </c>
      <c r="Q1100" s="183">
        <f>IFERROR(_xll.qlIndexFixing(ONIndex1Y,I1100,TRUE,_xll.ohTrigger(RecalcTrigger,Trigger1Y)),NA())</f>
        <v>1.9005123562418902E-2</v>
      </c>
    </row>
    <row r="1101" spans="2:17" x14ac:dyDescent="0.2">
      <c r="B1101" s="39" t="s">
        <v>42</v>
      </c>
      <c r="D1101" s="42">
        <f>_xll.qlCalendarAdvance(Calendar,$D1100,B1101,"f",FALSE)</f>
        <v>47296</v>
      </c>
      <c r="E1101" s="177">
        <f>_xll.qlInterestRateIndexValueDate(IndexON,D1101)</f>
        <v>47296</v>
      </c>
      <c r="F1101" s="193">
        <f>IFERROR(_xll.qlIndexFixing(IndexON,D1101,TRUE,_xll.ohTrigger(RecalcTrigger,TriggerON)),NA())</f>
        <v>1.7500358473645505E-2</v>
      </c>
      <c r="H1101" s="42">
        <f>_xll.qlCalendarAdvance(Calendar,$H1100,B1101,"f",FALSE)</f>
        <v>47296</v>
      </c>
      <c r="I1101" s="177">
        <f>_xll.qlInterestRateIndexValueDate(Index1M,$H1101)</f>
        <v>47298</v>
      </c>
      <c r="J1101" s="182">
        <f>IFERROR(_xll.qlIndexFixing(Index1M,$H1101,TRUE,_xll.ohTrigger(RecalcTrigger,Trigger1M)),NA())</f>
        <v>1.7429790796938405E-2</v>
      </c>
      <c r="K1101" s="44">
        <f>IFERROR(_xll.qlIndexFixing(Index3M,H1101,TRUE,_xll.ohTrigger(RecalcTrigger,Trigger3M)),NA())</f>
        <v>1.8413615757953399E-2</v>
      </c>
      <c r="L1101" s="44">
        <f>IFERROR(_xll.qlIndexFixing(Index6M,$H1101,TRUE,_xll.ohTrigger(RecalcTrigger,Trigger6M)),NA())</f>
        <v>1.8744815749060773E-2</v>
      </c>
      <c r="M1101" s="183">
        <f>IFERROR(_xll.qlIndexFixing(Index1Y,$H1101,TRUE,_xll.ohTrigger(RecalcTrigger,Trigger1Y)),NA())</f>
        <v>1.9074061685430122E-2</v>
      </c>
      <c r="N1101" s="182">
        <f>IFERROR(_xll.qlIndexFixing(ONIndex1M,I1101,TRUE,_xll.ohTrigger(RecalcTrigger,Trigger1M)),NA())</f>
        <v>1.741366210891826E-2</v>
      </c>
      <c r="O1101" s="44">
        <f>IFERROR(_xll.qlIndexFixing(ONIndex3M,I1101,TRUE,_xll.ohTrigger(RecalcTrigger,Trigger3M)),NA())</f>
        <v>1.8370515156513889E-2</v>
      </c>
      <c r="P1101" s="44">
        <f>IFERROR(_xll.qlIndexFixing(ONIndex6M,I1101,TRUE,_xll.ohTrigger(RecalcTrigger,Trigger6M)),NA())</f>
        <v>1.8681696575066908E-2</v>
      </c>
      <c r="Q1101" s="183">
        <f>IFERROR(_xll.qlIndexFixing(ONIndex1Y,I1101,TRUE,_xll.ohTrigger(RecalcTrigger,Trigger1Y)),NA())</f>
        <v>1.9001728266694329E-2</v>
      </c>
    </row>
    <row r="1102" spans="2:17" x14ac:dyDescent="0.2">
      <c r="B1102" s="39" t="s">
        <v>42</v>
      </c>
      <c r="D1102" s="42">
        <f>_xll.qlCalendarAdvance(Calendar,$D1101,B1102,"f",FALSE)</f>
        <v>47303</v>
      </c>
      <c r="E1102" s="177">
        <f>_xll.qlInterestRateIndexValueDate(IndexON,D1102)</f>
        <v>47303</v>
      </c>
      <c r="F1102" s="193">
        <f>IFERROR(_xll.qlIndexFixing(IndexON,D1102,TRUE,_xll.ohTrigger(RecalcTrigger,TriggerON)),NA())</f>
        <v>1.7500327198662902E-2</v>
      </c>
      <c r="H1102" s="42">
        <f>_xll.qlCalendarAdvance(Calendar,$H1101,B1102,"f",FALSE)</f>
        <v>47303</v>
      </c>
      <c r="I1102" s="177">
        <f>_xll.qlInterestRateIndexValueDate(Index1M,$H1102)</f>
        <v>47305</v>
      </c>
      <c r="J1102" s="182">
        <f>IFERROR(_xll.qlIndexFixing(Index1M,$H1102,TRUE,_xll.ohTrigger(RecalcTrigger,Trigger1M)),NA())</f>
        <v>1.7431053459564312E-2</v>
      </c>
      <c r="K1102" s="44">
        <f>IFERROR(_xll.qlIndexFixing(Index3M,H1102,TRUE,_xll.ohTrigger(RecalcTrigger,Trigger3M)),NA())</f>
        <v>1.8414927563628388E-2</v>
      </c>
      <c r="L1102" s="44">
        <f>IFERROR(_xll.qlIndexFixing(Index6M,$H1102,TRUE,_xll.ohTrigger(RecalcTrigger,Trigger6M)),NA())</f>
        <v>1.8742385467970458E-2</v>
      </c>
      <c r="M1102" s="183">
        <f>IFERROR(_xll.qlIndexFixing(Index1Y,$H1102,TRUE,_xll.ohTrigger(RecalcTrigger,Trigger1Y)),NA())</f>
        <v>1.9069673966926052E-2</v>
      </c>
      <c r="N1102" s="182">
        <f>IFERROR(_xll.qlIndexFixing(ONIndex1M,I1102,TRUE,_xll.ohTrigger(RecalcTrigger,Trigger1M)),NA())</f>
        <v>1.7415589857838754E-2</v>
      </c>
      <c r="O1102" s="44">
        <f>IFERROR(_xll.qlIndexFixing(ONIndex3M,I1102,TRUE,_xll.ohTrigger(RecalcTrigger,Trigger3M)),NA())</f>
        <v>1.8370963812266439E-2</v>
      </c>
      <c r="P1102" s="44">
        <f>IFERROR(_xll.qlIndexFixing(ONIndex6M,I1102,TRUE,_xll.ohTrigger(RecalcTrigger,Trigger6M)),NA())</f>
        <v>1.8680233353123299E-2</v>
      </c>
      <c r="Q1102" s="183">
        <f>IFERROR(_xll.qlIndexFixing(ONIndex1Y,I1102,TRUE,_xll.ohTrigger(RecalcTrigger,Trigger1Y)),NA())</f>
        <v>1.8998277408774911E-2</v>
      </c>
    </row>
    <row r="1103" spans="2:17" x14ac:dyDescent="0.2">
      <c r="B1103" s="39" t="s">
        <v>42</v>
      </c>
      <c r="D1103" s="42">
        <f>_xll.qlCalendarAdvance(Calendar,$D1102,B1103,"f",FALSE)</f>
        <v>47310</v>
      </c>
      <c r="E1103" s="177">
        <f>_xll.qlInterestRateIndexValueDate(IndexON,D1103)</f>
        <v>47310</v>
      </c>
      <c r="F1103" s="193">
        <f>IFERROR(_xll.qlIndexFixing(IndexON,D1103,TRUE,_xll.ohTrigger(RecalcTrigger,TriggerON)),NA())</f>
        <v>1.7500234070357834E-2</v>
      </c>
      <c r="H1103" s="42">
        <f>_xll.qlCalendarAdvance(Calendar,$H1102,B1103,"f",FALSE)</f>
        <v>47310</v>
      </c>
      <c r="I1103" s="177">
        <f>_xll.qlInterestRateIndexValueDate(Index1M,$H1103)</f>
        <v>47312</v>
      </c>
      <c r="J1103" s="182">
        <f>IFERROR(_xll.qlIndexFixing(Index1M,$H1103,TRUE,_xll.ohTrigger(RecalcTrigger,Trigger1M)),NA())</f>
        <v>1.743279069574374E-2</v>
      </c>
      <c r="K1103" s="44">
        <f>IFERROR(_xll.qlIndexFixing(Index3M,H1103,TRUE,_xll.ohTrigger(RecalcTrigger,Trigger3M)),NA())</f>
        <v>1.8414786450543768E-2</v>
      </c>
      <c r="L1103" s="44">
        <f>IFERROR(_xll.qlIndexFixing(Index6M,$H1103,TRUE,_xll.ohTrigger(RecalcTrigger,Trigger6M)),NA())</f>
        <v>1.8739880589425009E-2</v>
      </c>
      <c r="M1103" s="183">
        <f>IFERROR(_xll.qlIndexFixing(Index1Y,$H1103,TRUE,_xll.ohTrigger(RecalcTrigger,Trigger1Y)),NA())</f>
        <v>1.9064840553498736E-2</v>
      </c>
      <c r="N1103" s="182">
        <f>IFERROR(_xll.qlIndexFixing(ONIndex1M,I1103,TRUE,_xll.ohTrigger(RecalcTrigger,Trigger1M)),NA())</f>
        <v>1.7417442246721038E-2</v>
      </c>
      <c r="O1103" s="44">
        <f>IFERROR(_xll.qlIndexFixing(ONIndex3M,I1103,TRUE,_xll.ohTrigger(RecalcTrigger,Trigger3M)),NA())</f>
        <v>1.8371328214614735E-2</v>
      </c>
      <c r="P1103" s="44">
        <f>IFERROR(_xll.qlIndexFixing(ONIndex6M,I1103,TRUE,_xll.ohTrigger(RecalcTrigger,Trigger6M)),NA())</f>
        <v>1.8678692869702473E-2</v>
      </c>
      <c r="Q1103" s="183">
        <f>IFERROR(_xll.qlIndexFixing(ONIndex1Y,I1103,TRUE,_xll.ohTrigger(RecalcTrigger,Trigger1Y)),NA())</f>
        <v>1.8994771374991615E-2</v>
      </c>
    </row>
    <row r="1104" spans="2:17" x14ac:dyDescent="0.2">
      <c r="B1104" s="39" t="s">
        <v>42</v>
      </c>
      <c r="D1104" s="42">
        <f>_xll.qlCalendarAdvance(Calendar,$D1103,B1104,"f",FALSE)</f>
        <v>47317</v>
      </c>
      <c r="E1104" s="177">
        <f>_xll.qlInterestRateIndexValueDate(IndexON,D1104)</f>
        <v>47317</v>
      </c>
      <c r="F1104" s="193">
        <f>IFERROR(_xll.qlIndexFixing(IndexON,D1104,TRUE,_xll.ohTrigger(RecalcTrigger,TriggerON)),NA())</f>
        <v>1.7500079487371423E-2</v>
      </c>
      <c r="H1104" s="42">
        <f>_xll.qlCalendarAdvance(Calendar,$H1103,B1104,"f",FALSE)</f>
        <v>47317</v>
      </c>
      <c r="I1104" s="177">
        <f>_xll.qlInterestRateIndexValueDate(Index1M,$H1104)</f>
        <v>47319</v>
      </c>
      <c r="J1104" s="182">
        <f>IFERROR(_xll.qlIndexFixing(Index1M,$H1104,TRUE,_xll.ohTrigger(RecalcTrigger,Trigger1M)),NA())</f>
        <v>1.7434453143729465E-2</v>
      </c>
      <c r="K1104" s="44">
        <f>IFERROR(_xll.qlIndexFixing(Index3M,H1104,TRUE,_xll.ohTrigger(RecalcTrigger,Trigger3M)),NA())</f>
        <v>1.8414562323824029E-2</v>
      </c>
      <c r="L1104" s="44">
        <f>IFERROR(_xll.qlIndexFixing(Index6M,$H1104,TRUE,_xll.ohTrigger(RecalcTrigger,Trigger6M)),NA())</f>
        <v>1.8737301384254272E-2</v>
      </c>
      <c r="M1104" s="183">
        <f>IFERROR(_xll.qlIndexFixing(Index1Y,$H1104,TRUE,_xll.ohTrigger(RecalcTrigger,Trigger1Y)),NA())</f>
        <v>1.9059961380339503E-2</v>
      </c>
      <c r="N1104" s="182">
        <f>IFERROR(_xll.qlIndexFixing(ONIndex1M,I1104,TRUE,_xll.ohTrigger(RecalcTrigger,Trigger1M)),NA())</f>
        <v>1.7419219540153463E-2</v>
      </c>
      <c r="O1104" s="44">
        <f>IFERROR(_xll.qlIndexFixing(ONIndex3M,I1104,TRUE,_xll.ohTrigger(RecalcTrigger,Trigger3M)),NA())</f>
        <v>1.8371608594334177E-2</v>
      </c>
      <c r="P1104" s="44">
        <f>IFERROR(_xll.qlIndexFixing(ONIndex6M,I1104,TRUE,_xll.ohTrigger(RecalcTrigger,Trigger6M)),NA())</f>
        <v>1.8677075392590226E-2</v>
      </c>
      <c r="Q1104" s="183">
        <f>IFERROR(_xll.qlIndexFixing(ONIndex1Y,I1104,TRUE,_xll.ohTrigger(RecalcTrigger,Trigger1Y)),NA())</f>
        <v>1.8991210551595472E-2</v>
      </c>
    </row>
    <row r="1105" spans="2:17" x14ac:dyDescent="0.2">
      <c r="B1105" s="39" t="s">
        <v>42</v>
      </c>
      <c r="D1105" s="42">
        <f>_xll.qlCalendarAdvance(Calendar,$D1104,B1105,"f",FALSE)</f>
        <v>47324</v>
      </c>
      <c r="E1105" s="177">
        <f>_xll.qlInterestRateIndexValueDate(IndexON,D1105)</f>
        <v>47324</v>
      </c>
      <c r="F1105" s="193">
        <f>IFERROR(_xll.qlIndexFixing(IndexON,D1105,TRUE,_xll.ohTrigger(RecalcTrigger,TriggerON)),NA())</f>
        <v>1.749986384810498E-2</v>
      </c>
      <c r="H1105" s="42">
        <f>_xll.qlCalendarAdvance(Calendar,$H1104,B1105,"f",FALSE)</f>
        <v>47324</v>
      </c>
      <c r="I1105" s="177">
        <f>_xll.qlInterestRateIndexValueDate(Index1M,$H1105)</f>
        <v>47326</v>
      </c>
      <c r="J1105" s="182">
        <f>IFERROR(_xll.qlIndexFixing(Index1M,$H1105,TRUE,_xll.ohTrigger(RecalcTrigger,Trigger1M)),NA())</f>
        <v>1.7436041068349645E-2</v>
      </c>
      <c r="K1105" s="44">
        <f>IFERROR(_xll.qlIndexFixing(Index3M,H1105,TRUE,_xll.ohTrigger(RecalcTrigger,Trigger3M)),NA())</f>
        <v>1.841425541549209E-2</v>
      </c>
      <c r="L1105" s="44">
        <f>IFERROR(_xll.qlIndexFixing(Index6M,$H1105,TRUE,_xll.ohTrigger(RecalcTrigger,Trigger6M)),NA())</f>
        <v>1.8734648123295009E-2</v>
      </c>
      <c r="M1105" s="183">
        <f>IFERROR(_xll.qlIndexFixing(Index1Y,$H1105,TRUE,_xll.ohTrigger(RecalcTrigger,Trigger1Y)),NA())</f>
        <v>1.90550368418472E-2</v>
      </c>
      <c r="N1105" s="182">
        <f>IFERROR(_xll.qlIndexFixing(ONIndex1M,I1105,TRUE,_xll.ohTrigger(RecalcTrigger,Trigger1M)),NA())</f>
        <v>1.7420922002404637E-2</v>
      </c>
      <c r="O1105" s="44">
        <f>IFERROR(_xll.qlIndexFixing(ONIndex3M,I1105,TRUE,_xll.ohTrigger(RecalcTrigger,Trigger3M)),NA())</f>
        <v>1.8371805182439971E-2</v>
      </c>
      <c r="P1105" s="44">
        <f>IFERROR(_xll.qlIndexFixing(ONIndex6M,I1105,TRUE,_xll.ohTrigger(RecalcTrigger,Trigger6M)),NA())</f>
        <v>1.8675381189812157E-2</v>
      </c>
      <c r="Q1105" s="183">
        <f>IFERROR(_xll.qlIndexFixing(ONIndex1Y,I1105,TRUE,_xll.ohTrigger(RecalcTrigger,Trigger1Y)),NA())</f>
        <v>1.8987595324757578E-2</v>
      </c>
    </row>
    <row r="1106" spans="2:17" x14ac:dyDescent="0.2">
      <c r="B1106" s="39" t="s">
        <v>42</v>
      </c>
      <c r="D1106" s="42">
        <f>_xll.qlCalendarAdvance(Calendar,$D1105,B1106,"f",FALSE)</f>
        <v>47331</v>
      </c>
      <c r="E1106" s="177">
        <f>_xll.qlInterestRateIndexValueDate(IndexON,D1106)</f>
        <v>47331</v>
      </c>
      <c r="F1106" s="193">
        <f>IFERROR(_xll.qlIndexFixing(IndexON,D1106,TRUE,_xll.ohTrigger(RecalcTrigger,TriggerON)),NA())</f>
        <v>1.7499587551039752E-2</v>
      </c>
      <c r="H1106" s="42">
        <f>_xll.qlCalendarAdvance(Calendar,$H1105,B1106,"f",FALSE)</f>
        <v>47331</v>
      </c>
      <c r="I1106" s="177">
        <f>_xll.qlInterestRateIndexValueDate(Index1M,$H1106)</f>
        <v>47333</v>
      </c>
      <c r="J1106" s="182">
        <f>IFERROR(_xll.qlIndexFixing(Index1M,$H1106,TRUE,_xll.ohTrigger(RecalcTrigger,Trigger1M)),NA())</f>
        <v>1.7437554734429865E-2</v>
      </c>
      <c r="K1106" s="44">
        <f>IFERROR(_xll.qlIndexFixing(Index3M,H1106,TRUE,_xll.ohTrigger(RecalcTrigger,Trigger3M)),NA())</f>
        <v>1.8413865957575961E-2</v>
      </c>
      <c r="L1106" s="44">
        <f>IFERROR(_xll.qlIndexFixing(Index6M,$H1106,TRUE,_xll.ohTrigger(RecalcTrigger,Trigger6M)),NA())</f>
        <v>1.8731921077392615E-2</v>
      </c>
      <c r="M1106" s="183">
        <f>IFERROR(_xll.qlIndexFixing(Index1Y,$H1106,TRUE,_xll.ohTrigger(RecalcTrigger,Trigger1Y)),NA())</f>
        <v>1.9050067332418059E-2</v>
      </c>
      <c r="N1106" s="182">
        <f>IFERROR(_xll.qlIndexFixing(ONIndex1M,I1106,TRUE,_xll.ohTrigger(RecalcTrigger,Trigger1M)),NA())</f>
        <v>1.7422549898142847E-2</v>
      </c>
      <c r="O1106" s="44">
        <f>IFERROR(_xll.qlIndexFixing(ONIndex3M,I1106,TRUE,_xll.ohTrigger(RecalcTrigger,Trigger3M)),NA())</f>
        <v>1.8371918209787452E-2</v>
      </c>
      <c r="P1106" s="44">
        <f>IFERROR(_xll.qlIndexFixing(ONIndex6M,I1106,TRUE,_xll.ohTrigger(RecalcTrigger,Trigger6M)),NA())</f>
        <v>1.8673610529393869E-2</v>
      </c>
      <c r="Q1106" s="183">
        <f>IFERROR(_xll.qlIndexFixing(ONIndex1Y,I1106,TRUE,_xll.ohTrigger(RecalcTrigger,Trigger1Y)),NA())</f>
        <v>1.8983926080808899E-2</v>
      </c>
    </row>
    <row r="1107" spans="2:17" x14ac:dyDescent="0.2">
      <c r="B1107" s="39" t="s">
        <v>42</v>
      </c>
      <c r="D1107" s="42">
        <f>_xll.qlCalendarAdvance(Calendar,$D1106,B1107,"f",FALSE)</f>
        <v>47338</v>
      </c>
      <c r="E1107" s="177">
        <f>_xll.qlInterestRateIndexValueDate(IndexON,D1107)</f>
        <v>47338</v>
      </c>
      <c r="F1107" s="193">
        <f>IFERROR(_xll.qlIndexFixing(IndexON,D1107,TRUE,_xll.ohTrigger(RecalcTrigger,TriggerON)),NA())</f>
        <v>1.7499250994896798E-2</v>
      </c>
      <c r="H1107" s="42">
        <f>_xll.qlCalendarAdvance(Calendar,$H1106,B1107,"f",FALSE)</f>
        <v>47338</v>
      </c>
      <c r="I1107" s="177">
        <f>_xll.qlInterestRateIndexValueDate(Index1M,$H1107)</f>
        <v>47340</v>
      </c>
      <c r="J1107" s="182">
        <f>IFERROR(_xll.qlIndexFixing(Index1M,$H1107,TRUE,_xll.ohTrigger(RecalcTrigger,Trigger1M)),NA())</f>
        <v>1.743899440680086E-2</v>
      </c>
      <c r="K1107" s="44">
        <f>IFERROR(_xll.qlIndexFixing(Index3M,H1107,TRUE,_xll.ohTrigger(RecalcTrigger,Trigger3M)),NA())</f>
        <v>1.8413394182107058E-2</v>
      </c>
      <c r="L1107" s="44">
        <f>IFERROR(_xll.qlIndexFixing(Index6M,$H1107,TRUE,_xll.ohTrigger(RecalcTrigger,Trigger6M)),NA())</f>
        <v>1.8729120517398976E-2</v>
      </c>
      <c r="M1107" s="183">
        <f>IFERROR(_xll.qlIndexFixing(Index1Y,$H1107,TRUE,_xll.ohTrigger(RecalcTrigger,Trigger1Y)),NA())</f>
        <v>1.9045053246447438E-2</v>
      </c>
      <c r="N1107" s="182">
        <f>IFERROR(_xll.qlIndexFixing(ONIndex1M,I1107,TRUE,_xll.ohTrigger(RecalcTrigger,Trigger1M)),NA())</f>
        <v>1.7424103491716636E-2</v>
      </c>
      <c r="O1107" s="44">
        <f>IFERROR(_xll.qlIndexFixing(ONIndex3M,I1107,TRUE,_xll.ohTrigger(RecalcTrigger,Trigger3M)),NA())</f>
        <v>1.8371947907311892E-2</v>
      </c>
      <c r="P1107" s="44">
        <f>IFERROR(_xll.qlIndexFixing(ONIndex6M,I1107,TRUE,_xll.ohTrigger(RecalcTrigger,Trigger6M)),NA())</f>
        <v>1.8671763679281028E-2</v>
      </c>
      <c r="Q1107" s="183">
        <f>IFERROR(_xll.qlIndexFixing(ONIndex1Y,I1107,TRUE,_xll.ohTrigger(RecalcTrigger,Trigger1Y)),NA())</f>
        <v>1.8980203205920532E-2</v>
      </c>
    </row>
    <row r="1108" spans="2:17" x14ac:dyDescent="0.2">
      <c r="B1108" s="39" t="s">
        <v>42</v>
      </c>
      <c r="D1108" s="42">
        <f>_xll.qlCalendarAdvance(Calendar,$D1107,B1108,"f",FALSE)</f>
        <v>47345</v>
      </c>
      <c r="E1108" s="177">
        <f>_xll.qlInterestRateIndexValueDate(IndexON,D1108)</f>
        <v>47345</v>
      </c>
      <c r="F1108" s="193">
        <f>IFERROR(_xll.qlIndexFixing(IndexON,D1108,TRUE,_xll.ohTrigger(RecalcTrigger,TriggerON)),NA())</f>
        <v>1.7498854577997491E-2</v>
      </c>
      <c r="H1108" s="42">
        <f>_xll.qlCalendarAdvance(Calendar,$H1107,B1108,"f",FALSE)</f>
        <v>47345</v>
      </c>
      <c r="I1108" s="177">
        <f>_xll.qlInterestRateIndexValueDate(Index1M,$H1108)</f>
        <v>47347</v>
      </c>
      <c r="J1108" s="182">
        <f>IFERROR(_xll.qlIndexFixing(Index1M,$H1108,TRUE,_xll.ohTrigger(RecalcTrigger,Trigger1M)),NA())</f>
        <v>1.7440360350285632E-2</v>
      </c>
      <c r="K1108" s="44">
        <f>IFERROR(_xll.qlIndexFixing(Index3M,H1108,TRUE,_xll.ohTrigger(RecalcTrigger,Trigger3M)),NA())</f>
        <v>1.841284032112615E-2</v>
      </c>
      <c r="L1108" s="44">
        <f>IFERROR(_xll.qlIndexFixing(Index6M,$H1108,TRUE,_xll.ohTrigger(RecalcTrigger,Trigger6M)),NA())</f>
        <v>1.8726246714169861E-2</v>
      </c>
      <c r="M1108" s="183">
        <f>IFERROR(_xll.qlIndexFixing(Index1Y,$H1108,TRUE,_xll.ohTrigger(RecalcTrigger,Trigger1Y)),NA())</f>
        <v>1.9039994978328742E-2</v>
      </c>
      <c r="N1108" s="182">
        <f>IFERROR(_xll.qlIndexFixing(ONIndex1M,I1108,TRUE,_xll.ohTrigger(RecalcTrigger,Trigger1M)),NA())</f>
        <v>1.7425583047714355E-2</v>
      </c>
      <c r="O1108" s="44">
        <f>IFERROR(_xll.qlIndexFixing(ONIndex3M,I1108,TRUE,_xll.ohTrigger(RecalcTrigger,Trigger3M)),NA())</f>
        <v>1.8371894505868624E-2</v>
      </c>
      <c r="P1108" s="44">
        <f>IFERROR(_xll.qlIndexFixing(ONIndex6M,I1108,TRUE,_xll.ohTrigger(RecalcTrigger,Trigger6M)),NA())</f>
        <v>1.8669840907579172E-2</v>
      </c>
      <c r="Q1108" s="183">
        <f>IFERROR(_xll.qlIndexFixing(ONIndex1Y,I1108,TRUE,_xll.ohTrigger(RecalcTrigger,Trigger1Y)),NA())</f>
        <v>1.8976427086343506E-2</v>
      </c>
    </row>
    <row r="1109" spans="2:17" x14ac:dyDescent="0.2">
      <c r="B1109" s="39" t="s">
        <v>42</v>
      </c>
      <c r="D1109" s="42">
        <f>_xll.qlCalendarAdvance(Calendar,$D1108,B1109,"f",FALSE)</f>
        <v>47352</v>
      </c>
      <c r="E1109" s="177">
        <f>_xll.qlInterestRateIndexValueDate(IndexON,D1109)</f>
        <v>47352</v>
      </c>
      <c r="F1109" s="193">
        <f>IFERROR(_xll.qlIndexFixing(IndexON,D1109,TRUE,_xll.ohTrigger(RecalcTrigger,TriggerON)),NA())</f>
        <v>1.7498398699062889E-2</v>
      </c>
      <c r="H1109" s="42">
        <f>_xll.qlCalendarAdvance(Calendar,$H1108,B1109,"f",FALSE)</f>
        <v>47352</v>
      </c>
      <c r="I1109" s="177">
        <f>_xll.qlInterestRateIndexValueDate(Index1M,$H1109)</f>
        <v>47354</v>
      </c>
      <c r="J1109" s="182">
        <f>IFERROR(_xll.qlIndexFixing(Index1M,$H1109,TRUE,_xll.ohTrigger(RecalcTrigger,Trigger1M)),NA())</f>
        <v>1.7441652829727816E-2</v>
      </c>
      <c r="K1109" s="44">
        <f>IFERROR(_xll.qlIndexFixing(Index3M,H1109,TRUE,_xll.ohTrigger(RecalcTrigger,Trigger3M)),NA())</f>
        <v>1.8412204606674004E-2</v>
      </c>
      <c r="L1109" s="44">
        <f>IFERROR(_xll.qlIndexFixing(Index6M,$H1109,TRUE,_xll.ohTrigger(RecalcTrigger,Trigger6M)),NA())</f>
        <v>1.8723299938571407E-2</v>
      </c>
      <c r="M1109" s="183">
        <f>IFERROR(_xll.qlIndexFixing(Index1Y,$H1109,TRUE,_xll.ohTrigger(RecalcTrigger,Trigger1Y)),NA())</f>
        <v>1.9034892922452976E-2</v>
      </c>
      <c r="N1109" s="182">
        <f>IFERROR(_xll.qlIndexFixing(ONIndex1M,I1109,TRUE,_xll.ohTrigger(RecalcTrigger,Trigger1M)),NA())</f>
        <v>1.7426988830404611E-2</v>
      </c>
      <c r="O1109" s="44">
        <f>IFERROR(_xll.qlIndexFixing(ONIndex3M,I1109,TRUE,_xll.ohTrigger(RecalcTrigger,Trigger3M)),NA())</f>
        <v>1.8371758236392921E-2</v>
      </c>
      <c r="P1109" s="44">
        <f>IFERROR(_xll.qlIndexFixing(ONIndex6M,I1109,TRUE,_xll.ohTrigger(RecalcTrigger,Trigger6M)),NA())</f>
        <v>1.8667842482074093E-2</v>
      </c>
      <c r="Q1109" s="183">
        <f>IFERROR(_xll.qlIndexFixing(ONIndex1Y,I1109,TRUE,_xll.ohTrigger(RecalcTrigger,Trigger1Y)),NA())</f>
        <v>1.8972598108328853E-2</v>
      </c>
    </row>
    <row r="1110" spans="2:17" x14ac:dyDescent="0.2">
      <c r="B1110" s="39" t="s">
        <v>42</v>
      </c>
      <c r="D1110" s="42">
        <f>_xll.qlCalendarAdvance(Calendar,$D1109,B1110,"f",FALSE)</f>
        <v>47359</v>
      </c>
      <c r="E1110" s="177">
        <f>_xll.qlInterestRateIndexValueDate(IndexON,D1110)</f>
        <v>47359</v>
      </c>
      <c r="F1110" s="193">
        <f>IFERROR(_xll.qlIndexFixing(IndexON,D1110,TRUE,_xll.ohTrigger(RecalcTrigger,TriggerON)),NA())</f>
        <v>1.749788375657424E-2</v>
      </c>
      <c r="H1110" s="42">
        <f>_xll.qlCalendarAdvance(Calendar,$H1109,B1110,"f",FALSE)</f>
        <v>47359</v>
      </c>
      <c r="I1110" s="177">
        <f>_xll.qlInterestRateIndexValueDate(Index1M,$H1110)</f>
        <v>47361</v>
      </c>
      <c r="J1110" s="182">
        <f>IFERROR(_xll.qlIndexFixing(Index1M,$H1110,TRUE,_xll.ohTrigger(RecalcTrigger,Trigger1M)),NA())</f>
        <v>1.7441360977391414E-2</v>
      </c>
      <c r="K1110" s="44">
        <f>IFERROR(_xll.qlIndexFixing(Index3M,H1110,TRUE,_xll.ohTrigger(RecalcTrigger,Trigger3M)),NA())</f>
        <v>1.8410276150410805E-2</v>
      </c>
      <c r="L1110" s="44">
        <f>IFERROR(_xll.qlIndexFixing(Index6M,$H1110,TRUE,_xll.ohTrigger(RecalcTrigger,Trigger6M)),NA())</f>
        <v>1.8719300053167083E-2</v>
      </c>
      <c r="M1110" s="183">
        <f>IFERROR(_xll.qlIndexFixing(Index1Y,$H1110,TRUE,_xll.ohTrigger(RecalcTrigger,Trigger1Y)),NA())</f>
        <v>1.9029434769892863E-2</v>
      </c>
      <c r="N1110" s="182">
        <f>IFERROR(_xll.qlIndexFixing(ONIndex1M,I1110,TRUE,_xll.ohTrigger(RecalcTrigger,Trigger1M)),NA())</f>
        <v>1.7428321104455691E-2</v>
      </c>
      <c r="O1110" s="44">
        <f>IFERROR(_xll.qlIndexFixing(ONIndex3M,I1110,TRUE,_xll.ohTrigger(RecalcTrigger,Trigger3M)),NA())</f>
        <v>1.8371539329899989E-2</v>
      </c>
      <c r="P1110" s="44">
        <f>IFERROR(_xll.qlIndexFixing(ONIndex6M,I1110,TRUE,_xll.ohTrigger(RecalcTrigger,Trigger6M)),NA())</f>
        <v>1.866576867087133E-2</v>
      </c>
      <c r="Q1110" s="183">
        <f>IFERROR(_xll.qlIndexFixing(ONIndex1Y,I1110,TRUE,_xll.ohTrigger(RecalcTrigger,Trigger1Y)),NA())</f>
        <v>1.8968716658207541E-2</v>
      </c>
    </row>
    <row r="1111" spans="2:17" x14ac:dyDescent="0.2">
      <c r="B1111" s="39" t="s">
        <v>42</v>
      </c>
      <c r="D1111" s="42">
        <f>_xll.qlCalendarAdvance(Calendar,$D1110,B1111,"f",FALSE)</f>
        <v>47366</v>
      </c>
      <c r="E1111" s="177">
        <f>_xll.qlInterestRateIndexValueDate(IndexON,D1111)</f>
        <v>47366</v>
      </c>
      <c r="F1111" s="193">
        <f>IFERROR(_xll.qlIndexFixing(IndexON,D1111,TRUE,_xll.ohTrigger(RecalcTrigger,TriggerON)),NA())</f>
        <v>1.7497310148932854E-2</v>
      </c>
      <c r="H1111" s="42">
        <f>_xll.qlCalendarAdvance(Calendar,$H1110,B1111,"f",FALSE)</f>
        <v>47366</v>
      </c>
      <c r="I1111" s="177">
        <f>_xll.qlInterestRateIndexValueDate(Index1M,$H1111)</f>
        <v>47368</v>
      </c>
      <c r="J1111" s="182">
        <f>IFERROR(_xll.qlIndexFixing(Index1M,$H1111,TRUE,_xll.ohTrigger(RecalcTrigger,Trigger1M)),NA())</f>
        <v>1.7444018455794463E-2</v>
      </c>
      <c r="K1111" s="44">
        <f>IFERROR(_xll.qlIndexFixing(Index3M,H1111,TRUE,_xll.ohTrigger(RecalcTrigger,Trigger3M)),NA())</f>
        <v>1.8409494856305348E-2</v>
      </c>
      <c r="L1111" s="44">
        <f>IFERROR(_xll.qlIndexFixing(Index6M,$H1111,TRUE,_xll.ohTrigger(RecalcTrigger,Trigger6M)),NA())</f>
        <v>1.8716229111091862E-2</v>
      </c>
      <c r="M1111" s="183">
        <f>IFERROR(_xll.qlIndexFixing(Index1Y,$H1111,TRUE,_xll.ohTrigger(RecalcTrigger,Trigger1Y)),NA())</f>
        <v>1.9024559024982922E-2</v>
      </c>
      <c r="N1111" s="182">
        <f>IFERROR(_xll.qlIndexFixing(ONIndex1M,I1111,TRUE,_xll.ohTrigger(RecalcTrigger,Trigger1M)),NA())</f>
        <v>1.7429580134296074E-2</v>
      </c>
      <c r="O1111" s="44">
        <f>IFERROR(_xll.qlIndexFixing(ONIndex3M,I1111,TRUE,_xll.ohTrigger(RecalcTrigger,Trigger3M)),NA())</f>
        <v>1.8371238017165226E-2</v>
      </c>
      <c r="P1111" s="44">
        <f>IFERROR(_xll.qlIndexFixing(ONIndex6M,I1111,TRUE,_xll.ohTrigger(RecalcTrigger,Trigger6M)),NA())</f>
        <v>1.8663619741836612E-2</v>
      </c>
      <c r="Q1111" s="183">
        <f>IFERROR(_xll.qlIndexFixing(ONIndex1Y,I1111,TRUE,_xll.ohTrigger(RecalcTrigger,Trigger1Y)),NA())</f>
        <v>1.8964783122150664E-2</v>
      </c>
    </row>
    <row r="1112" spans="2:17" x14ac:dyDescent="0.2">
      <c r="B1112" s="39" t="s">
        <v>42</v>
      </c>
      <c r="D1112" s="42">
        <f>_xll.qlCalendarAdvance(Calendar,$D1111,B1112,"f",FALSE)</f>
        <v>47373</v>
      </c>
      <c r="E1112" s="177">
        <f>_xll.qlInterestRateIndexValueDate(IndexON,D1112)</f>
        <v>47373</v>
      </c>
      <c r="F1112" s="193">
        <f>IFERROR(_xll.qlIndexFixing(IndexON,D1112,TRUE,_xll.ohTrigger(RecalcTrigger,TriggerON)),NA())</f>
        <v>1.7496678274779853E-2</v>
      </c>
      <c r="H1112" s="42">
        <f>_xll.qlCalendarAdvance(Calendar,$H1111,B1112,"f",FALSE)</f>
        <v>47373</v>
      </c>
      <c r="I1112" s="177">
        <f>_xll.qlInterestRateIndexValueDate(Index1M,$H1112)</f>
        <v>47375</v>
      </c>
      <c r="J1112" s="182">
        <f>IFERROR(_xll.qlIndexFixing(Index1M,$H1112,TRUE,_xll.ohTrigger(RecalcTrigger,Trigger1M)),NA())</f>
        <v>1.7445092132095878E-2</v>
      </c>
      <c r="K1112" s="44">
        <f>IFERROR(_xll.qlIndexFixing(Index3M,H1112,TRUE,_xll.ohTrigger(RecalcTrigger,Trigger3M)),NA())</f>
        <v>1.8408632367584027E-2</v>
      </c>
      <c r="L1112" s="44">
        <f>IFERROR(_xll.qlIndexFixing(Index6M,$H1112,TRUE,_xll.ohTrigger(RecalcTrigger,Trigger6M)),NA())</f>
        <v>1.8713085946725293E-2</v>
      </c>
      <c r="M1112" s="183">
        <f>IFERROR(_xll.qlIndexFixing(Index1Y,$H1112,TRUE,_xll.ohTrigger(RecalcTrigger,Trigger1Y)),NA())</f>
        <v>1.9019327972158884E-2</v>
      </c>
      <c r="N1112" s="182">
        <f>IFERROR(_xll.qlIndexFixing(ONIndex1M,I1112,TRUE,_xll.ohTrigger(RecalcTrigger,Trigger1M)),NA())</f>
        <v>1.7430766184274304E-2</v>
      </c>
      <c r="O1112" s="44">
        <f>IFERROR(_xll.qlIndexFixing(ONIndex3M,I1112,TRUE,_xll.ohTrigger(RecalcTrigger,Trigger3M)),NA())</f>
        <v>1.8370854529123903E-2</v>
      </c>
      <c r="P1112" s="44">
        <f>IFERROR(_xll.qlIndexFixing(ONIndex6M,I1112,TRUE,_xll.ohTrigger(RecalcTrigger,Trigger6M)),NA())</f>
        <v>1.8661395963075478E-2</v>
      </c>
      <c r="Q1112" s="183">
        <f>IFERROR(_xll.qlIndexFixing(ONIndex1Y,I1112,TRUE,_xll.ohTrigger(RecalcTrigger,Trigger1Y)),NA())</f>
        <v>1.8960797886409253E-2</v>
      </c>
    </row>
    <row r="1113" spans="2:17" x14ac:dyDescent="0.2">
      <c r="B1113" s="39" t="s">
        <v>42</v>
      </c>
      <c r="D1113" s="42">
        <f>_xll.qlCalendarAdvance(Calendar,$D1112,B1113,"f",FALSE)</f>
        <v>47380</v>
      </c>
      <c r="E1113" s="177">
        <f>_xll.qlInterestRateIndexValueDate(IndexON,D1113)</f>
        <v>47380</v>
      </c>
      <c r="F1113" s="193">
        <f>IFERROR(_xll.qlIndexFixing(IndexON,D1113,TRUE,_xll.ohTrigger(RecalcTrigger,TriggerON)),NA())</f>
        <v>1.7495988532676421E-2</v>
      </c>
      <c r="H1113" s="42">
        <f>_xll.qlCalendarAdvance(Calendar,$H1112,B1113,"f",FALSE)</f>
        <v>47380</v>
      </c>
      <c r="I1113" s="177">
        <f>_xll.qlInterestRateIndexValueDate(Index1M,$H1113)</f>
        <v>47382</v>
      </c>
      <c r="J1113" s="182">
        <f>IFERROR(_xll.qlIndexFixing(Index1M,$H1113,TRUE,_xll.ohTrigger(RecalcTrigger,Trigger1M)),NA())</f>
        <v>1.7446093403693123E-2</v>
      </c>
      <c r="K1113" s="44">
        <f>IFERROR(_xll.qlIndexFixing(Index3M,H1113,TRUE,_xll.ohTrigger(RecalcTrigger,Trigger3M)),NA())</f>
        <v>1.8407688916273104E-2</v>
      </c>
      <c r="L1113" s="44">
        <f>IFERROR(_xll.qlIndexFixing(Index6M,$H1113,TRUE,_xll.ohTrigger(RecalcTrigger,Trigger6M)),NA())</f>
        <v>1.8709870830893382E-2</v>
      </c>
      <c r="M1113" s="183">
        <f>IFERROR(_xll.qlIndexFixing(Index1Y,$H1113,TRUE,_xll.ohTrigger(RecalcTrigger,Trigger1Y)),NA())</f>
        <v>1.9014054709118485E-2</v>
      </c>
      <c r="N1113" s="182">
        <f>IFERROR(_xll.qlIndexFixing(ONIndex1M,I1113,TRUE,_xll.ohTrigger(RecalcTrigger,Trigger1M)),NA())</f>
        <v>1.7431879519058668E-2</v>
      </c>
      <c r="O1113" s="44">
        <f>IFERROR(_xll.qlIndexFixing(ONIndex3M,I1113,TRUE,_xll.ohTrigger(RecalcTrigger,Trigger3M)),NA())</f>
        <v>1.8370389096711293E-2</v>
      </c>
      <c r="P1113" s="44">
        <f>IFERROR(_xll.qlIndexFixing(ONIndex6M,I1113,TRUE,_xll.ohTrigger(RecalcTrigger,Trigger6M)),NA())</f>
        <v>1.8659097602533592E-2</v>
      </c>
      <c r="Q1113" s="183">
        <f>IFERROR(_xll.qlIndexFixing(ONIndex1Y,I1113,TRUE,_xll.ohTrigger(RecalcTrigger,Trigger1Y)),NA())</f>
        <v>1.895676133723434E-2</v>
      </c>
    </row>
    <row r="1114" spans="2:17" x14ac:dyDescent="0.2">
      <c r="B1114" s="39" t="s">
        <v>42</v>
      </c>
      <c r="D1114" s="42">
        <f>_xll.qlCalendarAdvance(Calendar,$D1113,B1114,"f",FALSE)</f>
        <v>47387</v>
      </c>
      <c r="E1114" s="177">
        <f>_xll.qlInterestRateIndexValueDate(IndexON,D1114)</f>
        <v>47387</v>
      </c>
      <c r="F1114" s="193">
        <f>IFERROR(_xll.qlIndexFixing(IndexON,D1114,TRUE,_xll.ohTrigger(RecalcTrigger,TriggerON)),NA())</f>
        <v>1.7495241321103805E-2</v>
      </c>
      <c r="H1114" s="42">
        <f>_xll.qlCalendarAdvance(Calendar,$H1113,B1114,"f",FALSE)</f>
        <v>47387</v>
      </c>
      <c r="I1114" s="177">
        <f>_xll.qlInterestRateIndexValueDate(Index1M,$H1114)</f>
        <v>47389</v>
      </c>
      <c r="J1114" s="182">
        <f>IFERROR(_xll.qlIndexFixing(Index1M,$H1114,TRUE,_xll.ohTrigger(RecalcTrigger,Trigger1M)),NA())</f>
        <v>1.7447986743323346E-2</v>
      </c>
      <c r="K1114" s="44">
        <f>IFERROR(_xll.qlIndexFixing(Index3M,H1114,TRUE,_xll.ohTrigger(RecalcTrigger,Trigger3M)),NA())</f>
        <v>1.8407806354231754E-2</v>
      </c>
      <c r="L1114" s="44">
        <f>IFERROR(_xll.qlIndexFixing(Index6M,$H1114,TRUE,_xll.ohTrigger(RecalcTrigger,Trigger6M)),NA())</f>
        <v>1.8706808990440894E-2</v>
      </c>
      <c r="M1114" s="183">
        <f>IFERROR(_xll.qlIndexFixing(Index1Y,$H1114,TRUE,_xll.ohTrigger(RecalcTrigger,Trigger1Y)),NA())</f>
        <v>1.9008739630239233E-2</v>
      </c>
      <c r="N1114" s="182">
        <f>IFERROR(_xll.qlIndexFixing(ONIndex1M,I1114,TRUE,_xll.ohTrigger(RecalcTrigger,Trigger1M)),NA())</f>
        <v>1.7432920402997709E-2</v>
      </c>
      <c r="O1114" s="44">
        <f>IFERROR(_xll.qlIndexFixing(ONIndex3M,I1114,TRUE,_xll.ohTrigger(RecalcTrigger,Trigger3M)),NA())</f>
        <v>1.8369841950782728E-2</v>
      </c>
      <c r="P1114" s="44">
        <f>IFERROR(_xll.qlIndexFixing(ONIndex6M,I1114,TRUE,_xll.ohTrigger(RecalcTrigger,Trigger6M)),NA())</f>
        <v>1.8656724928156621E-2</v>
      </c>
      <c r="Q1114" s="183">
        <f>IFERROR(_xll.qlIndexFixing(ONIndex1Y,I1114,TRUE,_xll.ohTrigger(RecalcTrigger,Trigger1Y)),NA())</f>
        <v>1.895267386079702E-2</v>
      </c>
    </row>
    <row r="1115" spans="2:17" x14ac:dyDescent="0.2">
      <c r="B1115" s="39" t="s">
        <v>42</v>
      </c>
      <c r="D1115" s="42">
        <f>_xll.qlCalendarAdvance(Calendar,$D1114,B1115,"f",FALSE)</f>
        <v>47394</v>
      </c>
      <c r="E1115" s="177">
        <f>_xll.qlInterestRateIndexValueDate(IndexON,D1115)</f>
        <v>47394</v>
      </c>
      <c r="F1115" s="193">
        <f>IFERROR(_xll.qlIndexFixing(IndexON,D1115,TRUE,_xll.ohTrigger(RecalcTrigger,TriggerON)),NA())</f>
        <v>1.749443703862319E-2</v>
      </c>
      <c r="H1115" s="42">
        <f>_xll.qlCalendarAdvance(Calendar,$H1114,B1115,"f",FALSE)</f>
        <v>47394</v>
      </c>
      <c r="I1115" s="177">
        <f>_xll.qlInterestRateIndexValueDate(Index1M,$H1115)</f>
        <v>47396</v>
      </c>
      <c r="J1115" s="182">
        <f>IFERROR(_xll.qlIndexFixing(Index1M,$H1115,TRUE,_xll.ohTrigger(RecalcTrigger,Trigger1M)),NA())</f>
        <v>1.7447879792129011E-2</v>
      </c>
      <c r="K1115" s="44">
        <f>IFERROR(_xll.qlIndexFixing(Index3M,H1115,TRUE,_xll.ohTrigger(RecalcTrigger,Trigger3M)),NA())</f>
        <v>1.8406684392149365E-2</v>
      </c>
      <c r="L1115" s="44">
        <f>IFERROR(_xll.qlIndexFixing(Index6M,$H1115,TRUE,_xll.ohTrigger(RecalcTrigger,Trigger6M)),NA())</f>
        <v>1.8703445603435506E-2</v>
      </c>
      <c r="M1115" s="183">
        <f>IFERROR(_xll.qlIndexFixing(Index1Y,$H1115,TRUE,_xll.ohTrigger(RecalcTrigger,Trigger1Y)),NA())</f>
        <v>1.9003383129896224E-2</v>
      </c>
      <c r="N1115" s="182">
        <f>IFERROR(_xll.qlIndexFixing(ONIndex1M,I1115,TRUE,_xll.ohTrigger(RecalcTrigger,Trigger1M)),NA())</f>
        <v>1.7433889100519906E-2</v>
      </c>
      <c r="O1115" s="44">
        <f>IFERROR(_xll.qlIndexFixing(ONIndex3M,I1115,TRUE,_xll.ohTrigger(RecalcTrigger,Trigger3M)),NA())</f>
        <v>1.8369213322273481E-2</v>
      </c>
      <c r="P1115" s="44">
        <f>IFERROR(_xll.qlIndexFixing(ONIndex6M,I1115,TRUE,_xll.ohTrigger(RecalcTrigger,Trigger6M)),NA())</f>
        <v>1.8654278207890229E-2</v>
      </c>
      <c r="Q1115" s="183">
        <f>IFERROR(_xll.qlIndexFixing(ONIndex1Y,I1115,TRUE,_xll.ohTrigger(RecalcTrigger,Trigger1Y)),NA())</f>
        <v>1.8948535843508196E-2</v>
      </c>
    </row>
    <row r="1116" spans="2:17" x14ac:dyDescent="0.2">
      <c r="B1116" s="39" t="s">
        <v>42</v>
      </c>
      <c r="D1116" s="42">
        <f>_xll.qlCalendarAdvance(Calendar,$D1115,B1116,"f",FALSE)</f>
        <v>47401</v>
      </c>
      <c r="E1116" s="177">
        <f>_xll.qlInterestRateIndexValueDate(IndexON,D1116)</f>
        <v>47401</v>
      </c>
      <c r="F1116" s="193">
        <f>IFERROR(_xll.qlIndexFixing(IndexON,D1116,TRUE,_xll.ohTrigger(RecalcTrigger,TriggerON)),NA())</f>
        <v>1.7493576083715823E-2</v>
      </c>
      <c r="H1116" s="42">
        <f>_xll.qlCalendarAdvance(Calendar,$H1115,B1116,"f",FALSE)</f>
        <v>47401</v>
      </c>
      <c r="I1116" s="177">
        <f>_xll.qlInterestRateIndexValueDate(Index1M,$H1116)</f>
        <v>47403</v>
      </c>
      <c r="J1116" s="182">
        <f>IFERROR(_xll.qlIndexFixing(Index1M,$H1116,TRUE,_xll.ohTrigger(RecalcTrigger,Trigger1M)),NA())</f>
        <v>1.7448665438649754E-2</v>
      </c>
      <c r="K1116" s="44">
        <f>IFERROR(_xll.qlIndexFixing(Index3M,H1116,TRUE,_xll.ohTrigger(RecalcTrigger,Trigger3M)),NA())</f>
        <v>1.8405482201040151E-2</v>
      </c>
      <c r="L1116" s="44">
        <f>IFERROR(_xll.qlIndexFixing(Index6M,$H1116,TRUE,_xll.ohTrigger(RecalcTrigger,Trigger6M)),NA())</f>
        <v>1.870001109317514E-2</v>
      </c>
      <c r="M1116" s="183">
        <f>IFERROR(_xll.qlIndexFixing(Index1Y,$H1116,TRUE,_xll.ohTrigger(RecalcTrigger,Trigger1Y)),NA())</f>
        <v>1.8997985602461739E-2</v>
      </c>
      <c r="N1116" s="182">
        <f>IFERROR(_xll.qlIndexFixing(ONIndex1M,I1116,TRUE,_xll.ohTrigger(RecalcTrigger,Trigger1M)),NA())</f>
        <v>1.743478587621361E-2</v>
      </c>
      <c r="O1116" s="44">
        <f>IFERROR(_xll.qlIndexFixing(ONIndex3M,I1116,TRUE,_xll.ohTrigger(RecalcTrigger,Trigger3M)),NA())</f>
        <v>1.8368503442278694E-2</v>
      </c>
      <c r="P1116" s="44">
        <f>IFERROR(_xll.qlIndexFixing(ONIndex6M,I1116,TRUE,_xll.ohTrigger(RecalcTrigger,Trigger6M)),NA())</f>
        <v>1.8651757709839956E-2</v>
      </c>
      <c r="Q1116" s="183">
        <f>IFERROR(_xll.qlIndexFixing(ONIndex1Y,I1116,TRUE,_xll.ohTrigger(RecalcTrigger,Trigger1Y)),NA())</f>
        <v>1.8944347671538964E-2</v>
      </c>
    </row>
    <row r="1117" spans="2:17" x14ac:dyDescent="0.2">
      <c r="B1117" s="39" t="s">
        <v>42</v>
      </c>
      <c r="D1117" s="42">
        <f>_xll.qlCalendarAdvance(Calendar,$D1116,B1117,"f",FALSE)</f>
        <v>47408</v>
      </c>
      <c r="E1117" s="177">
        <f>_xll.qlInterestRateIndexValueDate(IndexON,D1117)</f>
        <v>47408</v>
      </c>
      <c r="F1117" s="193">
        <f>IFERROR(_xll.qlIndexFixing(IndexON,D1117,TRUE,_xll.ohTrigger(RecalcTrigger,TriggerON)),NA())</f>
        <v>1.7492658854862952E-2</v>
      </c>
      <c r="H1117" s="42">
        <f>_xll.qlCalendarAdvance(Calendar,$H1116,B1117,"f",FALSE)</f>
        <v>47408</v>
      </c>
      <c r="I1117" s="177">
        <f>_xll.qlInterestRateIndexValueDate(Index1M,$H1117)</f>
        <v>47410</v>
      </c>
      <c r="J1117" s="182">
        <f>IFERROR(_xll.qlIndexFixing(Index1M,$H1117,TRUE,_xll.ohTrigger(RecalcTrigger,Trigger1M)),NA())</f>
        <v>1.7449379739833116E-2</v>
      </c>
      <c r="K1117" s="44">
        <f>IFERROR(_xll.qlIndexFixing(Index3M,H1117,TRUE,_xll.ohTrigger(RecalcTrigger,Trigger3M)),NA())</f>
        <v>1.8404200012985698E-2</v>
      </c>
      <c r="L1117" s="44">
        <f>IFERROR(_xll.qlIndexFixing(Index6M,$H1117,TRUE,_xll.ohTrigger(RecalcTrigger,Trigger6M)),NA())</f>
        <v>1.8697338776387365E-2</v>
      </c>
      <c r="M1117" s="183">
        <f>IFERROR(_xll.qlIndexFixing(Index1Y,$H1117,TRUE,_xll.ohTrigger(RecalcTrigger,Trigger1Y)),NA())</f>
        <v>1.8992547442304126E-2</v>
      </c>
      <c r="N1117" s="182">
        <f>IFERROR(_xll.qlIndexFixing(ONIndex1M,I1117,TRUE,_xll.ohTrigger(RecalcTrigger,Trigger1M)),NA())</f>
        <v>1.74356109945073E-2</v>
      </c>
      <c r="O1117" s="44">
        <f>IFERROR(_xll.qlIndexFixing(ONIndex3M,I1117,TRUE,_xll.ohTrigger(RecalcTrigger,Trigger3M)),NA())</f>
        <v>1.836771254149383E-2</v>
      </c>
      <c r="P1117" s="44">
        <f>IFERROR(_xll.qlIndexFixing(ONIndex6M,I1117,TRUE,_xll.ohTrigger(RecalcTrigger,Trigger6M)),NA())</f>
        <v>1.8649163701871529E-2</v>
      </c>
      <c r="Q1117" s="183">
        <f>IFERROR(_xll.qlIndexFixing(ONIndex1Y,I1117,TRUE,_xll.ohTrigger(RecalcTrigger,Trigger1Y)),NA())</f>
        <v>1.8940109731220289E-2</v>
      </c>
    </row>
    <row r="1118" spans="2:17" x14ac:dyDescent="0.2">
      <c r="B1118" s="39" t="s">
        <v>42</v>
      </c>
      <c r="D1118" s="42">
        <f>_xll.qlCalendarAdvance(Calendar,$D1117,B1118,"f",FALSE)</f>
        <v>47415</v>
      </c>
      <c r="E1118" s="177">
        <f>_xll.qlInterestRateIndexValueDate(IndexON,D1118)</f>
        <v>47415</v>
      </c>
      <c r="F1118" s="193">
        <f>IFERROR(_xll.qlIndexFixing(IndexON,D1118,TRUE,_xll.ohTrigger(RecalcTrigger,TriggerON)),NA())</f>
        <v>1.7491685750785635E-2</v>
      </c>
      <c r="H1118" s="42">
        <f>_xll.qlCalendarAdvance(Calendar,$H1117,B1118,"f",FALSE)</f>
        <v>47415</v>
      </c>
      <c r="I1118" s="177">
        <f>_xll.qlInterestRateIndexValueDate(Index1M,$H1118)</f>
        <v>47417</v>
      </c>
      <c r="J1118" s="182">
        <f>IFERROR(_xll.qlIndexFixing(Index1M,$H1118,TRUE,_xll.ohTrigger(RecalcTrigger,Trigger1M)),NA())</f>
        <v>1.7450022960520152E-2</v>
      </c>
      <c r="K1118" s="44">
        <f>IFERROR(_xll.qlIndexFixing(Index3M,H1118,TRUE,_xll.ohTrigger(RecalcTrigger,Trigger3M)),NA())</f>
        <v>1.8402838060074398E-2</v>
      </c>
      <c r="L1118" s="44">
        <f>IFERROR(_xll.qlIndexFixing(Index6M,$H1118,TRUE,_xll.ohTrigger(RecalcTrigger,Trigger6M)),NA())</f>
        <v>1.8692929786354218E-2</v>
      </c>
      <c r="M1118" s="183">
        <f>IFERROR(_xll.qlIndexFixing(Index1Y,$H1118,TRUE,_xll.ohTrigger(RecalcTrigger,Trigger1Y)),NA())</f>
        <v>1.8987069043787823E-2</v>
      </c>
      <c r="N1118" s="182">
        <f>IFERROR(_xll.qlIndexFixing(ONIndex1M,I1118,TRUE,_xll.ohTrigger(RecalcTrigger,Trigger1M)),NA())</f>
        <v>1.7436364719909392E-2</v>
      </c>
      <c r="O1118" s="44">
        <f>IFERROR(_xll.qlIndexFixing(ONIndex3M,I1118,TRUE,_xll.ohTrigger(RecalcTrigger,Trigger3M)),NA())</f>
        <v>1.8366840850694288E-2</v>
      </c>
      <c r="P1118" s="44">
        <f>IFERROR(_xll.qlIndexFixing(ONIndex6M,I1118,TRUE,_xll.ohTrigger(RecalcTrigger,Trigger6M)),NA())</f>
        <v>1.8646496452010553E-2</v>
      </c>
      <c r="Q1118" s="183">
        <f>IFERROR(_xll.qlIndexFixing(ONIndex1Y,I1118,TRUE,_xll.ohTrigger(RecalcTrigger,Trigger1Y)),NA())</f>
        <v>1.8935822408563396E-2</v>
      </c>
    </row>
    <row r="1119" spans="2:17" x14ac:dyDescent="0.2">
      <c r="B1119" s="39" t="s">
        <v>42</v>
      </c>
      <c r="D1119" s="42">
        <f>_xll.qlCalendarAdvance(Calendar,$D1118,B1119,"f",FALSE)</f>
        <v>47422</v>
      </c>
      <c r="E1119" s="177">
        <f>_xll.qlInterestRateIndexValueDate(IndexON,D1119)</f>
        <v>47422</v>
      </c>
      <c r="F1119" s="193">
        <f>IFERROR(_xll.qlIndexFixing(IndexON,D1119,TRUE,_xll.ohTrigger(RecalcTrigger,TriggerON)),NA())</f>
        <v>1.7490657169885182E-2</v>
      </c>
      <c r="H1119" s="42">
        <f>_xll.qlCalendarAdvance(Calendar,$H1118,B1119,"f",FALSE)</f>
        <v>47422</v>
      </c>
      <c r="I1119" s="177">
        <f>_xll.qlInterestRateIndexValueDate(Index1M,$H1119)</f>
        <v>47424</v>
      </c>
      <c r="J1119" s="182">
        <f>IFERROR(_xll.qlIndexFixing(Index1M,$H1119,TRUE,_xll.ohTrigger(RecalcTrigger,Trigger1M)),NA())</f>
        <v>1.7450595365562229E-2</v>
      </c>
      <c r="K1119" s="44">
        <f>IFERROR(_xll.qlIndexFixing(Index3M,H1119,TRUE,_xll.ohTrigger(RecalcTrigger,Trigger3M)),NA())</f>
        <v>1.840139657439719E-2</v>
      </c>
      <c r="L1119" s="44">
        <f>IFERROR(_xll.qlIndexFixing(Index6M,$H1119,TRUE,_xll.ohTrigger(RecalcTrigger,Trigger6M)),NA())</f>
        <v>1.8689084322049476E-2</v>
      </c>
      <c r="M1119" s="183">
        <f>IFERROR(_xll.qlIndexFixing(Index1Y,$H1119,TRUE,_xll.ohTrigger(RecalcTrigger,Trigger1Y)),NA())</f>
        <v>1.8981550801274207E-2</v>
      </c>
      <c r="N1119" s="182">
        <f>IFERROR(_xll.qlIndexFixing(ONIndex1M,I1119,TRUE,_xll.ohTrigger(RecalcTrigger,Trigger1M)),NA())</f>
        <v>1.74370473169283E-2</v>
      </c>
      <c r="O1119" s="44">
        <f>IFERROR(_xll.qlIndexFixing(ONIndex3M,I1119,TRUE,_xll.ohTrigger(RecalcTrigger,Trigger3M)),NA())</f>
        <v>1.8365888601215019E-2</v>
      </c>
      <c r="P1119" s="44">
        <f>IFERROR(_xll.qlIndexFixing(ONIndex6M,I1119,TRUE,_xll.ohTrigger(RecalcTrigger,Trigger6M)),NA())</f>
        <v>1.864375622820269E-2</v>
      </c>
      <c r="Q1119" s="183">
        <f>IFERROR(_xll.qlIndexFixing(ONIndex1Y,I1119,TRUE,_xll.ohTrigger(RecalcTrigger,Trigger1Y)),NA())</f>
        <v>1.8931486090059124E-2</v>
      </c>
    </row>
    <row r="1120" spans="2:17" x14ac:dyDescent="0.2">
      <c r="B1120" s="39" t="s">
        <v>42</v>
      </c>
      <c r="D1120" s="42">
        <f>_xll.qlCalendarAdvance(Calendar,$D1119,B1120,"f",FALSE)</f>
        <v>47429</v>
      </c>
      <c r="E1120" s="177">
        <f>_xll.qlInterestRateIndexValueDate(IndexON,D1120)</f>
        <v>47429</v>
      </c>
      <c r="F1120" s="193">
        <f>IFERROR(_xll.qlIndexFixing(IndexON,D1120,TRUE,_xll.ohTrigger(RecalcTrigger,TriggerON)),NA())</f>
        <v>1.7489573510642842E-2</v>
      </c>
      <c r="H1120" s="42">
        <f>_xll.qlCalendarAdvance(Calendar,$H1119,B1120,"f",FALSE)</f>
        <v>47429</v>
      </c>
      <c r="I1120" s="177">
        <f>_xll.qlInterestRateIndexValueDate(Index1M,$H1120)</f>
        <v>47431</v>
      </c>
      <c r="J1120" s="182">
        <f>IFERROR(_xll.qlIndexFixing(Index1M,$H1120,TRUE,_xll.ohTrigger(RecalcTrigger,Trigger1M)),NA())</f>
        <v>1.7451097219805551E-2</v>
      </c>
      <c r="K1120" s="44">
        <f>IFERROR(_xll.qlIndexFixing(Index3M,H1120,TRUE,_xll.ohTrigger(RecalcTrigger,Trigger3M)),NA())</f>
        <v>1.8399875788050125E-2</v>
      </c>
      <c r="L1120" s="44">
        <f>IFERROR(_xll.qlIndexFixing(Index6M,$H1120,TRUE,_xll.ohTrigger(RecalcTrigger,Trigger6M)),NA())</f>
        <v>1.8685373129544346E-2</v>
      </c>
      <c r="M1120" s="183">
        <f>IFERROR(_xll.qlIndexFixing(Index1Y,$H1120,TRUE,_xll.ohTrigger(RecalcTrigger,Trigger1Y)),NA())</f>
        <v>1.8975993109120522E-2</v>
      </c>
      <c r="N1120" s="182">
        <f>IFERROR(_xll.qlIndexFixing(ONIndex1M,I1120,TRUE,_xll.ohTrigger(RecalcTrigger,Trigger1M)),NA())</f>
        <v>1.7437659049752696E-2</v>
      </c>
      <c r="O1120" s="44">
        <f>IFERROR(_xll.qlIndexFixing(ONIndex3M,I1120,TRUE,_xll.ohTrigger(RecalcTrigger,Trigger3M)),NA())</f>
        <v>1.8364856023591614E-2</v>
      </c>
      <c r="P1120" s="44">
        <f>IFERROR(_xll.qlIndexFixing(ONIndex6M,I1120,TRUE,_xll.ohTrigger(RecalcTrigger,Trigger6M)),NA())</f>
        <v>1.8640943298473545E-2</v>
      </c>
      <c r="Q1120" s="183">
        <f>IFERROR(_xll.qlIndexFixing(ONIndex1Y,I1120,TRUE,_xll.ohTrigger(RecalcTrigger,Trigger1Y)),NA())</f>
        <v>1.8927101161878568E-2</v>
      </c>
    </row>
    <row r="1121" spans="2:17" x14ac:dyDescent="0.2">
      <c r="B1121" s="39" t="s">
        <v>42</v>
      </c>
      <c r="D1121" s="42">
        <f>_xll.qlCalendarAdvance(Calendar,$D1120,B1121,"f",FALSE)</f>
        <v>47436</v>
      </c>
      <c r="E1121" s="177">
        <f>_xll.qlInterestRateIndexValueDate(IndexON,D1121)</f>
        <v>47436</v>
      </c>
      <c r="F1121" s="193">
        <f>IFERROR(_xll.qlIndexFixing(IndexON,D1121,TRUE,_xll.ohTrigger(RecalcTrigger,TriggerON)),NA())</f>
        <v>1.7488435171699734E-2</v>
      </c>
      <c r="H1121" s="42">
        <f>_xll.qlCalendarAdvance(Calendar,$H1120,B1121,"f",FALSE)</f>
        <v>47436</v>
      </c>
      <c r="I1121" s="177">
        <f>_xll.qlInterestRateIndexValueDate(Index1M,$H1121)</f>
        <v>47438</v>
      </c>
      <c r="J1121" s="182">
        <f>IFERROR(_xll.qlIndexFixing(Index1M,$H1121,TRUE,_xll.ohTrigger(RecalcTrigger,Trigger1M)),NA())</f>
        <v>1.7451528788093754E-2</v>
      </c>
      <c r="K1121" s="44">
        <f>IFERROR(_xll.qlIndexFixing(Index3M,H1121,TRUE,_xll.ohTrigger(RecalcTrigger,Trigger3M)),NA())</f>
        <v>1.8398275933135196E-2</v>
      </c>
      <c r="L1121" s="44">
        <f>IFERROR(_xll.qlIndexFixing(Index6M,$H1121,TRUE,_xll.ohTrigger(RecalcTrigger,Trigger6M)),NA())</f>
        <v>1.8681592152380279E-2</v>
      </c>
      <c r="M1121" s="183">
        <f>IFERROR(_xll.qlIndexFixing(Index1Y,$H1121,TRUE,_xll.ohTrigger(RecalcTrigger,Trigger1Y)),NA())</f>
        <v>1.8970396361679878E-2</v>
      </c>
      <c r="N1121" s="182">
        <f>IFERROR(_xll.qlIndexFixing(ONIndex1M,I1121,TRUE,_xll.ohTrigger(RecalcTrigger,Trigger1M)),NA())</f>
        <v>1.7438200183210739E-2</v>
      </c>
      <c r="O1121" s="44">
        <f>IFERROR(_xll.qlIndexFixing(ONIndex3M,I1121,TRUE,_xll.ohTrigger(RecalcTrigger,Trigger3M)),NA())</f>
        <v>1.8363743348919215E-2</v>
      </c>
      <c r="P1121" s="44">
        <f>IFERROR(_xll.qlIndexFixing(ONIndex6M,I1121,TRUE,_xll.ohTrigger(RecalcTrigger,Trigger6M)),NA())</f>
        <v>1.8638057930848717E-2</v>
      </c>
      <c r="Q1121" s="183">
        <f>IFERROR(_xll.qlIndexFixing(ONIndex1Y,I1121,TRUE,_xll.ohTrigger(RecalcTrigger,Trigger1Y)),NA())</f>
        <v>1.8922668010192822E-2</v>
      </c>
    </row>
    <row r="1122" spans="2:17" x14ac:dyDescent="0.2">
      <c r="B1122" s="39" t="s">
        <v>42</v>
      </c>
      <c r="D1122" s="42">
        <f>_xll.qlCalendarAdvance(Calendar,$D1121,B1122,"f",FALSE)</f>
        <v>47443</v>
      </c>
      <c r="E1122" s="177">
        <f>_xll.qlInterestRateIndexValueDate(IndexON,D1122)</f>
        <v>47443</v>
      </c>
      <c r="F1122" s="193">
        <f>IFERROR(_xll.qlIndexFixing(IndexON,D1122,TRUE,_xll.ohTrigger(RecalcTrigger,TriggerON)),NA())</f>
        <v>1.7487242551617044E-2</v>
      </c>
      <c r="H1122" s="42">
        <f>_xll.qlCalendarAdvance(Calendar,$H1121,B1122,"f",FALSE)</f>
        <v>47443</v>
      </c>
      <c r="I1122" s="177">
        <f>_xll.qlInterestRateIndexValueDate(Index1M,$H1122)</f>
        <v>47445</v>
      </c>
      <c r="J1122" s="182">
        <f>IFERROR(_xll.qlIndexFixing(Index1M,$H1122,TRUE,_xll.ohTrigger(RecalcTrigger,Trigger1M)),NA())</f>
        <v>1.7451890335285939E-2</v>
      </c>
      <c r="K1122" s="44">
        <f>IFERROR(_xll.qlIndexFixing(Index3M,H1122,TRUE,_xll.ohTrigger(RecalcTrigger,Trigger3M)),NA())</f>
        <v>1.8396597241756952E-2</v>
      </c>
      <c r="L1122" s="44">
        <f>IFERROR(_xll.qlIndexFixing(Index6M,$H1122,TRUE,_xll.ohTrigger(RecalcTrigger,Trigger6M)),NA())</f>
        <v>1.8677741661434079E-2</v>
      </c>
      <c r="M1122" s="183">
        <f>IFERROR(_xll.qlIndexFixing(Index1Y,$H1122,TRUE,_xll.ohTrigger(RecalcTrigger,Trigger1Y)),NA())</f>
        <v>1.8964760953301022E-2</v>
      </c>
      <c r="N1122" s="182">
        <f>IFERROR(_xll.qlIndexFixing(ONIndex1M,I1122,TRUE,_xll.ohTrigger(RecalcTrigger,Trigger1M)),NA())</f>
        <v>1.7438670981650972E-2</v>
      </c>
      <c r="O1122" s="44">
        <f>IFERROR(_xll.qlIndexFixing(ONIndex3M,I1122,TRUE,_xll.ohTrigger(RecalcTrigger,Trigger3M)),NA())</f>
        <v>1.8362550808053157E-2</v>
      </c>
      <c r="P1122" s="44">
        <f>IFERROR(_xll.qlIndexFixing(ONIndex6M,I1122,TRUE,_xll.ohTrigger(RecalcTrigger,Trigger6M)),NA())</f>
        <v>1.8635100393193937E-2</v>
      </c>
      <c r="Q1122" s="183">
        <f>IFERROR(_xll.qlIndexFixing(ONIndex1Y,I1122,TRUE,_xll.ohTrigger(RecalcTrigger,Trigger1Y)),NA())</f>
        <v>1.8918187021412791E-2</v>
      </c>
    </row>
    <row r="1123" spans="2:17" x14ac:dyDescent="0.2">
      <c r="B1123" s="39" t="s">
        <v>42</v>
      </c>
      <c r="D1123" s="42">
        <f>_xll.qlCalendarAdvance(Calendar,$D1122,B1123,"f",FALSE)</f>
        <v>47450</v>
      </c>
      <c r="E1123" s="177">
        <f>_xll.qlInterestRateIndexValueDate(IndexON,D1123)</f>
        <v>47450</v>
      </c>
      <c r="F1123" s="193">
        <f>IFERROR(_xll.qlIndexFixing(IndexON,D1123,TRUE,_xll.ohTrigger(RecalcTrigger,TriggerON)),NA())</f>
        <v>1.7485996048716146E-2</v>
      </c>
      <c r="H1123" s="42">
        <f>_xll.qlCalendarAdvance(Calendar,$H1122,B1123,"f",FALSE)</f>
        <v>47450</v>
      </c>
      <c r="I1123" s="177">
        <f>_xll.qlInterestRateIndexValueDate(Index1M,$H1123)</f>
        <v>47452</v>
      </c>
      <c r="J1123" s="182">
        <f>IFERROR(_xll.qlIndexFixing(Index1M,$H1123,TRUE,_xll.ohTrigger(RecalcTrigger,Trigger1M)),NA())</f>
        <v>1.7452182126228316E-2</v>
      </c>
      <c r="K1123" s="44">
        <f>IFERROR(_xll.qlIndexFixing(Index3M,H1123,TRUE,_xll.ohTrigger(RecalcTrigger,Trigger3M)),NA())</f>
        <v>1.8393522311123789E-2</v>
      </c>
      <c r="L1123" s="44">
        <f>IFERROR(_xll.qlIndexFixing(Index6M,$H1123,TRUE,_xll.ohTrigger(RecalcTrigger,Trigger6M)),NA())</f>
        <v>1.8674000823554818E-2</v>
      </c>
      <c r="M1123" s="183">
        <f>IFERROR(_xll.qlIndexFixing(Index1Y,$H1123,TRUE,_xll.ohTrigger(RecalcTrigger,Trigger1Y)),NA())</f>
        <v>1.8958888846318411E-2</v>
      </c>
      <c r="N1123" s="182">
        <f>IFERROR(_xll.qlIndexFixing(ONIndex1M,I1123,TRUE,_xll.ohTrigger(RecalcTrigger,Trigger1M)),NA())</f>
        <v>1.7439071709501874E-2</v>
      </c>
      <c r="O1123" s="44">
        <f>IFERROR(_xll.qlIndexFixing(ONIndex3M,I1123,TRUE,_xll.ohTrigger(RecalcTrigger,Trigger3M)),NA())</f>
        <v>1.8361278631848776E-2</v>
      </c>
      <c r="P1123" s="44">
        <f>IFERROR(_xll.qlIndexFixing(ONIndex6M,I1123,TRUE,_xll.ohTrigger(RecalcTrigger,Trigger6M)),NA())</f>
        <v>1.8632070953534807E-2</v>
      </c>
      <c r="Q1123" s="183">
        <f>IFERROR(_xll.qlIndexFixing(ONIndex1Y,I1123,TRUE,_xll.ohTrigger(RecalcTrigger,Trigger1Y)),NA())</f>
        <v>1.8913658581549697E-2</v>
      </c>
    </row>
    <row r="1124" spans="2:17" x14ac:dyDescent="0.2">
      <c r="B1124" s="39" t="s">
        <v>42</v>
      </c>
      <c r="D1124" s="42">
        <f>_xll.qlCalendarAdvance(Calendar,$D1123,B1124,"f",FALSE)</f>
        <v>47457</v>
      </c>
      <c r="E1124" s="177">
        <f>_xll.qlInterestRateIndexValueDate(IndexON,D1124)</f>
        <v>47457</v>
      </c>
      <c r="F1124" s="193">
        <f>IFERROR(_xll.qlIndexFixing(IndexON,D1124,TRUE,_xll.ohTrigger(RecalcTrigger,TriggerON)),NA())</f>
        <v>1.7484696061798033E-2</v>
      </c>
      <c r="H1124" s="42">
        <f>_xll.qlCalendarAdvance(Calendar,$H1123,B1124,"f",FALSE)</f>
        <v>47457</v>
      </c>
      <c r="I1124" s="177">
        <f>_xll.qlInterestRateIndexValueDate(Index1M,$H1124)</f>
        <v>47459</v>
      </c>
      <c r="J1124" s="182">
        <f>IFERROR(_xll.qlIndexFixing(Index1M,$H1124,TRUE,_xll.ohTrigger(RecalcTrigger,Trigger1M)),NA())</f>
        <v>1.7452404425774826E-2</v>
      </c>
      <c r="K1124" s="44">
        <f>IFERROR(_xll.qlIndexFixing(Index3M,H1124,TRUE,_xll.ohTrigger(RecalcTrigger,Trigger3M)),NA())</f>
        <v>1.8391709236026621E-2</v>
      </c>
      <c r="L1124" s="44">
        <f>IFERROR(_xll.qlIndexFixing(Index6M,$H1124,TRUE,_xll.ohTrigger(RecalcTrigger,Trigger6M)),NA())</f>
        <v>1.86700070788502E-2</v>
      </c>
      <c r="M1124" s="183">
        <f>IFERROR(_xll.qlIndexFixing(Index1Y,$H1124,TRUE,_xll.ohTrigger(RecalcTrigger,Trigger1Y)),NA())</f>
        <v>1.89533757311032E-2</v>
      </c>
      <c r="N1124" s="182">
        <f>IFERROR(_xll.qlIndexFixing(ONIndex1M,I1124,TRUE,_xll.ohTrigger(RecalcTrigger,Trigger1M)),NA())</f>
        <v>1.7439402631271861E-2</v>
      </c>
      <c r="O1124" s="44">
        <f>IFERROR(_xll.qlIndexFixing(ONIndex3M,I1124,TRUE,_xll.ohTrigger(RecalcTrigger,Trigger3M)),NA())</f>
        <v>1.8359927051321279E-2</v>
      </c>
      <c r="P1124" s="44">
        <f>IFERROR(_xll.qlIndexFixing(ONIndex6M,I1124,TRUE,_xll.ohTrigger(RecalcTrigger,Trigger6M)),NA())</f>
        <v>1.8628969879896928E-2</v>
      </c>
      <c r="Q1124" s="183">
        <f>IFERROR(_xll.qlIndexFixing(ONIndex1Y,I1124,TRUE,_xll.ohTrigger(RecalcTrigger,Trigger1Y)),NA())</f>
        <v>1.8909083077014444E-2</v>
      </c>
    </row>
    <row r="1125" spans="2:17" x14ac:dyDescent="0.2">
      <c r="B1125" s="39" t="s">
        <v>42</v>
      </c>
      <c r="D1125" s="42">
        <f>_xll.qlCalendarAdvance(Calendar,$D1124,B1125,"f",FALSE)</f>
        <v>47464</v>
      </c>
      <c r="E1125" s="177">
        <f>_xll.qlInterestRateIndexValueDate(IndexON,D1125)</f>
        <v>47464</v>
      </c>
      <c r="F1125" s="193">
        <f>IFERROR(_xll.qlIndexFixing(IndexON,D1125,TRUE,_xll.ohTrigger(RecalcTrigger,TriggerON)),NA())</f>
        <v>1.7483342989184081E-2</v>
      </c>
      <c r="H1125" s="42">
        <f>_xll.qlCalendarAdvance(Calendar,$H1124,B1125,"f",FALSE)</f>
        <v>47464</v>
      </c>
      <c r="I1125" s="177">
        <f>_xll.qlInterestRateIndexValueDate(Index1M,$H1125)</f>
        <v>47466</v>
      </c>
      <c r="J1125" s="182">
        <f>IFERROR(_xll.qlIndexFixing(Index1M,$H1125,TRUE,_xll.ohTrigger(RecalcTrigger,Trigger1M)),NA())</f>
        <v>1.7452557498779421E-2</v>
      </c>
      <c r="K1125" s="44">
        <f>IFERROR(_xll.qlIndexFixing(Index3M,H1125,TRUE,_xll.ohTrigger(RecalcTrigger,Trigger3M)),NA())</f>
        <v>1.8389817970393629E-2</v>
      </c>
      <c r="L1125" s="44">
        <f>IFERROR(_xll.qlIndexFixing(Index6M,$H1125,TRUE,_xll.ohTrigger(RecalcTrigger,Trigger6M)),NA())</f>
        <v>1.866594464886966E-2</v>
      </c>
      <c r="M1125" s="183">
        <f>IFERROR(_xll.qlIndexFixing(Index1Y,$H1125,TRUE,_xll.ohTrigger(RecalcTrigger,Trigger1Y)),NA())</f>
        <v>1.8947626705959737E-2</v>
      </c>
      <c r="N1125" s="182">
        <f>IFERROR(_xll.qlIndexFixing(ONIndex1M,I1125,TRUE,_xll.ohTrigger(RecalcTrigger,Trigger1M)),NA())</f>
        <v>1.7439664011389411E-2</v>
      </c>
      <c r="O1125" s="44">
        <f>IFERROR(_xll.qlIndexFixing(ONIndex3M,I1125,TRUE,_xll.ohTrigger(RecalcTrigger,Trigger3M)),NA())</f>
        <v>1.8358496297325999E-2</v>
      </c>
      <c r="P1125" s="44">
        <f>IFERROR(_xll.qlIndexFixing(ONIndex6M,I1125,TRUE,_xll.ohTrigger(RecalcTrigger,Trigger6M)),NA())</f>
        <v>1.8625797440225966E-2</v>
      </c>
      <c r="Q1125" s="183">
        <f>IFERROR(_xll.qlIndexFixing(ONIndex1Y,I1125,TRUE,_xll.ohTrigger(RecalcTrigger,Trigger1Y)),NA())</f>
        <v>1.8904460894058062E-2</v>
      </c>
    </row>
    <row r="1126" spans="2:17" x14ac:dyDescent="0.2">
      <c r="B1126" s="39" t="s">
        <v>42</v>
      </c>
      <c r="D1126" s="42">
        <f>_xll.qlCalendarAdvance(Calendar,$D1125,B1126,"f",FALSE)</f>
        <v>47471</v>
      </c>
      <c r="E1126" s="177">
        <f>_xll.qlInterestRateIndexValueDate(IndexON,D1126)</f>
        <v>47471</v>
      </c>
      <c r="F1126" s="193">
        <f>IFERROR(_xll.qlIndexFixing(IndexON,D1126,TRUE,_xll.ohTrigger(RecalcTrigger,TriggerON)),NA())</f>
        <v>1.748193722951541E-2</v>
      </c>
      <c r="H1126" s="42">
        <f>_xll.qlCalendarAdvance(Calendar,$H1125,B1126,"f",FALSE)</f>
        <v>47471</v>
      </c>
      <c r="I1126" s="177">
        <f>_xll.qlInterestRateIndexValueDate(Index1M,$H1126)</f>
        <v>47473</v>
      </c>
      <c r="J1126" s="182">
        <f>IFERROR(_xll.qlIndexFixing(Index1M,$H1126,TRUE,_xll.ohTrigger(RecalcTrigger,Trigger1M)),NA())</f>
        <v>1.74526416101012E-2</v>
      </c>
      <c r="K1126" s="44">
        <f>IFERROR(_xll.qlIndexFixing(Index3M,H1126,TRUE,_xll.ohTrigger(RecalcTrigger,Trigger3M)),NA())</f>
        <v>1.8387848746296065E-2</v>
      </c>
      <c r="L1126" s="44">
        <f>IFERROR(_xll.qlIndexFixing(Index6M,$H1126,TRUE,_xll.ohTrigger(RecalcTrigger,Trigger6M)),NA())</f>
        <v>1.8661813804524831E-2</v>
      </c>
      <c r="M1126" s="183">
        <f>IFERROR(_xll.qlIndexFixing(Index1Y,$H1126,TRUE,_xll.ohTrigger(RecalcTrigger,Trigger1Y)),NA())</f>
        <v>1.8941840597228848E-2</v>
      </c>
      <c r="N1126" s="182">
        <f>IFERROR(_xll.qlIndexFixing(ONIndex1M,I1126,TRUE,_xll.ohTrigger(RecalcTrigger,Trigger1M)),NA())</f>
        <v>1.743989831356707E-2</v>
      </c>
      <c r="O1126" s="44">
        <f>IFERROR(_xll.qlIndexFixing(ONIndex3M,I1126,TRUE,_xll.ohTrigger(RecalcTrigger,Trigger3M)),NA())</f>
        <v>1.8356540791648612E-2</v>
      </c>
      <c r="P1126" s="44">
        <f>IFERROR(_xll.qlIndexFixing(ONIndex6M,I1126,TRUE,_xll.ohTrigger(RecalcTrigger,Trigger6M)),NA())</f>
        <v>1.8621614156026922E-2</v>
      </c>
      <c r="Q1126" s="183">
        <f>IFERROR(_xll.qlIndexFixing(ONIndex1Y,I1126,TRUE,_xll.ohTrigger(RecalcTrigger,Trigger1Y)),NA())</f>
        <v>1.8898450120259369E-2</v>
      </c>
    </row>
    <row r="1127" spans="2:17" x14ac:dyDescent="0.2">
      <c r="B1127" s="39" t="s">
        <v>42</v>
      </c>
      <c r="D1127" s="42">
        <f>_xll.qlCalendarAdvance(Calendar,$D1126,B1127,"f",FALSE)</f>
        <v>47479</v>
      </c>
      <c r="E1127" s="177">
        <f>_xll.qlInterestRateIndexValueDate(IndexON,D1127)</f>
        <v>47479</v>
      </c>
      <c r="F1127" s="193">
        <f>IFERROR(_xll.qlIndexFixing(IndexON,D1127,TRUE,_xll.ohTrigger(RecalcTrigger,TriggerON)),NA())</f>
        <v>1.748026664344593E-2</v>
      </c>
      <c r="H1127" s="42">
        <f>_xll.qlCalendarAdvance(Calendar,$H1126,B1127,"f",FALSE)</f>
        <v>47479</v>
      </c>
      <c r="I1127" s="177">
        <f>_xll.qlInterestRateIndexValueDate(Index1M,$H1127)</f>
        <v>47483</v>
      </c>
      <c r="J1127" s="182">
        <f>IFERROR(_xll.qlIndexFixing(Index1M,$H1127,TRUE,_xll.ohTrigger(RecalcTrigger,Trigger1M)),NA())</f>
        <v>1.7452642666796577E-2</v>
      </c>
      <c r="K1127" s="44">
        <f>IFERROR(_xll.qlIndexFixing(Index3M,H1127,TRUE,_xll.ohTrigger(RecalcTrigger,Trigger3M)),NA())</f>
        <v>1.8384288680705074E-2</v>
      </c>
      <c r="L1127" s="44">
        <f>IFERROR(_xll.qlIndexFixing(Index6M,$H1127,TRUE,_xll.ohTrigger(RecalcTrigger,Trigger6M)),NA())</f>
        <v>1.8655322954439613E-2</v>
      </c>
      <c r="M1127" s="183">
        <f>IFERROR(_xll.qlIndexFixing(Index1Y,$H1127,TRUE,_xll.ohTrigger(RecalcTrigger,Trigger1Y)),NA())</f>
        <v>1.8933403061240809E-2</v>
      </c>
      <c r="N1127" s="182">
        <f>IFERROR(_xll.qlIndexFixing(ONIndex1M,I1127,TRUE,_xll.ohTrigger(RecalcTrigger,Trigger1M)),NA())</f>
        <v>1.7440001734598809E-2</v>
      </c>
      <c r="O1127" s="44">
        <f>IFERROR(_xll.qlIndexFixing(ONIndex3M,I1127,TRUE,_xll.ohTrigger(RecalcTrigger,Trigger3M)),NA())</f>
        <v>1.8354929936839071E-2</v>
      </c>
      <c r="P1127" s="44">
        <f>IFERROR(_xll.qlIndexFixing(ONIndex6M,I1127,TRUE,_xll.ohTrigger(RecalcTrigger,Trigger6M)),NA())</f>
        <v>1.86182796002754E-2</v>
      </c>
      <c r="Q1127" s="183">
        <f>IFERROR(_xll.qlIndexFixing(ONIndex1Y,I1127,TRUE,_xll.ohTrigger(RecalcTrigger,Trigger1Y)),NA())</f>
        <v>1.8893722694048876E-2</v>
      </c>
    </row>
    <row r="1128" spans="2:17" x14ac:dyDescent="0.2">
      <c r="B1128" s="39" t="s">
        <v>42</v>
      </c>
      <c r="D1128" s="42">
        <f>_xll.qlCalendarAdvance(Calendar,$D1127,B1128,"f",FALSE)</f>
        <v>47486</v>
      </c>
      <c r="E1128" s="177">
        <f>_xll.qlInterestRateIndexValueDate(IndexON,D1128)</f>
        <v>47486</v>
      </c>
      <c r="F1128" s="193">
        <f>IFERROR(_xll.qlIndexFixing(IndexON,D1128,TRUE,_xll.ohTrigger(RecalcTrigger,TriggerON)),NA())</f>
        <v>1.7478749324935094E-2</v>
      </c>
      <c r="H1128" s="42">
        <f>_xll.qlCalendarAdvance(Calendar,$H1127,B1128,"f",FALSE)</f>
        <v>47486</v>
      </c>
      <c r="I1128" s="177">
        <f>_xll.qlInterestRateIndexValueDate(Index1M,$H1128)</f>
        <v>47490</v>
      </c>
      <c r="J1128" s="182">
        <f>IFERROR(_xll.qlIndexFixing(Index1M,$H1128,TRUE,_xll.ohTrigger(RecalcTrigger,Trigger1M)),NA())</f>
        <v>1.7452560402407728E-2</v>
      </c>
      <c r="K1128" s="44">
        <f>IFERROR(_xll.qlIndexFixing(Index3M,H1128,TRUE,_xll.ohTrigger(RecalcTrigger,Trigger3M)),NA())</f>
        <v>1.8383042889525737E-2</v>
      </c>
      <c r="L1128" s="44">
        <f>IFERROR(_xll.qlIndexFixing(Index6M,$H1128,TRUE,_xll.ohTrigger(RecalcTrigger,Trigger6M)),NA())</f>
        <v>1.8651498591832027E-2</v>
      </c>
      <c r="M1128" s="183">
        <f>IFERROR(_xll.qlIndexFixing(Index1Y,$H1128,TRUE,_xll.ohTrigger(RecalcTrigger,Trigger1Y)),NA())</f>
        <v>1.8927533791844392E-2</v>
      </c>
      <c r="N1128" s="182">
        <f>IFERROR(_xll.qlIndexFixing(ONIndex1M,I1128,TRUE,_xll.ohTrigger(RecalcTrigger,Trigger1M)),NA())</f>
        <v>1.7440035713418567E-2</v>
      </c>
      <c r="O1128" s="44">
        <f>IFERROR(_xll.qlIndexFixing(ONIndex3M,I1128,TRUE,_xll.ohTrigger(RecalcTrigger,Trigger3M)),NA())</f>
        <v>1.8353486783722062E-2</v>
      </c>
      <c r="P1128" s="44">
        <f>IFERROR(_xll.qlIndexFixing(ONIndex6M,I1128,TRUE,_xll.ohTrigger(RecalcTrigger,Trigger6M)),NA())</f>
        <v>1.8615365298755293E-2</v>
      </c>
      <c r="Q1128" s="183">
        <f>IFERROR(_xll.qlIndexFixing(ONIndex1Y,I1128,TRUE,_xll.ohTrigger(RecalcTrigger,Trigger1Y)),NA())</f>
        <v>1.888963445773939E-2</v>
      </c>
    </row>
    <row r="1129" spans="2:17" x14ac:dyDescent="0.2">
      <c r="B1129" s="39" t="s">
        <v>42</v>
      </c>
      <c r="D1129" s="42">
        <f>_xll.qlCalendarAdvance(Calendar,$D1128,B1129,"f",FALSE)</f>
        <v>47493</v>
      </c>
      <c r="E1129" s="177">
        <f>_xll.qlInterestRateIndexValueDate(IndexON,D1129)</f>
        <v>47493</v>
      </c>
      <c r="F1129" s="193">
        <f>IFERROR(_xll.qlIndexFixing(IndexON,D1129,TRUE,_xll.ohTrigger(RecalcTrigger,TriggerON)),NA())</f>
        <v>1.7477180571807693E-2</v>
      </c>
      <c r="H1129" s="42">
        <f>_xll.qlCalendarAdvance(Calendar,$H1128,B1129,"f",FALSE)</f>
        <v>47493</v>
      </c>
      <c r="I1129" s="177">
        <f>_xll.qlInterestRateIndexValueDate(Index1M,$H1129)</f>
        <v>47497</v>
      </c>
      <c r="J1129" s="182">
        <f>IFERROR(_xll.qlIndexFixing(Index1M,$H1129,TRUE,_xll.ohTrigger(RecalcTrigger,Trigger1M)),NA())</f>
        <v>1.7452410084419993E-2</v>
      </c>
      <c r="K1129" s="44">
        <f>IFERROR(_xll.qlIndexFixing(Index3M,H1129,TRUE,_xll.ohTrigger(RecalcTrigger,Trigger3M)),NA())</f>
        <v>1.8380802559988908E-2</v>
      </c>
      <c r="L1129" s="44">
        <f>IFERROR(_xll.qlIndexFixing(Index6M,$H1129,TRUE,_xll.ohTrigger(RecalcTrigger,Trigger6M)),NA())</f>
        <v>1.8647135240741915E-2</v>
      </c>
      <c r="M1129" s="183">
        <f>IFERROR(_xll.qlIndexFixing(Index1Y,$H1129,TRUE,_xll.ohTrigger(RecalcTrigger,Trigger1Y)),NA())</f>
        <v>1.8921628738025539E-2</v>
      </c>
      <c r="N1129" s="182">
        <f>IFERROR(_xll.qlIndexFixing(ONIndex1M,I1129,TRUE,_xll.ohTrigger(RecalcTrigger,Trigger1M)),NA())</f>
        <v>1.7440011809979339E-2</v>
      </c>
      <c r="O1129" s="44">
        <f>IFERROR(_xll.qlIndexFixing(ONIndex3M,I1129,TRUE,_xll.ohTrigger(RecalcTrigger,Trigger3M)),NA())</f>
        <v>1.8351730485255402E-2</v>
      </c>
      <c r="P1129" s="44">
        <f>IFERROR(_xll.qlIndexFixing(ONIndex6M,I1129,TRUE,_xll.ohTrigger(RecalcTrigger,Trigger6M)),NA())</f>
        <v>1.8611900054583685E-2</v>
      </c>
      <c r="Q1129" s="183">
        <f>IFERROR(_xll.qlIndexFixing(ONIndex1Y,I1129,TRUE,_xll.ohTrigger(RecalcTrigger,Trigger1Y)),NA())</f>
        <v>1.8884823007381257E-2</v>
      </c>
    </row>
    <row r="1130" spans="2:17" x14ac:dyDescent="0.2">
      <c r="B1130" s="39" t="s">
        <v>42</v>
      </c>
      <c r="D1130" s="42">
        <f>_xll.qlCalendarAdvance(Calendar,$D1129,B1130,"f",FALSE)</f>
        <v>47500</v>
      </c>
      <c r="E1130" s="177">
        <f>_xll.qlInterestRateIndexValueDate(IndexON,D1130)</f>
        <v>47500</v>
      </c>
      <c r="F1130" s="193">
        <f>IFERROR(_xll.qlIndexFixing(IndexON,D1130,TRUE,_xll.ohTrigger(RecalcTrigger,TriggerON)),NA())</f>
        <v>1.747556078262491E-2</v>
      </c>
      <c r="H1130" s="42">
        <f>_xll.qlCalendarAdvance(Calendar,$H1129,B1130,"f",FALSE)</f>
        <v>47500</v>
      </c>
      <c r="I1130" s="177">
        <f>_xll.qlInterestRateIndexValueDate(Index1M,$H1130)</f>
        <v>47504</v>
      </c>
      <c r="J1130" s="182">
        <f>IFERROR(_xll.qlIndexFixing(Index1M,$H1130,TRUE,_xll.ohTrigger(RecalcTrigger,Trigger1M)),NA())</f>
        <v>1.7452191977692474E-2</v>
      </c>
      <c r="K1130" s="44">
        <f>IFERROR(_xll.qlIndexFixing(Index3M,H1130,TRUE,_xll.ohTrigger(RecalcTrigger,Trigger3M)),NA())</f>
        <v>1.8378773323914237E-2</v>
      </c>
      <c r="L1130" s="44">
        <f>IFERROR(_xll.qlIndexFixing(Index6M,$H1130,TRUE,_xll.ohTrigger(RecalcTrigger,Trigger6M)),NA())</f>
        <v>1.8642704675099635E-2</v>
      </c>
      <c r="M1130" s="183">
        <f>IFERROR(_xll.qlIndexFixing(Index1Y,$H1130,TRUE,_xll.ohTrigger(RecalcTrigger,Trigger1Y)),NA())</f>
        <v>1.8915688294047717E-2</v>
      </c>
      <c r="N1130" s="182">
        <f>IFERROR(_xll.qlIndexFixing(ONIndex1M,I1130,TRUE,_xll.ohTrigger(RecalcTrigger,Trigger1M)),NA())</f>
        <v>1.7439919725159569E-2</v>
      </c>
      <c r="O1130" s="44">
        <f>IFERROR(_xll.qlIndexFixing(ONIndex3M,I1130,TRUE,_xll.ohTrigger(RecalcTrigger,Trigger3M)),NA())</f>
        <v>1.8349896201010907E-2</v>
      </c>
      <c r="P1130" s="44">
        <f>IFERROR(_xll.qlIndexFixing(ONIndex6M,I1130,TRUE,_xll.ohTrigger(RecalcTrigger,Trigger6M)),NA())</f>
        <v>1.8608364822636503E-2</v>
      </c>
      <c r="Q1130" s="183">
        <f>IFERROR(_xll.qlIndexFixing(ONIndex1Y,I1130,TRUE,_xll.ohTrigger(RecalcTrigger,Trigger1Y)),NA())</f>
        <v>1.8879966864853159E-2</v>
      </c>
    </row>
    <row r="1131" spans="2:17" x14ac:dyDescent="0.2">
      <c r="B1131" s="39" t="s">
        <v>42</v>
      </c>
      <c r="D1131" s="42">
        <f>_xll.qlCalendarAdvance(Calendar,$D1130,B1131,"f",FALSE)</f>
        <v>47507</v>
      </c>
      <c r="E1131" s="177">
        <f>_xll.qlInterestRateIndexValueDate(IndexON,D1131)</f>
        <v>47507</v>
      </c>
      <c r="F1131" s="193">
        <f>IFERROR(_xll.qlIndexFixing(IndexON,D1131,TRUE,_xll.ohTrigger(RecalcTrigger,TriggerON)),NA())</f>
        <v>1.747389035594793E-2</v>
      </c>
      <c r="H1131" s="42">
        <f>_xll.qlCalendarAdvance(Calendar,$H1130,B1131,"f",FALSE)</f>
        <v>47507</v>
      </c>
      <c r="I1131" s="177">
        <f>_xll.qlInterestRateIndexValueDate(Index1M,$H1131)</f>
        <v>47511</v>
      </c>
      <c r="J1131" s="182">
        <f>IFERROR(_xll.qlIndexFixing(Index1M,$H1131,TRUE,_xll.ohTrigger(RecalcTrigger,Trigger1M)),NA())</f>
        <v>1.7451906347086855E-2</v>
      </c>
      <c r="K1131" s="44">
        <f>IFERROR(_xll.qlIndexFixing(Index3M,H1131,TRUE,_xll.ohTrigger(RecalcTrigger,Trigger3M)),NA())</f>
        <v>1.8376091379002483E-2</v>
      </c>
      <c r="L1131" s="44">
        <f>IFERROR(_xll.qlIndexFixing(Index6M,$H1131,TRUE,_xll.ohTrigger(RecalcTrigger,Trigger6M)),NA())</f>
        <v>1.8638207165841431E-2</v>
      </c>
      <c r="M1131" s="183">
        <f>IFERROR(_xll.qlIndexFixing(Index1Y,$H1131,TRUE,_xll.ohTrigger(RecalcTrigger,Trigger1Y)),NA())</f>
        <v>1.8909712854169362E-2</v>
      </c>
      <c r="N1131" s="182">
        <f>IFERROR(_xll.qlIndexFixing(ONIndex1M,I1131,TRUE,_xll.ohTrigger(RecalcTrigger,Trigger1M)),NA())</f>
        <v>1.7439759723387738E-2</v>
      </c>
      <c r="O1131" s="44">
        <f>IFERROR(_xll.qlIndexFixing(ONIndex3M,I1131,TRUE,_xll.ohTrigger(RecalcTrigger,Trigger3M)),NA())</f>
        <v>1.8347984161604103E-2</v>
      </c>
      <c r="P1131" s="44">
        <f>IFERROR(_xll.qlIndexFixing(ONIndex6M,I1131,TRUE,_xll.ohTrigger(RecalcTrigger,Trigger6M)),NA())</f>
        <v>1.8604759870779475E-2</v>
      </c>
      <c r="Q1131" s="183">
        <f>IFERROR(_xll.qlIndexFixing(ONIndex1Y,I1131,TRUE,_xll.ohTrigger(RecalcTrigger,Trigger1Y)),NA())</f>
        <v>1.8875066416645936E-2</v>
      </c>
    </row>
    <row r="1132" spans="2:17" x14ac:dyDescent="0.2">
      <c r="B1132" s="39" t="s">
        <v>42</v>
      </c>
      <c r="D1132" s="42">
        <f>_xll.qlCalendarAdvance(Calendar,$D1131,B1132,"f",FALSE)</f>
        <v>47514</v>
      </c>
      <c r="E1132" s="177">
        <f>_xll.qlInterestRateIndexValueDate(IndexON,D1132)</f>
        <v>47514</v>
      </c>
      <c r="F1132" s="193">
        <f>IFERROR(_xll.qlIndexFixing(IndexON,D1132,TRUE,_xll.ohTrigger(RecalcTrigger,TriggerON)),NA())</f>
        <v>1.7472169690417871E-2</v>
      </c>
      <c r="H1132" s="42">
        <f>_xll.qlCalendarAdvance(Calendar,$H1131,B1132,"f",FALSE)</f>
        <v>47514</v>
      </c>
      <c r="I1132" s="177">
        <f>_xll.qlInterestRateIndexValueDate(Index1M,$H1132)</f>
        <v>47518</v>
      </c>
      <c r="J1132" s="182">
        <f>IFERROR(_xll.qlIndexFixing(Index1M,$H1132,TRUE,_xll.ohTrigger(RecalcTrigger,Trigger1M)),NA())</f>
        <v>1.7450376514391217E-2</v>
      </c>
      <c r="K1132" s="44">
        <f>IFERROR(_xll.qlIndexFixing(Index3M,H1132,TRUE,_xll.ohTrigger(RecalcTrigger,Trigger3M)),NA())</f>
        <v>1.8373620991767047E-2</v>
      </c>
      <c r="L1132" s="44">
        <f>IFERROR(_xll.qlIndexFixing(Index6M,$H1132,TRUE,_xll.ohTrigger(RecalcTrigger,Trigger6M)),NA())</f>
        <v>1.8633642983909692E-2</v>
      </c>
      <c r="M1132" s="183">
        <f>IFERROR(_xll.qlIndexFixing(Index1Y,$H1132,TRUE,_xll.ohTrigger(RecalcTrigger,Trigger1Y)),NA())</f>
        <v>1.8903702812642996E-2</v>
      </c>
      <c r="N1132" s="182">
        <f>IFERROR(_xll.qlIndexFixing(ONIndex1M,I1132,TRUE,_xll.ohTrigger(RecalcTrigger,Trigger1M)),NA())</f>
        <v>1.7439532069012387E-2</v>
      </c>
      <c r="O1132" s="44">
        <f>IFERROR(_xll.qlIndexFixing(ONIndex3M,I1132,TRUE,_xll.ohTrigger(RecalcTrigger,Trigger3M)),NA())</f>
        <v>1.8345994598210069E-2</v>
      </c>
      <c r="P1132" s="44">
        <f>IFERROR(_xll.qlIndexFixing(ONIndex6M,I1132,TRUE,_xll.ohTrigger(RecalcTrigger,Trigger6M)),NA())</f>
        <v>1.8601085467038203E-2</v>
      </c>
      <c r="Q1132" s="183">
        <f>IFERROR(_xll.qlIndexFixing(ONIndex1Y,I1132,TRUE,_xll.ohTrigger(RecalcTrigger,Trigger1Y)),NA())</f>
        <v>1.8870122048930682E-2</v>
      </c>
    </row>
    <row r="1133" spans="2:17" x14ac:dyDescent="0.2">
      <c r="B1133" s="39" t="s">
        <v>42</v>
      </c>
      <c r="D1133" s="42">
        <f>_xll.qlCalendarAdvance(Calendar,$D1132,B1133,"f",FALSE)</f>
        <v>47521</v>
      </c>
      <c r="E1133" s="177">
        <f>_xll.qlInterestRateIndexValueDate(IndexON,D1133)</f>
        <v>47521</v>
      </c>
      <c r="F1133" s="193">
        <f>IFERROR(_xll.qlIndexFixing(IndexON,D1133,TRUE,_xll.ohTrigger(RecalcTrigger,TriggerON)),NA())</f>
        <v>1.7470399184356111E-2</v>
      </c>
      <c r="H1133" s="42">
        <f>_xll.qlCalendarAdvance(Calendar,$H1132,B1133,"f",FALSE)</f>
        <v>47521</v>
      </c>
      <c r="I1133" s="177">
        <f>_xll.qlInterestRateIndexValueDate(Index1M,$H1133)</f>
        <v>47525</v>
      </c>
      <c r="J1133" s="182">
        <f>IFERROR(_xll.qlIndexFixing(Index1M,$H1133,TRUE,_xll.ohTrigger(RecalcTrigger,Trigger1M)),NA())</f>
        <v>1.7449970983288234E-2</v>
      </c>
      <c r="K1133" s="44">
        <f>IFERROR(_xll.qlIndexFixing(Index3M,H1133,TRUE,_xll.ohTrigger(RecalcTrigger,Trigger3M)),NA())</f>
        <v>1.8371074382852973E-2</v>
      </c>
      <c r="L1133" s="44">
        <f>IFERROR(_xll.qlIndexFixing(Index6M,$H1133,TRUE,_xll.ohTrigger(RecalcTrigger,Trigger6M)),NA())</f>
        <v>1.8629012400250323E-2</v>
      </c>
      <c r="M1133" s="183">
        <f>IFERROR(_xll.qlIndexFixing(Index1Y,$H1133,TRUE,_xll.ohTrigger(RecalcTrigger,Trigger1Y)),NA())</f>
        <v>1.8897658563715881E-2</v>
      </c>
      <c r="N1133" s="182">
        <f>IFERROR(_xll.qlIndexFixing(ONIndex1M,I1133,TRUE,_xll.ohTrigger(RecalcTrigger,Trigger1M)),NA())</f>
        <v>1.7439237026621868E-2</v>
      </c>
      <c r="O1133" s="44">
        <f>IFERROR(_xll.qlIndexFixing(ONIndex3M,I1133,TRUE,_xll.ohTrigger(RecalcTrigger,Trigger3M)),NA())</f>
        <v>1.8343927741524269E-2</v>
      </c>
      <c r="P1133" s="44">
        <f>IFERROR(_xll.qlIndexFixing(ONIndex6M,I1133,TRUE,_xll.ohTrigger(RecalcTrigger,Trigger6M)),NA())</f>
        <v>1.8597341879358353E-2</v>
      </c>
      <c r="Q1133" s="183">
        <f>IFERROR(_xll.qlIndexFixing(ONIndex1Y,I1133,TRUE,_xll.ohTrigger(RecalcTrigger,Trigger1Y)),NA())</f>
        <v>1.8865134147878493E-2</v>
      </c>
    </row>
    <row r="1134" spans="2:17" x14ac:dyDescent="0.2">
      <c r="B1134" s="39" t="s">
        <v>42</v>
      </c>
      <c r="D1134" s="42">
        <f>_xll.qlCalendarAdvance(Calendar,$D1133,B1134,"f",FALSE)</f>
        <v>47528</v>
      </c>
      <c r="E1134" s="177">
        <f>_xll.qlInterestRateIndexValueDate(IndexON,D1134)</f>
        <v>47528</v>
      </c>
      <c r="F1134" s="193">
        <f>IFERROR(_xll.qlIndexFixing(IndexON,D1134,TRUE,_xll.ohTrigger(RecalcTrigger,TriggerON)),NA())</f>
        <v>1.7468579236483706E-2</v>
      </c>
      <c r="H1134" s="42">
        <f>_xll.qlCalendarAdvance(Calendar,$H1133,B1134,"f",FALSE)</f>
        <v>47528</v>
      </c>
      <c r="I1134" s="177">
        <f>_xll.qlInterestRateIndexValueDate(Index1M,$H1134)</f>
        <v>47532</v>
      </c>
      <c r="J1134" s="182">
        <f>IFERROR(_xll.qlIndexFixing(Index1M,$H1134,TRUE,_xll.ohTrigger(RecalcTrigger,Trigger1M)),NA())</f>
        <v>1.7449498675843649E-2</v>
      </c>
      <c r="K1134" s="44">
        <f>IFERROR(_xll.qlIndexFixing(Index3M,H1134,TRUE,_xll.ohTrigger(RecalcTrigger,Trigger3M)),NA())</f>
        <v>1.8368451784374368E-2</v>
      </c>
      <c r="L1134" s="44">
        <f>IFERROR(_xll.qlIndexFixing(Index6M,$H1134,TRUE,_xll.ohTrigger(RecalcTrigger,Trigger6M)),NA())</f>
        <v>1.862431568581361E-2</v>
      </c>
      <c r="M1134" s="183">
        <f>IFERROR(_xll.qlIndexFixing(Index1Y,$H1134,TRUE,_xll.ohTrigger(RecalcTrigger,Trigger1Y)),NA())</f>
        <v>1.8891580501628712E-2</v>
      </c>
      <c r="N1134" s="182">
        <f>IFERROR(_xll.qlIndexFixing(ONIndex1M,I1134,TRUE,_xll.ohTrigger(RecalcTrigger,Trigger1M)),NA())</f>
        <v>1.7438874860724596E-2</v>
      </c>
      <c r="O1134" s="44">
        <f>IFERROR(_xll.qlIndexFixing(ONIndex3M,I1134,TRUE,_xll.ohTrigger(RecalcTrigger,Trigger3M)),NA())</f>
        <v>1.834178382272178E-2</v>
      </c>
      <c r="P1134" s="44">
        <f>IFERROR(_xll.qlIndexFixing(ONIndex6M,I1134,TRUE,_xll.ohTrigger(RecalcTrigger,Trigger6M)),NA())</f>
        <v>1.8593529375765527E-2</v>
      </c>
      <c r="Q1134" s="183">
        <f>IFERROR(_xll.qlIndexFixing(ONIndex1Y,I1134,TRUE,_xll.ohTrigger(RecalcTrigger,Trigger1Y)),NA())</f>
        <v>1.88601030997404E-2</v>
      </c>
    </row>
    <row r="1135" spans="2:17" x14ac:dyDescent="0.2">
      <c r="B1135" s="39" t="s">
        <v>42</v>
      </c>
      <c r="D1135" s="42">
        <f>_xll.qlCalendarAdvance(Calendar,$D1134,B1135,"f",FALSE)</f>
        <v>47535</v>
      </c>
      <c r="E1135" s="177">
        <f>_xll.qlInterestRateIndexValueDate(IndexON,D1135)</f>
        <v>47535</v>
      </c>
      <c r="F1135" s="193">
        <f>IFERROR(_xll.qlIndexFixing(IndexON,D1135,TRUE,_xll.ohTrigger(RecalcTrigger,TriggerON)),NA())</f>
        <v>1.7466710245201966E-2</v>
      </c>
      <c r="H1135" s="42">
        <f>_xll.qlCalendarAdvance(Calendar,$H1134,B1135,"f",FALSE)</f>
        <v>47535</v>
      </c>
      <c r="I1135" s="177">
        <f>_xll.qlInterestRateIndexValueDate(Index1M,$H1135)</f>
        <v>47539</v>
      </c>
      <c r="J1135" s="182">
        <f>IFERROR(_xll.qlIndexFixing(Index1M,$H1135,TRUE,_xll.ohTrigger(RecalcTrigger,Trigger1M)),NA())</f>
        <v>1.7448959856888484E-2</v>
      </c>
      <c r="K1135" s="44">
        <f>IFERROR(_xll.qlIndexFixing(Index3M,H1135,TRUE,_xll.ohTrigger(RecalcTrigger,Trigger3M)),NA())</f>
        <v>1.8365753428454125E-2</v>
      </c>
      <c r="L1135" s="44">
        <f>IFERROR(_xll.qlIndexFixing(Index6M,$H1135,TRUE,_xll.ohTrigger(RecalcTrigger,Trigger6M)),NA())</f>
        <v>1.8619553111553371E-2</v>
      </c>
      <c r="M1135" s="183">
        <f>IFERROR(_xll.qlIndexFixing(Index1Y,$H1135,TRUE,_xll.ohTrigger(RecalcTrigger,Trigger1Y)),NA())</f>
        <v>1.8885469020616712E-2</v>
      </c>
      <c r="N1135" s="182">
        <f>IFERROR(_xll.qlIndexFixing(ONIndex1M,I1135,TRUE,_xll.ohTrigger(RecalcTrigger,Trigger1M)),NA())</f>
        <v>1.7438445835589178E-2</v>
      </c>
      <c r="O1135" s="44">
        <f>IFERROR(_xll.qlIndexFixing(ONIndex3M,I1135,TRUE,_xll.ohTrigger(RecalcTrigger,Trigger3M)),NA())</f>
        <v>1.8339563072498066E-2</v>
      </c>
      <c r="P1135" s="44">
        <f>IFERROR(_xll.qlIndexFixing(ONIndex6M,I1135,TRUE,_xll.ohTrigger(RecalcTrigger,Trigger6M)),NA())</f>
        <v>1.8589648224205391E-2</v>
      </c>
      <c r="Q1135" s="183">
        <f>IFERROR(_xll.qlIndexFixing(ONIndex1Y,I1135,TRUE,_xll.ohTrigger(RecalcTrigger,Trigger1Y)),NA())</f>
        <v>1.8855029290847369E-2</v>
      </c>
    </row>
    <row r="1136" spans="2:17" x14ac:dyDescent="0.2">
      <c r="B1136" s="39" t="s">
        <v>42</v>
      </c>
      <c r="D1136" s="42">
        <f>_xll.qlCalendarAdvance(Calendar,$D1135,B1136,"f",FALSE)</f>
        <v>47542</v>
      </c>
      <c r="E1136" s="177">
        <f>_xll.qlInterestRateIndexValueDate(IndexON,D1136)</f>
        <v>47542</v>
      </c>
      <c r="F1136" s="193">
        <f>IFERROR(_xll.qlIndexFixing(IndexON,D1136,TRUE,_xll.ohTrigger(RecalcTrigger,TriggerON)),NA())</f>
        <v>1.7464792609072077E-2</v>
      </c>
      <c r="H1136" s="42">
        <f>_xll.qlCalendarAdvance(Calendar,$H1135,B1136,"f",FALSE)</f>
        <v>47542</v>
      </c>
      <c r="I1136" s="177">
        <f>_xll.qlInterestRateIndexValueDate(Index1M,$H1136)</f>
        <v>47546</v>
      </c>
      <c r="J1136" s="182">
        <f>IFERROR(_xll.qlIndexFixing(Index1M,$H1136,TRUE,_xll.ohTrigger(RecalcTrigger,Trigger1M)),NA())</f>
        <v>1.7449474606159525E-2</v>
      </c>
      <c r="K1136" s="44">
        <f>IFERROR(_xll.qlIndexFixing(Index3M,H1136,TRUE,_xll.ohTrigger(RecalcTrigger,Trigger3M)),NA())</f>
        <v>1.8363234420829981E-2</v>
      </c>
      <c r="L1136" s="44">
        <f>IFERROR(_xll.qlIndexFixing(Index6M,$H1136,TRUE,_xll.ohTrigger(RecalcTrigger,Trigger6M)),NA())</f>
        <v>1.8614948706246109E-2</v>
      </c>
      <c r="M1136" s="183">
        <f>IFERROR(_xll.qlIndexFixing(Index1Y,$H1136,TRUE,_xll.ohTrigger(RecalcTrigger,Trigger1Y)),NA())</f>
        <v>1.8879324514907869E-2</v>
      </c>
      <c r="N1136" s="182">
        <f>IFERROR(_xll.qlIndexFixing(ONIndex1M,I1136,TRUE,_xll.ohTrigger(RecalcTrigger,Trigger1M)),NA())</f>
        <v>1.7437950215963838E-2</v>
      </c>
      <c r="O1136" s="44">
        <f>IFERROR(_xll.qlIndexFixing(ONIndex3M,I1136,TRUE,_xll.ohTrigger(RecalcTrigger,Trigger3M)),NA())</f>
        <v>1.8337265721788398E-2</v>
      </c>
      <c r="P1136" s="44">
        <f>IFERROR(_xll.qlIndexFixing(ONIndex6M,I1136,TRUE,_xll.ohTrigger(RecalcTrigger,Trigger6M)),NA())</f>
        <v>1.8585698692783481E-2</v>
      </c>
      <c r="Q1136" s="183">
        <f>IFERROR(_xll.qlIndexFixing(ONIndex1Y,I1136,TRUE,_xll.ohTrigger(RecalcTrigger,Trigger1Y)),NA())</f>
        <v>1.8849913107370497E-2</v>
      </c>
    </row>
    <row r="1137" spans="2:17" x14ac:dyDescent="0.2">
      <c r="B1137" s="39" t="s">
        <v>42</v>
      </c>
      <c r="D1137" s="42">
        <f>_xll.qlCalendarAdvance(Calendar,$D1136,B1137,"f",FALSE)</f>
        <v>47549</v>
      </c>
      <c r="E1137" s="177">
        <f>_xll.qlInterestRateIndexValueDate(IndexON,D1137)</f>
        <v>47549</v>
      </c>
      <c r="F1137" s="193">
        <f>IFERROR(_xll.qlIndexFixing(IndexON,D1137,TRUE,_xll.ohTrigger(RecalcTrigger,TriggerON)),NA())</f>
        <v>1.7462826726655223E-2</v>
      </c>
      <c r="H1137" s="42">
        <f>_xll.qlCalendarAdvance(Calendar,$H1136,B1137,"f",FALSE)</f>
        <v>47549</v>
      </c>
      <c r="I1137" s="177">
        <f>_xll.qlInterestRateIndexValueDate(Index1M,$H1137)</f>
        <v>47553</v>
      </c>
      <c r="J1137" s="182">
        <f>IFERROR(_xll.qlIndexFixing(Index1M,$H1137,TRUE,_xll.ohTrigger(RecalcTrigger,Trigger1M)),NA())</f>
        <v>1.7448789394457952E-2</v>
      </c>
      <c r="K1137" s="44">
        <f>IFERROR(_xll.qlIndexFixing(Index3M,H1137,TRUE,_xll.ohTrigger(RecalcTrigger,Trigger3M)),NA())</f>
        <v>1.8360379768045387E-2</v>
      </c>
      <c r="L1137" s="44">
        <f>IFERROR(_xll.qlIndexFixing(Index6M,$H1137,TRUE,_xll.ohTrigger(RecalcTrigger,Trigger6M)),NA())</f>
        <v>1.8610045580095366E-2</v>
      </c>
      <c r="M1137" s="183">
        <f>IFERROR(_xll.qlIndexFixing(Index1Y,$H1137,TRUE,_xll.ohTrigger(RecalcTrigger,Trigger1Y)),NA())</f>
        <v>1.8873147378724926E-2</v>
      </c>
      <c r="N1137" s="182">
        <f>IFERROR(_xll.qlIndexFixing(ONIndex1M,I1137,TRUE,_xll.ohTrigger(RecalcTrigger,Trigger1M)),NA())</f>
        <v>1.7437388266117182E-2</v>
      </c>
      <c r="O1137" s="44">
        <f>IFERROR(_xll.qlIndexFixing(ONIndex3M,I1137,TRUE,_xll.ohTrigger(RecalcTrigger,Trigger3M)),NA())</f>
        <v>1.8334892001607983E-2</v>
      </c>
      <c r="P1137" s="44">
        <f>IFERROR(_xll.qlIndexFixing(ONIndex6M,I1137,TRUE,_xll.ohTrigger(RecalcTrigger,Trigger6M)),NA())</f>
        <v>1.8581681049285592E-2</v>
      </c>
      <c r="Q1137" s="183">
        <f>IFERROR(_xll.qlIndexFixing(ONIndex1Y,I1137,TRUE,_xll.ohTrigger(RecalcTrigger,Trigger1Y)),NA())</f>
        <v>1.8844754935720687E-2</v>
      </c>
    </row>
    <row r="1138" spans="2:17" x14ac:dyDescent="0.2">
      <c r="B1138" s="39" t="s">
        <v>42</v>
      </c>
      <c r="D1138" s="42">
        <f>_xll.qlCalendarAdvance(Calendar,$D1137,B1138,"f",FALSE)</f>
        <v>47556</v>
      </c>
      <c r="E1138" s="177">
        <f>_xll.qlInterestRateIndexValueDate(IndexON,D1138)</f>
        <v>47556</v>
      </c>
      <c r="F1138" s="193">
        <f>IFERROR(_xll.qlIndexFixing(IndexON,D1138,TRUE,_xll.ohTrigger(RecalcTrigger,TriggerON)),NA())</f>
        <v>1.7460812996432651E-2</v>
      </c>
      <c r="H1138" s="42">
        <f>_xll.qlCalendarAdvance(Calendar,$H1137,B1138,"f",FALSE)</f>
        <v>47556</v>
      </c>
      <c r="I1138" s="177">
        <f>_xll.qlInterestRateIndexValueDate(Index1M,$H1138)</f>
        <v>47560</v>
      </c>
      <c r="J1138" s="182">
        <f>IFERROR(_xll.qlIndexFixing(Index1M,$H1138,TRUE,_xll.ohTrigger(RecalcTrigger,Trigger1M)),NA())</f>
        <v>1.7448038512946146E-2</v>
      </c>
      <c r="K1138" s="44">
        <f>IFERROR(_xll.qlIndexFixing(Index3M,H1138,TRUE,_xll.ohTrigger(RecalcTrigger,Trigger3M)),NA())</f>
        <v>1.8357450066986247E-2</v>
      </c>
      <c r="L1138" s="44">
        <f>IFERROR(_xll.qlIndexFixing(Index6M,$H1138,TRUE,_xll.ohTrigger(RecalcTrigger,Trigger6M)),NA())</f>
        <v>1.8605077439161503E-2</v>
      </c>
      <c r="M1138" s="183">
        <f>IFERROR(_xll.qlIndexFixing(Index1Y,$H1138,TRUE,_xll.ohTrigger(RecalcTrigger,Trigger1Y)),NA())</f>
        <v>1.8866938006283827E-2</v>
      </c>
      <c r="N1138" s="182">
        <f>IFERROR(_xll.qlIndexFixing(ONIndex1M,I1138,TRUE,_xll.ohTrigger(RecalcTrigger,Trigger1M)),NA())</f>
        <v>1.7436760250637562E-2</v>
      </c>
      <c r="O1138" s="44">
        <f>IFERROR(_xll.qlIndexFixing(ONIndex3M,I1138,TRUE,_xll.ohTrigger(RecalcTrigger,Trigger3M)),NA())</f>
        <v>1.8332442142732219E-2</v>
      </c>
      <c r="P1138" s="44">
        <f>IFERROR(_xll.qlIndexFixing(ONIndex6M,I1138,TRUE,_xll.ohTrigger(RecalcTrigger,Trigger6M)),NA())</f>
        <v>1.8577595561817262E-2</v>
      </c>
      <c r="Q1138" s="183">
        <f>IFERROR(_xll.qlIndexFixing(ONIndex1Y,I1138,TRUE,_xll.ohTrigger(RecalcTrigger,Trigger1Y)),NA())</f>
        <v>1.8839555161909161E-2</v>
      </c>
    </row>
    <row r="1139" spans="2:17" x14ac:dyDescent="0.2">
      <c r="B1139" s="39" t="s">
        <v>42</v>
      </c>
      <c r="D1139" s="42">
        <f>_xll.qlCalendarAdvance(Calendar,$D1138,B1139,"f",FALSE)</f>
        <v>47563</v>
      </c>
      <c r="E1139" s="177">
        <f>_xll.qlInterestRateIndexValueDate(IndexON,D1139)</f>
        <v>47563</v>
      </c>
      <c r="F1139" s="193">
        <f>IFERROR(_xll.qlIndexFixing(IndexON,D1139,TRUE,_xll.ohTrigger(RecalcTrigger,TriggerON)),NA())</f>
        <v>1.7458751817045481E-2</v>
      </c>
      <c r="H1139" s="42">
        <f>_xll.qlCalendarAdvance(Calendar,$H1138,B1139,"f",FALSE)</f>
        <v>47563</v>
      </c>
      <c r="I1139" s="177">
        <f>_xll.qlInterestRateIndexValueDate(Index1M,$H1139)</f>
        <v>47567</v>
      </c>
      <c r="J1139" s="182">
        <f>IFERROR(_xll.qlIndexFixing(Index1M,$H1139,TRUE,_xll.ohTrigger(RecalcTrigger,Trigger1M)),NA())</f>
        <v>1.744722222649352E-2</v>
      </c>
      <c r="K1139" s="44">
        <f>IFERROR(_xll.qlIndexFixing(Index3M,H1139,TRUE,_xll.ohTrigger(RecalcTrigger,Trigger3M)),NA())</f>
        <v>1.8354445549800764E-2</v>
      </c>
      <c r="L1139" s="44">
        <f>IFERROR(_xll.qlIndexFixing(Index6M,$H1139,TRUE,_xll.ohTrigger(RecalcTrigger,Trigger6M)),NA())</f>
        <v>1.86000445544473E-2</v>
      </c>
      <c r="M1139" s="183">
        <f>IFERROR(_xll.qlIndexFixing(Index1Y,$H1139,TRUE,_xll.ohTrigger(RecalcTrigger,Trigger1Y)),NA())</f>
        <v>1.8860696791793072E-2</v>
      </c>
      <c r="N1139" s="182">
        <f>IFERROR(_xll.qlIndexFixing(ONIndex1M,I1139,TRUE,_xll.ohTrigger(RecalcTrigger,Trigger1M)),NA())</f>
        <v>1.7436066434033393E-2</v>
      </c>
      <c r="O1139" s="44">
        <f>IFERROR(_xll.qlIndexFixing(ONIndex3M,I1139,TRUE,_xll.ohTrigger(RecalcTrigger,Trigger3M)),NA())</f>
        <v>1.8329916376096378E-2</v>
      </c>
      <c r="P1139" s="44">
        <f>IFERROR(_xll.qlIndexFixing(ONIndex6M,I1139,TRUE,_xll.ohTrigger(RecalcTrigger,Trigger6M)),NA())</f>
        <v>1.8573442498324155E-2</v>
      </c>
      <c r="Q1139" s="183">
        <f>IFERROR(_xll.qlIndexFixing(ONIndex1Y,I1139,TRUE,_xll.ohTrigger(RecalcTrigger,Trigger1Y)),NA())</f>
        <v>1.8834314172266886E-2</v>
      </c>
    </row>
    <row r="1140" spans="2:17" x14ac:dyDescent="0.2">
      <c r="B1140" s="39" t="s">
        <v>42</v>
      </c>
      <c r="D1140" s="42">
        <f>_xll.qlCalendarAdvance(Calendar,$D1139,B1140,"f",FALSE)</f>
        <v>47570</v>
      </c>
      <c r="E1140" s="177">
        <f>_xll.qlInterestRateIndexValueDate(IndexON,D1140)</f>
        <v>47570</v>
      </c>
      <c r="F1140" s="193">
        <f>IFERROR(_xll.qlIndexFixing(IndexON,D1140,TRUE,_xll.ohTrigger(RecalcTrigger,TriggerON)),NA())</f>
        <v>1.745664358681509E-2</v>
      </c>
      <c r="H1140" s="42">
        <f>_xll.qlCalendarAdvance(Calendar,$H1139,B1140,"f",FALSE)</f>
        <v>47570</v>
      </c>
      <c r="I1140" s="177">
        <f>_xll.qlInterestRateIndexValueDate(Index1M,$H1140)</f>
        <v>47574</v>
      </c>
      <c r="J1140" s="182">
        <f>IFERROR(_xll.qlIndexFixing(Index1M,$H1140,TRUE,_xll.ohTrigger(RecalcTrigger,Trigger1M)),NA())</f>
        <v>1.7446340799972072E-2</v>
      </c>
      <c r="K1140" s="44">
        <f>IFERROR(_xll.qlIndexFixing(Index3M,H1140,TRUE,_xll.ohTrigger(RecalcTrigger,Trigger3M)),NA())</f>
        <v>1.8351133411674495E-2</v>
      </c>
      <c r="L1140" s="44">
        <f>IFERROR(_xll.qlIndexFixing(Index6M,$H1140,TRUE,_xll.ohTrigger(RecalcTrigger,Trigger6M)),NA())</f>
        <v>1.8594854735817616E-2</v>
      </c>
      <c r="M1140" s="183">
        <f>IFERROR(_xll.qlIndexFixing(Index1Y,$H1140,TRUE,_xll.ohTrigger(RecalcTrigger,Trigger1Y)),NA())</f>
        <v>1.8854424129455906E-2</v>
      </c>
      <c r="N1140" s="182">
        <f>IFERROR(_xll.qlIndexFixing(ONIndex1M,I1140,TRUE,_xll.ohTrigger(RecalcTrigger,Trigger1M)),NA())</f>
        <v>1.7435307080573281E-2</v>
      </c>
      <c r="O1140" s="44">
        <f>IFERROR(_xll.qlIndexFixing(ONIndex3M,I1140,TRUE,_xll.ohTrigger(RecalcTrigger,Trigger3M)),NA())</f>
        <v>1.8327314932795602E-2</v>
      </c>
      <c r="P1140" s="44">
        <f>IFERROR(_xll.qlIndexFixing(ONIndex6M,I1140,TRUE,_xll.ohTrigger(RecalcTrigger,Trigger6M)),NA())</f>
        <v>1.8569222126751939E-2</v>
      </c>
      <c r="Q1140" s="183">
        <f>IFERROR(_xll.qlIndexFixing(ONIndex1Y,I1140,TRUE,_xll.ohTrigger(RecalcTrigger,Trigger1Y)),NA())</f>
        <v>1.8829032353044894E-2</v>
      </c>
    </row>
    <row r="1141" spans="2:17" x14ac:dyDescent="0.2">
      <c r="B1141" s="39" t="s">
        <v>42</v>
      </c>
      <c r="D1141" s="42">
        <f>_xll.qlCalendarAdvance(Calendar,$D1140,B1141,"f",FALSE)</f>
        <v>47577</v>
      </c>
      <c r="E1141" s="177">
        <f>_xll.qlInterestRateIndexValueDate(IndexON,D1141)</f>
        <v>47577</v>
      </c>
      <c r="F1141" s="193">
        <f>IFERROR(_xll.qlIndexFixing(IndexON,D1141,TRUE,_xll.ohTrigger(RecalcTrigger,TriggerON)),NA())</f>
        <v>1.745448870454247E-2</v>
      </c>
      <c r="H1141" s="42">
        <f>_xll.qlCalendarAdvance(Calendar,$H1140,B1141,"f",FALSE)</f>
        <v>47577</v>
      </c>
      <c r="I1141" s="177">
        <f>_xll.qlInterestRateIndexValueDate(Index1M,$H1141)</f>
        <v>47581</v>
      </c>
      <c r="J1141" s="182">
        <f>IFERROR(_xll.qlIndexFixing(Index1M,$H1141,TRUE,_xll.ohTrigger(RecalcTrigger,Trigger1M)),NA())</f>
        <v>1.7445045107288948E-2</v>
      </c>
      <c r="K1141" s="44">
        <f>IFERROR(_xll.qlIndexFixing(Index3M,H1141,TRUE,_xll.ohTrigger(RecalcTrigger,Trigger3M)),NA())</f>
        <v>1.8347985385825705E-2</v>
      </c>
      <c r="L1141" s="44">
        <f>IFERROR(_xll.qlIndexFixing(Index6M,$H1141,TRUE,_xll.ohTrigger(RecalcTrigger,Trigger6M)),NA())</f>
        <v>1.8589697934026789E-2</v>
      </c>
      <c r="M1141" s="183">
        <f>IFERROR(_xll.qlIndexFixing(Index1Y,$H1141,TRUE,_xll.ohTrigger(RecalcTrigger,Trigger1Y)),NA())</f>
        <v>1.8848120413467694E-2</v>
      </c>
      <c r="N1141" s="182">
        <f>IFERROR(_xll.qlIndexFixing(ONIndex1M,I1141,TRUE,_xll.ohTrigger(RecalcTrigger,Trigger1M)),NA())</f>
        <v>1.7434482454845579E-2</v>
      </c>
      <c r="O1141" s="44">
        <f>IFERROR(_xll.qlIndexFixing(ONIndex3M,I1141,TRUE,_xll.ohTrigger(RecalcTrigger,Trigger3M)),NA())</f>
        <v>1.8324638043445418E-2</v>
      </c>
      <c r="P1141" s="44">
        <f>IFERROR(_xll.qlIndexFixing(ONIndex6M,I1141,TRUE,_xll.ohTrigger(RecalcTrigger,Trigger6M)),NA())</f>
        <v>1.8564934715206149E-2</v>
      </c>
      <c r="Q1141" s="183">
        <f>IFERROR(_xll.qlIndexFixing(ONIndex1Y,I1141,TRUE,_xll.ohTrigger(RecalcTrigger,Trigger1Y)),NA())</f>
        <v>1.8823710090574153E-2</v>
      </c>
    </row>
    <row r="1142" spans="2:17" x14ac:dyDescent="0.2">
      <c r="B1142" s="39" t="s">
        <v>42</v>
      </c>
      <c r="D1142" s="42">
        <f>_xll.qlCalendarAdvance(Calendar,$D1141,B1142,"f",FALSE)</f>
        <v>47584</v>
      </c>
      <c r="E1142" s="177">
        <f>_xll.qlInterestRateIndexValueDate(IndexON,D1142)</f>
        <v>47584</v>
      </c>
      <c r="F1142" s="193">
        <f>IFERROR(_xll.qlIndexFixing(IndexON,D1142,TRUE,_xll.ohTrigger(RecalcTrigger,TriggerON)),NA())</f>
        <v>1.7452287568628932E-2</v>
      </c>
      <c r="H1142" s="42">
        <f>_xll.qlCalendarAdvance(Calendar,$H1141,B1142,"f",FALSE)</f>
        <v>47584</v>
      </c>
      <c r="I1142" s="177">
        <f>_xll.qlInterestRateIndexValueDate(Index1M,$H1142)</f>
        <v>47588</v>
      </c>
      <c r="J1142" s="182">
        <f>IFERROR(_xll.qlIndexFixing(Index1M,$H1142,TRUE,_xll.ohTrigger(RecalcTrigger,Trigger1M)),NA())</f>
        <v>1.7444038836478271E-2</v>
      </c>
      <c r="K1142" s="44">
        <f>IFERROR(_xll.qlIndexFixing(Index3M,H1142,TRUE,_xll.ohTrigger(RecalcTrigger,Trigger3M)),NA())</f>
        <v>1.834476322747634E-2</v>
      </c>
      <c r="L1142" s="44">
        <f>IFERROR(_xll.qlIndexFixing(Index6M,$H1142,TRUE,_xll.ohTrigger(RecalcTrigger,Trigger6M)),NA())</f>
        <v>1.8584477185339655E-2</v>
      </c>
      <c r="M1142" s="183">
        <f>IFERROR(_xll.qlIndexFixing(Index1Y,$H1142,TRUE,_xll.ohTrigger(RecalcTrigger,Trigger1Y)),NA())</f>
        <v>1.8841786038017224E-2</v>
      </c>
      <c r="N1142" s="182">
        <f>IFERROR(_xll.qlIndexFixing(ONIndex1M,I1142,TRUE,_xll.ohTrigger(RecalcTrigger,Trigger1M)),NA())</f>
        <v>1.7433592821438637E-2</v>
      </c>
      <c r="O1142" s="44">
        <f>IFERROR(_xll.qlIndexFixing(ONIndex3M,I1142,TRUE,_xll.ohTrigger(RecalcTrigger,Trigger3M)),NA())</f>
        <v>1.8321885939220905E-2</v>
      </c>
      <c r="P1142" s="44">
        <f>IFERROR(_xll.qlIndexFixing(ONIndex6M,I1142,TRUE,_xll.ohTrigger(RecalcTrigger,Trigger6M)),NA())</f>
        <v>1.8560580531552517E-2</v>
      </c>
      <c r="Q1142" s="183">
        <f>IFERROR(_xll.qlIndexFixing(ONIndex1Y,I1142,TRUE,_xll.ohTrigger(RecalcTrigger,Trigger1Y)),NA())</f>
        <v>1.8818347771025756E-2</v>
      </c>
    </row>
    <row r="1143" spans="2:17" x14ac:dyDescent="0.2">
      <c r="B1143" s="39" t="s">
        <v>42</v>
      </c>
      <c r="D1143" s="42">
        <f>_xll.qlCalendarAdvance(Calendar,$D1142,B1143,"f",FALSE)</f>
        <v>47591</v>
      </c>
      <c r="E1143" s="177">
        <f>_xll.qlInterestRateIndexValueDate(IndexON,D1143)</f>
        <v>47591</v>
      </c>
      <c r="F1143" s="193">
        <f>IFERROR(_xll.qlIndexFixing(IndexON,D1143,TRUE,_xll.ohTrigger(RecalcTrigger,TriggerON)),NA())</f>
        <v>1.7451080932334051E-2</v>
      </c>
      <c r="H1143" s="42">
        <f>_xll.qlCalendarAdvance(Calendar,$H1142,B1143,"f",FALSE)</f>
        <v>47591</v>
      </c>
      <c r="I1143" s="177">
        <f>_xll.qlInterestRateIndexValueDate(Index1M,$H1143)</f>
        <v>47597</v>
      </c>
      <c r="J1143" s="182">
        <f>IFERROR(_xll.qlIndexFixing(Index1M,$H1143,TRUE,_xll.ohTrigger(RecalcTrigger,Trigger1M)),NA())</f>
        <v>1.7442650525148373E-2</v>
      </c>
      <c r="K1143" s="44">
        <f>IFERROR(_xll.qlIndexFixing(Index3M,H1143,TRUE,_xll.ohTrigger(RecalcTrigger,Trigger3M)),NA())</f>
        <v>1.8340511896671581E-2</v>
      </c>
      <c r="L1143" s="44">
        <f>IFERROR(_xll.qlIndexFixing(Index6M,$H1143,TRUE,_xll.ohTrigger(RecalcTrigger,Trigger6M)),NA())</f>
        <v>1.8577671267513838E-2</v>
      </c>
      <c r="M1143" s="183">
        <f>IFERROR(_xll.qlIndexFixing(Index1Y,$H1143,TRUE,_xll.ohTrigger(RecalcTrigger,Trigger1Y)),NA())</f>
        <v>1.8833597424738051E-2</v>
      </c>
      <c r="N1143" s="182">
        <f>IFERROR(_xll.qlIndexFixing(ONIndex1M,I1143,TRUE,_xll.ohTrigger(RecalcTrigger,Trigger1M)),NA())</f>
        <v>1.7433053364479534E-2</v>
      </c>
      <c r="O1143" s="44">
        <f>IFERROR(_xll.qlIndexFixing(ONIndex3M,I1143,TRUE,_xll.ohTrigger(RecalcTrigger,Trigger3M)),NA())</f>
        <v>1.8318755915434082E-2</v>
      </c>
      <c r="P1143" s="44">
        <f>IFERROR(_xll.qlIndexFixing(ONIndex6M,I1143,TRUE,_xll.ohTrigger(RecalcTrigger,Trigger6M)),NA())</f>
        <v>1.8555200815759676E-2</v>
      </c>
      <c r="Q1143" s="183">
        <f>IFERROR(_xll.qlIndexFixing(ONIndex1Y,I1143,TRUE,_xll.ohTrigger(RecalcTrigger,Trigger1Y)),NA())</f>
        <v>1.8811601231671915E-2</v>
      </c>
    </row>
    <row r="1144" spans="2:17" x14ac:dyDescent="0.2">
      <c r="B1144" s="39" t="s">
        <v>42</v>
      </c>
      <c r="D1144" s="42">
        <f>_xll.qlCalendarAdvance(Calendar,$D1143,B1144,"f",FALSE)</f>
        <v>47598</v>
      </c>
      <c r="E1144" s="177">
        <f>_xll.qlInterestRateIndexValueDate(IndexON,D1144)</f>
        <v>47598</v>
      </c>
      <c r="F1144" s="193">
        <f>IFERROR(_xll.qlIndexFixing(IndexON,D1144,TRUE,_xll.ohTrigger(RecalcTrigger,TriggerON)),NA())</f>
        <v>1.7447748129963969E-2</v>
      </c>
      <c r="H1144" s="42">
        <f>_xll.qlCalendarAdvance(Calendar,$H1143,B1144,"f",FALSE)</f>
        <v>47598</v>
      </c>
      <c r="I1144" s="177">
        <f>_xll.qlInterestRateIndexValueDate(Index1M,$H1144)</f>
        <v>47602</v>
      </c>
      <c r="J1144" s="182">
        <f>IFERROR(_xll.qlIndexFixing(Index1M,$H1144,TRUE,_xll.ohTrigger(RecalcTrigger,Trigger1M)),NA())</f>
        <v>1.7441833475960067E-2</v>
      </c>
      <c r="K1144" s="44">
        <f>IFERROR(_xll.qlIndexFixing(Index3M,H1144,TRUE,_xll.ohTrigger(RecalcTrigger,Trigger3M)),NA())</f>
        <v>1.8338097441875485E-2</v>
      </c>
      <c r="L1144" s="44">
        <f>IFERROR(_xll.qlIndexFixing(Index6M,$H1144,TRUE,_xll.ohTrigger(RecalcTrigger,Trigger6M)),NA())</f>
        <v>1.8573844931281933E-2</v>
      </c>
      <c r="M1144" s="183">
        <f>IFERROR(_xll.qlIndexFixing(Index1Y,$H1144,TRUE,_xll.ohTrigger(RecalcTrigger,Trigger1Y)),NA())</f>
        <v>1.8829026885447891E-2</v>
      </c>
      <c r="N1144" s="182">
        <f>IFERROR(_xll.qlIndexFixing(ONIndex1M,I1144,TRUE,_xll.ohTrigger(RecalcTrigger,Trigger1M)),NA())</f>
        <v>1.7431468790247706E-2</v>
      </c>
      <c r="O1144" s="44">
        <f>IFERROR(_xll.qlIndexFixing(ONIndex3M,I1144,TRUE,_xll.ohTrigger(RecalcTrigger,Trigger3M)),NA())</f>
        <v>1.8315736371725677E-2</v>
      </c>
      <c r="P1144" s="44">
        <f>IFERROR(_xll.qlIndexFixing(ONIndex6M,I1144,TRUE,_xll.ohTrigger(RecalcTrigger,Trigger6M)),NA())</f>
        <v>1.8551026539475046E-2</v>
      </c>
      <c r="Q1144" s="183">
        <f>IFERROR(_xll.qlIndexFixing(ONIndex1Y,I1144,TRUE,_xll.ohTrigger(RecalcTrigger,Trigger1Y)),NA())</f>
        <v>1.8806723996362962E-2</v>
      </c>
    </row>
    <row r="1145" spans="2:17" x14ac:dyDescent="0.2">
      <c r="B1145" s="39" t="s">
        <v>42</v>
      </c>
      <c r="D1145" s="42">
        <f>_xll.qlCalendarAdvance(Calendar,$D1144,B1145,"f",FALSE)</f>
        <v>47605</v>
      </c>
      <c r="E1145" s="177">
        <f>_xll.qlInterestRateIndexValueDate(IndexON,D1145)</f>
        <v>47605</v>
      </c>
      <c r="F1145" s="193">
        <f>IFERROR(_xll.qlIndexFixing(IndexON,D1145,TRUE,_xll.ohTrigger(RecalcTrigger,TriggerON)),NA())</f>
        <v>1.7445410624254976E-2</v>
      </c>
      <c r="H1145" s="42">
        <f>_xll.qlCalendarAdvance(Calendar,$H1144,B1145,"f",FALSE)</f>
        <v>47605</v>
      </c>
      <c r="I1145" s="177">
        <f>_xll.qlInterestRateIndexValueDate(Index1M,$H1145)</f>
        <v>47609</v>
      </c>
      <c r="J1145" s="182">
        <f>IFERROR(_xll.qlIndexFixing(Index1M,$H1145,TRUE,_xll.ohTrigger(RecalcTrigger,Trigger1M)),NA())</f>
        <v>1.7440965836927103E-2</v>
      </c>
      <c r="K1145" s="44">
        <f>IFERROR(_xll.qlIndexFixing(Index3M,H1145,TRUE,_xll.ohTrigger(RecalcTrigger,Trigger3M)),NA())</f>
        <v>1.8334860308815246E-2</v>
      </c>
      <c r="L1145" s="44">
        <f>IFERROR(_xll.qlIndexFixing(Index6M,$H1145,TRUE,_xll.ohTrigger(RecalcTrigger,Trigger6M)),NA())</f>
        <v>1.8568502803385852E-2</v>
      </c>
      <c r="M1145" s="183">
        <f>IFERROR(_xll.qlIndexFixing(Index1Y,$H1145,TRUE,_xll.ohTrigger(RecalcTrigger,Trigger1Y)),NA())</f>
        <v>1.8822602799645618E-2</v>
      </c>
      <c r="N1145" s="182">
        <f>IFERROR(_xll.qlIndexFixing(ONIndex1M,I1145,TRUE,_xll.ohTrigger(RecalcTrigger,Trigger1M)),NA())</f>
        <v>1.7430536519187356E-2</v>
      </c>
      <c r="O1145" s="44">
        <f>IFERROR(_xll.qlIndexFixing(ONIndex3M,I1145,TRUE,_xll.ohTrigger(RecalcTrigger,Trigger3M)),NA())</f>
        <v>1.8313180645614935E-2</v>
      </c>
      <c r="P1145" s="44">
        <f>IFERROR(_xll.qlIndexFixing(ONIndex6M,I1145,TRUE,_xll.ohTrigger(RecalcTrigger,Trigger6M)),NA())</f>
        <v>1.8547120028040709E-2</v>
      </c>
      <c r="Q1145" s="183">
        <f>IFERROR(_xll.qlIndexFixing(ONIndex1Y,I1145,TRUE,_xll.ohTrigger(RecalcTrigger,Trigger1Y)),NA())</f>
        <v>1.8802024332504885E-2</v>
      </c>
    </row>
    <row r="1146" spans="2:17" x14ac:dyDescent="0.2">
      <c r="B1146" s="39" t="s">
        <v>42</v>
      </c>
      <c r="D1146" s="42">
        <f>_xll.qlCalendarAdvance(Calendar,$D1145,B1146,"f",FALSE)</f>
        <v>47612</v>
      </c>
      <c r="E1146" s="177">
        <f>_xll.qlInterestRateIndexValueDate(IndexON,D1146)</f>
        <v>47612</v>
      </c>
      <c r="F1146" s="193">
        <f>IFERROR(_xll.qlIndexFixing(IndexON,D1146,TRUE,_xll.ohTrigger(RecalcTrigger,TriggerON)),NA())</f>
        <v>1.7443028459069865E-2</v>
      </c>
      <c r="H1146" s="42">
        <f>_xll.qlCalendarAdvance(Calendar,$H1145,B1146,"f",FALSE)</f>
        <v>47612</v>
      </c>
      <c r="I1146" s="177">
        <f>_xll.qlInterestRateIndexValueDate(Index1M,$H1146)</f>
        <v>47616</v>
      </c>
      <c r="J1146" s="182">
        <f>IFERROR(_xll.qlIndexFixing(Index1M,$H1146,TRUE,_xll.ohTrigger(RecalcTrigger,Trigger1M)),NA())</f>
        <v>1.7439699132361347E-2</v>
      </c>
      <c r="K1146" s="44">
        <f>IFERROR(_xll.qlIndexFixing(Index3M,H1146,TRUE,_xll.ohTrigger(RecalcTrigger,Trigger3M)),NA())</f>
        <v>1.8331338579204704E-2</v>
      </c>
      <c r="L1146" s="44">
        <f>IFERROR(_xll.qlIndexFixing(Index6M,$H1146,TRUE,_xll.ohTrigger(RecalcTrigger,Trigger6M)),NA())</f>
        <v>1.8563024300586175E-2</v>
      </c>
      <c r="M1146" s="183">
        <f>IFERROR(_xll.qlIndexFixing(Index1Y,$H1146,TRUE,_xll.ohTrigger(RecalcTrigger,Trigger1Y)),NA())</f>
        <v>1.8816149047925619E-2</v>
      </c>
      <c r="N1146" s="182">
        <f>IFERROR(_xll.qlIndexFixing(ONIndex1M,I1146,TRUE,_xll.ohTrigger(RecalcTrigger,Trigger1M)),NA())</f>
        <v>1.7429389499428183E-2</v>
      </c>
      <c r="O1146" s="44">
        <f>IFERROR(_xll.qlIndexFixing(ONIndex3M,I1146,TRUE,_xll.ohTrigger(RecalcTrigger,Trigger3M)),NA())</f>
        <v>1.8310129990526391E-2</v>
      </c>
      <c r="P1146" s="44">
        <f>IFERROR(_xll.qlIndexFixing(ONIndex6M,I1146,TRUE,_xll.ohTrigger(RecalcTrigger,Trigger6M)),NA())</f>
        <v>1.8542501435812042E-2</v>
      </c>
      <c r="Q1146" s="183">
        <f>IFERROR(_xll.qlIndexFixing(ONIndex1Y,I1146,TRUE,_xll.ohTrigger(RecalcTrigger,Trigger1Y)),NA())</f>
        <v>1.8796505647156181E-2</v>
      </c>
    </row>
    <row r="1147" spans="2:17" x14ac:dyDescent="0.2">
      <c r="B1147" s="39" t="s">
        <v>42</v>
      </c>
      <c r="D1147" s="42">
        <f>_xll.qlCalendarAdvance(Calendar,$D1146,B1147,"f",FALSE)</f>
        <v>47619</v>
      </c>
      <c r="E1147" s="177">
        <f>_xll.qlInterestRateIndexValueDate(IndexON,D1147)</f>
        <v>47619</v>
      </c>
      <c r="F1147" s="193">
        <f>IFERROR(_xll.qlIndexFixing(IndexON,D1147,TRUE,_xll.ohTrigger(RecalcTrigger,TriggerON)),NA())</f>
        <v>1.7440602032889885E-2</v>
      </c>
      <c r="H1147" s="42">
        <f>_xll.qlCalendarAdvance(Calendar,$H1146,B1147,"f",FALSE)</f>
        <v>47619</v>
      </c>
      <c r="I1147" s="177">
        <f>_xll.qlInterestRateIndexValueDate(Index1M,$H1147)</f>
        <v>47623</v>
      </c>
      <c r="J1147" s="182">
        <f>IFERROR(_xll.qlIndexFixing(Index1M,$H1147,TRUE,_xll.ohTrigger(RecalcTrigger,Trigger1M)),NA())</f>
        <v>1.7438369141856522E-2</v>
      </c>
      <c r="K1147" s="44">
        <f>IFERROR(_xll.qlIndexFixing(Index3M,H1147,TRUE,_xll.ohTrigger(RecalcTrigger,Trigger3M)),NA())</f>
        <v>1.8327743890783864E-2</v>
      </c>
      <c r="L1147" s="44">
        <f>IFERROR(_xll.qlIndexFixing(Index6M,$H1147,TRUE,_xll.ohTrigger(RecalcTrigger,Trigger6M)),NA())</f>
        <v>1.8557483222153996E-2</v>
      </c>
      <c r="M1147" s="183">
        <f>IFERROR(_xll.qlIndexFixing(Index1Y,$H1147,TRUE,_xll.ohTrigger(RecalcTrigger,Trigger1Y)),NA())</f>
        <v>1.8809665438591819E-2</v>
      </c>
      <c r="N1147" s="182">
        <f>IFERROR(_xll.qlIndexFixing(ONIndex1M,I1147,TRUE,_xll.ohTrigger(RecalcTrigger,Trigger1M)),NA())</f>
        <v>1.7428178794212101E-2</v>
      </c>
      <c r="O1147" s="44">
        <f>IFERROR(_xll.qlIndexFixing(ONIndex3M,I1147,TRUE,_xll.ohTrigger(RecalcTrigger,Trigger3M)),NA())</f>
        <v>1.8307005275000066E-2</v>
      </c>
      <c r="P1147" s="44">
        <f>IFERROR(_xll.qlIndexFixing(ONIndex6M,I1147,TRUE,_xll.ohTrigger(RecalcTrigger,Trigger6M)),NA())</f>
        <v>1.8537817411523605E-2</v>
      </c>
      <c r="Q1147" s="183">
        <f>IFERROR(_xll.qlIndexFixing(ONIndex1Y,I1147,TRUE,_xll.ohTrigger(RecalcTrigger,Trigger1Y)),NA())</f>
        <v>1.8790948835984977E-2</v>
      </c>
    </row>
    <row r="1148" spans="2:17" x14ac:dyDescent="0.2">
      <c r="B1148" s="39" t="s">
        <v>42</v>
      </c>
      <c r="D1148" s="42">
        <f>_xll.qlCalendarAdvance(Calendar,$D1147,B1148,"f",FALSE)</f>
        <v>47626</v>
      </c>
      <c r="E1148" s="177">
        <f>_xll.qlInterestRateIndexValueDate(IndexON,D1148)</f>
        <v>47626</v>
      </c>
      <c r="F1148" s="193">
        <f>IFERROR(_xll.qlIndexFixing(IndexON,D1148,TRUE,_xll.ohTrigger(RecalcTrigger,TriggerON)),NA())</f>
        <v>1.7438131744196284E-2</v>
      </c>
      <c r="H1148" s="42">
        <f>_xll.qlCalendarAdvance(Calendar,$H1147,B1148,"f",FALSE)</f>
        <v>47626</v>
      </c>
      <c r="I1148" s="177">
        <f>_xll.qlInterestRateIndexValueDate(Index1M,$H1148)</f>
        <v>47630</v>
      </c>
      <c r="J1148" s="182">
        <f>IFERROR(_xll.qlIndexFixing(Index1M,$H1148,TRUE,_xll.ohTrigger(RecalcTrigger,Trigger1M)),NA())</f>
        <v>1.7436976130294938E-2</v>
      </c>
      <c r="K1148" s="44">
        <f>IFERROR(_xll.qlIndexFixing(Index3M,H1148,TRUE,_xll.ohTrigger(RecalcTrigger,Trigger3M)),NA())</f>
        <v>1.8324076475728743E-2</v>
      </c>
      <c r="L1148" s="44">
        <f>IFERROR(_xll.qlIndexFixing(Index6M,$H1148,TRUE,_xll.ohTrigger(RecalcTrigger,Trigger6M)),NA())</f>
        <v>1.8551879839121207E-2</v>
      </c>
      <c r="M1148" s="183">
        <f>IFERROR(_xll.qlIndexFixing(Index1Y,$H1148,TRUE,_xll.ohTrigger(RecalcTrigger,Trigger1Y)),NA())</f>
        <v>1.8803151776984141E-2</v>
      </c>
      <c r="N1148" s="182">
        <f>IFERROR(_xll.qlIndexFixing(ONIndex1M,I1148,TRUE,_xll.ohTrigger(RecalcTrigger,Trigger1M)),NA())</f>
        <v>1.7426904668047527E-2</v>
      </c>
      <c r="O1148" s="44">
        <f>IFERROR(_xll.qlIndexFixing(ONIndex3M,I1148,TRUE,_xll.ohTrigger(RecalcTrigger,Trigger3M)),NA())</f>
        <v>1.8303806729971228E-2</v>
      </c>
      <c r="P1148" s="44">
        <f>IFERROR(_xll.qlIndexFixing(ONIndex6M,I1148,TRUE,_xll.ohTrigger(RecalcTrigger,Trigger6M)),NA())</f>
        <v>1.8533068223041127E-2</v>
      </c>
      <c r="Q1148" s="183">
        <f>IFERROR(_xll.qlIndexFixing(ONIndex1Y,I1148,TRUE,_xll.ohTrigger(RecalcTrigger,Trigger1Y)),NA())</f>
        <v>1.8785354285322242E-2</v>
      </c>
    </row>
    <row r="1149" spans="2:17" x14ac:dyDescent="0.2">
      <c r="B1149" s="39" t="s">
        <v>42</v>
      </c>
      <c r="D1149" s="42">
        <f>_xll.qlCalendarAdvance(Calendar,$D1148,B1149,"f",FALSE)</f>
        <v>47633</v>
      </c>
      <c r="E1149" s="177">
        <f>_xll.qlInterestRateIndexValueDate(IndexON,D1149)</f>
        <v>47633</v>
      </c>
      <c r="F1149" s="193">
        <f>IFERROR(_xll.qlIndexFixing(IndexON,D1149,TRUE,_xll.ohTrigger(RecalcTrigger,TriggerON)),NA())</f>
        <v>1.7435617991710117E-2</v>
      </c>
      <c r="H1149" s="42">
        <f>_xll.qlCalendarAdvance(Calendar,$H1148,B1149,"f",FALSE)</f>
        <v>47633</v>
      </c>
      <c r="I1149" s="177">
        <f>_xll.qlInterestRateIndexValueDate(Index1M,$H1149)</f>
        <v>47637</v>
      </c>
      <c r="J1149" s="182">
        <f>IFERROR(_xll.qlIndexFixing(Index1M,$H1149,TRUE,_xll.ohTrigger(RecalcTrigger,Trigger1M)),NA())</f>
        <v>1.7435207658076379E-2</v>
      </c>
      <c r="K1149" s="44">
        <f>IFERROR(_xll.qlIndexFixing(Index3M,H1149,TRUE,_xll.ohTrigger(RecalcTrigger,Trigger3M)),NA())</f>
        <v>1.8320336566223179E-2</v>
      </c>
      <c r="L1149" s="44">
        <f>IFERROR(_xll.qlIndexFixing(Index6M,$H1149,TRUE,_xll.ohTrigger(RecalcTrigger,Trigger6M)),NA())</f>
        <v>1.8546164195858344E-2</v>
      </c>
      <c r="M1149" s="183">
        <f>IFERROR(_xll.qlIndexFixing(Index1Y,$H1149,TRUE,_xll.ohTrigger(RecalcTrigger,Trigger1Y)),NA())</f>
        <v>1.8796607865478099E-2</v>
      </c>
      <c r="N1149" s="182">
        <f>IFERROR(_xll.qlIndexFixing(ONIndex1M,I1149,TRUE,_xll.ohTrigger(RecalcTrigger,Trigger1M)),NA())</f>
        <v>1.7425567385442875E-2</v>
      </c>
      <c r="O1149" s="44">
        <f>IFERROR(_xll.qlIndexFixing(ONIndex3M,I1149,TRUE,_xll.ohTrigger(RecalcTrigger,Trigger3M)),NA())</f>
        <v>1.830053458637515E-2</v>
      </c>
      <c r="P1149" s="44">
        <f>IFERROR(_xll.qlIndexFixing(ONIndex6M,I1149,TRUE,_xll.ohTrigger(RecalcTrigger,Trigger6M)),NA())</f>
        <v>1.8528254138310274E-2</v>
      </c>
      <c r="Q1149" s="183">
        <f>IFERROR(_xll.qlIndexFixing(ONIndex1Y,I1149,TRUE,_xll.ohTrigger(RecalcTrigger,Trigger1Y)),NA())</f>
        <v>1.8779722381179198E-2</v>
      </c>
    </row>
    <row r="1150" spans="2:17" x14ac:dyDescent="0.2">
      <c r="B1150" s="39" t="s">
        <v>42</v>
      </c>
      <c r="D1150" s="42">
        <f>_xll.qlCalendarAdvance(Calendar,$D1149,B1150,"f",FALSE)</f>
        <v>47640</v>
      </c>
      <c r="E1150" s="177">
        <f>_xll.qlInterestRateIndexValueDate(IndexON,D1150)</f>
        <v>47640</v>
      </c>
      <c r="F1150" s="193">
        <f>IFERROR(_xll.qlIndexFixing(IndexON,D1150,TRUE,_xll.ohTrigger(RecalcTrigger,TriggerON)),NA())</f>
        <v>1.7433061173752762E-2</v>
      </c>
      <c r="H1150" s="42">
        <f>_xll.qlCalendarAdvance(Calendar,$H1149,B1150,"f",FALSE)</f>
        <v>47640</v>
      </c>
      <c r="I1150" s="177">
        <f>_xll.qlInterestRateIndexValueDate(Index1M,$H1150)</f>
        <v>47644</v>
      </c>
      <c r="J1150" s="182">
        <f>IFERROR(_xll.qlIndexFixing(Index1M,$H1150,TRUE,_xll.ohTrigger(RecalcTrigger,Trigger1M)),NA())</f>
        <v>1.7433693913440074E-2</v>
      </c>
      <c r="K1150" s="44">
        <f>IFERROR(_xll.qlIndexFixing(Index3M,H1150,TRUE,_xll.ohTrigger(RecalcTrigger,Trigger3M)),NA())</f>
        <v>1.8316524394452749E-2</v>
      </c>
      <c r="L1150" s="44">
        <f>IFERROR(_xll.qlIndexFixing(Index6M,$H1150,TRUE,_xll.ohTrigger(RecalcTrigger,Trigger6M)),NA())</f>
        <v>1.854044162827221E-2</v>
      </c>
      <c r="M1150" s="183">
        <f>IFERROR(_xll.qlIndexFixing(Index1Y,$H1150,TRUE,_xll.ohTrigger(RecalcTrigger,Trigger1Y)),NA())</f>
        <v>1.8790033503485869E-2</v>
      </c>
      <c r="N1150" s="182">
        <f>IFERROR(_xll.qlIndexFixing(ONIndex1M,I1150,TRUE,_xll.ohTrigger(RecalcTrigger,Trigger1M)),NA())</f>
        <v>1.742416721090656E-2</v>
      </c>
      <c r="O1150" s="44">
        <f>IFERROR(_xll.qlIndexFixing(ONIndex3M,I1150,TRUE,_xll.ohTrigger(RecalcTrigger,Trigger3M)),NA())</f>
        <v>1.829718907498723E-2</v>
      </c>
      <c r="P1150" s="44">
        <f>IFERROR(_xll.qlIndexFixing(ONIndex6M,I1150,TRUE,_xll.ohTrigger(RecalcTrigger,Trigger6M)),NA())</f>
        <v>1.8523375425436583E-2</v>
      </c>
      <c r="Q1150" s="183">
        <f>IFERROR(_xll.qlIndexFixing(ONIndex1Y,I1150,TRUE,_xll.ohTrigger(RecalcTrigger,Trigger1Y)),NA())</f>
        <v>1.877405351012662E-2</v>
      </c>
    </row>
    <row r="1151" spans="2:17" x14ac:dyDescent="0.2">
      <c r="B1151" s="39" t="s">
        <v>42</v>
      </c>
      <c r="D1151" s="42">
        <f>_xll.qlCalendarAdvance(Calendar,$D1150,B1151,"f",FALSE)</f>
        <v>47647</v>
      </c>
      <c r="E1151" s="177">
        <f>_xll.qlInterestRateIndexValueDate(IndexON,D1151)</f>
        <v>47647</v>
      </c>
      <c r="F1151" s="193">
        <f>IFERROR(_xll.qlIndexFixing(IndexON,D1151,TRUE,_xll.ohTrigger(RecalcTrigger,TriggerON)),NA())</f>
        <v>1.7430461688965337E-2</v>
      </c>
      <c r="H1151" s="42">
        <f>_xll.qlCalendarAdvance(Calendar,$H1150,B1151,"f",FALSE)</f>
        <v>47647</v>
      </c>
      <c r="I1151" s="177">
        <f>_xll.qlInterestRateIndexValueDate(Index1M,$H1151)</f>
        <v>47651</v>
      </c>
      <c r="J1151" s="182">
        <f>IFERROR(_xll.qlIndexFixing(Index1M,$H1151,TRUE,_xll.ohTrigger(RecalcTrigger,Trigger1M)),NA())</f>
        <v>1.7432117926475144E-2</v>
      </c>
      <c r="K1151" s="44">
        <f>IFERROR(_xll.qlIndexFixing(Index3M,H1151,TRUE,_xll.ohTrigger(RecalcTrigger,Trigger3M)),NA())</f>
        <v>1.8312640192606502E-2</v>
      </c>
      <c r="L1151" s="44">
        <f>IFERROR(_xll.qlIndexFixing(Index6M,$H1151,TRUE,_xll.ohTrigger(RecalcTrigger,Trigger6M)),NA())</f>
        <v>1.8534657552901852E-2</v>
      </c>
      <c r="M1151" s="183">
        <f>IFERROR(_xll.qlIndexFixing(Index1Y,$H1151,TRUE,_xll.ohTrigger(RecalcTrigger,Trigger1Y)),NA())</f>
        <v>1.8783428487455643E-2</v>
      </c>
      <c r="N1151" s="182">
        <f>IFERROR(_xll.qlIndexFixing(ONIndex1M,I1151,TRUE,_xll.ohTrigger(RecalcTrigger,Trigger1M)),NA())</f>
        <v>1.7422704408787126E-2</v>
      </c>
      <c r="O1151" s="44">
        <f>IFERROR(_xll.qlIndexFixing(ONIndex3M,I1151,TRUE,_xll.ohTrigger(RecalcTrigger,Trigger3M)),NA())</f>
        <v>1.8293770426822675E-2</v>
      </c>
      <c r="P1151" s="44">
        <f>IFERROR(_xll.qlIndexFixing(ONIndex6M,I1151,TRUE,_xll.ohTrigger(RecalcTrigger,Trigger6M)),NA())</f>
        <v>1.8518432352205849E-2</v>
      </c>
      <c r="Q1151" s="183">
        <f>IFERROR(_xll.qlIndexFixing(ONIndex1Y,I1151,TRUE,_xll.ohTrigger(RecalcTrigger,Trigger1Y)),NA())</f>
        <v>1.8768348058175732E-2</v>
      </c>
    </row>
    <row r="1152" spans="2:17" x14ac:dyDescent="0.2">
      <c r="B1152" s="39" t="s">
        <v>42</v>
      </c>
      <c r="D1152" s="42">
        <f>_xll.qlCalendarAdvance(Calendar,$D1151,B1152,"f",FALSE)</f>
        <v>47654</v>
      </c>
      <c r="E1152" s="177">
        <f>_xll.qlInterestRateIndexValueDate(IndexON,D1152)</f>
        <v>47654</v>
      </c>
      <c r="F1152" s="193">
        <f>IFERROR(_xll.qlIndexFixing(IndexON,D1152,TRUE,_xll.ohTrigger(RecalcTrigger,TriggerON)),NA())</f>
        <v>1.7427819935829092E-2</v>
      </c>
      <c r="H1152" s="42">
        <f>_xll.qlCalendarAdvance(Calendar,$H1151,B1152,"f",FALSE)</f>
        <v>47654</v>
      </c>
      <c r="I1152" s="177">
        <f>_xll.qlInterestRateIndexValueDate(Index1M,$H1152)</f>
        <v>47658</v>
      </c>
      <c r="J1152" s="182">
        <f>IFERROR(_xll.qlIndexFixing(Index1M,$H1152,TRUE,_xll.ohTrigger(RecalcTrigger,Trigger1M)),NA())</f>
        <v>1.7430479962052381E-2</v>
      </c>
      <c r="K1152" s="44">
        <f>IFERROR(_xll.qlIndexFixing(Index3M,H1152,TRUE,_xll.ohTrigger(RecalcTrigger,Trigger3M)),NA())</f>
        <v>1.8308684192876096E-2</v>
      </c>
      <c r="L1152" s="44">
        <f>IFERROR(_xll.qlIndexFixing(Index6M,$H1152,TRUE,_xll.ohTrigger(RecalcTrigger,Trigger6M)),NA())</f>
        <v>1.8528812240773754E-2</v>
      </c>
      <c r="M1152" s="183">
        <f>IFERROR(_xll.qlIndexFixing(Index1Y,$H1152,TRUE,_xll.ohTrigger(RecalcTrigger,Trigger1Y)),NA())</f>
        <v>1.8776792610872513E-2</v>
      </c>
      <c r="N1152" s="182">
        <f>IFERROR(_xll.qlIndexFixing(ONIndex1M,I1152,TRUE,_xll.ohTrigger(RecalcTrigger,Trigger1M)),NA())</f>
        <v>1.7421179243672924E-2</v>
      </c>
      <c r="O1152" s="44">
        <f>IFERROR(_xll.qlIndexFixing(ONIndex3M,I1152,TRUE,_xll.ohTrigger(RecalcTrigger,Trigger3M)),NA())</f>
        <v>1.8290278872896693E-2</v>
      </c>
      <c r="P1152" s="44">
        <f>IFERROR(_xll.qlIndexFixing(ONIndex6M,I1152,TRUE,_xll.ohTrigger(RecalcTrigger,Trigger6M)),NA())</f>
        <v>1.8513425186803545E-2</v>
      </c>
      <c r="Q1152" s="183">
        <f>IFERROR(_xll.qlIndexFixing(ONIndex1Y,I1152,TRUE,_xll.ohTrigger(RecalcTrigger,Trigger1Y)),NA())</f>
        <v>1.8762606411577565E-2</v>
      </c>
    </row>
    <row r="1153" spans="2:17" x14ac:dyDescent="0.2">
      <c r="B1153" s="39" t="s">
        <v>42</v>
      </c>
      <c r="D1153" s="42">
        <f>_xll.qlCalendarAdvance(Calendar,$D1152,B1153,"f",FALSE)</f>
        <v>47661</v>
      </c>
      <c r="E1153" s="177">
        <f>_xll.qlInterestRateIndexValueDate(IndexON,D1153)</f>
        <v>47661</v>
      </c>
      <c r="F1153" s="193">
        <f>IFERROR(_xll.qlIndexFixing(IndexON,D1153,TRUE,_xll.ohTrigger(RecalcTrigger,TriggerON)),NA())</f>
        <v>1.7425136312985146E-2</v>
      </c>
      <c r="H1153" s="42">
        <f>_xll.qlCalendarAdvance(Calendar,$H1152,B1153,"f",FALSE)</f>
        <v>47661</v>
      </c>
      <c r="I1153" s="177">
        <f>_xll.qlInterestRateIndexValueDate(Index1M,$H1153)</f>
        <v>47665</v>
      </c>
      <c r="J1153" s="182">
        <f>IFERROR(_xll.qlIndexFixing(Index1M,$H1153,TRUE,_xll.ohTrigger(RecalcTrigger,Trigger1M)),NA())</f>
        <v>1.7429075027470032E-2</v>
      </c>
      <c r="K1153" s="44">
        <f>IFERROR(_xll.qlIndexFixing(Index3M,H1153,TRUE,_xll.ohTrigger(RecalcTrigger,Trigger3M)),NA())</f>
        <v>1.8304656627454924E-2</v>
      </c>
      <c r="L1153" s="44">
        <f>IFERROR(_xll.qlIndexFixing(Index6M,$H1153,TRUE,_xll.ohTrigger(RecalcTrigger,Trigger6M)),NA())</f>
        <v>1.8522969289766194E-2</v>
      </c>
      <c r="M1153" s="183">
        <f>IFERROR(_xll.qlIndexFixing(Index1Y,$H1153,TRUE,_xll.ohTrigger(RecalcTrigger,Trigger1Y)),NA())</f>
        <v>1.877012566425779E-2</v>
      </c>
      <c r="N1153" s="182">
        <f>IFERROR(_xll.qlIndexFixing(ONIndex1M,I1153,TRUE,_xll.ohTrigger(RecalcTrigger,Trigger1M)),NA())</f>
        <v>1.7419591980072369E-2</v>
      </c>
      <c r="O1153" s="44">
        <f>IFERROR(_xll.qlIndexFixing(ONIndex3M,I1153,TRUE,_xll.ohTrigger(RecalcTrigger,Trigger3M)),NA())</f>
        <v>1.8286714643904745E-2</v>
      </c>
      <c r="P1153" s="44">
        <f>IFERROR(_xll.qlIndexFixing(ONIndex6M,I1153,TRUE,_xll.ohTrigger(RecalcTrigger,Trigger6M)),NA())</f>
        <v>1.85083541970954E-2</v>
      </c>
      <c r="Q1153" s="183">
        <f>IFERROR(_xll.qlIndexFixing(ONIndex1Y,I1153,TRUE,_xll.ohTrigger(RecalcTrigger,Trigger1Y)),NA())</f>
        <v>1.8756828956743021E-2</v>
      </c>
    </row>
    <row r="1154" spans="2:17" x14ac:dyDescent="0.2">
      <c r="B1154" s="39" t="s">
        <v>42</v>
      </c>
      <c r="D1154" s="42">
        <f>_xll.qlCalendarAdvance(Calendar,$D1153,B1154,"f",FALSE)</f>
        <v>47668</v>
      </c>
      <c r="E1154" s="177">
        <f>_xll.qlInterestRateIndexValueDate(IndexON,D1154)</f>
        <v>47668</v>
      </c>
      <c r="F1154" s="193">
        <f>IFERROR(_xll.qlIndexFixing(IndexON,D1154,TRUE,_xll.ohTrigger(RecalcTrigger,TriggerON)),NA())</f>
        <v>1.742241121883481E-2</v>
      </c>
      <c r="H1154" s="42">
        <f>_xll.qlCalendarAdvance(Calendar,$H1153,B1154,"f",FALSE)</f>
        <v>47668</v>
      </c>
      <c r="I1154" s="177">
        <f>_xll.qlInterestRateIndexValueDate(Index1M,$H1154)</f>
        <v>47672</v>
      </c>
      <c r="J1154" s="182">
        <f>IFERROR(_xll.qlIndexFixing(Index1M,$H1154,TRUE,_xll.ohTrigger(RecalcTrigger,Trigger1M)),NA())</f>
        <v>1.7427309452083494E-2</v>
      </c>
      <c r="K1154" s="44">
        <f>IFERROR(_xll.qlIndexFixing(Index3M,H1154,TRUE,_xll.ohTrigger(RecalcTrigger,Trigger3M)),NA())</f>
        <v>1.8300557728541597E-2</v>
      </c>
      <c r="L1154" s="44">
        <f>IFERROR(_xll.qlIndexFixing(Index6M,$H1154,TRUE,_xll.ohTrigger(RecalcTrigger,Trigger6M)),NA())</f>
        <v>1.8516966322486055E-2</v>
      </c>
      <c r="M1154" s="183">
        <f>IFERROR(_xll.qlIndexFixing(Index1Y,$H1154,TRUE,_xll.ohTrigger(RecalcTrigger,Trigger1Y)),NA())</f>
        <v>1.876342743516991E-2</v>
      </c>
      <c r="N1154" s="182">
        <f>IFERROR(_xll.qlIndexFixing(ONIndex1M,I1154,TRUE,_xll.ohTrigger(RecalcTrigger,Trigger1M)),NA())</f>
        <v>1.7417942882254067E-2</v>
      </c>
      <c r="O1154" s="44">
        <f>IFERROR(_xll.qlIndexFixing(ONIndex3M,I1154,TRUE,_xll.ohTrigger(RecalcTrigger,Trigger3M)),NA())</f>
        <v>1.8283077970941974E-2</v>
      </c>
      <c r="P1154" s="44">
        <f>IFERROR(_xll.qlIndexFixing(ONIndex6M,I1154,TRUE,_xll.ohTrigger(RecalcTrigger,Trigger6M)),NA())</f>
        <v>1.8503219651027081E-2</v>
      </c>
      <c r="Q1154" s="183">
        <f>IFERROR(_xll.qlIndexFixing(ONIndex1Y,I1154,TRUE,_xll.ohTrigger(RecalcTrigger,Trigger1Y)),NA())</f>
        <v>1.8751016079683325E-2</v>
      </c>
    </row>
    <row r="1155" spans="2:17" x14ac:dyDescent="0.2">
      <c r="B1155" s="39" t="s">
        <v>42</v>
      </c>
      <c r="D1155" s="42">
        <f>_xll.qlCalendarAdvance(Calendar,$D1154,B1155,"f",FALSE)</f>
        <v>47675</v>
      </c>
      <c r="E1155" s="177">
        <f>_xll.qlInterestRateIndexValueDate(IndexON,D1155)</f>
        <v>47675</v>
      </c>
      <c r="F1155" s="193">
        <f>IFERROR(_xll.qlIndexFixing(IndexON,D1155,TRUE,_xll.ohTrigger(RecalcTrigger,TriggerON)),NA())</f>
        <v>1.741964505193927E-2</v>
      </c>
      <c r="H1155" s="42">
        <f>_xll.qlCalendarAdvance(Calendar,$H1154,B1155,"f",FALSE)</f>
        <v>47675</v>
      </c>
      <c r="I1155" s="177">
        <f>_xll.qlInterestRateIndexValueDate(Index1M,$H1155)</f>
        <v>47679</v>
      </c>
      <c r="J1155" s="182">
        <f>IFERROR(_xll.qlIndexFixing(Index1M,$H1155,TRUE,_xll.ohTrigger(RecalcTrigger,Trigger1M)),NA())</f>
        <v>1.742548270982152E-2</v>
      </c>
      <c r="K1155" s="44">
        <f>IFERROR(_xll.qlIndexFixing(Index3M,H1155,TRUE,_xll.ohTrigger(RecalcTrigger,Trigger3M)),NA())</f>
        <v>1.8296387728335587E-2</v>
      </c>
      <c r="L1155" s="44">
        <f>IFERROR(_xll.qlIndexFixing(Index6M,$H1155,TRUE,_xll.ohTrigger(RecalcTrigger,Trigger6M)),NA())</f>
        <v>1.8510934396389622E-2</v>
      </c>
      <c r="M1155" s="183">
        <f>IFERROR(_xll.qlIndexFixing(Index1Y,$H1155,TRUE,_xll.ohTrigger(RecalcTrigger,Trigger1Y)),NA())</f>
        <v>1.8756697708204189E-2</v>
      </c>
      <c r="N1155" s="182">
        <f>IFERROR(_xll.qlIndexFixing(ONIndex1M,I1155,TRUE,_xll.ohTrigger(RecalcTrigger,Trigger1M)),NA())</f>
        <v>1.7416232214886307E-2</v>
      </c>
      <c r="O1155" s="44">
        <f>IFERROR(_xll.qlIndexFixing(ONIndex3M,I1155,TRUE,_xll.ohTrigger(RecalcTrigger,Trigger3M)),NA())</f>
        <v>1.8279369084783781E-2</v>
      </c>
      <c r="P1155" s="44">
        <f>IFERROR(_xll.qlIndexFixing(ONIndex6M,I1155,TRUE,_xll.ohTrigger(RecalcTrigger,Trigger6M)),NA())</f>
        <v>1.8498021816704124E-2</v>
      </c>
      <c r="Q1155" s="183">
        <f>IFERROR(_xll.qlIndexFixing(ONIndex1Y,I1155,TRUE,_xll.ohTrigger(RecalcTrigger,Trigger1Y)),NA())</f>
        <v>1.8745168166889314E-2</v>
      </c>
    </row>
    <row r="1156" spans="2:17" x14ac:dyDescent="0.2">
      <c r="B1156" s="39" t="s">
        <v>42</v>
      </c>
      <c r="D1156" s="42">
        <f>_xll.qlCalendarAdvance(Calendar,$D1155,B1156,"f",FALSE)</f>
        <v>47682</v>
      </c>
      <c r="E1156" s="177">
        <f>_xll.qlInterestRateIndexValueDate(IndexON,D1156)</f>
        <v>47682</v>
      </c>
      <c r="F1156" s="193">
        <f>IFERROR(_xll.qlIndexFixing(IndexON,D1156,TRUE,_xll.ohTrigger(RecalcTrigger,TriggerON)),NA())</f>
        <v>1.7416838210859709E-2</v>
      </c>
      <c r="H1156" s="42">
        <f>_xll.qlCalendarAdvance(Calendar,$H1155,B1156,"f",FALSE)</f>
        <v>47682</v>
      </c>
      <c r="I1156" s="177">
        <f>_xll.qlInterestRateIndexValueDate(Index1M,$H1156)</f>
        <v>47686</v>
      </c>
      <c r="J1156" s="182">
        <f>IFERROR(_xll.qlIndexFixing(Index1M,$H1156,TRUE,_xll.ohTrigger(RecalcTrigger,Trigger1M)),NA())</f>
        <v>1.7423595065566424E-2</v>
      </c>
      <c r="K1156" s="44">
        <f>IFERROR(_xll.qlIndexFixing(Index3M,H1156,TRUE,_xll.ohTrigger(RecalcTrigger,Trigger3M)),NA())</f>
        <v>1.8292146859042457E-2</v>
      </c>
      <c r="L1156" s="44">
        <f>IFERROR(_xll.qlIndexFixing(Index6M,$H1156,TRUE,_xll.ohTrigger(RecalcTrigger,Trigger6M)),NA())</f>
        <v>1.8504842334048078E-2</v>
      </c>
      <c r="M1156" s="183">
        <f>IFERROR(_xll.qlIndexFixing(Index1Y,$H1156,TRUE,_xll.ohTrigger(RecalcTrigger,Trigger1Y)),NA())</f>
        <v>1.874993626499262E-2</v>
      </c>
      <c r="N1156" s="182">
        <f>IFERROR(_xll.qlIndexFixing(ONIndex1M,I1156,TRUE,_xll.ohTrigger(RecalcTrigger,Trigger1M)),NA())</f>
        <v>1.7414460242317631E-2</v>
      </c>
      <c r="O1156" s="44">
        <f>IFERROR(_xll.qlIndexFixing(ONIndex3M,I1156,TRUE,_xll.ohTrigger(RecalcTrigger,Trigger3M)),NA())</f>
        <v>1.8275588216445371E-2</v>
      </c>
      <c r="P1156" s="44">
        <f>IFERROR(_xll.qlIndexFixing(ONIndex6M,I1156,TRUE,_xll.ohTrigger(RecalcTrigger,Trigger6M)),NA())</f>
        <v>1.8492760961992261E-2</v>
      </c>
      <c r="Q1156" s="183">
        <f>IFERROR(_xll.qlIndexFixing(ONIndex1Y,I1156,TRUE,_xll.ohTrigger(RecalcTrigger,Trigger1Y)),NA())</f>
        <v>1.8739285604452149E-2</v>
      </c>
    </row>
    <row r="1157" spans="2:17" x14ac:dyDescent="0.2">
      <c r="B1157" s="39" t="s">
        <v>42</v>
      </c>
      <c r="D1157" s="42">
        <f>_xll.qlCalendarAdvance(Calendar,$D1156,B1157,"f",FALSE)</f>
        <v>47689</v>
      </c>
      <c r="E1157" s="177">
        <f>_xll.qlInterestRateIndexValueDate(IndexON,D1157)</f>
        <v>47689</v>
      </c>
      <c r="F1157" s="193">
        <f>IFERROR(_xll.qlIndexFixing(IndexON,D1157,TRUE,_xll.ohTrigger(RecalcTrigger,TriggerON)),NA())</f>
        <v>1.7413991094077375E-2</v>
      </c>
      <c r="H1157" s="42">
        <f>_xll.qlCalendarAdvance(Calendar,$H1156,B1157,"f",FALSE)</f>
        <v>47689</v>
      </c>
      <c r="I1157" s="177">
        <f>_xll.qlInterestRateIndexValueDate(Index1M,$H1157)</f>
        <v>47693</v>
      </c>
      <c r="J1157" s="182">
        <f>IFERROR(_xll.qlIndexFixing(Index1M,$H1157,TRUE,_xll.ohTrigger(RecalcTrigger,Trigger1M)),NA())</f>
        <v>1.7421646784210824E-2</v>
      </c>
      <c r="K1157" s="44">
        <f>IFERROR(_xll.qlIndexFixing(Index3M,H1157,TRUE,_xll.ohTrigger(RecalcTrigger,Trigger3M)),NA())</f>
        <v>1.8287835352866901E-2</v>
      </c>
      <c r="L1157" s="44">
        <f>IFERROR(_xll.qlIndexFixing(Index6M,$H1157,TRUE,_xll.ohTrigger(RecalcTrigger,Trigger6M)),NA())</f>
        <v>1.8498690406517204E-2</v>
      </c>
      <c r="M1157" s="183">
        <f>IFERROR(_xll.qlIndexFixing(Index1Y,$H1157,TRUE,_xll.ohTrigger(RecalcTrigger,Trigger1Y)),NA())</f>
        <v>1.8743142884205619E-2</v>
      </c>
      <c r="N1157" s="182">
        <f>IFERROR(_xll.qlIndexFixing(ONIndex1M,I1157,TRUE,_xll.ohTrigger(RecalcTrigger,Trigger1M)),NA())</f>
        <v>1.741262722913639E-2</v>
      </c>
      <c r="O1157" s="44">
        <f>IFERROR(_xll.qlIndexFixing(ONIndex3M,I1157,TRUE,_xll.ohTrigger(RecalcTrigger,Trigger3M)),NA())</f>
        <v>1.8271735596782079E-2</v>
      </c>
      <c r="P1157" s="44">
        <f>IFERROR(_xll.qlIndexFixing(ONIndex6M,I1157,TRUE,_xll.ohTrigger(RecalcTrigger,Trigger6M)),NA())</f>
        <v>1.8487437354997027E-2</v>
      </c>
      <c r="Q1157" s="183">
        <f>IFERROR(_xll.qlIndexFixing(ONIndex1Y,I1157,TRUE,_xll.ohTrigger(RecalcTrigger,Trigger1Y)),NA())</f>
        <v>1.8733368778622861E-2</v>
      </c>
    </row>
    <row r="1158" spans="2:17" x14ac:dyDescent="0.2">
      <c r="B1158" s="39" t="s">
        <v>42</v>
      </c>
      <c r="D1158" s="42">
        <f>_xll.qlCalendarAdvance(Calendar,$D1157,B1158,"f",FALSE)</f>
        <v>47696</v>
      </c>
      <c r="E1158" s="177">
        <f>_xll.qlInterestRateIndexValueDate(IndexON,D1158)</f>
        <v>47696</v>
      </c>
      <c r="F1158" s="193">
        <f>IFERROR(_xll.qlIndexFixing(IndexON,D1158,TRUE,_xll.ohTrigger(RecalcTrigger,TriggerON)),NA())</f>
        <v>1.7411104100233388E-2</v>
      </c>
      <c r="H1158" s="42">
        <f>_xll.qlCalendarAdvance(Calendar,$H1157,B1158,"f",FALSE)</f>
        <v>47696</v>
      </c>
      <c r="I1158" s="177">
        <f>_xll.qlInterestRateIndexValueDate(Index1M,$H1158)</f>
        <v>47700</v>
      </c>
      <c r="J1158" s="182">
        <f>IFERROR(_xll.qlIndexFixing(Index1M,$H1158,TRUE,_xll.ohTrigger(RecalcTrigger,Trigger1M)),NA())</f>
        <v>1.7419638130644764E-2</v>
      </c>
      <c r="K1158" s="44">
        <f>IFERROR(_xll.qlIndexFixing(Index3M,H1158,TRUE,_xll.ohTrigger(RecalcTrigger,Trigger3M)),NA())</f>
        <v>1.8283453442017945E-2</v>
      </c>
      <c r="L1158" s="44">
        <f>IFERROR(_xll.qlIndexFixing(Index6M,$H1158,TRUE,_xll.ohTrigger(RecalcTrigger,Trigger6M)),NA())</f>
        <v>1.8492478884853659E-2</v>
      </c>
      <c r="M1158" s="183">
        <f>IFERROR(_xll.qlIndexFixing(Index1Y,$H1158,TRUE,_xll.ohTrigger(RecalcTrigger,Trigger1Y)),NA())</f>
        <v>1.8736317341550488E-2</v>
      </c>
      <c r="N1158" s="182">
        <f>IFERROR(_xll.qlIndexFixing(ONIndex1M,I1158,TRUE,_xll.ohTrigger(RecalcTrigger,Trigger1M)),NA())</f>
        <v>1.7410733439851001E-2</v>
      </c>
      <c r="O1158" s="44">
        <f>IFERROR(_xll.qlIndexFixing(ONIndex3M,I1158,TRUE,_xll.ohTrigger(RecalcTrigger,Trigger3M)),NA())</f>
        <v>1.8267811456729177E-2</v>
      </c>
      <c r="P1158" s="44">
        <f>IFERROR(_xll.qlIndexFixing(ONIndex6M,I1158,TRUE,_xll.ohTrigger(RecalcTrigger,Trigger6M)),NA())</f>
        <v>1.8482051263584154E-2</v>
      </c>
      <c r="Q1158" s="183">
        <f>IFERROR(_xll.qlIndexFixing(ONIndex1Y,I1158,TRUE,_xll.ohTrigger(RecalcTrigger,Trigger1Y)),NA())</f>
        <v>1.8727418075732416E-2</v>
      </c>
    </row>
    <row r="1159" spans="2:17" x14ac:dyDescent="0.2">
      <c r="B1159" s="39" t="s">
        <v>42</v>
      </c>
      <c r="D1159" s="42">
        <f>_xll.qlCalendarAdvance(Calendar,$D1158,B1159,"f",FALSE)</f>
        <v>47703</v>
      </c>
      <c r="E1159" s="177">
        <f>_xll.qlInterestRateIndexValueDate(IndexON,D1159)</f>
        <v>47703</v>
      </c>
      <c r="F1159" s="193">
        <f>IFERROR(_xll.qlIndexFixing(IndexON,D1159,TRUE,_xll.ohTrigger(RecalcTrigger,TriggerON)),NA())</f>
        <v>1.740817762772906E-2</v>
      </c>
      <c r="H1159" s="42">
        <f>_xll.qlCalendarAdvance(Calendar,$H1158,B1159,"f",FALSE)</f>
        <v>47703</v>
      </c>
      <c r="I1159" s="177">
        <f>_xll.qlInterestRateIndexValueDate(Index1M,$H1159)</f>
        <v>47707</v>
      </c>
      <c r="J1159" s="182">
        <f>IFERROR(_xll.qlIndexFixing(Index1M,$H1159,TRUE,_xll.ohTrigger(RecalcTrigger,Trigger1M)),NA())</f>
        <v>1.7417569369750561E-2</v>
      </c>
      <c r="K1159" s="44">
        <f>IFERROR(_xll.qlIndexFixing(Index3M,H1159,TRUE,_xll.ohTrigger(RecalcTrigger,Trigger3M)),NA())</f>
        <v>1.8279001358707237E-2</v>
      </c>
      <c r="L1159" s="44">
        <f>IFERROR(_xll.qlIndexFixing(Index6M,$H1159,TRUE,_xll.ohTrigger(RecalcTrigger,Trigger6M)),NA())</f>
        <v>1.8486208040116268E-2</v>
      </c>
      <c r="M1159" s="183">
        <f>IFERROR(_xll.qlIndexFixing(Index1Y,$H1159,TRUE,_xll.ohTrigger(RecalcTrigger,Trigger1Y)),NA())</f>
        <v>1.8729459409771866E-2</v>
      </c>
      <c r="N1159" s="182">
        <f>IFERROR(_xll.qlIndexFixing(ONIndex1M,I1159,TRUE,_xll.ohTrigger(RecalcTrigger,Trigger1M)),NA())</f>
        <v>1.7408779138730068E-2</v>
      </c>
      <c r="O1159" s="44">
        <f>IFERROR(_xll.qlIndexFixing(ONIndex3M,I1159,TRUE,_xll.ohTrigger(RecalcTrigger,Trigger3M)),NA())</f>
        <v>1.8263816027141999E-2</v>
      </c>
      <c r="P1159" s="44">
        <f>IFERROR(_xll.qlIndexFixing(ONIndex6M,I1159,TRUE,_xll.ohTrigger(RecalcTrigger,Trigger6M)),NA())</f>
        <v>1.8476602955779242E-2</v>
      </c>
      <c r="Q1159" s="183">
        <f>IFERROR(_xll.qlIndexFixing(ONIndex1Y,I1159,TRUE,_xll.ohTrigger(RecalcTrigger,Trigger1Y)),NA())</f>
        <v>1.8721433882031846E-2</v>
      </c>
    </row>
    <row r="1160" spans="2:17" x14ac:dyDescent="0.2">
      <c r="B1160" s="39" t="s">
        <v>42</v>
      </c>
      <c r="D1160" s="42">
        <f>_xll.qlCalendarAdvance(Calendar,$D1159,B1160,"f",FALSE)</f>
        <v>47710</v>
      </c>
      <c r="E1160" s="177">
        <f>_xll.qlInterestRateIndexValueDate(IndexON,D1160)</f>
        <v>47710</v>
      </c>
      <c r="F1160" s="193">
        <f>IFERROR(_xll.qlIndexFixing(IndexON,D1160,TRUE,_xll.ohTrigger(RecalcTrigger,TriggerON)),NA())</f>
        <v>1.7405212075205512E-2</v>
      </c>
      <c r="H1160" s="42">
        <f>_xll.qlCalendarAdvance(Calendar,$H1159,B1160,"f",FALSE)</f>
        <v>47710</v>
      </c>
      <c r="I1160" s="177">
        <f>_xll.qlInterestRateIndexValueDate(Index1M,$H1160)</f>
        <v>47714</v>
      </c>
      <c r="J1160" s="182">
        <f>IFERROR(_xll.qlIndexFixing(Index1M,$H1160,TRUE,_xll.ohTrigger(RecalcTrigger,Trigger1M)),NA())</f>
        <v>1.7415440766418253E-2</v>
      </c>
      <c r="K1160" s="44">
        <f>IFERROR(_xll.qlIndexFixing(Index3M,H1160,TRUE,_xll.ohTrigger(RecalcTrigger,Trigger3M)),NA())</f>
        <v>1.827447933514989E-2</v>
      </c>
      <c r="L1160" s="44">
        <f>IFERROR(_xll.qlIndexFixing(Index6M,$H1160,TRUE,_xll.ohTrigger(RecalcTrigger,Trigger6M)),NA())</f>
        <v>1.8479878143366903E-2</v>
      </c>
      <c r="M1160" s="183">
        <f>IFERROR(_xll.qlIndexFixing(Index1Y,$H1160,TRUE,_xll.ohTrigger(RecalcTrigger,Trigger1Y)),NA())</f>
        <v>1.8722568858652588E-2</v>
      </c>
      <c r="N1160" s="182">
        <f>IFERROR(_xll.qlIndexFixing(ONIndex1M,I1160,TRUE,_xll.ohTrigger(RecalcTrigger,Trigger1M)),NA())</f>
        <v>1.7406764590361945E-2</v>
      </c>
      <c r="O1160" s="44">
        <f>IFERROR(_xll.qlIndexFixing(ONIndex3M,I1160,TRUE,_xll.ohTrigger(RecalcTrigger,Trigger3M)),NA())</f>
        <v>1.8259749539035752E-2</v>
      </c>
      <c r="P1160" s="44">
        <f>IFERROR(_xll.qlIndexFixing(ONIndex6M,I1160,TRUE,_xll.ohTrigger(RecalcTrigger,Trigger6M)),NA())</f>
        <v>1.8471092699527958E-2</v>
      </c>
      <c r="Q1160" s="183">
        <f>IFERROR(_xll.qlIndexFixing(ONIndex1Y,I1160,TRUE,_xll.ohTrigger(RecalcTrigger,Trigger1Y)),NA())</f>
        <v>1.8715416583692246E-2</v>
      </c>
    </row>
    <row r="1161" spans="2:17" x14ac:dyDescent="0.2">
      <c r="B1161" s="39" t="s">
        <v>42</v>
      </c>
      <c r="D1161" s="42">
        <f>_xll.qlCalendarAdvance(Calendar,$D1160,B1161,"f",FALSE)</f>
        <v>47717</v>
      </c>
      <c r="E1161" s="177">
        <f>_xll.qlInterestRateIndexValueDate(IndexON,D1161)</f>
        <v>47717</v>
      </c>
      <c r="F1161" s="193">
        <f>IFERROR(_xll.qlIndexFixing(IndexON,D1161,TRUE,_xll.ohTrigger(RecalcTrigger,TriggerON)),NA())</f>
        <v>1.7402207841143991E-2</v>
      </c>
      <c r="H1161" s="42">
        <f>_xll.qlCalendarAdvance(Calendar,$H1160,B1161,"f",FALSE)</f>
        <v>47717</v>
      </c>
      <c r="I1161" s="177">
        <f>_xll.qlInterestRateIndexValueDate(Index1M,$H1161)</f>
        <v>47721</v>
      </c>
      <c r="J1161" s="182">
        <f>IFERROR(_xll.qlIndexFixing(Index1M,$H1161,TRUE,_xll.ohTrigger(RecalcTrigger,Trigger1M)),NA())</f>
        <v>1.7413252585543049E-2</v>
      </c>
      <c r="K1161" s="44">
        <f>IFERROR(_xll.qlIndexFixing(Index3M,H1161,TRUE,_xll.ohTrigger(RecalcTrigger,Trigger3M)),NA())</f>
        <v>1.8269887603563628E-2</v>
      </c>
      <c r="L1161" s="44">
        <f>IFERROR(_xll.qlIndexFixing(Index6M,$H1161,TRUE,_xll.ohTrigger(RecalcTrigger,Trigger6M)),NA())</f>
        <v>1.8473489465668298E-2</v>
      </c>
      <c r="M1161" s="183">
        <f>IFERROR(_xll.qlIndexFixing(Index1Y,$H1161,TRUE,_xll.ohTrigger(RecalcTrigger,Trigger1Y)),NA())</f>
        <v>1.8715645455013485E-2</v>
      </c>
      <c r="N1161" s="182">
        <f>IFERROR(_xll.qlIndexFixing(ONIndex1M,I1161,TRUE,_xll.ohTrigger(RecalcTrigger,Trigger1M)),NA())</f>
        <v>1.7404690059255046E-2</v>
      </c>
      <c r="O1161" s="44">
        <f>IFERROR(_xll.qlIndexFixing(ONIndex3M,I1161,TRUE,_xll.ohTrigger(RecalcTrigger,Trigger3M)),NA())</f>
        <v>1.8255612223265771E-2</v>
      </c>
      <c r="P1161" s="44">
        <f>IFERROR(_xll.qlIndexFixing(ONIndex6M,I1161,TRUE,_xll.ohTrigger(RecalcTrigger,Trigger6M)),NA())</f>
        <v>1.8465520763015775E-2</v>
      </c>
      <c r="Q1161" s="183">
        <f>IFERROR(_xll.qlIndexFixing(ONIndex1Y,I1161,TRUE,_xll.ohTrigger(RecalcTrigger,Trigger1Y)),NA())</f>
        <v>1.8709366566964647E-2</v>
      </c>
    </row>
    <row r="1162" spans="2:17" x14ac:dyDescent="0.2">
      <c r="B1162" s="39" t="s">
        <v>42</v>
      </c>
      <c r="D1162" s="42">
        <f>_xll.qlCalendarAdvance(Calendar,$D1161,B1162,"f",FALSE)</f>
        <v>47724</v>
      </c>
      <c r="E1162" s="177">
        <f>_xll.qlInterestRateIndexValueDate(IndexON,D1162)</f>
        <v>47724</v>
      </c>
      <c r="F1162" s="193">
        <f>IFERROR(_xll.qlIndexFixing(IndexON,D1162,TRUE,_xll.ohTrigger(RecalcTrigger,TriggerON)),NA())</f>
        <v>1.7399165324025745E-2</v>
      </c>
      <c r="H1162" s="42">
        <f>_xll.qlCalendarAdvance(Calendar,$H1161,B1162,"f",FALSE)</f>
        <v>47724</v>
      </c>
      <c r="I1162" s="177">
        <f>_xll.qlInterestRateIndexValueDate(Index1M,$H1162)</f>
        <v>47728</v>
      </c>
      <c r="J1162" s="182">
        <f>IFERROR(_xll.qlIndexFixing(Index1M,$H1162,TRUE,_xll.ohTrigger(RecalcTrigger,Trigger1M)),NA())</f>
        <v>1.7410749829428696E-2</v>
      </c>
      <c r="K1162" s="44">
        <f>IFERROR(_xll.qlIndexFixing(Index3M,H1162,TRUE,_xll.ohTrigger(RecalcTrigger,Trigger3M)),NA())</f>
        <v>1.8265109767795946E-2</v>
      </c>
      <c r="L1162" s="44">
        <f>IFERROR(_xll.qlIndexFixing(Index6M,$H1162,TRUE,_xll.ohTrigger(RecalcTrigger,Trigger6M)),NA())</f>
        <v>1.8467058755214427E-2</v>
      </c>
      <c r="M1162" s="183">
        <f>IFERROR(_xll.qlIndexFixing(Index1Y,$H1162,TRUE,_xll.ohTrigger(RecalcTrigger,Trigger1Y)),NA())</f>
        <v>1.8708688962714021E-2</v>
      </c>
      <c r="N1162" s="182">
        <f>IFERROR(_xll.qlIndexFixing(ONIndex1M,I1162,TRUE,_xll.ohTrigger(RecalcTrigger,Trigger1M)),NA())</f>
        <v>1.7402555809917786E-2</v>
      </c>
      <c r="O1162" s="44">
        <f>IFERROR(_xll.qlIndexFixing(ONIndex3M,I1162,TRUE,_xll.ohTrigger(RecalcTrigger,Trigger3M)),NA())</f>
        <v>1.8251404310687391E-2</v>
      </c>
      <c r="P1162" s="44">
        <f>IFERROR(_xll.qlIndexFixing(ONIndex6M,I1162,TRUE,_xll.ohTrigger(RecalcTrigger,Trigger6M)),NA())</f>
        <v>1.8459887413868614E-2</v>
      </c>
      <c r="Q1162" s="183">
        <f>IFERROR(_xll.qlIndexFixing(ONIndex1Y,I1162,TRUE,_xll.ohTrigger(RecalcTrigger,Trigger1Y)),NA())</f>
        <v>1.8703284218180016E-2</v>
      </c>
    </row>
    <row r="1163" spans="2:17" x14ac:dyDescent="0.2">
      <c r="B1163" s="39" t="s">
        <v>42</v>
      </c>
      <c r="D1163" s="42">
        <f>_xll.qlCalendarAdvance(Calendar,$D1162,B1163,"f",FALSE)</f>
        <v>47731</v>
      </c>
      <c r="E1163" s="177">
        <f>_xll.qlInterestRateIndexValueDate(IndexON,D1163)</f>
        <v>47731</v>
      </c>
      <c r="F1163" s="193">
        <f>IFERROR(_xll.qlIndexFixing(IndexON,D1163,TRUE,_xll.ohTrigger(RecalcTrigger,TriggerON)),NA())</f>
        <v>1.7396084922491895E-2</v>
      </c>
      <c r="H1163" s="42">
        <f>_xll.qlCalendarAdvance(Calendar,$H1162,B1163,"f",FALSE)</f>
        <v>47731</v>
      </c>
      <c r="I1163" s="177">
        <f>_xll.qlInterestRateIndexValueDate(Index1M,$H1163)</f>
        <v>47735</v>
      </c>
      <c r="J1163" s="182">
        <f>IFERROR(_xll.qlIndexFixing(Index1M,$H1163,TRUE,_xll.ohTrigger(RecalcTrigger,Trigger1M)),NA())</f>
        <v>1.7408447594564613E-2</v>
      </c>
      <c r="K1163" s="44">
        <f>IFERROR(_xll.qlIndexFixing(Index3M,H1163,TRUE,_xll.ohTrigger(RecalcTrigger,Trigger3M)),NA())</f>
        <v>1.826038445813942E-2</v>
      </c>
      <c r="L1163" s="44">
        <f>IFERROR(_xll.qlIndexFixing(Index6M,$H1163,TRUE,_xll.ohTrigger(RecalcTrigger,Trigger6M)),NA())</f>
        <v>1.8460562126906145E-2</v>
      </c>
      <c r="M1163" s="183">
        <f>IFERROR(_xll.qlIndexFixing(Index1Y,$H1163,TRUE,_xll.ohTrigger(RecalcTrigger,Trigger1Y)),NA())</f>
        <v>1.8701699142650994E-2</v>
      </c>
      <c r="N1163" s="182">
        <f>IFERROR(_xll.qlIndexFixing(ONIndex1M,I1163,TRUE,_xll.ohTrigger(RecalcTrigger,Trigger1M)),NA())</f>
        <v>1.7400362106778644E-2</v>
      </c>
      <c r="O1163" s="44">
        <f>IFERROR(_xll.qlIndexFixing(ONIndex3M,I1163,TRUE,_xll.ohTrigger(RecalcTrigger,Trigger3M)),NA())</f>
        <v>1.8247126032315819E-2</v>
      </c>
      <c r="P1163" s="44">
        <f>IFERROR(_xll.qlIndexFixing(ONIndex6M,I1163,TRUE,_xll.ohTrigger(RecalcTrigger,Trigger6M)),NA())</f>
        <v>1.845419292027195E-2</v>
      </c>
      <c r="Q1163" s="183">
        <f>IFERROR(_xll.qlIndexFixing(ONIndex1Y,I1163,TRUE,_xll.ohTrigger(RecalcTrigger,Trigger1Y)),NA())</f>
        <v>1.8697169923509449E-2</v>
      </c>
    </row>
    <row r="1164" spans="2:17" x14ac:dyDescent="0.2">
      <c r="B1164" s="39" t="s">
        <v>42</v>
      </c>
      <c r="D1164" s="42">
        <f>_xll.qlCalendarAdvance(Calendar,$D1163,B1164,"f",FALSE)</f>
        <v>47738</v>
      </c>
      <c r="E1164" s="177">
        <f>_xll.qlInterestRateIndexValueDate(IndexON,D1164)</f>
        <v>47738</v>
      </c>
      <c r="F1164" s="193">
        <f>IFERROR(_xll.qlIndexFixing(IndexON,D1164,TRUE,_xll.ohTrigger(RecalcTrigger,TriggerON)),NA())</f>
        <v>1.7392967035023688E-2</v>
      </c>
      <c r="H1164" s="42">
        <f>_xll.qlCalendarAdvance(Calendar,$H1163,B1164,"f",FALSE)</f>
        <v>47738</v>
      </c>
      <c r="I1164" s="177">
        <f>_xll.qlInterestRateIndexValueDate(Index1M,$H1164)</f>
        <v>47742</v>
      </c>
      <c r="J1164" s="182">
        <f>IFERROR(_xll.qlIndexFixing(Index1M,$H1164,TRUE,_xll.ohTrigger(RecalcTrigger,Trigger1M)),NA())</f>
        <v>1.7406086560734835E-2</v>
      </c>
      <c r="K1164" s="44">
        <f>IFERROR(_xll.qlIndexFixing(Index3M,H1164,TRUE,_xll.ohTrigger(RecalcTrigger,Trigger3M)),NA())</f>
        <v>1.8255590123964043E-2</v>
      </c>
      <c r="L1164" s="44">
        <f>IFERROR(_xll.qlIndexFixing(Index6M,$H1164,TRUE,_xll.ohTrigger(RecalcTrigger,Trigger6M)),NA())</f>
        <v>1.8454007497809951E-2</v>
      </c>
      <c r="M1164" s="183">
        <f>IFERROR(_xll.qlIndexFixing(Index1Y,$H1164,TRUE,_xll.ohTrigger(RecalcTrigger,Trigger1Y)),NA())</f>
        <v>1.8694675752760941E-2</v>
      </c>
      <c r="N1164" s="182">
        <f>IFERROR(_xll.qlIndexFixing(ONIndex1M,I1164,TRUE,_xll.ohTrigger(RecalcTrigger,Trigger1M)),NA())</f>
        <v>1.73981092142661E-2</v>
      </c>
      <c r="O1164" s="44">
        <f>IFERROR(_xll.qlIndexFixing(ONIndex3M,I1164,TRUE,_xll.ohTrigger(RecalcTrigger,Trigger3M)),NA())</f>
        <v>1.824277761900639E-2</v>
      </c>
      <c r="P1164" s="44">
        <f>IFERROR(_xll.qlIndexFixing(ONIndex6M,I1164,TRUE,_xll.ohTrigger(RecalcTrigger,Trigger6M)),NA())</f>
        <v>1.8448437550251384E-2</v>
      </c>
      <c r="Q1164" s="183">
        <f>IFERROR(_xll.qlIndexFixing(ONIndex1Y,I1164,TRUE,_xll.ohTrigger(RecalcTrigger,Trigger1Y)),NA())</f>
        <v>1.8691024069203976E-2</v>
      </c>
    </row>
    <row r="1165" spans="2:17" x14ac:dyDescent="0.2">
      <c r="B1165" s="39" t="s">
        <v>42</v>
      </c>
      <c r="D1165" s="42">
        <f>_xll.qlCalendarAdvance(Calendar,$D1164,B1165,"f",FALSE)</f>
        <v>47745</v>
      </c>
      <c r="E1165" s="177">
        <f>_xll.qlInterestRateIndexValueDate(IndexON,D1165)</f>
        <v>47745</v>
      </c>
      <c r="F1165" s="193">
        <f>IFERROR(_xll.qlIndexFixing(IndexON,D1165,TRUE,_xll.ohTrigger(RecalcTrigger,TriggerON)),NA())</f>
        <v>1.7389812060022436E-2</v>
      </c>
      <c r="H1165" s="42">
        <f>_xll.qlCalendarAdvance(Calendar,$H1164,B1165,"f",FALSE)</f>
        <v>47745</v>
      </c>
      <c r="I1165" s="177">
        <f>_xll.qlInterestRateIndexValueDate(Index1M,$H1165)</f>
        <v>47749</v>
      </c>
      <c r="J1165" s="182">
        <f>IFERROR(_xll.qlIndexFixing(Index1M,$H1165,TRUE,_xll.ohTrigger(RecalcTrigger,Trigger1M)),NA())</f>
        <v>1.740366699282081E-2</v>
      </c>
      <c r="K1165" s="44">
        <f>IFERROR(_xll.qlIndexFixing(Index3M,H1165,TRUE,_xll.ohTrigger(RecalcTrigger,Trigger3M)),NA())</f>
        <v>1.8250726997480551E-2</v>
      </c>
      <c r="L1165" s="44">
        <f>IFERROR(_xll.qlIndexFixing(Index6M,$H1165,TRUE,_xll.ohTrigger(RecalcTrigger,Trigger6M)),NA())</f>
        <v>1.8447395138962229E-2</v>
      </c>
      <c r="M1165" s="183">
        <f>IFERROR(_xll.qlIndexFixing(Index1Y,$H1165,TRUE,_xll.ohTrigger(RecalcTrigger,Trigger1Y)),NA())</f>
        <v>1.8687618548018158E-2</v>
      </c>
      <c r="N1165" s="182">
        <f>IFERROR(_xll.qlIndexFixing(ONIndex1M,I1165,TRUE,_xll.ohTrigger(RecalcTrigger,Trigger1M)),NA())</f>
        <v>1.7395797396888568E-2</v>
      </c>
      <c r="O1165" s="44">
        <f>IFERROR(_xll.qlIndexFixing(ONIndex3M,I1165,TRUE,_xll.ohTrigger(RecalcTrigger,Trigger3M)),NA())</f>
        <v>1.8238359301614437E-2</v>
      </c>
      <c r="P1165" s="44">
        <f>IFERROR(_xll.qlIndexFixing(ONIndex6M,I1165,TRUE,_xll.ohTrigger(RecalcTrigger,Trigger6M)),NA())</f>
        <v>1.8442621571672646E-2</v>
      </c>
      <c r="Q1165" s="183">
        <f>IFERROR(_xll.qlIndexFixing(ONIndex1Y,I1165,TRUE,_xll.ohTrigger(RecalcTrigger,Trigger1Y)),NA())</f>
        <v>1.8684847041514629E-2</v>
      </c>
    </row>
    <row r="1166" spans="2:17" x14ac:dyDescent="0.2">
      <c r="B1166" s="39" t="s">
        <v>42</v>
      </c>
      <c r="D1166" s="42">
        <f>_xll.qlCalendarAdvance(Calendar,$D1165,B1166,"f",FALSE)</f>
        <v>47752</v>
      </c>
      <c r="E1166" s="177">
        <f>_xll.qlInterestRateIndexValueDate(IndexON,D1166)</f>
        <v>47752</v>
      </c>
      <c r="F1166" s="193">
        <f>IFERROR(_xll.qlIndexFixing(IndexON,D1166,TRUE,_xll.ohTrigger(RecalcTrigger,TriggerON)),NA())</f>
        <v>1.7386620396289132E-2</v>
      </c>
      <c r="H1166" s="42">
        <f>_xll.qlCalendarAdvance(Calendar,$H1165,B1166,"f",FALSE)</f>
        <v>47752</v>
      </c>
      <c r="I1166" s="177">
        <f>_xll.qlInterestRateIndexValueDate(Index1M,$H1166)</f>
        <v>47756</v>
      </c>
      <c r="J1166" s="182">
        <f>IFERROR(_xll.qlIndexFixing(Index1M,$H1166,TRUE,_xll.ohTrigger(RecalcTrigger,Trigger1M)),NA())</f>
        <v>1.7401427289177703E-2</v>
      </c>
      <c r="K1166" s="44">
        <f>IFERROR(_xll.qlIndexFixing(Index3M,H1166,TRUE,_xll.ohTrigger(RecalcTrigger,Trigger3M)),NA())</f>
        <v>1.8245891452971848E-2</v>
      </c>
      <c r="L1166" s="44">
        <f>IFERROR(_xll.qlIndexFixing(Index6M,$H1166,TRUE,_xll.ohTrigger(RecalcTrigger,Trigger6M)),NA())</f>
        <v>1.8440725321398482E-2</v>
      </c>
      <c r="M1166" s="183">
        <f>IFERROR(_xll.qlIndexFixing(Index1Y,$H1166,TRUE,_xll.ohTrigger(RecalcTrigger,Trigger1Y)),NA())</f>
        <v>1.8680527280436253E-2</v>
      </c>
      <c r="N1166" s="182">
        <f>IFERROR(_xll.qlIndexFixing(ONIndex1M,I1166,TRUE,_xll.ohTrigger(RecalcTrigger,Trigger1M)),NA())</f>
        <v>1.7393426919074528E-2</v>
      </c>
      <c r="O1166" s="44">
        <f>IFERROR(_xll.qlIndexFixing(ONIndex3M,I1166,TRUE,_xll.ohTrigger(RecalcTrigger,Trigger3M)),NA())</f>
        <v>1.823387131115517E-2</v>
      </c>
      <c r="P1166" s="44">
        <f>IFERROR(_xll.qlIndexFixing(ONIndex6M,I1166,TRUE,_xll.ohTrigger(RecalcTrigger,Trigger6M)),NA())</f>
        <v>1.8436745252641273E-2</v>
      </c>
      <c r="Q1166" s="183">
        <f>IFERROR(_xll.qlIndexFixing(ONIndex1Y,I1166,TRUE,_xll.ohTrigger(RecalcTrigger,Trigger1Y)),NA())</f>
        <v>1.8678639226692439E-2</v>
      </c>
    </row>
    <row r="1167" spans="2:17" x14ac:dyDescent="0.2">
      <c r="B1167" s="39" t="s">
        <v>42</v>
      </c>
      <c r="D1167" s="42">
        <f>_xll.qlCalendarAdvance(Calendar,$D1166,B1167,"f",FALSE)</f>
        <v>47759</v>
      </c>
      <c r="E1167" s="177">
        <f>_xll.qlInterestRateIndexValueDate(IndexON,D1167)</f>
        <v>47759</v>
      </c>
      <c r="F1167" s="193">
        <f>IFERROR(_xll.qlIndexFixing(IndexON,D1167,TRUE,_xll.ohTrigger(RecalcTrigger,TriggerON)),NA())</f>
        <v>1.7383392442145151E-2</v>
      </c>
      <c r="H1167" s="42">
        <f>_xll.qlCalendarAdvance(Calendar,$H1166,B1167,"f",FALSE)</f>
        <v>47759</v>
      </c>
      <c r="I1167" s="177">
        <f>_xll.qlInterestRateIndexValueDate(Index1M,$H1167)</f>
        <v>47763</v>
      </c>
      <c r="J1167" s="182">
        <f>IFERROR(_xll.qlIndexFixing(Index1M,$H1167,TRUE,_xll.ohTrigger(RecalcTrigger,Trigger1M)),NA())</f>
        <v>1.7398887205759262E-2</v>
      </c>
      <c r="K1167" s="44">
        <f>IFERROR(_xll.qlIndexFixing(Index3M,H1167,TRUE,_xll.ohTrigger(RecalcTrigger,Trigger3M)),NA())</f>
        <v>1.8240886349913752E-2</v>
      </c>
      <c r="L1167" s="44">
        <f>IFERROR(_xll.qlIndexFixing(Index6M,$H1167,TRUE,_xll.ohTrigger(RecalcTrigger,Trigger6M)),NA())</f>
        <v>1.8433998316158599E-2</v>
      </c>
      <c r="M1167" s="183">
        <f>IFERROR(_xll.qlIndexFixing(Index1Y,$H1167,TRUE,_xll.ohTrigger(RecalcTrigger,Trigger1Y)),NA())</f>
        <v>1.8673401699068344E-2</v>
      </c>
      <c r="N1167" s="182">
        <f>IFERROR(_xll.qlIndexFixing(ONIndex1M,I1167,TRUE,_xll.ohTrigger(RecalcTrigger,Trigger1M)),NA())</f>
        <v>1.7390998045332395E-2</v>
      </c>
      <c r="O1167" s="44">
        <f>IFERROR(_xll.qlIndexFixing(ONIndex3M,I1167,TRUE,_xll.ohTrigger(RecalcTrigger,Trigger3M)),NA())</f>
        <v>1.8229313878563858E-2</v>
      </c>
      <c r="P1167" s="44">
        <f>IFERROR(_xll.qlIndexFixing(ONIndex6M,I1167,TRUE,_xll.ohTrigger(RecalcTrigger,Trigger6M)),NA())</f>
        <v>1.8430808861102932E-2</v>
      </c>
      <c r="Q1167" s="183">
        <f>IFERROR(_xll.qlIndexFixing(ONIndex1Y,I1167,TRUE,_xll.ohTrigger(RecalcTrigger,Trigger1Y)),NA())</f>
        <v>1.8672401011068374E-2</v>
      </c>
    </row>
    <row r="1168" spans="2:17" x14ac:dyDescent="0.2">
      <c r="B1168" s="39" t="s">
        <v>42</v>
      </c>
      <c r="D1168" s="42">
        <f>_xll.qlCalendarAdvance(Calendar,$D1167,B1168,"f",FALSE)</f>
        <v>47766</v>
      </c>
      <c r="E1168" s="177">
        <f>_xll.qlInterestRateIndexValueDate(IndexON,D1168)</f>
        <v>47766</v>
      </c>
      <c r="F1168" s="193">
        <f>IFERROR(_xll.qlIndexFixing(IndexON,D1168,TRUE,_xll.ohTrigger(RecalcTrigger,TriggerON)),NA())</f>
        <v>1.7380128596231614E-2</v>
      </c>
      <c r="H1168" s="42">
        <f>_xll.qlCalendarAdvance(Calendar,$H1167,B1168,"f",FALSE)</f>
        <v>47766</v>
      </c>
      <c r="I1168" s="177">
        <f>_xll.qlInterestRateIndexValueDate(Index1M,$H1168)</f>
        <v>47770</v>
      </c>
      <c r="J1168" s="182">
        <f>IFERROR(_xll.qlIndexFixing(Index1M,$H1168,TRUE,_xll.ohTrigger(RecalcTrigger,Trigger1M)),NA())</f>
        <v>1.7396289399046291E-2</v>
      </c>
      <c r="K1168" s="44">
        <f>IFERROR(_xll.qlIndexFixing(Index3M,H1168,TRUE,_xll.ohTrigger(RecalcTrigger,Trigger3M)),NA())</f>
        <v>1.8235813164418576E-2</v>
      </c>
      <c r="L1168" s="44">
        <f>IFERROR(_xll.qlIndexFixing(Index6M,$H1168,TRUE,_xll.ohTrigger(RecalcTrigger,Trigger6M)),NA())</f>
        <v>1.8427180213890282E-2</v>
      </c>
      <c r="M1168" s="183">
        <f>IFERROR(_xll.qlIndexFixing(Index1Y,$H1168,TRUE,_xll.ohTrigger(RecalcTrigger,Trigger1Y)),NA())</f>
        <v>1.8666241550006412E-2</v>
      </c>
      <c r="N1168" s="182">
        <f>IFERROR(_xll.qlIndexFixing(ONIndex1M,I1168,TRUE,_xll.ohTrigger(RecalcTrigger,Trigger1M)),NA())</f>
        <v>1.7388511040250521E-2</v>
      </c>
      <c r="O1168" s="44">
        <f>IFERROR(_xll.qlIndexFixing(ONIndex3M,I1168,TRUE,_xll.ohTrigger(RecalcTrigger,Trigger3M)),NA())</f>
        <v>1.8224687234695836E-2</v>
      </c>
      <c r="P1168" s="44">
        <f>IFERROR(_xll.qlIndexFixing(ONIndex6M,I1168,TRUE,_xll.ohTrigger(RecalcTrigger,Trigger6M)),NA())</f>
        <v>1.8424812664923351E-2</v>
      </c>
      <c r="Q1168" s="183">
        <f>IFERROR(_xll.qlIndexFixing(ONIndex1Y,I1168,TRUE,_xll.ohTrigger(RecalcTrigger,Trigger1Y)),NA())</f>
        <v>1.8666132780653655E-2</v>
      </c>
    </row>
    <row r="1169" spans="2:17" x14ac:dyDescent="0.2">
      <c r="B1169" s="39" t="s">
        <v>42</v>
      </c>
      <c r="D1169" s="42">
        <f>_xll.qlCalendarAdvance(Calendar,$D1168,B1169,"f",FALSE)</f>
        <v>47773</v>
      </c>
      <c r="E1169" s="177">
        <f>_xll.qlInterestRateIndexValueDate(IndexON,D1169)</f>
        <v>47773</v>
      </c>
      <c r="F1169" s="193">
        <f>IFERROR(_xll.qlIndexFixing(IndexON,D1169,TRUE,_xll.ohTrigger(RecalcTrigger,TriggerON)),NA())</f>
        <v>1.7376829257029769E-2</v>
      </c>
      <c r="H1169" s="42">
        <f>_xll.qlCalendarAdvance(Calendar,$H1168,B1169,"f",FALSE)</f>
        <v>47773</v>
      </c>
      <c r="I1169" s="177">
        <f>_xll.qlInterestRateIndexValueDate(Index1M,$H1169)</f>
        <v>47777</v>
      </c>
      <c r="J1169" s="182">
        <f>IFERROR(_xll.qlIndexFixing(Index1M,$H1169,TRUE,_xll.ohTrigger(RecalcTrigger,Trigger1M)),NA())</f>
        <v>1.7393634133933994E-2</v>
      </c>
      <c r="K1169" s="44">
        <f>IFERROR(_xll.qlIndexFixing(Index3M,H1169,TRUE,_xll.ohTrigger(RecalcTrigger,Trigger3M)),NA())</f>
        <v>1.823067212872229E-2</v>
      </c>
      <c r="L1169" s="44">
        <f>IFERROR(_xll.qlIndexFixing(Index6M,$H1169,TRUE,_xll.ohTrigger(RecalcTrigger,Trigger6M)),NA())</f>
        <v>1.8420373826806939E-2</v>
      </c>
      <c r="M1169" s="183">
        <f>IFERROR(_xll.qlIndexFixing(Index1Y,$H1169,TRUE,_xll.ohTrigger(RecalcTrigger,Trigger1Y)),NA())</f>
        <v>1.8659046576381962E-2</v>
      </c>
      <c r="N1169" s="182">
        <f>IFERROR(_xll.qlIndexFixing(ONIndex1M,I1169,TRUE,_xll.ohTrigger(RecalcTrigger,Trigger1M)),NA())</f>
        <v>1.7385966168177447E-2</v>
      </c>
      <c r="O1169" s="44">
        <f>IFERROR(_xll.qlIndexFixing(ONIndex3M,I1169,TRUE,_xll.ohTrigger(RecalcTrigger,Trigger3M)),NA())</f>
        <v>1.8219991610406439E-2</v>
      </c>
      <c r="P1169" s="44">
        <f>IFERROR(_xll.qlIndexFixing(ONIndex6M,I1169,TRUE,_xll.ohTrigger(RecalcTrigger,Trigger6M)),NA())</f>
        <v>1.8418756932208069E-2</v>
      </c>
      <c r="Q1169" s="183">
        <f>IFERROR(_xll.qlIndexFixing(ONIndex1Y,I1169,TRUE,_xll.ohTrigger(RecalcTrigger,Trigger1Y)),NA())</f>
        <v>1.8659834922019058E-2</v>
      </c>
    </row>
    <row r="1170" spans="2:17" x14ac:dyDescent="0.2">
      <c r="B1170" s="39" t="s">
        <v>42</v>
      </c>
      <c r="D1170" s="42">
        <f>_xll.qlCalendarAdvance(Calendar,$D1169,B1170,"f",FALSE)</f>
        <v>47780</v>
      </c>
      <c r="E1170" s="177">
        <f>_xll.qlInterestRateIndexValueDate(IndexON,D1170)</f>
        <v>47780</v>
      </c>
      <c r="F1170" s="193">
        <f>IFERROR(_xll.qlIndexFixing(IndexON,D1170,TRUE,_xll.ohTrigger(RecalcTrigger,TriggerON)),NA())</f>
        <v>1.7373494823020863E-2</v>
      </c>
      <c r="H1170" s="42">
        <f>_xll.qlCalendarAdvance(Calendar,$H1169,B1170,"f",FALSE)</f>
        <v>47780</v>
      </c>
      <c r="I1170" s="177">
        <f>_xll.qlInterestRateIndexValueDate(Index1M,$H1170)</f>
        <v>47784</v>
      </c>
      <c r="J1170" s="182">
        <f>IFERROR(_xll.qlIndexFixing(Index1M,$H1170,TRUE,_xll.ohTrigger(RecalcTrigger,Trigger1M)),NA())</f>
        <v>1.7390921675320147E-2</v>
      </c>
      <c r="K1170" s="44">
        <f>IFERROR(_xll.qlIndexFixing(Index3M,H1170,TRUE,_xll.ohTrigger(RecalcTrigger,Trigger3M)),NA())</f>
        <v>1.8225463475066081E-2</v>
      </c>
      <c r="L1170" s="44">
        <f>IFERROR(_xll.qlIndexFixing(Index6M,$H1170,TRUE,_xll.ohTrigger(RecalcTrigger,Trigger6M)),NA())</f>
        <v>1.8413476884777583E-2</v>
      </c>
      <c r="M1170" s="183">
        <f>IFERROR(_xll.qlIndexFixing(Index1Y,$H1170,TRUE,_xll.ohTrigger(RecalcTrigger,Trigger1Y)),NA())</f>
        <v>1.8651816518366223E-2</v>
      </c>
      <c r="N1170" s="182">
        <f>IFERROR(_xll.qlIndexFixing(ONIndex1M,I1170,TRUE,_xll.ohTrigger(RecalcTrigger,Trigger1M)),NA())</f>
        <v>1.7383363693541654E-2</v>
      </c>
      <c r="O1170" s="44">
        <f>IFERROR(_xll.qlIndexFixing(ONIndex3M,I1170,TRUE,_xll.ohTrigger(RecalcTrigger,Trigger3M)),NA())</f>
        <v>1.8215227236710874E-2</v>
      </c>
      <c r="P1170" s="44">
        <f>IFERROR(_xll.qlIndexFixing(ONIndex6M,I1170,TRUE,_xll.ohTrigger(RecalcTrigger,Trigger6M)),NA())</f>
        <v>1.8412641930822815E-2</v>
      </c>
      <c r="Q1170" s="183">
        <f>IFERROR(_xll.qlIndexFixing(ONIndex1Y,I1170,TRUE,_xll.ohTrigger(RecalcTrigger,Trigger1Y)),NA())</f>
        <v>1.8653507821175808E-2</v>
      </c>
    </row>
    <row r="1171" spans="2:17" x14ac:dyDescent="0.2">
      <c r="B1171" s="39" t="s">
        <v>42</v>
      </c>
      <c r="D1171" s="42">
        <f>_xll.qlCalendarAdvance(Calendar,$D1170,B1171,"f",FALSE)</f>
        <v>47787</v>
      </c>
      <c r="E1171" s="177">
        <f>_xll.qlInterestRateIndexValueDate(IndexON,D1171)</f>
        <v>47787</v>
      </c>
      <c r="F1171" s="193">
        <f>IFERROR(_xll.qlIndexFixing(IndexON,D1171,TRUE,_xll.ohTrigger(RecalcTrigger,TriggerON)),NA())</f>
        <v>1.7370125692925953E-2</v>
      </c>
      <c r="H1171" s="42">
        <f>_xll.qlCalendarAdvance(Calendar,$H1170,B1171,"f",FALSE)</f>
        <v>47787</v>
      </c>
      <c r="I1171" s="177">
        <f>_xll.qlInterestRateIndexValueDate(Index1M,$H1171)</f>
        <v>47791</v>
      </c>
      <c r="J1171" s="182">
        <f>IFERROR(_xll.qlIndexFixing(Index1M,$H1171,TRUE,_xll.ohTrigger(RecalcTrigger,Trigger1M)),NA())</f>
        <v>1.7387935202816784E-2</v>
      </c>
      <c r="K1171" s="44">
        <f>IFERROR(_xll.qlIndexFixing(Index3M,H1171,TRUE,_xll.ohTrigger(RecalcTrigger,Trigger3M)),NA())</f>
        <v>1.8220187435689386E-2</v>
      </c>
      <c r="L1171" s="44">
        <f>IFERROR(_xll.qlIndexFixing(Index6M,$H1171,TRUE,_xll.ohTrigger(RecalcTrigger,Trigger6M)),NA())</f>
        <v>1.8406523848318028E-2</v>
      </c>
      <c r="M1171" s="183">
        <f>IFERROR(_xll.qlIndexFixing(Index1Y,$H1171,TRUE,_xll.ohTrigger(RecalcTrigger,Trigger1Y)),NA())</f>
        <v>1.8644551113170402E-2</v>
      </c>
      <c r="N1171" s="182">
        <f>IFERROR(_xll.qlIndexFixing(ONIndex1M,I1171,TRUE,_xll.ohTrigger(RecalcTrigger,Trigger1M)),NA())</f>
        <v>1.7380703880931492E-2</v>
      </c>
      <c r="O1171" s="44">
        <f>IFERROR(_xll.qlIndexFixing(ONIndex3M,I1171,TRUE,_xll.ohTrigger(RecalcTrigger,Trigger3M)),NA())</f>
        <v>1.821039434438454E-2</v>
      </c>
      <c r="P1171" s="44">
        <f>IFERROR(_xll.qlIndexFixing(ONIndex6M,I1171,TRUE,_xll.ohTrigger(RecalcTrigger,Trigger6M)),NA())</f>
        <v>1.8406467928873127E-2</v>
      </c>
      <c r="Q1171" s="183">
        <f>IFERROR(_xll.qlIndexFixing(ONIndex1Y,I1171,TRUE,_xll.ohTrigger(RecalcTrigger,Trigger1Y)),NA())</f>
        <v>1.8647151864534806E-2</v>
      </c>
    </row>
    <row r="1172" spans="2:17" x14ac:dyDescent="0.2">
      <c r="B1172" s="39" t="s">
        <v>42</v>
      </c>
      <c r="D1172" s="42">
        <f>_xll.qlCalendarAdvance(Calendar,$D1171,B1172,"f",FALSE)</f>
        <v>47794</v>
      </c>
      <c r="E1172" s="177">
        <f>_xll.qlInterestRateIndexValueDate(IndexON,D1172)</f>
        <v>47794</v>
      </c>
      <c r="F1172" s="193">
        <f>IFERROR(_xll.qlIndexFixing(IndexON,D1172,TRUE,_xll.ohTrigger(RecalcTrigger,TriggerON)),NA())</f>
        <v>1.7366722264986478E-2</v>
      </c>
      <c r="H1172" s="42">
        <f>_xll.qlCalendarAdvance(Calendar,$H1171,B1172,"f",FALSE)</f>
        <v>47794</v>
      </c>
      <c r="I1172" s="177">
        <f>_xll.qlInterestRateIndexValueDate(Index1M,$H1172)</f>
        <v>47798</v>
      </c>
      <c r="J1172" s="182">
        <f>IFERROR(_xll.qlIndexFixing(Index1M,$H1172,TRUE,_xll.ohTrigger(RecalcTrigger,Trigger1M)),NA())</f>
        <v>1.7385113312961664E-2</v>
      </c>
      <c r="K1172" s="44">
        <f>IFERROR(_xll.qlIndexFixing(Index3M,H1172,TRUE,_xll.ohTrigger(RecalcTrigger,Trigger3M)),NA())</f>
        <v>1.8214844242837737E-2</v>
      </c>
      <c r="L1172" s="44">
        <f>IFERROR(_xll.qlIndexFixing(Index6M,$H1172,TRUE,_xll.ohTrigger(RecalcTrigger,Trigger6M)),NA())</f>
        <v>1.8399515053717071E-2</v>
      </c>
      <c r="M1172" s="183">
        <f>IFERROR(_xll.qlIndexFixing(Index1Y,$H1172,TRUE,_xll.ohTrigger(RecalcTrigger,Trigger1Y)),NA())</f>
        <v>1.8637250095045865E-2</v>
      </c>
      <c r="N1172" s="182">
        <f>IFERROR(_xll.qlIndexFixing(ONIndex1M,I1172,TRUE,_xll.ohTrigger(RecalcTrigger,Trigger1M)),NA())</f>
        <v>1.7377986994855377E-2</v>
      </c>
      <c r="O1172" s="44">
        <f>IFERROR(_xll.qlIndexFixing(ONIndex3M,I1172,TRUE,_xll.ohTrigger(RecalcTrigger,Trigger3M)),NA())</f>
        <v>1.8205493164442643E-2</v>
      </c>
      <c r="P1172" s="44">
        <f>IFERROR(_xll.qlIndexFixing(ONIndex6M,I1172,TRUE,_xll.ohTrigger(RecalcTrigger,Trigger6M)),NA())</f>
        <v>1.840023519430467E-2</v>
      </c>
      <c r="Q1172" s="183">
        <f>IFERROR(_xll.qlIndexFixing(ONIndex1Y,I1172,TRUE,_xll.ohTrigger(RecalcTrigger,Trigger1Y)),NA())</f>
        <v>1.8640767438187211E-2</v>
      </c>
    </row>
    <row r="1173" spans="2:17" x14ac:dyDescent="0.2">
      <c r="B1173" s="39" t="s">
        <v>42</v>
      </c>
      <c r="D1173" s="42">
        <f>_xll.qlCalendarAdvance(Calendar,$D1172,B1173,"f",FALSE)</f>
        <v>47801</v>
      </c>
      <c r="E1173" s="177">
        <f>_xll.qlInterestRateIndexValueDate(IndexON,D1173)</f>
        <v>47801</v>
      </c>
      <c r="F1173" s="193">
        <f>IFERROR(_xll.qlIndexFixing(IndexON,D1173,TRUE,_xll.ohTrigger(RecalcTrigger,TriggerON)),NA())</f>
        <v>1.7363284938003432E-2</v>
      </c>
      <c r="H1173" s="42">
        <f>_xll.qlCalendarAdvance(Calendar,$H1172,B1173,"f",FALSE)</f>
        <v>47801</v>
      </c>
      <c r="I1173" s="177">
        <f>_xll.qlInterestRateIndexValueDate(Index1M,$H1173)</f>
        <v>47805</v>
      </c>
      <c r="J1173" s="182">
        <f>IFERROR(_xll.qlIndexFixing(Index1M,$H1173,TRUE,_xll.ohTrigger(RecalcTrigger,Trigger1M)),NA())</f>
        <v>1.7382235008073899E-2</v>
      </c>
      <c r="K1173" s="44">
        <f>IFERROR(_xll.qlIndexFixing(Index3M,H1173,TRUE,_xll.ohTrigger(RecalcTrigger,Trigger3M)),NA())</f>
        <v>1.8209434128755794E-2</v>
      </c>
      <c r="L1173" s="44">
        <f>IFERROR(_xll.qlIndexFixing(Index6M,$H1173,TRUE,_xll.ohTrigger(RecalcTrigger,Trigger6M)),NA())</f>
        <v>1.8392450859009632E-2</v>
      </c>
      <c r="M1173" s="183">
        <f>IFERROR(_xll.qlIndexFixing(Index1Y,$H1173,TRUE,_xll.ohTrigger(RecalcTrigger,Trigger1Y)),NA())</f>
        <v>1.8629913195283936E-2</v>
      </c>
      <c r="N1173" s="182">
        <f>IFERROR(_xll.qlIndexFixing(ONIndex1M,I1173,TRUE,_xll.ohTrigger(RecalcTrigger,Trigger1M)),NA())</f>
        <v>1.7375213299581915E-2</v>
      </c>
      <c r="O1173" s="44">
        <f>IFERROR(_xll.qlIndexFixing(ONIndex3M,I1173,TRUE,_xll.ohTrigger(RecalcTrigger,Trigger3M)),NA())</f>
        <v>1.8200523927900392E-2</v>
      </c>
      <c r="P1173" s="44">
        <f>IFERROR(_xll.qlIndexFixing(ONIndex6M,I1173,TRUE,_xll.ohTrigger(RecalcTrigger,Trigger6M)),NA())</f>
        <v>1.8393943995143047E-2</v>
      </c>
      <c r="Q1173" s="183">
        <f>IFERROR(_xll.qlIndexFixing(ONIndex1Y,I1173,TRUE,_xll.ohTrigger(RecalcTrigger,Trigger1Y)),NA())</f>
        <v>1.8634354928463992E-2</v>
      </c>
    </row>
    <row r="1174" spans="2:17" x14ac:dyDescent="0.2">
      <c r="B1174" s="39" t="s">
        <v>42</v>
      </c>
      <c r="D1174" s="42">
        <f>_xll.qlCalendarAdvance(Calendar,$D1173,B1174,"f",FALSE)</f>
        <v>47808</v>
      </c>
      <c r="E1174" s="177">
        <f>_xll.qlInterestRateIndexValueDate(IndexON,D1174)</f>
        <v>47808</v>
      </c>
      <c r="F1174" s="193">
        <f>IFERROR(_xll.qlIndexFixing(IndexON,D1174,TRUE,_xll.ohTrigger(RecalcTrigger,TriggerON)),NA())</f>
        <v>1.7359814110378124E-2</v>
      </c>
      <c r="H1174" s="42">
        <f>_xll.qlCalendarAdvance(Calendar,$H1173,B1174,"f",FALSE)</f>
        <v>47808</v>
      </c>
      <c r="I1174" s="177">
        <f>_xll.qlInterestRateIndexValueDate(Index1M,$H1174)</f>
        <v>47812</v>
      </c>
      <c r="J1174" s="182">
        <f>IFERROR(_xll.qlIndexFixing(Index1M,$H1174,TRUE,_xll.ohTrigger(RecalcTrigger,Trigger1M)),NA())</f>
        <v>1.737970946920353E-2</v>
      </c>
      <c r="K1174" s="44">
        <f>IFERROR(_xll.qlIndexFixing(Index3M,H1174,TRUE,_xll.ohTrigger(RecalcTrigger,Trigger3M)),NA())</f>
        <v>1.8203957325694291E-2</v>
      </c>
      <c r="L1174" s="44">
        <f>IFERROR(_xll.qlIndexFixing(Index6M,$H1174,TRUE,_xll.ohTrigger(RecalcTrigger,Trigger6M)),NA())</f>
        <v>1.8385331622714642E-2</v>
      </c>
      <c r="M1174" s="183">
        <f>IFERROR(_xll.qlIndexFixing(Index1Y,$H1174,TRUE,_xll.ohTrigger(RecalcTrigger,Trigger1Y)),NA())</f>
        <v>1.8622540142216787E-2</v>
      </c>
      <c r="N1174" s="182">
        <f>IFERROR(_xll.qlIndexFixing(ONIndex1M,I1174,TRUE,_xll.ohTrigger(RecalcTrigger,Trigger1M)),NA())</f>
        <v>1.7372383059779395E-2</v>
      </c>
      <c r="O1174" s="44">
        <f>IFERROR(_xll.qlIndexFixing(ONIndex3M,I1174,TRUE,_xll.ohTrigger(RecalcTrigger,Trigger3M)),NA())</f>
        <v>1.8195486865453248E-2</v>
      </c>
      <c r="P1174" s="44">
        <f>IFERROR(_xll.qlIndexFixing(ONIndex6M,I1174,TRUE,_xll.ohTrigger(RecalcTrigger,Trigger6M)),NA())</f>
        <v>1.8387594599253987E-2</v>
      </c>
      <c r="Q1174" s="183">
        <f>IFERROR(_xll.qlIndexFixing(ONIndex1Y,I1174,TRUE,_xll.ohTrigger(RecalcTrigger,Trigger1Y)),NA())</f>
        <v>1.8627914721536243E-2</v>
      </c>
    </row>
    <row r="1175" spans="2:17" x14ac:dyDescent="0.2">
      <c r="B1175" s="39" t="s">
        <v>42</v>
      </c>
      <c r="D1175" s="42">
        <f>_xll.qlCalendarAdvance(Calendar,$D1174,B1175,"f",FALSE)</f>
        <v>47815</v>
      </c>
      <c r="E1175" s="177">
        <f>_xll.qlInterestRateIndexValueDate(IndexON,D1175)</f>
        <v>47815</v>
      </c>
      <c r="F1175" s="193">
        <f>IFERROR(_xll.qlIndexFixing(IndexON,D1175,TRUE,_xll.ohTrigger(RecalcTrigger,TriggerON)),NA())</f>
        <v>1.7356310180591805E-2</v>
      </c>
      <c r="H1175" s="42">
        <f>_xll.qlCalendarAdvance(Calendar,$H1174,B1175,"f",FALSE)</f>
        <v>47815</v>
      </c>
      <c r="I1175" s="177">
        <f>_xll.qlInterestRateIndexValueDate(Index1M,$H1175)</f>
        <v>47819</v>
      </c>
      <c r="J1175" s="182">
        <f>IFERROR(_xll.qlIndexFixing(Index1M,$H1175,TRUE,_xll.ohTrigger(RecalcTrigger,Trigger1M)),NA())</f>
        <v>1.7376510751108777E-2</v>
      </c>
      <c r="K1175" s="44">
        <f>IFERROR(_xll.qlIndexFixing(Index3M,H1175,TRUE,_xll.ohTrigger(RecalcTrigger,Trigger3M)),NA())</f>
        <v>1.8198363244309665E-2</v>
      </c>
      <c r="L1175" s="44">
        <f>IFERROR(_xll.qlIndexFixing(Index6M,$H1175,TRUE,_xll.ohTrigger(RecalcTrigger,Trigger6M)),NA())</f>
        <v>1.8378157703789363E-2</v>
      </c>
      <c r="M1175" s="183">
        <f>IFERROR(_xll.qlIndexFixing(Index1Y,$H1175,TRUE,_xll.ohTrigger(RecalcTrigger,Trigger1Y)),NA())</f>
        <v>1.8615130661216964E-2</v>
      </c>
      <c r="N1175" s="182">
        <f>IFERROR(_xll.qlIndexFixing(ONIndex1M,I1175,TRUE,_xll.ohTrigger(RecalcTrigger,Trigger1M)),NA())</f>
        <v>1.7369496539796359E-2</v>
      </c>
      <c r="O1175" s="44">
        <f>IFERROR(_xll.qlIndexFixing(ONIndex3M,I1175,TRUE,_xll.ohTrigger(RecalcTrigger,Trigger3M)),NA())</f>
        <v>1.8190382208116418E-2</v>
      </c>
      <c r="P1175" s="44">
        <f>IFERROR(_xll.qlIndexFixing(ONIndex6M,I1175,TRUE,_xll.ohTrigger(RecalcTrigger,Trigger6M)),NA())</f>
        <v>1.8381187274583155E-2</v>
      </c>
      <c r="Q1175" s="183">
        <f>IFERROR(_xll.qlIndexFixing(ONIndex1Y,I1175,TRUE,_xll.ohTrigger(RecalcTrigger,Trigger1Y)),NA())</f>
        <v>1.8621447203814867E-2</v>
      </c>
    </row>
    <row r="1176" spans="2:17" x14ac:dyDescent="0.2">
      <c r="B1176" s="39" t="s">
        <v>42</v>
      </c>
      <c r="D1176" s="42">
        <f>_xll.qlCalendarAdvance(Calendar,$D1175,B1176,"f",FALSE)</f>
        <v>47822</v>
      </c>
      <c r="E1176" s="177">
        <f>_xll.qlInterestRateIndexValueDate(IndexON,D1176)</f>
        <v>47822</v>
      </c>
      <c r="F1176" s="193">
        <f>IFERROR(_xll.qlIndexFixing(IndexON,D1176,TRUE,_xll.ohTrigger(RecalcTrigger,TriggerON)),NA())</f>
        <v>1.735277354736553E-2</v>
      </c>
      <c r="H1176" s="42">
        <f>_xll.qlCalendarAdvance(Calendar,$H1175,B1176,"f",FALSE)</f>
        <v>47822</v>
      </c>
      <c r="I1176" s="177">
        <f>_xll.qlInterestRateIndexValueDate(Index1M,$H1176)</f>
        <v>47826</v>
      </c>
      <c r="J1176" s="182">
        <f>IFERROR(_xll.qlIndexFixing(Index1M,$H1176,TRUE,_xll.ohTrigger(RecalcTrigger,Trigger1M)),NA())</f>
        <v>1.7373460694331311E-2</v>
      </c>
      <c r="K1176" s="44">
        <f>IFERROR(_xll.qlIndexFixing(Index3M,H1176,TRUE,_xll.ohTrigger(RecalcTrigger,Trigger3M)),NA())</f>
        <v>1.8192758729171091E-2</v>
      </c>
      <c r="L1176" s="44">
        <f>IFERROR(_xll.qlIndexFixing(Index6M,$H1176,TRUE,_xll.ohTrigger(RecalcTrigger,Trigger6M)),NA())</f>
        <v>1.8370929461636407E-2</v>
      </c>
      <c r="M1176" s="183">
        <f>IFERROR(_xll.qlIndexFixing(Index1Y,$H1176,TRUE,_xll.ohTrigger(RecalcTrigger,Trigger1Y)),NA())</f>
        <v>1.8607684474698516E-2</v>
      </c>
      <c r="N1176" s="182">
        <f>IFERROR(_xll.qlIndexFixing(ONIndex1M,I1176,TRUE,_xll.ohTrigger(RecalcTrigger,Trigger1M)),NA())</f>
        <v>1.7366554004301094E-2</v>
      </c>
      <c r="O1176" s="44">
        <f>IFERROR(_xll.qlIndexFixing(ONIndex3M,I1176,TRUE,_xll.ohTrigger(RecalcTrigger,Trigger3M)),NA())</f>
        <v>1.8185210186745238E-2</v>
      </c>
      <c r="P1176" s="44">
        <f>IFERROR(_xll.qlIndexFixing(ONIndex6M,I1176,TRUE,_xll.ohTrigger(RecalcTrigger,Trigger6M)),NA())</f>
        <v>1.8374722289316026E-2</v>
      </c>
      <c r="Q1176" s="183">
        <f>IFERROR(_xll.qlIndexFixing(ONIndex1Y,I1176,TRUE,_xll.ohTrigger(RecalcTrigger,Trigger1Y)),NA())</f>
        <v>1.8614952761311088E-2</v>
      </c>
    </row>
    <row r="1177" spans="2:17" x14ac:dyDescent="0.2">
      <c r="B1177" s="39" t="s">
        <v>42</v>
      </c>
      <c r="D1177" s="42">
        <f>_xll.qlCalendarAdvance(Calendar,$D1176,B1177,"f",FALSE)</f>
        <v>47829</v>
      </c>
      <c r="E1177" s="177">
        <f>_xll.qlInterestRateIndexValueDate(IndexON,D1177)</f>
        <v>47829</v>
      </c>
      <c r="F1177" s="193">
        <f>IFERROR(_xll.qlIndexFixing(IndexON,D1177,TRUE,_xll.ohTrigger(RecalcTrigger,TriggerON)),NA())</f>
        <v>1.7349204609020674E-2</v>
      </c>
      <c r="H1177" s="42">
        <f>_xll.qlCalendarAdvance(Calendar,$H1176,B1177,"f",FALSE)</f>
        <v>47829</v>
      </c>
      <c r="I1177" s="177">
        <f>_xll.qlInterestRateIndexValueDate(Index1M,$H1177)</f>
        <v>47833</v>
      </c>
      <c r="J1177" s="182">
        <f>IFERROR(_xll.qlIndexFixing(Index1M,$H1177,TRUE,_xll.ohTrigger(RecalcTrigger,Trigger1M)),NA())</f>
        <v>1.7370355298339343E-2</v>
      </c>
      <c r="K1177" s="44">
        <f>IFERROR(_xll.qlIndexFixing(Index3M,H1177,TRUE,_xll.ohTrigger(RecalcTrigger,Trigger3M)),NA())</f>
        <v>1.8187088208459642E-2</v>
      </c>
      <c r="L1177" s="44">
        <f>IFERROR(_xll.qlIndexFixing(Index6M,$H1177,TRUE,_xll.ohTrigger(RecalcTrigger,Trigger6M)),NA())</f>
        <v>1.8363647256096724E-2</v>
      </c>
      <c r="M1177" s="183">
        <f>IFERROR(_xll.qlIndexFixing(Index1Y,$H1177,TRUE,_xll.ohTrigger(RecalcTrigger,Trigger1Y)),NA())</f>
        <v>1.8600201302115885E-2</v>
      </c>
      <c r="N1177" s="182">
        <f>IFERROR(_xll.qlIndexFixing(ONIndex1M,I1177,TRUE,_xll.ohTrigger(RecalcTrigger,Trigger1M)),NA())</f>
        <v>1.7363555717562207E-2</v>
      </c>
      <c r="O1177" s="44">
        <f>IFERROR(_xll.qlIndexFixing(ONIndex3M,I1177,TRUE,_xll.ohTrigger(RecalcTrigger,Trigger3M)),NA())</f>
        <v>1.8179971032354914E-2</v>
      </c>
      <c r="P1177" s="44">
        <f>IFERROR(_xll.qlIndexFixing(ONIndex6M,I1177,TRUE,_xll.ohTrigger(RecalcTrigger,Trigger6M)),NA())</f>
        <v>1.8368199911318328E-2</v>
      </c>
      <c r="Q1177" s="183">
        <f>IFERROR(_xll.qlIndexFixing(ONIndex1Y,I1177,TRUE,_xll.ohTrigger(RecalcTrigger,Trigger1Y)),NA())</f>
        <v>1.8608431780515744E-2</v>
      </c>
    </row>
    <row r="1178" spans="2:17" x14ac:dyDescent="0.2">
      <c r="B1178" s="39" t="s">
        <v>42</v>
      </c>
      <c r="D1178" s="42">
        <f>_xll.qlCalendarAdvance(Calendar,$D1177,B1178,"f",FALSE)</f>
        <v>47836</v>
      </c>
      <c r="E1178" s="177">
        <f>_xll.qlInterestRateIndexValueDate(IndexON,D1178)</f>
        <v>47836</v>
      </c>
      <c r="F1178" s="193">
        <f>IFERROR(_xll.qlIndexFixing(IndexON,D1178,TRUE,_xll.ohTrigger(RecalcTrigger,TriggerON)),NA())</f>
        <v>1.7345603764278295E-2</v>
      </c>
      <c r="H1178" s="42">
        <f>_xll.qlCalendarAdvance(Calendar,$H1177,B1178,"f",FALSE)</f>
        <v>47836</v>
      </c>
      <c r="I1178" s="177">
        <f>_xll.qlInterestRateIndexValueDate(Index1M,$H1178)</f>
        <v>47840</v>
      </c>
      <c r="J1178" s="182">
        <f>IFERROR(_xll.qlIndexFixing(Index1M,$H1178,TRUE,_xll.ohTrigger(RecalcTrigger,Trigger1M)),NA())</f>
        <v>1.7367194828033238E-2</v>
      </c>
      <c r="K1178" s="44">
        <f>IFERROR(_xll.qlIndexFixing(Index3M,H1178,TRUE,_xll.ohTrigger(RecalcTrigger,Trigger3M)),NA())</f>
        <v>1.8181351914416798E-2</v>
      </c>
      <c r="L1178" s="44">
        <f>IFERROR(_xll.qlIndexFixing(Index6M,$H1178,TRUE,_xll.ohTrigger(RecalcTrigger,Trigger6M)),NA())</f>
        <v>1.8356311447451791E-2</v>
      </c>
      <c r="M1178" s="183">
        <f>IFERROR(_xll.qlIndexFixing(Index1Y,$H1178,TRUE,_xll.ohTrigger(RecalcTrigger,Trigger1Y)),NA())</f>
        <v>1.8592680859965221E-2</v>
      </c>
      <c r="N1178" s="182">
        <f>IFERROR(_xll.qlIndexFixing(ONIndex1M,I1178,TRUE,_xll.ohTrigger(RecalcTrigger,Trigger1M)),NA())</f>
        <v>1.7360012960780935E-2</v>
      </c>
      <c r="O1178" s="44">
        <f>IFERROR(_xll.qlIndexFixing(ONIndex3M,I1178,TRUE,_xll.ohTrigger(RecalcTrigger,Trigger3M)),NA())</f>
        <v>1.8173287410698791E-2</v>
      </c>
      <c r="P1178" s="44">
        <f>IFERROR(_xll.qlIndexFixing(ONIndex6M,I1178,TRUE,_xll.ohTrigger(RecalcTrigger,Trigger6M)),NA())</f>
        <v>1.8359719066651792E-2</v>
      </c>
      <c r="Q1178" s="183">
        <f>IFERROR(_xll.qlIndexFixing(ONIndex1Y,I1178,TRUE,_xll.ohTrigger(RecalcTrigger,Trigger1Y)),NA())</f>
        <v>1.8600031569695474E-2</v>
      </c>
    </row>
    <row r="1179" spans="2:17" x14ac:dyDescent="0.2">
      <c r="B1179" s="39" t="s">
        <v>42</v>
      </c>
      <c r="D1179" s="42">
        <f>_xll.qlCalendarAdvance(Calendar,$D1178,B1179,"f",FALSE)</f>
        <v>47844</v>
      </c>
      <c r="E1179" s="177">
        <f>_xll.qlInterestRateIndexValueDate(IndexON,D1179)</f>
        <v>47844</v>
      </c>
      <c r="F1179" s="193">
        <f>IFERROR(_xll.qlIndexFixing(IndexON,D1179,TRUE,_xll.ohTrigger(RecalcTrigger,TriggerON)),NA())</f>
        <v>1.7341762966918139E-2</v>
      </c>
      <c r="H1179" s="42">
        <f>_xll.qlCalendarAdvance(Calendar,$H1178,B1179,"f",FALSE)</f>
        <v>47844</v>
      </c>
      <c r="I1179" s="177">
        <f>_xll.qlInterestRateIndexValueDate(Index1M,$H1179)</f>
        <v>47848</v>
      </c>
      <c r="J1179" s="182">
        <f>IFERROR(_xll.qlIndexFixing(Index1M,$H1179,TRUE,_xll.ohTrigger(RecalcTrigger,Trigger1M)),NA())</f>
        <v>1.736351576384703E-2</v>
      </c>
      <c r="K1179" s="44">
        <f>IFERROR(_xll.qlIndexFixing(Index3M,H1179,TRUE,_xll.ohTrigger(RecalcTrigger,Trigger3M)),NA())</f>
        <v>1.8174685120166956E-2</v>
      </c>
      <c r="L1179" s="44">
        <f>IFERROR(_xll.qlIndexFixing(Index6M,$H1179,TRUE,_xll.ohTrigger(RecalcTrigger,Trigger6M)),NA())</f>
        <v>1.8347942812589283E-2</v>
      </c>
      <c r="M1179" s="183">
        <f>IFERROR(_xll.qlIndexFixing(Index1Y,$H1179,TRUE,_xll.ohTrigger(RecalcTrigger,Trigger1Y)),NA())</f>
        <v>1.8584040065121307E-2</v>
      </c>
      <c r="N1179" s="182">
        <f>IFERROR(_xll.qlIndexFixing(ONIndex1M,I1179,TRUE,_xll.ohTrigger(RecalcTrigger,Trigger1M)),NA())</f>
        <v>1.7356880079173465E-2</v>
      </c>
      <c r="O1179" s="44">
        <f>IFERROR(_xll.qlIndexFixing(ONIndex3M,I1179,TRUE,_xll.ohTrigger(RecalcTrigger,Trigger3M)),NA())</f>
        <v>1.8167885636550807E-2</v>
      </c>
      <c r="P1179" s="44">
        <f>IFERROR(_xll.qlIndexFixing(ONIndex6M,I1179,TRUE,_xll.ohTrigger(RecalcTrigger,Trigger6M)),NA())</f>
        <v>1.8353057744597834E-2</v>
      </c>
      <c r="Q1179" s="183">
        <f>IFERROR(_xll.qlIndexFixing(ONIndex1Y,I1179,TRUE,_xll.ohTrigger(RecalcTrigger,Trigger1Y)),NA())</f>
        <v>1.8593447068937508E-2</v>
      </c>
    </row>
    <row r="1180" spans="2:17" x14ac:dyDescent="0.2">
      <c r="B1180" s="39" t="s">
        <v>42</v>
      </c>
      <c r="D1180" s="42">
        <f>_xll.qlCalendarAdvance(Calendar,$D1179,B1180,"f",FALSE)</f>
        <v>47851</v>
      </c>
      <c r="E1180" s="177">
        <f>_xll.qlInterestRateIndexValueDate(IndexON,D1180)</f>
        <v>47851</v>
      </c>
      <c r="F1180" s="193">
        <f>IFERROR(_xll.qlIndexFixing(IndexON,D1180,TRUE,_xll.ohTrigger(RecalcTrigger,TriggerON)),NA())</f>
        <v>1.733809033850342E-2</v>
      </c>
      <c r="H1180" s="42">
        <f>_xll.qlCalendarAdvance(Calendar,$H1179,B1180,"f",FALSE)</f>
        <v>47851</v>
      </c>
      <c r="I1180" s="177">
        <f>_xll.qlInterestRateIndexValueDate(Index1M,$H1180)</f>
        <v>47855</v>
      </c>
      <c r="J1180" s="182">
        <f>IFERROR(_xll.qlIndexFixing(Index1M,$H1180,TRUE,_xll.ohTrigger(RecalcTrigger,Trigger1M)),NA())</f>
        <v>1.7360238169173946E-2</v>
      </c>
      <c r="K1180" s="44">
        <f>IFERROR(_xll.qlIndexFixing(Index3M,H1180,TRUE,_xll.ohTrigger(RecalcTrigger,Trigger3M)),NA())</f>
        <v>1.8168813580161647E-2</v>
      </c>
      <c r="L1180" s="44">
        <f>IFERROR(_xll.qlIndexFixing(Index6M,$H1180,TRUE,_xll.ohTrigger(RecalcTrigger,Trigger6M)),NA())</f>
        <v>1.8340497372946345E-2</v>
      </c>
      <c r="M1180" s="183">
        <f>IFERROR(_xll.qlIndexFixing(Index1Y,$H1180,TRUE,_xll.ohTrigger(RecalcTrigger,Trigger1Y)),NA())</f>
        <v>1.8576438791198024E-2</v>
      </c>
      <c r="N1180" s="182">
        <f>IFERROR(_xll.qlIndexFixing(ONIndex1M,I1180,TRUE,_xll.ohTrigger(RecalcTrigger,Trigger1M)),NA())</f>
        <v>1.7353772530901423E-2</v>
      </c>
      <c r="O1180" s="44">
        <f>IFERROR(_xll.qlIndexFixing(ONIndex3M,I1180,TRUE,_xll.ohTrigger(RecalcTrigger,Trigger3M)),NA())</f>
        <v>1.8163070645664803E-2</v>
      </c>
      <c r="P1180" s="44">
        <f>IFERROR(_xll.qlIndexFixing(ONIndex6M,I1180,TRUE,_xll.ohTrigger(RecalcTrigger,Trigger6M)),NA())</f>
        <v>1.8347330361390135E-2</v>
      </c>
      <c r="Q1180" s="183">
        <f>IFERROR(_xll.qlIndexFixing(ONIndex1Y,I1180,TRUE,_xll.ohTrigger(RecalcTrigger,Trigger1Y)),NA())</f>
        <v>1.8587768809501526E-2</v>
      </c>
    </row>
    <row r="1181" spans="2:17" x14ac:dyDescent="0.2">
      <c r="B1181" s="39" t="s">
        <v>42</v>
      </c>
      <c r="D1181" s="42">
        <f>_xll.qlCalendarAdvance(Calendar,$D1180,B1181,"f",FALSE)</f>
        <v>47858</v>
      </c>
      <c r="E1181" s="177">
        <f>_xll.qlInterestRateIndexValueDate(IndexON,D1181)</f>
        <v>47858</v>
      </c>
      <c r="F1181" s="193">
        <f>IFERROR(_xll.qlIndexFixing(IndexON,D1181,TRUE,_xll.ohTrigger(RecalcTrigger,TriggerON)),NA())</f>
        <v>1.733438711013946E-2</v>
      </c>
      <c r="H1181" s="42">
        <f>_xll.qlCalendarAdvance(Calendar,$H1180,B1181,"f",FALSE)</f>
        <v>47858</v>
      </c>
      <c r="I1181" s="177">
        <f>_xll.qlInterestRateIndexValueDate(Index1M,$H1181)</f>
        <v>47862</v>
      </c>
      <c r="J1181" s="182">
        <f>IFERROR(_xll.qlIndexFixing(Index1M,$H1181,TRUE,_xll.ohTrigger(RecalcTrigger,Trigger1M)),NA())</f>
        <v>1.7356906332736229E-2</v>
      </c>
      <c r="K1181" s="44">
        <f>IFERROR(_xll.qlIndexFixing(Index3M,H1181,TRUE,_xll.ohTrigger(RecalcTrigger,Trigger3M)),NA())</f>
        <v>1.816289795582611E-2</v>
      </c>
      <c r="L1181" s="44">
        <f>IFERROR(_xll.qlIndexFixing(Index6M,$H1181,TRUE,_xll.ohTrigger(RecalcTrigger,Trigger6M)),NA())</f>
        <v>1.8332999440384665E-2</v>
      </c>
      <c r="M1181" s="183">
        <f>IFERROR(_xll.qlIndexFixing(Index1Y,$H1181,TRUE,_xll.ohTrigger(RecalcTrigger,Trigger1Y)),NA())</f>
        <v>1.8568799337435615E-2</v>
      </c>
      <c r="N1181" s="182">
        <f>IFERROR(_xll.qlIndexFixing(ONIndex1M,I1181,TRUE,_xll.ohTrigger(RecalcTrigger,Trigger1M)),NA())</f>
        <v>1.7350546092425034E-2</v>
      </c>
      <c r="O1181" s="44">
        <f>IFERROR(_xll.qlIndexFixing(ONIndex3M,I1181,TRUE,_xll.ohTrigger(RecalcTrigger,Trigger3M)),NA())</f>
        <v>1.8157555828581806E-2</v>
      </c>
      <c r="P1181" s="44">
        <f>IFERROR(_xll.qlIndexFixing(ONIndex6M,I1181,TRUE,_xll.ohTrigger(RecalcTrigger,Trigger6M)),NA())</f>
        <v>1.8340573068345023E-2</v>
      </c>
      <c r="Q1181" s="183">
        <f>IFERROR(_xll.qlIndexFixing(ONIndex1Y,I1181,TRUE,_xll.ohTrigger(RecalcTrigger,Trigger1Y)),NA())</f>
        <v>1.8581141998641471E-2</v>
      </c>
    </row>
    <row r="1182" spans="2:17" x14ac:dyDescent="0.2">
      <c r="B1182" s="39" t="s">
        <v>42</v>
      </c>
      <c r="D1182" s="42">
        <f>_xll.qlCalendarAdvance(Calendar,$D1181,B1182,"f",FALSE)</f>
        <v>47865</v>
      </c>
      <c r="E1182" s="177">
        <f>_xll.qlInterestRateIndexValueDate(IndexON,D1182)</f>
        <v>47865</v>
      </c>
      <c r="F1182" s="193">
        <f>IFERROR(_xll.qlIndexFixing(IndexON,D1182,TRUE,_xll.ohTrigger(RecalcTrigger,TriggerON)),NA())</f>
        <v>1.7330653680467378E-2</v>
      </c>
      <c r="H1182" s="42">
        <f>_xll.qlCalendarAdvance(Calendar,$H1181,B1182,"f",FALSE)</f>
        <v>47865</v>
      </c>
      <c r="I1182" s="177">
        <f>_xll.qlInterestRateIndexValueDate(Index1M,$H1182)</f>
        <v>47869</v>
      </c>
      <c r="J1182" s="182">
        <f>IFERROR(_xll.qlIndexFixing(Index1M,$H1182,TRUE,_xll.ohTrigger(RecalcTrigger,Trigger1M)),NA())</f>
        <v>1.7353520519431665E-2</v>
      </c>
      <c r="K1182" s="44">
        <f>IFERROR(_xll.qlIndexFixing(Index3M,H1182,TRUE,_xll.ohTrigger(RecalcTrigger,Trigger3M)),NA())</f>
        <v>1.8156875561902375E-2</v>
      </c>
      <c r="L1182" s="44">
        <f>IFERROR(_xll.qlIndexFixing(Index6M,$H1182,TRUE,_xll.ohTrigger(RecalcTrigger,Trigger6M)),NA())</f>
        <v>1.8325449377432374E-2</v>
      </c>
      <c r="M1182" s="183">
        <f>IFERROR(_xll.qlIndexFixing(Index1Y,$H1182,TRUE,_xll.ohTrigger(RecalcTrigger,Trigger1Y)),NA())</f>
        <v>1.8561121408075046E-2</v>
      </c>
      <c r="N1182" s="182">
        <f>IFERROR(_xll.qlIndexFixing(ONIndex1M,I1182,TRUE,_xll.ohTrigger(RecalcTrigger,Trigger1M)),NA())</f>
        <v>1.7347265263056855E-2</v>
      </c>
      <c r="O1182" s="44">
        <f>IFERROR(_xll.qlIndexFixing(ONIndex3M,I1182,TRUE,_xll.ohTrigger(RecalcTrigger,Trigger3M)),NA())</f>
        <v>1.8151975065769932E-2</v>
      </c>
      <c r="P1182" s="44">
        <f>IFERROR(_xll.qlIndexFixing(ONIndex6M,I1182,TRUE,_xll.ohTrigger(RecalcTrigger,Trigger6M)),NA())</f>
        <v>1.8333759760826851E-2</v>
      </c>
      <c r="Q1182" s="183">
        <f>IFERROR(_xll.qlIndexFixing(ONIndex1Y,I1182,TRUE,_xll.ohTrigger(RecalcTrigger,Trigger1Y)),NA())</f>
        <v>1.8574490635661078E-2</v>
      </c>
    </row>
    <row r="1183" spans="2:17" x14ac:dyDescent="0.2">
      <c r="B1183" s="39" t="s">
        <v>42</v>
      </c>
      <c r="D1183" s="42">
        <f>_xll.qlCalendarAdvance(Calendar,$D1182,B1183,"f",FALSE)</f>
        <v>47872</v>
      </c>
      <c r="E1183" s="177">
        <f>_xll.qlInterestRateIndexValueDate(IndexON,D1183)</f>
        <v>47872</v>
      </c>
      <c r="F1183" s="193">
        <f>IFERROR(_xll.qlIndexFixing(IndexON,D1183,TRUE,_xll.ohTrigger(RecalcTrigger,TriggerON)),NA())</f>
        <v>1.732689044804836E-2</v>
      </c>
      <c r="H1183" s="42">
        <f>_xll.qlCalendarAdvance(Calendar,$H1182,B1183,"f",FALSE)</f>
        <v>47872</v>
      </c>
      <c r="I1183" s="177">
        <f>_xll.qlInterestRateIndexValueDate(Index1M,$H1183)</f>
        <v>47876</v>
      </c>
      <c r="J1183" s="182">
        <f>IFERROR(_xll.qlIndexFixing(Index1M,$H1183,TRUE,_xll.ohTrigger(RecalcTrigger,Trigger1M)),NA())</f>
        <v>1.7350080994173511E-2</v>
      </c>
      <c r="K1183" s="44">
        <f>IFERROR(_xll.qlIndexFixing(Index3M,H1183,TRUE,_xll.ohTrigger(RecalcTrigger,Trigger3M)),NA())</f>
        <v>1.8150809548118652E-2</v>
      </c>
      <c r="L1183" s="44">
        <f>IFERROR(_xll.qlIndexFixing(Index6M,$H1183,TRUE,_xll.ohTrigger(RecalcTrigger,Trigger6M)),NA())</f>
        <v>1.831784754705747E-2</v>
      </c>
      <c r="M1183" s="183">
        <f>IFERROR(_xll.qlIndexFixing(Index1Y,$H1183,TRUE,_xll.ohTrigger(RecalcTrigger,Trigger1Y)),NA())</f>
        <v>1.8553404704399434E-2</v>
      </c>
      <c r="N1183" s="182">
        <f>IFERROR(_xll.qlIndexFixing(ONIndex1M,I1183,TRUE,_xll.ohTrigger(RecalcTrigger,Trigger1M)),NA())</f>
        <v>1.7343930307145428E-2</v>
      </c>
      <c r="O1183" s="44">
        <f>IFERROR(_xll.qlIndexFixing(ONIndex3M,I1183,TRUE,_xll.ohTrigger(RecalcTrigger,Trigger3M)),NA())</f>
        <v>1.8146328588484195E-2</v>
      </c>
      <c r="P1183" s="44">
        <f>IFERROR(_xll.qlIndexFixing(ONIndex6M,I1183,TRUE,_xll.ohTrigger(RecalcTrigger,Trigger6M)),NA())</f>
        <v>1.8326890706621413E-2</v>
      </c>
      <c r="Q1183" s="183">
        <f>IFERROR(_xll.qlIndexFixing(ONIndex1Y,I1183,TRUE,_xll.ohTrigger(RecalcTrigger,Trigger1Y)),NA())</f>
        <v>1.8567815106971253E-2</v>
      </c>
    </row>
    <row r="1184" spans="2:17" x14ac:dyDescent="0.2">
      <c r="B1184" s="39" t="s">
        <v>42</v>
      </c>
      <c r="D1184" s="42">
        <f>_xll.qlCalendarAdvance(Calendar,$D1183,B1184,"f",FALSE)</f>
        <v>47879</v>
      </c>
      <c r="E1184" s="177">
        <f>_xll.qlInterestRateIndexValueDate(IndexON,D1184)</f>
        <v>47879</v>
      </c>
      <c r="F1184" s="193">
        <f>IFERROR(_xll.qlIndexFixing(IndexON,D1184,TRUE,_xll.ohTrigger(RecalcTrigger,TriggerON)),NA())</f>
        <v>1.7323097811416943E-2</v>
      </c>
      <c r="H1184" s="42">
        <f>_xll.qlCalendarAdvance(Calendar,$H1183,B1184,"f",FALSE)</f>
        <v>47879</v>
      </c>
      <c r="I1184" s="177">
        <f>_xll.qlInterestRateIndexValueDate(Index1M,$H1184)</f>
        <v>47883</v>
      </c>
      <c r="J1184" s="182">
        <f>IFERROR(_xll.qlIndexFixing(Index1M,$H1184,TRUE,_xll.ohTrigger(RecalcTrigger,Trigger1M)),NA())</f>
        <v>1.7346095822252661E-2</v>
      </c>
      <c r="K1184" s="44">
        <f>IFERROR(_xll.qlIndexFixing(Index3M,H1184,TRUE,_xll.ohTrigger(RecalcTrigger,Trigger3M)),NA())</f>
        <v>1.8144679251765439E-2</v>
      </c>
      <c r="L1184" s="44">
        <f>IFERROR(_xll.qlIndexFixing(Index6M,$H1184,TRUE,_xll.ohTrigger(RecalcTrigger,Trigger6M)),NA())</f>
        <v>1.8310194312672234E-2</v>
      </c>
      <c r="M1184" s="183">
        <f>IFERROR(_xll.qlIndexFixing(Index1Y,$H1184,TRUE,_xll.ohTrigger(RecalcTrigger,Trigger1Y)),NA())</f>
        <v>1.8545648924736223E-2</v>
      </c>
      <c r="N1184" s="182">
        <f>IFERROR(_xll.qlIndexFixing(ONIndex1M,I1184,TRUE,_xll.ohTrigger(RecalcTrigger,Trigger1M)),NA())</f>
        <v>1.7340541489119232E-2</v>
      </c>
      <c r="O1184" s="44">
        <f>IFERROR(_xll.qlIndexFixing(ONIndex3M,I1184,TRUE,_xll.ohTrigger(RecalcTrigger,Trigger3M)),NA())</f>
        <v>1.8140616627579931E-2</v>
      </c>
      <c r="P1184" s="44">
        <f>IFERROR(_xll.qlIndexFixing(ONIndex6M,I1184,TRUE,_xll.ohTrigger(RecalcTrigger,Trigger6M)),NA())</f>
        <v>1.8319966173994118E-2</v>
      </c>
      <c r="Q1184" s="183">
        <f>IFERROR(_xll.qlIndexFixing(ONIndex1Y,I1184,TRUE,_xll.ohTrigger(RecalcTrigger,Trigger1Y)),NA())</f>
        <v>1.8561115798823025E-2</v>
      </c>
    </row>
    <row r="1185" spans="2:17" x14ac:dyDescent="0.2">
      <c r="B1185" s="39" t="s">
        <v>42</v>
      </c>
      <c r="D1185" s="42">
        <f>_xll.qlCalendarAdvance(Calendar,$D1184,B1185,"f",FALSE)</f>
        <v>47886</v>
      </c>
      <c r="E1185" s="177">
        <f>_xll.qlInterestRateIndexValueDate(IndexON,D1185)</f>
        <v>47886</v>
      </c>
      <c r="F1185" s="193">
        <f>IFERROR(_xll.qlIndexFixing(IndexON,D1185,TRUE,_xll.ohTrigger(RecalcTrigger,TriggerON)),NA())</f>
        <v>1.7319276169187603E-2</v>
      </c>
      <c r="H1185" s="42">
        <f>_xll.qlCalendarAdvance(Calendar,$H1184,B1185,"f",FALSE)</f>
        <v>47886</v>
      </c>
      <c r="I1185" s="177">
        <f>_xll.qlInterestRateIndexValueDate(Index1M,$H1185)</f>
        <v>47890</v>
      </c>
      <c r="J1185" s="182">
        <f>IFERROR(_xll.qlIndexFixing(Index1M,$H1185,TRUE,_xll.ohTrigger(RecalcTrigger,Trigger1M)),NA())</f>
        <v>1.7342561512322226E-2</v>
      </c>
      <c r="K1185" s="44">
        <f>IFERROR(_xll.qlIndexFixing(Index3M,H1185,TRUE,_xll.ohTrigger(RecalcTrigger,Trigger3M)),NA())</f>
        <v>1.81384854622193E-2</v>
      </c>
      <c r="L1185" s="44">
        <f>IFERROR(_xll.qlIndexFixing(Index6M,$H1185,TRUE,_xll.ohTrigger(RecalcTrigger,Trigger6M)),NA())</f>
        <v>1.8302490038131471E-2</v>
      </c>
      <c r="M1185" s="183">
        <f>IFERROR(_xll.qlIndexFixing(Index1Y,$H1185,TRUE,_xll.ohTrigger(RecalcTrigger,Trigger1Y)),NA())</f>
        <v>1.8537853764453476E-2</v>
      </c>
      <c r="N1185" s="182">
        <f>IFERROR(_xll.qlIndexFixing(ONIndex1M,I1185,TRUE,_xll.ohTrigger(RecalcTrigger,Trigger1M)),NA())</f>
        <v>1.7337099073646556E-2</v>
      </c>
      <c r="O1185" s="44">
        <f>IFERROR(_xll.qlIndexFixing(ONIndex3M,I1185,TRUE,_xll.ohTrigger(RecalcTrigger,Trigger3M)),NA())</f>
        <v>1.8134839413672665E-2</v>
      </c>
      <c r="P1185" s="44">
        <f>IFERROR(_xll.qlIndexFixing(ONIndex6M,I1185,TRUE,_xll.ohTrigger(RecalcTrigger,Trigger6M)),NA())</f>
        <v>1.8312986430650824E-2</v>
      </c>
      <c r="Q1185" s="183">
        <f>IFERROR(_xll.qlIndexFixing(ONIndex1Y,I1185,TRUE,_xll.ohTrigger(RecalcTrigger,Trigger1Y)),NA())</f>
        <v>1.8554393097467425E-2</v>
      </c>
    </row>
    <row r="1186" spans="2:17" x14ac:dyDescent="0.2">
      <c r="B1186" s="39" t="s">
        <v>42</v>
      </c>
      <c r="D1186" s="42">
        <f>_xll.qlCalendarAdvance(Calendar,$D1185,B1186,"f",FALSE)</f>
        <v>47893</v>
      </c>
      <c r="E1186" s="177">
        <f>_xll.qlInterestRateIndexValueDate(IndexON,D1186)</f>
        <v>47893</v>
      </c>
      <c r="F1186" s="193">
        <f>IFERROR(_xll.qlIndexFixing(IndexON,D1186,TRUE,_xll.ohTrigger(RecalcTrigger,TriggerON)),NA())</f>
        <v>1.7315425919921523E-2</v>
      </c>
      <c r="H1186" s="42">
        <f>_xll.qlCalendarAdvance(Calendar,$H1185,B1186,"f",FALSE)</f>
        <v>47893</v>
      </c>
      <c r="I1186" s="177">
        <f>_xll.qlInterestRateIndexValueDate(Index1M,$H1186)</f>
        <v>47897</v>
      </c>
      <c r="J1186" s="182">
        <f>IFERROR(_xll.qlIndexFixing(Index1M,$H1186,TRUE,_xll.ohTrigger(RecalcTrigger,Trigger1M)),NA())</f>
        <v>1.7338974235923437E-2</v>
      </c>
      <c r="K1186" s="44">
        <f>IFERROR(_xll.qlIndexFixing(Index3M,H1186,TRUE,_xll.ohTrigger(RecalcTrigger,Trigger3M)),NA())</f>
        <v>1.8132229154540269E-2</v>
      </c>
      <c r="L1186" s="44">
        <f>IFERROR(_xll.qlIndexFixing(Index6M,$H1186,TRUE,_xll.ohTrigger(RecalcTrigger,Trigger6M)),NA())</f>
        <v>1.8294735087731176E-2</v>
      </c>
      <c r="M1186" s="183">
        <f>IFERROR(_xll.qlIndexFixing(Index1Y,$H1186,TRUE,_xll.ohTrigger(RecalcTrigger,Trigger1Y)),NA())</f>
        <v>1.8530018915964258E-2</v>
      </c>
      <c r="N1186" s="182">
        <f>IFERROR(_xll.qlIndexFixing(ONIndex1M,I1186,TRUE,_xll.ohTrigger(RecalcTrigger,Trigger1M)),NA())</f>
        <v>1.7333603324996005E-2</v>
      </c>
      <c r="O1186" s="44">
        <f>IFERROR(_xll.qlIndexFixing(ONIndex3M,I1186,TRUE,_xll.ohTrigger(RecalcTrigger,Trigger3M)),NA())</f>
        <v>1.812899717809735E-2</v>
      </c>
      <c r="P1186" s="44">
        <f>IFERROR(_xll.qlIndexFixing(ONIndex6M,I1186,TRUE,_xll.ohTrigger(RecalcTrigger,Trigger6M)),NA())</f>
        <v>1.8305951744856941E-2</v>
      </c>
      <c r="Q1186" s="183">
        <f>IFERROR(_xll.qlIndexFixing(ONIndex1Y,I1186,TRUE,_xll.ohTrigger(RecalcTrigger,Trigger1Y)),NA())</f>
        <v>1.8547647388995614E-2</v>
      </c>
    </row>
    <row r="1187" spans="2:17" x14ac:dyDescent="0.2">
      <c r="B1187" s="39" t="s">
        <v>42</v>
      </c>
      <c r="D1187" s="42">
        <f>_xll.qlCalendarAdvance(Calendar,$D1186,B1187,"f",FALSE)</f>
        <v>47900</v>
      </c>
      <c r="E1187" s="177">
        <f>_xll.qlInterestRateIndexValueDate(IndexON,D1187)</f>
        <v>47900</v>
      </c>
      <c r="F1187" s="193">
        <f>IFERROR(_xll.qlIndexFixing(IndexON,D1187,TRUE,_xll.ohTrigger(RecalcTrigger,TriggerON)),NA())</f>
        <v>1.7311547462179888E-2</v>
      </c>
      <c r="H1187" s="42">
        <f>_xll.qlCalendarAdvance(Calendar,$H1186,B1187,"f",FALSE)</f>
        <v>47900</v>
      </c>
      <c r="I1187" s="177">
        <f>_xll.qlInterestRateIndexValueDate(Index1M,$H1187)</f>
        <v>47904</v>
      </c>
      <c r="J1187" s="182">
        <f>IFERROR(_xll.qlIndexFixing(Index1M,$H1187,TRUE,_xll.ohTrigger(RecalcTrigger,Trigger1M)),NA())</f>
        <v>1.7335334257918715E-2</v>
      </c>
      <c r="K1187" s="44">
        <f>IFERROR(_xll.qlIndexFixing(Index3M,H1187,TRUE,_xll.ohTrigger(RecalcTrigger,Trigger3M)),NA())</f>
        <v>1.8125911307920184E-2</v>
      </c>
      <c r="L1187" s="44">
        <f>IFERROR(_xll.qlIndexFixing(Index6M,$H1187,TRUE,_xll.ohTrigger(RecalcTrigger,Trigger6M)),NA())</f>
        <v>1.8286929826211634E-2</v>
      </c>
      <c r="M1187" s="183">
        <f>IFERROR(_xll.qlIndexFixing(Index1Y,$H1187,TRUE,_xll.ohTrigger(RecalcTrigger,Trigger1Y)),NA())</f>
        <v>1.8522144068723989E-2</v>
      </c>
      <c r="N1187" s="182">
        <f>IFERROR(_xll.qlIndexFixing(ONIndex1M,I1187,TRUE,_xll.ohTrigger(RecalcTrigger,Trigger1M)),NA())</f>
        <v>1.733005450759606E-2</v>
      </c>
      <c r="O1187" s="44">
        <f>IFERROR(_xll.qlIndexFixing(ONIndex3M,I1187,TRUE,_xll.ohTrigger(RecalcTrigger,Trigger3M)),NA())</f>
        <v>1.8123090151549448E-2</v>
      </c>
      <c r="P1187" s="44">
        <f>IFERROR(_xll.qlIndexFixing(ONIndex6M,I1187,TRUE,_xll.ohTrigger(RecalcTrigger,Trigger6M)),NA())</f>
        <v>1.829886238423839E-2</v>
      </c>
      <c r="Q1187" s="183">
        <f>IFERROR(_xll.qlIndexFixing(ONIndex1Y,I1187,TRUE,_xll.ohTrigger(RecalcTrigger,Trigger1Y)),NA())</f>
        <v>1.854087905989843E-2</v>
      </c>
    </row>
    <row r="1188" spans="2:17" x14ac:dyDescent="0.2">
      <c r="B1188" s="39" t="s">
        <v>42</v>
      </c>
      <c r="D1188" s="42">
        <f>_xll.qlCalendarAdvance(Calendar,$D1187,B1188,"f",FALSE)</f>
        <v>47907</v>
      </c>
      <c r="E1188" s="177">
        <f>_xll.qlInterestRateIndexValueDate(IndexON,D1188)</f>
        <v>47907</v>
      </c>
      <c r="F1188" s="193">
        <f>IFERROR(_xll.qlIndexFixing(IndexON,D1188,TRUE,_xll.ohTrigger(RecalcTrigger,TriggerON)),NA())</f>
        <v>1.7307641194523882E-2</v>
      </c>
      <c r="H1188" s="42">
        <f>_xll.qlCalendarAdvance(Calendar,$H1187,B1188,"f",FALSE)</f>
        <v>47907</v>
      </c>
      <c r="I1188" s="177">
        <f>_xll.qlInterestRateIndexValueDate(Index1M,$H1188)</f>
        <v>47911</v>
      </c>
      <c r="J1188" s="182">
        <f>IFERROR(_xll.qlIndexFixing(Index1M,$H1188,TRUE,_xll.ohTrigger(RecalcTrigger,Trigger1M)),NA())</f>
        <v>1.7332086960122339E-2</v>
      </c>
      <c r="K1188" s="44">
        <f>IFERROR(_xll.qlIndexFixing(Index3M,H1188,TRUE,_xll.ohTrigger(RecalcTrigger,Trigger3M)),NA())</f>
        <v>1.8119508821816677E-2</v>
      </c>
      <c r="L1188" s="44">
        <f>IFERROR(_xll.qlIndexFixing(Index6M,$H1188,TRUE,_xll.ohTrigger(RecalcTrigger,Trigger6M)),NA())</f>
        <v>1.8278726687978902E-2</v>
      </c>
      <c r="M1188" s="183">
        <f>IFERROR(_xll.qlIndexFixing(Index1Y,$H1188,TRUE,_xll.ohTrigger(RecalcTrigger,Trigger1Y)),NA())</f>
        <v>1.8514108145574613E-2</v>
      </c>
      <c r="N1188" s="182">
        <f>IFERROR(_xll.qlIndexFixing(ONIndex1M,I1188,TRUE,_xll.ohTrigger(RecalcTrigger,Trigger1M)),NA())</f>
        <v>1.7326452886194943E-2</v>
      </c>
      <c r="O1188" s="44">
        <f>IFERROR(_xll.qlIndexFixing(ONIndex3M,I1188,TRUE,_xll.ohTrigger(RecalcTrigger,Trigger3M)),NA())</f>
        <v>1.8117118564804358E-2</v>
      </c>
      <c r="P1188" s="44">
        <f>IFERROR(_xll.qlIndexFixing(ONIndex6M,I1188,TRUE,_xll.ohTrigger(RecalcTrigger,Trigger6M)),NA())</f>
        <v>1.8291718617220454E-2</v>
      </c>
      <c r="Q1188" s="183">
        <f>IFERROR(_xll.qlIndexFixing(ONIndex1Y,I1188,TRUE,_xll.ohTrigger(RecalcTrigger,Trigger1Y)),NA())</f>
        <v>1.8534088496107159E-2</v>
      </c>
    </row>
    <row r="1189" spans="2:17" x14ac:dyDescent="0.2">
      <c r="B1189" s="39" t="s">
        <v>42</v>
      </c>
      <c r="D1189" s="42">
        <f>_xll.qlCalendarAdvance(Calendar,$D1188,B1189,"f",FALSE)</f>
        <v>47914</v>
      </c>
      <c r="E1189" s="177">
        <f>_xll.qlInterestRateIndexValueDate(IndexON,D1189)</f>
        <v>47914</v>
      </c>
      <c r="F1189" s="193">
        <f>IFERROR(_xll.qlIndexFixing(IndexON,D1189,TRUE,_xll.ohTrigger(RecalcTrigger,TriggerON)),NA())</f>
        <v>1.7303707515567979E-2</v>
      </c>
      <c r="H1189" s="42">
        <f>_xll.qlCalendarAdvance(Calendar,$H1188,B1189,"f",FALSE)</f>
        <v>47914</v>
      </c>
      <c r="I1189" s="177">
        <f>_xll.qlInterestRateIndexValueDate(Index1M,$H1189)</f>
        <v>47918</v>
      </c>
      <c r="J1189" s="182">
        <f>IFERROR(_xll.qlIndexFixing(Index1M,$H1189,TRUE,_xll.ohTrigger(RecalcTrigger,Trigger1M)),NA())</f>
        <v>1.7328903594877789E-2</v>
      </c>
      <c r="K1189" s="44">
        <f>IFERROR(_xll.qlIndexFixing(Index3M,H1189,TRUE,_xll.ohTrigger(RecalcTrigger,Trigger3M)),NA())</f>
        <v>1.8113062182590758E-2</v>
      </c>
      <c r="L1189" s="44">
        <f>IFERROR(_xll.qlIndexFixing(Index6M,$H1189,TRUE,_xll.ohTrigger(RecalcTrigger,Trigger6M)),NA())</f>
        <v>1.8270810481935178E-2</v>
      </c>
      <c r="M1189" s="183">
        <f>IFERROR(_xll.qlIndexFixing(Index1Y,$H1189,TRUE,_xll.ohTrigger(RecalcTrigger,Trigger1Y)),NA())</f>
        <v>1.8506148926403662E-2</v>
      </c>
      <c r="N1189" s="182">
        <f>IFERROR(_xll.qlIndexFixing(ONIndex1M,I1189,TRUE,_xll.ohTrigger(RecalcTrigger,Trigger1M)),NA())</f>
        <v>1.7322798725061261E-2</v>
      </c>
      <c r="O1189" s="44">
        <f>IFERROR(_xll.qlIndexFixing(ONIndex3M,I1189,TRUE,_xll.ohTrigger(RecalcTrigger,Trigger3M)),NA())</f>
        <v>1.8111082649037158E-2</v>
      </c>
      <c r="P1189" s="44">
        <f>IFERROR(_xll.qlIndexFixing(ONIndex6M,I1189,TRUE,_xll.ohTrigger(RecalcTrigger,Trigger6M)),NA())</f>
        <v>1.8284520711349117E-2</v>
      </c>
      <c r="Q1189" s="183">
        <f>IFERROR(_xll.qlIndexFixing(ONIndex1Y,I1189,TRUE,_xll.ohTrigger(RecalcTrigger,Trigger1Y)),NA())</f>
        <v>1.8527276084192579E-2</v>
      </c>
    </row>
    <row r="1190" spans="2:17" x14ac:dyDescent="0.2">
      <c r="B1190" s="39" t="s">
        <v>42</v>
      </c>
      <c r="D1190" s="42">
        <f>_xll.qlCalendarAdvance(Calendar,$D1189,B1190,"f",FALSE)</f>
        <v>47921</v>
      </c>
      <c r="E1190" s="177">
        <f>_xll.qlInterestRateIndexValueDate(IndexON,D1190)</f>
        <v>47921</v>
      </c>
      <c r="F1190" s="193">
        <f>IFERROR(_xll.qlIndexFixing(IndexON,D1190,TRUE,_xll.ohTrigger(RecalcTrigger,TriggerON)),NA())</f>
        <v>1.7299746823846718E-2</v>
      </c>
      <c r="H1190" s="42">
        <f>_xll.qlCalendarAdvance(Calendar,$H1189,B1190,"f",FALSE)</f>
        <v>47921</v>
      </c>
      <c r="I1190" s="177">
        <f>_xll.qlInterestRateIndexValueDate(Index1M,$H1190)</f>
        <v>47925</v>
      </c>
      <c r="J1190" s="182">
        <f>IFERROR(_xll.qlIndexFixing(Index1M,$H1190,TRUE,_xll.ohTrigger(RecalcTrigger,Trigger1M)),NA())</f>
        <v>1.7324522634445536E-2</v>
      </c>
      <c r="K1190" s="44">
        <f>IFERROR(_xll.qlIndexFixing(Index3M,H1190,TRUE,_xll.ohTrigger(RecalcTrigger,Trigger3M)),NA())</f>
        <v>1.8106557109378491E-2</v>
      </c>
      <c r="L1190" s="44">
        <f>IFERROR(_xll.qlIndexFixing(Index6M,$H1190,TRUE,_xll.ohTrigger(RecalcTrigger,Trigger6M)),NA())</f>
        <v>1.8262845124989411E-2</v>
      </c>
      <c r="M1190" s="183">
        <f>IFERROR(_xll.qlIndexFixing(Index1Y,$H1190,TRUE,_xll.ohTrigger(RecalcTrigger,Trigger1Y)),NA())</f>
        <v>1.8498148763396192E-2</v>
      </c>
      <c r="N1190" s="182">
        <f>IFERROR(_xll.qlIndexFixing(ONIndex1M,I1190,TRUE,_xll.ohTrigger(RecalcTrigger,Trigger1M)),NA())</f>
        <v>1.7319092288623494E-2</v>
      </c>
      <c r="O1190" s="44">
        <f>IFERROR(_xll.qlIndexFixing(ONIndex3M,I1190,TRUE,_xll.ohTrigger(RecalcTrigger,Trigger3M)),NA())</f>
        <v>1.8104982635023248E-2</v>
      </c>
      <c r="P1190" s="44">
        <f>IFERROR(_xll.qlIndexFixing(ONIndex6M,I1190,TRUE,_xll.ohTrigger(RecalcTrigger,Trigger6M)),NA())</f>
        <v>1.8277268934809854E-2</v>
      </c>
      <c r="Q1190" s="183">
        <f>IFERROR(_xll.qlIndexFixing(ONIndex1Y,I1190,TRUE,_xll.ohTrigger(RecalcTrigger,Trigger1Y)),NA())</f>
        <v>1.8520442210165911E-2</v>
      </c>
    </row>
    <row r="1191" spans="2:17" x14ac:dyDescent="0.2">
      <c r="B1191" s="39" t="s">
        <v>42</v>
      </c>
      <c r="D1191" s="42">
        <f>_xll.qlCalendarAdvance(Calendar,$D1190,B1191,"f",FALSE)</f>
        <v>47928</v>
      </c>
      <c r="E1191" s="177">
        <f>_xll.qlInterestRateIndexValueDate(IndexON,D1191)</f>
        <v>47928</v>
      </c>
      <c r="F1191" s="193">
        <f>IFERROR(_xll.qlIndexFixing(IndexON,D1191,TRUE,_xll.ohTrigger(RecalcTrigger,TriggerON)),NA())</f>
        <v>1.7295759517947928E-2</v>
      </c>
      <c r="H1191" s="42">
        <f>_xll.qlCalendarAdvance(Calendar,$H1190,B1191,"f",FALSE)</f>
        <v>47928</v>
      </c>
      <c r="I1191" s="177">
        <f>_xll.qlInterestRateIndexValueDate(Index1M,$H1191)</f>
        <v>47932</v>
      </c>
      <c r="J1191" s="182">
        <f>IFERROR(_xll.qlIndexFixing(Index1M,$H1191,TRUE,_xll.ohTrigger(RecalcTrigger,Trigger1M)),NA())</f>
        <v>1.7320662950074717E-2</v>
      </c>
      <c r="K1191" s="44">
        <f>IFERROR(_xll.qlIndexFixing(Index3M,H1191,TRUE,_xll.ohTrigger(RecalcTrigger,Trigger3M)),NA())</f>
        <v>1.8099994581034267E-2</v>
      </c>
      <c r="L1191" s="44">
        <f>IFERROR(_xll.qlIndexFixing(Index6M,$H1191,TRUE,_xll.ohTrigger(RecalcTrigger,Trigger6M)),NA())</f>
        <v>1.8254830982343817E-2</v>
      </c>
      <c r="M1191" s="183">
        <f>IFERROR(_xll.qlIndexFixing(Index1Y,$H1191,TRUE,_xll.ohTrigger(RecalcTrigger,Trigger1Y)),NA())</f>
        <v>1.8490107335706121E-2</v>
      </c>
      <c r="N1191" s="182">
        <f>IFERROR(_xll.qlIndexFixing(ONIndex1M,I1191,TRUE,_xll.ohTrigger(RecalcTrigger,Trigger1M)),NA())</f>
        <v>1.7315333841549929E-2</v>
      </c>
      <c r="O1191" s="44">
        <f>IFERROR(_xll.qlIndexFixing(ONIndex3M,I1191,TRUE,_xll.ohTrigger(RecalcTrigger,Trigger3M)),NA())</f>
        <v>1.8098818753777834E-2</v>
      </c>
      <c r="P1191" s="44">
        <f>IFERROR(_xll.qlIndexFixing(ONIndex6M,I1191,TRUE,_xll.ohTrigger(RecalcTrigger,Trigger6M)),NA())</f>
        <v>1.8269963555708202E-2</v>
      </c>
      <c r="Q1191" s="183">
        <f>IFERROR(_xll.qlIndexFixing(ONIndex1Y,I1191,TRUE,_xll.ohTrigger(RecalcTrigger,Trigger1Y)),NA())</f>
        <v>1.8513587260517994E-2</v>
      </c>
    </row>
    <row r="1192" spans="2:17" x14ac:dyDescent="0.2">
      <c r="B1192" s="39" t="s">
        <v>42</v>
      </c>
      <c r="D1192" s="42">
        <f>_xll.qlCalendarAdvance(Calendar,$D1191,B1192,"f",FALSE)</f>
        <v>47935</v>
      </c>
      <c r="E1192" s="177">
        <f>_xll.qlInterestRateIndexValueDate(IndexON,D1192)</f>
        <v>47935</v>
      </c>
      <c r="F1192" s="193">
        <f>IFERROR(_xll.qlIndexFixing(IndexON,D1192,TRUE,_xll.ohTrigger(RecalcTrigger,TriggerON)),NA())</f>
        <v>1.7291745996406149E-2</v>
      </c>
      <c r="H1192" s="42">
        <f>_xll.qlCalendarAdvance(Calendar,$H1191,B1192,"f",FALSE)</f>
        <v>47935</v>
      </c>
      <c r="I1192" s="177">
        <f>_xll.qlInterestRateIndexValueDate(Index1M,$H1192)</f>
        <v>47939</v>
      </c>
      <c r="J1192" s="182">
        <f>IFERROR(_xll.qlIndexFixing(Index1M,$H1192,TRUE,_xll.ohTrigger(RecalcTrigger,Trigger1M)),NA())</f>
        <v>1.7316751920056165E-2</v>
      </c>
      <c r="K1192" s="44">
        <f>IFERROR(_xll.qlIndexFixing(Index3M,H1192,TRUE,_xll.ohTrigger(RecalcTrigger,Trigger3M)),NA())</f>
        <v>1.8093404746689915E-2</v>
      </c>
      <c r="L1192" s="44">
        <f>IFERROR(_xll.qlIndexFixing(Index6M,$H1192,TRUE,_xll.ohTrigger(RecalcTrigger,Trigger6M)),NA())</f>
        <v>1.8246899852558056E-2</v>
      </c>
      <c r="M1192" s="183">
        <f>IFERROR(_xll.qlIndexFixing(Index1Y,$H1192,TRUE,_xll.ohTrigger(RecalcTrigger,Trigger1Y)),NA())</f>
        <v>1.8482024319539783E-2</v>
      </c>
      <c r="N1192" s="182">
        <f>IFERROR(_xll.qlIndexFixing(ONIndex1M,I1192,TRUE,_xll.ohTrigger(RecalcTrigger,Trigger1M)),NA())</f>
        <v>1.7311523648189109E-2</v>
      </c>
      <c r="O1192" s="44">
        <f>IFERROR(_xll.qlIndexFixing(ONIndex3M,I1192,TRUE,_xll.ohTrigger(RecalcTrigger,Trigger3M)),NA())</f>
        <v>1.809259123599638E-2</v>
      </c>
      <c r="P1192" s="44">
        <f>IFERROR(_xll.qlIndexFixing(ONIndex6M,I1192,TRUE,_xll.ohTrigger(RecalcTrigger,Trigger6M)),NA())</f>
        <v>1.8262604841829955E-2</v>
      </c>
      <c r="Q1192" s="183">
        <f>IFERROR(_xll.qlIndexFixing(ONIndex1Y,I1192,TRUE,_xll.ohTrigger(RecalcTrigger,Trigger1Y)),NA())</f>
        <v>1.8506711621260052E-2</v>
      </c>
    </row>
    <row r="1193" spans="2:17" x14ac:dyDescent="0.2">
      <c r="B1193" s="39" t="s">
        <v>42</v>
      </c>
      <c r="D1193" s="42">
        <f>_xll.qlCalendarAdvance(Calendar,$D1192,B1193,"f",FALSE)</f>
        <v>47942</v>
      </c>
      <c r="E1193" s="177">
        <f>_xll.qlInterestRateIndexValueDate(IndexON,D1193)</f>
        <v>47942</v>
      </c>
      <c r="F1193" s="193">
        <f>IFERROR(_xll.qlIndexFixing(IndexON,D1193,TRUE,_xll.ohTrigger(RecalcTrigger,TriggerON)),NA())</f>
        <v>1.7287706657835855E-2</v>
      </c>
      <c r="H1193" s="42">
        <f>_xll.qlCalendarAdvance(Calendar,$H1192,B1193,"f",FALSE)</f>
        <v>47942</v>
      </c>
      <c r="I1193" s="177">
        <f>_xll.qlInterestRateIndexValueDate(Index1M,$H1193)</f>
        <v>47946</v>
      </c>
      <c r="J1193" s="182">
        <f>IFERROR(_xll.qlIndexFixing(Index1M,$H1193,TRUE,_xll.ohTrigger(RecalcTrigger,Trigger1M)),NA())</f>
        <v>1.7312660597992746E-2</v>
      </c>
      <c r="K1193" s="44">
        <f>IFERROR(_xll.qlIndexFixing(Index3M,H1193,TRUE,_xll.ohTrigger(RecalcTrigger,Trigger3M)),NA())</f>
        <v>1.8086734348639739E-2</v>
      </c>
      <c r="L1193" s="44">
        <f>IFERROR(_xll.qlIndexFixing(Index6M,$H1193,TRUE,_xll.ohTrigger(RecalcTrigger,Trigger6M)),NA())</f>
        <v>1.8238792958486599E-2</v>
      </c>
      <c r="M1193" s="183">
        <f>IFERROR(_xll.qlIndexFixing(Index1Y,$H1193,TRUE,_xll.ohTrigger(RecalcTrigger,Trigger1Y)),NA())</f>
        <v>1.8473899388156353E-2</v>
      </c>
      <c r="N1193" s="182">
        <f>IFERROR(_xll.qlIndexFixing(ONIndex1M,I1193,TRUE,_xll.ohTrigger(RecalcTrigger,Trigger1M)),NA())</f>
        <v>1.7308212235940701E-2</v>
      </c>
      <c r="O1193" s="44">
        <f>IFERROR(_xll.qlIndexFixing(ONIndex3M,I1193,TRUE,_xll.ohTrigger(RecalcTrigger,Trigger3M)),NA())</f>
        <v>1.8086307033637894E-2</v>
      </c>
      <c r="P1193" s="44">
        <f>IFERROR(_xll.qlIndexFixing(ONIndex6M,I1193,TRUE,_xll.ohTrigger(RecalcTrigger,Trigger6M)),NA())</f>
        <v>1.8254915686693352E-2</v>
      </c>
      <c r="Q1193" s="183">
        <f>IFERROR(_xll.qlIndexFixing(ONIndex1Y,I1193,TRUE,_xll.ohTrigger(RecalcTrigger,Trigger1Y)),NA())</f>
        <v>1.8499742372929617E-2</v>
      </c>
    </row>
    <row r="1194" spans="2:17" x14ac:dyDescent="0.2">
      <c r="B1194" s="39" t="s">
        <v>42</v>
      </c>
      <c r="D1194" s="42">
        <f>_xll.qlCalendarAdvance(Calendar,$D1193,B1194,"f",FALSE)</f>
        <v>47953</v>
      </c>
      <c r="E1194" s="177">
        <f>_xll.qlInterestRateIndexValueDate(IndexON,D1194)</f>
        <v>47953</v>
      </c>
      <c r="F1194" s="193">
        <f>IFERROR(_xll.qlIndexFixing(IndexON,D1194,TRUE,_xll.ohTrigger(RecalcTrigger,TriggerON)),NA())</f>
        <v>1.7281062793470525E-2</v>
      </c>
      <c r="H1194" s="42">
        <f>_xll.qlCalendarAdvance(Calendar,$H1193,B1194,"f",FALSE)</f>
        <v>47953</v>
      </c>
      <c r="I1194" s="177">
        <f>_xll.qlInterestRateIndexValueDate(Index1M,$H1194)</f>
        <v>47955</v>
      </c>
      <c r="J1194" s="182">
        <f>IFERROR(_xll.qlIndexFixing(Index1M,$H1194,TRUE,_xll.ohTrigger(RecalcTrigger,Trigger1M)),NA())</f>
        <v>1.7307739556134405E-2</v>
      </c>
      <c r="K1194" s="44">
        <f>IFERROR(_xll.qlIndexFixing(Index3M,H1194,TRUE,_xll.ohTrigger(RecalcTrigger,Trigger3M)),NA())</f>
        <v>1.8078078125886646E-2</v>
      </c>
      <c r="L1194" s="44">
        <f>IFERROR(_xll.qlIndexFixing(Index6M,$H1194,TRUE,_xll.ohTrigger(RecalcTrigger,Trigger6M)),NA())</f>
        <v>1.8228299760535398E-2</v>
      </c>
      <c r="M1194" s="183">
        <f>IFERROR(_xll.qlIndexFixing(Index1Y,$H1194,TRUE,_xll.ohTrigger(RecalcTrigger,Trigger1Y)),NA())</f>
        <v>1.8463105516074201E-2</v>
      </c>
      <c r="N1194" s="182">
        <f>IFERROR(_xll.qlIndexFixing(ONIndex1M,I1194,TRUE,_xll.ohTrigger(RecalcTrigger,Trigger1M)),NA())</f>
        <v>1.7301490248318174E-2</v>
      </c>
      <c r="O1194" s="44">
        <f>IFERROR(_xll.qlIndexFixing(ONIndex3M,I1194,TRUE,_xll.ohTrigger(RecalcTrigger,Trigger3M)),NA())</f>
        <v>1.8076287026813631E-2</v>
      </c>
      <c r="P1194" s="44">
        <f>IFERROR(_xll.qlIndexFixing(ONIndex6M,I1194,TRUE,_xll.ohTrigger(RecalcTrigger,Trigger6M)),NA())</f>
        <v>1.8243439405392081E-2</v>
      </c>
      <c r="Q1194" s="183">
        <f>IFERROR(_xll.qlIndexFixing(ONIndex1Y,I1194,TRUE,_xll.ohTrigger(RecalcTrigger,Trigger1Y)),NA())</f>
        <v>1.8488939105720803E-2</v>
      </c>
    </row>
    <row r="1195" spans="2:17" x14ac:dyDescent="0.2">
      <c r="B1195" s="39" t="s">
        <v>42</v>
      </c>
      <c r="D1195" s="42">
        <f>_xll.qlCalendarAdvance(Calendar,$D1194,B1195,"f",FALSE)</f>
        <v>47960</v>
      </c>
      <c r="E1195" s="177">
        <f>_xll.qlInterestRateIndexValueDate(IndexON,D1195)</f>
        <v>47960</v>
      </c>
      <c r="F1195" s="193">
        <f>IFERROR(_xll.qlIndexFixing(IndexON,D1195,TRUE,_xll.ohTrigger(RecalcTrigger,TriggerON)),NA())</f>
        <v>1.7276962806560547E-2</v>
      </c>
      <c r="H1195" s="42">
        <f>_xll.qlCalendarAdvance(Calendar,$H1194,B1195,"f",FALSE)</f>
        <v>47960</v>
      </c>
      <c r="I1195" s="177">
        <f>_xll.qlInterestRateIndexValueDate(Index1M,$H1195)</f>
        <v>47962</v>
      </c>
      <c r="J1195" s="182">
        <f>IFERROR(_xll.qlIndexFixing(Index1M,$H1195,TRUE,_xll.ohTrigger(RecalcTrigger,Trigger1M)),NA())</f>
        <v>1.7303650469450149E-2</v>
      </c>
      <c r="K1195" s="44">
        <f>IFERROR(_xll.qlIndexFixing(Index3M,H1195,TRUE,_xll.ohTrigger(RecalcTrigger,Trigger3M)),NA())</f>
        <v>1.8071284542645189E-2</v>
      </c>
      <c r="L1195" s="44">
        <f>IFERROR(_xll.qlIndexFixing(Index6M,$H1195,TRUE,_xll.ohTrigger(RecalcTrigger,Trigger6M)),NA())</f>
        <v>1.8220084362167249E-2</v>
      </c>
      <c r="M1195" s="183">
        <f>IFERROR(_xll.qlIndexFixing(Index1Y,$H1195,TRUE,_xll.ohTrigger(RecalcTrigger,Trigger1Y)),NA())</f>
        <v>1.8454876782575475E-2</v>
      </c>
      <c r="N1195" s="182">
        <f>IFERROR(_xll.qlIndexFixing(ONIndex1M,I1195,TRUE,_xll.ohTrigger(RecalcTrigger,Trigger1M)),NA())</f>
        <v>1.7297497405941442E-2</v>
      </c>
      <c r="O1195" s="44">
        <f>IFERROR(_xll.qlIndexFixing(ONIndex3M,I1195,TRUE,_xll.ohTrigger(RecalcTrigger,Trigger3M)),NA())</f>
        <v>1.806983412132368E-2</v>
      </c>
      <c r="P1195" s="44">
        <f>IFERROR(_xll.qlIndexFixing(ONIndex6M,I1195,TRUE,_xll.ohTrigger(RecalcTrigger,Trigger6M)),NA())</f>
        <v>1.8235892397973075E-2</v>
      </c>
      <c r="Q1195" s="183">
        <f>IFERROR(_xll.qlIndexFixing(ONIndex1Y,I1195,TRUE,_xll.ohTrigger(RecalcTrigger,Trigger1Y)),NA())</f>
        <v>1.8481992728327512E-2</v>
      </c>
    </row>
    <row r="1196" spans="2:17" x14ac:dyDescent="0.2">
      <c r="B1196" s="39" t="s">
        <v>42</v>
      </c>
      <c r="D1196" s="42">
        <f>_xll.qlCalendarAdvance(Calendar,$D1195,B1196,"f",FALSE)</f>
        <v>47967</v>
      </c>
      <c r="E1196" s="177">
        <f>_xll.qlInterestRateIndexValueDate(IndexON,D1196)</f>
        <v>47967</v>
      </c>
      <c r="F1196" s="193">
        <f>IFERROR(_xll.qlIndexFixing(IndexON,D1196,TRUE,_xll.ohTrigger(RecalcTrigger,TriggerON)),NA())</f>
        <v>1.7272838371447108E-2</v>
      </c>
      <c r="H1196" s="42">
        <f>_xll.qlCalendarAdvance(Calendar,$H1195,B1196,"f",FALSE)</f>
        <v>47967</v>
      </c>
      <c r="I1196" s="177">
        <f>_xll.qlInterestRateIndexValueDate(Index1M,$H1196)</f>
        <v>47970</v>
      </c>
      <c r="J1196" s="182">
        <f>IFERROR(_xll.qlIndexFixing(Index1M,$H1196,TRUE,_xll.ohTrigger(RecalcTrigger,Trigger1M)),NA())</f>
        <v>1.7298795493320963E-2</v>
      </c>
      <c r="K1196" s="44">
        <f>IFERROR(_xll.qlIndexFixing(Index3M,H1196,TRUE,_xll.ohTrigger(RecalcTrigger,Trigger3M)),NA())</f>
        <v>1.8063314354733243E-2</v>
      </c>
      <c r="L1196" s="44">
        <f>IFERROR(_xll.qlIndexFixing(Index6M,$H1196,TRUE,_xll.ohTrigger(RecalcTrigger,Trigger6M)),NA())</f>
        <v>1.8210342069751053E-2</v>
      </c>
      <c r="M1196" s="183">
        <f>IFERROR(_xll.qlIndexFixing(Index1Y,$H1196,TRUE,_xll.ohTrigger(RecalcTrigger,Trigger1Y)),NA())</f>
        <v>1.8445569956726134E-2</v>
      </c>
      <c r="N1196" s="182">
        <f>IFERROR(_xll.qlIndexFixing(ONIndex1M,I1196,TRUE,_xll.ohTrigger(RecalcTrigger,Trigger1M)),NA())</f>
        <v>1.7292868830658392E-2</v>
      </c>
      <c r="O1196" s="44">
        <f>IFERROR(_xll.qlIndexFixing(ONIndex3M,I1196,TRUE,_xll.ohTrigger(RecalcTrigger,Trigger3M)),NA())</f>
        <v>1.8062388196407042E-2</v>
      </c>
      <c r="P1196" s="44">
        <f>IFERROR(_xll.qlIndexFixing(ONIndex6M,I1196,TRUE,_xll.ohTrigger(RecalcTrigger,Trigger6M)),NA())</f>
        <v>1.82272047368226E-2</v>
      </c>
      <c r="Q1196" s="183">
        <f>IFERROR(_xll.qlIndexFixing(ONIndex1Y,I1196,TRUE,_xll.ohTrigger(RecalcTrigger,Trigger1Y)),NA())</f>
        <v>1.8474013729266048E-2</v>
      </c>
    </row>
    <row r="1197" spans="2:17" x14ac:dyDescent="0.2">
      <c r="B1197" s="39" t="s">
        <v>42</v>
      </c>
      <c r="D1197" s="42">
        <f>_xll.qlCalendarAdvance(Calendar,$D1196,B1197,"f",FALSE)</f>
        <v>47974</v>
      </c>
      <c r="E1197" s="177">
        <f>_xll.qlInterestRateIndexValueDate(IndexON,D1197)</f>
        <v>47974</v>
      </c>
      <c r="F1197" s="193">
        <f>IFERROR(_xll.qlIndexFixing(IndexON,D1197,TRUE,_xll.ohTrigger(RecalcTrigger,TriggerON)),NA())</f>
        <v>1.7268676595803001E-2</v>
      </c>
      <c r="H1197" s="42">
        <f>_xll.qlCalendarAdvance(Calendar,$H1196,B1197,"f",FALSE)</f>
        <v>47974</v>
      </c>
      <c r="I1197" s="177">
        <f>_xll.qlInterestRateIndexValueDate(Index1M,$H1197)</f>
        <v>47976</v>
      </c>
      <c r="J1197" s="182">
        <f>IFERROR(_xll.qlIndexFixing(Index1M,$H1197,TRUE,_xll.ohTrigger(RecalcTrigger,Trigger1M)),NA())</f>
        <v>1.7295305772481728E-2</v>
      </c>
      <c r="K1197" s="44">
        <f>IFERROR(_xll.qlIndexFixing(Index3M,H1197,TRUE,_xll.ohTrigger(RecalcTrigger,Trigger3M)),NA())</f>
        <v>1.8057490987632891E-2</v>
      </c>
      <c r="L1197" s="44">
        <f>IFERROR(_xll.qlIndexFixing(Index6M,$H1197,TRUE,_xll.ohTrigger(RecalcTrigger,Trigger6M)),NA())</f>
        <v>1.8203059573006747E-2</v>
      </c>
      <c r="M1197" s="183">
        <f>IFERROR(_xll.qlIndexFixing(Index1Y,$H1197,TRUE,_xll.ohTrigger(RecalcTrigger,Trigger1Y)),NA())</f>
        <v>1.84382902392408E-2</v>
      </c>
      <c r="N1197" s="182">
        <f>IFERROR(_xll.qlIndexFixing(ONIndex1M,I1197,TRUE,_xll.ohTrigger(RecalcTrigger,Trigger1M)),NA())</f>
        <v>1.7289349158904344E-2</v>
      </c>
      <c r="O1197" s="44">
        <f>IFERROR(_xll.qlIndexFixing(ONIndex3M,I1197,TRUE,_xll.ohTrigger(RecalcTrigger,Trigger3M)),NA())</f>
        <v>1.8056758433191433E-2</v>
      </c>
      <c r="P1197" s="44">
        <f>IFERROR(_xll.qlIndexFixing(ONIndex6M,I1197,TRUE,_xll.ohTrigger(RecalcTrigger,Trigger6M)),NA())</f>
        <v>1.8220646478646074E-2</v>
      </c>
      <c r="Q1197" s="183">
        <f>IFERROR(_xll.qlIndexFixing(ONIndex1Y,I1197,TRUE,_xll.ohTrigger(RecalcTrigger,Trigger1Y)),NA())</f>
        <v>1.846798805490657E-2</v>
      </c>
    </row>
    <row r="1198" spans="2:17" x14ac:dyDescent="0.2">
      <c r="B1198" s="39" t="s">
        <v>42</v>
      </c>
      <c r="D1198" s="42">
        <f>_xll.qlCalendarAdvance(Calendar,$D1197,B1198,"f",FALSE)</f>
        <v>47981</v>
      </c>
      <c r="E1198" s="177">
        <f>_xll.qlInterestRateIndexValueDate(IndexON,D1198)</f>
        <v>47981</v>
      </c>
      <c r="F1198" s="193">
        <f>IFERROR(_xll.qlIndexFixing(IndexON,D1198,TRUE,_xll.ohTrigger(RecalcTrigger,TriggerON)),NA())</f>
        <v>1.7264460408403792E-2</v>
      </c>
      <c r="H1198" s="42">
        <f>_xll.qlCalendarAdvance(Calendar,$H1197,B1198,"f",FALSE)</f>
        <v>47981</v>
      </c>
      <c r="I1198" s="177">
        <f>_xll.qlInterestRateIndexValueDate(Index1M,$H1198)</f>
        <v>47983</v>
      </c>
      <c r="J1198" s="182">
        <f>IFERROR(_xll.qlIndexFixing(Index1M,$H1198,TRUE,_xll.ohTrigger(RecalcTrigger,Trigger1M)),NA())</f>
        <v>1.729104968755224E-2</v>
      </c>
      <c r="K1198" s="44">
        <f>IFERROR(_xll.qlIndexFixing(Index3M,H1198,TRUE,_xll.ohTrigger(RecalcTrigger,Trigger3M)),NA())</f>
        <v>1.8050538562456454E-2</v>
      </c>
      <c r="L1198" s="44">
        <f>IFERROR(_xll.qlIndexFixing(Index6M,$H1198,TRUE,_xll.ohTrigger(RecalcTrigger,Trigger6M)),NA())</f>
        <v>1.8194693670736457E-2</v>
      </c>
      <c r="M1198" s="183">
        <f>IFERROR(_xll.qlIndexFixing(Index1Y,$H1198,TRUE,_xll.ohTrigger(RecalcTrigger,Trigger1Y)),NA())</f>
        <v>1.8429932495665539E-2</v>
      </c>
      <c r="N1198" s="182">
        <f>IFERROR(_xll.qlIndexFixing(ONIndex1M,I1198,TRUE,_xll.ohTrigger(RecalcTrigger,Trigger1M)),NA())</f>
        <v>1.7285190815554685E-2</v>
      </c>
      <c r="O1198" s="44">
        <f>IFERROR(_xll.qlIndexFixing(ONIndex3M,I1198,TRUE,_xll.ohTrigger(RecalcTrigger,Trigger3M)),NA())</f>
        <v>1.805014156525786E-2</v>
      </c>
      <c r="P1198" s="44">
        <f>IFERROR(_xll.qlIndexFixing(ONIndex6M,I1198,TRUE,_xll.ohTrigger(RecalcTrigger,Trigger6M)),NA())</f>
        <v>1.8212949387841348E-2</v>
      </c>
      <c r="Q1198" s="183">
        <f>IFERROR(_xll.qlIndexFixing(ONIndex1Y,I1198,TRUE,_xll.ohTrigger(RecalcTrigger,Trigger1Y)),NA())</f>
        <v>1.846091335951705E-2</v>
      </c>
    </row>
    <row r="1199" spans="2:17" x14ac:dyDescent="0.2">
      <c r="B1199" s="39" t="s">
        <v>42</v>
      </c>
      <c r="D1199" s="42">
        <f>_xll.qlCalendarAdvance(Calendar,$D1198,B1199,"f",FALSE)</f>
        <v>47988</v>
      </c>
      <c r="E1199" s="177">
        <f>_xll.qlInterestRateIndexValueDate(IndexON,D1199)</f>
        <v>47988</v>
      </c>
      <c r="F1199" s="193">
        <f>IFERROR(_xll.qlIndexFixing(IndexON,D1199,TRUE,_xll.ohTrigger(RecalcTrigger,TriggerON)),NA())</f>
        <v>1.7260189946499693E-2</v>
      </c>
      <c r="H1199" s="42">
        <f>_xll.qlCalendarAdvance(Calendar,$H1198,B1199,"f",FALSE)</f>
        <v>47988</v>
      </c>
      <c r="I1199" s="177">
        <f>_xll.qlInterestRateIndexValueDate(Index1M,$H1199)</f>
        <v>47990</v>
      </c>
      <c r="J1199" s="182">
        <f>IFERROR(_xll.qlIndexFixing(Index1M,$H1199,TRUE,_xll.ohTrigger(RecalcTrigger,Trigger1M)),NA())</f>
        <v>1.7286738063941598E-2</v>
      </c>
      <c r="K1199" s="44">
        <f>IFERROR(_xll.qlIndexFixing(Index3M,H1199,TRUE,_xll.ohTrigger(RecalcTrigger,Trigger3M)),NA())</f>
        <v>1.8043535274105477E-2</v>
      </c>
      <c r="L1199" s="44">
        <f>IFERROR(_xll.qlIndexFixing(Index6M,$H1199,TRUE,_xll.ohTrigger(RecalcTrigger,Trigger6M)),NA())</f>
        <v>1.8186281864987299E-2</v>
      </c>
      <c r="M1199" s="183">
        <f>IFERROR(_xll.qlIndexFixing(Index1Y,$H1199,TRUE,_xll.ohTrigger(RecalcTrigger,Trigger1Y)),NA())</f>
        <v>1.8421532078703718E-2</v>
      </c>
      <c r="N1199" s="182">
        <f>IFERROR(_xll.qlIndexFixing(ONIndex1M,I1199,TRUE,_xll.ohTrigger(RecalcTrigger,Trigger1M)),NA())</f>
        <v>1.7280976630393852E-2</v>
      </c>
      <c r="O1199" s="44">
        <f>IFERROR(_xll.qlIndexFixing(ONIndex3M,I1199,TRUE,_xll.ohTrigger(RecalcTrigger,Trigger3M)),NA())</f>
        <v>1.804347239771964E-2</v>
      </c>
      <c r="P1199" s="44">
        <f>IFERROR(_xll.qlIndexFixing(ONIndex6M,I1199,TRUE,_xll.ohTrigger(RecalcTrigger,Trigger6M)),NA())</f>
        <v>1.8205203251389079E-2</v>
      </c>
      <c r="Q1199" s="183">
        <f>IFERROR(_xll.qlIndexFixing(ONIndex1Y,I1199,TRUE,_xll.ohTrigger(RecalcTrigger,Trigger1Y)),NA())</f>
        <v>1.8453790703691908E-2</v>
      </c>
    </row>
    <row r="1200" spans="2:17" x14ac:dyDescent="0.2">
      <c r="B1200" s="39" t="s">
        <v>42</v>
      </c>
      <c r="D1200" s="42">
        <f>_xll.qlCalendarAdvance(Calendar,$D1199,B1200,"f",FALSE)</f>
        <v>47995</v>
      </c>
      <c r="E1200" s="177">
        <f>_xll.qlInterestRateIndexValueDate(IndexON,D1200)</f>
        <v>47995</v>
      </c>
      <c r="F1200" s="193">
        <f>IFERROR(_xll.qlIndexFixing(IndexON,D1200,TRUE,_xll.ohTrigger(RecalcTrigger,TriggerON)),NA())</f>
        <v>1.7255865451817343E-2</v>
      </c>
      <c r="H1200" s="42">
        <f>_xll.qlCalendarAdvance(Calendar,$H1199,B1200,"f",FALSE)</f>
        <v>47995</v>
      </c>
      <c r="I1200" s="177">
        <f>_xll.qlInterestRateIndexValueDate(Index1M,$H1200)</f>
        <v>47997</v>
      </c>
      <c r="J1200" s="182">
        <f>IFERROR(_xll.qlIndexFixing(Index1M,$H1200,TRUE,_xll.ohTrigger(RecalcTrigger,Trigger1M)),NA())</f>
        <v>1.7282371135819985E-2</v>
      </c>
      <c r="K1200" s="44">
        <f>IFERROR(_xll.qlIndexFixing(Index3M,H1200,TRUE,_xll.ohTrigger(RecalcTrigger,Trigger3M)),NA())</f>
        <v>1.803648140332061E-2</v>
      </c>
      <c r="L1200" s="44">
        <f>IFERROR(_xll.qlIndexFixing(Index6M,$H1200,TRUE,_xll.ohTrigger(RecalcTrigger,Trigger6M)),NA())</f>
        <v>1.8178310613651837E-2</v>
      </c>
      <c r="M1200" s="183">
        <f>IFERROR(_xll.qlIndexFixing(Index1Y,$H1200,TRUE,_xll.ohTrigger(RecalcTrigger,Trigger1Y)),NA())</f>
        <v>1.8413089228013189E-2</v>
      </c>
      <c r="N1200" s="182">
        <f>IFERROR(_xll.qlIndexFixing(ONIndex1M,I1200,TRUE,_xll.ohTrigger(RecalcTrigger,Trigger1M)),NA())</f>
        <v>1.7276706837234812E-2</v>
      </c>
      <c r="O1200" s="44">
        <f>IFERROR(_xll.qlIndexFixing(ONIndex3M,I1200,TRUE,_xll.ohTrigger(RecalcTrigger,Trigger3M)),NA())</f>
        <v>1.8036751209793422E-2</v>
      </c>
      <c r="P1200" s="44">
        <f>IFERROR(_xll.qlIndexFixing(ONIndex6M,I1200,TRUE,_xll.ohTrigger(RecalcTrigger,Trigger6M)),NA())</f>
        <v>1.8197408348585853E-2</v>
      </c>
      <c r="Q1200" s="183">
        <f>IFERROR(_xll.qlIndexFixing(ONIndex1Y,I1200,TRUE,_xll.ohTrigger(RecalcTrigger,Trigger1Y)),NA())</f>
        <v>1.8446620321403984E-2</v>
      </c>
    </row>
    <row r="1201" spans="2:17" x14ac:dyDescent="0.2">
      <c r="B1201" s="39" t="s">
        <v>42</v>
      </c>
      <c r="D1201" s="42">
        <f>_xll.qlCalendarAdvance(Calendar,$D1200,B1201,"f",FALSE)</f>
        <v>48002</v>
      </c>
      <c r="E1201" s="177">
        <f>_xll.qlInterestRateIndexValueDate(IndexON,D1201)</f>
        <v>48002</v>
      </c>
      <c r="F1201" s="193">
        <f>IFERROR(_xll.qlIndexFixing(IndexON,D1201,TRUE,_xll.ohTrigger(RecalcTrigger,TriggerON)),NA())</f>
        <v>1.7251487165843571E-2</v>
      </c>
      <c r="H1201" s="42">
        <f>_xll.qlCalendarAdvance(Calendar,$H1200,B1201,"f",FALSE)</f>
        <v>48002</v>
      </c>
      <c r="I1201" s="177">
        <f>_xll.qlInterestRateIndexValueDate(Index1M,$H1201)</f>
        <v>48004</v>
      </c>
      <c r="J1201" s="182">
        <f>IFERROR(_xll.qlIndexFixing(Index1M,$H1201,TRUE,_xll.ohTrigger(RecalcTrigger,Trigger1M)),NA())</f>
        <v>1.7277949137365078E-2</v>
      </c>
      <c r="K1201" s="44">
        <f>IFERROR(_xll.qlIndexFixing(Index3M,H1201,TRUE,_xll.ohTrigger(RecalcTrigger,Trigger3M)),NA())</f>
        <v>1.8029377230842494E-2</v>
      </c>
      <c r="L1201" s="44">
        <f>IFERROR(_xll.qlIndexFixing(Index6M,$H1201,TRUE,_xll.ohTrigger(RecalcTrigger,Trigger6M)),NA())</f>
        <v>1.8169818554913009E-2</v>
      </c>
      <c r="M1201" s="183">
        <f>IFERROR(_xll.qlIndexFixing(Index1Y,$H1201,TRUE,_xll.ohTrigger(RecalcTrigger,Trigger1Y)),NA())</f>
        <v>1.8404604183249209E-2</v>
      </c>
      <c r="N1201" s="182">
        <f>IFERROR(_xll.qlIndexFixing(ONIndex1M,I1201,TRUE,_xll.ohTrigger(RecalcTrigger,Trigger1M)),NA())</f>
        <v>1.7272381669810599E-2</v>
      </c>
      <c r="O1201" s="44">
        <f>IFERROR(_xll.qlIndexFixing(ONIndex3M,I1201,TRUE,_xll.ohTrigger(RecalcTrigger,Trigger3M)),NA())</f>
        <v>1.8029978280615921E-2</v>
      </c>
      <c r="P1201" s="44">
        <f>IFERROR(_xll.qlIndexFixing(ONIndex6M,I1201,TRUE,_xll.ohTrigger(RecalcTrigger,Trigger6M)),NA())</f>
        <v>1.8189564958808191E-2</v>
      </c>
      <c r="Q1201" s="183">
        <f>IFERROR(_xll.qlIndexFixing(ONIndex1Y,I1201,TRUE,_xll.ohTrigger(RecalcTrigger,Trigger1Y)),NA())</f>
        <v>1.8439402446865927E-2</v>
      </c>
    </row>
    <row r="1202" spans="2:17" x14ac:dyDescent="0.2">
      <c r="B1202" s="39" t="s">
        <v>42</v>
      </c>
      <c r="D1202" s="42">
        <f>_xll.qlCalendarAdvance(Calendar,$D1201,B1202,"f",FALSE)</f>
        <v>48009</v>
      </c>
      <c r="E1202" s="177">
        <f>_xll.qlInterestRateIndexValueDate(IndexON,D1202)</f>
        <v>48009</v>
      </c>
      <c r="F1202" s="193">
        <f>IFERROR(_xll.qlIndexFixing(IndexON,D1202,TRUE,_xll.ohTrigger(RecalcTrigger,TriggerON)),NA())</f>
        <v>1.7247055330145145E-2</v>
      </c>
      <c r="H1202" s="42">
        <f>_xll.qlCalendarAdvance(Calendar,$H1201,B1202,"f",FALSE)</f>
        <v>48009</v>
      </c>
      <c r="I1202" s="177">
        <f>_xll.qlInterestRateIndexValueDate(Index1M,$H1202)</f>
        <v>48011</v>
      </c>
      <c r="J1202" s="182">
        <f>IFERROR(_xll.qlIndexFixing(Index1M,$H1202,TRUE,_xll.ohTrigger(RecalcTrigger,Trigger1M)),NA())</f>
        <v>1.7273472302757054E-2</v>
      </c>
      <c r="K1202" s="44">
        <f>IFERROR(_xll.qlIndexFixing(Index3M,H1202,TRUE,_xll.ohTrigger(RecalcTrigger,Trigger3M)),NA())</f>
        <v>1.8022223037414384E-2</v>
      </c>
      <c r="L1202" s="44">
        <f>IFERROR(_xll.qlIndexFixing(Index6M,$H1202,TRUE,_xll.ohTrigger(RecalcTrigger,Trigger6M)),NA())</f>
        <v>1.8161281386032107E-2</v>
      </c>
      <c r="M1202" s="183">
        <f>IFERROR(_xll.qlIndexFixing(Index1Y,$H1202,TRUE,_xll.ohTrigger(RecalcTrigger,Trigger1Y)),NA())</f>
        <v>1.8396077184064205E-2</v>
      </c>
      <c r="N1202" s="182">
        <f>IFERROR(_xll.qlIndexFixing(ONIndex1M,I1202,TRUE,_xll.ohTrigger(RecalcTrigger,Trigger1M)),NA())</f>
        <v>1.7268001362094054E-2</v>
      </c>
      <c r="O1202" s="44">
        <f>IFERROR(_xll.qlIndexFixing(ONIndex3M,I1202,TRUE,_xll.ohTrigger(RecalcTrigger,Trigger3M)),NA())</f>
        <v>1.8023153889483723E-2</v>
      </c>
      <c r="P1202" s="44">
        <f>IFERROR(_xll.qlIndexFixing(ONIndex6M,I1202,TRUE,_xll.ohTrigger(RecalcTrigger,Trigger6M)),NA())</f>
        <v>1.8181673361432615E-2</v>
      </c>
      <c r="Q1202" s="183">
        <f>IFERROR(_xll.qlIndexFixing(ONIndex1Y,I1202,TRUE,_xll.ohTrigger(RecalcTrigger,Trigger1Y)),NA())</f>
        <v>1.8432137314370323E-2</v>
      </c>
    </row>
    <row r="1203" spans="2:17" x14ac:dyDescent="0.2">
      <c r="B1203" s="39" t="s">
        <v>42</v>
      </c>
      <c r="D1203" s="42">
        <f>_xll.qlCalendarAdvance(Calendar,$D1202,B1203,"f",FALSE)</f>
        <v>48016</v>
      </c>
      <c r="E1203" s="177">
        <f>_xll.qlInterestRateIndexValueDate(IndexON,D1203)</f>
        <v>48016</v>
      </c>
      <c r="F1203" s="193">
        <f>IFERROR(_xll.qlIndexFixing(IndexON,D1203,TRUE,_xll.ohTrigger(RecalcTrigger,TriggerON)),NA())</f>
        <v>1.7242570186368766E-2</v>
      </c>
      <c r="H1203" s="42">
        <f>_xll.qlCalendarAdvance(Calendar,$H1202,B1203,"f",FALSE)</f>
        <v>48016</v>
      </c>
      <c r="I1203" s="177">
        <f>_xll.qlInterestRateIndexValueDate(Index1M,$H1203)</f>
        <v>48018</v>
      </c>
      <c r="J1203" s="182">
        <f>IFERROR(_xll.qlIndexFixing(Index1M,$H1203,TRUE,_xll.ohTrigger(RecalcTrigger,Trigger1M)),NA())</f>
        <v>1.726894086617109E-2</v>
      </c>
      <c r="K1203" s="44">
        <f>IFERROR(_xll.qlIndexFixing(Index3M,H1203,TRUE,_xll.ohTrigger(RecalcTrigger,Trigger3M)),NA())</f>
        <v>1.80150191037752E-2</v>
      </c>
      <c r="L1203" s="44">
        <f>IFERROR(_xll.qlIndexFixing(Index6M,$H1203,TRUE,_xll.ohTrigger(RecalcTrigger,Trigger6M)),NA())</f>
        <v>1.8152699389513648E-2</v>
      </c>
      <c r="M1203" s="183">
        <f>IFERROR(_xll.qlIndexFixing(Index1Y,$H1203,TRUE,_xll.ohTrigger(RecalcTrigger,Trigger1Y)),NA())</f>
        <v>1.8387508470107346E-2</v>
      </c>
      <c r="N1203" s="182">
        <f>IFERROR(_xll.qlIndexFixing(ONIndex1M,I1203,TRUE,_xll.ohTrigger(RecalcTrigger,Trigger1M)),NA())</f>
        <v>1.7263566147658338E-2</v>
      </c>
      <c r="O1203" s="44">
        <f>IFERROR(_xll.qlIndexFixing(ONIndex3M,I1203,TRUE,_xll.ohTrigger(RecalcTrigger,Trigger3M)),NA())</f>
        <v>1.801627831553354E-2</v>
      </c>
      <c r="P1203" s="44">
        <f>IFERROR(_xll.qlIndexFixing(ONIndex6M,I1203,TRUE,_xll.ohTrigger(RecalcTrigger,Trigger6M)),NA())</f>
        <v>1.8173733835835648E-2</v>
      </c>
      <c r="Q1203" s="183">
        <f>IFERROR(_xll.qlIndexFixing(ONIndex1Y,I1203,TRUE,_xll.ohTrigger(RecalcTrigger,Trigger1Y)),NA())</f>
        <v>1.8424825158209757E-2</v>
      </c>
    </row>
    <row r="1204" spans="2:17" x14ac:dyDescent="0.2">
      <c r="B1204" s="39" t="s">
        <v>42</v>
      </c>
      <c r="D1204" s="42">
        <f>_xll.qlCalendarAdvance(Calendar,$D1203,B1204,"f",FALSE)</f>
        <v>48023</v>
      </c>
      <c r="E1204" s="177">
        <f>_xll.qlInterestRateIndexValueDate(IndexON,D1204)</f>
        <v>48023</v>
      </c>
      <c r="F1204" s="193">
        <f>IFERROR(_xll.qlIndexFixing(IndexON,D1204,TRUE,_xll.ohTrigger(RecalcTrigger,TriggerON)),NA())</f>
        <v>1.7238031976161139E-2</v>
      </c>
      <c r="H1204" s="42">
        <f>_xll.qlCalendarAdvance(Calendar,$H1203,B1204,"f",FALSE)</f>
        <v>48023</v>
      </c>
      <c r="I1204" s="177">
        <f>_xll.qlInterestRateIndexValueDate(Index1M,$H1204)</f>
        <v>48025</v>
      </c>
      <c r="J1204" s="182">
        <f>IFERROR(_xll.qlIndexFixing(Index1M,$H1204,TRUE,_xll.ohTrigger(RecalcTrigger,Trigger1M)),NA())</f>
        <v>1.7264355061784864E-2</v>
      </c>
      <c r="K1204" s="44">
        <f>IFERROR(_xll.qlIndexFixing(Index3M,H1204,TRUE,_xll.ohTrigger(RecalcTrigger,Trigger3M)),NA())</f>
        <v>1.8007765710667319E-2</v>
      </c>
      <c r="L1204" s="44">
        <f>IFERROR(_xll.qlIndexFixing(Index6M,$H1204,TRUE,_xll.ohTrigger(RecalcTrigger,Trigger6M)),NA())</f>
        <v>1.8143544173680092E-2</v>
      </c>
      <c r="M1204" s="183">
        <f>IFERROR(_xll.qlIndexFixing(Index1Y,$H1204,TRUE,_xll.ohTrigger(RecalcTrigger,Trigger1Y)),NA())</f>
        <v>1.8378898281025631E-2</v>
      </c>
      <c r="N1204" s="182">
        <f>IFERROR(_xll.qlIndexFixing(ONIndex1M,I1204,TRUE,_xll.ohTrigger(RecalcTrigger,Trigger1M)),NA())</f>
        <v>1.7259076260316419E-2</v>
      </c>
      <c r="O1204" s="44">
        <f>IFERROR(_xll.qlIndexFixing(ONIndex3M,I1204,TRUE,_xll.ohTrigger(RecalcTrigger,Trigger3M)),NA())</f>
        <v>1.8009351837902088E-2</v>
      </c>
      <c r="P1204" s="44">
        <f>IFERROR(_xll.qlIndexFixing(ONIndex6M,I1204,TRUE,_xll.ohTrigger(RecalcTrigger,Trigger6M)),NA())</f>
        <v>1.8165746661233939E-2</v>
      </c>
      <c r="Q1204" s="183">
        <f>IFERROR(_xll.qlIndexFixing(ONIndex1Y,I1204,TRUE,_xll.ohTrigger(RecalcTrigger,Trigger1Y)),NA())</f>
        <v>1.8417466212277134E-2</v>
      </c>
    </row>
    <row r="1205" spans="2:17" x14ac:dyDescent="0.2">
      <c r="B1205" s="39" t="s">
        <v>42</v>
      </c>
      <c r="D1205" s="42">
        <f>_xll.qlCalendarAdvance(Calendar,$D1204,B1205,"f",FALSE)</f>
        <v>48030</v>
      </c>
      <c r="E1205" s="177">
        <f>_xll.qlInterestRateIndexValueDate(IndexON,D1205)</f>
        <v>48030</v>
      </c>
      <c r="F1205" s="193">
        <f>IFERROR(_xll.qlIndexFixing(IndexON,D1205,TRUE,_xll.ohTrigger(RecalcTrigger,TriggerON)),NA())</f>
        <v>1.7233440941009093E-2</v>
      </c>
      <c r="H1205" s="42">
        <f>_xll.qlCalendarAdvance(Calendar,$H1204,B1205,"f",FALSE)</f>
        <v>48030</v>
      </c>
      <c r="I1205" s="177">
        <f>_xll.qlInterestRateIndexValueDate(Index1M,$H1205)</f>
        <v>48032</v>
      </c>
      <c r="J1205" s="182">
        <f>IFERROR(_xll.qlIndexFixing(Index1M,$H1205,TRUE,_xll.ohTrigger(RecalcTrigger,Trigger1M)),NA())</f>
        <v>1.7259715123778552E-2</v>
      </c>
      <c r="K1205" s="44">
        <f>IFERROR(_xll.qlIndexFixing(Index3M,H1205,TRUE,_xll.ohTrigger(RecalcTrigger,Trigger3M)),NA())</f>
        <v>1.8000463138829654E-2</v>
      </c>
      <c r="L1205" s="44">
        <f>IFERROR(_xll.qlIndexFixing(Index6M,$H1205,TRUE,_xll.ohTrigger(RecalcTrigger,Trigger6M)),NA())</f>
        <v>1.8134862880806707E-2</v>
      </c>
      <c r="M1205" s="183">
        <f>IFERROR(_xll.qlIndexFixing(Index1Y,$H1205,TRUE,_xll.ohTrigger(RecalcTrigger,Trigger1Y)),NA())</f>
        <v>1.8370246856461932E-2</v>
      </c>
      <c r="N1205" s="182">
        <f>IFERROR(_xll.qlIndexFixing(ONIndex1M,I1205,TRUE,_xll.ohTrigger(RecalcTrigger,Trigger1M)),NA())</f>
        <v>1.7254531933881267E-2</v>
      </c>
      <c r="O1205" s="44">
        <f>IFERROR(_xll.qlIndexFixing(ONIndex3M,I1205,TRUE,_xll.ohTrigger(RecalcTrigger,Trigger3M)),NA())</f>
        <v>1.8002374735965887E-2</v>
      </c>
      <c r="P1205" s="44">
        <f>IFERROR(_xll.qlIndexFixing(ONIndex6M,I1205,TRUE,_xll.ohTrigger(RecalcTrigger,Trigger6M)),NA())</f>
        <v>1.8157712117163882E-2</v>
      </c>
      <c r="Q1205" s="183">
        <f>IFERROR(_xll.qlIndexFixing(ONIndex1Y,I1205,TRUE,_xll.ohTrigger(RecalcTrigger,Trigger1Y)),NA())</f>
        <v>1.8410060710944975E-2</v>
      </c>
    </row>
    <row r="1206" spans="2:17" x14ac:dyDescent="0.2">
      <c r="B1206" s="39" t="s">
        <v>42</v>
      </c>
      <c r="D1206" s="42">
        <f>_xll.qlCalendarAdvance(Calendar,$D1205,B1206,"f",FALSE)</f>
        <v>48037</v>
      </c>
      <c r="E1206" s="177">
        <f>_xll.qlInterestRateIndexValueDate(IndexON,D1206)</f>
        <v>48037</v>
      </c>
      <c r="F1206" s="193">
        <f>IFERROR(_xll.qlIndexFixing(IndexON,D1206,TRUE,_xll.ohTrigger(RecalcTrigger,TriggerON)),NA())</f>
        <v>1.7228797322719203E-2</v>
      </c>
      <c r="H1206" s="42">
        <f>_xll.qlCalendarAdvance(Calendar,$H1205,B1206,"f",FALSE)</f>
        <v>48037</v>
      </c>
      <c r="I1206" s="177">
        <f>_xll.qlInterestRateIndexValueDate(Index1M,$H1206)</f>
        <v>48039</v>
      </c>
      <c r="J1206" s="182">
        <f>IFERROR(_xll.qlIndexFixing(Index1M,$H1206,TRUE,_xll.ohTrigger(RecalcTrigger,Trigger1M)),NA())</f>
        <v>1.7255021286327332E-2</v>
      </c>
      <c r="K1206" s="44">
        <f>IFERROR(_xll.qlIndexFixing(Index3M,H1206,TRUE,_xll.ohTrigger(RecalcTrigger,Trigger3M)),NA())</f>
        <v>1.7993111669004587E-2</v>
      </c>
      <c r="L1206" s="44">
        <f>IFERROR(_xll.qlIndexFixing(Index6M,$H1206,TRUE,_xll.ohTrigger(RecalcTrigger,Trigger6M)),NA())</f>
        <v>1.8126137662354446E-2</v>
      </c>
      <c r="M1206" s="183">
        <f>IFERROR(_xll.qlIndexFixing(Index1Y,$H1206,TRUE,_xll.ohTrigger(RecalcTrigger,Trigger1Y)),NA())</f>
        <v>1.8361554436057161E-2</v>
      </c>
      <c r="N1206" s="182">
        <f>IFERROR(_xll.qlIndexFixing(ONIndex1M,I1206,TRUE,_xll.ohTrigger(RecalcTrigger,Trigger1M)),NA())</f>
        <v>1.7249933402005979E-2</v>
      </c>
      <c r="O1206" s="44">
        <f>IFERROR(_xll.qlIndexFixing(ONIndex3M,I1206,TRUE,_xll.ohTrigger(RecalcTrigger,Trigger3M)),NA())</f>
        <v>1.7995347288781716E-2</v>
      </c>
      <c r="P1206" s="44">
        <f>IFERROR(_xll.qlIndexFixing(ONIndex6M,I1206,TRUE,_xll.ohTrigger(RecalcTrigger,Trigger6M)),NA())</f>
        <v>1.8149630482922063E-2</v>
      </c>
      <c r="Q1206" s="183">
        <f>IFERROR(_xll.qlIndexFixing(ONIndex1Y,I1206,TRUE,_xll.ohTrigger(RecalcTrigger,Trigger1Y)),NA())</f>
        <v>1.8402608888345995E-2</v>
      </c>
    </row>
    <row r="1207" spans="2:17" x14ac:dyDescent="0.2">
      <c r="B1207" s="39" t="s">
        <v>42</v>
      </c>
      <c r="D1207" s="42">
        <f>_xll.qlCalendarAdvance(Calendar,$D1206,B1207,"f",FALSE)</f>
        <v>48044</v>
      </c>
      <c r="E1207" s="177">
        <f>_xll.qlInterestRateIndexValueDate(IndexON,D1207)</f>
        <v>48044</v>
      </c>
      <c r="F1207" s="193">
        <f>IFERROR(_xll.qlIndexFixing(IndexON,D1207,TRUE,_xll.ohTrigger(RecalcTrigger,TriggerON)),NA())</f>
        <v>1.7224101362618427E-2</v>
      </c>
      <c r="H1207" s="42">
        <f>_xll.qlCalendarAdvance(Calendar,$H1206,B1207,"f",FALSE)</f>
        <v>48044</v>
      </c>
      <c r="I1207" s="177">
        <f>_xll.qlInterestRateIndexValueDate(Index1M,$H1207)</f>
        <v>48046</v>
      </c>
      <c r="J1207" s="182">
        <f>IFERROR(_xll.qlIndexFixing(Index1M,$H1207,TRUE,_xll.ohTrigger(RecalcTrigger,Trigger1M)),NA())</f>
        <v>1.7250273783613879E-2</v>
      </c>
      <c r="K1207" s="44">
        <f>IFERROR(_xll.qlIndexFixing(Index3M,H1207,TRUE,_xll.ohTrigger(RecalcTrigger,Trigger3M)),NA())</f>
        <v>1.7985711581930169E-2</v>
      </c>
      <c r="L1207" s="44">
        <f>IFERROR(_xll.qlIndexFixing(Index6M,$H1207,TRUE,_xll.ohTrigger(RecalcTrigger,Trigger6M)),NA())</f>
        <v>1.8117368800872353E-2</v>
      </c>
      <c r="M1207" s="183">
        <f>IFERROR(_xll.qlIndexFixing(Index1Y,$H1207,TRUE,_xll.ohTrigger(RecalcTrigger,Trigger1Y)),NA())</f>
        <v>1.8352821259448329E-2</v>
      </c>
      <c r="N1207" s="182">
        <f>IFERROR(_xll.qlIndexFixing(ONIndex1M,I1207,TRUE,_xll.ohTrigger(RecalcTrigger,Trigger1M)),NA())</f>
        <v>1.7245280898583459E-2</v>
      </c>
      <c r="O1207" s="44">
        <f>IFERROR(_xll.qlIndexFixing(ONIndex3M,I1207,TRUE,_xll.ohTrigger(RecalcTrigger,Trigger3M)),NA())</f>
        <v>1.7988269775486287E-2</v>
      </c>
      <c r="P1207" s="44">
        <f>IFERROR(_xll.qlIndexFixing(ONIndex6M,I1207,TRUE,_xll.ohTrigger(RecalcTrigger,Trigger6M)),NA())</f>
        <v>1.8141502037885004E-2</v>
      </c>
      <c r="Q1207" s="183">
        <f>IFERROR(_xll.qlIndexFixing(ONIndex1Y,I1207,TRUE,_xll.ohTrigger(RecalcTrigger,Trigger1Y)),NA())</f>
        <v>1.8395110978692841E-2</v>
      </c>
    </row>
    <row r="1208" spans="2:17" x14ac:dyDescent="0.2">
      <c r="B1208" s="39" t="s">
        <v>42</v>
      </c>
      <c r="D1208" s="42">
        <f>_xll.qlCalendarAdvance(Calendar,$D1207,B1208,"f",FALSE)</f>
        <v>48051</v>
      </c>
      <c r="E1208" s="177">
        <f>_xll.qlInterestRateIndexValueDate(IndexON,D1208)</f>
        <v>48051</v>
      </c>
      <c r="F1208" s="193">
        <f>IFERROR(_xll.qlIndexFixing(IndexON,D1208,TRUE,_xll.ohTrigger(RecalcTrigger,TriggerON)),NA())</f>
        <v>1.7219353302513341E-2</v>
      </c>
      <c r="H1208" s="42">
        <f>_xll.qlCalendarAdvance(Calendar,$H1207,B1208,"f",FALSE)</f>
        <v>48051</v>
      </c>
      <c r="I1208" s="177">
        <f>_xll.qlInterestRateIndexValueDate(Index1M,$H1208)</f>
        <v>48053</v>
      </c>
      <c r="J1208" s="182">
        <f>IFERROR(_xll.qlIndexFixing(Index1M,$H1208,TRUE,_xll.ohTrigger(RecalcTrigger,Trigger1M)),NA())</f>
        <v>1.7245472849815868E-2</v>
      </c>
      <c r="K1208" s="44">
        <f>IFERROR(_xll.qlIndexFixing(Index3M,H1208,TRUE,_xll.ohTrigger(RecalcTrigger,Trigger3M)),NA())</f>
        <v>1.7978263158347038E-2</v>
      </c>
      <c r="L1208" s="44">
        <f>IFERROR(_xll.qlIndexFixing(Index6M,$H1208,TRUE,_xll.ohTrigger(RecalcTrigger,Trigger6M)),NA())</f>
        <v>1.8108556578907312E-2</v>
      </c>
      <c r="M1208" s="183">
        <f>IFERROR(_xll.qlIndexFixing(Index1Y,$H1208,TRUE,_xll.ohTrigger(RecalcTrigger,Trigger1Y)),NA())</f>
        <v>1.8344047566268961E-2</v>
      </c>
      <c r="N1208" s="182">
        <f>IFERROR(_xll.qlIndexFixing(ONIndex1M,I1208,TRUE,_xll.ohTrigger(RecalcTrigger,Trigger1M)),NA())</f>
        <v>1.7240574657266805E-2</v>
      </c>
      <c r="O1208" s="44">
        <f>IFERROR(_xll.qlIndexFixing(ONIndex3M,I1208,TRUE,_xll.ohTrigger(RecalcTrigger,Trigger3M)),NA())</f>
        <v>1.798114247553606E-2</v>
      </c>
      <c r="P1208" s="44">
        <f>IFERROR(_xll.qlIndexFixing(ONIndex6M,I1208,TRUE,_xll.ohTrigger(RecalcTrigger,Trigger6M)),NA())</f>
        <v>1.8133327061429227E-2</v>
      </c>
      <c r="Q1208" s="183">
        <f>IFERROR(_xll.qlIndexFixing(ONIndex1Y,I1208,TRUE,_xll.ohTrigger(RecalcTrigger,Trigger1Y)),NA())</f>
        <v>1.8387567216118228E-2</v>
      </c>
    </row>
    <row r="1209" spans="2:17" x14ac:dyDescent="0.2">
      <c r="B1209" s="39" t="s">
        <v>42</v>
      </c>
      <c r="D1209" s="42">
        <f>_xll.qlCalendarAdvance(Calendar,$D1208,B1209,"f",FALSE)</f>
        <v>48058</v>
      </c>
      <c r="E1209" s="177">
        <f>_xll.qlInterestRateIndexValueDate(IndexON,D1209)</f>
        <v>48058</v>
      </c>
      <c r="F1209" s="193">
        <f>IFERROR(_xll.qlIndexFixing(IndexON,D1209,TRUE,_xll.ohTrigger(RecalcTrigger,TriggerON)),NA())</f>
        <v>1.721455338397071E-2</v>
      </c>
      <c r="H1209" s="42">
        <f>_xll.qlCalendarAdvance(Calendar,$H1208,B1209,"f",FALSE)</f>
        <v>48058</v>
      </c>
      <c r="I1209" s="177">
        <f>_xll.qlInterestRateIndexValueDate(Index1M,$H1209)</f>
        <v>48060</v>
      </c>
      <c r="J1209" s="182">
        <f>IFERROR(_xll.qlIndexFixing(Index1M,$H1209,TRUE,_xll.ohTrigger(RecalcTrigger,Trigger1M)),NA())</f>
        <v>1.7240433651058713E-2</v>
      </c>
      <c r="K1209" s="44">
        <f>IFERROR(_xll.qlIndexFixing(Index3M,H1209,TRUE,_xll.ohTrigger(RecalcTrigger,Trigger3M)),NA())</f>
        <v>1.7970766678995848E-2</v>
      </c>
      <c r="L1209" s="44">
        <f>IFERROR(_xll.qlIndexFixing(Index6M,$H1209,TRUE,_xll.ohTrigger(RecalcTrigger,Trigger6M)),NA())</f>
        <v>1.8100281850094723E-2</v>
      </c>
      <c r="M1209" s="183">
        <f>IFERROR(_xll.qlIndexFixing(Index1Y,$H1209,TRUE,_xll.ohTrigger(RecalcTrigger,Trigger1Y)),NA())</f>
        <v>1.8335808479994206E-2</v>
      </c>
      <c r="N1209" s="182">
        <f>IFERROR(_xll.qlIndexFixing(ONIndex1M,I1209,TRUE,_xll.ohTrigger(RecalcTrigger,Trigger1M)),NA())</f>
        <v>1.7235814911948921E-2</v>
      </c>
      <c r="O1209" s="44">
        <f>IFERROR(_xll.qlIndexFixing(ONIndex3M,I1209,TRUE,_xll.ohTrigger(RecalcTrigger,Trigger3M)),NA())</f>
        <v>1.7973965667907876E-2</v>
      </c>
      <c r="P1209" s="44">
        <f>IFERROR(_xll.qlIndexFixing(ONIndex6M,I1209,TRUE,_xll.ohTrigger(RecalcTrigger,Trigger6M)),NA())</f>
        <v>1.8125105832771382E-2</v>
      </c>
      <c r="Q1209" s="183">
        <f>IFERROR(_xll.qlIndexFixing(ONIndex1Y,I1209,TRUE,_xll.ohTrigger(RecalcTrigger,Trigger1Y)),NA())</f>
        <v>1.8379977834834804E-2</v>
      </c>
    </row>
    <row r="1210" spans="2:17" x14ac:dyDescent="0.2">
      <c r="B1210" s="39" t="s">
        <v>42</v>
      </c>
      <c r="D1210" s="42">
        <f>_xll.qlCalendarAdvance(Calendar,$D1209,B1210,"f",FALSE)</f>
        <v>48065</v>
      </c>
      <c r="E1210" s="177">
        <f>_xll.qlInterestRateIndexValueDate(IndexON,D1210)</f>
        <v>48065</v>
      </c>
      <c r="F1210" s="193">
        <f>IFERROR(_xll.qlIndexFixing(IndexON,D1210,TRUE,_xll.ohTrigger(RecalcTrigger,TriggerON)),NA())</f>
        <v>1.7209701848557302E-2</v>
      </c>
      <c r="H1210" s="42">
        <f>_xll.qlCalendarAdvance(Calendar,$H1209,B1210,"f",FALSE)</f>
        <v>48065</v>
      </c>
      <c r="I1210" s="177">
        <f>_xll.qlInterestRateIndexValueDate(Index1M,$H1210)</f>
        <v>48067</v>
      </c>
      <c r="J1210" s="182">
        <f>IFERROR(_xll.qlIndexFixing(Index1M,$H1210,TRUE,_xll.ohTrigger(RecalcTrigger,Trigger1M)),NA())</f>
        <v>1.7235711625689376E-2</v>
      </c>
      <c r="K1210" s="44">
        <f>IFERROR(_xll.qlIndexFixing(Index3M,H1210,TRUE,_xll.ohTrigger(RecalcTrigger,Trigger3M)),NA())</f>
        <v>1.796322242461551E-2</v>
      </c>
      <c r="L1210" s="44">
        <f>IFERROR(_xll.qlIndexFixing(Index6M,$H1210,TRUE,_xll.ohTrigger(RecalcTrigger,Trigger6M)),NA())</f>
        <v>1.8090803183708211E-2</v>
      </c>
      <c r="M1210" s="183">
        <f>IFERROR(_xll.qlIndexFixing(Index1Y,$H1210,TRUE,_xll.ohTrigger(RecalcTrigger,Trigger1Y)),NA())</f>
        <v>1.8326379588716676E-2</v>
      </c>
      <c r="N1210" s="182">
        <f>IFERROR(_xll.qlIndexFixing(ONIndex1M,I1210,TRUE,_xll.ohTrigger(RecalcTrigger,Trigger1M)),NA())</f>
        <v>1.7231001896282905E-2</v>
      </c>
      <c r="O1210" s="44">
        <f>IFERROR(_xll.qlIndexFixing(ONIndex3M,I1210,TRUE,_xll.ohTrigger(RecalcTrigger,Trigger3M)),NA())</f>
        <v>1.7966739631818385E-2</v>
      </c>
      <c r="P1210" s="44">
        <f>IFERROR(_xll.qlIndexFixing(ONIndex6M,I1210,TRUE,_xll.ohTrigger(RecalcTrigger,Trigger6M)),NA())</f>
        <v>1.8116838631527798E-2</v>
      </c>
      <c r="Q1210" s="183">
        <f>IFERROR(_xll.qlIndexFixing(ONIndex1Y,I1210,TRUE,_xll.ohTrigger(RecalcTrigger,Trigger1Y)),NA())</f>
        <v>1.8372343069055219E-2</v>
      </c>
    </row>
    <row r="1211" spans="2:17" x14ac:dyDescent="0.2">
      <c r="B1211" s="39" t="s">
        <v>42</v>
      </c>
      <c r="D1211" s="42">
        <f>_xll.qlCalendarAdvance(Calendar,$D1210,B1211,"f",FALSE)</f>
        <v>48072</v>
      </c>
      <c r="E1211" s="177">
        <f>_xll.qlInterestRateIndexValueDate(IndexON,D1211)</f>
        <v>48072</v>
      </c>
      <c r="F1211" s="193">
        <f>IFERROR(_xll.qlIndexFixing(IndexON,D1211,TRUE,_xll.ohTrigger(RecalcTrigger,TriggerON)),NA())</f>
        <v>1.7204798937839882E-2</v>
      </c>
      <c r="H1211" s="42">
        <f>_xll.qlCalendarAdvance(Calendar,$H1210,B1211,"f",FALSE)</f>
        <v>48072</v>
      </c>
      <c r="I1211" s="177">
        <f>_xll.qlInterestRateIndexValueDate(Index1M,$H1211)</f>
        <v>48074</v>
      </c>
      <c r="J1211" s="182">
        <f>IFERROR(_xll.qlIndexFixing(Index1M,$H1211,TRUE,_xll.ohTrigger(RecalcTrigger,Trigger1M)),NA())</f>
        <v>1.7230751803721245E-2</v>
      </c>
      <c r="K1211" s="44">
        <f>IFERROR(_xll.qlIndexFixing(Index3M,H1211,TRUE,_xll.ohTrigger(RecalcTrigger,Trigger3M)),NA())</f>
        <v>1.7955630675943191E-2</v>
      </c>
      <c r="L1211" s="44">
        <f>IFERROR(_xll.qlIndexFixing(Index6M,$H1211,TRUE,_xll.ohTrigger(RecalcTrigger,Trigger6M)),NA())</f>
        <v>1.8081862575556756E-2</v>
      </c>
      <c r="M1211" s="183">
        <f>IFERROR(_xll.qlIndexFixing(Index1Y,$H1211,TRUE,_xll.ohTrigger(RecalcTrigger,Trigger1Y)),NA())</f>
        <v>1.8317485783593872E-2</v>
      </c>
      <c r="N1211" s="182">
        <f>IFERROR(_xll.qlIndexFixing(ONIndex1M,I1211,TRUE,_xll.ohTrigger(RecalcTrigger,Trigger1M)),NA())</f>
        <v>1.7226135844081725E-2</v>
      </c>
      <c r="O1211" s="44">
        <f>IFERROR(_xll.qlIndexFixing(ONIndex3M,I1211,TRUE,_xll.ohTrigger(RecalcTrigger,Trigger3M)),NA())</f>
        <v>1.7959464646484236E-2</v>
      </c>
      <c r="P1211" s="44">
        <f>IFERROR(_xll.qlIndexFixing(ONIndex6M,I1211,TRUE,_xll.ohTrigger(RecalcTrigger,Trigger6M)),NA())</f>
        <v>1.8108525736915126E-2</v>
      </c>
      <c r="Q1211" s="183">
        <f>IFERROR(_xll.qlIndexFixing(ONIndex1Y,I1211,TRUE,_xll.ohTrigger(RecalcTrigger,Trigger1Y)),NA())</f>
        <v>1.8364663152912186E-2</v>
      </c>
    </row>
    <row r="1212" spans="2:17" x14ac:dyDescent="0.2">
      <c r="B1212" s="39" t="s">
        <v>42</v>
      </c>
      <c r="D1212" s="42">
        <f>_xll.qlCalendarAdvance(Calendar,$D1211,B1212,"f",FALSE)</f>
        <v>48079</v>
      </c>
      <c r="E1212" s="177">
        <f>_xll.qlInterestRateIndexValueDate(IndexON,D1212)</f>
        <v>48079</v>
      </c>
      <c r="F1212" s="193">
        <f>IFERROR(_xll.qlIndexFixing(IndexON,D1212,TRUE,_xll.ohTrigger(RecalcTrigger,TriggerON)),NA())</f>
        <v>1.7199844893545091E-2</v>
      </c>
      <c r="H1212" s="42">
        <f>_xll.qlCalendarAdvance(Calendar,$H1211,B1212,"f",FALSE)</f>
        <v>48079</v>
      </c>
      <c r="I1212" s="177">
        <f>_xll.qlInterestRateIndexValueDate(Index1M,$H1212)</f>
        <v>48081</v>
      </c>
      <c r="J1212" s="182">
        <f>IFERROR(_xll.qlIndexFixing(Index1M,$H1212,TRUE,_xll.ohTrigger(RecalcTrigger,Trigger1M)),NA())</f>
        <v>1.722573948738676E-2</v>
      </c>
      <c r="K1212" s="44">
        <f>IFERROR(_xll.qlIndexFixing(Index3M,H1212,TRUE,_xll.ohTrigger(RecalcTrigger,Trigger3M)),NA())</f>
        <v>1.7947991713717807E-2</v>
      </c>
      <c r="L1212" s="44">
        <f>IFERROR(_xll.qlIndexFixing(Index6M,$H1212,TRUE,_xll.ohTrigger(RecalcTrigger,Trigger6M)),NA())</f>
        <v>1.8072879737089716E-2</v>
      </c>
      <c r="M1212" s="183">
        <f>IFERROR(_xll.qlIndexFixing(Index1Y,$H1212,TRUE,_xll.ohTrigger(RecalcTrigger,Trigger1Y)),NA())</f>
        <v>1.8308552420400338E-2</v>
      </c>
      <c r="N1212" s="182">
        <f>IFERROR(_xll.qlIndexFixing(ONIndex1M,I1212,TRUE,_xll.ohTrigger(RecalcTrigger,Trigger1M)),NA())</f>
        <v>1.7221216989078414E-2</v>
      </c>
      <c r="O1212" s="44">
        <f>IFERROR(_xll.qlIndexFixing(ONIndex3M,I1212,TRUE,_xll.ohTrigger(RecalcTrigger,Trigger3M)),NA())</f>
        <v>1.7952140991281951E-2</v>
      </c>
      <c r="P1212" s="44">
        <f>IFERROR(_xll.qlIndexFixing(ONIndex6M,I1212,TRUE,_xll.ohTrigger(RecalcTrigger,Trigger6M)),NA())</f>
        <v>1.8100167428309888E-2</v>
      </c>
      <c r="Q1212" s="183">
        <f>IFERROR(_xll.qlIndexFixing(ONIndex1Y,I1212,TRUE,_xll.ohTrigger(RecalcTrigger,Trigger1Y)),NA())</f>
        <v>1.8356938320618355E-2</v>
      </c>
    </row>
    <row r="1213" spans="2:17" x14ac:dyDescent="0.2">
      <c r="B1213" s="39" t="s">
        <v>42</v>
      </c>
      <c r="D1213" s="42">
        <f>_xll.qlCalendarAdvance(Calendar,$D1212,B1213,"f",FALSE)</f>
        <v>48086</v>
      </c>
      <c r="E1213" s="177">
        <f>_xll.qlInterestRateIndexValueDate(IndexON,D1213)</f>
        <v>48086</v>
      </c>
      <c r="F1213" s="193">
        <f>IFERROR(_xll.qlIndexFixing(IndexON,D1213,TRUE,_xll.ohTrigger(RecalcTrigger,TriggerON)),NA())</f>
        <v>1.7194839957159758E-2</v>
      </c>
      <c r="H1213" s="42">
        <f>_xll.qlCalendarAdvance(Calendar,$H1212,B1213,"f",FALSE)</f>
        <v>48086</v>
      </c>
      <c r="I1213" s="177">
        <f>_xll.qlInterestRateIndexValueDate(Index1M,$H1213)</f>
        <v>48088</v>
      </c>
      <c r="J1213" s="182">
        <f>IFERROR(_xll.qlIndexFixing(Index1M,$H1213,TRUE,_xll.ohTrigger(RecalcTrigger,Trigger1M)),NA())</f>
        <v>1.7220674910871092E-2</v>
      </c>
      <c r="K1213" s="44">
        <f>IFERROR(_xll.qlIndexFixing(Index3M,H1213,TRUE,_xll.ohTrigger(RecalcTrigger,Trigger3M)),NA())</f>
        <v>1.7940305818677397E-2</v>
      </c>
      <c r="L1213" s="44">
        <f>IFERROR(_xll.qlIndexFixing(Index6M,$H1213,TRUE,_xll.ohTrigger(RecalcTrigger,Trigger6M)),NA())</f>
        <v>1.8064476054120645E-2</v>
      </c>
      <c r="M1213" s="183">
        <f>IFERROR(_xll.qlIndexFixing(Index1Y,$H1213,TRUE,_xll.ohTrigger(RecalcTrigger,Trigger1Y)),NA())</f>
        <v>1.8299579738751792E-2</v>
      </c>
      <c r="N1213" s="182">
        <f>IFERROR(_xll.qlIndexFixing(ONIndex1M,I1213,TRUE,_xll.ohTrigger(RecalcTrigger,Trigger1M)),NA())</f>
        <v>1.7216245565085941E-2</v>
      </c>
      <c r="O1213" s="44">
        <f>IFERROR(_xll.qlIndexFixing(ONIndex3M,I1213,TRUE,_xll.ohTrigger(RecalcTrigger,Trigger3M)),NA())</f>
        <v>1.7944768945108436E-2</v>
      </c>
      <c r="P1213" s="44">
        <f>IFERROR(_xll.qlIndexFixing(ONIndex6M,I1213,TRUE,_xll.ohTrigger(RecalcTrigger,Trigger6M)),NA())</f>
        <v>1.8091763985088605E-2</v>
      </c>
      <c r="Q1213" s="183">
        <f>IFERROR(_xll.qlIndexFixing(ONIndex1Y,I1213,TRUE,_xll.ohTrigger(RecalcTrigger,Trigger1Y)),NA())</f>
        <v>1.8349168806386373E-2</v>
      </c>
    </row>
    <row r="1214" spans="2:17" x14ac:dyDescent="0.2">
      <c r="B1214" s="39" t="s">
        <v>42</v>
      </c>
      <c r="D1214" s="42">
        <f>_xll.qlCalendarAdvance(Calendar,$D1213,B1214,"f",FALSE)</f>
        <v>48093</v>
      </c>
      <c r="E1214" s="177">
        <f>_xll.qlInterestRateIndexValueDate(IndexON,D1214)</f>
        <v>48093</v>
      </c>
      <c r="F1214" s="193">
        <f>IFERROR(_xll.qlIndexFixing(IndexON,D1214,TRUE,_xll.ohTrigger(RecalcTrigger,TriggerON)),NA())</f>
        <v>1.7189784370330585E-2</v>
      </c>
      <c r="H1214" s="42">
        <f>_xll.qlCalendarAdvance(Calendar,$H1213,B1214,"f",FALSE)</f>
        <v>48093</v>
      </c>
      <c r="I1214" s="177">
        <f>_xll.qlInterestRateIndexValueDate(Index1M,$H1214)</f>
        <v>48095</v>
      </c>
      <c r="J1214" s="182">
        <f>IFERROR(_xll.qlIndexFixing(Index1M,$H1214,TRUE,_xll.ohTrigger(RecalcTrigger,Trigger1M)),NA())</f>
        <v>1.7215558308359413E-2</v>
      </c>
      <c r="K1214" s="44">
        <f>IFERROR(_xll.qlIndexFixing(Index3M,H1214,TRUE,_xll.ohTrigger(RecalcTrigger,Trigger3M)),NA())</f>
        <v>1.7932688384194619E-2</v>
      </c>
      <c r="L1214" s="44">
        <f>IFERROR(_xll.qlIndexFixing(Index6M,$H1214,TRUE,_xll.ohTrigger(RecalcTrigger,Trigger6M)),NA())</f>
        <v>1.8055629324139025E-2</v>
      </c>
      <c r="M1214" s="183">
        <f>IFERROR(_xll.qlIndexFixing(Index1Y,$H1214,TRUE,_xll.ohTrigger(RecalcTrigger,Trigger1Y)),NA())</f>
        <v>1.8290567978259821E-2</v>
      </c>
      <c r="N1214" s="182">
        <f>IFERROR(_xll.qlIndexFixing(ONIndex1M,I1214,TRUE,_xll.ohTrigger(RecalcTrigger,Trigger1M)),NA())</f>
        <v>1.7211221805917276E-2</v>
      </c>
      <c r="O1214" s="44">
        <f>IFERROR(_xll.qlIndexFixing(ONIndex3M,I1214,TRUE,_xll.ohTrigger(RecalcTrigger,Trigger3M)),NA())</f>
        <v>1.7937348787500085E-2</v>
      </c>
      <c r="P1214" s="44">
        <f>IFERROR(_xll.qlIndexFixing(ONIndex6M,I1214,TRUE,_xll.ohTrigger(RecalcTrigger,Trigger6M)),NA())</f>
        <v>1.8083315686547863E-2</v>
      </c>
      <c r="Q1214" s="183">
        <f>IFERROR(_xll.qlIndexFixing(ONIndex1Y,I1214,TRUE,_xll.ohTrigger(RecalcTrigger,Trigger1Y)),NA())</f>
        <v>1.8341354844348956E-2</v>
      </c>
    </row>
    <row r="1215" spans="2:17" x14ac:dyDescent="0.2">
      <c r="B1215" s="39" t="s">
        <v>42</v>
      </c>
      <c r="D1215" s="42">
        <f>_xll.qlCalendarAdvance(Calendar,$D1214,B1215,"f",FALSE)</f>
        <v>48100</v>
      </c>
      <c r="E1215" s="177">
        <f>_xll.qlInterestRateIndexValueDate(IndexON,D1215)</f>
        <v>48100</v>
      </c>
      <c r="F1215" s="193">
        <f>IFERROR(_xll.qlIndexFixing(IndexON,D1215,TRUE,_xll.ohTrigger(RecalcTrigger,TriggerON)),NA())</f>
        <v>1.718467837462434E-2</v>
      </c>
      <c r="H1215" s="42">
        <f>_xll.qlCalendarAdvance(Calendar,$H1214,B1215,"f",FALSE)</f>
        <v>48100</v>
      </c>
      <c r="I1215" s="177">
        <f>_xll.qlInterestRateIndexValueDate(Index1M,$H1215)</f>
        <v>48102</v>
      </c>
      <c r="J1215" s="182">
        <f>IFERROR(_xll.qlIndexFixing(Index1M,$H1215,TRUE,_xll.ohTrigger(RecalcTrigger,Trigger1M)),NA())</f>
        <v>1.7210389914024404E-2</v>
      </c>
      <c r="K1215" s="44">
        <f>IFERROR(_xll.qlIndexFixing(Index3M,H1215,TRUE,_xll.ohTrigger(RecalcTrigger,Trigger3M)),NA())</f>
        <v>1.7924913111368158E-2</v>
      </c>
      <c r="L1215" s="44">
        <f>IFERROR(_xll.qlIndexFixing(Index6M,$H1215,TRUE,_xll.ohTrigger(RecalcTrigger,Trigger6M)),NA())</f>
        <v>1.8046534747557529E-2</v>
      </c>
      <c r="M1215" s="183">
        <f>IFERROR(_xll.qlIndexFixing(Index1Y,$H1215,TRUE,_xll.ohTrigger(RecalcTrigger,Trigger1Y)),NA())</f>
        <v>1.8281517378532328E-2</v>
      </c>
      <c r="N1215" s="182">
        <f>IFERROR(_xll.qlIndexFixing(ONIndex1M,I1215,TRUE,_xll.ohTrigger(RecalcTrigger,Trigger1M)),NA())</f>
        <v>1.7206145945225515E-2</v>
      </c>
      <c r="O1215" s="44">
        <f>IFERROR(_xll.qlIndexFixing(ONIndex3M,I1215,TRUE,_xll.ohTrigger(RecalcTrigger,Trigger3M)),NA())</f>
        <v>1.7929880797353803E-2</v>
      </c>
      <c r="P1215" s="44">
        <f>IFERROR(_xll.qlIndexFixing(ONIndex6M,I1215,TRUE,_xll.ohTrigger(RecalcTrigger,Trigger6M)),NA())</f>
        <v>1.8074822812224056E-2</v>
      </c>
      <c r="Q1215" s="183">
        <f>IFERROR(_xll.qlIndexFixing(ONIndex1Y,I1215,TRUE,_xll.ohTrigger(RecalcTrigger,Trigger1Y)),NA())</f>
        <v>1.8333496668798688E-2</v>
      </c>
    </row>
    <row r="1216" spans="2:17" x14ac:dyDescent="0.2">
      <c r="B1216" s="39" t="s">
        <v>42</v>
      </c>
      <c r="D1216" s="42">
        <f>_xll.qlCalendarAdvance(Calendar,$D1215,B1216,"f",FALSE)</f>
        <v>48107</v>
      </c>
      <c r="E1216" s="177">
        <f>_xll.qlInterestRateIndexValueDate(IndexON,D1216)</f>
        <v>48107</v>
      </c>
      <c r="F1216" s="193">
        <f>IFERROR(_xll.qlIndexFixing(IndexON,D1216,TRUE,_xll.ohTrigger(RecalcTrigger,TriggerON)),NA())</f>
        <v>1.7179522211687726E-2</v>
      </c>
      <c r="H1216" s="42">
        <f>_xll.qlCalendarAdvance(Calendar,$H1215,B1216,"f",FALSE)</f>
        <v>48107</v>
      </c>
      <c r="I1216" s="177">
        <f>_xll.qlInterestRateIndexValueDate(Index1M,$H1216)</f>
        <v>48109</v>
      </c>
      <c r="J1216" s="182">
        <f>IFERROR(_xll.qlIndexFixing(Index1M,$H1216,TRUE,_xll.ohTrigger(RecalcTrigger,Trigger1M)),NA())</f>
        <v>1.7205169962058731E-2</v>
      </c>
      <c r="K1216" s="44">
        <f>IFERROR(_xll.qlIndexFixing(Index3M,H1216,TRUE,_xll.ohTrigger(RecalcTrigger,Trigger3M)),NA())</f>
        <v>1.7917091730004928E-2</v>
      </c>
      <c r="L1216" s="44">
        <f>IFERROR(_xll.qlIndexFixing(Index6M,$H1216,TRUE,_xll.ohTrigger(RecalcTrigger,Trigger6M)),NA())</f>
        <v>1.8037398997372604E-2</v>
      </c>
      <c r="M1216" s="183">
        <f>IFERROR(_xll.qlIndexFixing(Index1Y,$H1216,TRUE,_xll.ohTrigger(RecalcTrigger,Trigger1Y)),NA())</f>
        <v>1.8272428179172649E-2</v>
      </c>
      <c r="N1216" s="182">
        <f>IFERROR(_xll.qlIndexFixing(ONIndex1M,I1216,TRUE,_xll.ohTrigger(RecalcTrigger,Trigger1M)),NA())</f>
        <v>1.7201018216903563E-2</v>
      </c>
      <c r="O1216" s="44">
        <f>IFERROR(_xll.qlIndexFixing(ONIndex3M,I1216,TRUE,_xll.ohTrigger(RecalcTrigger,Trigger3M)),NA())</f>
        <v>1.7922365253966177E-2</v>
      </c>
      <c r="P1216" s="44">
        <f>IFERROR(_xll.qlIndexFixing(ONIndex6M,I1216,TRUE,_xll.ohTrigger(RecalcTrigger,Trigger6M)),NA())</f>
        <v>1.8066285641173963E-2</v>
      </c>
      <c r="Q1216" s="183">
        <f>IFERROR(_xll.qlIndexFixing(ONIndex1Y,I1216,TRUE,_xll.ohTrigger(RecalcTrigger,Trigger1Y)),NA())</f>
        <v>1.8325594513788346E-2</v>
      </c>
    </row>
    <row r="1217" spans="2:17" x14ac:dyDescent="0.2">
      <c r="B1217" s="39" t="s">
        <v>42</v>
      </c>
      <c r="D1217" s="42">
        <f>_xll.qlCalendarAdvance(Calendar,$D1216,B1217,"f",FALSE)</f>
        <v>48114</v>
      </c>
      <c r="E1217" s="177">
        <f>_xll.qlInterestRateIndexValueDate(IndexON,D1217)</f>
        <v>48114</v>
      </c>
      <c r="F1217" s="193">
        <f>IFERROR(_xll.qlIndexFixing(IndexON,D1217,TRUE,_xll.ohTrigger(RecalcTrigger,TriggerON)),NA())</f>
        <v>1.7174316123087507E-2</v>
      </c>
      <c r="H1217" s="42">
        <f>_xll.qlCalendarAdvance(Calendar,$H1216,B1217,"f",FALSE)</f>
        <v>48114</v>
      </c>
      <c r="I1217" s="177">
        <f>_xll.qlInterestRateIndexValueDate(Index1M,$H1217)</f>
        <v>48116</v>
      </c>
      <c r="J1217" s="182">
        <f>IFERROR(_xll.qlIndexFixing(Index1M,$H1217,TRUE,_xll.ohTrigger(RecalcTrigger,Trigger1M)),NA())</f>
        <v>1.7199898686632575E-2</v>
      </c>
      <c r="K1217" s="44">
        <f>IFERROR(_xll.qlIndexFixing(Index3M,H1217,TRUE,_xll.ohTrigger(RecalcTrigger,Trigger3M)),NA())</f>
        <v>1.790871846597011E-2</v>
      </c>
      <c r="L1217" s="44">
        <f>IFERROR(_xll.qlIndexFixing(Index6M,$H1217,TRUE,_xll.ohTrigger(RecalcTrigger,Trigger6M)),NA())</f>
        <v>1.802822235604095E-2</v>
      </c>
      <c r="M1217" s="183">
        <f>IFERROR(_xll.qlIndexFixing(Index1Y,$H1217,TRUE,_xll.ohTrigger(RecalcTrigger,Trigger1Y)),NA())</f>
        <v>1.8263300619780209E-2</v>
      </c>
      <c r="N1217" s="182">
        <f>IFERROR(_xll.qlIndexFixing(ONIndex1M,I1217,TRUE,_xll.ohTrigger(RecalcTrigger,Trigger1M)),NA())</f>
        <v>1.7195838854524581E-2</v>
      </c>
      <c r="O1217" s="44">
        <f>IFERROR(_xll.qlIndexFixing(ONIndex3M,I1217,TRUE,_xll.ohTrigger(RecalcTrigger,Trigger3M)),NA())</f>
        <v>1.7914802436633792E-2</v>
      </c>
      <c r="P1217" s="44">
        <f>IFERROR(_xll.qlIndexFixing(ONIndex6M,I1217,TRUE,_xll.ohTrigger(RecalcTrigger,Trigger6M)),NA())</f>
        <v>1.8057704453093848E-2</v>
      </c>
      <c r="Q1217" s="183">
        <f>IFERROR(_xll.qlIndexFixing(ONIndex1Y,I1217,TRUE,_xll.ohTrigger(RecalcTrigger,Trigger1Y)),NA())</f>
        <v>1.8317648613450643E-2</v>
      </c>
    </row>
    <row r="1218" spans="2:17" x14ac:dyDescent="0.2">
      <c r="B1218" s="39" t="s">
        <v>42</v>
      </c>
      <c r="D1218" s="42">
        <f>_xll.qlCalendarAdvance(Calendar,$D1217,B1218,"f",FALSE)</f>
        <v>48121</v>
      </c>
      <c r="E1218" s="177">
        <f>_xll.qlInterestRateIndexValueDate(IndexON,D1218)</f>
        <v>48121</v>
      </c>
      <c r="F1218" s="193">
        <f>IFERROR(_xll.qlIndexFixing(IndexON,D1218,TRUE,_xll.ohTrigger(RecalcTrigger,TriggerON)),NA())</f>
        <v>1.7169060350470389E-2</v>
      </c>
      <c r="H1218" s="42">
        <f>_xll.qlCalendarAdvance(Calendar,$H1217,B1218,"f",FALSE)</f>
        <v>48121</v>
      </c>
      <c r="I1218" s="177">
        <f>_xll.qlInterestRateIndexValueDate(Index1M,$H1218)</f>
        <v>48123</v>
      </c>
      <c r="J1218" s="182">
        <f>IFERROR(_xll.qlIndexFixing(Index1M,$H1218,TRUE,_xll.ohTrigger(RecalcTrigger,Trigger1M)),NA())</f>
        <v>1.7194576321938604E-2</v>
      </c>
      <c r="K1218" s="44">
        <f>IFERROR(_xll.qlIndexFixing(Index3M,H1218,TRUE,_xll.ohTrigger(RecalcTrigger,Trigger3M)),NA())</f>
        <v>1.7901182177035364E-2</v>
      </c>
      <c r="L1218" s="44">
        <f>IFERROR(_xll.qlIndexFixing(Index6M,$H1218,TRUE,_xll.ohTrigger(RecalcTrigger,Trigger6M)),NA())</f>
        <v>1.8018782222936708E-2</v>
      </c>
      <c r="M1218" s="183">
        <f>IFERROR(_xll.qlIndexFixing(Index1Y,$H1218,TRUE,_xll.ohTrigger(RecalcTrigger,Trigger1Y)),NA())</f>
        <v>1.8254134939950095E-2</v>
      </c>
      <c r="N1218" s="182">
        <f>IFERROR(_xll.qlIndexFixing(ONIndex1M,I1218,TRUE,_xll.ohTrigger(RecalcTrigger,Trigger1M)),NA())</f>
        <v>1.719060809206141E-2</v>
      </c>
      <c r="O1218" s="44">
        <f>IFERROR(_xll.qlIndexFixing(ONIndex3M,I1218,TRUE,_xll.ohTrigger(RecalcTrigger,Trigger3M)),NA())</f>
        <v>1.7907192624413426E-2</v>
      </c>
      <c r="P1218" s="44">
        <f>IFERROR(_xll.qlIndexFixing(ONIndex6M,I1218,TRUE,_xll.ohTrigger(RecalcTrigger,Trigger6M)),NA())</f>
        <v>1.8049079527200362E-2</v>
      </c>
      <c r="Q1218" s="183">
        <f>IFERROR(_xll.qlIndexFixing(ONIndex1Y,I1218,TRUE,_xll.ohTrigger(RecalcTrigger,Trigger1Y)),NA())</f>
        <v>1.8309659202078166E-2</v>
      </c>
    </row>
    <row r="1219" spans="2:17" x14ac:dyDescent="0.2">
      <c r="B1219" s="39" t="s">
        <v>42</v>
      </c>
      <c r="D1219" s="42">
        <f>_xll.qlCalendarAdvance(Calendar,$D1218,B1219,"f",FALSE)</f>
        <v>48128</v>
      </c>
      <c r="E1219" s="177">
        <f>_xll.qlInterestRateIndexValueDate(IndexON,D1219)</f>
        <v>48128</v>
      </c>
      <c r="F1219" s="193">
        <f>IFERROR(_xll.qlIndexFixing(IndexON,D1219,TRUE,_xll.ohTrigger(RecalcTrigger,TriggerON)),NA())</f>
        <v>1.7163755135403136E-2</v>
      </c>
      <c r="H1219" s="42">
        <f>_xll.qlCalendarAdvance(Calendar,$H1218,B1219,"f",FALSE)</f>
        <v>48128</v>
      </c>
      <c r="I1219" s="177">
        <f>_xll.qlInterestRateIndexValueDate(Index1M,$H1219)</f>
        <v>48130</v>
      </c>
      <c r="J1219" s="182">
        <f>IFERROR(_xll.qlIndexFixing(Index1M,$H1219,TRUE,_xll.ohTrigger(RecalcTrigger,Trigger1M)),NA())</f>
        <v>1.7189203102154493E-2</v>
      </c>
      <c r="K1219" s="44">
        <f>IFERROR(_xll.qlIndexFixing(Index3M,H1219,TRUE,_xll.ohTrigger(RecalcTrigger,Trigger3M)),NA())</f>
        <v>1.7893220580568917E-2</v>
      </c>
      <c r="L1219" s="44">
        <f>IFERROR(_xll.qlIndexFixing(Index6M,$H1219,TRUE,_xll.ohTrigger(RecalcTrigger,Trigger6M)),NA())</f>
        <v>1.8009521403301188E-2</v>
      </c>
      <c r="M1219" s="183">
        <f>IFERROR(_xll.qlIndexFixing(Index1Y,$H1219,TRUE,_xll.ohTrigger(RecalcTrigger,Trigger1Y)),NA())</f>
        <v>1.8244931379272827E-2</v>
      </c>
      <c r="N1219" s="182">
        <f>IFERROR(_xll.qlIndexFixing(ONIndex1M,I1219,TRUE,_xll.ohTrigger(RecalcTrigger,Trigger1M)),NA())</f>
        <v>1.7185326163167147E-2</v>
      </c>
      <c r="O1219" s="44">
        <f>IFERROR(_xll.qlIndexFixing(ONIndex3M,I1219,TRUE,_xll.ohTrigger(RecalcTrigger,Trigger3M)),NA())</f>
        <v>1.7899536096681601E-2</v>
      </c>
      <c r="P1219" s="44">
        <f>IFERROR(_xll.qlIndexFixing(ONIndex6M,I1219,TRUE,_xll.ohTrigger(RecalcTrigger,Trigger6M)),NA())</f>
        <v>1.8040411142790092E-2</v>
      </c>
      <c r="Q1219" s="183">
        <f>IFERROR(_xll.qlIndexFixing(ONIndex1Y,I1219,TRUE,_xll.ohTrigger(RecalcTrigger,Trigger1Y)),NA())</f>
        <v>1.8301626513963498E-2</v>
      </c>
    </row>
    <row r="1220" spans="2:17" x14ac:dyDescent="0.2">
      <c r="B1220" s="39" t="s">
        <v>42</v>
      </c>
      <c r="D1220" s="42">
        <f>_xll.qlCalendarAdvance(Calendar,$D1219,B1220,"f",FALSE)</f>
        <v>48135</v>
      </c>
      <c r="E1220" s="177">
        <f>_xll.qlInterestRateIndexValueDate(IndexON,D1220)</f>
        <v>48135</v>
      </c>
      <c r="F1220" s="193">
        <f>IFERROR(_xll.qlIndexFixing(IndexON,D1220,TRUE,_xll.ohTrigger(RecalcTrigger,TriggerON)),NA())</f>
        <v>1.7158400719452516E-2</v>
      </c>
      <c r="H1220" s="42">
        <f>_xll.qlCalendarAdvance(Calendar,$H1219,B1220,"f",FALSE)</f>
        <v>48135</v>
      </c>
      <c r="I1220" s="177">
        <f>_xll.qlInterestRateIndexValueDate(Index1M,$H1220)</f>
        <v>48137</v>
      </c>
      <c r="J1220" s="182">
        <f>IFERROR(_xll.qlIndexFixing(Index1M,$H1220,TRUE,_xll.ohTrigger(RecalcTrigger,Trigger1M)),NA())</f>
        <v>1.7183779261465415E-2</v>
      </c>
      <c r="K1220" s="44">
        <f>IFERROR(_xll.qlIndexFixing(Index3M,H1220,TRUE,_xll.ohTrigger(RecalcTrigger,Trigger3M)),NA())</f>
        <v>1.7885214016434621E-2</v>
      </c>
      <c r="L1220" s="44">
        <f>IFERROR(_xll.qlIndexFixing(Index6M,$H1220,TRUE,_xll.ohTrigger(RecalcTrigger,Trigger6M)),NA())</f>
        <v>1.800022055829336E-2</v>
      </c>
      <c r="M1220" s="183">
        <f>IFERROR(_xll.qlIndexFixing(Index1Y,$H1220,TRUE,_xll.ohTrigger(RecalcTrigger,Trigger1Y)),NA())</f>
        <v>1.8235690177335232E-2</v>
      </c>
      <c r="N1220" s="182">
        <f>IFERROR(_xll.qlIndexFixing(ONIndex1M,I1220,TRUE,_xll.ohTrigger(RecalcTrigger,Trigger1M)),NA())</f>
        <v>1.7179993301574825E-2</v>
      </c>
      <c r="O1220" s="44">
        <f>IFERROR(_xll.qlIndexFixing(ONIndex3M,I1220,TRUE,_xll.ohTrigger(RecalcTrigger,Trigger3M)),NA())</f>
        <v>1.7891833132415158E-2</v>
      </c>
      <c r="P1220" s="44">
        <f>IFERROR(_xll.qlIndexFixing(ONIndex6M,I1220,TRUE,_xll.ohTrigger(RecalcTrigger,Trigger6M)),NA())</f>
        <v>1.8031699579319493E-2</v>
      </c>
      <c r="Q1220" s="183">
        <f>IFERROR(_xll.qlIndexFixing(ONIndex1Y,I1220,TRUE,_xll.ohTrigger(RecalcTrigger,Trigger1Y)),NA())</f>
        <v>1.8293550783079482E-2</v>
      </c>
    </row>
    <row r="1221" spans="2:17" x14ac:dyDescent="0.2">
      <c r="B1221" s="39" t="s">
        <v>42</v>
      </c>
      <c r="D1221" s="42">
        <f>_xll.qlCalendarAdvance(Calendar,$D1220,B1221,"f",FALSE)</f>
        <v>48142</v>
      </c>
      <c r="E1221" s="177">
        <f>_xll.qlInterestRateIndexValueDate(IndexON,D1221)</f>
        <v>48142</v>
      </c>
      <c r="F1221" s="193">
        <f>IFERROR(_xll.qlIndexFixing(IndexON,D1221,TRUE,_xll.ohTrigger(RecalcTrigger,TriggerON)),NA())</f>
        <v>1.7152997344345167E-2</v>
      </c>
      <c r="H1221" s="42">
        <f>_xll.qlCalendarAdvance(Calendar,$H1220,B1221,"f",FALSE)</f>
        <v>48142</v>
      </c>
      <c r="I1221" s="177">
        <f>_xll.qlInterestRateIndexValueDate(Index1M,$H1221)</f>
        <v>48144</v>
      </c>
      <c r="J1221" s="182">
        <f>IFERROR(_xll.qlIndexFixing(Index1M,$H1221,TRUE,_xll.ohTrigger(RecalcTrigger,Trigger1M)),NA())</f>
        <v>1.7178305034051544E-2</v>
      </c>
      <c r="K1221" s="44">
        <f>IFERROR(_xll.qlIndexFixing(Index3M,H1221,TRUE,_xll.ohTrigger(RecalcTrigger,Trigger3M)),NA())</f>
        <v>1.7877162765367906E-2</v>
      </c>
      <c r="L1221" s="44">
        <f>IFERROR(_xll.qlIndexFixing(Index6M,$H1221,TRUE,_xll.ohTrigger(RecalcTrigger,Trigger6M)),NA())</f>
        <v>1.7990879970376246E-2</v>
      </c>
      <c r="M1221" s="183">
        <f>IFERROR(_xll.qlIndexFixing(Index1Y,$H1221,TRUE,_xll.ohTrigger(RecalcTrigger,Trigger1Y)),NA())</f>
        <v>1.8226411573718057E-2</v>
      </c>
      <c r="N1221" s="182">
        <f>IFERROR(_xll.qlIndexFixing(ONIndex1M,I1221,TRUE,_xll.ohTrigger(RecalcTrigger,Trigger1M)),NA())</f>
        <v>1.7174609741177349E-2</v>
      </c>
      <c r="O1221" s="44">
        <f>IFERROR(_xll.qlIndexFixing(ONIndex3M,I1221,TRUE,_xll.ohTrigger(RecalcTrigger,Trigger3M)),NA())</f>
        <v>1.788408401099062E-2</v>
      </c>
      <c r="P1221" s="44">
        <f>IFERROR(_xll.qlIndexFixing(ONIndex6M,I1221,TRUE,_xll.ohTrigger(RecalcTrigger,Trigger6M)),NA())</f>
        <v>1.8022945116085154E-2</v>
      </c>
      <c r="Q1221" s="183">
        <f>IFERROR(_xll.qlIndexFixing(ONIndex1Y,I1221,TRUE,_xll.ohTrigger(RecalcTrigger,Trigger1Y)),NA())</f>
        <v>1.8285432243798638E-2</v>
      </c>
    </row>
    <row r="1222" spans="2:17" x14ac:dyDescent="0.2">
      <c r="B1222" s="39" t="s">
        <v>42</v>
      </c>
      <c r="D1222" s="42">
        <f>_xll.qlCalendarAdvance(Calendar,$D1221,B1222,"f",FALSE)</f>
        <v>48149</v>
      </c>
      <c r="E1222" s="177">
        <f>_xll.qlInterestRateIndexValueDate(IndexON,D1222)</f>
        <v>48149</v>
      </c>
      <c r="F1222" s="193">
        <f>IFERROR(_xll.qlIndexFixing(IndexON,D1222,TRUE,_xll.ohTrigger(RecalcTrigger,TriggerON)),NA())</f>
        <v>1.7147545251567919E-2</v>
      </c>
      <c r="H1222" s="42">
        <f>_xll.qlCalendarAdvance(Calendar,$H1221,B1222,"f",FALSE)</f>
        <v>48149</v>
      </c>
      <c r="I1222" s="177">
        <f>_xll.qlInterestRateIndexValueDate(Index1M,$H1222)</f>
        <v>48151</v>
      </c>
      <c r="J1222" s="182">
        <f>IFERROR(_xll.qlIndexFixing(Index1M,$H1222,TRUE,_xll.ohTrigger(RecalcTrigger,Trigger1M)),NA())</f>
        <v>1.717274818022782E-2</v>
      </c>
      <c r="K1222" s="44">
        <f>IFERROR(_xll.qlIndexFixing(Index3M,H1222,TRUE,_xll.ohTrigger(RecalcTrigger,Trigger3M)),NA())</f>
        <v>1.7869067108099872E-2</v>
      </c>
      <c r="L1222" s="44">
        <f>IFERROR(_xll.qlIndexFixing(Index6M,$H1222,TRUE,_xll.ohTrigger(RecalcTrigger,Trigger6M)),NA())</f>
        <v>1.7981499922011104E-2</v>
      </c>
      <c r="M1222" s="183">
        <f>IFERROR(_xll.qlIndexFixing(Index1Y,$H1222,TRUE,_xll.ohTrigger(RecalcTrigger,Trigger1Y)),NA())</f>
        <v>1.8217789961820694E-2</v>
      </c>
      <c r="N1222" s="182">
        <f>IFERROR(_xll.qlIndexFixing(ONIndex1M,I1222,TRUE,_xll.ohTrigger(RecalcTrigger,Trigger1M)),NA())</f>
        <v>1.7169175715707752E-2</v>
      </c>
      <c r="O1222" s="44">
        <f>IFERROR(_xll.qlIndexFixing(ONIndex3M,I1222,TRUE,_xll.ohTrigger(RecalcTrigger,Trigger3M)),NA())</f>
        <v>1.7876289011544699E-2</v>
      </c>
      <c r="P1222" s="44">
        <f>IFERROR(_xll.qlIndexFixing(ONIndex6M,I1222,TRUE,_xll.ohTrigger(RecalcTrigger,Trigger6M)),NA())</f>
        <v>1.8014148032623467E-2</v>
      </c>
      <c r="Q1222" s="183">
        <f>IFERROR(_xll.qlIndexFixing(ONIndex1Y,I1222,TRUE,_xll.ohTrigger(RecalcTrigger,Trigger1Y)),NA())</f>
        <v>1.8277271130173744E-2</v>
      </c>
    </row>
    <row r="1223" spans="2:17" x14ac:dyDescent="0.2">
      <c r="B1223" s="39" t="s">
        <v>42</v>
      </c>
      <c r="D1223" s="42">
        <f>_xll.qlCalendarAdvance(Calendar,$D1222,B1223,"f",FALSE)</f>
        <v>48156</v>
      </c>
      <c r="E1223" s="177">
        <f>_xll.qlInterestRateIndexValueDate(IndexON,D1223)</f>
        <v>48156</v>
      </c>
      <c r="F1223" s="193">
        <f>IFERROR(_xll.qlIndexFixing(IndexON,D1223,TRUE,_xll.ohTrigger(RecalcTrigger,TriggerON)),NA())</f>
        <v>1.7142044682767477E-2</v>
      </c>
      <c r="H1223" s="42">
        <f>_xll.qlCalendarAdvance(Calendar,$H1222,B1223,"f",FALSE)</f>
        <v>48156</v>
      </c>
      <c r="I1223" s="177">
        <f>_xll.qlInterestRateIndexValueDate(Index1M,$H1223)</f>
        <v>48158</v>
      </c>
      <c r="J1223" s="182">
        <f>IFERROR(_xll.qlIndexFixing(Index1M,$H1223,TRUE,_xll.ohTrigger(RecalcTrigger,Trigger1M)),NA())</f>
        <v>1.7167206355800102E-2</v>
      </c>
      <c r="K1223" s="44">
        <f>IFERROR(_xll.qlIndexFixing(Index3M,H1223,TRUE,_xll.ohTrigger(RecalcTrigger,Trigger3M)),NA())</f>
        <v>1.786092732536073E-2</v>
      </c>
      <c r="L1223" s="44">
        <f>IFERROR(_xll.qlIndexFixing(Index6M,$H1223,TRUE,_xll.ohTrigger(RecalcTrigger,Trigger6M)),NA())</f>
        <v>1.7972319611250304E-2</v>
      </c>
      <c r="M1223" s="183">
        <f>IFERROR(_xll.qlIndexFixing(Index1Y,$H1223,TRUE,_xll.ohTrigger(RecalcTrigger,Trigger1Y)),NA())</f>
        <v>1.8207743119750361E-2</v>
      </c>
      <c r="N1223" s="182">
        <f>IFERROR(_xll.qlIndexFixing(ONIndex1M,I1223,TRUE,_xll.ohTrigger(RecalcTrigger,Trigger1M)),NA())</f>
        <v>1.7163691458899066E-2</v>
      </c>
      <c r="O1223" s="44">
        <f>IFERROR(_xll.qlIndexFixing(ONIndex3M,I1223,TRUE,_xll.ohTrigger(RecalcTrigger,Trigger3M)),NA())</f>
        <v>1.7868448413294047E-2</v>
      </c>
      <c r="P1223" s="44">
        <f>IFERROR(_xll.qlIndexFixing(ONIndex6M,I1223,TRUE,_xll.ohTrigger(RecalcTrigger,Trigger6M)),NA())</f>
        <v>1.8005308607991211E-2</v>
      </c>
      <c r="Q1223" s="183">
        <f>IFERROR(_xll.qlIndexFixing(ONIndex1Y,I1223,TRUE,_xll.ohTrigger(RecalcTrigger,Trigger1Y)),NA())</f>
        <v>1.8269067676497386E-2</v>
      </c>
    </row>
    <row r="1224" spans="2:17" x14ac:dyDescent="0.2">
      <c r="B1224" s="39" t="s">
        <v>42</v>
      </c>
      <c r="D1224" s="42">
        <f>_xll.qlCalendarAdvance(Calendar,$D1223,B1224,"f",FALSE)</f>
        <v>48163</v>
      </c>
      <c r="E1224" s="177">
        <f>_xll.qlInterestRateIndexValueDate(IndexON,D1224)</f>
        <v>48163</v>
      </c>
      <c r="F1224" s="193">
        <f>IFERROR(_xll.qlIndexFixing(IndexON,D1224,TRUE,_xll.ohTrigger(RecalcTrigger,TriggerON)),NA())</f>
        <v>1.7136495879590541E-2</v>
      </c>
      <c r="H1224" s="42">
        <f>_xll.qlCalendarAdvance(Calendar,$H1223,B1224,"f",FALSE)</f>
        <v>48163</v>
      </c>
      <c r="I1224" s="177">
        <f>_xll.qlInterestRateIndexValueDate(Index1M,$H1224)</f>
        <v>48165</v>
      </c>
      <c r="J1224" s="182">
        <f>IFERROR(_xll.qlIndexFixing(Index1M,$H1224,TRUE,_xll.ohTrigger(RecalcTrigger,Trigger1M)),NA())</f>
        <v>1.7161582373322881E-2</v>
      </c>
      <c r="K1224" s="44">
        <f>IFERROR(_xll.qlIndexFixing(Index3M,H1224,TRUE,_xll.ohTrigger(RecalcTrigger,Trigger3M)),NA())</f>
        <v>1.7852743697881576E-2</v>
      </c>
      <c r="L1224" s="44">
        <f>IFERROR(_xll.qlIndexFixing(Index6M,$H1224,TRUE,_xll.ohTrigger(RecalcTrigger,Trigger6M)),NA())</f>
        <v>1.7962864640470807E-2</v>
      </c>
      <c r="M1224" s="183">
        <f>IFERROR(_xll.qlIndexFixing(Index1Y,$H1224,TRUE,_xll.ohTrigger(RecalcTrigger,Trigger1Y)),NA())</f>
        <v>1.8198353748539176E-2</v>
      </c>
      <c r="N1224" s="182">
        <f>IFERROR(_xll.qlIndexFixing(ONIndex1M,I1224,TRUE,_xll.ohTrigger(RecalcTrigger,Trigger1M)),NA())</f>
        <v>1.7158157204484326E-2</v>
      </c>
      <c r="O1224" s="44">
        <f>IFERROR(_xll.qlIndexFixing(ONIndex3M,I1224,TRUE,_xll.ohTrigger(RecalcTrigger,Trigger3M)),NA())</f>
        <v>1.7860562495375376E-2</v>
      </c>
      <c r="P1224" s="44">
        <f>IFERROR(_xll.qlIndexFixing(ONIndex6M,I1224,TRUE,_xll.ohTrigger(RecalcTrigger,Trigger6M)),NA())</f>
        <v>1.7996427121884651E-2</v>
      </c>
      <c r="Q1224" s="183">
        <f>IFERROR(_xll.qlIndexFixing(ONIndex1Y,I1224,TRUE,_xll.ohTrigger(RecalcTrigger,Trigger1Y)),NA())</f>
        <v>1.8260822116742403E-2</v>
      </c>
    </row>
    <row r="1225" spans="2:17" x14ac:dyDescent="0.2">
      <c r="B1225" s="39" t="s">
        <v>42</v>
      </c>
      <c r="D1225" s="42">
        <f>_xll.qlCalendarAdvance(Calendar,$D1224,B1225,"f",FALSE)</f>
        <v>48170</v>
      </c>
      <c r="E1225" s="177">
        <f>_xll.qlInterestRateIndexValueDate(IndexON,D1225)</f>
        <v>48170</v>
      </c>
      <c r="F1225" s="193">
        <f>IFERROR(_xll.qlIndexFixing(IndexON,D1225,TRUE,_xll.ohTrigger(RecalcTrigger,TriggerON)),NA())</f>
        <v>1.7130899083523943E-2</v>
      </c>
      <c r="H1225" s="42">
        <f>_xll.qlCalendarAdvance(Calendar,$H1224,B1225,"f",FALSE)</f>
        <v>48170</v>
      </c>
      <c r="I1225" s="177">
        <f>_xll.qlInterestRateIndexValueDate(Index1M,$H1225)</f>
        <v>48172</v>
      </c>
      <c r="J1225" s="182">
        <f>IFERROR(_xll.qlIndexFixing(Index1M,$H1225,TRUE,_xll.ohTrigger(RecalcTrigger,Trigger1M)),NA())</f>
        <v>1.7155908940861553E-2</v>
      </c>
      <c r="K1225" s="44">
        <f>IFERROR(_xll.qlIndexFixing(Index3M,H1225,TRUE,_xll.ohTrigger(RecalcTrigger,Trigger3M)),NA())</f>
        <v>1.7844516506393501E-2</v>
      </c>
      <c r="L1225" s="44">
        <f>IFERROR(_xll.qlIndexFixing(Index6M,$H1225,TRUE,_xll.ohTrigger(RecalcTrigger,Trigger6M)),NA())</f>
        <v>1.7953371038103714E-2</v>
      </c>
      <c r="M1225" s="183">
        <f>IFERROR(_xll.qlIndexFixing(Index1Y,$H1225,TRUE,_xll.ohTrigger(RecalcTrigger,Trigger1Y)),NA())</f>
        <v>1.8188927933928171E-2</v>
      </c>
      <c r="N1225" s="182">
        <f>IFERROR(_xll.qlIndexFixing(ONIndex1M,I1225,TRUE,_xll.ohTrigger(RecalcTrigger,Trigger1M)),NA())</f>
        <v>1.7152573186196562E-2</v>
      </c>
      <c r="O1225" s="44">
        <f>IFERROR(_xll.qlIndexFixing(ONIndex3M,I1225,TRUE,_xll.ohTrigger(RecalcTrigger,Trigger3M)),NA())</f>
        <v>1.7852631537005337E-2</v>
      </c>
      <c r="P1225" s="44">
        <f>IFERROR(_xll.qlIndexFixing(ONIndex6M,I1225,TRUE,_xll.ohTrigger(RecalcTrigger,Trigger6M)),NA())</f>
        <v>1.7987503853440501E-2</v>
      </c>
      <c r="Q1225" s="183">
        <f>IFERROR(_xll.qlIndexFixing(ONIndex1Y,I1225,TRUE,_xll.ohTrigger(RecalcTrigger,Trigger1Y)),NA())</f>
        <v>1.8252534685361255E-2</v>
      </c>
    </row>
    <row r="1226" spans="2:17" x14ac:dyDescent="0.2">
      <c r="B1226" s="39" t="s">
        <v>42</v>
      </c>
      <c r="D1226" s="42">
        <f>_xll.qlCalendarAdvance(Calendar,$D1225,B1226,"f",FALSE)</f>
        <v>48177</v>
      </c>
      <c r="E1226" s="177">
        <f>_xll.qlInterestRateIndexValueDate(IndexON,D1226)</f>
        <v>48177</v>
      </c>
      <c r="F1226" s="193">
        <f>IFERROR(_xll.qlIndexFixing(IndexON,D1226,TRUE,_xll.ohTrigger(RecalcTrigger,TriggerON)),NA())</f>
        <v>1.7125254536294321E-2</v>
      </c>
      <c r="H1226" s="42">
        <f>_xll.qlCalendarAdvance(Calendar,$H1225,B1226,"f",FALSE)</f>
        <v>48177</v>
      </c>
      <c r="I1226" s="177">
        <f>_xll.qlInterestRateIndexValueDate(Index1M,$H1226)</f>
        <v>48179</v>
      </c>
      <c r="J1226" s="182">
        <f>IFERROR(_xll.qlIndexFixing(Index1M,$H1226,TRUE,_xll.ohTrigger(RecalcTrigger,Trigger1M)),NA())</f>
        <v>1.7150186292593794E-2</v>
      </c>
      <c r="K1226" s="44">
        <f>IFERROR(_xll.qlIndexFixing(Index3M,H1226,TRUE,_xll.ohTrigger(RecalcTrigger,Trigger3M)),NA())</f>
        <v>1.7836246031622382E-2</v>
      </c>
      <c r="L1226" s="44">
        <f>IFERROR(_xll.qlIndexFixing(Index6M,$H1226,TRUE,_xll.ohTrigger(RecalcTrigger,Trigger6M)),NA())</f>
        <v>1.7943839086579799E-2</v>
      </c>
      <c r="M1226" s="183">
        <f>IFERROR(_xll.qlIndexFixing(Index1Y,$H1226,TRUE,_xll.ohTrigger(RecalcTrigger,Trigger1Y)),NA())</f>
        <v>1.8179465915474636E-2</v>
      </c>
      <c r="N1226" s="182">
        <f>IFERROR(_xll.qlIndexFixing(ONIndex1M,I1226,TRUE,_xll.ohTrigger(RecalcTrigger,Trigger1M)),NA())</f>
        <v>1.7146939637928682E-2</v>
      </c>
      <c r="O1226" s="44">
        <f>IFERROR(_xll.qlIndexFixing(ONIndex3M,I1226,TRUE,_xll.ohTrigger(RecalcTrigger,Trigger3M)),NA())</f>
        <v>1.7844655817560451E-2</v>
      </c>
      <c r="P1226" s="44">
        <f>IFERROR(_xll.qlIndexFixing(ONIndex6M,I1226,TRUE,_xll.ohTrigger(RecalcTrigger,Trigger6M)),NA())</f>
        <v>1.7978539082035283E-2</v>
      </c>
      <c r="Q1226" s="183">
        <f>IFERROR(_xll.qlIndexFixing(ONIndex1Y,I1226,TRUE,_xll.ohTrigger(RecalcTrigger,Trigger1Y)),NA())</f>
        <v>1.8244205616326781E-2</v>
      </c>
    </row>
    <row r="1227" spans="2:17" x14ac:dyDescent="0.2">
      <c r="B1227" s="39" t="s">
        <v>42</v>
      </c>
      <c r="D1227" s="42">
        <f>_xll.qlCalendarAdvance(Calendar,$D1226,B1227,"f",FALSE)</f>
        <v>48184</v>
      </c>
      <c r="E1227" s="177">
        <f>_xll.qlInterestRateIndexValueDate(IndexON,D1227)</f>
        <v>48184</v>
      </c>
      <c r="F1227" s="193">
        <f>IFERROR(_xll.qlIndexFixing(IndexON,D1227,TRUE,_xll.ohTrigger(RecalcTrigger,TriggerON)),NA())</f>
        <v>1.711956247930857E-2</v>
      </c>
      <c r="H1227" s="42">
        <f>_xll.qlCalendarAdvance(Calendar,$H1226,B1227,"f",FALSE)</f>
        <v>48184</v>
      </c>
      <c r="I1227" s="177">
        <f>_xll.qlInterestRateIndexValueDate(Index1M,$H1227)</f>
        <v>48186</v>
      </c>
      <c r="J1227" s="182">
        <f>IFERROR(_xll.qlIndexFixing(Index1M,$H1227,TRUE,_xll.ohTrigger(RecalcTrigger,Trigger1M)),NA())</f>
        <v>1.7144414662712271E-2</v>
      </c>
      <c r="K1227" s="44">
        <f>IFERROR(_xll.qlIndexFixing(Index3M,H1227,TRUE,_xll.ohTrigger(RecalcTrigger,Trigger3M)),NA())</f>
        <v>1.7828093656787943E-2</v>
      </c>
      <c r="L1227" s="44">
        <f>IFERROR(_xll.qlIndexFixing(Index6M,$H1227,TRUE,_xll.ohTrigger(RecalcTrigger,Trigger6M)),NA())</f>
        <v>1.7934017659362166E-2</v>
      </c>
      <c r="M1227" s="183">
        <f>IFERROR(_xll.qlIndexFixing(Index1Y,$H1227,TRUE,_xll.ohTrigger(RecalcTrigger,Trigger1Y)),NA())</f>
        <v>1.8169967932731075E-2</v>
      </c>
      <c r="N1227" s="182">
        <f>IFERROR(_xll.qlIndexFixing(ONIndex1M,I1227,TRUE,_xll.ohTrigger(RecalcTrigger,Trigger1M)),NA())</f>
        <v>1.7141256793413717E-2</v>
      </c>
      <c r="O1227" s="44">
        <f>IFERROR(_xll.qlIndexFixing(ONIndex3M,I1227,TRUE,_xll.ohTrigger(RecalcTrigger,Trigger3M)),NA())</f>
        <v>1.7836635615937624E-2</v>
      </c>
      <c r="P1227" s="44">
        <f>IFERROR(_xll.qlIndexFixing(ONIndex6M,I1227,TRUE,_xll.ohTrigger(RecalcTrigger,Trigger6M)),NA())</f>
        <v>1.7969533087125455E-2</v>
      </c>
      <c r="Q1227" s="183">
        <f>IFERROR(_xll.qlIndexFixing(ONIndex1Y,I1227,TRUE,_xll.ohTrigger(RecalcTrigger,Trigger1Y)),NA())</f>
        <v>1.8235835144011503E-2</v>
      </c>
    </row>
    <row r="1228" spans="2:17" x14ac:dyDescent="0.2">
      <c r="B1228" s="39" t="s">
        <v>42</v>
      </c>
      <c r="D1228" s="42">
        <f>_xll.qlCalendarAdvance(Calendar,$D1227,B1228,"f",FALSE)</f>
        <v>48191</v>
      </c>
      <c r="E1228" s="177">
        <f>_xll.qlInterestRateIndexValueDate(IndexON,D1228)</f>
        <v>48191</v>
      </c>
      <c r="F1228" s="193">
        <f>IFERROR(_xll.qlIndexFixing(IndexON,D1228,TRUE,_xll.ohTrigger(RecalcTrigger,TriggerON)),NA())</f>
        <v>1.71138231544532E-2</v>
      </c>
      <c r="H1228" s="42">
        <f>_xll.qlCalendarAdvance(Calendar,$H1227,B1228,"f",FALSE)</f>
        <v>48191</v>
      </c>
      <c r="I1228" s="177">
        <f>_xll.qlInterestRateIndexValueDate(Index1M,$H1228)</f>
        <v>48193</v>
      </c>
      <c r="J1228" s="182">
        <f>IFERROR(_xll.qlIndexFixing(Index1M,$H1228,TRUE,_xll.ohTrigger(RecalcTrigger,Trigger1M)),NA())</f>
        <v>1.7138594285394659E-2</v>
      </c>
      <c r="K1228" s="44">
        <f>IFERROR(_xll.qlIndexFixing(Index3M,H1228,TRUE,_xll.ohTrigger(RecalcTrigger,Trigger3M)),NA())</f>
        <v>1.7819740868864637E-2</v>
      </c>
      <c r="L1228" s="44">
        <f>IFERROR(_xll.qlIndexFixing(Index6M,$H1228,TRUE,_xll.ohTrigger(RecalcTrigger,Trigger6M)),NA())</f>
        <v>1.7924406779805488E-2</v>
      </c>
      <c r="M1228" s="183">
        <f>IFERROR(_xll.qlIndexFixing(Index1Y,$H1228,TRUE,_xll.ohTrigger(RecalcTrigger,Trigger1Y)),NA())</f>
        <v>1.8160434225244784E-2</v>
      </c>
      <c r="N1228" s="182">
        <f>IFERROR(_xll.qlIndexFixing(ONIndex1M,I1228,TRUE,_xll.ohTrigger(RecalcTrigger,Trigger1M)),NA())</f>
        <v>1.7135524886384701E-2</v>
      </c>
      <c r="O1228" s="44">
        <f>IFERROR(_xll.qlIndexFixing(ONIndex3M,I1228,TRUE,_xll.ohTrigger(RecalcTrigger,Trigger3M)),NA())</f>
        <v>1.7828571211513378E-2</v>
      </c>
      <c r="P1228" s="44">
        <f>IFERROR(_xll.qlIndexFixing(ONIndex6M,I1228,TRUE,_xll.ohTrigger(RecalcTrigger,Trigger6M)),NA())</f>
        <v>1.796048614808754E-2</v>
      </c>
      <c r="Q1228" s="183">
        <f>IFERROR(_xll.qlIndexFixing(ONIndex1Y,I1228,TRUE,_xll.ohTrigger(RecalcTrigger,Trigger1Y)),NA())</f>
        <v>1.8227423502468199E-2</v>
      </c>
    </row>
    <row r="1229" spans="2:17" x14ac:dyDescent="0.2">
      <c r="B1229" s="39" t="s">
        <v>42</v>
      </c>
      <c r="D1229" s="42">
        <f>_xll.qlCalendarAdvance(Calendar,$D1228,B1229,"f",FALSE)</f>
        <v>48198</v>
      </c>
      <c r="E1229" s="177">
        <f>_xll.qlInterestRateIndexValueDate(IndexON,D1229)</f>
        <v>48198</v>
      </c>
      <c r="F1229" s="193">
        <f>IFERROR(_xll.qlIndexFixing(IndexON,D1229,TRUE,_xll.ohTrigger(RecalcTrigger,TriggerON)),NA())</f>
        <v>1.7108036803055171E-2</v>
      </c>
      <c r="H1229" s="42">
        <f>_xll.qlCalendarAdvance(Calendar,$H1228,B1229,"f",FALSE)</f>
        <v>48198</v>
      </c>
      <c r="I1229" s="177">
        <f>_xll.qlInterestRateIndexValueDate(Index1M,$H1229)</f>
        <v>48200</v>
      </c>
      <c r="J1229" s="182">
        <f>IFERROR(_xll.qlIndexFixing(Index1M,$H1229,TRUE,_xll.ohTrigger(RecalcTrigger,Trigger1M)),NA())</f>
        <v>1.713272539482863E-2</v>
      </c>
      <c r="K1229" s="44">
        <f>IFERROR(_xll.qlIndexFixing(Index3M,H1229,TRUE,_xll.ohTrigger(RecalcTrigger,Trigger3M)),NA())</f>
        <v>1.7811345621692908E-2</v>
      </c>
      <c r="L1229" s="44">
        <f>IFERROR(_xll.qlIndexFixing(Index6M,$H1229,TRUE,_xll.ohTrigger(RecalcTrigger,Trigger6M)),NA())</f>
        <v>1.7914758416937491E-2</v>
      </c>
      <c r="M1229" s="183">
        <f>IFERROR(_xll.qlIndexFixing(Index1Y,$H1229,TRUE,_xll.ohTrigger(RecalcTrigger,Trigger1Y)),NA())</f>
        <v>1.8150865032557629E-2</v>
      </c>
      <c r="N1229" s="182">
        <f>IFERROR(_xll.qlIndexFixing(ONIndex1M,I1229,TRUE,_xll.ohTrigger(RecalcTrigger,Trigger1M)),NA())</f>
        <v>1.7129744150654602E-2</v>
      </c>
      <c r="O1229" s="44">
        <f>IFERROR(_xll.qlIndexFixing(ONIndex3M,I1229,TRUE,_xll.ohTrigger(RecalcTrigger,Trigger3M)),NA())</f>
        <v>1.7820462883424426E-2</v>
      </c>
      <c r="P1229" s="44">
        <f>IFERROR(_xll.qlIndexFixing(ONIndex6M,I1229,TRUE,_xll.ohTrigger(RecalcTrigger,Trigger6M)),NA())</f>
        <v>1.7951398544138186E-2</v>
      </c>
      <c r="Q1229" s="183">
        <f>IFERROR(_xll.qlIndexFixing(ONIndex1Y,I1229,TRUE,_xll.ohTrigger(RecalcTrigger,Trigger1Y)),NA())</f>
        <v>1.8218970925829581E-2</v>
      </c>
    </row>
    <row r="1230" spans="2:17" x14ac:dyDescent="0.2">
      <c r="B1230" s="39" t="s">
        <v>42</v>
      </c>
      <c r="D1230" s="42">
        <f>_xll.qlCalendarAdvance(Calendar,$D1229,B1230,"f",FALSE)</f>
        <v>48205</v>
      </c>
      <c r="E1230" s="177">
        <f>_xll.qlInterestRateIndexValueDate(IndexON,D1230)</f>
        <v>48205</v>
      </c>
      <c r="F1230" s="193">
        <f>IFERROR(_xll.qlIndexFixing(IndexON,D1230,TRUE,_xll.ohTrigger(RecalcTrigger,TriggerON)),NA())</f>
        <v>1.710220366684112E-2</v>
      </c>
      <c r="H1230" s="42">
        <f>_xll.qlCalendarAdvance(Calendar,$H1229,B1230,"f",FALSE)</f>
        <v>48205</v>
      </c>
      <c r="I1230" s="177">
        <f>_xll.qlInterestRateIndexValueDate(Index1M,$H1230)</f>
        <v>48211</v>
      </c>
      <c r="J1230" s="182">
        <f>IFERROR(_xll.qlIndexFixing(Index1M,$H1230,TRUE,_xll.ohTrigger(RecalcTrigger,Trigger1M)),NA())</f>
        <v>1.7123427131661546E-2</v>
      </c>
      <c r="K1230" s="44">
        <f>IFERROR(_xll.qlIndexFixing(Index3M,H1230,TRUE,_xll.ohTrigger(RecalcTrigger,Trigger3M)),NA())</f>
        <v>1.779789477850827E-2</v>
      </c>
      <c r="L1230" s="44">
        <f>IFERROR(_xll.qlIndexFixing(Index6M,$H1230,TRUE,_xll.ohTrigger(RecalcTrigger,Trigger6M)),NA())</f>
        <v>1.7899521651596036E-2</v>
      </c>
      <c r="M1230" s="183">
        <f>IFERROR(_xll.qlIndexFixing(Index1Y,$H1230,TRUE,_xll.ohTrigger(RecalcTrigger,Trigger1Y)),NA())</f>
        <v>1.813626921820536E-2</v>
      </c>
      <c r="N1230" s="182">
        <f>IFERROR(_xll.qlIndexFixing(ONIndex1M,I1230,TRUE,_xll.ohTrigger(RecalcTrigger,Trigger1M)),NA())</f>
        <v>1.712222822273457E-2</v>
      </c>
      <c r="O1230" s="44">
        <f>IFERROR(_xll.qlIndexFixing(ONIndex3M,I1230,TRUE,_xll.ohTrigger(RecalcTrigger,Trigger3M)),NA())</f>
        <v>1.7809829377908315E-2</v>
      </c>
      <c r="P1230" s="44">
        <f>IFERROR(_xll.qlIndexFixing(ONIndex6M,I1230,TRUE,_xll.ohTrigger(RecalcTrigger,Trigger6M)),NA())</f>
        <v>1.7939447677601805E-2</v>
      </c>
      <c r="Q1230" s="183">
        <f>IFERROR(_xll.qlIndexFixing(ONIndex1Y,I1230,TRUE,_xll.ohTrigger(RecalcTrigger,Trigger1Y)),NA())</f>
        <v>1.8207894844417538E-2</v>
      </c>
    </row>
    <row r="1231" spans="2:17" x14ac:dyDescent="0.2">
      <c r="B1231" s="39" t="s">
        <v>42</v>
      </c>
      <c r="D1231" s="42">
        <f>_xll.qlCalendarAdvance(Calendar,$D1230,B1231,"f",FALSE)</f>
        <v>48212</v>
      </c>
      <c r="E1231" s="177">
        <f>_xll.qlInterestRateIndexValueDate(IndexON,D1231)</f>
        <v>48212</v>
      </c>
      <c r="F1231" s="193">
        <f>IFERROR(_xll.qlIndexFixing(IndexON,D1231,TRUE,_xll.ohTrigger(RecalcTrigger,TriggerON)),NA())</f>
        <v>1.7096323987537687E-2</v>
      </c>
      <c r="H1231" s="42">
        <f>_xll.qlCalendarAdvance(Calendar,$H1230,B1231,"f",FALSE)</f>
        <v>48212</v>
      </c>
      <c r="I1231" s="177">
        <f>_xll.qlInterestRateIndexValueDate(Index1M,$H1231)</f>
        <v>48215</v>
      </c>
      <c r="J1231" s="182">
        <f>IFERROR(_xll.qlIndexFixing(Index1M,$H1231,TRUE,_xll.ohTrigger(RecalcTrigger,Trigger1M)),NA())</f>
        <v>1.712001076962183E-2</v>
      </c>
      <c r="K1231" s="44">
        <f>IFERROR(_xll.qlIndexFixing(Index3M,H1231,TRUE,_xll.ohTrigger(RecalcTrigger,Trigger3M)),NA())</f>
        <v>1.779321413663142E-2</v>
      </c>
      <c r="L1231" s="44">
        <f>IFERROR(_xll.qlIndexFixing(Index6M,$H1231,TRUE,_xll.ohTrigger(RecalcTrigger,Trigger6M)),NA())</f>
        <v>1.7894222483272108E-2</v>
      </c>
      <c r="M1231" s="183">
        <f>IFERROR(_xll.qlIndexFixing(Index1Y,$H1231,TRUE,_xll.ohTrigger(RecalcTrigger,Trigger1Y)),NA())</f>
        <v>1.8130499292658264E-2</v>
      </c>
      <c r="N1231" s="182">
        <f>IFERROR(_xll.qlIndexFixing(ONIndex1M,I1231,TRUE,_xll.ohTrigger(RecalcTrigger,Trigger1M)),NA())</f>
        <v>1.7117193523397134E-2</v>
      </c>
      <c r="O1231" s="44">
        <f>IFERROR(_xll.qlIndexFixing(ONIndex3M,I1231,TRUE,_xll.ohTrigger(RecalcTrigger,Trigger3M)),NA())</f>
        <v>1.7802941287170526E-2</v>
      </c>
      <c r="P1231" s="44">
        <f>IFERROR(_xll.qlIndexFixing(ONIndex6M,I1231,TRUE,_xll.ohTrigger(RecalcTrigger,Trigger6M)),NA())</f>
        <v>1.7931789473690785E-2</v>
      </c>
      <c r="Q1231" s="183">
        <f>IFERROR(_xll.qlIndexFixing(ONIndex1Y,I1231,TRUE,_xll.ohTrigger(RecalcTrigger,Trigger1Y)),NA())</f>
        <v>1.8200721508332407E-2</v>
      </c>
    </row>
    <row r="1232" spans="2:17" x14ac:dyDescent="0.2">
      <c r="B1232" s="39" t="s">
        <v>42</v>
      </c>
      <c r="D1232" s="42">
        <f>_xll.qlCalendarAdvance(Calendar,$D1231,B1232,"f",FALSE)</f>
        <v>48219</v>
      </c>
      <c r="E1232" s="177">
        <f>_xll.qlInterestRateIndexValueDate(IndexON,D1232)</f>
        <v>48219</v>
      </c>
      <c r="F1232" s="193">
        <f>IFERROR(_xll.qlIndexFixing(IndexON,D1232,TRUE,_xll.ohTrigger(RecalcTrigger,TriggerON)),NA())</f>
        <v>1.7090398006631702E-2</v>
      </c>
      <c r="H1232" s="42">
        <f>_xll.qlCalendarAdvance(Calendar,$H1231,B1232,"f",FALSE)</f>
        <v>48219</v>
      </c>
      <c r="I1232" s="177">
        <f>_xll.qlInterestRateIndexValueDate(Index1M,$H1232)</f>
        <v>48221</v>
      </c>
      <c r="J1232" s="182">
        <f>IFERROR(_xll.qlIndexFixing(Index1M,$H1232,TRUE,_xll.ohTrigger(RecalcTrigger,Trigger1M)),NA())</f>
        <v>1.711482998549424E-2</v>
      </c>
      <c r="K1232" s="44">
        <f>IFERROR(_xll.qlIndexFixing(Index3M,H1232,TRUE,_xll.ohTrigger(RecalcTrigger,Trigger3M)),NA())</f>
        <v>1.7785907931752519E-2</v>
      </c>
      <c r="L1232" s="44">
        <f>IFERROR(_xll.qlIndexFixing(Index6M,$H1232,TRUE,_xll.ohTrigger(RecalcTrigger,Trigger6M)),NA())</f>
        <v>1.7885857860912954E-2</v>
      </c>
      <c r="M1232" s="183">
        <f>IFERROR(_xll.qlIndexFixing(Index1Y,$H1232,TRUE,_xll.ohTrigger(RecalcTrigger,Trigger1Y)),NA())</f>
        <v>1.8121946938630337E-2</v>
      </c>
      <c r="N1232" s="182">
        <f>IFERROR(_xll.qlIndexFixing(ONIndex1M,I1232,TRUE,_xll.ohTrigger(RecalcTrigger,Trigger1M)),NA())</f>
        <v>1.711211130858814E-2</v>
      </c>
      <c r="O1232" s="44">
        <f>IFERROR(_xll.qlIndexFixing(ONIndex3M,I1232,TRUE,_xll.ohTrigger(RecalcTrigger,Trigger3M)),NA())</f>
        <v>1.7795877149735517E-2</v>
      </c>
      <c r="P1232" s="44">
        <f>IFERROR(_xll.qlIndexFixing(ONIndex6M,I1232,TRUE,_xll.ohTrigger(RecalcTrigger,Trigger6M)),NA())</f>
        <v>1.7923894537146268E-2</v>
      </c>
      <c r="Q1232" s="183">
        <f>IFERROR(_xll.qlIndexFixing(ONIndex1Y,I1232,TRUE,_xll.ohTrigger(RecalcTrigger,Trigger1Y)),NA())</f>
        <v>1.8193369927868019E-2</v>
      </c>
    </row>
    <row r="1233" spans="2:17" x14ac:dyDescent="0.2">
      <c r="B1233" s="39" t="s">
        <v>42</v>
      </c>
      <c r="D1233" s="42">
        <f>_xll.qlCalendarAdvance(Calendar,$D1232,B1233,"f",FALSE)</f>
        <v>48226</v>
      </c>
      <c r="E1233" s="177">
        <f>_xll.qlInterestRateIndexValueDate(IndexON,D1233)</f>
        <v>48226</v>
      </c>
      <c r="F1233" s="193">
        <f>IFERROR(_xll.qlIndexFixing(IndexON,D1233,TRUE,_xll.ohTrigger(RecalcTrigger,TriggerON)),NA())</f>
        <v>1.7084425965609995E-2</v>
      </c>
      <c r="H1233" s="42">
        <f>_xll.qlCalendarAdvance(Calendar,$H1232,B1233,"f",FALSE)</f>
        <v>48226</v>
      </c>
      <c r="I1233" s="177">
        <f>_xll.qlInterestRateIndexValueDate(Index1M,$H1233)</f>
        <v>48228</v>
      </c>
      <c r="J1233" s="182">
        <f>IFERROR(_xll.qlIndexFixing(Index1M,$H1233,TRUE,_xll.ohTrigger(RecalcTrigger,Trigger1M)),NA())</f>
        <v>1.7108769383786249E-2</v>
      </c>
      <c r="K1233" s="44">
        <f>IFERROR(_xll.qlIndexFixing(Index3M,H1233,TRUE,_xll.ohTrigger(RecalcTrigger,Trigger3M)),NA())</f>
        <v>1.777734565465244E-2</v>
      </c>
      <c r="L1233" s="44">
        <f>IFERROR(_xll.qlIndexFixing(Index6M,$H1233,TRUE,_xll.ohTrigger(RecalcTrigger,Trigger6M)),NA())</f>
        <v>1.7876065373103309E-2</v>
      </c>
      <c r="M1233" s="183">
        <f>IFERROR(_xll.qlIndexFixing(Index1Y,$H1233,TRUE,_xll.ohTrigger(RecalcTrigger,Trigger1Y)),NA())</f>
        <v>1.8112238200450846E-2</v>
      </c>
      <c r="N1233" s="182">
        <f>IFERROR(_xll.qlIndexFixing(ONIndex1M,I1233,TRUE,_xll.ohTrigger(RecalcTrigger,Trigger1M)),NA())</f>
        <v>1.7106137595543913E-2</v>
      </c>
      <c r="O1233" s="44">
        <f>IFERROR(_xll.qlIndexFixing(ONIndex3M,I1233,TRUE,_xll.ohTrigger(RecalcTrigger,Trigger3M)),NA())</f>
        <v>1.7787595919074306E-2</v>
      </c>
      <c r="P1233" s="44">
        <f>IFERROR(_xll.qlIndexFixing(ONIndex6M,I1233,TRUE,_xll.ohTrigger(RecalcTrigger,Trigger6M)),NA())</f>
        <v>1.7914647067556189E-2</v>
      </c>
      <c r="Q1233" s="183">
        <f>IFERROR(_xll.qlIndexFixing(ONIndex1Y,I1233,TRUE,_xll.ohTrigger(RecalcTrigger,Trigger1Y)),NA())</f>
        <v>1.8184755953134513E-2</v>
      </c>
    </row>
    <row r="1234" spans="2:17" x14ac:dyDescent="0.2">
      <c r="B1234" s="39" t="s">
        <v>42</v>
      </c>
      <c r="D1234" s="42">
        <f>_xll.qlCalendarAdvance(Calendar,$D1233,B1234,"f",FALSE)</f>
        <v>48233</v>
      </c>
      <c r="E1234" s="177">
        <f>_xll.qlInterestRateIndexValueDate(IndexON,D1234)</f>
        <v>48233</v>
      </c>
      <c r="F1234" s="193">
        <f>IFERROR(_xll.qlIndexFixing(IndexON,D1234,TRUE,_xll.ohTrigger(RecalcTrigger,TriggerON)),NA())</f>
        <v>1.7078408106279142E-2</v>
      </c>
      <c r="H1234" s="42">
        <f>_xll.qlCalendarAdvance(Calendar,$H1233,B1234,"f",FALSE)</f>
        <v>48233</v>
      </c>
      <c r="I1234" s="177">
        <f>_xll.qlInterestRateIndexValueDate(Index1M,$H1234)</f>
        <v>48235</v>
      </c>
      <c r="J1234" s="182">
        <f>IFERROR(_xll.qlIndexFixing(Index1M,$H1234,TRUE,_xll.ohTrigger(RecalcTrigger,Trigger1M)),NA())</f>
        <v>1.7102661439755695E-2</v>
      </c>
      <c r="K1234" s="44">
        <f>IFERROR(_xll.qlIndexFixing(Index3M,H1234,TRUE,_xll.ohTrigger(RecalcTrigger,Trigger3M)),NA())</f>
        <v>1.7768742321830899E-2</v>
      </c>
      <c r="L1234" s="44">
        <f>IFERROR(_xll.qlIndexFixing(Index6M,$H1234,TRUE,_xll.ohTrigger(RecalcTrigger,Trigger6M)),NA())</f>
        <v>1.7866236795471103E-2</v>
      </c>
      <c r="M1234" s="183">
        <f>IFERROR(_xll.qlIndexFixing(Index1Y,$H1234,TRUE,_xll.ohTrigger(RecalcTrigger,Trigger1Y)),NA())</f>
        <v>1.8102495174698575E-2</v>
      </c>
      <c r="N1234" s="182">
        <f>IFERROR(_xll.qlIndexFixing(ONIndex1M,I1234,TRUE,_xll.ohTrigger(RecalcTrigger,Trigger1M)),NA())</f>
        <v>1.7100116222543704E-2</v>
      </c>
      <c r="O1234" s="44">
        <f>IFERROR(_xll.qlIndexFixing(ONIndex3M,I1234,TRUE,_xll.ohTrigger(RecalcTrigger,Trigger3M)),NA())</f>
        <v>1.7779272160991511E-2</v>
      </c>
      <c r="P1234" s="44">
        <f>IFERROR(_xll.qlIndexFixing(ONIndex6M,I1234,TRUE,_xll.ohTrigger(RecalcTrigger,Trigger6M)),NA())</f>
        <v>1.7905360329937281E-2</v>
      </c>
      <c r="Q1234" s="183">
        <f>IFERROR(_xll.qlIndexFixing(ONIndex1Y,I1234,TRUE,_xll.ohTrigger(RecalcTrigger,Trigger1Y)),NA())</f>
        <v>1.8176102214209067E-2</v>
      </c>
    </row>
    <row r="1235" spans="2:17" x14ac:dyDescent="0.2">
      <c r="B1235" s="39" t="s">
        <v>42</v>
      </c>
      <c r="D1235" s="42">
        <f>_xll.qlCalendarAdvance(Calendar,$D1234,B1235,"f",FALSE)</f>
        <v>48240</v>
      </c>
      <c r="E1235" s="177">
        <f>_xll.qlInterestRateIndexValueDate(IndexON,D1235)</f>
        <v>48240</v>
      </c>
      <c r="F1235" s="193">
        <f>IFERROR(_xll.qlIndexFixing(IndexON,D1235,TRUE,_xll.ohTrigger(RecalcTrigger,TriggerON)),NA())</f>
        <v>1.7072344670046036E-2</v>
      </c>
      <c r="H1235" s="42">
        <f>_xll.qlCalendarAdvance(Calendar,$H1234,B1235,"f",FALSE)</f>
        <v>48240</v>
      </c>
      <c r="I1235" s="177">
        <f>_xll.qlInterestRateIndexValueDate(Index1M,$H1235)</f>
        <v>48242</v>
      </c>
      <c r="J1235" s="182">
        <f>IFERROR(_xll.qlIndexFixing(Index1M,$H1235,TRUE,_xll.ohTrigger(RecalcTrigger,Trigger1M)),NA())</f>
        <v>1.709661919149276E-2</v>
      </c>
      <c r="K1235" s="44">
        <f>IFERROR(_xll.qlIndexFixing(Index3M,H1235,TRUE,_xll.ohTrigger(RecalcTrigger,Trigger3M)),NA())</f>
        <v>1.7760098213992589E-2</v>
      </c>
      <c r="L1235" s="44">
        <f>IFERROR(_xll.qlIndexFixing(Index6M,$H1235,TRUE,_xll.ohTrigger(RecalcTrigger,Trigger6M)),NA())</f>
        <v>1.785637241041594E-2</v>
      </c>
      <c r="M1235" s="183">
        <f>IFERROR(_xll.qlIndexFixing(Index1Y,$H1235,TRUE,_xll.ohTrigger(RecalcTrigger,Trigger1Y)),NA())</f>
        <v>1.8092718100881717E-2</v>
      </c>
      <c r="N1235" s="182">
        <f>IFERROR(_xll.qlIndexFixing(ONIndex1M,I1235,TRUE,_xll.ohTrigger(RecalcTrigger,Trigger1M)),NA())</f>
        <v>1.7094047423480419E-2</v>
      </c>
      <c r="O1235" s="44">
        <f>IFERROR(_xll.qlIndexFixing(ONIndex3M,I1235,TRUE,_xll.ohTrigger(RecalcTrigger,Trigger3M)),NA())</f>
        <v>1.7770906154384036E-2</v>
      </c>
      <c r="P1235" s="44">
        <f>IFERROR(_xll.qlIndexFixing(ONIndex6M,I1235,TRUE,_xll.ohTrigger(RecalcTrigger,Trigger6M)),NA())</f>
        <v>1.7896034603746003E-2</v>
      </c>
      <c r="Q1235" s="183">
        <f>IFERROR(_xll.qlIndexFixing(ONIndex1Y,I1235,TRUE,_xll.ohTrigger(RecalcTrigger,Trigger1Y)),NA())</f>
        <v>1.8167408945464203E-2</v>
      </c>
    </row>
    <row r="1236" spans="2:17" x14ac:dyDescent="0.2">
      <c r="B1236" s="39" t="s">
        <v>42</v>
      </c>
      <c r="D1236" s="42">
        <f>_xll.qlCalendarAdvance(Calendar,$D1235,B1236,"f",FALSE)</f>
        <v>48247</v>
      </c>
      <c r="E1236" s="177">
        <f>_xll.qlInterestRateIndexValueDate(IndexON,D1236)</f>
        <v>48247</v>
      </c>
      <c r="F1236" s="193">
        <f>IFERROR(_xll.qlIndexFixing(IndexON,D1236,TRUE,_xll.ohTrigger(RecalcTrigger,TriggerON)),NA())</f>
        <v>1.7066235898637316E-2</v>
      </c>
      <c r="H1236" s="42">
        <f>_xll.qlCalendarAdvance(Calendar,$H1235,B1236,"f",FALSE)</f>
        <v>48247</v>
      </c>
      <c r="I1236" s="177">
        <f>_xll.qlInterestRateIndexValueDate(Index1M,$H1236)</f>
        <v>48249</v>
      </c>
      <c r="J1236" s="182">
        <f>IFERROR(_xll.qlIndexFixing(Index1M,$H1236,TRUE,_xll.ohTrigger(RecalcTrigger,Trigger1M)),NA())</f>
        <v>1.7090428134992196E-2</v>
      </c>
      <c r="K1236" s="44">
        <f>IFERROR(_xll.qlIndexFixing(Index3M,H1236,TRUE,_xll.ohTrigger(RecalcTrigger,Trigger3M)),NA())</f>
        <v>1.7751604445781943E-2</v>
      </c>
      <c r="L1236" s="44">
        <f>IFERROR(_xll.qlIndexFixing(Index6M,$H1236,TRUE,_xll.ohTrigger(RecalcTrigger,Trigger6M)),NA())</f>
        <v>1.7846472500336972E-2</v>
      </c>
      <c r="M1236" s="183">
        <f>IFERROR(_xll.qlIndexFixing(Index1Y,$H1236,TRUE,_xll.ohTrigger(RecalcTrigger,Trigger1Y)),NA())</f>
        <v>1.8082907218502826E-2</v>
      </c>
      <c r="N1236" s="182">
        <f>IFERROR(_xll.qlIndexFixing(ONIndex1M,I1236,TRUE,_xll.ohTrigger(RecalcTrigger,Trigger1M)),NA())</f>
        <v>1.7087931432087089E-2</v>
      </c>
      <c r="O1236" s="44">
        <f>IFERROR(_xll.qlIndexFixing(ONIndex3M,I1236,TRUE,_xll.ohTrigger(RecalcTrigger,Trigger3M)),NA())</f>
        <v>1.7762498178548469E-2</v>
      </c>
      <c r="P1236" s="44">
        <f>IFERROR(_xll.qlIndexFixing(ONIndex6M,I1236,TRUE,_xll.ohTrigger(RecalcTrigger,Trigger6M)),NA())</f>
        <v>1.788667016827894E-2</v>
      </c>
      <c r="Q1236" s="183">
        <f>IFERROR(_xll.qlIndexFixing(ONIndex1Y,I1236,TRUE,_xll.ohTrigger(RecalcTrigger,Trigger1Y)),NA())</f>
        <v>1.8158676380952699E-2</v>
      </c>
    </row>
    <row r="1237" spans="2:17" x14ac:dyDescent="0.2">
      <c r="B1237" s="39" t="s">
        <v>42</v>
      </c>
      <c r="D1237" s="42">
        <f>_xll.qlCalendarAdvance(Calendar,$D1236,B1237,"f",FALSE)</f>
        <v>48254</v>
      </c>
      <c r="E1237" s="177">
        <f>_xll.qlInterestRateIndexValueDate(IndexON,D1237)</f>
        <v>48254</v>
      </c>
      <c r="F1237" s="193">
        <f>IFERROR(_xll.qlIndexFixing(IndexON,D1237,TRUE,_xll.ohTrigger(RecalcTrigger,TriggerON)),NA())</f>
        <v>1.7060082033699686E-2</v>
      </c>
      <c r="H1237" s="42">
        <f>_xll.qlCalendarAdvance(Calendar,$H1236,B1237,"f",FALSE)</f>
        <v>48254</v>
      </c>
      <c r="I1237" s="177">
        <f>_xll.qlInterestRateIndexValueDate(Index1M,$H1237)</f>
        <v>48256</v>
      </c>
      <c r="J1237" s="182">
        <f>IFERROR(_xll.qlIndexFixing(Index1M,$H1237,TRUE,_xll.ohTrigger(RecalcTrigger,Trigger1M)),NA())</f>
        <v>1.7084190394863637E-2</v>
      </c>
      <c r="K1237" s="44">
        <f>IFERROR(_xll.qlIndexFixing(Index3M,H1237,TRUE,_xll.ohTrigger(RecalcTrigger,Trigger3M)),NA())</f>
        <v>1.7742882878943433E-2</v>
      </c>
      <c r="L1237" s="44">
        <f>IFERROR(_xll.qlIndexFixing(Index6M,$H1237,TRUE,_xll.ohTrigger(RecalcTrigger,Trigger6M)),NA())</f>
        <v>1.7836537347626333E-2</v>
      </c>
      <c r="M1237" s="183">
        <f>IFERROR(_xll.qlIndexFixing(Index1Y,$H1237,TRUE,_xll.ohTrigger(RecalcTrigger,Trigger1Y)),NA())</f>
        <v>1.8073062767059011E-2</v>
      </c>
      <c r="N1237" s="182">
        <f>IFERROR(_xll.qlIndexFixing(ONIndex1M,I1237,TRUE,_xll.ohTrigger(RecalcTrigger,Trigger1M)),NA())</f>
        <v>1.7081768482016813E-2</v>
      </c>
      <c r="O1237" s="44">
        <f>IFERROR(_xll.qlIndexFixing(ONIndex3M,I1237,TRUE,_xll.ohTrigger(RecalcTrigger,Trigger3M)),NA())</f>
        <v>1.7754048512701459E-2</v>
      </c>
      <c r="P1237" s="44">
        <f>IFERROR(_xll.qlIndexFixing(ONIndex6M,I1237,TRUE,_xll.ohTrigger(RecalcTrigger,Trigger6M)),NA())</f>
        <v>1.7877267302912614E-2</v>
      </c>
      <c r="Q1237" s="183">
        <f>IFERROR(_xll.qlIndexFixing(ONIndex1Y,I1237,TRUE,_xll.ohTrigger(RecalcTrigger,Trigger1Y)),NA())</f>
        <v>1.8149904754967139E-2</v>
      </c>
    </row>
    <row r="1238" spans="2:17" x14ac:dyDescent="0.2">
      <c r="B1238" s="39" t="s">
        <v>42</v>
      </c>
      <c r="D1238" s="42">
        <f>_xll.qlCalendarAdvance(Calendar,$D1237,B1238,"f",FALSE)</f>
        <v>48261</v>
      </c>
      <c r="E1238" s="177">
        <f>_xll.qlInterestRateIndexValueDate(IndexON,D1238)</f>
        <v>48261</v>
      </c>
      <c r="F1238" s="193">
        <f>IFERROR(_xll.qlIndexFixing(IndexON,D1238,TRUE,_xll.ohTrigger(RecalcTrigger,TriggerON)),NA())</f>
        <v>1.7053883316719975E-2</v>
      </c>
      <c r="H1238" s="42">
        <f>_xll.qlCalendarAdvance(Calendar,$H1237,B1238,"f",FALSE)</f>
        <v>48261</v>
      </c>
      <c r="I1238" s="177">
        <f>_xll.qlInterestRateIndexValueDate(Index1M,$H1238)</f>
        <v>48263</v>
      </c>
      <c r="J1238" s="182">
        <f>IFERROR(_xll.qlIndexFixing(Index1M,$H1238,TRUE,_xll.ohTrigger(RecalcTrigger,Trigger1M)),NA())</f>
        <v>1.7077906205259084E-2</v>
      </c>
      <c r="K1238" s="44">
        <f>IFERROR(_xll.qlIndexFixing(Index3M,H1238,TRUE,_xll.ohTrigger(RecalcTrigger,Trigger3M)),NA())</f>
        <v>1.7734121360891031E-2</v>
      </c>
      <c r="L1238" s="44">
        <f>IFERROR(_xll.qlIndexFixing(Index6M,$H1238,TRUE,_xll.ohTrigger(RecalcTrigger,Trigger6M)),NA())</f>
        <v>1.7826567234675281E-2</v>
      </c>
      <c r="M1238" s="183">
        <f>IFERROR(_xll.qlIndexFixing(Index1Y,$H1238,TRUE,_xll.ohTrigger(RecalcTrigger,Trigger1Y)),NA())</f>
        <v>1.8063184986041099E-2</v>
      </c>
      <c r="N1238" s="182">
        <f>IFERROR(_xll.qlIndexFixing(ONIndex1M,I1238,TRUE,_xll.ohTrigger(RecalcTrigger,Trigger1M)),NA())</f>
        <v>1.7075558807082558E-2</v>
      </c>
      <c r="O1238" s="44">
        <f>IFERROR(_xll.qlIndexFixing(ONIndex3M,I1238,TRUE,_xll.ohTrigger(RecalcTrigger,Trigger3M)),NA())</f>
        <v>1.774555743597972E-2</v>
      </c>
      <c r="P1238" s="44">
        <f>IFERROR(_xll.qlIndexFixing(ONIndex6M,I1238,TRUE,_xll.ohTrigger(RecalcTrigger,Trigger6M)),NA())</f>
        <v>1.7867826286783739E-2</v>
      </c>
      <c r="Q1238" s="183">
        <f>IFERROR(_xll.qlIndexFixing(ONIndex1Y,I1238,TRUE,_xll.ohTrigger(RecalcTrigger,Trigger1Y)),NA())</f>
        <v>1.8141094301640237E-2</v>
      </c>
    </row>
    <row r="1239" spans="2:17" x14ac:dyDescent="0.2">
      <c r="B1239" s="39" t="s">
        <v>42</v>
      </c>
      <c r="D1239" s="42">
        <f>_xll.qlCalendarAdvance(Calendar,$D1238,B1239,"f",FALSE)</f>
        <v>48268</v>
      </c>
      <c r="E1239" s="177">
        <f>_xll.qlInterestRateIndexValueDate(IndexON,D1239)</f>
        <v>48268</v>
      </c>
      <c r="F1239" s="193">
        <f>IFERROR(_xll.qlIndexFixing(IndexON,D1239,TRUE,_xll.ohTrigger(RecalcTrigger,TriggerON)),NA())</f>
        <v>1.7047639989344887E-2</v>
      </c>
      <c r="H1239" s="42">
        <f>_xll.qlCalendarAdvance(Calendar,$H1238,B1239,"f",FALSE)</f>
        <v>48268</v>
      </c>
      <c r="I1239" s="177">
        <f>_xll.qlInterestRateIndexValueDate(Index1M,$H1239)</f>
        <v>48270</v>
      </c>
      <c r="J1239" s="182">
        <f>IFERROR(_xll.qlIndexFixing(Index1M,$H1239,TRUE,_xll.ohTrigger(RecalcTrigger,Trigger1M)),NA())</f>
        <v>1.7071367092306066E-2</v>
      </c>
      <c r="K1239" s="44">
        <f>IFERROR(_xll.qlIndexFixing(Index3M,H1239,TRUE,_xll.ohTrigger(RecalcTrigger,Trigger3M)),NA())</f>
        <v>1.7725320172307768E-2</v>
      </c>
      <c r="L1239" s="44">
        <f>IFERROR(_xll.qlIndexFixing(Index6M,$H1239,TRUE,_xll.ohTrigger(RecalcTrigger,Trigger6M)),NA())</f>
        <v>1.7816562443868915E-2</v>
      </c>
      <c r="M1239" s="183">
        <f>IFERROR(_xll.qlIndexFixing(Index1Y,$H1239,TRUE,_xll.ohTrigger(RecalcTrigger,Trigger1Y)),NA())</f>
        <v>1.8053274114933602E-2</v>
      </c>
      <c r="N1239" s="182">
        <f>IFERROR(_xll.qlIndexFixing(ONIndex1M,I1239,TRUE,_xll.ohTrigger(RecalcTrigger,Trigger1M)),NA())</f>
        <v>1.7069302641177231E-2</v>
      </c>
      <c r="O1239" s="44">
        <f>IFERROR(_xll.qlIndexFixing(ONIndex3M,I1239,TRUE,_xll.ohTrigger(RecalcTrigger,Trigger3M)),NA())</f>
        <v>1.7737025227759773E-2</v>
      </c>
      <c r="P1239" s="44">
        <f>IFERROR(_xll.qlIndexFixing(ONIndex6M,I1239,TRUE,_xll.ohTrigger(RecalcTrigger,Trigger6M)),NA())</f>
        <v>1.7858347399668517E-2</v>
      </c>
      <c r="Q1239" s="183">
        <f>IFERROR(_xll.qlIndexFixing(ONIndex1Y,I1239,TRUE,_xll.ohTrigger(RecalcTrigger,Trigger1Y)),NA())</f>
        <v>1.8132245255104706E-2</v>
      </c>
    </row>
    <row r="1240" spans="2:17" x14ac:dyDescent="0.2">
      <c r="B1240" s="39" t="s">
        <v>42</v>
      </c>
      <c r="D1240" s="42">
        <f>_xll.qlCalendarAdvance(Calendar,$D1239,B1240,"f",FALSE)</f>
        <v>48275</v>
      </c>
      <c r="E1240" s="177">
        <f>_xll.qlInterestRateIndexValueDate(IndexON,D1240)</f>
        <v>48275</v>
      </c>
      <c r="F1240" s="193">
        <f>IFERROR(_xll.qlIndexFixing(IndexON,D1240,TRUE,_xll.ohTrigger(RecalcTrigger,TriggerON)),NA())</f>
        <v>1.7041352293141188E-2</v>
      </c>
      <c r="H1240" s="42">
        <f>_xll.qlCalendarAdvance(Calendar,$H1239,B1240,"f",FALSE)</f>
        <v>48275</v>
      </c>
      <c r="I1240" s="177">
        <f>_xll.qlInterestRateIndexValueDate(Index1M,$H1240)</f>
        <v>48277</v>
      </c>
      <c r="J1240" s="182">
        <f>IFERROR(_xll.qlIndexFixing(Index1M,$H1240,TRUE,_xll.ohTrigger(RecalcTrigger,Trigger1M)),NA())</f>
        <v>1.7065032701195637E-2</v>
      </c>
      <c r="K1240" s="44">
        <f>IFERROR(_xll.qlIndexFixing(Index3M,H1240,TRUE,_xll.ohTrigger(RecalcTrigger,Trigger3M)),NA())</f>
        <v>1.7716071845957963E-2</v>
      </c>
      <c r="L1240" s="44">
        <f>IFERROR(_xll.qlIndexFixing(Index6M,$H1240,TRUE,_xll.ohTrigger(RecalcTrigger,Trigger6M)),NA())</f>
        <v>1.7805361769934851E-2</v>
      </c>
      <c r="M1240" s="183">
        <f>IFERROR(_xll.qlIndexFixing(Index1Y,$H1240,TRUE,_xll.ohTrigger(RecalcTrigger,Trigger1Y)),NA())</f>
        <v>1.8044176702135196E-2</v>
      </c>
      <c r="N1240" s="182">
        <f>IFERROR(_xll.qlIndexFixing(ONIndex1M,I1240,TRUE,_xll.ohTrigger(RecalcTrigger,Trigger1M)),NA())</f>
        <v>1.7063000217873991E-2</v>
      </c>
      <c r="O1240" s="44">
        <f>IFERROR(_xll.qlIndexFixing(ONIndex3M,I1240,TRUE,_xll.ohTrigger(RecalcTrigger,Trigger3M)),NA())</f>
        <v>1.772845216701846E-2</v>
      </c>
      <c r="P1240" s="44">
        <f>IFERROR(_xll.qlIndexFixing(ONIndex6M,I1240,TRUE,_xll.ohTrigger(RecalcTrigger,Trigger6M)),NA())</f>
        <v>1.7848830920623726E-2</v>
      </c>
      <c r="Q1240" s="183">
        <f>IFERROR(_xll.qlIndexFixing(ONIndex1Y,I1240,TRUE,_xll.ohTrigger(RecalcTrigger,Trigger1Y)),NA())</f>
        <v>1.8123357849573196E-2</v>
      </c>
    </row>
    <row r="1241" spans="2:17" x14ac:dyDescent="0.2">
      <c r="B1241" s="39" t="s">
        <v>42</v>
      </c>
      <c r="D1241" s="42">
        <f>_xll.qlCalendarAdvance(Calendar,$D1240,B1241,"f",FALSE)</f>
        <v>48282</v>
      </c>
      <c r="E1241" s="177">
        <f>_xll.qlInterestRateIndexValueDate(IndexON,D1241)</f>
        <v>48282</v>
      </c>
      <c r="F1241" s="193">
        <f>IFERROR(_xll.qlIndexFixing(IndexON,D1241,TRUE,_xll.ohTrigger(RecalcTrigger,TriggerON)),NA())</f>
        <v>1.7035020469835516E-2</v>
      </c>
      <c r="H1241" s="42">
        <f>_xll.qlCalendarAdvance(Calendar,$H1240,B1241,"f",FALSE)</f>
        <v>48282</v>
      </c>
      <c r="I1241" s="177">
        <f>_xll.qlInterestRateIndexValueDate(Index1M,$H1241)</f>
        <v>48284</v>
      </c>
      <c r="J1241" s="182">
        <f>IFERROR(_xll.qlIndexFixing(Index1M,$H1241,TRUE,_xll.ohTrigger(RecalcTrigger,Trigger1M)),NA())</f>
        <v>1.7058599918106931E-2</v>
      </c>
      <c r="K1241" s="44">
        <f>IFERROR(_xll.qlIndexFixing(Index3M,H1241,TRUE,_xll.ohTrigger(RecalcTrigger,Trigger3M)),NA())</f>
        <v>1.7707185808707594E-2</v>
      </c>
      <c r="L1241" s="44">
        <f>IFERROR(_xll.qlIndexFixing(Index6M,$H1241,TRUE,_xll.ohTrigger(RecalcTrigger,Trigger6M)),NA())</f>
        <v>1.7795277143608151E-2</v>
      </c>
      <c r="M1241" s="183">
        <f>IFERROR(_xll.qlIndexFixing(Index1Y,$H1241,TRUE,_xll.ohTrigger(RecalcTrigger,Trigger1Y)),NA())</f>
        <v>1.8034208375736133E-2</v>
      </c>
      <c r="N1241" s="182">
        <f>IFERROR(_xll.qlIndexFixing(ONIndex1M,I1241,TRUE,_xll.ohTrigger(RecalcTrigger,Trigger1M)),NA())</f>
        <v>1.7056651771065745E-2</v>
      </c>
      <c r="O1241" s="44">
        <f>IFERROR(_xll.qlIndexFixing(ONIndex3M,I1241,TRUE,_xll.ohTrigger(RecalcTrigger,Trigger3M)),NA())</f>
        <v>1.7719838532972432E-2</v>
      </c>
      <c r="P1241" s="44">
        <f>IFERROR(_xll.qlIndexFixing(ONIndex6M,I1241,TRUE,_xll.ohTrigger(RecalcTrigger,Trigger6M)),NA())</f>
        <v>1.783927712918576E-2</v>
      </c>
      <c r="Q1241" s="183">
        <f>IFERROR(_xll.qlIndexFixing(ONIndex1Y,I1241,TRUE,_xll.ohTrigger(RecalcTrigger,Trigger1Y)),NA())</f>
        <v>1.8114432319258356E-2</v>
      </c>
    </row>
    <row r="1242" spans="2:17" x14ac:dyDescent="0.2">
      <c r="B1242" s="39" t="s">
        <v>42</v>
      </c>
      <c r="D1242" s="42">
        <f>_xll.qlCalendarAdvance(Calendar,$D1241,B1242,"f",FALSE)</f>
        <v>48289</v>
      </c>
      <c r="E1242" s="177">
        <f>_xll.qlInterestRateIndexValueDate(IndexON,D1242)</f>
        <v>48289</v>
      </c>
      <c r="F1242" s="193">
        <f>IFERROR(_xll.qlIndexFixing(IndexON,D1242,TRUE,_xll.ohTrigger(RecalcTrigger,TriggerON)),NA())</f>
        <v>1.7028644760914702E-2</v>
      </c>
      <c r="H1242" s="42">
        <f>_xll.qlCalendarAdvance(Calendar,$H1241,B1242,"f",FALSE)</f>
        <v>48289</v>
      </c>
      <c r="I1242" s="177">
        <f>_xll.qlInterestRateIndexValueDate(Index1M,$H1242)</f>
        <v>48291</v>
      </c>
      <c r="J1242" s="182">
        <f>IFERROR(_xll.qlIndexFixing(Index1M,$H1242,TRUE,_xll.ohTrigger(RecalcTrigger,Trigger1M)),NA())</f>
        <v>1.705212166618203E-2</v>
      </c>
      <c r="K1242" s="44">
        <f>IFERROR(_xll.qlIndexFixing(Index3M,H1242,TRUE,_xll.ohTrigger(RecalcTrigger,Trigger3M)),NA())</f>
        <v>1.7698260979687429E-2</v>
      </c>
      <c r="L1242" s="44">
        <f>IFERROR(_xll.qlIndexFixing(Index6M,$H1242,TRUE,_xll.ohTrigger(RecalcTrigger,Trigger6M)),NA())</f>
        <v>1.7785158761716657E-2</v>
      </c>
      <c r="M1242" s="183">
        <f>IFERROR(_xll.qlIndexFixing(Index1Y,$H1242,TRUE,_xll.ohTrigger(RecalcTrigger,Trigger1Y)),NA())</f>
        <v>1.8024207630369833E-2</v>
      </c>
      <c r="N1242" s="182">
        <f>IFERROR(_xll.qlIndexFixing(ONIndex1M,I1242,TRUE,_xll.ohTrigger(RecalcTrigger,Trigger1M)),NA())</f>
        <v>1.7050257534485525E-2</v>
      </c>
      <c r="O1242" s="44">
        <f>IFERROR(_xll.qlIndexFixing(ONIndex3M,I1242,TRUE,_xll.ohTrigger(RecalcTrigger,Trigger3M)),NA())</f>
        <v>1.7711184604998209E-2</v>
      </c>
      <c r="P1242" s="44">
        <f>IFERROR(_xll.qlIndexFixing(ONIndex6M,I1242,TRUE,_xll.ohTrigger(RecalcTrigger,Trigger6M)),NA())</f>
        <v>1.7829686304571268E-2</v>
      </c>
      <c r="Q1242" s="183">
        <f>IFERROR(_xll.qlIndexFixing(ONIndex1Y,I1242,TRUE,_xll.ohTrigger(RecalcTrigger,Trigger1Y)),NA())</f>
        <v>1.8105468898292898E-2</v>
      </c>
    </row>
    <row r="1243" spans="2:17" x14ac:dyDescent="0.2">
      <c r="B1243" s="39" t="s">
        <v>42</v>
      </c>
      <c r="D1243" s="42">
        <f>_xll.qlCalendarAdvance(Calendar,$D1242,B1243,"f",FALSE)</f>
        <v>48296</v>
      </c>
      <c r="E1243" s="177">
        <f>_xll.qlInterestRateIndexValueDate(IndexON,D1243)</f>
        <v>48296</v>
      </c>
      <c r="F1243" s="193">
        <f>IFERROR(_xll.qlIndexFixing(IndexON,D1243,TRUE,_xll.ohTrigger(RecalcTrigger,TriggerON)),NA())</f>
        <v>1.7022225407945513E-2</v>
      </c>
      <c r="H1243" s="42">
        <f>_xll.qlCalendarAdvance(Calendar,$H1242,B1243,"f",FALSE)</f>
        <v>48296</v>
      </c>
      <c r="I1243" s="177">
        <f>_xll.qlInterestRateIndexValueDate(Index1M,$H1243)</f>
        <v>48298</v>
      </c>
      <c r="J1243" s="182">
        <f>IFERROR(_xll.qlIndexFixing(Index1M,$H1243,TRUE,_xll.ohTrigger(RecalcTrigger,Trigger1M)),NA())</f>
        <v>1.7045598179603605E-2</v>
      </c>
      <c r="K1243" s="44">
        <f>IFERROR(_xll.qlIndexFixing(Index3M,H1243,TRUE,_xll.ohTrigger(RecalcTrigger,Trigger3M)),NA())</f>
        <v>1.7689297639609441E-2</v>
      </c>
      <c r="L1243" s="44">
        <f>IFERROR(_xll.qlIndexFixing(Index6M,$H1243,TRUE,_xll.ohTrigger(RecalcTrigger,Trigger6M)),NA())</f>
        <v>1.7775006906697238E-2</v>
      </c>
      <c r="M1243" s="183">
        <f>IFERROR(_xll.qlIndexFixing(Index1Y,$H1243,TRUE,_xll.ohTrigger(RecalcTrigger,Trigger1Y)),NA())</f>
        <v>1.8014174705453551E-2</v>
      </c>
      <c r="N1243" s="182">
        <f>IFERROR(_xll.qlIndexFixing(ONIndex1M,I1243,TRUE,_xll.ohTrigger(RecalcTrigger,Trigger1M)),NA())</f>
        <v>1.7041969466493612E-2</v>
      </c>
      <c r="O1243" s="44">
        <f>IFERROR(_xll.qlIndexFixing(ONIndex3M,I1243,TRUE,_xll.ohTrigger(RecalcTrigger,Trigger3M)),NA())</f>
        <v>1.7699999367861707E-2</v>
      </c>
      <c r="P1243" s="44">
        <f>IFERROR(_xll.qlIndexFixing(ONIndex6M,I1243,TRUE,_xll.ohTrigger(RecalcTrigger,Trigger6M)),NA())</f>
        <v>1.781730127796699E-2</v>
      </c>
      <c r="Q1243" s="183">
        <f>IFERROR(_xll.qlIndexFixing(ONIndex1Y,I1243,TRUE,_xll.ohTrigger(RecalcTrigger,Trigger1Y)),NA())</f>
        <v>1.8093889200931912E-2</v>
      </c>
    </row>
    <row r="1244" spans="2:17" x14ac:dyDescent="0.2">
      <c r="B1244" s="39" t="s">
        <v>42</v>
      </c>
      <c r="D1244" s="42">
        <f>_xll.qlCalendarAdvance(Calendar,$D1243,B1244,"f",FALSE)</f>
        <v>48303</v>
      </c>
      <c r="E1244" s="177">
        <f>_xll.qlInterestRateIndexValueDate(IndexON,D1244)</f>
        <v>48303</v>
      </c>
      <c r="F1244" s="193">
        <f>IFERROR(_xll.qlIndexFixing(IndexON,D1244,TRUE,_xll.ohTrigger(RecalcTrigger,TriggerON)),NA())</f>
        <v>1.7015762652574651E-2</v>
      </c>
      <c r="H1244" s="42">
        <f>_xll.qlCalendarAdvance(Calendar,$H1243,B1244,"f",FALSE)</f>
        <v>48303</v>
      </c>
      <c r="I1244" s="177">
        <f>_xll.qlInterestRateIndexValueDate(Index1M,$H1244)</f>
        <v>48305</v>
      </c>
      <c r="J1244" s="182">
        <f>IFERROR(_xll.qlIndexFixing(Index1M,$H1244,TRUE,_xll.ohTrigger(RecalcTrigger,Trigger1M)),NA())</f>
        <v>1.7039029692561825E-2</v>
      </c>
      <c r="K1244" s="44">
        <f>IFERROR(_xll.qlIndexFixing(Index3M,H1244,TRUE,_xll.ohTrigger(RecalcTrigger,Trigger3M)),NA())</f>
        <v>1.7680512682995538E-2</v>
      </c>
      <c r="L1244" s="44">
        <f>IFERROR(_xll.qlIndexFixing(Index6M,$H1244,TRUE,_xll.ohTrigger(RecalcTrigger,Trigger6M)),NA())</f>
        <v>1.7765727024054188E-2</v>
      </c>
      <c r="M1244" s="183">
        <f>IFERROR(_xll.qlIndexFixing(Index1Y,$H1244,TRUE,_xll.ohTrigger(RecalcTrigger,Trigger1Y)),NA())</f>
        <v>1.8004109840398623E-2</v>
      </c>
      <c r="N1244" s="182">
        <f>IFERROR(_xll.qlIndexFixing(ONIndex1M,I1244,TRUE,_xll.ohTrigger(RecalcTrigger,Trigger1M)),NA())</f>
        <v>1.7037332627101165E-2</v>
      </c>
      <c r="O1244" s="44">
        <f>IFERROR(_xll.qlIndexFixing(ONIndex3M,I1244,TRUE,_xll.ohTrigger(RecalcTrigger,Trigger3M)),NA())</f>
        <v>1.7693756983652165E-2</v>
      </c>
      <c r="P1244" s="44">
        <f>IFERROR(_xll.qlIndexFixing(ONIndex6M,I1244,TRUE,_xll.ohTrigger(RecalcTrigger,Trigger6M)),NA())</f>
        <v>1.7810394673478669E-2</v>
      </c>
      <c r="Q1244" s="183">
        <f>IFERROR(_xll.qlIndexFixing(ONIndex1Y,I1244,TRUE,_xll.ohTrigger(RecalcTrigger,Trigger1Y)),NA())</f>
        <v>1.8087429321420601E-2</v>
      </c>
    </row>
    <row r="1245" spans="2:17" x14ac:dyDescent="0.2">
      <c r="B1245" s="39" t="s">
        <v>42</v>
      </c>
      <c r="D1245" s="42">
        <f>_xll.qlCalendarAdvance(Calendar,$D1244,B1245,"f",FALSE)</f>
        <v>48310</v>
      </c>
      <c r="E1245" s="177">
        <f>_xll.qlInterestRateIndexValueDate(IndexON,D1245)</f>
        <v>48310</v>
      </c>
      <c r="F1245" s="193">
        <f>IFERROR(_xll.qlIndexFixing(IndexON,D1245,TRUE,_xll.ohTrigger(RecalcTrigger,TriggerON)),NA())</f>
        <v>1.7009256736608691E-2</v>
      </c>
      <c r="H1245" s="42">
        <f>_xll.qlCalendarAdvance(Calendar,$H1244,B1245,"f",FALSE)</f>
        <v>48310</v>
      </c>
      <c r="I1245" s="177">
        <f>_xll.qlInterestRateIndexValueDate(Index1M,$H1245)</f>
        <v>48312</v>
      </c>
      <c r="J1245" s="182">
        <f>IFERROR(_xll.qlIndexFixing(Index1M,$H1245,TRUE,_xll.ohTrigger(RecalcTrigger,Trigger1M)),NA())</f>
        <v>1.703241643924186E-2</v>
      </c>
      <c r="K1245" s="44">
        <f>IFERROR(_xll.qlIndexFixing(Index3M,H1245,TRUE,_xll.ohTrigger(RecalcTrigger,Trigger3M)),NA())</f>
        <v>1.7671476263353084E-2</v>
      </c>
      <c r="L1245" s="44">
        <f>IFERROR(_xll.qlIndexFixing(Index6M,$H1245,TRUE,_xll.ohTrigger(RecalcTrigger,Trigger6M)),NA())</f>
        <v>1.7755517336953196E-2</v>
      </c>
      <c r="M1245" s="183">
        <f>IFERROR(_xll.qlIndexFixing(Index1Y,$H1245,TRUE,_xll.ohTrigger(RecalcTrigger,Trigger1Y)),NA())</f>
        <v>1.7994013274608728E-2</v>
      </c>
      <c r="N1245" s="182">
        <f>IFERROR(_xll.qlIndexFixing(ONIndex1M,I1245,TRUE,_xll.ohTrigger(RecalcTrigger,Trigger1M)),NA())</f>
        <v>1.7030802423843028E-2</v>
      </c>
      <c r="O1245" s="44">
        <f>IFERROR(_xll.qlIndexFixing(ONIndex3M,I1245,TRUE,_xll.ohTrigger(RecalcTrigger,Trigger3M)),NA())</f>
        <v>1.7684983848713642E-2</v>
      </c>
      <c r="P1245" s="44">
        <f>IFERROR(_xll.qlIndexFixing(ONIndex6M,I1245,TRUE,_xll.ohTrigger(RecalcTrigger,Trigger6M)),NA())</f>
        <v>1.7800694425673669E-2</v>
      </c>
      <c r="Q1245" s="183">
        <f>IFERROR(_xll.qlIndexFixing(ONIndex1Y,I1245,TRUE,_xll.ohTrigger(RecalcTrigger,Trigger1Y)),NA())</f>
        <v>1.8078353633779187E-2</v>
      </c>
    </row>
    <row r="1246" spans="2:17" x14ac:dyDescent="0.2">
      <c r="B1246" s="39" t="s">
        <v>42</v>
      </c>
      <c r="D1246" s="42">
        <f>_xll.qlCalendarAdvance(Calendar,$D1245,B1246,"f",FALSE)</f>
        <v>48317</v>
      </c>
      <c r="E1246" s="177">
        <f>_xll.qlInterestRateIndexValueDate(IndexON,D1246)</f>
        <v>48317</v>
      </c>
      <c r="F1246" s="193">
        <f>IFERROR(_xll.qlIndexFixing(IndexON,D1246,TRUE,_xll.ohTrigger(RecalcTrigger,TriggerON)),NA())</f>
        <v>1.7002707901374592E-2</v>
      </c>
      <c r="H1246" s="42">
        <f>_xll.qlCalendarAdvance(Calendar,$H1245,B1246,"f",FALSE)</f>
        <v>48317</v>
      </c>
      <c r="I1246" s="177">
        <f>_xll.qlInterestRateIndexValueDate(Index1M,$H1246)</f>
        <v>48319</v>
      </c>
      <c r="J1246" s="182">
        <f>IFERROR(_xll.qlIndexFixing(Index1M,$H1246,TRUE,_xll.ohTrigger(RecalcTrigger,Trigger1M)),NA())</f>
        <v>1.7025758653828882E-2</v>
      </c>
      <c r="K1246" s="44">
        <f>IFERROR(_xll.qlIndexFixing(Index3M,H1246,TRUE,_xll.ohTrigger(RecalcTrigger,Trigger3M)),NA())</f>
        <v>1.7662402156339168E-2</v>
      </c>
      <c r="L1246" s="44">
        <f>IFERROR(_xll.qlIndexFixing(Index6M,$H1246,TRUE,_xll.ohTrigger(RecalcTrigger,Trigger6M)),NA())</f>
        <v>1.7745274967441542E-2</v>
      </c>
      <c r="M1246" s="183">
        <f>IFERROR(_xll.qlIndexFixing(Index1Y,$H1246,TRUE,_xll.ohTrigger(RecalcTrigger,Trigger1Y)),NA())</f>
        <v>1.7982693231001781E-2</v>
      </c>
      <c r="N1246" s="182">
        <f>IFERROR(_xll.qlIndexFixing(ONIndex1M,I1246,TRUE,_xll.ohTrigger(RecalcTrigger,Trigger1M)),NA())</f>
        <v>1.7024227365824984E-2</v>
      </c>
      <c r="O1246" s="44">
        <f>IFERROR(_xll.qlIndexFixing(ONIndex3M,I1246,TRUE,_xll.ohTrigger(RecalcTrigger,Trigger3M)),NA())</f>
        <v>1.7676171536553653E-2</v>
      </c>
      <c r="P1246" s="44">
        <f>IFERROR(_xll.qlIndexFixing(ONIndex6M,I1246,TRUE,_xll.ohTrigger(RecalcTrigger,Trigger6M)),NA())</f>
        <v>1.7790958262358103E-2</v>
      </c>
      <c r="Q1246" s="183">
        <f>IFERROR(_xll.qlIndexFixing(ONIndex1Y,I1246,TRUE,_xll.ohTrigger(RecalcTrigger,Trigger1Y)),NA())</f>
        <v>1.8069240992257818E-2</v>
      </c>
    </row>
    <row r="1247" spans="2:17" x14ac:dyDescent="0.2">
      <c r="B1247" s="39" t="s">
        <v>42</v>
      </c>
      <c r="D1247" s="42">
        <f>_xll.qlCalendarAdvance(Calendar,$D1246,B1247,"f",FALSE)</f>
        <v>48324</v>
      </c>
      <c r="E1247" s="177">
        <f>_xll.qlInterestRateIndexValueDate(IndexON,D1247)</f>
        <v>48324</v>
      </c>
      <c r="F1247" s="193">
        <f>IFERROR(_xll.qlIndexFixing(IndexON,D1247,TRUE,_xll.ohTrigger(RecalcTrigger,TriggerON)),NA())</f>
        <v>1.6996116388519056E-2</v>
      </c>
      <c r="H1247" s="42">
        <f>_xll.qlCalendarAdvance(Calendar,$H1246,B1247,"f",FALSE)</f>
        <v>48324</v>
      </c>
      <c r="I1247" s="177">
        <f>_xll.qlInterestRateIndexValueDate(Index1M,$H1247)</f>
        <v>48326</v>
      </c>
      <c r="J1247" s="182">
        <f>IFERROR(_xll.qlIndexFixing(Index1M,$H1247,TRUE,_xll.ohTrigger(RecalcTrigger,Trigger1M)),NA())</f>
        <v>1.7019056570508062E-2</v>
      </c>
      <c r="K1247" s="44">
        <f>IFERROR(_xll.qlIndexFixing(Index3M,H1247,TRUE,_xll.ohTrigger(RecalcTrigger,Trigger3M)),NA())</f>
        <v>1.765329064264003E-2</v>
      </c>
      <c r="L1247" s="44">
        <f>IFERROR(_xll.qlIndexFixing(Index6M,$H1247,TRUE,_xll.ohTrigger(RecalcTrigger,Trigger6M)),NA())</f>
        <v>1.7735000197890084E-2</v>
      </c>
      <c r="M1247" s="183">
        <f>IFERROR(_xll.qlIndexFixing(Index1Y,$H1247,TRUE,_xll.ohTrigger(RecalcTrigger,Trigger1Y)),NA())</f>
        <v>1.7973725998410479E-2</v>
      </c>
      <c r="N1247" s="182">
        <f>IFERROR(_xll.qlIndexFixing(ONIndex1M,I1247,TRUE,_xll.ohTrigger(RecalcTrigger,Trigger1M)),NA())</f>
        <v>1.701760768693994E-2</v>
      </c>
      <c r="O1247" s="44">
        <f>IFERROR(_xll.qlIndexFixing(ONIndex3M,I1247,TRUE,_xll.ohTrigger(RecalcTrigger,Trigger3M)),NA())</f>
        <v>1.7667320326308911E-2</v>
      </c>
      <c r="P1247" s="44">
        <f>IFERROR(_xll.qlIndexFixing(ONIndex6M,I1247,TRUE,_xll.ohTrigger(RecalcTrigger,Trigger6M)),NA())</f>
        <v>1.7781186462588749E-2</v>
      </c>
      <c r="Q1247" s="183">
        <f>IFERROR(_xll.qlIndexFixing(ONIndex1Y,I1247,TRUE,_xll.ohTrigger(RecalcTrigger,Trigger1Y)),NA())</f>
        <v>1.8060091631069142E-2</v>
      </c>
    </row>
    <row r="1248" spans="2:17" x14ac:dyDescent="0.2">
      <c r="B1248" s="39" t="s">
        <v>42</v>
      </c>
      <c r="D1248" s="42">
        <f>_xll.qlCalendarAdvance(Calendar,$D1247,B1248,"f",FALSE)</f>
        <v>48331</v>
      </c>
      <c r="E1248" s="177">
        <f>_xll.qlInterestRateIndexValueDate(IndexON,D1248)</f>
        <v>48331</v>
      </c>
      <c r="F1248" s="193">
        <f>IFERROR(_xll.qlIndexFixing(IndexON,D1248,TRUE,_xll.ohTrigger(RecalcTrigger,TriggerON)),NA())</f>
        <v>1.6989482439688786E-2</v>
      </c>
      <c r="H1248" s="42">
        <f>_xll.qlCalendarAdvance(Calendar,$H1247,B1248,"f",FALSE)</f>
        <v>48331</v>
      </c>
      <c r="I1248" s="177">
        <f>_xll.qlInterestRateIndexValueDate(Index1M,$H1248)</f>
        <v>48333</v>
      </c>
      <c r="J1248" s="182">
        <f>IFERROR(_xll.qlIndexFixing(Index1M,$H1248,TRUE,_xll.ohTrigger(RecalcTrigger,Trigger1M)),NA())</f>
        <v>1.701231042346707E-2</v>
      </c>
      <c r="K1248" s="44">
        <f>IFERROR(_xll.qlIndexFixing(Index3M,H1248,TRUE,_xll.ohTrigger(RecalcTrigger,Trigger3M)),NA())</f>
        <v>1.7644142002939279E-2</v>
      </c>
      <c r="L1248" s="44">
        <f>IFERROR(_xll.qlIndexFixing(Index6M,$H1248,TRUE,_xll.ohTrigger(RecalcTrigger,Trigger6M)),NA())</f>
        <v>1.7724693310664855E-2</v>
      </c>
      <c r="M1248" s="183">
        <f>IFERROR(_xll.qlIndexFixing(Index1Y,$H1248,TRUE,_xll.ohTrigger(RecalcTrigger,Trigger1Y)),NA())</f>
        <v>1.796353576677772E-2</v>
      </c>
      <c r="N1248" s="182">
        <f>IFERROR(_xll.qlIndexFixing(ONIndex1M,I1248,TRUE,_xll.ohTrigger(RecalcTrigger,Trigger1M)),NA())</f>
        <v>1.701094362084099E-2</v>
      </c>
      <c r="O1248" s="44">
        <f>IFERROR(_xll.qlIndexFixing(ONIndex3M,I1248,TRUE,_xll.ohTrigger(RecalcTrigger,Trigger3M)),NA())</f>
        <v>1.7658430497355937E-2</v>
      </c>
      <c r="P1248" s="44">
        <f>IFERROR(_xll.qlIndexFixing(ONIndex6M,I1248,TRUE,_xll.ohTrigger(RecalcTrigger,Trigger6M)),NA())</f>
        <v>1.7771379305981938E-2</v>
      </c>
      <c r="Q1248" s="183">
        <f>IFERROR(_xll.qlIndexFixing(ONIndex1Y,I1248,TRUE,_xll.ohTrigger(RecalcTrigger,Trigger1Y)),NA())</f>
        <v>1.8050905784345872E-2</v>
      </c>
    </row>
    <row r="1249" spans="2:17" x14ac:dyDescent="0.2">
      <c r="B1249" s="39" t="s">
        <v>42</v>
      </c>
      <c r="D1249" s="42">
        <f>_xll.qlCalendarAdvance(Calendar,$D1248,B1249,"f",FALSE)</f>
        <v>48338</v>
      </c>
      <c r="E1249" s="177">
        <f>_xll.qlInterestRateIndexValueDate(IndexON,D1249)</f>
        <v>48338</v>
      </c>
      <c r="F1249" s="193">
        <f>IFERROR(_xll.qlIndexFixing(IndexON,D1249,TRUE,_xll.ohTrigger(RecalcTrigger,TriggerON)),NA())</f>
        <v>1.6982806296530484E-2</v>
      </c>
      <c r="H1249" s="42">
        <f>_xll.qlCalendarAdvance(Calendar,$H1248,B1249,"f",FALSE)</f>
        <v>48338</v>
      </c>
      <c r="I1249" s="177">
        <f>_xll.qlInterestRateIndexValueDate(Index1M,$H1249)</f>
        <v>48340</v>
      </c>
      <c r="J1249" s="182">
        <f>IFERROR(_xll.qlIndexFixing(Index1M,$H1249,TRUE,_xll.ohTrigger(RecalcTrigger,Trigger1M)),NA())</f>
        <v>1.7005520446888578E-2</v>
      </c>
      <c r="K1249" s="44">
        <f>IFERROR(_xll.qlIndexFixing(Index3M,H1249,TRUE,_xll.ohTrigger(RecalcTrigger,Trigger3M)),NA())</f>
        <v>1.7634724586396484E-2</v>
      </c>
      <c r="L1249" s="44">
        <f>IFERROR(_xll.qlIndexFixing(Index6M,$H1249,TRUE,_xll.ohTrigger(RecalcTrigger,Trigger6M)),NA())</f>
        <v>1.771340865679169E-2</v>
      </c>
      <c r="M1249" s="183">
        <f>IFERROR(_xll.qlIndexFixing(Index1Y,$H1249,TRUE,_xll.ohTrigger(RecalcTrigger,Trigger1Y)),NA())</f>
        <v>1.7953314791961401E-2</v>
      </c>
      <c r="N1249" s="182">
        <f>IFERROR(_xll.qlIndexFixing(ONIndex1M,I1249,TRUE,_xll.ohTrigger(RecalcTrigger,Trigger1M)),NA())</f>
        <v>1.7004235401421042E-2</v>
      </c>
      <c r="O1249" s="44">
        <f>IFERROR(_xll.qlIndexFixing(ONIndex3M,I1249,TRUE,_xll.ohTrigger(RecalcTrigger,Trigger3M)),NA())</f>
        <v>1.7649502328591637E-2</v>
      </c>
      <c r="P1249" s="44">
        <f>IFERROR(_xll.qlIndexFixing(ONIndex6M,I1249,TRUE,_xll.ohTrigger(RecalcTrigger,Trigger6M)),NA())</f>
        <v>1.7761537071834255E-2</v>
      </c>
      <c r="Q1249" s="183">
        <f>IFERROR(_xll.qlIndexFixing(ONIndex1Y,I1249,TRUE,_xll.ohTrigger(RecalcTrigger,Trigger1Y)),NA())</f>
        <v>1.8041683686380594E-2</v>
      </c>
    </row>
    <row r="1250" spans="2:17" x14ac:dyDescent="0.2">
      <c r="B1250" s="39" t="s">
        <v>42</v>
      </c>
      <c r="D1250" s="42">
        <f>_xll.qlCalendarAdvance(Calendar,$D1249,B1250,"f",FALSE)</f>
        <v>48345</v>
      </c>
      <c r="E1250" s="177">
        <f>_xll.qlInterestRateIndexValueDate(IndexON,D1250)</f>
        <v>48345</v>
      </c>
      <c r="F1250" s="193">
        <f>IFERROR(_xll.qlIndexFixing(IndexON,D1250,TRUE,_xll.ohTrigger(RecalcTrigger,TriggerON)),NA())</f>
        <v>1.6976088200610917E-2</v>
      </c>
      <c r="H1250" s="42">
        <f>_xll.qlCalendarAdvance(Calendar,$H1249,B1250,"f",FALSE)</f>
        <v>48345</v>
      </c>
      <c r="I1250" s="177">
        <f>_xll.qlInterestRateIndexValueDate(Index1M,$H1250)</f>
        <v>48347</v>
      </c>
      <c r="J1250" s="182">
        <f>IFERROR(_xll.qlIndexFixing(Index1M,$H1250,TRUE,_xll.ohTrigger(RecalcTrigger,Trigger1M)),NA())</f>
        <v>1.6998686874960256E-2</v>
      </c>
      <c r="K1250" s="44">
        <f>IFERROR(_xll.qlIndexFixing(Index3M,H1250,TRUE,_xll.ohTrigger(RecalcTrigger,Trigger3M)),NA())</f>
        <v>1.7625499528625761E-2</v>
      </c>
      <c r="L1250" s="44">
        <f>IFERROR(_xll.qlIndexFixing(Index6M,$H1250,TRUE,_xll.ohTrigger(RecalcTrigger,Trigger6M)),NA())</f>
        <v>1.7703030397736536E-2</v>
      </c>
      <c r="M1250" s="183">
        <f>IFERROR(_xll.qlIndexFixing(Index1Y,$H1250,TRUE,_xll.ohTrigger(RecalcTrigger,Trigger1Y)),NA())</f>
        <v>1.7943063313332563E-2</v>
      </c>
      <c r="N1250" s="182">
        <f>IFERROR(_xll.qlIndexFixing(ONIndex1M,I1250,TRUE,_xll.ohTrigger(RecalcTrigger,Trigger1M)),NA())</f>
        <v>1.6997483262173319E-2</v>
      </c>
      <c r="O1250" s="44">
        <f>IFERROR(_xll.qlIndexFixing(ONIndex3M,I1250,TRUE,_xll.ohTrigger(RecalcTrigger,Trigger3M)),NA())</f>
        <v>1.764053609947247E-2</v>
      </c>
      <c r="P1250" s="44">
        <f>IFERROR(_xll.qlIndexFixing(ONIndex6M,I1250,TRUE,_xll.ohTrigger(RecalcTrigger,Trigger6M)),NA())</f>
        <v>1.7751660039362349E-2</v>
      </c>
      <c r="Q1250" s="183">
        <f>IFERROR(_xll.qlIndexFixing(ONIndex1Y,I1250,TRUE,_xll.ohTrigger(RecalcTrigger,Trigger1Y)),NA())</f>
        <v>1.8032425571226085E-2</v>
      </c>
    </row>
    <row r="1251" spans="2:17" x14ac:dyDescent="0.2">
      <c r="B1251" s="39" t="s">
        <v>42</v>
      </c>
      <c r="D1251" s="42">
        <f>_xll.qlCalendarAdvance(Calendar,$D1250,B1251,"f",FALSE)</f>
        <v>48352</v>
      </c>
      <c r="E1251" s="177">
        <f>_xll.qlInterestRateIndexValueDate(IndexON,D1251)</f>
        <v>48352</v>
      </c>
      <c r="F1251" s="193">
        <f>IFERROR(_xll.qlIndexFixing(IndexON,D1251,TRUE,_xll.ohTrigger(RecalcTrigger,TriggerON)),NA())</f>
        <v>1.6969328393496852E-2</v>
      </c>
      <c r="H1251" s="42">
        <f>_xll.qlCalendarAdvance(Calendar,$H1250,B1251,"f",FALSE)</f>
        <v>48352</v>
      </c>
      <c r="I1251" s="177">
        <f>_xll.qlInterestRateIndexValueDate(Index1M,$H1251)</f>
        <v>48354</v>
      </c>
      <c r="J1251" s="182">
        <f>IFERROR(_xll.qlIndexFixing(Index1M,$H1251,TRUE,_xll.ohTrigger(RecalcTrigger,Trigger1M)),NA())</f>
        <v>1.6991809941869773E-2</v>
      </c>
      <c r="K1251" s="44">
        <f>IFERROR(_xll.qlIndexFixing(Index3M,H1251,TRUE,_xll.ohTrigger(RecalcTrigger,Trigger3M)),NA())</f>
        <v>1.7616238205413085E-2</v>
      </c>
      <c r="L1251" s="44">
        <f>IFERROR(_xll.qlIndexFixing(Index6M,$H1251,TRUE,_xll.ohTrigger(RecalcTrigger,Trigger6M)),NA())</f>
        <v>1.7692620924889831E-2</v>
      </c>
      <c r="M1251" s="183">
        <f>IFERROR(_xll.qlIndexFixing(Index1Y,$H1251,TRUE,_xll.ohTrigger(RecalcTrigger,Trigger1Y)),NA())</f>
        <v>1.7932781570255248E-2</v>
      </c>
      <c r="N1251" s="182">
        <f>IFERROR(_xll.qlIndexFixing(ONIndex1M,I1251,TRUE,_xll.ohTrigger(RecalcTrigger,Trigger1M)),NA())</f>
        <v>1.699068743731047E-2</v>
      </c>
      <c r="O1251" s="44">
        <f>IFERROR(_xll.qlIndexFixing(ONIndex3M,I1251,TRUE,_xll.ohTrigger(RecalcTrigger,Trigger3M)),NA())</f>
        <v>1.7631532089135149E-2</v>
      </c>
      <c r="P1251" s="44">
        <f>IFERROR(_xll.qlIndexFixing(ONIndex6M,I1251,TRUE,_xll.ohTrigger(RecalcTrigger,Trigger6M)),NA())</f>
        <v>1.7741748488102616E-2</v>
      </c>
      <c r="Q1251" s="183">
        <f>IFERROR(_xll.qlIndexFixing(ONIndex1Y,I1251,TRUE,_xll.ohTrigger(RecalcTrigger,Trigger1Y)),NA())</f>
        <v>1.8023131673094994E-2</v>
      </c>
    </row>
    <row r="1252" spans="2:17" x14ac:dyDescent="0.2">
      <c r="B1252" s="39" t="s">
        <v>42</v>
      </c>
      <c r="D1252" s="42">
        <f>_xll.qlCalendarAdvance(Calendar,$D1251,B1252,"f",FALSE)</f>
        <v>48359</v>
      </c>
      <c r="E1252" s="177">
        <f>_xll.qlInterestRateIndexValueDate(IndexON,D1252)</f>
        <v>48359</v>
      </c>
      <c r="F1252" s="193">
        <f>IFERROR(_xll.qlIndexFixing(IndexON,D1252,TRUE,_xll.ohTrigger(RecalcTrigger,TriggerON)),NA())</f>
        <v>1.6962527116834991E-2</v>
      </c>
      <c r="H1252" s="42">
        <f>_xll.qlCalendarAdvance(Calendar,$H1251,B1252,"f",FALSE)</f>
        <v>48359</v>
      </c>
      <c r="I1252" s="177">
        <f>_xll.qlInterestRateIndexValueDate(Index1M,$H1252)</f>
        <v>48361</v>
      </c>
      <c r="J1252" s="182">
        <f>IFERROR(_xll.qlIndexFixing(Index1M,$H1252,TRUE,_xll.ohTrigger(RecalcTrigger,Trigger1M)),NA())</f>
        <v>1.6984889881797305E-2</v>
      </c>
      <c r="K1252" s="44">
        <f>IFERROR(_xll.qlIndexFixing(Index3M,H1252,TRUE,_xll.ohTrigger(RecalcTrigger,Trigger3M)),NA())</f>
        <v>1.760694089745566E-2</v>
      </c>
      <c r="L1252" s="44">
        <f>IFERROR(_xll.qlIndexFixing(Index6M,$H1252,TRUE,_xll.ohTrigger(RecalcTrigger,Trigger6M)),NA())</f>
        <v>1.7682180520649765E-2</v>
      </c>
      <c r="M1252" s="183">
        <f>IFERROR(_xll.qlIndexFixing(Index1Y,$H1252,TRUE,_xll.ohTrigger(RecalcTrigger,Trigger1Y)),NA())</f>
        <v>1.7922469802085818E-2</v>
      </c>
      <c r="N1252" s="182">
        <f>IFERROR(_xll.qlIndexFixing(ONIndex1M,I1252,TRUE,_xll.ohTrigger(RecalcTrigger,Trigger1M)),NA())</f>
        <v>1.6983848160165849E-2</v>
      </c>
      <c r="O1252" s="44">
        <f>IFERROR(_xll.qlIndexFixing(ONIndex3M,I1252,TRUE,_xll.ohTrigger(RecalcTrigger,Trigger3M)),NA())</f>
        <v>1.7622490576716388E-2</v>
      </c>
      <c r="P1252" s="44">
        <f>IFERROR(_xll.qlIndexFixing(ONIndex6M,I1252,TRUE,_xll.ohTrigger(RecalcTrigger,Trigger6M)),NA())</f>
        <v>1.7731802697431576E-2</v>
      </c>
      <c r="Q1252" s="183">
        <f>IFERROR(_xll.qlIndexFixing(ONIndex1Y,I1252,TRUE,_xll.ohTrigger(RecalcTrigger,Trigger1Y)),NA())</f>
        <v>1.8013802226199971E-2</v>
      </c>
    </row>
    <row r="1253" spans="2:17" x14ac:dyDescent="0.2">
      <c r="B1253" s="39" t="s">
        <v>42</v>
      </c>
      <c r="D1253" s="42">
        <f>_xll.qlCalendarAdvance(Calendar,$D1252,B1253,"f",FALSE)</f>
        <v>48366</v>
      </c>
      <c r="E1253" s="177">
        <f>_xll.qlInterestRateIndexValueDate(IndexON,D1253)</f>
        <v>48366</v>
      </c>
      <c r="F1253" s="193">
        <f>IFERROR(_xll.qlIndexFixing(IndexON,D1253,TRUE,_xll.ohTrigger(RecalcTrigger,TriggerON)),NA())</f>
        <v>1.6955684612192101E-2</v>
      </c>
      <c r="H1253" s="42">
        <f>_xll.qlCalendarAdvance(Calendar,$H1252,B1253,"f",FALSE)</f>
        <v>48366</v>
      </c>
      <c r="I1253" s="177">
        <f>_xll.qlInterestRateIndexValueDate(Index1M,$H1253)</f>
        <v>48368</v>
      </c>
      <c r="J1253" s="182">
        <f>IFERROR(_xll.qlIndexFixing(Index1M,$H1253,TRUE,_xll.ohTrigger(RecalcTrigger,Trigger1M)),NA())</f>
        <v>1.6977926928935516E-2</v>
      </c>
      <c r="K1253" s="44">
        <f>IFERROR(_xll.qlIndexFixing(Index3M,H1253,TRUE,_xll.ohTrigger(RecalcTrigger,Trigger3M)),NA())</f>
        <v>1.759760788544287E-2</v>
      </c>
      <c r="L1253" s="44">
        <f>IFERROR(_xll.qlIndexFixing(Index6M,$H1253,TRUE,_xll.ohTrigger(RecalcTrigger,Trigger6M)),NA())</f>
        <v>1.7672686991948447E-2</v>
      </c>
      <c r="M1253" s="183">
        <f>IFERROR(_xll.qlIndexFixing(Index1Y,$H1253,TRUE,_xll.ohTrigger(RecalcTrigger,Trigger1Y)),NA())</f>
        <v>1.79121282481743E-2</v>
      </c>
      <c r="N1253" s="182">
        <f>IFERROR(_xll.qlIndexFixing(ONIndex1M,I1253,TRUE,_xll.ohTrigger(RecalcTrigger,Trigger1M)),NA())</f>
        <v>1.6976965664792232E-2</v>
      </c>
      <c r="O1253" s="44">
        <f>IFERROR(_xll.qlIndexFixing(ONIndex3M,I1253,TRUE,_xll.ohTrigger(RecalcTrigger,Trigger3M)),NA())</f>
        <v>1.7613411841432836E-2</v>
      </c>
      <c r="P1253" s="44">
        <f>IFERROR(_xll.qlIndexFixing(ONIndex6M,I1253,TRUE,_xll.ohTrigger(RecalcTrigger,Trigger6M)),NA())</f>
        <v>1.7721822946565879E-2</v>
      </c>
      <c r="Q1253" s="183">
        <f>IFERROR(_xll.qlIndexFixing(ONIndex1Y,I1253,TRUE,_xll.ohTrigger(RecalcTrigger,Trigger1Y)),NA())</f>
        <v>1.8004437464753664E-2</v>
      </c>
    </row>
    <row r="1254" spans="2:17" x14ac:dyDescent="0.2">
      <c r="B1254" s="39" t="s">
        <v>42</v>
      </c>
      <c r="D1254" s="42">
        <f>_xll.qlCalendarAdvance(Calendar,$D1253,B1254,"f",FALSE)</f>
        <v>48373</v>
      </c>
      <c r="E1254" s="177">
        <f>_xll.qlInterestRateIndexValueDate(IndexON,D1254)</f>
        <v>48373</v>
      </c>
      <c r="F1254" s="193">
        <f>IFERROR(_xll.qlIndexFixing(IndexON,D1254,TRUE,_xll.ohTrigger(RecalcTrigger,TriggerON)),NA())</f>
        <v>1.6948801121134949E-2</v>
      </c>
      <c r="H1254" s="42">
        <f>_xll.qlCalendarAdvance(Calendar,$H1253,B1254,"f",FALSE)</f>
        <v>48373</v>
      </c>
      <c r="I1254" s="177">
        <f>_xll.qlInterestRateIndexValueDate(Index1M,$H1254)</f>
        <v>48375</v>
      </c>
      <c r="J1254" s="182">
        <f>IFERROR(_xll.qlIndexFixing(Index1M,$H1254,TRUE,_xll.ohTrigger(RecalcTrigger,Trigger1M)),NA())</f>
        <v>1.6970921317464582E-2</v>
      </c>
      <c r="K1254" s="44">
        <f>IFERROR(_xll.qlIndexFixing(Index3M,H1254,TRUE,_xll.ohTrigger(RecalcTrigger,Trigger3M)),NA())</f>
        <v>1.7588239450070185E-2</v>
      </c>
      <c r="L1254" s="44">
        <f>IFERROR(_xll.qlIndexFixing(Index6M,$H1254,TRUE,_xll.ohTrigger(RecalcTrigger,Trigger6M)),NA())</f>
        <v>1.7662193328129464E-2</v>
      </c>
      <c r="M1254" s="183">
        <f>IFERROR(_xll.qlIndexFixing(Index1Y,$H1254,TRUE,_xll.ohTrigger(RecalcTrigger,Trigger1Y)),NA())</f>
        <v>1.7901757147863479E-2</v>
      </c>
      <c r="N1254" s="182">
        <f>IFERROR(_xll.qlIndexFixing(ONIndex1M,I1254,TRUE,_xll.ohTrigger(RecalcTrigger,Trigger1M)),NA())</f>
        <v>1.697004018476278E-2</v>
      </c>
      <c r="O1254" s="44">
        <f>IFERROR(_xll.qlIndexFixing(ONIndex3M,I1254,TRUE,_xll.ohTrigger(RecalcTrigger,Trigger3M)),NA())</f>
        <v>1.7604296162581079E-2</v>
      </c>
      <c r="P1254" s="44">
        <f>IFERROR(_xll.qlIndexFixing(ONIndex6M,I1254,TRUE,_xll.ohTrigger(RecalcTrigger,Trigger6M)),NA())</f>
        <v>1.7711809514882049E-2</v>
      </c>
      <c r="Q1254" s="183">
        <f>IFERROR(_xll.qlIndexFixing(ONIndex1Y,I1254,TRUE,_xll.ohTrigger(RecalcTrigger,Trigger1Y)),NA())</f>
        <v>1.7995037622888788E-2</v>
      </c>
    </row>
    <row r="1255" spans="2:17" x14ac:dyDescent="0.2">
      <c r="B1255" s="39" t="s">
        <v>42</v>
      </c>
      <c r="D1255" s="42">
        <f>_xll.qlCalendarAdvance(Calendar,$D1254,B1255,"f",FALSE)</f>
        <v>48380</v>
      </c>
      <c r="E1255" s="177">
        <f>_xll.qlInterestRateIndexValueDate(IndexON,D1255)</f>
        <v>48380</v>
      </c>
      <c r="F1255" s="193">
        <f>IFERROR(_xll.qlIndexFixing(IndexON,D1255,TRUE,_xll.ohTrigger(RecalcTrigger,TriggerON)),NA())</f>
        <v>1.6941876885470109E-2</v>
      </c>
      <c r="H1255" s="42">
        <f>_xll.qlCalendarAdvance(Calendar,$H1254,B1255,"f",FALSE)</f>
        <v>48380</v>
      </c>
      <c r="I1255" s="177">
        <f>_xll.qlInterestRateIndexValueDate(Index1M,$H1255)</f>
        <v>48382</v>
      </c>
      <c r="J1255" s="182">
        <f>IFERROR(_xll.qlIndexFixing(Index1M,$H1255,TRUE,_xll.ohTrigger(RecalcTrigger,Trigger1M)),NA())</f>
        <v>1.6963873281572173E-2</v>
      </c>
      <c r="K1255" s="44">
        <f>IFERROR(_xll.qlIndexFixing(Index3M,H1255,TRUE,_xll.ohTrigger(RecalcTrigger,Trigger3M)),NA())</f>
        <v>1.7578835872025245E-2</v>
      </c>
      <c r="L1255" s="44">
        <f>IFERROR(_xll.qlIndexFixing(Index6M,$H1255,TRUE,_xll.ohTrigger(RecalcTrigger,Trigger6M)),NA())</f>
        <v>1.7651669523077146E-2</v>
      </c>
      <c r="M1255" s="183">
        <f>IFERROR(_xll.qlIndexFixing(Index1Y,$H1255,TRUE,_xll.ohTrigger(RecalcTrigger,Trigger1Y)),NA())</f>
        <v>1.7891356740488702E-2</v>
      </c>
      <c r="N1255" s="182">
        <f>IFERROR(_xll.qlIndexFixing(ONIndex1M,I1255,TRUE,_xll.ohTrigger(RecalcTrigger,Trigger1M)),NA())</f>
        <v>1.6963071954050335E-2</v>
      </c>
      <c r="O1255" s="44">
        <f>IFERROR(_xll.qlIndexFixing(ONIndex3M,I1255,TRUE,_xll.ohTrigger(RecalcTrigger,Trigger3M)),NA())</f>
        <v>1.7595143819217895E-2</v>
      </c>
      <c r="P1255" s="44">
        <f>IFERROR(_xll.qlIndexFixing(ONIndex6M,I1255,TRUE,_xll.ohTrigger(RecalcTrigger,Trigger6M)),NA())</f>
        <v>1.7701762681836541E-2</v>
      </c>
      <c r="Q1255" s="183">
        <f>IFERROR(_xll.qlIndexFixing(ONIndex1Y,I1255,TRUE,_xll.ohTrigger(RecalcTrigger,Trigger1Y)),NA())</f>
        <v>1.798560293481799E-2</v>
      </c>
    </row>
    <row r="1256" spans="2:17" x14ac:dyDescent="0.2">
      <c r="B1256" s="39" t="s">
        <v>42</v>
      </c>
      <c r="D1256" s="42">
        <f>_xll.qlCalendarAdvance(Calendar,$D1255,B1256,"f",FALSE)</f>
        <v>48387</v>
      </c>
      <c r="E1256" s="177">
        <f>_xll.qlInterestRateIndexValueDate(IndexON,D1256)</f>
        <v>48387</v>
      </c>
      <c r="F1256" s="193">
        <f>IFERROR(_xll.qlIndexFixing(IndexON,D1256,TRUE,_xll.ohTrigger(RecalcTrigger,TriggerON)),NA())</f>
        <v>1.6934912146524539E-2</v>
      </c>
      <c r="H1256" s="42">
        <f>_xll.qlCalendarAdvance(Calendar,$H1255,B1256,"f",FALSE)</f>
        <v>48387</v>
      </c>
      <c r="I1256" s="177">
        <f>_xll.qlInterestRateIndexValueDate(Index1M,$H1256)</f>
        <v>48389</v>
      </c>
      <c r="J1256" s="182">
        <f>IFERROR(_xll.qlIndexFixing(Index1M,$H1256,TRUE,_xll.ohTrigger(RecalcTrigger,Trigger1M)),NA())</f>
        <v>1.695678305544096E-2</v>
      </c>
      <c r="K1256" s="44">
        <f>IFERROR(_xll.qlIndexFixing(Index3M,H1256,TRUE,_xll.ohTrigger(RecalcTrigger,Trigger3M)),NA())</f>
        <v>1.7569397431998313E-2</v>
      </c>
      <c r="L1256" s="44">
        <f>IFERROR(_xll.qlIndexFixing(Index6M,$H1256,TRUE,_xll.ohTrigger(RecalcTrigger,Trigger6M)),NA())</f>
        <v>1.7641115859123469E-2</v>
      </c>
      <c r="M1256" s="183">
        <f>IFERROR(_xll.qlIndexFixing(Index1Y,$H1256,TRUE,_xll.ohTrigger(RecalcTrigger,Trigger1Y)),NA())</f>
        <v>1.7880927265377655E-2</v>
      </c>
      <c r="N1256" s="182">
        <f>IFERROR(_xll.qlIndexFixing(ONIndex1M,I1256,TRUE,_xll.ohTrigger(RecalcTrigger,Trigger1M)),NA())</f>
        <v>1.6956061206228057E-2</v>
      </c>
      <c r="O1256" s="44">
        <f>IFERROR(_xll.qlIndexFixing(ONIndex3M,I1256,TRUE,_xll.ohTrigger(RecalcTrigger,Trigger3M)),NA())</f>
        <v>1.7585955090559935E-2</v>
      </c>
      <c r="P1256" s="44">
        <f>IFERROR(_xll.qlIndexFixing(ONIndex6M,I1256,TRUE,_xll.ohTrigger(RecalcTrigger,Trigger6M)),NA())</f>
        <v>1.769168272680588E-2</v>
      </c>
      <c r="Q1256" s="183">
        <f>IFERROR(_xll.qlIndexFixing(ONIndex1Y,I1256,TRUE,_xll.ohTrigger(RecalcTrigger,Trigger1Y)),NA())</f>
        <v>1.7976133634753921E-2</v>
      </c>
    </row>
    <row r="1257" spans="2:17" x14ac:dyDescent="0.2">
      <c r="B1257" s="39" t="s">
        <v>42</v>
      </c>
      <c r="D1257" s="42">
        <f>_xll.qlCalendarAdvance(Calendar,$D1256,B1257,"f",FALSE)</f>
        <v>48394</v>
      </c>
      <c r="E1257" s="177">
        <f>_xll.qlInterestRateIndexValueDate(IndexON,D1257)</f>
        <v>48394</v>
      </c>
      <c r="F1257" s="193">
        <f>IFERROR(_xll.qlIndexFixing(IndexON,D1257,TRUE,_xll.ohTrigger(RecalcTrigger,TriggerON)),NA())</f>
        <v>1.6927907146024879E-2</v>
      </c>
      <c r="H1257" s="42">
        <f>_xll.qlCalendarAdvance(Calendar,$H1256,B1257,"f",FALSE)</f>
        <v>48394</v>
      </c>
      <c r="I1257" s="177">
        <f>_xll.qlInterestRateIndexValueDate(Index1M,$H1257)</f>
        <v>48396</v>
      </c>
      <c r="J1257" s="182">
        <f>IFERROR(_xll.qlIndexFixing(Index1M,$H1257,TRUE,_xll.ohTrigger(RecalcTrigger,Trigger1M)),NA())</f>
        <v>1.6949650873261113E-2</v>
      </c>
      <c r="K1257" s="44">
        <f>IFERROR(_xll.qlIndexFixing(Index3M,H1257,TRUE,_xll.ohTrigger(RecalcTrigger,Trigger3M)),NA())</f>
        <v>1.7559924410674419E-2</v>
      </c>
      <c r="L1257" s="44">
        <f>IFERROR(_xll.qlIndexFixing(Index6M,$H1257,TRUE,_xll.ohTrigger(RecalcTrigger,Trigger6M)),NA())</f>
        <v>1.7629524412130716E-2</v>
      </c>
      <c r="M1257" s="183">
        <f>IFERROR(_xll.qlIndexFixing(Index1Y,$H1257,TRUE,_xll.ohTrigger(RecalcTrigger,Trigger1Y)),NA())</f>
        <v>1.7870468961851887E-2</v>
      </c>
      <c r="N1257" s="182">
        <f>IFERROR(_xll.qlIndexFixing(ONIndex1M,I1257,TRUE,_xll.ohTrigger(RecalcTrigger,Trigger1M)),NA())</f>
        <v>1.6949008175028979E-2</v>
      </c>
      <c r="O1257" s="44">
        <f>IFERROR(_xll.qlIndexFixing(ONIndex3M,I1257,TRUE,_xll.ohTrigger(RecalcTrigger,Trigger3M)),NA())</f>
        <v>1.7576730255903783E-2</v>
      </c>
      <c r="P1257" s="44">
        <f>IFERROR(_xll.qlIndexFixing(ONIndex6M,I1257,TRUE,_xll.ohTrigger(RecalcTrigger,Trigger6M)),NA())</f>
        <v>1.7681569929086649E-2</v>
      </c>
      <c r="Q1257" s="183">
        <f>IFERROR(_xll.qlIndexFixing(ONIndex1Y,I1257,TRUE,_xll.ohTrigger(RecalcTrigger,Trigger1Y)),NA())</f>
        <v>1.7966629956829294E-2</v>
      </c>
    </row>
    <row r="1258" spans="2:17" x14ac:dyDescent="0.2">
      <c r="B1258" s="39" t="s">
        <v>42</v>
      </c>
      <c r="D1258" s="42">
        <f>_xll.qlCalendarAdvance(Calendar,$D1257,B1258,"f",FALSE)</f>
        <v>48401</v>
      </c>
      <c r="E1258" s="177">
        <f>_xll.qlInterestRateIndexValueDate(IndexON,D1258)</f>
        <v>48401</v>
      </c>
      <c r="F1258" s="193">
        <f>IFERROR(_xll.qlIndexFixing(IndexON,D1258,TRUE,_xll.ohTrigger(RecalcTrigger,TriggerON)),NA())</f>
        <v>1.6920862125697766E-2</v>
      </c>
      <c r="H1258" s="42">
        <f>_xll.qlCalendarAdvance(Calendar,$H1257,B1258,"f",FALSE)</f>
        <v>48401</v>
      </c>
      <c r="I1258" s="177">
        <f>_xll.qlInterestRateIndexValueDate(Index1M,$H1258)</f>
        <v>48403</v>
      </c>
      <c r="J1258" s="182">
        <f>IFERROR(_xll.qlIndexFixing(Index1M,$H1258,TRUE,_xll.ohTrigger(RecalcTrigger,Trigger1M)),NA())</f>
        <v>1.6942476969210307E-2</v>
      </c>
      <c r="K1258" s="44">
        <f>IFERROR(_xll.qlIndexFixing(Index3M,H1258,TRUE,_xll.ohTrigger(RecalcTrigger,Trigger3M)),NA())</f>
        <v>1.7550417088741221E-2</v>
      </c>
      <c r="L1258" s="44">
        <f>IFERROR(_xll.qlIndexFixing(Index6M,$H1258,TRUE,_xll.ohTrigger(RecalcTrigger,Trigger6M)),NA())</f>
        <v>1.7618904349614866E-2</v>
      </c>
      <c r="M1258" s="183">
        <f>IFERROR(_xll.qlIndexFixing(Index1Y,$H1258,TRUE,_xll.ohTrigger(RecalcTrigger,Trigger1Y)),NA())</f>
        <v>1.7859982069223741E-2</v>
      </c>
      <c r="N1258" s="182">
        <f>IFERROR(_xll.qlIndexFixing(ONIndex1M,I1258,TRUE,_xll.ohTrigger(RecalcTrigger,Trigger1M)),NA())</f>
        <v>1.6941913094505878E-2</v>
      </c>
      <c r="O1258" s="44">
        <f>IFERROR(_xll.qlIndexFixing(ONIndex3M,I1258,TRUE,_xll.ohTrigger(RecalcTrigger,Trigger3M)),NA())</f>
        <v>1.756746959446609E-2</v>
      </c>
      <c r="P1258" s="44">
        <f>IFERROR(_xll.qlIndexFixing(ONIndex6M,I1258,TRUE,_xll.ohTrigger(RecalcTrigger,Trigger6M)),NA())</f>
        <v>1.7671424568055372E-2</v>
      </c>
      <c r="Q1258" s="183">
        <f>IFERROR(_xll.qlIndexFixing(ONIndex1Y,I1258,TRUE,_xll.ohTrigger(RecalcTrigger,Trigger1Y)),NA())</f>
        <v>1.7957092135256758E-2</v>
      </c>
    </row>
    <row r="1259" spans="2:17" x14ac:dyDescent="0.2">
      <c r="B1259" s="39" t="s">
        <v>42</v>
      </c>
      <c r="D1259" s="42">
        <f>_xll.qlCalendarAdvance(Calendar,$D1258,B1259,"f",FALSE)</f>
        <v>48408</v>
      </c>
      <c r="E1259" s="177">
        <f>_xll.qlInterestRateIndexValueDate(IndexON,D1259)</f>
        <v>48408</v>
      </c>
      <c r="F1259" s="193">
        <f>IFERROR(_xll.qlIndexFixing(IndexON,D1259,TRUE,_xll.ohTrigger(RecalcTrigger,TriggerON)),NA())</f>
        <v>1.6913777327030033E-2</v>
      </c>
      <c r="H1259" s="42">
        <f>_xll.qlCalendarAdvance(Calendar,$H1258,B1259,"f",FALSE)</f>
        <v>48408</v>
      </c>
      <c r="I1259" s="177">
        <f>_xll.qlInterestRateIndexValueDate(Index1M,$H1259)</f>
        <v>48410</v>
      </c>
      <c r="J1259" s="182">
        <f>IFERROR(_xll.qlIndexFixing(Index1M,$H1259,TRUE,_xll.ohTrigger(RecalcTrigger,Trigger1M)),NA())</f>
        <v>1.6935261577478711E-2</v>
      </c>
      <c r="K1259" s="44">
        <f>IFERROR(_xll.qlIndexFixing(Index3M,H1259,TRUE,_xll.ohTrigger(RecalcTrigger,Trigger3M)),NA())</f>
        <v>1.7540875746877668E-2</v>
      </c>
      <c r="L1259" s="44">
        <f>IFERROR(_xll.qlIndexFixing(Index6M,$H1259,TRUE,_xll.ohTrigger(RecalcTrigger,Trigger6M)),NA())</f>
        <v>1.7608255332357187E-2</v>
      </c>
      <c r="M1259" s="183">
        <f>IFERROR(_xll.qlIndexFixing(Index1Y,$H1259,TRUE,_xll.ohTrigger(RecalcTrigger,Trigger1Y)),NA())</f>
        <v>1.7849466826799443E-2</v>
      </c>
      <c r="N1259" s="182">
        <f>IFERROR(_xll.qlIndexFixing(ONIndex1M,I1259,TRUE,_xll.ohTrigger(RecalcTrigger,Trigger1M)),NA())</f>
        <v>1.693477619815198E-2</v>
      </c>
      <c r="O1259" s="44">
        <f>IFERROR(_xll.qlIndexFixing(ONIndex3M,I1259,TRUE,_xll.ohTrigger(RecalcTrigger,Trigger3M)),NA())</f>
        <v>1.7558173385303633E-2</v>
      </c>
      <c r="P1259" s="44">
        <f>IFERROR(_xll.qlIndexFixing(ONIndex6M,I1259,TRUE,_xll.ohTrigger(RecalcTrigger,Trigger6M)),NA())</f>
        <v>1.7661246923088569E-2</v>
      </c>
      <c r="Q1259" s="183">
        <f>IFERROR(_xll.qlIndexFixing(ONIndex1Y,I1259,TRUE,_xll.ohTrigger(RecalcTrigger,Trigger1Y)),NA())</f>
        <v>1.794752040408909E-2</v>
      </c>
    </row>
    <row r="1260" spans="2:17" x14ac:dyDescent="0.2">
      <c r="B1260" s="39" t="s">
        <v>42</v>
      </c>
      <c r="D1260" s="42">
        <f>_xll.qlCalendarAdvance(Calendar,$D1259,B1260,"f",FALSE)</f>
        <v>48415</v>
      </c>
      <c r="E1260" s="177">
        <f>_xll.qlInterestRateIndexValueDate(IndexON,D1260)</f>
        <v>48415</v>
      </c>
      <c r="F1260" s="193">
        <f>IFERROR(_xll.qlIndexFixing(IndexON,D1260,TRUE,_xll.ohTrigger(RecalcTrigger,TriggerON)),NA())</f>
        <v>1.6906652991428572E-2</v>
      </c>
      <c r="H1260" s="42">
        <f>_xll.qlCalendarAdvance(Calendar,$H1259,B1260,"f",FALSE)</f>
        <v>48415</v>
      </c>
      <c r="I1260" s="177">
        <f>_xll.qlInterestRateIndexValueDate(Index1M,$H1260)</f>
        <v>48417</v>
      </c>
      <c r="J1260" s="182">
        <f>IFERROR(_xll.qlIndexFixing(Index1M,$H1260,TRUE,_xll.ohTrigger(RecalcTrigger,Trigger1M)),NA())</f>
        <v>1.6928004932251495E-2</v>
      </c>
      <c r="K1260" s="44">
        <f>IFERROR(_xll.qlIndexFixing(Index3M,H1260,TRUE,_xll.ohTrigger(RecalcTrigger,Trigger3M)),NA())</f>
        <v>1.753130066576707E-2</v>
      </c>
      <c r="L1260" s="44">
        <f>IFERROR(_xll.qlIndexFixing(Index6M,$H1260,TRUE,_xll.ohTrigger(RecalcTrigger,Trigger6M)),NA())</f>
        <v>1.7597577642717192E-2</v>
      </c>
      <c r="M1260" s="183">
        <f>IFERROR(_xll.qlIndexFixing(Index1Y,$H1260,TRUE,_xll.ohTrigger(RecalcTrigger,Trigger1Y)),NA())</f>
        <v>1.7838923473877107E-2</v>
      </c>
      <c r="N1260" s="182">
        <f>IFERROR(_xll.qlIndexFixing(ONIndex1M,I1260,TRUE,_xll.ohTrigger(RecalcTrigger,Trigger1M)),NA())</f>
        <v>1.6927597719860188E-2</v>
      </c>
      <c r="O1260" s="44">
        <f>IFERROR(_xll.qlIndexFixing(ONIndex3M,I1260,TRUE,_xll.ohTrigger(RecalcTrigger,Trigger3M)),NA())</f>
        <v>1.7548841907633062E-2</v>
      </c>
      <c r="P1260" s="44">
        <f>IFERROR(_xll.qlIndexFixing(ONIndex6M,I1260,TRUE,_xll.ohTrigger(RecalcTrigger,Trigger6M)),NA())</f>
        <v>1.7651037273482828E-2</v>
      </c>
      <c r="Q1260" s="183">
        <f>IFERROR(_xll.qlIndexFixing(ONIndex1Y,I1260,TRUE,_xll.ohTrigger(RecalcTrigger,Trigger1Y)),NA())</f>
        <v>1.7937914997778748E-2</v>
      </c>
    </row>
    <row r="1261" spans="2:17" x14ac:dyDescent="0.2">
      <c r="B1261" s="39" t="s">
        <v>42</v>
      </c>
      <c r="D1261" s="42">
        <f>_xll.qlCalendarAdvance(Calendar,$D1260,B1261,"f",FALSE)</f>
        <v>48422</v>
      </c>
      <c r="E1261" s="177">
        <f>_xll.qlInterestRateIndexValueDate(IndexON,D1261)</f>
        <v>48422</v>
      </c>
      <c r="F1261" s="193">
        <f>IFERROR(_xll.qlIndexFixing(IndexON,D1261,TRUE,_xll.ohTrigger(RecalcTrigger,TriggerON)),NA())</f>
        <v>1.6899489360859832E-2</v>
      </c>
      <c r="H1261" s="42">
        <f>_xll.qlCalendarAdvance(Calendar,$H1260,B1261,"f",FALSE)</f>
        <v>48422</v>
      </c>
      <c r="I1261" s="177">
        <f>_xll.qlInterestRateIndexValueDate(Index1M,$H1261)</f>
        <v>48424</v>
      </c>
      <c r="J1261" s="182">
        <f>IFERROR(_xll.qlIndexFixing(Index1M,$H1261,TRUE,_xll.ohTrigger(RecalcTrigger,Trigger1M)),NA())</f>
        <v>1.6920707267711332E-2</v>
      </c>
      <c r="K1261" s="44">
        <f>IFERROR(_xll.qlIndexFixing(Index3M,H1261,TRUE,_xll.ohTrigger(RecalcTrigger,Trigger3M)),NA())</f>
        <v>1.7521692126089249E-2</v>
      </c>
      <c r="L1261" s="44">
        <f>IFERROR(_xll.qlIndexFixing(Index6M,$H1261,TRUE,_xll.ohTrigger(RecalcTrigger,Trigger6M)),NA())</f>
        <v>1.7586871563049229E-2</v>
      </c>
      <c r="M1261" s="183">
        <f>IFERROR(_xll.qlIndexFixing(Index1Y,$H1261,TRUE,_xll.ohTrigger(RecalcTrigger,Trigger1Y)),NA())</f>
        <v>1.7828352249747399E-2</v>
      </c>
      <c r="N1261" s="182">
        <f>IFERROR(_xll.qlIndexFixing(ONIndex1M,I1261,TRUE,_xll.ohTrigger(RecalcTrigger,Trigger1M)),NA())</f>
        <v>1.6920377893363536E-2</v>
      </c>
      <c r="O1261" s="44">
        <f>IFERROR(_xll.qlIndexFixing(ONIndex3M,I1261,TRUE,_xll.ohTrigger(RecalcTrigger,Trigger3M)),NA())</f>
        <v>1.7539475440830898E-2</v>
      </c>
      <c r="P1261" s="44">
        <f>IFERROR(_xll.qlIndexFixing(ONIndex6M,I1261,TRUE,_xll.ohTrigger(RecalcTrigger,Trigger6M)),NA())</f>
        <v>1.7640795898694606E-2</v>
      </c>
      <c r="Q1261" s="183">
        <f>IFERROR(_xll.qlIndexFixing(ONIndex1Y,I1261,TRUE,_xll.ohTrigger(RecalcTrigger,Trigger1Y)),NA())</f>
        <v>1.7928276150378508E-2</v>
      </c>
    </row>
    <row r="1262" spans="2:17" x14ac:dyDescent="0.2">
      <c r="B1262" s="39" t="s">
        <v>42</v>
      </c>
      <c r="D1262" s="42">
        <f>_xll.qlCalendarAdvance(Calendar,$D1261,B1262,"f",FALSE)</f>
        <v>48429</v>
      </c>
      <c r="E1262" s="177">
        <f>_xll.qlInterestRateIndexValueDate(IndexON,D1262)</f>
        <v>48429</v>
      </c>
      <c r="F1262" s="193">
        <f>IFERROR(_xll.qlIndexFixing(IndexON,D1262,TRUE,_xll.ohTrigger(RecalcTrigger,TriggerON)),NA())</f>
        <v>1.689228667665077E-2</v>
      </c>
      <c r="H1262" s="42">
        <f>_xll.qlCalendarAdvance(Calendar,$H1261,B1262,"f",FALSE)</f>
        <v>48429</v>
      </c>
      <c r="I1262" s="177">
        <f>_xll.qlInterestRateIndexValueDate(Index1M,$H1262)</f>
        <v>48431</v>
      </c>
      <c r="J1262" s="182">
        <f>IFERROR(_xll.qlIndexFixing(Index1M,$H1262,TRUE,_xll.ohTrigger(RecalcTrigger,Trigger1M)),NA())</f>
        <v>1.6913368818040897E-2</v>
      </c>
      <c r="K1262" s="44">
        <f>IFERROR(_xll.qlIndexFixing(Index3M,H1262,TRUE,_xll.ohTrigger(RecalcTrigger,Trigger3M)),NA())</f>
        <v>1.7512050408520559E-2</v>
      </c>
      <c r="L1262" s="44">
        <f>IFERROR(_xll.qlIndexFixing(Index6M,$H1262,TRUE,_xll.ohTrigger(RecalcTrigger,Trigger6M)),NA())</f>
        <v>1.7576137375703793E-2</v>
      </c>
      <c r="M1262" s="183">
        <f>IFERROR(_xll.qlIndexFixing(Index1Y,$H1262,TRUE,_xll.ohTrigger(RecalcTrigger,Trigger1Y)),NA())</f>
        <v>1.7817753393693108E-2</v>
      </c>
      <c r="N1262" s="182">
        <f>IFERROR(_xll.qlIndexFixing(ONIndex1M,I1262,TRUE,_xll.ohTrigger(RecalcTrigger,Trigger1M)),NA())</f>
        <v>1.6913116952474994E-2</v>
      </c>
      <c r="O1262" s="44">
        <f>IFERROR(_xll.qlIndexFixing(ONIndex3M,I1262,TRUE,_xll.ohTrigger(RecalcTrigger,Trigger3M)),NA())</f>
        <v>1.7530074263953921E-2</v>
      </c>
      <c r="P1262" s="44">
        <f>IFERROR(_xll.qlIndexFixing(ONIndex6M,I1262,TRUE,_xll.ohTrigger(RecalcTrigger,Trigger6M)),NA())</f>
        <v>1.7630523077940552E-2</v>
      </c>
      <c r="Q1262" s="183">
        <f>IFERROR(_xll.qlIndexFixing(ONIndex1Y,I1262,TRUE,_xll.ohTrigger(RecalcTrigger,Trigger1Y)),NA())</f>
        <v>1.7918604095941149E-2</v>
      </c>
    </row>
    <row r="1263" spans="2:17" x14ac:dyDescent="0.2">
      <c r="B1263" s="39" t="s">
        <v>42</v>
      </c>
      <c r="D1263" s="42">
        <f>_xll.qlCalendarAdvance(Calendar,$D1262,B1263,"f",FALSE)</f>
        <v>48436</v>
      </c>
      <c r="E1263" s="177">
        <f>_xll.qlInterestRateIndexValueDate(IndexON,D1263)</f>
        <v>48436</v>
      </c>
      <c r="F1263" s="193">
        <f>IFERROR(_xll.qlIndexFixing(IndexON,D1263,TRUE,_xll.ohTrigger(RecalcTrigger,TriggerON)),NA())</f>
        <v>1.6885045180528024E-2</v>
      </c>
      <c r="H1263" s="42">
        <f>_xll.qlCalendarAdvance(Calendar,$H1262,B1263,"f",FALSE)</f>
        <v>48436</v>
      </c>
      <c r="I1263" s="177">
        <f>_xll.qlInterestRateIndexValueDate(Index1M,$H1263)</f>
        <v>48438</v>
      </c>
      <c r="J1263" s="182">
        <f>IFERROR(_xll.qlIndexFixing(Index1M,$H1263,TRUE,_xll.ohTrigger(RecalcTrigger,Trigger1M)),NA())</f>
        <v>1.6905989817427858E-2</v>
      </c>
      <c r="K1263" s="44">
        <f>IFERROR(_xll.qlIndexFixing(Index3M,H1263,TRUE,_xll.ohTrigger(RecalcTrigger,Trigger3M)),NA())</f>
        <v>1.7502375793738218E-2</v>
      </c>
      <c r="L1263" s="44">
        <f>IFERROR(_xll.qlIndexFixing(Index6M,$H1263,TRUE,_xll.ohTrigger(RecalcTrigger,Trigger6M)),NA())</f>
        <v>1.7565375363026211E-2</v>
      </c>
      <c r="M1263" s="183">
        <f>IFERROR(_xll.qlIndexFixing(Index1Y,$H1263,TRUE,_xll.ohTrigger(RecalcTrigger,Trigger1Y)),NA())</f>
        <v>1.7807127144989575E-2</v>
      </c>
      <c r="N1263" s="182">
        <f>IFERROR(_xll.qlIndexFixing(ONIndex1M,I1263,TRUE,_xll.ohTrigger(RecalcTrigger,Trigger1M)),NA())</f>
        <v>1.6905815130847657E-2</v>
      </c>
      <c r="O1263" s="44">
        <f>IFERROR(_xll.qlIndexFixing(ONIndex3M,I1263,TRUE,_xll.ohTrigger(RecalcTrigger,Trigger3M)),NA())</f>
        <v>1.7520638656138843E-2</v>
      </c>
      <c r="P1263" s="44">
        <f>IFERROR(_xll.qlIndexFixing(ONIndex6M,I1263,TRUE,_xll.ohTrigger(RecalcTrigger,Trigger6M)),NA())</f>
        <v>1.7620219090836997E-2</v>
      </c>
      <c r="Q1263" s="183">
        <f>IFERROR(_xll.qlIndexFixing(ONIndex1Y,I1263,TRUE,_xll.ohTrigger(RecalcTrigger,Trigger1Y)),NA())</f>
        <v>1.7908899068759254E-2</v>
      </c>
    </row>
    <row r="1264" spans="2:17" x14ac:dyDescent="0.2">
      <c r="B1264" s="39" t="s">
        <v>42</v>
      </c>
      <c r="D1264" s="42">
        <f>_xll.qlCalendarAdvance(Calendar,$D1263,B1264,"f",FALSE)</f>
        <v>48443</v>
      </c>
      <c r="E1264" s="177">
        <f>_xll.qlInterestRateIndexValueDate(IndexON,D1264)</f>
        <v>48443</v>
      </c>
      <c r="F1264" s="193">
        <f>IFERROR(_xll.qlIndexFixing(IndexON,D1264,TRUE,_xll.ohTrigger(RecalcTrigger,TriggerON)),NA())</f>
        <v>1.6877765114138299E-2</v>
      </c>
      <c r="H1264" s="42">
        <f>_xll.qlCalendarAdvance(Calendar,$H1263,B1264,"f",FALSE)</f>
        <v>48443</v>
      </c>
      <c r="I1264" s="177">
        <f>_xll.qlInterestRateIndexValueDate(Index1M,$H1264)</f>
        <v>48445</v>
      </c>
      <c r="J1264" s="182">
        <f>IFERROR(_xll.qlIndexFixing(Index1M,$H1264,TRUE,_xll.ohTrigger(RecalcTrigger,Trigger1M)),NA())</f>
        <v>1.6898570500054888E-2</v>
      </c>
      <c r="K1264" s="44">
        <f>IFERROR(_xll.qlIndexFixing(Index3M,H1264,TRUE,_xll.ohTrigger(RecalcTrigger,Trigger3M)),NA())</f>
        <v>1.7492668562413369E-2</v>
      </c>
      <c r="L1264" s="44">
        <f>IFERROR(_xll.qlIndexFixing(Index6M,$H1264,TRUE,_xll.ohTrigger(RecalcTrigger,Trigger6M)),NA())</f>
        <v>1.7554585807354937E-2</v>
      </c>
      <c r="M1264" s="183">
        <f>IFERROR(_xll.qlIndexFixing(Index1Y,$H1264,TRUE,_xll.ohTrigger(RecalcTrigger,Trigger1Y)),NA())</f>
        <v>1.7796473742903589E-2</v>
      </c>
      <c r="N1264" s="182">
        <f>IFERROR(_xll.qlIndexFixing(ONIndex1M,I1264,TRUE,_xll.ohTrigger(RecalcTrigger,Trigger1M)),NA())</f>
        <v>1.6898472662454367E-2</v>
      </c>
      <c r="O1264" s="44">
        <f>IFERROR(_xll.qlIndexFixing(ONIndex3M,I1264,TRUE,_xll.ohTrigger(RecalcTrigger,Trigger3M)),NA())</f>
        <v>1.751116889668225E-2</v>
      </c>
      <c r="P1264" s="44">
        <f>IFERROR(_xll.qlIndexFixing(ONIndex6M,I1264,TRUE,_xll.ohTrigger(RecalcTrigger,Trigger6M)),NA())</f>
        <v>1.7609884216520655E-2</v>
      </c>
      <c r="Q1264" s="183">
        <f>IFERROR(_xll.qlIndexFixing(ONIndex1Y,I1264,TRUE,_xll.ohTrigger(RecalcTrigger,Trigger1Y)),NA())</f>
        <v>1.789916130312541E-2</v>
      </c>
    </row>
    <row r="1265" spans="2:17" x14ac:dyDescent="0.2">
      <c r="B1265" s="39" t="s">
        <v>42</v>
      </c>
      <c r="D1265" s="42">
        <f>_xll.qlCalendarAdvance(Calendar,$D1264,B1265,"f",FALSE)</f>
        <v>48450</v>
      </c>
      <c r="E1265" s="177">
        <f>_xll.qlInterestRateIndexValueDate(IndexON,D1265)</f>
        <v>48450</v>
      </c>
      <c r="F1265" s="193">
        <f>IFERROR(_xll.qlIndexFixing(IndexON,D1265,TRUE,_xll.ohTrigger(RecalcTrigger,TriggerON)),NA())</f>
        <v>1.6870446718888488E-2</v>
      </c>
      <c r="H1265" s="42">
        <f>_xll.qlCalendarAdvance(Calendar,$H1264,B1265,"f",FALSE)</f>
        <v>48450</v>
      </c>
      <c r="I1265" s="177">
        <f>_xll.qlInterestRateIndexValueDate(Index1M,$H1265)</f>
        <v>48452</v>
      </c>
      <c r="J1265" s="182">
        <f>IFERROR(_xll.qlIndexFixing(Index1M,$H1265,TRUE,_xll.ohTrigger(RecalcTrigger,Trigger1M)),NA())</f>
        <v>1.6891111100104661E-2</v>
      </c>
      <c r="K1265" s="44">
        <f>IFERROR(_xll.qlIndexFixing(Index3M,H1265,TRUE,_xll.ohTrigger(RecalcTrigger,Trigger3M)),NA())</f>
        <v>1.7482928995219756E-2</v>
      </c>
      <c r="L1265" s="44">
        <f>IFERROR(_xll.qlIndexFixing(Index6M,$H1265,TRUE,_xll.ohTrigger(RecalcTrigger,Trigger6M)),NA())</f>
        <v>1.7543768991026703E-2</v>
      </c>
      <c r="M1265" s="183">
        <f>IFERROR(_xll.qlIndexFixing(Index1Y,$H1265,TRUE,_xll.ohTrigger(RecalcTrigger,Trigger1Y)),NA())</f>
        <v>1.7785793426694733E-2</v>
      </c>
      <c r="N1265" s="182">
        <f>IFERROR(_xll.qlIndexFixing(ONIndex1M,I1265,TRUE,_xll.ohTrigger(RecalcTrigger,Trigger1M)),NA())</f>
        <v>1.6891089780788349E-2</v>
      </c>
      <c r="O1265" s="44">
        <f>IFERROR(_xll.qlIndexFixing(ONIndex3M,I1265,TRUE,_xll.ohTrigger(RecalcTrigger,Trigger3M)),NA())</f>
        <v>1.7501665264800792E-2</v>
      </c>
      <c r="P1265" s="44">
        <f>IFERROR(_xll.qlIndexFixing(ONIndex6M,I1265,TRUE,_xll.ohTrigger(RecalcTrigger,Trigger6M)),NA())</f>
        <v>1.7599518734447983E-2</v>
      </c>
      <c r="Q1265" s="183">
        <f>IFERROR(_xll.qlIndexFixing(ONIndex1Y,I1265,TRUE,_xll.ohTrigger(RecalcTrigger,Trigger1Y)),NA())</f>
        <v>1.7889391033092394E-2</v>
      </c>
    </row>
    <row r="1266" spans="2:17" x14ac:dyDescent="0.2">
      <c r="B1266" s="39" t="s">
        <v>42</v>
      </c>
      <c r="D1266" s="42">
        <f>_xll.qlCalendarAdvance(Calendar,$D1265,B1266,"f",FALSE)</f>
        <v>48457</v>
      </c>
      <c r="E1266" s="177">
        <f>_xll.qlInterestRateIndexValueDate(IndexON,D1266)</f>
        <v>48457</v>
      </c>
      <c r="F1266" s="193">
        <f>IFERROR(_xll.qlIndexFixing(IndexON,D1266,TRUE,_xll.ohTrigger(RecalcTrigger,TriggerON)),NA())</f>
        <v>1.6863090236665101E-2</v>
      </c>
      <c r="H1266" s="42">
        <f>_xll.qlCalendarAdvance(Calendar,$H1265,B1266,"f",FALSE)</f>
        <v>48457</v>
      </c>
      <c r="I1266" s="177">
        <f>_xll.qlInterestRateIndexValueDate(Index1M,$H1266)</f>
        <v>48459</v>
      </c>
      <c r="J1266" s="182">
        <f>IFERROR(_xll.qlIndexFixing(Index1M,$H1266,TRUE,_xll.ohTrigger(RecalcTrigger,Trigger1M)),NA())</f>
        <v>1.6883611851762348E-2</v>
      </c>
      <c r="K1266" s="44">
        <f>IFERROR(_xll.qlIndexFixing(Index3M,H1266,TRUE,_xll.ohTrigger(RecalcTrigger,Trigger3M)),NA())</f>
        <v>1.7473437913478506E-2</v>
      </c>
      <c r="L1266" s="44">
        <f>IFERROR(_xll.qlIndexFixing(Index6M,$H1266,TRUE,_xll.ohTrigger(RecalcTrigger,Trigger6M)),NA())</f>
        <v>1.7534713859569021E-2</v>
      </c>
      <c r="M1266" s="183">
        <f>IFERROR(_xll.qlIndexFixing(Index1Y,$H1266,TRUE,_xll.ohTrigger(RecalcTrigger,Trigger1Y)),NA())</f>
        <v>1.7775086435614686E-2</v>
      </c>
      <c r="N1266" s="182">
        <f>IFERROR(_xll.qlIndexFixing(ONIndex1M,I1266,TRUE,_xll.ohTrigger(RecalcTrigger,Trigger1M)),NA())</f>
        <v>1.6883666719822443E-2</v>
      </c>
      <c r="O1266" s="44">
        <f>IFERROR(_xll.qlIndexFixing(ONIndex3M,I1266,TRUE,_xll.ohTrigger(RecalcTrigger,Trigger3M)),NA())</f>
        <v>1.7492128039711119E-2</v>
      </c>
      <c r="P1266" s="44">
        <f>IFERROR(_xll.qlIndexFixing(ONIndex6M,I1266,TRUE,_xll.ohTrigger(RecalcTrigger,Trigger6M)),NA())</f>
        <v>1.7589122923915568E-2</v>
      </c>
      <c r="Q1266" s="183">
        <f>IFERROR(_xll.qlIndexFixing(ONIndex1Y,I1266,TRUE,_xll.ohTrigger(RecalcTrigger,Trigger1Y)),NA())</f>
        <v>1.7879588492872855E-2</v>
      </c>
    </row>
    <row r="1267" spans="2:17" x14ac:dyDescent="0.2">
      <c r="B1267" s="39" t="s">
        <v>42</v>
      </c>
      <c r="D1267" s="42">
        <f>_xll.qlCalendarAdvance(Calendar,$D1266,B1267,"f",FALSE)</f>
        <v>48464</v>
      </c>
      <c r="E1267" s="177">
        <f>_xll.qlInterestRateIndexValueDate(IndexON,D1267)</f>
        <v>48464</v>
      </c>
      <c r="F1267" s="193">
        <f>IFERROR(_xll.qlIndexFixing(IndexON,D1267,TRUE,_xll.ohTrigger(RecalcTrigger,TriggerON)),NA())</f>
        <v>1.6855695908795099E-2</v>
      </c>
      <c r="H1267" s="42">
        <f>_xll.qlCalendarAdvance(Calendar,$H1266,B1267,"f",FALSE)</f>
        <v>48464</v>
      </c>
      <c r="I1267" s="177">
        <f>_xll.qlInterestRateIndexValueDate(Index1M,$H1267)</f>
        <v>48466</v>
      </c>
      <c r="J1267" s="182">
        <f>IFERROR(_xll.qlIndexFixing(Index1M,$H1267,TRUE,_xll.ohTrigger(RecalcTrigger,Trigger1M)),NA())</f>
        <v>1.687607298921312E-2</v>
      </c>
      <c r="K1267" s="44">
        <f>IFERROR(_xll.qlIndexFixing(Index3M,H1267,TRUE,_xll.ohTrigger(RecalcTrigger,Trigger3M)),NA())</f>
        <v>1.7463637207735274E-2</v>
      </c>
      <c r="L1267" s="44">
        <f>IFERROR(_xll.qlIndexFixing(Index6M,$H1267,TRUE,_xll.ohTrigger(RecalcTrigger,Trigger6M)),NA())</f>
        <v>1.7523855063167296E-2</v>
      </c>
      <c r="M1267" s="183">
        <f>IFERROR(_xll.qlIndexFixing(Index1Y,$H1267,TRUE,_xll.ohTrigger(RecalcTrigger,Trigger1Y)),NA())</f>
        <v>1.7764353008906379E-2</v>
      </c>
      <c r="N1267" s="182">
        <f>IFERROR(_xll.qlIndexFixing(ONIndex1M,I1267,TRUE,_xll.ohTrigger(RecalcTrigger,Trigger1M)),NA())</f>
        <v>1.6876203713209748E-2</v>
      </c>
      <c r="O1267" s="44">
        <f>IFERROR(_xll.qlIndexFixing(ONIndex3M,I1267,TRUE,_xll.ohTrigger(RecalcTrigger,Trigger3M)),NA())</f>
        <v>1.7482557500549945E-2</v>
      </c>
      <c r="P1267" s="44">
        <f>IFERROR(_xll.qlIndexFixing(ONIndex6M,I1267,TRUE,_xll.ohTrigger(RecalcTrigger,Trigger6M)),NA())</f>
        <v>1.7578697064379867E-2</v>
      </c>
      <c r="Q1267" s="183">
        <f>IFERROR(_xll.qlIndexFixing(ONIndex1Y,I1267,TRUE,_xll.ohTrigger(RecalcTrigger,Trigger1Y)),NA())</f>
        <v>1.7869753916599507E-2</v>
      </c>
    </row>
    <row r="1268" spans="2:17" x14ac:dyDescent="0.2">
      <c r="B1268" s="39" t="s">
        <v>42</v>
      </c>
      <c r="D1268" s="42">
        <f>_xll.qlCalendarAdvance(Calendar,$D1267,B1268,"f",FALSE)</f>
        <v>48471</v>
      </c>
      <c r="E1268" s="177">
        <f>_xll.qlInterestRateIndexValueDate(IndexON,D1268)</f>
        <v>48471</v>
      </c>
      <c r="F1268" s="193">
        <f>IFERROR(_xll.qlIndexFixing(IndexON,D1268,TRUE,_xll.ohTrigger(RecalcTrigger,TriggerON)),NA())</f>
        <v>1.6848263977005118E-2</v>
      </c>
      <c r="H1268" s="42">
        <f>_xll.qlCalendarAdvance(Calendar,$H1267,B1268,"f",FALSE)</f>
        <v>48471</v>
      </c>
      <c r="I1268" s="177">
        <f>_xll.qlInterestRateIndexValueDate(Index1M,$H1268)</f>
        <v>48473</v>
      </c>
      <c r="J1268" s="182">
        <f>IFERROR(_xll.qlIndexFixing(Index1M,$H1268,TRUE,_xll.ohTrigger(RecalcTrigger,Trigger1M)),NA())</f>
        <v>1.6868494746634655E-2</v>
      </c>
      <c r="K1268" s="44">
        <f>IFERROR(_xll.qlIndexFixing(Index3M,H1268,TRUE,_xll.ohTrigger(RecalcTrigger,Trigger3M)),NA())</f>
        <v>1.7453804989334944E-2</v>
      </c>
      <c r="L1268" s="44">
        <f>IFERROR(_xll.qlIndexFixing(Index6M,$H1268,TRUE,_xll.ohTrigger(RecalcTrigger,Trigger6M)),NA())</f>
        <v>1.7512969757054457E-2</v>
      </c>
      <c r="M1268" s="183">
        <f>IFERROR(_xll.qlIndexFixing(Index1Y,$H1268,TRUE,_xll.ohTrigger(RecalcTrigger,Trigger1Y)),NA())</f>
        <v>1.7753593385805289E-2</v>
      </c>
      <c r="N1268" s="182">
        <f>IFERROR(_xll.qlIndexFixing(ONIndex1M,I1268,TRUE,_xll.ohTrigger(RecalcTrigger,Trigger1M)),NA())</f>
        <v>1.686870099476323E-2</v>
      </c>
      <c r="O1268" s="44">
        <f>IFERROR(_xll.qlIndexFixing(ONIndex3M,I1268,TRUE,_xll.ohTrigger(RecalcTrigger,Trigger3M)),NA())</f>
        <v>1.7472953926374046E-2</v>
      </c>
      <c r="P1268" s="44">
        <f>IFERROR(_xll.qlIndexFixing(ONIndex6M,I1268,TRUE,_xll.ohTrigger(RecalcTrigger,Trigger6M)),NA())</f>
        <v>1.7568241435137466E-2</v>
      </c>
      <c r="Q1268" s="183">
        <f>IFERROR(_xll.qlIndexFixing(ONIndex1Y,I1268,TRUE,_xll.ohTrigger(RecalcTrigger,Trigger1Y)),NA())</f>
        <v>1.7859887538564934E-2</v>
      </c>
    </row>
    <row r="1269" spans="2:17" x14ac:dyDescent="0.2">
      <c r="B1269" s="39" t="s">
        <v>42</v>
      </c>
      <c r="D1269" s="42">
        <f>_xll.qlCalendarAdvance(Calendar,$D1268,B1269,"f",FALSE)</f>
        <v>48478</v>
      </c>
      <c r="E1269" s="177">
        <f>_xll.qlInterestRateIndexValueDate(IndexON,D1269)</f>
        <v>48478</v>
      </c>
      <c r="F1269" s="193">
        <f>IFERROR(_xll.qlIndexFixing(IndexON,D1269,TRUE,_xll.ohTrigger(RecalcTrigger,TriggerON)),NA())</f>
        <v>1.6840794683021798E-2</v>
      </c>
      <c r="H1269" s="42">
        <f>_xll.qlCalendarAdvance(Calendar,$H1268,B1269,"f",FALSE)</f>
        <v>48478</v>
      </c>
      <c r="I1269" s="177">
        <f>_xll.qlInterestRateIndexValueDate(Index1M,$H1269)</f>
        <v>48480</v>
      </c>
      <c r="J1269" s="182">
        <f>IFERROR(_xll.qlIndexFixing(Index1M,$H1269,TRUE,_xll.ohTrigger(RecalcTrigger,Trigger1M)),NA())</f>
        <v>1.6860877358217119E-2</v>
      </c>
      <c r="K1269" s="44">
        <f>IFERROR(_xll.qlIndexFixing(Index3M,H1269,TRUE,_xll.ohTrigger(RecalcTrigger,Trigger3M)),NA())</f>
        <v>1.7443941538929499E-2</v>
      </c>
      <c r="L1269" s="44">
        <f>IFERROR(_xll.qlIndexFixing(Index6M,$H1269,TRUE,_xll.ohTrigger(RecalcTrigger,Trigger6M)),NA())</f>
        <v>1.7502058223467062E-2</v>
      </c>
      <c r="M1269" s="183">
        <f>IFERROR(_xll.qlIndexFixing(Index1Y,$H1269,TRUE,_xll.ohTrigger(RecalcTrigger,Trigger1Y)),NA())</f>
        <v>1.7742807805538358E-2</v>
      </c>
      <c r="N1269" s="182">
        <f>IFERROR(_xll.qlIndexFixing(ONIndex1M,I1269,TRUE,_xll.ohTrigger(RecalcTrigger,Trigger1M)),NA())</f>
        <v>1.6861158798375797E-2</v>
      </c>
      <c r="O1269" s="44">
        <f>IFERROR(_xll.qlIndexFixing(ONIndex3M,I1269,TRUE,_xll.ohTrigger(RecalcTrigger,Trigger3M)),NA())</f>
        <v>1.7463317596719818E-2</v>
      </c>
      <c r="P1269" s="44">
        <f>IFERROR(_xll.qlIndexFixing(ONIndex6M,I1269,TRUE,_xll.ohTrigger(RecalcTrigger,Trigger6M)),NA())</f>
        <v>1.7557756315564887E-2</v>
      </c>
      <c r="Q1269" s="183">
        <f>IFERROR(_xll.qlIndexFixing(ONIndex1Y,I1269,TRUE,_xll.ohTrigger(RecalcTrigger,Trigger1Y)),NA())</f>
        <v>1.7849989592901849E-2</v>
      </c>
    </row>
    <row r="1270" spans="2:17" x14ac:dyDescent="0.2">
      <c r="B1270" s="39" t="s">
        <v>42</v>
      </c>
      <c r="D1270" s="42">
        <f>_xll.qlCalendarAdvance(Calendar,$D1269,B1270,"f",FALSE)</f>
        <v>48485</v>
      </c>
      <c r="E1270" s="177">
        <f>_xll.qlInterestRateIndexValueDate(IndexON,D1270)</f>
        <v>48485</v>
      </c>
      <c r="F1270" s="193">
        <f>IFERROR(_xll.qlIndexFixing(IndexON,D1270,TRUE,_xll.ohTrigger(RecalcTrigger,TriggerON)),NA())</f>
        <v>1.6833288268172097E-2</v>
      </c>
      <c r="H1270" s="42">
        <f>_xll.qlCalendarAdvance(Calendar,$H1269,B1270,"f",FALSE)</f>
        <v>48485</v>
      </c>
      <c r="I1270" s="177">
        <f>_xll.qlInterestRateIndexValueDate(Index1M,$H1270)</f>
        <v>48487</v>
      </c>
      <c r="J1270" s="182">
        <f>IFERROR(_xll.qlIndexFixing(Index1M,$H1270,TRUE,_xll.ohTrigger(RecalcTrigger,Trigger1M)),NA())</f>
        <v>1.6853687936741638E-2</v>
      </c>
      <c r="K1270" s="44">
        <f>IFERROR(_xll.qlIndexFixing(Index3M,H1270,TRUE,_xll.ohTrigger(RecalcTrigger,Trigger3M)),NA())</f>
        <v>1.7433755944574508E-2</v>
      </c>
      <c r="L1270" s="44">
        <f>IFERROR(_xll.qlIndexFixing(Index6M,$H1270,TRUE,_xll.ohTrigger(RecalcTrigger,Trigger6M)),NA())</f>
        <v>1.7490754221250807E-2</v>
      </c>
      <c r="M1270" s="183">
        <f>IFERROR(_xll.qlIndexFixing(Index1Y,$H1270,TRUE,_xll.ohTrigger(RecalcTrigger,Trigger1Y)),NA())</f>
        <v>1.7731996507324644E-2</v>
      </c>
      <c r="N1270" s="182">
        <f>IFERROR(_xll.qlIndexFixing(ONIndex1M,I1270,TRUE,_xll.ohTrigger(RecalcTrigger,Trigger1M)),NA())</f>
        <v>1.6853577357540672E-2</v>
      </c>
      <c r="O1270" s="44">
        <f>IFERROR(_xll.qlIndexFixing(ONIndex3M,I1270,TRUE,_xll.ohTrigger(RecalcTrigger,Trigger3M)),NA())</f>
        <v>1.7453648790564102E-2</v>
      </c>
      <c r="P1270" s="44">
        <f>IFERROR(_xll.qlIndexFixing(ONIndex6M,I1270,TRUE,_xll.ohTrigger(RecalcTrigger,Trigger6M)),NA())</f>
        <v>1.7547241984958717E-2</v>
      </c>
      <c r="Q1270" s="183">
        <f>IFERROR(_xll.qlIndexFixing(ONIndex1Y,I1270,TRUE,_xll.ohTrigger(RecalcTrigger,Trigger1Y)),NA())</f>
        <v>1.7840060313742967E-2</v>
      </c>
    </row>
    <row r="1271" spans="2:17" x14ac:dyDescent="0.2">
      <c r="B1271" s="39" t="s">
        <v>42</v>
      </c>
      <c r="D1271" s="42">
        <f>_xll.qlCalendarAdvance(Calendar,$D1270,B1271,"f",FALSE)</f>
        <v>48492</v>
      </c>
      <c r="E1271" s="177">
        <f>_xll.qlInterestRateIndexValueDate(IndexON,D1271)</f>
        <v>48492</v>
      </c>
      <c r="F1271" s="193">
        <f>IFERROR(_xll.qlIndexFixing(IndexON,D1271,TRUE,_xll.ohTrigger(RecalcTrigger,TriggerON)),NA())</f>
        <v>1.6825744974182655E-2</v>
      </c>
      <c r="H1271" s="42">
        <f>_xll.qlCalendarAdvance(Calendar,$H1270,B1271,"f",FALSE)</f>
        <v>48492</v>
      </c>
      <c r="I1271" s="177">
        <f>_xll.qlInterestRateIndexValueDate(Index1M,$H1271)</f>
        <v>48494</v>
      </c>
      <c r="J1271" s="182">
        <f>IFERROR(_xll.qlIndexFixing(Index1M,$H1271,TRUE,_xll.ohTrigger(RecalcTrigger,Trigger1M)),NA())</f>
        <v>1.684552608058304E-2</v>
      </c>
      <c r="K1271" s="44">
        <f>IFERROR(_xll.qlIndexFixing(Index3M,H1271,TRUE,_xll.ohTrigger(RecalcTrigger,Trigger3M)),NA())</f>
        <v>1.7423828256155339E-2</v>
      </c>
      <c r="L1271" s="44">
        <f>IFERROR(_xll.qlIndexFixing(Index6M,$H1271,TRUE,_xll.ohTrigger(RecalcTrigger,Trigger6M)),NA())</f>
        <v>1.747978881391658E-2</v>
      </c>
      <c r="M1271" s="183">
        <f>IFERROR(_xll.qlIndexFixing(Index1Y,$H1271,TRUE,_xll.ohTrigger(RecalcTrigger,Trigger1Y)),NA())</f>
        <v>1.7721159730374872E-2</v>
      </c>
      <c r="N1271" s="182">
        <f>IFERROR(_xll.qlIndexFixing(ONIndex1M,I1271,TRUE,_xll.ohTrigger(RecalcTrigger,Trigger1M)),NA())</f>
        <v>1.6845956906230697E-2</v>
      </c>
      <c r="O1271" s="44">
        <f>IFERROR(_xll.qlIndexFixing(ONIndex3M,I1271,TRUE,_xll.ohTrigger(RecalcTrigger,Trigger3M)),NA())</f>
        <v>1.7443947787043612E-2</v>
      </c>
      <c r="P1271" s="44">
        <f>IFERROR(_xll.qlIndexFixing(ONIndex6M,I1271,TRUE,_xll.ohTrigger(RecalcTrigger,Trigger6M)),NA())</f>
        <v>1.7536698722855348E-2</v>
      </c>
      <c r="Q1271" s="183">
        <f>IFERROR(_xll.qlIndexFixing(ONIndex1Y,I1271,TRUE,_xll.ohTrigger(RecalcTrigger,Trigger1Y)),NA())</f>
        <v>1.7830099935380872E-2</v>
      </c>
    </row>
    <row r="1272" spans="2:17" x14ac:dyDescent="0.2">
      <c r="B1272" s="39" t="s">
        <v>42</v>
      </c>
      <c r="D1272" s="42">
        <f>_xll.qlCalendarAdvance(Calendar,$D1271,B1272,"f",FALSE)</f>
        <v>48499</v>
      </c>
      <c r="E1272" s="177">
        <f>_xll.qlInterestRateIndexValueDate(IndexON,D1272)</f>
        <v>48499</v>
      </c>
      <c r="F1272" s="193">
        <f>IFERROR(_xll.qlIndexFixing(IndexON,D1272,TRUE,_xll.ohTrigger(RecalcTrigger,TriggerON)),NA())</f>
        <v>1.6818165042780109E-2</v>
      </c>
      <c r="H1272" s="42">
        <f>_xll.qlCalendarAdvance(Calendar,$H1271,B1272,"f",FALSE)</f>
        <v>48499</v>
      </c>
      <c r="I1272" s="177">
        <f>_xll.qlInterestRateIndexValueDate(Index1M,$H1272)</f>
        <v>48501</v>
      </c>
      <c r="J1272" s="182">
        <f>IFERROR(_xll.qlIndexFixing(Index1M,$H1272,TRUE,_xll.ohTrigger(RecalcTrigger,Trigger1M)),NA())</f>
        <v>1.6837792659734341E-2</v>
      </c>
      <c r="K1272" s="44">
        <f>IFERROR(_xll.qlIndexFixing(Index3M,H1272,TRUE,_xll.ohTrigger(RecalcTrigger,Trigger3M)),NA())</f>
        <v>1.7413870196511503E-2</v>
      </c>
      <c r="L1272" s="44">
        <f>IFERROR(_xll.qlIndexFixing(Index6M,$H1272,TRUE,_xll.ohTrigger(RecalcTrigger,Trigger6M)),NA())</f>
        <v>1.7468798045048379E-2</v>
      </c>
      <c r="M1272" s="183">
        <f>IFERROR(_xll.qlIndexFixing(Index1Y,$H1272,TRUE,_xll.ohTrigger(RecalcTrigger,Trigger1Y)),NA())</f>
        <v>1.7710297713891026E-2</v>
      </c>
      <c r="N1272" s="182">
        <f>IFERROR(_xll.qlIndexFixing(ONIndex1M,I1272,TRUE,_xll.ohTrigger(RecalcTrigger,Trigger1M)),NA())</f>
        <v>1.6838297678098968E-2</v>
      </c>
      <c r="O1272" s="44">
        <f>IFERROR(_xll.qlIndexFixing(ONIndex3M,I1272,TRUE,_xll.ohTrigger(RecalcTrigger,Trigger3M)),NA())</f>
        <v>1.7434214865534869E-2</v>
      </c>
      <c r="P1272" s="44">
        <f>IFERROR(_xll.qlIndexFixing(ONIndex6M,I1272,TRUE,_xll.ohTrigger(RecalcTrigger,Trigger6M)),NA())</f>
        <v>1.7526126808471432E-2</v>
      </c>
      <c r="Q1272" s="183">
        <f>IFERROR(_xll.qlIndexFixing(ONIndex1Y,I1272,TRUE,_xll.ohTrigger(RecalcTrigger,Trigger1Y)),NA())</f>
        <v>1.7820108691868342E-2</v>
      </c>
    </row>
    <row r="1273" spans="2:17" x14ac:dyDescent="0.2">
      <c r="B1273" s="39" t="s">
        <v>42</v>
      </c>
      <c r="D1273" s="42">
        <f>_xll.qlCalendarAdvance(Calendar,$D1272,B1273,"f",FALSE)</f>
        <v>48506</v>
      </c>
      <c r="E1273" s="177">
        <f>_xll.qlInterestRateIndexValueDate(IndexON,D1273)</f>
        <v>48506</v>
      </c>
      <c r="F1273" s="193">
        <f>IFERROR(_xll.qlIndexFixing(IndexON,D1273,TRUE,_xll.ohTrigger(RecalcTrigger,TriggerON)),NA())</f>
        <v>1.681054871545129E-2</v>
      </c>
      <c r="H1273" s="42">
        <f>_xll.qlCalendarAdvance(Calendar,$H1272,B1273,"f",FALSE)</f>
        <v>48506</v>
      </c>
      <c r="I1273" s="177">
        <f>_xll.qlInterestRateIndexValueDate(Index1M,$H1273)</f>
        <v>48508</v>
      </c>
      <c r="J1273" s="182">
        <f>IFERROR(_xll.qlIndexFixing(Index1M,$H1273,TRUE,_xll.ohTrigger(RecalcTrigger,Trigger1M)),NA())</f>
        <v>1.6830021029772269E-2</v>
      </c>
      <c r="K1273" s="44">
        <f>IFERROR(_xll.qlIndexFixing(Index3M,H1273,TRUE,_xll.ohTrigger(RecalcTrigger,Trigger3M)),NA())</f>
        <v>1.7403882046298502E-2</v>
      </c>
      <c r="L1273" s="44">
        <f>IFERROR(_xll.qlIndexFixing(Index6M,$H1273,TRUE,_xll.ohTrigger(RecalcTrigger,Trigger6M)),NA())</f>
        <v>1.745778219687627E-2</v>
      </c>
      <c r="M1273" s="183">
        <f>IFERROR(_xll.qlIndexFixing(Index1Y,$H1273,TRUE,_xll.ohTrigger(RecalcTrigger,Trigger1Y)),NA())</f>
        <v>1.7699410697067187E-2</v>
      </c>
      <c r="N1273" s="182">
        <f>IFERROR(_xll.qlIndexFixing(ONIndex1M,I1273,TRUE,_xll.ohTrigger(RecalcTrigger,Trigger1M)),NA())</f>
        <v>1.683059990703839E-2</v>
      </c>
      <c r="O1273" s="44">
        <f>IFERROR(_xll.qlIndexFixing(ONIndex3M,I1273,TRUE,_xll.ohTrigger(RecalcTrigger,Trigger3M)),NA())</f>
        <v>1.7424450305094652E-2</v>
      </c>
      <c r="P1273" s="44">
        <f>IFERROR(_xll.qlIndexFixing(ONIndex6M,I1273,TRUE,_xll.ohTrigger(RecalcTrigger,Trigger6M)),NA())</f>
        <v>1.7515526521183489E-2</v>
      </c>
      <c r="Q1273" s="183">
        <f>IFERROR(_xll.qlIndexFixing(ONIndex1Y,I1273,TRUE,_xll.ohTrigger(RecalcTrigger,Trigger1Y)),NA())</f>
        <v>1.7810086817497961E-2</v>
      </c>
    </row>
    <row r="1274" spans="2:17" x14ac:dyDescent="0.2">
      <c r="B1274" s="39" t="s">
        <v>42</v>
      </c>
      <c r="D1274" s="42">
        <f>_xll.qlCalendarAdvance(Calendar,$D1273,B1274,"f",FALSE)</f>
        <v>48513</v>
      </c>
      <c r="E1274" s="177">
        <f>_xll.qlInterestRateIndexValueDate(IndexON,D1274)</f>
        <v>48513</v>
      </c>
      <c r="F1274" s="193">
        <f>IFERROR(_xll.qlIndexFixing(IndexON,D1274,TRUE,_xll.ohTrigger(RecalcTrigger,TriggerON)),NA())</f>
        <v>1.6802896233762965E-2</v>
      </c>
      <c r="H1274" s="42">
        <f>_xll.qlCalendarAdvance(Calendar,$H1273,B1274,"f",FALSE)</f>
        <v>48513</v>
      </c>
      <c r="I1274" s="177">
        <f>_xll.qlInterestRateIndexValueDate(Index1M,$H1274)</f>
        <v>48515</v>
      </c>
      <c r="J1274" s="182">
        <f>IFERROR(_xll.qlIndexFixing(Index1M,$H1274,TRUE,_xll.ohTrigger(RecalcTrigger,Trigger1M)),NA())</f>
        <v>1.6822211424879496E-2</v>
      </c>
      <c r="K1274" s="44">
        <f>IFERROR(_xll.qlIndexFixing(Index3M,H1274,TRUE,_xll.ohTrigger(RecalcTrigger,Trigger3M)),NA())</f>
        <v>1.7393864086169226E-2</v>
      </c>
      <c r="L1274" s="44">
        <f>IFERROR(_xll.qlIndexFixing(Index6M,$H1274,TRUE,_xll.ohTrigger(RecalcTrigger,Trigger6M)),NA())</f>
        <v>1.7446741551626805E-2</v>
      </c>
      <c r="M1274" s="183">
        <f>IFERROR(_xll.qlIndexFixing(Index1Y,$H1274,TRUE,_xll.ohTrigger(RecalcTrigger,Trigger1Y)),NA())</f>
        <v>1.7688498919088688E-2</v>
      </c>
      <c r="N1274" s="182">
        <f>IFERROR(_xll.qlIndexFixing(ONIndex1M,I1274,TRUE,_xll.ohTrigger(RecalcTrigger,Trigger1M)),NA())</f>
        <v>1.6822863826781997E-2</v>
      </c>
      <c r="O1274" s="44">
        <f>IFERROR(_xll.qlIndexFixing(ONIndex3M,I1274,TRUE,_xll.ohTrigger(RecalcTrigger,Trigger3M)),NA())</f>
        <v>1.7414654385019546E-2</v>
      </c>
      <c r="P1274" s="44">
        <f>IFERROR(_xll.qlIndexFixing(ONIndex6M,I1274,TRUE,_xll.ohTrigger(RecalcTrigger,Trigger6M)),NA())</f>
        <v>1.7504898140368041E-2</v>
      </c>
      <c r="Q1274" s="183">
        <f>IFERROR(_xll.qlIndexFixing(ONIndex1Y,I1274,TRUE,_xll.ohTrigger(RecalcTrigger,Trigger1Y)),NA())</f>
        <v>1.7800034546402443E-2</v>
      </c>
    </row>
    <row r="1275" spans="2:17" x14ac:dyDescent="0.2">
      <c r="B1275" s="39" t="s">
        <v>42</v>
      </c>
      <c r="D1275" s="42">
        <f>_xll.qlCalendarAdvance(Calendar,$D1274,B1275,"f",FALSE)</f>
        <v>48520</v>
      </c>
      <c r="E1275" s="177">
        <f>_xll.qlInterestRateIndexValueDate(IndexON,D1275)</f>
        <v>48520</v>
      </c>
      <c r="F1275" s="193">
        <f>IFERROR(_xll.qlIndexFixing(IndexON,D1275,TRUE,_xll.ohTrigger(RecalcTrigger,TriggerON)),NA())</f>
        <v>1.6795207839361836E-2</v>
      </c>
      <c r="H1275" s="42">
        <f>_xll.qlCalendarAdvance(Calendar,$H1274,B1275,"f",FALSE)</f>
        <v>48520</v>
      </c>
      <c r="I1275" s="177">
        <f>_xll.qlInterestRateIndexValueDate(Index1M,$H1275)</f>
        <v>48522</v>
      </c>
      <c r="J1275" s="182">
        <f>IFERROR(_xll.qlIndexFixing(Index1M,$H1275,TRUE,_xll.ohTrigger(RecalcTrigger,Trigger1M)),NA())</f>
        <v>1.6814364079236199E-2</v>
      </c>
      <c r="K1275" s="44">
        <f>IFERROR(_xll.qlIndexFixing(Index3M,H1275,TRUE,_xll.ohTrigger(RecalcTrigger,Trigger3M)),NA())</f>
        <v>1.7383816596773963E-2</v>
      </c>
      <c r="L1275" s="44">
        <f>IFERROR(_xll.qlIndexFixing(Index6M,$H1275,TRUE,_xll.ohTrigger(RecalcTrigger,Trigger6M)),NA())</f>
        <v>1.7436054049538196E-2</v>
      </c>
      <c r="M1275" s="183">
        <f>IFERROR(_xll.qlIndexFixing(Index1Y,$H1275,TRUE,_xll.ohTrigger(RecalcTrigger,Trigger1Y)),NA())</f>
        <v>1.7677562619132534E-2</v>
      </c>
      <c r="N1275" s="182">
        <f>IFERROR(_xll.qlIndexFixing(ONIndex1M,I1275,TRUE,_xll.ohTrigger(RecalcTrigger,Trigger1M)),NA())</f>
        <v>1.681508967090295E-2</v>
      </c>
      <c r="O1275" s="44">
        <f>IFERROR(_xll.qlIndexFixing(ONIndex3M,I1275,TRUE,_xll.ohTrigger(RecalcTrigger,Trigger3M)),NA())</f>
        <v>1.74048273845262E-2</v>
      </c>
      <c r="P1275" s="44">
        <f>IFERROR(_xll.qlIndexFixing(ONIndex6M,I1275,TRUE,_xll.ohTrigger(RecalcTrigger,Trigger6M)),NA())</f>
        <v>1.7494241945401612E-2</v>
      </c>
      <c r="Q1275" s="183">
        <f>IFERROR(_xll.qlIndexFixing(ONIndex1Y,I1275,TRUE,_xll.ohTrigger(RecalcTrigger,Trigger1Y)),NA())</f>
        <v>1.7789952112794438E-2</v>
      </c>
    </row>
    <row r="1276" spans="2:17" x14ac:dyDescent="0.2">
      <c r="B1276" s="39" t="s">
        <v>42</v>
      </c>
      <c r="D1276" s="42">
        <f>_xll.qlCalendarAdvance(Calendar,$D1275,B1276,"f",FALSE)</f>
        <v>48527</v>
      </c>
      <c r="E1276" s="177">
        <f>_xll.qlInterestRateIndexValueDate(IndexON,D1276)</f>
        <v>48527</v>
      </c>
      <c r="F1276" s="193">
        <f>IFERROR(_xll.qlIndexFixing(IndexON,D1276,TRUE,_xll.ohTrigger(RecalcTrigger,TriggerON)),NA())</f>
        <v>1.6787483773894607E-2</v>
      </c>
      <c r="H1276" s="42">
        <f>_xll.qlCalendarAdvance(Calendar,$H1275,B1276,"f",FALSE)</f>
        <v>48527</v>
      </c>
      <c r="I1276" s="177">
        <f>_xll.qlInterestRateIndexValueDate(Index1M,$H1276)</f>
        <v>48529</v>
      </c>
      <c r="J1276" s="182">
        <f>IFERROR(_xll.qlIndexFixing(Index1M,$H1276,TRUE,_xll.ohTrigger(RecalcTrigger,Trigger1M)),NA())</f>
        <v>1.6806479227030047E-2</v>
      </c>
      <c r="K1276" s="44">
        <f>IFERROR(_xll.qlIndexFixing(Index3M,H1276,TRUE,_xll.ohTrigger(RecalcTrigger,Trigger3M)),NA())</f>
        <v>1.7373739858761259E-2</v>
      </c>
      <c r="L1276" s="44">
        <f>IFERROR(_xll.qlIndexFixing(Index6M,$H1276,TRUE,_xll.ohTrigger(RecalcTrigger,Trigger6M)),NA())</f>
        <v>1.742496682580108E-2</v>
      </c>
      <c r="M1276" s="183">
        <f>IFERROR(_xll.qlIndexFixing(Index1Y,$H1276,TRUE,_xll.ohTrigger(RecalcTrigger,Trigger1Y)),NA())</f>
        <v>1.7666602036366757E-2</v>
      </c>
      <c r="N1276" s="182">
        <f>IFERROR(_xll.qlIndexFixing(ONIndex1M,I1276,TRUE,_xll.ohTrigger(RecalcTrigger,Trigger1M)),NA())</f>
        <v>1.6807277673454024E-2</v>
      </c>
      <c r="O1276" s="44">
        <f>IFERROR(_xll.qlIndexFixing(ONIndex3M,I1276,TRUE,_xll.ohTrigger(RecalcTrigger,Trigger3M)),NA())</f>
        <v>1.7394969582671393E-2</v>
      </c>
      <c r="P1276" s="44">
        <f>IFERROR(_xll.qlIndexFixing(ONIndex6M,I1276,TRUE,_xll.ohTrigger(RecalcTrigger,Trigger6M)),NA())</f>
        <v>1.7483558215660722E-2</v>
      </c>
      <c r="Q1276" s="183">
        <f>IFERROR(_xll.qlIndexFixing(ONIndex1Y,I1276,TRUE,_xll.ohTrigger(RecalcTrigger,Trigger1Y)),NA())</f>
        <v>1.7779839750806659E-2</v>
      </c>
    </row>
    <row r="1277" spans="2:17" x14ac:dyDescent="0.2">
      <c r="B1277" s="39" t="s">
        <v>42</v>
      </c>
      <c r="D1277" s="42">
        <f>_xll.qlCalendarAdvance(Calendar,$D1276,B1277,"f",FALSE)</f>
        <v>48534</v>
      </c>
      <c r="E1277" s="177">
        <f>_xll.qlInterestRateIndexValueDate(IndexON,D1277)</f>
        <v>48534</v>
      </c>
      <c r="F1277" s="193">
        <f>IFERROR(_xll.qlIndexFixing(IndexON,D1277,TRUE,_xll.ohTrigger(RecalcTrigger,TriggerON)),NA())</f>
        <v>1.6779724278928043E-2</v>
      </c>
      <c r="H1277" s="42">
        <f>_xll.qlCalendarAdvance(Calendar,$H1276,B1277,"f",FALSE)</f>
        <v>48534</v>
      </c>
      <c r="I1277" s="177">
        <f>_xll.qlInterestRateIndexValueDate(Index1M,$H1277)</f>
        <v>48536</v>
      </c>
      <c r="J1277" s="182">
        <f>IFERROR(_xll.qlIndexFixing(Index1M,$H1277,TRUE,_xll.ohTrigger(RecalcTrigger,Trigger1M)),NA())</f>
        <v>1.679855710243372E-2</v>
      </c>
      <c r="K1277" s="44">
        <f>IFERROR(_xll.qlIndexFixing(Index3M,H1277,TRUE,_xll.ohTrigger(RecalcTrigger,Trigger3M)),NA())</f>
        <v>1.736363415277966E-2</v>
      </c>
      <c r="L1277" s="44">
        <f>IFERROR(_xll.qlIndexFixing(Index6M,$H1277,TRUE,_xll.ohTrigger(RecalcTrigger,Trigger6M)),NA())</f>
        <v>1.7413855632289289E-2</v>
      </c>
      <c r="M1277" s="183">
        <f>IFERROR(_xll.qlIndexFixing(Index1Y,$H1277,TRUE,_xll.ohTrigger(RecalcTrigger,Trigger1Y)),NA())</f>
        <v>1.7655617409951276E-2</v>
      </c>
      <c r="N1277" s="182">
        <f>IFERROR(_xll.qlIndexFixing(ONIndex1M,I1277,TRUE,_xll.ohTrigger(RecalcTrigger,Trigger1M)),NA())</f>
        <v>1.6799428068008382E-2</v>
      </c>
      <c r="O1277" s="44">
        <f>IFERROR(_xll.qlIndexFixing(ONIndex3M,I1277,TRUE,_xll.ohTrigger(RecalcTrigger,Trigger3M)),NA())</f>
        <v>1.7385081258831647E-2</v>
      </c>
      <c r="P1277" s="44">
        <f>IFERROR(_xll.qlIndexFixing(ONIndex6M,I1277,TRUE,_xll.ohTrigger(RecalcTrigger,Trigger6M)),NA())</f>
        <v>1.7472847230521893E-2</v>
      </c>
      <c r="Q1277" s="183">
        <f>IFERROR(_xll.qlIndexFixing(ONIndex1Y,I1277,TRUE,_xll.ohTrigger(RecalcTrigger,Trigger1Y)),NA())</f>
        <v>1.776969769473169E-2</v>
      </c>
    </row>
    <row r="1278" spans="2:17" x14ac:dyDescent="0.2">
      <c r="B1278" s="39" t="s">
        <v>42</v>
      </c>
      <c r="D1278" s="42">
        <f>_xll.qlCalendarAdvance(Calendar,$D1277,B1278,"f",FALSE)</f>
        <v>48541</v>
      </c>
      <c r="E1278" s="177">
        <f>_xll.qlInterestRateIndexValueDate(IndexON,D1278)</f>
        <v>48541</v>
      </c>
      <c r="F1278" s="193">
        <f>IFERROR(_xll.qlIndexFixing(IndexON,D1278,TRUE,_xll.ohTrigger(RecalcTrigger,TriggerON)),NA())</f>
        <v>1.6771929596028912E-2</v>
      </c>
      <c r="H1278" s="42">
        <f>_xll.qlCalendarAdvance(Calendar,$H1277,B1278,"f",FALSE)</f>
        <v>48541</v>
      </c>
      <c r="I1278" s="177">
        <f>_xll.qlInterestRateIndexValueDate(Index1M,$H1278)</f>
        <v>48543</v>
      </c>
      <c r="J1278" s="182">
        <f>IFERROR(_xll.qlIndexFixing(Index1M,$H1278,TRUE,_xll.ohTrigger(RecalcTrigger,Trigger1M)),NA())</f>
        <v>1.6790597939634888E-2</v>
      </c>
      <c r="K1278" s="44">
        <f>IFERROR(_xll.qlIndexFixing(Index3M,H1278,TRUE,_xll.ohTrigger(RecalcTrigger,Trigger3M)),NA())</f>
        <v>1.7353499759471633E-2</v>
      </c>
      <c r="L1278" s="44">
        <f>IFERROR(_xll.qlIndexFixing(Index6M,$H1278,TRUE,_xll.ohTrigger(RecalcTrigger,Trigger6M)),NA())</f>
        <v>1.7402720751192126E-2</v>
      </c>
      <c r="M1278" s="183">
        <f>IFERROR(_xll.qlIndexFixing(Index1Y,$H1278,TRUE,_xll.ohTrigger(RecalcTrigger,Trigger1Y)),NA())</f>
        <v>1.7644608979037038E-2</v>
      </c>
      <c r="N1278" s="182">
        <f>IFERROR(_xll.qlIndexFixing(ONIndex1M,I1278,TRUE,_xll.ohTrigger(RecalcTrigger,Trigger1M)),NA())</f>
        <v>1.6791541088538864E-2</v>
      </c>
      <c r="O1278" s="44">
        <f>IFERROR(_xll.qlIndexFixing(ONIndex3M,I1278,TRUE,_xll.ohTrigger(RecalcTrigger,Trigger3M)),NA())</f>
        <v>1.7375162692063739E-2</v>
      </c>
      <c r="P1278" s="44">
        <f>IFERROR(_xll.qlIndexFixing(ONIndex6M,I1278,TRUE,_xll.ohTrigger(RecalcTrigger,Trigger6M)),NA())</f>
        <v>1.7462109269361648E-2</v>
      </c>
      <c r="Q1278" s="183">
        <f>IFERROR(_xll.qlIndexFixing(ONIndex1Y,I1278,TRUE,_xll.ohTrigger(RecalcTrigger,Trigger1Y)),NA())</f>
        <v>1.7759526178622309E-2</v>
      </c>
    </row>
    <row r="1279" spans="2:17" x14ac:dyDescent="0.2">
      <c r="B1279" s="39" t="s">
        <v>42</v>
      </c>
      <c r="D1279" s="42">
        <f>_xll.qlCalendarAdvance(Calendar,$D1278,B1279,"f",FALSE)</f>
        <v>48548</v>
      </c>
      <c r="E1279" s="177">
        <f>_xll.qlInterestRateIndexValueDate(IndexON,D1279)</f>
        <v>48548</v>
      </c>
      <c r="F1279" s="193">
        <f>IFERROR(_xll.qlIndexFixing(IndexON,D1279,TRUE,_xll.ohTrigger(RecalcTrigger,TriggerON)),NA())</f>
        <v>1.6764099966763979E-2</v>
      </c>
      <c r="H1279" s="42">
        <f>_xll.qlCalendarAdvance(Calendar,$H1278,B1279,"f",FALSE)</f>
        <v>48548</v>
      </c>
      <c r="I1279" s="177">
        <f>_xll.qlInterestRateIndexValueDate(Index1M,$H1279)</f>
        <v>48550</v>
      </c>
      <c r="J1279" s="182">
        <f>IFERROR(_xll.qlIndexFixing(Index1M,$H1279,TRUE,_xll.ohTrigger(RecalcTrigger,Trigger1M)),NA())</f>
        <v>1.6782601972806233E-2</v>
      </c>
      <c r="K1279" s="44">
        <f>IFERROR(_xll.qlIndexFixing(Index3M,H1279,TRUE,_xll.ohTrigger(RecalcTrigger,Trigger3M)),NA())</f>
        <v>1.7343964829190206E-2</v>
      </c>
      <c r="L1279" s="44">
        <f>IFERROR(_xll.qlIndexFixing(Index6M,$H1279,TRUE,_xll.ohTrigger(RecalcTrigger,Trigger6M)),NA())</f>
        <v>1.739117624673021E-2</v>
      </c>
      <c r="M1279" s="183">
        <f>IFERROR(_xll.qlIndexFixing(Index1Y,$H1279,TRUE,_xll.ohTrigger(RecalcTrigger,Trigger1Y)),NA())</f>
        <v>1.7633576982766234E-2</v>
      </c>
      <c r="N1279" s="182">
        <f>IFERROR(_xll.qlIndexFixing(ONIndex1M,I1279,TRUE,_xll.ohTrigger(RecalcTrigger,Trigger1M)),NA())</f>
        <v>1.6783616968458759E-2</v>
      </c>
      <c r="O1279" s="44">
        <f>IFERROR(_xll.qlIndexFixing(ONIndex3M,I1279,TRUE,_xll.ohTrigger(RecalcTrigger,Trigger3M)),NA())</f>
        <v>1.7365214161584319E-2</v>
      </c>
      <c r="P1279" s="44">
        <f>IFERROR(_xll.qlIndexFixing(ONIndex6M,I1279,TRUE,_xll.ohTrigger(RecalcTrigger,Trigger6M)),NA())</f>
        <v>1.7451344611236763E-2</v>
      </c>
      <c r="Q1279" s="183">
        <f>IFERROR(_xll.qlIndexFixing(ONIndex1Y,I1279,TRUE,_xll.ohTrigger(RecalcTrigger,Trigger1Y)),NA())</f>
        <v>1.7749325436771102E-2</v>
      </c>
    </row>
    <row r="1280" spans="2:17" x14ac:dyDescent="0.2">
      <c r="B1280" s="39" t="s">
        <v>42</v>
      </c>
      <c r="D1280" s="42">
        <f>_xll.qlCalendarAdvance(Calendar,$D1279,B1280,"f",FALSE)</f>
        <v>48555</v>
      </c>
      <c r="E1280" s="177">
        <f>_xll.qlInterestRateIndexValueDate(IndexON,D1280)</f>
        <v>48555</v>
      </c>
      <c r="F1280" s="193">
        <f>IFERROR(_xll.qlIndexFixing(IndexON,D1280,TRUE,_xll.ohTrigger(RecalcTrigger,TriggerON)),NA())</f>
        <v>1.6756235632859884E-2</v>
      </c>
      <c r="H1280" s="42">
        <f>_xll.qlCalendarAdvance(Calendar,$H1279,B1280,"f",FALSE)</f>
        <v>48555</v>
      </c>
      <c r="I1280" s="177">
        <f>_xll.qlInterestRateIndexValueDate(Index1M,$H1280)</f>
        <v>48557</v>
      </c>
      <c r="J1280" s="182">
        <f>IFERROR(_xll.qlIndexFixing(Index1M,$H1280,TRUE,_xll.ohTrigger(RecalcTrigger,Trigger1M)),NA())</f>
        <v>1.6774569436135423E-2</v>
      </c>
      <c r="K1280" s="44">
        <f>IFERROR(_xll.qlIndexFixing(Index3M,H1280,TRUE,_xll.ohTrigger(RecalcTrigger,Trigger3M)),NA())</f>
        <v>1.7333778796276178E-2</v>
      </c>
      <c r="L1280" s="44">
        <f>IFERROR(_xll.qlIndexFixing(Index6M,$H1280,TRUE,_xll.ohTrigger(RecalcTrigger,Trigger6M)),NA())</f>
        <v>1.7379992745450441E-2</v>
      </c>
      <c r="M1280" s="183">
        <f>IFERROR(_xll.qlIndexFixing(Index1Y,$H1280,TRUE,_xll.ohTrigger(RecalcTrigger,Trigger1Y)),NA())</f>
        <v>1.7622521660272502E-2</v>
      </c>
      <c r="N1280" s="182">
        <f>IFERROR(_xll.qlIndexFixing(ONIndex1M,I1280,TRUE,_xll.ohTrigger(RecalcTrigger,Trigger1M)),NA())</f>
        <v>1.677565594190078E-2</v>
      </c>
      <c r="O1280" s="44">
        <f>IFERROR(_xll.qlIndexFixing(ONIndex3M,I1280,TRUE,_xll.ohTrigger(RecalcTrigger,Trigger3M)),NA())</f>
        <v>1.7355235946769909E-2</v>
      </c>
      <c r="P1280" s="44">
        <f>IFERROR(_xll.qlIndexFixing(ONIndex6M,I1280,TRUE,_xll.ohTrigger(RecalcTrigger,Trigger6M)),NA())</f>
        <v>1.7440553535923442E-2</v>
      </c>
      <c r="Q1280" s="183">
        <f>IFERROR(_xll.qlIndexFixing(ONIndex1Y,I1280,TRUE,_xll.ohTrigger(RecalcTrigger,Trigger1Y)),NA())</f>
        <v>1.7739095703230845E-2</v>
      </c>
    </row>
    <row r="1281" spans="2:17" x14ac:dyDescent="0.2">
      <c r="B1281" s="39" t="s">
        <v>42</v>
      </c>
      <c r="D1281" s="42">
        <f>_xll.qlCalendarAdvance(Calendar,$D1280,B1281,"f",FALSE)</f>
        <v>48562</v>
      </c>
      <c r="E1281" s="177">
        <f>_xll.qlInterestRateIndexValueDate(IndexON,D1281)</f>
        <v>48562</v>
      </c>
      <c r="F1281" s="193">
        <f>IFERROR(_xll.qlIndexFixing(IndexON,D1281,TRUE,_xll.ohTrigger(RecalcTrigger,TriggerON)),NA())</f>
        <v>1.6748336835803457E-2</v>
      </c>
      <c r="H1281" s="42">
        <f>_xll.qlCalendarAdvance(Calendar,$H1280,B1281,"f",FALSE)</f>
        <v>48562</v>
      </c>
      <c r="I1281" s="177">
        <f>_xll.qlInterestRateIndexValueDate(Index1M,$H1281)</f>
        <v>48564</v>
      </c>
      <c r="J1281" s="182">
        <f>IFERROR(_xll.qlIndexFixing(Index1M,$H1281,TRUE,_xll.ohTrigger(RecalcTrigger,Trigger1M)),NA())</f>
        <v>1.6766500563797637E-2</v>
      </c>
      <c r="K1281" s="44">
        <f>IFERROR(_xll.qlIndexFixing(Index3M,H1281,TRUE,_xll.ohTrigger(RecalcTrigger,Trigger3M)),NA())</f>
        <v>1.732356487996789E-2</v>
      </c>
      <c r="L1281" s="44">
        <f>IFERROR(_xll.qlIndexFixing(Index6M,$H1281,TRUE,_xll.ohTrigger(RecalcTrigger,Trigger6M)),NA())</f>
        <v>1.7368786422521924E-2</v>
      </c>
      <c r="M1281" s="183">
        <f>IFERROR(_xll.qlIndexFixing(Index1Y,$H1281,TRUE,_xll.ohTrigger(RecalcTrigger,Trigger1Y)),NA())</f>
        <v>1.7611443250680071E-2</v>
      </c>
      <c r="N1281" s="182">
        <f>IFERROR(_xll.qlIndexFixing(ONIndex1M,I1281,TRUE,_xll.ohTrigger(RecalcTrigger,Trigger1M)),NA())</f>
        <v>1.6767658242438088E-2</v>
      </c>
      <c r="O1281" s="44">
        <f>IFERROR(_xll.qlIndexFixing(ONIndex3M,I1281,TRUE,_xll.ohTrigger(RecalcTrigger,Trigger3M)),NA())</f>
        <v>1.7345228326517415E-2</v>
      </c>
      <c r="P1281" s="44">
        <f>IFERROR(_xll.qlIndexFixing(ONIndex6M,I1281,TRUE,_xll.ohTrigger(RecalcTrigger,Trigger6M)),NA())</f>
        <v>1.742973632271827E-2</v>
      </c>
      <c r="Q1281" s="183">
        <f>IFERROR(_xll.qlIndexFixing(ONIndex1Y,I1281,TRUE,_xll.ohTrigger(RecalcTrigger,Trigger1Y)),NA())</f>
        <v>1.7728837212294124E-2</v>
      </c>
    </row>
    <row r="1282" spans="2:17" x14ac:dyDescent="0.2">
      <c r="B1282" s="39" t="s">
        <v>42</v>
      </c>
      <c r="D1282" s="42">
        <f>_xll.qlCalendarAdvance(Calendar,$D1281,B1282,"f",FALSE)</f>
        <v>48569</v>
      </c>
      <c r="E1282" s="177">
        <f>_xll.qlInterestRateIndexValueDate(IndexON,D1282)</f>
        <v>48569</v>
      </c>
      <c r="F1282" s="193">
        <f>IFERROR(_xll.qlIndexFixing(IndexON,D1282,TRUE,_xll.ohTrigger(RecalcTrigger,TriggerON)),NA())</f>
        <v>1.6740403817401273E-2</v>
      </c>
      <c r="H1282" s="42">
        <f>_xll.qlCalendarAdvance(Calendar,$H1281,B1282,"f",FALSE)</f>
        <v>48569</v>
      </c>
      <c r="I1282" s="177">
        <f>_xll.qlInterestRateIndexValueDate(Index1M,$H1282)</f>
        <v>48571</v>
      </c>
      <c r="J1282" s="182">
        <f>IFERROR(_xll.qlIndexFixing(Index1M,$H1282,TRUE,_xll.ohTrigger(RecalcTrigger,Trigger1M)),NA())</f>
        <v>1.675839558997555E-2</v>
      </c>
      <c r="K1282" s="44">
        <f>IFERROR(_xll.qlIndexFixing(Index3M,H1282,TRUE,_xll.ohTrigger(RecalcTrigger,Trigger3M)),NA())</f>
        <v>1.7313323360869326E-2</v>
      </c>
      <c r="L1282" s="44">
        <f>IFERROR(_xll.qlIndexFixing(Index6M,$H1282,TRUE,_xll.ohTrigger(RecalcTrigger,Trigger6M)),NA())</f>
        <v>1.7357557560125098E-2</v>
      </c>
      <c r="M1282" s="183">
        <f>IFERROR(_xll.qlIndexFixing(Index1Y,$H1282,TRUE,_xll.ohTrigger(RecalcTrigger,Trigger1Y)),NA())</f>
        <v>1.7600341993104847E-2</v>
      </c>
      <c r="N1282" s="182">
        <f>IFERROR(_xll.qlIndexFixing(ONIndex1M,I1282,TRUE,_xll.ohTrigger(RecalcTrigger,Trigger1M)),NA())</f>
        <v>1.6759624103803716E-2</v>
      </c>
      <c r="O1282" s="44">
        <f>IFERROR(_xll.qlIndexFixing(ONIndex3M,I1282,TRUE,_xll.ohTrigger(RecalcTrigger,Trigger3M)),NA())</f>
        <v>1.7335191580203357E-2</v>
      </c>
      <c r="P1282" s="44">
        <f>IFERROR(_xll.qlIndexFixing(ONIndex6M,I1282,TRUE,_xll.ohTrigger(RecalcTrigger,Trigger6M)),NA())</f>
        <v>1.7418893250678025E-2</v>
      </c>
      <c r="Q1282" s="183">
        <f>IFERROR(_xll.qlIndexFixing(ONIndex1Y,I1282,TRUE,_xll.ohTrigger(RecalcTrigger,Trigger1Y)),NA())</f>
        <v>1.7718550198173588E-2</v>
      </c>
    </row>
    <row r="1283" spans="2:17" x14ac:dyDescent="0.2">
      <c r="B1283" s="39" t="s">
        <v>42</v>
      </c>
      <c r="D1283" s="42">
        <f>_xll.qlCalendarAdvance(Calendar,$D1282,B1283,"f",FALSE)</f>
        <v>48576</v>
      </c>
      <c r="E1283" s="177">
        <f>_xll.qlInterestRateIndexValueDate(IndexON,D1283)</f>
        <v>48576</v>
      </c>
      <c r="F1283" s="193">
        <f>IFERROR(_xll.qlIndexFixing(IndexON,D1283,TRUE,_xll.ohTrigger(RecalcTrigger,TriggerON)),NA())</f>
        <v>1.673243681898029E-2</v>
      </c>
      <c r="H1283" s="42">
        <f>_xll.qlCalendarAdvance(Calendar,$H1282,B1283,"f",FALSE)</f>
        <v>48576</v>
      </c>
      <c r="I1283" s="177">
        <f>_xll.qlInterestRateIndexValueDate(Index1M,$H1283)</f>
        <v>48578</v>
      </c>
      <c r="J1283" s="182">
        <f>IFERROR(_xll.qlIndexFixing(Index1M,$H1283,TRUE,_xll.ohTrigger(RecalcTrigger,Trigger1M)),NA())</f>
        <v>1.6750254748849336E-2</v>
      </c>
      <c r="K1283" s="44">
        <f>IFERROR(_xll.qlIndexFixing(Index3M,H1283,TRUE,_xll.ohTrigger(RecalcTrigger,Trigger3M)),NA())</f>
        <v>1.7303054519581806E-2</v>
      </c>
      <c r="L1283" s="44">
        <f>IFERROR(_xll.qlIndexFixing(Index6M,$H1283,TRUE,_xll.ohTrigger(RecalcTrigger,Trigger6M)),NA())</f>
        <v>1.7346306440438629E-2</v>
      </c>
      <c r="M1283" s="183">
        <f>IFERROR(_xll.qlIndexFixing(Index1Y,$H1283,TRUE,_xll.ohTrigger(RecalcTrigger,Trigger1Y)),NA())</f>
        <v>1.7589218126653535E-2</v>
      </c>
      <c r="N1283" s="182">
        <f>IFERROR(_xll.qlIndexFixing(ONIndex1M,I1283,TRUE,_xll.ohTrigger(RecalcTrigger,Trigger1M)),NA())</f>
        <v>1.6751553759890569E-2</v>
      </c>
      <c r="O1283" s="44">
        <f>IFERROR(_xll.qlIndexFixing(ONIndex3M,I1283,TRUE,_xll.ohTrigger(RecalcTrigger,Trigger3M)),NA())</f>
        <v>1.7325125987044387E-2</v>
      </c>
      <c r="P1283" s="44">
        <f>IFERROR(_xll.qlIndexFixing(ONIndex6M,I1283,TRUE,_xll.ohTrigger(RecalcTrigger,Trigger6M)),NA())</f>
        <v>1.7408024599498972E-2</v>
      </c>
      <c r="Q1283" s="183">
        <f>IFERROR(_xll.qlIndexFixing(ONIndex1Y,I1283,TRUE,_xll.ohTrigger(RecalcTrigger,Trigger1Y)),NA())</f>
        <v>1.7708234894922015E-2</v>
      </c>
    </row>
    <row r="1284" spans="2:17" x14ac:dyDescent="0.2">
      <c r="B1284" s="39" t="s">
        <v>42</v>
      </c>
      <c r="D1284" s="42">
        <f>_xll.qlCalendarAdvance(Calendar,$D1283,B1284,"f",FALSE)</f>
        <v>48583</v>
      </c>
      <c r="E1284" s="177">
        <f>_xll.qlInterestRateIndexValueDate(IndexON,D1284)</f>
        <v>48583</v>
      </c>
      <c r="F1284" s="193">
        <f>IFERROR(_xll.qlIndexFixing(IndexON,D1284,TRUE,_xll.ohTrigger(RecalcTrigger,TriggerON)),NA())</f>
        <v>1.6724436082187211E-2</v>
      </c>
      <c r="H1284" s="42">
        <f>_xll.qlCalendarAdvance(Calendar,$H1283,B1284,"f",FALSE)</f>
        <v>48583</v>
      </c>
      <c r="I1284" s="177">
        <f>_xll.qlInterestRateIndexValueDate(Index1M,$H1284)</f>
        <v>48585</v>
      </c>
      <c r="J1284" s="182">
        <f>IFERROR(_xll.qlIndexFixing(Index1M,$H1284,TRUE,_xll.ohTrigger(RecalcTrigger,Trigger1M)),NA())</f>
        <v>1.6742078274594174E-2</v>
      </c>
      <c r="K1284" s="44">
        <f>IFERROR(_xll.qlIndexFixing(Index3M,H1284,TRUE,_xll.ohTrigger(RecalcTrigger,Trigger3M)),NA())</f>
        <v>1.7292758636705763E-2</v>
      </c>
      <c r="L1284" s="44">
        <f>IFERROR(_xll.qlIndexFixing(Index6M,$H1284,TRUE,_xll.ohTrigger(RecalcTrigger,Trigger6M)),NA())</f>
        <v>1.733542982720471E-2</v>
      </c>
      <c r="M1284" s="183">
        <f>IFERROR(_xll.qlIndexFixing(Index1Y,$H1284,TRUE,_xll.ohTrigger(RecalcTrigger,Trigger1Y)),NA())</f>
        <v>1.7578071890423649E-2</v>
      </c>
      <c r="N1284" s="182">
        <f>IFERROR(_xll.qlIndexFixing(ONIndex1M,I1284,TRUE,_xll.ohTrigger(RecalcTrigger,Trigger1M)),NA())</f>
        <v>1.6743447444511617E-2</v>
      </c>
      <c r="O1284" s="44">
        <f>IFERROR(_xll.qlIndexFixing(ONIndex3M,I1284,TRUE,_xll.ohTrigger(RecalcTrigger,Trigger3M)),NA())</f>
        <v>1.7315031826257155E-2</v>
      </c>
      <c r="P1284" s="44">
        <f>IFERROR(_xll.qlIndexFixing(ONIndex6M,I1284,TRUE,_xll.ohTrigger(RecalcTrigger,Trigger6M)),NA())</f>
        <v>1.7397130648397763E-2</v>
      </c>
      <c r="Q1284" s="183">
        <f>IFERROR(_xll.qlIndexFixing(ONIndex1Y,I1284,TRUE,_xll.ohTrigger(RecalcTrigger,Trigger1Y)),NA())</f>
        <v>1.7697891536831989E-2</v>
      </c>
    </row>
    <row r="1285" spans="2:17" x14ac:dyDescent="0.2">
      <c r="B1285" s="39" t="s">
        <v>42</v>
      </c>
      <c r="D1285" s="42">
        <f>_xll.qlCalendarAdvance(Calendar,$D1284,B1285,"f",FALSE)</f>
        <v>48590</v>
      </c>
      <c r="E1285" s="177">
        <f>_xll.qlInterestRateIndexValueDate(IndexON,D1285)</f>
        <v>48590</v>
      </c>
      <c r="F1285" s="193">
        <f>IFERROR(_xll.qlIndexFixing(IndexON,D1285,TRUE,_xll.ohTrigger(RecalcTrigger,TriggerON)),NA())</f>
        <v>1.6716401848908546E-2</v>
      </c>
      <c r="H1285" s="42">
        <f>_xll.qlCalendarAdvance(Calendar,$H1284,B1285,"f",FALSE)</f>
        <v>48590</v>
      </c>
      <c r="I1285" s="177">
        <f>_xll.qlInterestRateIndexValueDate(Index1M,$H1285)</f>
        <v>48592</v>
      </c>
      <c r="J1285" s="182">
        <f>IFERROR(_xll.qlIndexFixing(Index1M,$H1285,TRUE,_xll.ohTrigger(RecalcTrigger,Trigger1M)),NA())</f>
        <v>1.6733866401390241E-2</v>
      </c>
      <c r="K1285" s="44">
        <f>IFERROR(_xll.qlIndexFixing(Index3M,H1285,TRUE,_xll.ohTrigger(RecalcTrigger,Trigger3M)),NA())</f>
        <v>1.7282435992836298E-2</v>
      </c>
      <c r="L1285" s="44">
        <f>IFERROR(_xll.qlIndexFixing(Index6M,$H1285,TRUE,_xll.ohTrigger(RecalcTrigger,Trigger6M)),NA())</f>
        <v>1.732413703383821E-2</v>
      </c>
      <c r="M1285" s="183">
        <f>IFERROR(_xll.qlIndexFixing(Index1Y,$H1285,TRUE,_xll.ohTrigger(RecalcTrigger,Trigger1Y)),NA())</f>
        <v>1.7566903523503929E-2</v>
      </c>
      <c r="N1285" s="182">
        <f>IFERROR(_xll.qlIndexFixing(ONIndex1M,I1285,TRUE,_xll.ohTrigger(RecalcTrigger,Trigger1M)),NA())</f>
        <v>1.6735305391240018E-2</v>
      </c>
      <c r="O1285" s="44">
        <f>IFERROR(_xll.qlIndexFixing(ONIndex3M,I1285,TRUE,_xll.ohTrigger(RecalcTrigger,Trigger3M)),NA())</f>
        <v>1.73049093768185E-2</v>
      </c>
      <c r="P1285" s="44">
        <f>IFERROR(_xll.qlIndexFixing(ONIndex6M,I1285,TRUE,_xll.ohTrigger(RecalcTrigger,Trigger6M)),NA())</f>
        <v>1.7386211676750918E-2</v>
      </c>
      <c r="Q1285" s="183">
        <f>IFERROR(_xll.qlIndexFixing(ONIndex1Y,I1285,TRUE,_xll.ohTrigger(RecalcTrigger,Trigger1Y)),NA())</f>
        <v>1.768752035811616E-2</v>
      </c>
    </row>
    <row r="1286" spans="2:17" x14ac:dyDescent="0.2">
      <c r="B1286" s="39" t="s">
        <v>42</v>
      </c>
      <c r="D1286" s="42">
        <f>_xll.qlCalendarAdvance(Calendar,$D1285,B1286,"f",FALSE)</f>
        <v>48597</v>
      </c>
      <c r="E1286" s="177">
        <f>_xll.qlInterestRateIndexValueDate(IndexON,D1286)</f>
        <v>48597</v>
      </c>
      <c r="F1286" s="193">
        <f>IFERROR(_xll.qlIndexFixing(IndexON,D1286,TRUE,_xll.ohTrigger(RecalcTrigger,TriggerON)),NA())</f>
        <v>1.6708334360471255E-2</v>
      </c>
      <c r="H1286" s="42">
        <f>_xll.qlCalendarAdvance(Calendar,$H1285,B1286,"f",FALSE)</f>
        <v>48597</v>
      </c>
      <c r="I1286" s="177">
        <f>_xll.qlInterestRateIndexValueDate(Index1M,$H1286)</f>
        <v>48599</v>
      </c>
      <c r="J1286" s="182">
        <f>IFERROR(_xll.qlIndexFixing(Index1M,$H1286,TRUE,_xll.ohTrigger(RecalcTrigger,Trigger1M)),NA())</f>
        <v>1.6725619363415212E-2</v>
      </c>
      <c r="K1286" s="44">
        <f>IFERROR(_xll.qlIndexFixing(Index3M,H1286,TRUE,_xll.ohTrigger(RecalcTrigger,Trigger3M)),NA())</f>
        <v>1.7272086868569403E-2</v>
      </c>
      <c r="L1286" s="44">
        <f>IFERROR(_xll.qlIndexFixing(Index6M,$H1286,TRUE,_xll.ohTrigger(RecalcTrigger,Trigger6M)),NA())</f>
        <v>1.7312822810198462E-2</v>
      </c>
      <c r="M1286" s="183">
        <f>IFERROR(_xll.qlIndexFixing(Index1Y,$H1286,TRUE,_xll.ohTrigger(RecalcTrigger,Trigger1Y)),NA())</f>
        <v>1.7555713264973499E-2</v>
      </c>
      <c r="N1286" s="182">
        <f>IFERROR(_xll.qlIndexFixing(ONIndex1M,I1286,TRUE,_xll.ohTrigger(RecalcTrigger,Trigger1M)),NA())</f>
        <v>1.6727127833888744E-2</v>
      </c>
      <c r="O1286" s="44">
        <f>IFERROR(_xll.qlIndexFixing(ONIndex3M,I1286,TRUE,_xll.ohTrigger(RecalcTrigger,Trigger3M)),NA())</f>
        <v>1.7294758918184883E-2</v>
      </c>
      <c r="P1286" s="44">
        <f>IFERROR(_xll.qlIndexFixing(ONIndex6M,I1286,TRUE,_xll.ohTrigger(RecalcTrigger,Trigger6M)),NA())</f>
        <v>1.7375267963855023E-2</v>
      </c>
      <c r="Q1286" s="183">
        <f>IFERROR(_xll.qlIndexFixing(ONIndex1Y,I1286,TRUE,_xll.ohTrigger(RecalcTrigger,Trigger1Y)),NA())</f>
        <v>1.7677121592827305E-2</v>
      </c>
    </row>
    <row r="1287" spans="2:17" x14ac:dyDescent="0.2">
      <c r="B1287" s="39" t="s">
        <v>42</v>
      </c>
      <c r="D1287" s="42">
        <f>_xll.qlCalendarAdvance(Calendar,$D1286,B1287,"f",FALSE)</f>
        <v>48604</v>
      </c>
      <c r="E1287" s="177">
        <f>_xll.qlInterestRateIndexValueDate(IndexON,D1287)</f>
        <v>48604</v>
      </c>
      <c r="F1287" s="193">
        <f>IFERROR(_xll.qlIndexFixing(IndexON,D1287,TRUE,_xll.ohTrigger(RecalcTrigger,TriggerON)),NA())</f>
        <v>1.670023385852204E-2</v>
      </c>
      <c r="H1287" s="42">
        <f>_xll.qlCalendarAdvance(Calendar,$H1286,B1287,"f",FALSE)</f>
        <v>48604</v>
      </c>
      <c r="I1287" s="177">
        <f>_xll.qlInterestRateIndexValueDate(Index1M,$H1287)</f>
        <v>48606</v>
      </c>
      <c r="J1287" s="182">
        <f>IFERROR(_xll.qlIndexFixing(Index1M,$H1287,TRUE,_xll.ohTrigger(RecalcTrigger,Trigger1M)),NA())</f>
        <v>1.6717337394849263E-2</v>
      </c>
      <c r="K1287" s="44">
        <f>IFERROR(_xll.qlIndexFixing(Index3M,H1287,TRUE,_xll.ohTrigger(RecalcTrigger,Trigger3M)),NA())</f>
        <v>1.7261711544495739E-2</v>
      </c>
      <c r="L1287" s="44">
        <f>IFERROR(_xll.qlIndexFixing(Index6M,$H1287,TRUE,_xll.ohTrigger(RecalcTrigger,Trigger6M)),NA())</f>
        <v>1.7301487438425304E-2</v>
      </c>
      <c r="M1287" s="183">
        <f>IFERROR(_xll.qlIndexFixing(Index1Y,$H1287,TRUE,_xll.ohTrigger(RecalcTrigger,Trigger1Y)),NA())</f>
        <v>1.7544501353902921E-2</v>
      </c>
      <c r="N1287" s="182">
        <f>IFERROR(_xll.qlIndexFixing(ONIndex1M,I1287,TRUE,_xll.ohTrigger(RecalcTrigger,Trigger1M)),NA())</f>
        <v>1.6718915006350699E-2</v>
      </c>
      <c r="O1287" s="44">
        <f>IFERROR(_xll.qlIndexFixing(ONIndex3M,I1287,TRUE,_xll.ohTrigger(RecalcTrigger,Trigger3M)),NA())</f>
        <v>1.7284580729572951E-2</v>
      </c>
      <c r="P1287" s="44">
        <f>IFERROR(_xll.qlIndexFixing(ONIndex6M,I1287,TRUE,_xll.ohTrigger(RecalcTrigger,Trigger6M)),NA())</f>
        <v>1.7364299789326409E-2</v>
      </c>
      <c r="Q1287" s="183">
        <f>IFERROR(_xll.qlIndexFixing(ONIndex1Y,I1287,TRUE,_xll.ohTrigger(RecalcTrigger,Trigger1Y)),NA())</f>
        <v>1.766669547525801E-2</v>
      </c>
    </row>
    <row r="1288" spans="2:17" x14ac:dyDescent="0.2">
      <c r="B1288" s="39" t="s">
        <v>42</v>
      </c>
      <c r="D1288" s="42">
        <f>_xll.qlCalendarAdvance(Calendar,$D1287,B1288,"f",FALSE)</f>
        <v>48611</v>
      </c>
      <c r="E1288" s="177">
        <f>_xll.qlInterestRateIndexValueDate(IndexON,D1288)</f>
        <v>48611</v>
      </c>
      <c r="F1288" s="193">
        <f>IFERROR(_xll.qlIndexFixing(IndexON,D1288,TRUE,_xll.ohTrigger(RecalcTrigger,TriggerON)),NA())</f>
        <v>1.6692100584707603E-2</v>
      </c>
      <c r="H1288" s="42">
        <f>_xll.qlCalendarAdvance(Calendar,$H1287,B1288,"f",FALSE)</f>
        <v>48611</v>
      </c>
      <c r="I1288" s="177">
        <f>_xll.qlInterestRateIndexValueDate(Index1M,$H1288)</f>
        <v>48613</v>
      </c>
      <c r="J1288" s="182">
        <f>IFERROR(_xll.qlIndexFixing(Index1M,$H1288,TRUE,_xll.ohTrigger(RecalcTrigger,Trigger1M)),NA())</f>
        <v>1.6709856851918455E-2</v>
      </c>
      <c r="K1288" s="44">
        <f>IFERROR(_xll.qlIndexFixing(Index3M,H1288,TRUE,_xll.ohTrigger(RecalcTrigger,Trigger3M)),NA())</f>
        <v>1.7251645230116252E-2</v>
      </c>
      <c r="L1288" s="44">
        <f>IFERROR(_xll.qlIndexFixing(Index6M,$H1288,TRUE,_xll.ohTrigger(RecalcTrigger,Trigger6M)),NA())</f>
        <v>1.7290131200651065E-2</v>
      </c>
      <c r="M1288" s="183">
        <f>IFERROR(_xll.qlIndexFixing(Index1Y,$H1288,TRUE,_xll.ohTrigger(RecalcTrigger,Trigger1Y)),NA())</f>
        <v>1.7533268029353136E-2</v>
      </c>
      <c r="N1288" s="182">
        <f>IFERROR(_xll.qlIndexFixing(ONIndex1M,I1288,TRUE,_xll.ohTrigger(RecalcTrigger,Trigger1M)),NA())</f>
        <v>1.6710667142278979E-2</v>
      </c>
      <c r="O1288" s="44">
        <f>IFERROR(_xll.qlIndexFixing(ONIndex3M,I1288,TRUE,_xll.ohTrigger(RecalcTrigger,Trigger3M)),NA())</f>
        <v>1.7274375089959548E-2</v>
      </c>
      <c r="P1288" s="44">
        <f>IFERROR(_xll.qlIndexFixing(ONIndex6M,I1288,TRUE,_xll.ohTrigger(RecalcTrigger,Trigger6M)),NA())</f>
        <v>1.7353307432141918E-2</v>
      </c>
      <c r="Q1288" s="183">
        <f>IFERROR(_xll.qlIndexFixing(ONIndex1Y,I1288,TRUE,_xll.ohTrigger(RecalcTrigger,Trigger1Y)),NA())</f>
        <v>1.7656242239461051E-2</v>
      </c>
    </row>
    <row r="1289" spans="2:17" x14ac:dyDescent="0.2">
      <c r="B1289" s="39" t="s">
        <v>42</v>
      </c>
      <c r="D1289" s="42">
        <f>_xll.qlCalendarAdvance(Calendar,$D1288,B1289,"f",FALSE)</f>
        <v>48618</v>
      </c>
      <c r="E1289" s="177">
        <f>_xll.qlInterestRateIndexValueDate(IndexON,D1289)</f>
        <v>48618</v>
      </c>
      <c r="F1289" s="193">
        <f>IFERROR(_xll.qlIndexFixing(IndexON,D1289,TRUE,_xll.ohTrigger(RecalcTrigger,TriggerON)),NA())</f>
        <v>1.6683934780594711E-2</v>
      </c>
      <c r="H1289" s="42">
        <f>_xll.qlCalendarAdvance(Calendar,$H1288,B1289,"f",FALSE)</f>
        <v>48618</v>
      </c>
      <c r="I1289" s="177">
        <f>_xll.qlInterestRateIndexValueDate(Index1M,$H1289)</f>
        <v>48620</v>
      </c>
      <c r="J1289" s="182">
        <f>IFERROR(_xll.qlIndexFixing(Index1M,$H1289,TRUE,_xll.ohTrigger(RecalcTrigger,Trigger1M)),NA())</f>
        <v>1.6701517046540739E-2</v>
      </c>
      <c r="K1289" s="44">
        <f>IFERROR(_xll.qlIndexFixing(Index3M,H1289,TRUE,_xll.ohTrigger(RecalcTrigger,Trigger3M)),NA())</f>
        <v>1.7241220625893706E-2</v>
      </c>
      <c r="L1289" s="44">
        <f>IFERROR(_xll.qlIndexFixing(Index6M,$H1289,TRUE,_xll.ohTrigger(RecalcTrigger,Trigger6M)),NA())</f>
        <v>1.7278754379004096E-2</v>
      </c>
      <c r="M1289" s="183">
        <f>IFERROR(_xll.qlIndexFixing(Index1Y,$H1289,TRUE,_xll.ohTrigger(RecalcTrigger,Trigger1Y)),NA())</f>
        <v>1.7522013530375878E-2</v>
      </c>
      <c r="N1289" s="182">
        <f>IFERROR(_xll.qlIndexFixing(ONIndex1M,I1289,TRUE,_xll.ohTrigger(RecalcTrigger,Trigger1M)),NA())</f>
        <v>1.6702384475486554E-2</v>
      </c>
      <c r="O1289" s="44">
        <f>IFERROR(_xll.qlIndexFixing(ONIndex3M,I1289,TRUE,_xll.ohTrigger(RecalcTrigger,Trigger3M)),NA())</f>
        <v>1.7264142278641259E-2</v>
      </c>
      <c r="P1289" s="44">
        <f>IFERROR(_xll.qlIndexFixing(ONIndex6M,I1289,TRUE,_xll.ohTrigger(RecalcTrigger,Trigger6M)),NA())</f>
        <v>1.7342291171997815E-2</v>
      </c>
      <c r="Q1289" s="183">
        <f>IFERROR(_xll.qlIndexFixing(ONIndex1Y,I1289,TRUE,_xll.ohTrigger(RecalcTrigger,Trigger1Y)),NA())</f>
        <v>1.764576211980895E-2</v>
      </c>
    </row>
    <row r="1290" spans="2:17" x14ac:dyDescent="0.2">
      <c r="B1290" s="39" t="s">
        <v>42</v>
      </c>
      <c r="D1290" s="42">
        <f>_xll.qlCalendarAdvance(Calendar,$D1289,B1290,"f",FALSE)</f>
        <v>48625</v>
      </c>
      <c r="E1290" s="177">
        <f>_xll.qlInterestRateIndexValueDate(IndexON,D1290)</f>
        <v>48625</v>
      </c>
      <c r="F1290" s="193">
        <f>IFERROR(_xll.qlIndexFixing(IndexON,D1290,TRUE,_xll.ohTrigger(RecalcTrigger,TriggerON)),NA())</f>
        <v>1.6675736687830067E-2</v>
      </c>
      <c r="H1290" s="42">
        <f>_xll.qlCalendarAdvance(Calendar,$H1289,B1290,"f",FALSE)</f>
        <v>48625</v>
      </c>
      <c r="I1290" s="177">
        <f>_xll.qlInterestRateIndexValueDate(Index1M,$H1290)</f>
        <v>48627</v>
      </c>
      <c r="J1290" s="182">
        <f>IFERROR(_xll.qlIndexFixing(Index1M,$H1290,TRUE,_xll.ohTrigger(RecalcTrigger,Trigger1M)),NA())</f>
        <v>1.6693142951774549E-2</v>
      </c>
      <c r="K1290" s="44">
        <f>IFERROR(_xll.qlIndexFixing(Index3M,H1290,TRUE,_xll.ohTrigger(RecalcTrigger,Trigger3M)),NA())</f>
        <v>1.7230770644497542E-2</v>
      </c>
      <c r="L1290" s="44">
        <f>IFERROR(_xll.qlIndexFixing(Index6M,$H1290,TRUE,_xll.ohTrigger(RecalcTrigger,Trigger6M)),NA())</f>
        <v>1.7267357255606131E-2</v>
      </c>
      <c r="M1290" s="183">
        <f>IFERROR(_xll.qlIndexFixing(Index1Y,$H1290,TRUE,_xll.ohTrigger(RecalcTrigger,Trigger1Y)),NA())</f>
        <v>1.7510738096013688E-2</v>
      </c>
      <c r="N1290" s="182">
        <f>IFERROR(_xll.qlIndexFixing(ONIndex1M,I1290,TRUE,_xll.ohTrigger(RecalcTrigger,Trigger1M)),NA())</f>
        <v>1.6694067239706456E-2</v>
      </c>
      <c r="O1290" s="44">
        <f>IFERROR(_xll.qlIndexFixing(ONIndex3M,I1290,TRUE,_xll.ohTrigger(RecalcTrigger,Trigger3M)),NA())</f>
        <v>1.7253882574754797E-2</v>
      </c>
      <c r="P1290" s="44">
        <f>IFERROR(_xll.qlIndexFixing(ONIndex6M,I1290,TRUE,_xll.ohTrigger(RecalcTrigger,Trigger6M)),NA())</f>
        <v>1.7331251288030813E-2</v>
      </c>
      <c r="Q1290" s="183">
        <f>IFERROR(_xll.qlIndexFixing(ONIndex1Y,I1290,TRUE,_xll.ohTrigger(RecalcTrigger,Trigger1Y)),NA())</f>
        <v>1.7635255350354484E-2</v>
      </c>
    </row>
    <row r="1291" spans="2:17" x14ac:dyDescent="0.2">
      <c r="B1291" s="39" t="s">
        <v>42</v>
      </c>
      <c r="D1291" s="42">
        <f>_xll.qlCalendarAdvance(Calendar,$D1290,B1291,"f",FALSE)</f>
        <v>48632</v>
      </c>
      <c r="E1291" s="177">
        <f>_xll.qlInterestRateIndexValueDate(IndexON,D1291)</f>
        <v>48632</v>
      </c>
      <c r="F1291" s="193">
        <f>IFERROR(_xll.qlIndexFixing(IndexON,D1291,TRUE,_xll.ohTrigger(RecalcTrigger,TriggerON)),NA())</f>
        <v>1.6667506547980437E-2</v>
      </c>
      <c r="H1291" s="42">
        <f>_xll.qlCalendarAdvance(Calendar,$H1290,B1291,"f",FALSE)</f>
        <v>48632</v>
      </c>
      <c r="I1291" s="177">
        <f>_xll.qlInterestRateIndexValueDate(Index1M,$H1291)</f>
        <v>48634</v>
      </c>
      <c r="J1291" s="182">
        <f>IFERROR(_xll.qlIndexFixing(Index1M,$H1291,TRUE,_xll.ohTrigger(RecalcTrigger,Trigger1M)),NA())</f>
        <v>1.668473480174975E-2</v>
      </c>
      <c r="K1291" s="44">
        <f>IFERROR(_xll.qlIndexFixing(Index3M,H1291,TRUE,_xll.ohTrigger(RecalcTrigger,Trigger3M)),NA())</f>
        <v>1.7220295566494338E-2</v>
      </c>
      <c r="L1291" s="44">
        <f>IFERROR(_xll.qlIndexFixing(Index6M,$H1291,TRUE,_xll.ohTrigger(RecalcTrigger,Trigger6M)),NA())</f>
        <v>1.7255940112572268E-2</v>
      </c>
      <c r="M1291" s="183">
        <f>IFERROR(_xll.qlIndexFixing(Index1Y,$H1291,TRUE,_xll.ohTrigger(RecalcTrigger,Trigger1Y)),NA())</f>
        <v>1.7499441965299029E-2</v>
      </c>
      <c r="N1291" s="182">
        <f>IFERROR(_xll.qlIndexFixing(ONIndex1M,I1291,TRUE,_xll.ohTrigger(RecalcTrigger,Trigger1M)),NA())</f>
        <v>1.6685715668671719E-2</v>
      </c>
      <c r="O1291" s="44">
        <f>IFERROR(_xll.qlIndexFixing(ONIndex3M,I1291,TRUE,_xll.ohTrigger(RecalcTrigger,Trigger3M)),NA())</f>
        <v>1.7243596257756622E-2</v>
      </c>
      <c r="P1291" s="44">
        <f>IFERROR(_xll.qlIndexFixing(ONIndex6M,I1291,TRUE,_xll.ohTrigger(RecalcTrigger,Trigger6M)),NA())</f>
        <v>1.7320188059617436E-2</v>
      </c>
      <c r="Q1291" s="183">
        <f>IFERROR(_xll.qlIndexFixing(ONIndex1Y,I1291,TRUE,_xll.ohTrigger(RecalcTrigger,Trigger1Y)),NA())</f>
        <v>1.7624722165310303E-2</v>
      </c>
    </row>
    <row r="1292" spans="2:17" x14ac:dyDescent="0.2">
      <c r="B1292" s="39" t="s">
        <v>42</v>
      </c>
      <c r="D1292" s="42">
        <f>_xll.qlCalendarAdvance(Calendar,$D1291,B1292,"f",FALSE)</f>
        <v>48639</v>
      </c>
      <c r="E1292" s="177">
        <f>_xll.qlInterestRateIndexValueDate(IndexON,D1292)</f>
        <v>48639</v>
      </c>
      <c r="F1292" s="193">
        <f>IFERROR(_xll.qlIndexFixing(IndexON,D1292,TRUE,_xll.ohTrigger(RecalcTrigger,TriggerON)),NA())</f>
        <v>1.6659244602612588E-2</v>
      </c>
      <c r="H1292" s="42">
        <f>_xll.qlCalendarAdvance(Calendar,$H1291,B1292,"f",FALSE)</f>
        <v>48639</v>
      </c>
      <c r="I1292" s="177">
        <f>_xll.qlInterestRateIndexValueDate(Index1M,$H1292)</f>
        <v>48641</v>
      </c>
      <c r="J1292" s="182">
        <f>IFERROR(_xll.qlIndexFixing(Index1M,$H1292,TRUE,_xll.ohTrigger(RecalcTrigger,Trigger1M)),NA())</f>
        <v>1.6675411789319472E-2</v>
      </c>
      <c r="K1292" s="44">
        <f>IFERROR(_xll.qlIndexFixing(Index3M,H1292,TRUE,_xll.ohTrigger(RecalcTrigger,Trigger3M)),NA())</f>
        <v>1.7208763239163618E-2</v>
      </c>
      <c r="L1292" s="44">
        <f>IFERROR(_xll.qlIndexFixing(Index6M,$H1292,TRUE,_xll.ohTrigger(RecalcTrigger,Trigger6M)),NA())</f>
        <v>1.7242441928077896E-2</v>
      </c>
      <c r="M1292" s="183">
        <f>IFERROR(_xll.qlIndexFixing(Index1Y,$H1292,TRUE,_xll.ohTrigger(RecalcTrigger,Trigger1Y)),NA())</f>
        <v>1.7488125377256268E-2</v>
      </c>
      <c r="N1292" s="182">
        <f>IFERROR(_xll.qlIndexFixing(ONIndex1M,I1292,TRUE,_xll.ohTrigger(RecalcTrigger,Trigger1M)),NA())</f>
        <v>1.6677329996275247E-2</v>
      </c>
      <c r="O1292" s="44">
        <f>IFERROR(_xll.qlIndexFixing(ONIndex3M,I1292,TRUE,_xll.ohTrigger(RecalcTrigger,Trigger3M)),NA())</f>
        <v>1.7233283606623573E-2</v>
      </c>
      <c r="P1292" s="44">
        <f>IFERROR(_xll.qlIndexFixing(ONIndex6M,I1292,TRUE,_xll.ohTrigger(RecalcTrigger,Trigger6M)),NA())</f>
        <v>1.7309101766294077E-2</v>
      </c>
      <c r="Q1292" s="183">
        <f>IFERROR(_xll.qlIndexFixing(ONIndex1Y,I1292,TRUE,_xll.ohTrigger(RecalcTrigger,Trigger1Y)),NA())</f>
        <v>1.7614162798809119E-2</v>
      </c>
    </row>
    <row r="1293" spans="2:17" x14ac:dyDescent="0.2">
      <c r="B1293" s="39" t="s">
        <v>42</v>
      </c>
      <c r="D1293" s="42">
        <f>_xll.qlCalendarAdvance(Calendar,$D1292,B1293,"f",FALSE)</f>
        <v>48646</v>
      </c>
      <c r="E1293" s="177">
        <f>_xll.qlInterestRateIndexValueDate(IndexON,D1293)</f>
        <v>48646</v>
      </c>
      <c r="F1293" s="193">
        <f>IFERROR(_xll.qlIndexFixing(IndexON,D1293,TRUE,_xll.ohTrigger(RecalcTrigger,TriggerON)),NA())</f>
        <v>1.6650951093293287E-2</v>
      </c>
      <c r="H1293" s="42">
        <f>_xll.qlCalendarAdvance(Calendar,$H1292,B1293,"f",FALSE)</f>
        <v>48646</v>
      </c>
      <c r="I1293" s="177">
        <f>_xll.qlInterestRateIndexValueDate(Index1M,$H1293)</f>
        <v>48648</v>
      </c>
      <c r="J1293" s="182">
        <f>IFERROR(_xll.qlIndexFixing(Index1M,$H1293,TRUE,_xll.ohTrigger(RecalcTrigger,Trigger1M)),NA())</f>
        <v>1.6666925154911749E-2</v>
      </c>
      <c r="K1293" s="44">
        <f>IFERROR(_xll.qlIndexFixing(Index3M,H1293,TRUE,_xll.ohTrigger(RecalcTrigger,Trigger3M)),NA())</f>
        <v>1.7198232211684865E-2</v>
      </c>
      <c r="L1293" s="44">
        <f>IFERROR(_xll.qlIndexFixing(Index6M,$H1293,TRUE,_xll.ohTrigger(RecalcTrigger,Trigger6M)),NA())</f>
        <v>1.7230976419579574E-2</v>
      </c>
      <c r="M1293" s="183">
        <f>IFERROR(_xll.qlIndexFixing(Index1Y,$H1293,TRUE,_xll.ohTrigger(RecalcTrigger,Trigger1Y)),NA())</f>
        <v>1.7476788570899029E-2</v>
      </c>
      <c r="N1293" s="182">
        <f>IFERROR(_xll.qlIndexFixing(ONIndex1M,I1293,TRUE,_xll.ohTrigger(RecalcTrigger,Trigger1M)),NA())</f>
        <v>1.6668910456250075E-2</v>
      </c>
      <c r="O1293" s="44">
        <f>IFERROR(_xll.qlIndexFixing(ONIndex3M,I1293,TRUE,_xll.ohTrigger(RecalcTrigger,Trigger3M)),NA())</f>
        <v>1.7222944900492365E-2</v>
      </c>
      <c r="P1293" s="44">
        <f>IFERROR(_xll.qlIndexFixing(ONIndex6M,I1293,TRUE,_xll.ohTrigger(RecalcTrigger,Trigger6M)),NA())</f>
        <v>1.7297992687357322E-2</v>
      </c>
      <c r="Q1293" s="183">
        <f>IFERROR(_xll.qlIndexFixing(ONIndex1Y,I1293,TRUE,_xll.ohTrigger(RecalcTrigger,Trigger1Y)),NA())</f>
        <v>1.7603577485143518E-2</v>
      </c>
    </row>
    <row r="1294" spans="2:17" x14ac:dyDescent="0.2">
      <c r="B1294" s="39" t="s">
        <v>42</v>
      </c>
      <c r="D1294" s="42">
        <f>_xll.qlCalendarAdvance(Calendar,$D1293,B1294,"f",FALSE)</f>
        <v>48653</v>
      </c>
      <c r="E1294" s="177">
        <f>_xll.qlInterestRateIndexValueDate(IndexON,D1294)</f>
        <v>48653</v>
      </c>
      <c r="F1294" s="193">
        <f>IFERROR(_xll.qlIndexFixing(IndexON,D1294,TRUE,_xll.ohTrigger(RecalcTrigger,TriggerON)),NA())</f>
        <v>1.6642626261829108E-2</v>
      </c>
      <c r="H1294" s="42">
        <f>_xll.qlCalendarAdvance(Calendar,$H1293,B1294,"f",FALSE)</f>
        <v>48653</v>
      </c>
      <c r="I1294" s="177">
        <f>_xll.qlInterestRateIndexValueDate(Index1M,$H1294)</f>
        <v>48655</v>
      </c>
      <c r="J1294" s="182">
        <f>IFERROR(_xll.qlIndexFixing(Index1M,$H1294,TRUE,_xll.ohTrigger(RecalcTrigger,Trigger1M)),NA())</f>
        <v>1.6658178776378048E-2</v>
      </c>
      <c r="K1294" s="44">
        <f>IFERROR(_xll.qlIndexFixing(Index3M,H1294,TRUE,_xll.ohTrigger(RecalcTrigger,Trigger3M)),NA())</f>
        <v>1.7187676986866331E-2</v>
      </c>
      <c r="L1294" s="44">
        <f>IFERROR(_xll.qlIndexFixing(Index6M,$H1294,TRUE,_xll.ohTrigger(RecalcTrigger,Trigger6M)),NA())</f>
        <v>1.7219491835770033E-2</v>
      </c>
      <c r="M1294" s="183">
        <f>IFERROR(_xll.qlIndexFixing(Index1Y,$H1294,TRUE,_xll.ohTrigger(RecalcTrigger,Trigger1Y)),NA())</f>
        <v>1.7465431785231529E-2</v>
      </c>
      <c r="N1294" s="182">
        <f>IFERROR(_xll.qlIndexFixing(ONIndex1M,I1294,TRUE,_xll.ohTrigger(RecalcTrigger,Trigger1M)),NA())</f>
        <v>1.6660457282249297E-2</v>
      </c>
      <c r="O1294" s="44">
        <f>IFERROR(_xll.qlIndexFixing(ONIndex3M,I1294,TRUE,_xll.ohTrigger(RecalcTrigger,Trigger3M)),NA())</f>
        <v>1.7212580418659584E-2</v>
      </c>
      <c r="P1294" s="44">
        <f>IFERROR(_xll.qlIndexFixing(ONIndex6M,I1294,TRUE,_xll.ohTrigger(RecalcTrigger,Trigger6M)),NA())</f>
        <v>1.7286861102103757E-2</v>
      </c>
      <c r="Q1294" s="183">
        <f>IFERROR(_xll.qlIndexFixing(ONIndex1Y,I1294,TRUE,_xll.ohTrigger(RecalcTrigger,Trigger1Y)),NA())</f>
        <v>1.7592966458526149E-2</v>
      </c>
    </row>
    <row r="1295" spans="2:17" x14ac:dyDescent="0.2">
      <c r="B1295" s="39" t="s">
        <v>42</v>
      </c>
      <c r="D1295" s="42">
        <f>_xll.qlCalendarAdvance(Calendar,$D1294,B1295,"f",FALSE)</f>
        <v>48660</v>
      </c>
      <c r="E1295" s="177">
        <f>_xll.qlInterestRateIndexValueDate(IndexON,D1295)</f>
        <v>48660</v>
      </c>
      <c r="F1295" s="193">
        <f>IFERROR(_xll.qlIndexFixing(IndexON,D1295,TRUE,_xll.ohTrigger(RecalcTrigger,TriggerON)),NA())</f>
        <v>1.6634270349706881E-2</v>
      </c>
      <c r="H1295" s="42">
        <f>_xll.qlCalendarAdvance(Calendar,$H1294,B1295,"f",FALSE)</f>
        <v>48660</v>
      </c>
      <c r="I1295" s="177">
        <f>_xll.qlInterestRateIndexValueDate(Index1M,$H1295)</f>
        <v>48662</v>
      </c>
      <c r="J1295" s="182">
        <f>IFERROR(_xll.qlIndexFixing(Index1M,$H1295,TRUE,_xll.ohTrigger(RecalcTrigger,Trigger1M)),NA())</f>
        <v>1.6649852246192476E-2</v>
      </c>
      <c r="K1295" s="44">
        <f>IFERROR(_xll.qlIndexFixing(Index3M,H1295,TRUE,_xll.ohTrigger(RecalcTrigger,Trigger3M)),NA())</f>
        <v>1.7177097845311379E-2</v>
      </c>
      <c r="L1295" s="44">
        <f>IFERROR(_xll.qlIndexFixing(Index6M,$H1295,TRUE,_xll.ohTrigger(RecalcTrigger,Trigger6M)),NA())</f>
        <v>1.7207988458816246E-2</v>
      </c>
      <c r="M1295" s="183">
        <f>IFERROR(_xll.qlIndexFixing(Index1Y,$H1295,TRUE,_xll.ohTrigger(RecalcTrigger,Trigger1Y)),NA())</f>
        <v>1.7454055259249663E-2</v>
      </c>
      <c r="N1295" s="182">
        <f>IFERROR(_xll.qlIndexFixing(ONIndex1M,I1295,TRUE,_xll.ohTrigger(RecalcTrigger,Trigger1M)),NA())</f>
        <v>1.665197070816582E-2</v>
      </c>
      <c r="O1295" s="44">
        <f>IFERROR(_xll.qlIndexFixing(ONIndex3M,I1295,TRUE,_xll.ohTrigger(RecalcTrigger,Trigger3M)),NA())</f>
        <v>1.720219044034188E-2</v>
      </c>
      <c r="P1295" s="44">
        <f>IFERROR(_xll.qlIndexFixing(ONIndex6M,I1295,TRUE,_xll.ohTrigger(RecalcTrigger,Trigger6M)),NA())</f>
        <v>1.7275707289909903E-2</v>
      </c>
      <c r="Q1295" s="183">
        <f>IFERROR(_xll.qlIndexFixing(ONIndex1Y,I1295,TRUE,_xll.ohTrigger(RecalcTrigger,Trigger1Y)),NA())</f>
        <v>1.7582329952929854E-2</v>
      </c>
    </row>
    <row r="1296" spans="2:17" x14ac:dyDescent="0.2">
      <c r="B1296" s="39" t="s">
        <v>42</v>
      </c>
      <c r="D1296" s="42">
        <f>_xll.qlCalendarAdvance(Calendar,$D1295,B1296,"f",FALSE)</f>
        <v>48667</v>
      </c>
      <c r="E1296" s="177">
        <f>_xll.qlInterestRateIndexValueDate(IndexON,D1296)</f>
        <v>48667</v>
      </c>
      <c r="F1296" s="193">
        <f>IFERROR(_xll.qlIndexFixing(IndexON,D1296,TRUE,_xll.ohTrigger(RecalcTrigger,TriggerON)),NA())</f>
        <v>1.6625883598493374E-2</v>
      </c>
      <c r="H1296" s="42">
        <f>_xll.qlCalendarAdvance(Calendar,$H1295,B1296,"f",FALSE)</f>
        <v>48667</v>
      </c>
      <c r="I1296" s="177">
        <f>_xll.qlInterestRateIndexValueDate(Index1M,$H1296)</f>
        <v>48669</v>
      </c>
      <c r="J1296" s="182">
        <f>IFERROR(_xll.qlIndexFixing(Index1M,$H1296,TRUE,_xll.ohTrigger(RecalcTrigger,Trigger1M)),NA())</f>
        <v>1.6641960570762698E-2</v>
      </c>
      <c r="K1296" s="44">
        <f>IFERROR(_xll.qlIndexFixing(Index3M,H1296,TRUE,_xll.ohTrigger(RecalcTrigger,Trigger3M)),NA())</f>
        <v>1.7166848106530703E-2</v>
      </c>
      <c r="L1296" s="44">
        <f>IFERROR(_xll.qlIndexFixing(Index6M,$H1296,TRUE,_xll.ohTrigger(RecalcTrigger,Trigger6M)),NA())</f>
        <v>1.71977255476236E-2</v>
      </c>
      <c r="M1296" s="183">
        <f>IFERROR(_xll.qlIndexFixing(Index1Y,$H1296,TRUE,_xll.ohTrigger(RecalcTrigger,Trigger1Y)),NA())</f>
        <v>1.744265923193793E-2</v>
      </c>
      <c r="N1296" s="182">
        <f>IFERROR(_xll.qlIndexFixing(ONIndex1M,I1296,TRUE,_xll.ohTrigger(RecalcTrigger,Trigger1M)),NA())</f>
        <v>1.6643450967732676E-2</v>
      </c>
      <c r="O1296" s="44">
        <f>IFERROR(_xll.qlIndexFixing(ONIndex3M,I1296,TRUE,_xll.ohTrigger(RecalcTrigger,Trigger3M)),NA())</f>
        <v>1.7191775244755902E-2</v>
      </c>
      <c r="P1296" s="44">
        <f>IFERROR(_xll.qlIndexFixing(ONIndex6M,I1296,TRUE,_xll.ohTrigger(RecalcTrigger,Trigger6M)),NA())</f>
        <v>1.7264531530072347E-2</v>
      </c>
      <c r="Q1296" s="183">
        <f>IFERROR(_xll.qlIndexFixing(ONIndex1Y,I1296,TRUE,_xll.ohTrigger(RecalcTrigger,Trigger1Y)),NA())</f>
        <v>1.7571668202727153E-2</v>
      </c>
    </row>
    <row r="1297" spans="2:17" x14ac:dyDescent="0.2">
      <c r="B1297" s="39" t="s">
        <v>42</v>
      </c>
      <c r="D1297" s="42">
        <f>_xll.qlCalendarAdvance(Calendar,$D1296,B1297,"f",FALSE)</f>
        <v>48674</v>
      </c>
      <c r="E1297" s="177">
        <f>_xll.qlInterestRateIndexValueDate(IndexON,D1297)</f>
        <v>48674</v>
      </c>
      <c r="F1297" s="193">
        <f>IFERROR(_xll.qlIndexFixing(IndexON,D1297,TRUE,_xll.ohTrigger(RecalcTrigger,TriggerON)),NA())</f>
        <v>1.6617466249835289E-2</v>
      </c>
      <c r="H1297" s="42">
        <f>_xll.qlCalendarAdvance(Calendar,$H1296,B1297,"f",FALSE)</f>
        <v>48674</v>
      </c>
      <c r="I1297" s="177">
        <f>_xll.qlInterestRateIndexValueDate(Index1M,$H1297)</f>
        <v>48676</v>
      </c>
      <c r="J1297" s="182">
        <f>IFERROR(_xll.qlIndexFixing(Index1M,$H1297,TRUE,_xll.ohTrigger(RecalcTrigger,Trigger1M)),NA())</f>
        <v>1.6632648045440956E-2</v>
      </c>
      <c r="K1297" s="44">
        <f>IFERROR(_xll.qlIndexFixing(Index3M,H1297,TRUE,_xll.ohTrigger(RecalcTrigger,Trigger3M)),NA())</f>
        <v>1.7156224093978371E-2</v>
      </c>
      <c r="L1297" s="44">
        <f>IFERROR(_xll.qlIndexFixing(Index6M,$H1297,TRUE,_xll.ohTrigger(RecalcTrigger,Trigger6M)),NA())</f>
        <v>1.7186190693382869E-2</v>
      </c>
      <c r="M1297" s="183">
        <f>IFERROR(_xll.qlIndexFixing(Index1Y,$H1297,TRUE,_xll.ohTrigger(RecalcTrigger,Trigger1Y)),NA())</f>
        <v>1.7429608938083183E-2</v>
      </c>
      <c r="N1297" s="182">
        <f>IFERROR(_xll.qlIndexFixing(ONIndex1M,I1297,TRUE,_xll.ohTrigger(RecalcTrigger,Trigger1M)),NA())</f>
        <v>1.6634898294523026E-2</v>
      </c>
      <c r="O1297" s="44">
        <f>IFERROR(_xll.qlIndexFixing(ONIndex3M,I1297,TRUE,_xll.ohTrigger(RecalcTrigger,Trigger3M)),NA())</f>
        <v>1.7181335111118301E-2</v>
      </c>
      <c r="P1297" s="44">
        <f>IFERROR(_xll.qlIndexFixing(ONIndex6M,I1297,TRUE,_xll.ohTrigger(RecalcTrigger,Trigger6M)),NA())</f>
        <v>1.7253334102127482E-2</v>
      </c>
      <c r="Q1297" s="183">
        <f>IFERROR(_xll.qlIndexFixing(ONIndex1Y,I1297,TRUE,_xll.ohTrigger(RecalcTrigger,Trigger1Y)),NA())</f>
        <v>1.756098144205076E-2</v>
      </c>
    </row>
    <row r="1298" spans="2:17" x14ac:dyDescent="0.2">
      <c r="B1298" s="39" t="s">
        <v>42</v>
      </c>
      <c r="D1298" s="42">
        <f>_xll.qlCalendarAdvance(Calendar,$D1297,B1298,"f",FALSE)</f>
        <v>48681</v>
      </c>
      <c r="E1298" s="177">
        <f>_xll.qlInterestRateIndexValueDate(IndexON,D1298)</f>
        <v>48681</v>
      </c>
      <c r="F1298" s="193">
        <f>IFERROR(_xll.qlIndexFixing(IndexON,D1298,TRUE,_xll.ohTrigger(RecalcTrigger,TriggerON)),NA())</f>
        <v>1.6609018545219456E-2</v>
      </c>
      <c r="H1298" s="42">
        <f>_xll.qlCalendarAdvance(Calendar,$H1297,B1298,"f",FALSE)</f>
        <v>48681</v>
      </c>
      <c r="I1298" s="177">
        <f>_xll.qlInterestRateIndexValueDate(Index1M,$H1298)</f>
        <v>48683</v>
      </c>
      <c r="J1298" s="182">
        <f>IFERROR(_xll.qlIndexFixing(Index1M,$H1298,TRUE,_xll.ohTrigger(RecalcTrigger,Trigger1M)),NA())</f>
        <v>1.6623997295984183E-2</v>
      </c>
      <c r="K1298" s="44">
        <f>IFERROR(_xll.qlIndexFixing(Index3M,H1298,TRUE,_xll.ohTrigger(RecalcTrigger,Trigger3M)),NA())</f>
        <v>1.7145576987226078E-2</v>
      </c>
      <c r="L1298" s="44">
        <f>IFERROR(_xll.qlIndexFixing(Index6M,$H1298,TRUE,_xll.ohTrigger(RecalcTrigger,Trigger6M)),NA())</f>
        <v>1.7174637833470431E-2</v>
      </c>
      <c r="M1298" s="183">
        <f>IFERROR(_xll.qlIndexFixing(Index1Y,$H1298,TRUE,_xll.ohTrigger(RecalcTrigger,Trigger1Y)),NA())</f>
        <v>1.7419809629218637E-2</v>
      </c>
      <c r="N1298" s="182">
        <f>IFERROR(_xll.qlIndexFixing(ONIndex1M,I1298,TRUE,_xll.ohTrigger(RecalcTrigger,Trigger1M)),NA())</f>
        <v>1.6623853986015291E-2</v>
      </c>
      <c r="O1298" s="44">
        <f>IFERROR(_xll.qlIndexFixing(ONIndex3M,I1298,TRUE,_xll.ohTrigger(RecalcTrigger,Trigger3M)),NA())</f>
        <v>1.716787588754265E-2</v>
      </c>
      <c r="P1298" s="44">
        <f>IFERROR(_xll.qlIndexFixing(ONIndex6M,I1298,TRUE,_xll.ohTrigger(RecalcTrigger,Trigger6M)),NA())</f>
        <v>1.7238906019558797E-2</v>
      </c>
      <c r="Q1298" s="183">
        <f>IFERROR(_xll.qlIndexFixing(ONIndex1Y,I1298,TRUE,_xll.ohTrigger(RecalcTrigger,Trigger1Y)),NA())</f>
        <v>1.7547204947865325E-2</v>
      </c>
    </row>
    <row r="1299" spans="2:17" x14ac:dyDescent="0.2">
      <c r="B1299" s="39" t="s">
        <v>42</v>
      </c>
      <c r="D1299" s="42">
        <f>_xll.qlCalendarAdvance(Calendar,$D1298,B1299,"f",FALSE)</f>
        <v>48688</v>
      </c>
      <c r="E1299" s="177">
        <f>_xll.qlInterestRateIndexValueDate(IndexON,D1299)</f>
        <v>48688</v>
      </c>
      <c r="F1299" s="193">
        <f>IFERROR(_xll.qlIndexFixing(IndexON,D1299,TRUE,_xll.ohTrigger(RecalcTrigger,TriggerON)),NA())</f>
        <v>1.6600540726372515E-2</v>
      </c>
      <c r="H1299" s="42">
        <f>_xll.qlCalendarAdvance(Calendar,$H1298,B1299,"f",FALSE)</f>
        <v>48688</v>
      </c>
      <c r="I1299" s="177">
        <f>_xll.qlInterestRateIndexValueDate(Index1M,$H1299)</f>
        <v>48690</v>
      </c>
      <c r="J1299" s="182">
        <f>IFERROR(_xll.qlIndexFixing(Index1M,$H1299,TRUE,_xll.ohTrigger(RecalcTrigger,Trigger1M)),NA())</f>
        <v>1.6615314426041139E-2</v>
      </c>
      <c r="K1299" s="44">
        <f>IFERROR(_xll.qlIndexFixing(Index3M,H1299,TRUE,_xll.ohTrigger(RecalcTrigger,Trigger3M)),NA())</f>
        <v>1.7134907066853781E-2</v>
      </c>
      <c r="L1299" s="44">
        <f>IFERROR(_xll.qlIndexFixing(Index6M,$H1299,TRUE,_xll.ohTrigger(RecalcTrigger,Trigger6M)),NA())</f>
        <v>1.7163067249984565E-2</v>
      </c>
      <c r="M1299" s="183">
        <f>IFERROR(_xll.qlIndexFixing(Index1Y,$H1299,TRUE,_xll.ohTrigger(RecalcTrigger,Trigger1Y)),NA())</f>
        <v>1.7408356531733438E-2</v>
      </c>
      <c r="N1299" s="182">
        <f>IFERROR(_xll.qlIndexFixing(ONIndex1M,I1299,TRUE,_xll.ohTrigger(RecalcTrigger,Trigger1M)),NA())</f>
        <v>1.6617695085665574E-2</v>
      </c>
      <c r="O1299" s="44">
        <f>IFERROR(_xll.qlIndexFixing(ONIndex3M,I1299,TRUE,_xll.ohTrigger(RecalcTrigger,Trigger3M)),NA())</f>
        <v>1.716038114607521E-2</v>
      </c>
      <c r="P1299" s="44">
        <f>IFERROR(_xll.qlIndexFixing(ONIndex6M,I1299,TRUE,_xll.ohTrigger(RecalcTrigger,Trigger6M)),NA())</f>
        <v>1.7230875359022235E-2</v>
      </c>
      <c r="Q1299" s="183">
        <f>IFERROR(_xll.qlIndexFixing(ONIndex1Y,I1299,TRUE,_xll.ohTrigger(RecalcTrigger,Trigger1Y)),NA())</f>
        <v>1.7539533825887688E-2</v>
      </c>
    </row>
    <row r="1300" spans="2:17" x14ac:dyDescent="0.2">
      <c r="B1300" s="39" t="s">
        <v>42</v>
      </c>
      <c r="D1300" s="42">
        <f>_xll.qlCalendarAdvance(Calendar,$D1299,B1300,"f",FALSE)</f>
        <v>48695</v>
      </c>
      <c r="E1300" s="177">
        <f>_xll.qlInterestRateIndexValueDate(IndexON,D1300)</f>
        <v>48695</v>
      </c>
      <c r="F1300" s="193">
        <f>IFERROR(_xll.qlIndexFixing(IndexON,D1300,TRUE,_xll.ohTrigger(RecalcTrigger,TriggerON)),NA())</f>
        <v>1.6592033034861231E-2</v>
      </c>
      <c r="H1300" s="42">
        <f>_xll.qlCalendarAdvance(Calendar,$H1299,B1300,"f",FALSE)</f>
        <v>48695</v>
      </c>
      <c r="I1300" s="177">
        <f>_xll.qlInterestRateIndexValueDate(Index1M,$H1300)</f>
        <v>48697</v>
      </c>
      <c r="J1300" s="182">
        <f>IFERROR(_xll.qlIndexFixing(Index1M,$H1300,TRUE,_xll.ohTrigger(RecalcTrigger,Trigger1M)),NA())</f>
        <v>1.6606599669779509E-2</v>
      </c>
      <c r="K1300" s="44">
        <f>IFERROR(_xll.qlIndexFixing(Index3M,H1300,TRUE,_xll.ohTrigger(RecalcTrigger,Trigger3M)),NA())</f>
        <v>1.712421461343441E-2</v>
      </c>
      <c r="L1300" s="44">
        <f>IFERROR(_xll.qlIndexFixing(Index6M,$H1300,TRUE,_xll.ohTrigger(RecalcTrigger,Trigger6M)),NA())</f>
        <v>1.7151479225016995E-2</v>
      </c>
      <c r="M1300" s="183">
        <f>IFERROR(_xll.qlIndexFixing(Index1Y,$H1300,TRUE,_xll.ohTrigger(RecalcTrigger,Trigger1Y)),NA())</f>
        <v>1.7396884888762437E-2</v>
      </c>
      <c r="N1300" s="182">
        <f>IFERROR(_xll.qlIndexFixing(ONIndex1M,I1300,TRUE,_xll.ohTrigger(RecalcTrigger,Trigger1M)),NA())</f>
        <v>1.6609045017403901E-2</v>
      </c>
      <c r="O1300" s="44">
        <f>IFERROR(_xll.qlIndexFixing(ONIndex3M,I1300,TRUE,_xll.ohTrigger(RecalcTrigger,Trigger3M)),NA())</f>
        <v>1.7149867873182956E-2</v>
      </c>
      <c r="P1300" s="44">
        <f>IFERROR(_xll.qlIndexFixing(ONIndex6M,I1300,TRUE,_xll.ohTrigger(RecalcTrigger,Trigger6M)),NA())</f>
        <v>1.7219614602534961E-2</v>
      </c>
      <c r="Q1300" s="183">
        <f>IFERROR(_xll.qlIndexFixing(ONIndex1Y,I1300,TRUE,_xll.ohTrigger(RecalcTrigger,Trigger1Y)),NA())</f>
        <v>1.7528773438826306E-2</v>
      </c>
    </row>
    <row r="1301" spans="2:17" x14ac:dyDescent="0.2">
      <c r="B1301" s="39" t="s">
        <v>42</v>
      </c>
      <c r="D1301" s="42">
        <f>_xll.qlCalendarAdvance(Calendar,$D1300,B1301,"f",FALSE)</f>
        <v>48702</v>
      </c>
      <c r="E1301" s="177">
        <f>_xll.qlInterestRateIndexValueDate(IndexON,D1301)</f>
        <v>48702</v>
      </c>
      <c r="F1301" s="193">
        <f>IFERROR(_xll.qlIndexFixing(IndexON,D1301,TRUE,_xll.ohTrigger(RecalcTrigger,TriggerON)),NA())</f>
        <v>1.6583495712332308E-2</v>
      </c>
      <c r="H1301" s="42">
        <f>_xll.qlCalendarAdvance(Calendar,$H1300,B1301,"f",FALSE)</f>
        <v>48702</v>
      </c>
      <c r="I1301" s="177">
        <f>_xll.qlInterestRateIndexValueDate(Index1M,$H1301)</f>
        <v>48704</v>
      </c>
      <c r="J1301" s="182">
        <f>IFERROR(_xll.qlIndexFixing(Index1M,$H1301,TRUE,_xll.ohTrigger(RecalcTrigger,Trigger1M)),NA())</f>
        <v>1.6597853261374473E-2</v>
      </c>
      <c r="K1301" s="44">
        <f>IFERROR(_xll.qlIndexFixing(Index3M,H1301,TRUE,_xll.ohTrigger(RecalcTrigger,Trigger3M)),NA())</f>
        <v>1.7113136457972654E-2</v>
      </c>
      <c r="L1301" s="44">
        <f>IFERROR(_xll.qlIndexFixing(Index6M,$H1301,TRUE,_xll.ohTrigger(RecalcTrigger,Trigger6M)),NA())</f>
        <v>1.7138589341615777E-2</v>
      </c>
      <c r="M1301" s="183">
        <f>IFERROR(_xll.qlIndexFixing(Index1Y,$H1301,TRUE,_xll.ohTrigger(RecalcTrigger,Trigger1Y)),NA())</f>
        <v>1.7385394939242828E-2</v>
      </c>
      <c r="N1301" s="182">
        <f>IFERROR(_xll.qlIndexFixing(ONIndex1M,I1301,TRUE,_xll.ohTrigger(RecalcTrigger,Trigger1M)),NA())</f>
        <v>1.6600362951617598E-2</v>
      </c>
      <c r="O1301" s="44">
        <f>IFERROR(_xll.qlIndexFixing(ONIndex3M,I1301,TRUE,_xll.ohTrigger(RecalcTrigger,Trigger3M)),NA())</f>
        <v>1.7139330779025741E-2</v>
      </c>
      <c r="P1301" s="44">
        <f>IFERROR(_xll.qlIndexFixing(ONIndex6M,I1301,TRUE,_xll.ohTrigger(RecalcTrigger,Trigger6M)),NA())</f>
        <v>1.7208333295286593E-2</v>
      </c>
      <c r="Q1301" s="183">
        <f>IFERROR(_xll.qlIndexFixing(ONIndex1Y,I1301,TRUE,_xll.ohTrigger(RecalcTrigger,Trigger1Y)),NA())</f>
        <v>1.7517988978061894E-2</v>
      </c>
    </row>
    <row r="1302" spans="2:17" x14ac:dyDescent="0.2">
      <c r="B1302" s="39" t="s">
        <v>42</v>
      </c>
      <c r="D1302" s="42">
        <f>_xll.qlCalendarAdvance(Calendar,$D1301,B1302,"f",FALSE)</f>
        <v>48709</v>
      </c>
      <c r="E1302" s="177">
        <f>_xll.qlInterestRateIndexValueDate(IndexON,D1302)</f>
        <v>48709</v>
      </c>
      <c r="F1302" s="193">
        <f>IFERROR(_xll.qlIndexFixing(IndexON,D1302,TRUE,_xll.ohTrigger(RecalcTrigger,TriggerON)),NA())</f>
        <v>1.6574929000352512E-2</v>
      </c>
      <c r="H1302" s="42">
        <f>_xll.qlCalendarAdvance(Calendar,$H1301,B1302,"f",FALSE)</f>
        <v>48709</v>
      </c>
      <c r="I1302" s="177">
        <f>_xll.qlInterestRateIndexValueDate(Index1M,$H1302)</f>
        <v>48711</v>
      </c>
      <c r="J1302" s="182">
        <f>IFERROR(_xll.qlIndexFixing(Index1M,$H1302,TRUE,_xll.ohTrigger(RecalcTrigger,Trigger1M)),NA())</f>
        <v>1.6589075434998712E-2</v>
      </c>
      <c r="K1302" s="44">
        <f>IFERROR(_xll.qlIndexFixing(Index3M,H1302,TRUE,_xll.ohTrigger(RecalcTrigger,Trigger3M)),NA())</f>
        <v>1.7102397755933745E-2</v>
      </c>
      <c r="L1302" s="44">
        <f>IFERROR(_xll.qlIndexFixing(Index6M,$H1302,TRUE,_xll.ohTrigger(RecalcTrigger,Trigger6M)),NA())</f>
        <v>1.7126962312800337E-2</v>
      </c>
      <c r="M1302" s="183">
        <f>IFERROR(_xll.qlIndexFixing(Index1Y,$H1302,TRUE,_xll.ohTrigger(RecalcTrigger,Trigger1Y)),NA())</f>
        <v>1.7373886922100644E-2</v>
      </c>
      <c r="N1302" s="182">
        <f>IFERROR(_xll.qlIndexFixing(ONIndex1M,I1302,TRUE,_xll.ohTrigger(RecalcTrigger,Trigger1M)),NA())</f>
        <v>1.6591649121959762E-2</v>
      </c>
      <c r="O1302" s="44">
        <f>IFERROR(_xll.qlIndexFixing(ONIndex3M,I1302,TRUE,_xll.ohTrigger(RecalcTrigger,Trigger3M)),NA())</f>
        <v>1.7128770142740279E-2</v>
      </c>
      <c r="P1302" s="44">
        <f>IFERROR(_xll.qlIndexFixing(ONIndex6M,I1302,TRUE,_xll.ohTrigger(RecalcTrigger,Trigger6M)),NA())</f>
        <v>1.7197031716733591E-2</v>
      </c>
      <c r="Q1302" s="183">
        <f>IFERROR(_xll.qlIndexFixing(ONIndex1Y,I1302,TRUE,_xll.ohTrigger(RecalcTrigger,Trigger1Y)),NA())</f>
        <v>1.7507180677727163E-2</v>
      </c>
    </row>
    <row r="1303" spans="2:17" x14ac:dyDescent="0.2">
      <c r="B1303" s="39" t="s">
        <v>42</v>
      </c>
      <c r="D1303" s="42">
        <f>_xll.qlCalendarAdvance(Calendar,$D1302,B1303,"f",FALSE)</f>
        <v>48716</v>
      </c>
      <c r="E1303" s="177">
        <f>_xll.qlInterestRateIndexValueDate(IndexON,D1303)</f>
        <v>48716</v>
      </c>
      <c r="F1303" s="193">
        <f>IFERROR(_xll.qlIndexFixing(IndexON,D1303,TRUE,_xll.ohTrigger(RecalcTrigger,TriggerON)),NA())</f>
        <v>1.6566333140488609E-2</v>
      </c>
      <c r="H1303" s="42">
        <f>_xll.qlCalendarAdvance(Calendar,$H1302,B1303,"f",FALSE)</f>
        <v>48716</v>
      </c>
      <c r="I1303" s="177">
        <f>_xll.qlInterestRateIndexValueDate(Index1M,$H1303)</f>
        <v>48718</v>
      </c>
      <c r="J1303" s="182">
        <f>IFERROR(_xll.qlIndexFixing(Index1M,$H1303,TRUE,_xll.ohTrigger(RecalcTrigger,Trigger1M)),NA())</f>
        <v>1.658026642482241E-2</v>
      </c>
      <c r="K1303" s="44">
        <f>IFERROR(_xll.qlIndexFixing(Index3M,H1303,TRUE,_xll.ohTrigger(RecalcTrigger,Trigger3M)),NA())</f>
        <v>1.7091637381890647E-2</v>
      </c>
      <c r="L1303" s="44">
        <f>IFERROR(_xll.qlIndexFixing(Index6M,$H1303,TRUE,_xll.ohTrigger(RecalcTrigger,Trigger6M)),NA())</f>
        <v>1.7115318747951278E-2</v>
      </c>
      <c r="M1303" s="183">
        <f>IFERROR(_xll.qlIndexFixing(Index1Y,$H1303,TRUE,_xll.ohTrigger(RecalcTrigger,Trigger1Y)),NA())</f>
        <v>1.7362361076252934E-2</v>
      </c>
      <c r="N1303" s="182">
        <f>IFERROR(_xll.qlIndexFixing(ONIndex1M,I1303,TRUE,_xll.ohTrigger(RecalcTrigger,Trigger1M)),NA())</f>
        <v>1.6582903762403234E-2</v>
      </c>
      <c r="O1303" s="44">
        <f>IFERROR(_xll.qlIndexFixing(ONIndex3M,I1303,TRUE,_xll.ohTrigger(RecalcTrigger,Trigger3M)),NA())</f>
        <v>1.7118186243543221E-2</v>
      </c>
      <c r="P1303" s="44">
        <f>IFERROR(_xll.qlIndexFixing(ONIndex6M,I1303,TRUE,_xll.ohTrigger(RecalcTrigger,Trigger6M)),NA())</f>
        <v>1.7185710146092603E-2</v>
      </c>
      <c r="Q1303" s="183">
        <f>IFERROR(_xll.qlIndexFixing(ONIndex1Y,I1303,TRUE,_xll.ohTrigger(RecalcTrigger,Trigger1Y)),NA())</f>
        <v>1.7496348771954828E-2</v>
      </c>
    </row>
    <row r="1304" spans="2:17" x14ac:dyDescent="0.2">
      <c r="B1304" s="39" t="s">
        <v>42</v>
      </c>
      <c r="D1304" s="42">
        <f>_xll.qlCalendarAdvance(Calendar,$D1303,B1304,"f",FALSE)</f>
        <v>48723</v>
      </c>
      <c r="E1304" s="177">
        <f>_xll.qlInterestRateIndexValueDate(IndexON,D1304)</f>
        <v>48723</v>
      </c>
      <c r="F1304" s="193">
        <f>IFERROR(_xll.qlIndexFixing(IndexON,D1304,TRUE,_xll.ohTrigger(RecalcTrigger,TriggerON)),NA())</f>
        <v>1.6557708374307367E-2</v>
      </c>
      <c r="H1304" s="42">
        <f>_xll.qlCalendarAdvance(Calendar,$H1303,B1304,"f",FALSE)</f>
        <v>48723</v>
      </c>
      <c r="I1304" s="177">
        <f>_xll.qlInterestRateIndexValueDate(Index1M,$H1304)</f>
        <v>48725</v>
      </c>
      <c r="J1304" s="182">
        <f>IFERROR(_xll.qlIndexFixing(Index1M,$H1304,TRUE,_xll.ohTrigger(RecalcTrigger,Trigger1M)),NA())</f>
        <v>1.657142646501325E-2</v>
      </c>
      <c r="K1304" s="44">
        <f>IFERROR(_xll.qlIndexFixing(Index3M,H1304,TRUE,_xll.ohTrigger(RecalcTrigger,Trigger3M)),NA())</f>
        <v>1.7080855616420657E-2</v>
      </c>
      <c r="L1304" s="44">
        <f>IFERROR(_xll.qlIndexFixing(Index6M,$H1304,TRUE,_xll.ohTrigger(RecalcTrigger,Trigger6M)),NA())</f>
        <v>1.710365892918014E-2</v>
      </c>
      <c r="M1304" s="183">
        <f>IFERROR(_xll.qlIndexFixing(Index1Y,$H1304,TRUE,_xll.ohTrigger(RecalcTrigger,Trigger1Y)),NA())</f>
        <v>1.7350817640606236E-2</v>
      </c>
      <c r="N1304" s="182">
        <f>IFERROR(_xll.qlIndexFixing(ONIndex1M,I1304,TRUE,_xll.ohTrigger(RecalcTrigger,Trigger1M)),NA())</f>
        <v>1.6574127106521175E-2</v>
      </c>
      <c r="O1304" s="44">
        <f>IFERROR(_xll.qlIndexFixing(ONIndex3M,I1304,TRUE,_xll.ohTrigger(RecalcTrigger,Trigger3M)),NA())</f>
        <v>1.7107579360571279E-2</v>
      </c>
      <c r="P1304" s="44">
        <f>IFERROR(_xll.qlIndexFixing(ONIndex6M,I1304,TRUE,_xll.ohTrigger(RecalcTrigger,Trigger6M)),NA())</f>
        <v>1.7174368862740153E-2</v>
      </c>
      <c r="Q1304" s="183">
        <f>IFERROR(_xll.qlIndexFixing(ONIndex1Y,I1304,TRUE,_xll.ohTrigger(RecalcTrigger,Trigger1Y)),NA())</f>
        <v>1.7485493494957538E-2</v>
      </c>
    </row>
    <row r="1305" spans="2:17" x14ac:dyDescent="0.2">
      <c r="B1305" s="39" t="s">
        <v>42</v>
      </c>
      <c r="D1305" s="42">
        <f>_xll.qlCalendarAdvance(Calendar,$D1304,B1305,"f",FALSE)</f>
        <v>48730</v>
      </c>
      <c r="E1305" s="177">
        <f>_xll.qlInterestRateIndexValueDate(IndexON,D1305)</f>
        <v>48730</v>
      </c>
      <c r="F1305" s="193">
        <f>IFERROR(_xll.qlIndexFixing(IndexON,D1305,TRUE,_xll.ohTrigger(RecalcTrigger,TriggerON)),NA())</f>
        <v>1.654905494361536E-2</v>
      </c>
      <c r="H1305" s="42">
        <f>_xll.qlCalendarAdvance(Calendar,$H1304,B1305,"f",FALSE)</f>
        <v>48730</v>
      </c>
      <c r="I1305" s="177">
        <f>_xll.qlInterestRateIndexValueDate(Index1M,$H1305)</f>
        <v>48732</v>
      </c>
      <c r="J1305" s="182">
        <f>IFERROR(_xll.qlIndexFixing(Index1M,$H1305,TRUE,_xll.ohTrigger(RecalcTrigger,Trigger1M)),NA())</f>
        <v>1.6562555789748912E-2</v>
      </c>
      <c r="K1305" s="44">
        <f>IFERROR(_xll.qlIndexFixing(Index3M,H1305,TRUE,_xll.ohTrigger(RecalcTrigger,Trigger3M)),NA())</f>
        <v>1.7070052740101944E-2</v>
      </c>
      <c r="L1305" s="44">
        <f>IFERROR(_xll.qlIndexFixing(Index6M,$H1305,TRUE,_xll.ohTrigger(RecalcTrigger,Trigger6M)),NA())</f>
        <v>1.7093287350748672E-2</v>
      </c>
      <c r="M1305" s="183">
        <f>IFERROR(_xll.qlIndexFixing(Index1Y,$H1305,TRUE,_xll.ohTrigger(RecalcTrigger,Trigger1Y)),NA())</f>
        <v>1.7339256854057017E-2</v>
      </c>
      <c r="N1305" s="182">
        <f>IFERROR(_xll.qlIndexFixing(ONIndex1M,I1305,TRUE,_xll.ohTrigger(RecalcTrigger,Trigger1M)),NA())</f>
        <v>1.6565319388286426E-2</v>
      </c>
      <c r="O1305" s="44">
        <f>IFERROR(_xll.qlIndexFixing(ONIndex3M,I1305,TRUE,_xll.ohTrigger(RecalcTrigger,Trigger3M)),NA())</f>
        <v>1.709694977312104E-2</v>
      </c>
      <c r="P1305" s="44">
        <f>IFERROR(_xll.qlIndexFixing(ONIndex6M,I1305,TRUE,_xll.ohTrigger(RecalcTrigger,Trigger6M)),NA())</f>
        <v>1.7163008146132697E-2</v>
      </c>
      <c r="Q1305" s="183">
        <f>IFERROR(_xll.qlIndexFixing(ONIndex1Y,I1305,TRUE,_xll.ohTrigger(RecalcTrigger,Trigger1Y)),NA())</f>
        <v>1.7474615081027878E-2</v>
      </c>
    </row>
    <row r="1306" spans="2:17" x14ac:dyDescent="0.2">
      <c r="B1306" s="39" t="s">
        <v>42</v>
      </c>
      <c r="D1306" s="42">
        <f>_xll.qlCalendarAdvance(Calendar,$D1305,B1306,"f",FALSE)</f>
        <v>48737</v>
      </c>
      <c r="E1306" s="177">
        <f>_xll.qlInterestRateIndexValueDate(IndexON,D1306)</f>
        <v>48737</v>
      </c>
      <c r="F1306" s="193">
        <f>IFERROR(_xll.qlIndexFixing(IndexON,D1306,TRUE,_xll.ohTrigger(RecalcTrigger,TriggerON)),NA())</f>
        <v>1.6540373089899418E-2</v>
      </c>
      <c r="H1306" s="42">
        <f>_xll.qlCalendarAdvance(Calendar,$H1305,B1306,"f",FALSE)</f>
        <v>48737</v>
      </c>
      <c r="I1306" s="177">
        <f>_xll.qlInterestRateIndexValueDate(Index1M,$H1306)</f>
        <v>48739</v>
      </c>
      <c r="J1306" s="182">
        <f>IFERROR(_xll.qlIndexFixing(Index1M,$H1306,TRUE,_xll.ohTrigger(RecalcTrigger,Trigger1M)),NA())</f>
        <v>1.6553654633189585E-2</v>
      </c>
      <c r="K1306" s="44">
        <f>IFERROR(_xll.qlIndexFixing(Index3M,H1306,TRUE,_xll.ohTrigger(RecalcTrigger,Trigger3M)),NA())</f>
        <v>1.705922903350747E-2</v>
      </c>
      <c r="L1306" s="44">
        <f>IFERROR(_xll.qlIndexFixing(Index6M,$H1306,TRUE,_xll.ohTrigger(RecalcTrigger,Trigger6M)),NA())</f>
        <v>1.7081600600479946E-2</v>
      </c>
      <c r="M1306" s="183">
        <f>IFERROR(_xll.qlIndexFixing(Index1Y,$H1306,TRUE,_xll.ohTrigger(RecalcTrigger,Trigger1Y)),NA())</f>
        <v>1.7327678955491883E-2</v>
      </c>
      <c r="N1306" s="182">
        <f>IFERROR(_xll.qlIndexFixing(ONIndex1M,I1306,TRUE,_xll.ohTrigger(RecalcTrigger,Trigger1M)),NA())</f>
        <v>1.6556480841272148E-2</v>
      </c>
      <c r="O1306" s="44">
        <f>IFERROR(_xll.qlIndexFixing(ONIndex3M,I1306,TRUE,_xll.ohTrigger(RecalcTrigger,Trigger3M)),NA())</f>
        <v>1.7086297760409153E-2</v>
      </c>
      <c r="P1306" s="44">
        <f>IFERROR(_xll.qlIndexFixing(ONIndex6M,I1306,TRUE,_xll.ohTrigger(RecalcTrigger,Trigger6M)),NA())</f>
        <v>1.7151628275486885E-2</v>
      </c>
      <c r="Q1306" s="183">
        <f>IFERROR(_xll.qlIndexFixing(ONIndex1Y,I1306,TRUE,_xll.ohTrigger(RecalcTrigger,Trigger1Y)),NA())</f>
        <v>1.7463713764218625E-2</v>
      </c>
    </row>
    <row r="1307" spans="2:17" x14ac:dyDescent="0.2">
      <c r="B1307" s="39" t="s">
        <v>42</v>
      </c>
      <c r="D1307" s="42">
        <f>_xll.qlCalendarAdvance(Calendar,$D1306,B1307,"f",FALSE)</f>
        <v>48744</v>
      </c>
      <c r="E1307" s="177">
        <f>_xll.qlInterestRateIndexValueDate(IndexON,D1307)</f>
        <v>48744</v>
      </c>
      <c r="F1307" s="193">
        <f>IFERROR(_xll.qlIndexFixing(IndexON,D1307,TRUE,_xll.ohTrigger(RecalcTrigger,TriggerON)),NA())</f>
        <v>1.6531663054566437E-2</v>
      </c>
      <c r="H1307" s="42">
        <f>_xll.qlCalendarAdvance(Calendar,$H1306,B1307,"f",FALSE)</f>
        <v>48744</v>
      </c>
      <c r="I1307" s="177">
        <f>_xll.qlInterestRateIndexValueDate(Index1M,$H1307)</f>
        <v>48746</v>
      </c>
      <c r="J1307" s="182">
        <f>IFERROR(_xll.qlIndexFixing(Index1M,$H1307,TRUE,_xll.ohTrigger(RecalcTrigger,Trigger1M)),NA())</f>
        <v>1.6544723229512948E-2</v>
      </c>
      <c r="K1307" s="44">
        <f>IFERROR(_xll.qlIndexFixing(Index3M,H1307,TRUE,_xll.ohTrigger(RecalcTrigger,Trigger3M)),NA())</f>
        <v>1.7048384777208443E-2</v>
      </c>
      <c r="L1307" s="44">
        <f>IFERROR(_xll.qlIndexFixing(Index6M,$H1307,TRUE,_xll.ohTrigger(RecalcTrigger,Trigger6M)),NA())</f>
        <v>1.7069898383200815E-2</v>
      </c>
      <c r="M1307" s="183">
        <f>IFERROR(_xll.qlIndexFixing(Index1Y,$H1307,TRUE,_xll.ohTrigger(RecalcTrigger,Trigger1Y)),NA())</f>
        <v>1.7316084183787588E-2</v>
      </c>
      <c r="N1307" s="182">
        <f>IFERROR(_xll.qlIndexFixing(ONIndex1M,I1307,TRUE,_xll.ohTrigger(RecalcTrigger,Trigger1M)),NA())</f>
        <v>1.6547611699371245E-2</v>
      </c>
      <c r="O1307" s="44">
        <f>IFERROR(_xll.qlIndexFixing(ONIndex3M,I1307,TRUE,_xll.ohTrigger(RecalcTrigger,Trigger3M)),NA())</f>
        <v>1.707562360141246E-2</v>
      </c>
      <c r="P1307" s="44">
        <f>IFERROR(_xll.qlIndexFixing(ONIndex6M,I1307,TRUE,_xll.ohTrigger(RecalcTrigger,Trigger6M)),NA())</f>
        <v>1.7140229530259177E-2</v>
      </c>
      <c r="Q1307" s="183">
        <f>IFERROR(_xll.qlIndexFixing(ONIndex1Y,I1307,TRUE,_xll.ohTrigger(RecalcTrigger,Trigger1Y)),NA())</f>
        <v>1.74527897789023E-2</v>
      </c>
    </row>
    <row r="1308" spans="2:17" x14ac:dyDescent="0.2">
      <c r="B1308" s="39" t="s">
        <v>42</v>
      </c>
      <c r="D1308" s="42">
        <f>_xll.qlCalendarAdvance(Calendar,$D1307,B1308,"f",FALSE)</f>
        <v>48751</v>
      </c>
      <c r="E1308" s="177">
        <f>_xll.qlInterestRateIndexValueDate(IndexON,D1308)</f>
        <v>48751</v>
      </c>
      <c r="F1308" s="193">
        <f>IFERROR(_xll.qlIndexFixing(IndexON,D1308,TRUE,_xll.ohTrigger(RecalcTrigger,TriggerON)),NA())</f>
        <v>1.6522925079502926E-2</v>
      </c>
      <c r="H1308" s="42">
        <f>_xll.qlCalendarAdvance(Calendar,$H1307,B1308,"f",FALSE)</f>
        <v>48751</v>
      </c>
      <c r="I1308" s="177">
        <f>_xll.qlInterestRateIndexValueDate(Index1M,$H1308)</f>
        <v>48753</v>
      </c>
      <c r="J1308" s="182">
        <f>IFERROR(_xll.qlIndexFixing(Index1M,$H1308,TRUE,_xll.ohTrigger(RecalcTrigger,Trigger1M)),NA())</f>
        <v>1.6535761812884187E-2</v>
      </c>
      <c r="K1308" s="44">
        <f>IFERROR(_xll.qlIndexFixing(Index3M,H1308,TRUE,_xll.ohTrigger(RecalcTrigger,Trigger3M)),NA())</f>
        <v>1.7037520251774355E-2</v>
      </c>
      <c r="L1308" s="44">
        <f>IFERROR(_xll.qlIndexFixing(Index6M,$H1308,TRUE,_xll.ohTrigger(RecalcTrigger,Trigger6M)),NA())</f>
        <v>1.7058180980954518E-2</v>
      </c>
      <c r="M1308" s="183">
        <f>IFERROR(_xll.qlIndexFixing(Index1Y,$H1308,TRUE,_xll.ohTrigger(RecalcTrigger,Trigger1Y)),NA())</f>
        <v>1.7304472777809939E-2</v>
      </c>
      <c r="N1308" s="182">
        <f>IFERROR(_xll.qlIndexFixing(ONIndex1M,I1308,TRUE,_xll.ohTrigger(RecalcTrigger,Trigger1M)),NA())</f>
        <v>1.6538712196236816E-2</v>
      </c>
      <c r="O1308" s="44">
        <f>IFERROR(_xll.qlIndexFixing(ONIndex3M,I1308,TRUE,_xll.ohTrigger(RecalcTrigger,Trigger3M)),NA())</f>
        <v>1.7064927575587419E-2</v>
      </c>
      <c r="P1308" s="44">
        <f>IFERROR(_xll.qlIndexFixing(ONIndex6M,I1308,TRUE,_xll.ohTrigger(RecalcTrigger,Trigger6M)),NA())</f>
        <v>1.7128812189746156E-2</v>
      </c>
      <c r="Q1308" s="183">
        <f>IFERROR(_xll.qlIndexFixing(ONIndex1Y,I1308,TRUE,_xll.ohTrigger(RecalcTrigger,Trigger1Y)),NA())</f>
        <v>1.7441843358891873E-2</v>
      </c>
    </row>
    <row r="1309" spans="2:17" x14ac:dyDescent="0.2">
      <c r="B1309" s="39" t="s">
        <v>42</v>
      </c>
      <c r="D1309" s="42">
        <f>_xll.qlCalendarAdvance(Calendar,$D1308,B1309,"f",FALSE)</f>
        <v>48758</v>
      </c>
      <c r="E1309" s="177">
        <f>_xll.qlInterestRateIndexValueDate(IndexON,D1309)</f>
        <v>48758</v>
      </c>
      <c r="F1309" s="193">
        <f>IFERROR(_xll.qlIndexFixing(IndexON,D1309,TRUE,_xll.ohTrigger(RecalcTrigger,TriggerON)),NA())</f>
        <v>1.651415940611578E-2</v>
      </c>
      <c r="H1309" s="42">
        <f>_xll.qlCalendarAdvance(Calendar,$H1308,B1309,"f",FALSE)</f>
        <v>48758</v>
      </c>
      <c r="I1309" s="177">
        <f>_xll.qlInterestRateIndexValueDate(Index1M,$H1309)</f>
        <v>48760</v>
      </c>
      <c r="J1309" s="182">
        <f>IFERROR(_xll.qlIndexFixing(Index1M,$H1309,TRUE,_xll.ohTrigger(RecalcTrigger,Trigger1M)),NA())</f>
        <v>1.6527566687775833E-2</v>
      </c>
      <c r="K1309" s="44">
        <f>IFERROR(_xll.qlIndexFixing(Index3M,H1309,TRUE,_xll.ohTrigger(RecalcTrigger,Trigger3M)),NA())</f>
        <v>1.7026635737770336E-2</v>
      </c>
      <c r="L1309" s="44">
        <f>IFERROR(_xll.qlIndexFixing(Index6M,$H1309,TRUE,_xll.ohTrigger(RecalcTrigger,Trigger6M)),NA())</f>
        <v>1.7046448675776003E-2</v>
      </c>
      <c r="M1309" s="183">
        <f>IFERROR(_xll.qlIndexFixing(Index1Y,$H1309,TRUE,_xll.ohTrigger(RecalcTrigger,Trigger1Y)),NA())</f>
        <v>1.7292844976415537E-2</v>
      </c>
      <c r="N1309" s="182">
        <f>IFERROR(_xll.qlIndexFixing(ONIndex1M,I1309,TRUE,_xll.ohTrigger(RecalcTrigger,Trigger1M)),NA())</f>
        <v>1.6529782565681828E-2</v>
      </c>
      <c r="O1309" s="44">
        <f>IFERROR(_xll.qlIndexFixing(ONIndex3M,I1309,TRUE,_xll.ohTrigger(RecalcTrigger,Trigger3M)),NA())</f>
        <v>1.7054209961990807E-2</v>
      </c>
      <c r="P1309" s="44">
        <f>IFERROR(_xll.qlIndexFixing(ONIndex6M,I1309,TRUE,_xll.ohTrigger(RecalcTrigger,Trigger6M)),NA())</f>
        <v>1.7117376533484219E-2</v>
      </c>
      <c r="Q1309" s="183">
        <f>IFERROR(_xll.qlIndexFixing(ONIndex1Y,I1309,TRUE,_xll.ohTrigger(RecalcTrigger,Trigger1Y)),NA())</f>
        <v>1.7430874738719737E-2</v>
      </c>
    </row>
    <row r="1310" spans="2:17" x14ac:dyDescent="0.2">
      <c r="B1310" s="39" t="s">
        <v>42</v>
      </c>
      <c r="D1310" s="42">
        <f>_xll.qlCalendarAdvance(Calendar,$D1309,B1310,"f",FALSE)</f>
        <v>48765</v>
      </c>
      <c r="E1310" s="177">
        <f>_xll.qlInterestRateIndexValueDate(IndexON,D1310)</f>
        <v>48765</v>
      </c>
      <c r="F1310" s="193">
        <f>IFERROR(_xll.qlIndexFixing(IndexON,D1310,TRUE,_xll.ohTrigger(RecalcTrigger,TriggerON)),NA())</f>
        <v>1.6505366276211575E-2</v>
      </c>
      <c r="H1310" s="42">
        <f>_xll.qlCalendarAdvance(Calendar,$H1309,B1310,"f",FALSE)</f>
        <v>48765</v>
      </c>
      <c r="I1310" s="177">
        <f>_xll.qlInterestRateIndexValueDate(Index1M,$H1310)</f>
        <v>48767</v>
      </c>
      <c r="J1310" s="182">
        <f>IFERROR(_xll.qlIndexFixing(Index1M,$H1310,TRUE,_xll.ohTrigger(RecalcTrigger,Trigger1M)),NA())</f>
        <v>1.6517749877441035E-2</v>
      </c>
      <c r="K1310" s="44">
        <f>IFERROR(_xll.qlIndexFixing(Index3M,H1310,TRUE,_xll.ohTrigger(RecalcTrigger,Trigger3M)),NA())</f>
        <v>1.7015731515758917E-2</v>
      </c>
      <c r="L1310" s="44">
        <f>IFERROR(_xll.qlIndexFixing(Index6M,$H1310,TRUE,_xll.ohTrigger(RecalcTrigger,Trigger6M)),NA())</f>
        <v>1.7033374481590025E-2</v>
      </c>
      <c r="M1310" s="183">
        <f>IFERROR(_xll.qlIndexFixing(Index1Y,$H1310,TRUE,_xll.ohTrigger(RecalcTrigger,Trigger1Y)),NA())</f>
        <v>1.7281201018449825E-2</v>
      </c>
      <c r="N1310" s="182">
        <f>IFERROR(_xll.qlIndexFixing(ONIndex1M,I1310,TRUE,_xll.ohTrigger(RecalcTrigger,Trigger1M)),NA())</f>
        <v>1.6520823041599186E-2</v>
      </c>
      <c r="O1310" s="44">
        <f>IFERROR(_xll.qlIndexFixing(ONIndex3M,I1310,TRUE,_xll.ohTrigger(RecalcTrigger,Trigger3M)),NA())</f>
        <v>1.7043471039839275E-2</v>
      </c>
      <c r="P1310" s="44">
        <f>IFERROR(_xll.qlIndexFixing(ONIndex6M,I1310,TRUE,_xll.ohTrigger(RecalcTrigger,Trigger6M)),NA())</f>
        <v>1.7105922840610077E-2</v>
      </c>
      <c r="Q1310" s="183">
        <f>IFERROR(_xll.qlIndexFixing(ONIndex1Y,I1310,TRUE,_xll.ohTrigger(RecalcTrigger,Trigger1Y)),NA())</f>
        <v>1.7419884152438669E-2</v>
      </c>
    </row>
    <row r="1311" spans="2:17" x14ac:dyDescent="0.2">
      <c r="B1311" s="39" t="s">
        <v>42</v>
      </c>
      <c r="D1311" s="42">
        <f>_xll.qlCalendarAdvance(Calendar,$D1310,B1311,"f",FALSE)</f>
        <v>48772</v>
      </c>
      <c r="E1311" s="177">
        <f>_xll.qlInterestRateIndexValueDate(IndexON,D1311)</f>
        <v>48772</v>
      </c>
      <c r="F1311" s="193">
        <f>IFERROR(_xll.qlIndexFixing(IndexON,D1311,TRUE,_xll.ohTrigger(RecalcTrigger,TriggerON)),NA())</f>
        <v>1.6496545931197204E-2</v>
      </c>
      <c r="H1311" s="42">
        <f>_xll.qlCalendarAdvance(Calendar,$H1310,B1311,"f",FALSE)</f>
        <v>48772</v>
      </c>
      <c r="I1311" s="177">
        <f>_xll.qlInterestRateIndexValueDate(Index1M,$H1311)</f>
        <v>48774</v>
      </c>
      <c r="J1311" s="182">
        <f>IFERROR(_xll.qlIndexFixing(Index1M,$H1311,TRUE,_xll.ohTrigger(RecalcTrigger,Trigger1M)),NA())</f>
        <v>1.6508699826964512E-2</v>
      </c>
      <c r="K1311" s="44">
        <f>IFERROR(_xll.qlIndexFixing(Index3M,H1311,TRUE,_xll.ohTrigger(RecalcTrigger,Trigger3M)),NA())</f>
        <v>1.7004807866299154E-2</v>
      </c>
      <c r="L1311" s="44">
        <f>IFERROR(_xll.qlIndexFixing(Index6M,$H1311,TRUE,_xll.ohTrigger(RecalcTrigger,Trigger6M)),NA())</f>
        <v>1.7021608783931726E-2</v>
      </c>
      <c r="M1311" s="183">
        <f>IFERROR(_xll.qlIndexFixing(Index1Y,$H1311,TRUE,_xll.ohTrigger(RecalcTrigger,Trigger1Y)),NA())</f>
        <v>1.7269541142748816E-2</v>
      </c>
      <c r="N1311" s="182">
        <f>IFERROR(_xll.qlIndexFixing(ONIndex1M,I1311,TRUE,_xll.ohTrigger(RecalcTrigger,Trigger1M)),NA())</f>
        <v>1.6511833857482117E-2</v>
      </c>
      <c r="O1311" s="44">
        <f>IFERROR(_xll.qlIndexFixing(ONIndex3M,I1311,TRUE,_xll.ohTrigger(RecalcTrigger,Trigger3M)),NA())</f>
        <v>1.7032711088429409E-2</v>
      </c>
      <c r="P1311" s="44">
        <f>IFERROR(_xll.qlIndexFixing(ONIndex6M,I1311,TRUE,_xll.ohTrigger(RecalcTrigger,Trigger6M)),NA())</f>
        <v>1.7094451390660126E-2</v>
      </c>
      <c r="Q1311" s="183">
        <f>IFERROR(_xll.qlIndexFixing(ONIndex1Y,I1311,TRUE,_xll.ohTrigger(RecalcTrigger,Trigger1Y)),NA())</f>
        <v>1.7408871834261319E-2</v>
      </c>
    </row>
    <row r="1312" spans="2:17" x14ac:dyDescent="0.2">
      <c r="B1312" s="39" t="s">
        <v>42</v>
      </c>
      <c r="D1312" s="42">
        <f>_xll.qlCalendarAdvance(Calendar,$D1311,B1312,"f",FALSE)</f>
        <v>48779</v>
      </c>
      <c r="E1312" s="177">
        <f>_xll.qlInterestRateIndexValueDate(IndexON,D1312)</f>
        <v>48779</v>
      </c>
      <c r="F1312" s="193">
        <f>IFERROR(_xll.qlIndexFixing(IndexON,D1312,TRUE,_xll.ohTrigger(RecalcTrigger,TriggerON)),NA())</f>
        <v>1.648769861271937E-2</v>
      </c>
      <c r="H1312" s="42">
        <f>_xll.qlCalendarAdvance(Calendar,$H1311,B1312,"f",FALSE)</f>
        <v>48779</v>
      </c>
      <c r="I1312" s="177">
        <f>_xll.qlInterestRateIndexValueDate(Index1M,$H1312)</f>
        <v>48781</v>
      </c>
      <c r="J1312" s="182">
        <f>IFERROR(_xll.qlIndexFixing(Index1M,$H1312,TRUE,_xll.ohTrigger(RecalcTrigger,Trigger1M)),NA())</f>
        <v>1.6499620700206608E-2</v>
      </c>
      <c r="K1312" s="44">
        <f>IFERROR(_xll.qlIndexFixing(Index3M,H1312,TRUE,_xll.ohTrigger(RecalcTrigger,Trigger3M)),NA())</f>
        <v>1.6993865069949227E-2</v>
      </c>
      <c r="L1312" s="44">
        <f>IFERROR(_xll.qlIndexFixing(Index6M,$H1312,TRUE,_xll.ohTrigger(RecalcTrigger,Trigger6M)),NA())</f>
        <v>1.7009829089009002E-2</v>
      </c>
      <c r="M1312" s="183">
        <f>IFERROR(_xll.qlIndexFixing(Index1Y,$H1312,TRUE,_xll.ohTrigger(RecalcTrigger,Trigger1Y)),NA())</f>
        <v>1.7257865588137362E-2</v>
      </c>
      <c r="N1312" s="182">
        <f>IFERROR(_xll.qlIndexFixing(ONIndex1M,I1312,TRUE,_xll.ohTrigger(RecalcTrigger,Trigger1M)),NA())</f>
        <v>1.650281524730346E-2</v>
      </c>
      <c r="O1312" s="44">
        <f>IFERROR(_xll.qlIndexFixing(ONIndex3M,I1312,TRUE,_xll.ohTrigger(RecalcTrigger,Trigger3M)),NA())</f>
        <v>1.7021930386817985E-2</v>
      </c>
      <c r="P1312" s="44">
        <f>IFERROR(_xll.qlIndexFixing(ONIndex6M,I1312,TRUE,_xll.ohTrigger(RecalcTrigger,Trigger6M)),NA())</f>
        <v>1.7082962462851015E-2</v>
      </c>
      <c r="Q1312" s="183">
        <f>IFERROR(_xll.qlIndexFixing(ONIndex1Y,I1312,TRUE,_xll.ohTrigger(RecalcTrigger,Trigger1Y)),NA())</f>
        <v>1.7397838018240463E-2</v>
      </c>
    </row>
    <row r="1313" spans="2:17" x14ac:dyDescent="0.2">
      <c r="B1313" s="39" t="s">
        <v>42</v>
      </c>
      <c r="D1313" s="42">
        <f>_xll.qlCalendarAdvance(Calendar,$D1312,B1313,"f",FALSE)</f>
        <v>48786</v>
      </c>
      <c r="E1313" s="177">
        <f>_xll.qlInterestRateIndexValueDate(IndexON,D1313)</f>
        <v>48786</v>
      </c>
      <c r="F1313" s="193">
        <f>IFERROR(_xll.qlIndexFixing(IndexON,D1313,TRUE,_xll.ohTrigger(RecalcTrigger,TriggerON)),NA())</f>
        <v>1.647882456234484E-2</v>
      </c>
      <c r="H1313" s="42">
        <f>_xll.qlCalendarAdvance(Calendar,$H1312,B1313,"f",FALSE)</f>
        <v>48786</v>
      </c>
      <c r="I1313" s="177">
        <f>_xll.qlInterestRateIndexValueDate(Index1M,$H1313)</f>
        <v>48788</v>
      </c>
      <c r="J1313" s="182">
        <f>IFERROR(_xll.qlIndexFixing(Index1M,$H1313,TRUE,_xll.ohTrigger(RecalcTrigger,Trigger1M)),NA())</f>
        <v>1.6490512731332507E-2</v>
      </c>
      <c r="K1313" s="44">
        <f>IFERROR(_xll.qlIndexFixing(Index3M,H1313,TRUE,_xll.ohTrigger(RecalcTrigger,Trigger3M)),NA())</f>
        <v>1.6982903407263852E-2</v>
      </c>
      <c r="L1313" s="44">
        <f>IFERROR(_xll.qlIndexFixing(Index6M,$H1313,TRUE,_xll.ohTrigger(RecalcTrigger,Trigger6M)),NA())</f>
        <v>1.6998035678873657E-2</v>
      </c>
      <c r="M1313" s="183">
        <f>IFERROR(_xll.qlIndexFixing(Index1Y,$H1313,TRUE,_xll.ohTrigger(RecalcTrigger,Trigger1Y)),NA())</f>
        <v>1.7246174593430901E-2</v>
      </c>
      <c r="N1313" s="182">
        <f>IFERROR(_xll.qlIndexFixing(ONIndex1M,I1313,TRUE,_xll.ohTrigger(RecalcTrigger,Trigger1M)),NA())</f>
        <v>1.649376744495612E-2</v>
      </c>
      <c r="O1313" s="44">
        <f>IFERROR(_xll.qlIndexFixing(ONIndex3M,I1313,TRUE,_xll.ohTrigger(RecalcTrigger,Trigger3M)),NA())</f>
        <v>1.701112921430159E-2</v>
      </c>
      <c r="P1313" s="44">
        <f>IFERROR(_xll.qlIndexFixing(ONIndex6M,I1313,TRUE,_xll.ohTrigger(RecalcTrigger,Trigger6M)),NA())</f>
        <v>1.7071456336639201E-2</v>
      </c>
      <c r="Q1313" s="183">
        <f>IFERROR(_xll.qlIndexFixing(ONIndex1Y,I1313,TRUE,_xll.ohTrigger(RecalcTrigger,Trigger1Y)),NA())</f>
        <v>1.7386782938748624E-2</v>
      </c>
    </row>
    <row r="1314" spans="2:17" x14ac:dyDescent="0.2">
      <c r="B1314" s="39" t="s">
        <v>42</v>
      </c>
      <c r="D1314" s="42">
        <f>_xll.qlCalendarAdvance(Calendar,$D1313,B1314,"f",FALSE)</f>
        <v>48793</v>
      </c>
      <c r="E1314" s="177">
        <f>_xll.qlInterestRateIndexValueDate(IndexON,D1314)</f>
        <v>48793</v>
      </c>
      <c r="F1314" s="193">
        <f>IFERROR(_xll.qlIndexFixing(IndexON,D1314,TRUE,_xll.ohTrigger(RecalcTrigger,TriggerON)),NA())</f>
        <v>1.6469924021880189E-2</v>
      </c>
      <c r="H1314" s="42">
        <f>_xll.qlCalendarAdvance(Calendar,$H1313,B1314,"f",FALSE)</f>
        <v>48793</v>
      </c>
      <c r="I1314" s="177">
        <f>_xll.qlInterestRateIndexValueDate(Index1M,$H1314)</f>
        <v>48795</v>
      </c>
      <c r="J1314" s="182">
        <f>IFERROR(_xll.qlIndexFixing(Index1M,$H1314,TRUE,_xll.ohTrigger(RecalcTrigger,Trigger1M)),NA())</f>
        <v>1.6481376154507399E-2</v>
      </c>
      <c r="K1314" s="44">
        <f>IFERROR(_xll.qlIndexFixing(Index3M,H1314,TRUE,_xll.ohTrigger(RecalcTrigger,Trigger3M)),NA())</f>
        <v>1.6971923158793392E-2</v>
      </c>
      <c r="L1314" s="44">
        <f>IFERROR(_xll.qlIndexFixing(Index6M,$H1314,TRUE,_xll.ohTrigger(RecalcTrigger,Trigger6M)),NA())</f>
        <v>1.6986228835573623E-2</v>
      </c>
      <c r="M1314" s="183">
        <f>IFERROR(_xll.qlIndexFixing(Index1Y,$H1314,TRUE,_xll.ohTrigger(RecalcTrigger,Trigger1Y)),NA())</f>
        <v>1.7234468397433693E-2</v>
      </c>
      <c r="N1314" s="182">
        <f>IFERROR(_xll.qlIndexFixing(ONIndex1M,I1314,TRUE,_xll.ohTrigger(RecalcTrigger,Trigger1M)),NA())</f>
        <v>1.6484690683853387E-2</v>
      </c>
      <c r="O1314" s="44">
        <f>IFERROR(_xll.qlIndexFixing(ONIndex3M,I1314,TRUE,_xll.ohTrigger(RecalcTrigger,Trigger3M)),NA())</f>
        <v>1.7000307850016938E-2</v>
      </c>
      <c r="P1314" s="44">
        <f>IFERROR(_xll.qlIndexFixing(ONIndex6M,I1314,TRUE,_xll.ohTrigger(RecalcTrigger,Trigger6M)),NA())</f>
        <v>1.7059933291321272E-2</v>
      </c>
      <c r="Q1314" s="183">
        <f>IFERROR(_xll.qlIndexFixing(ONIndex1Y,I1314,TRUE,_xll.ohTrigger(RecalcTrigger,Trigger1Y)),NA())</f>
        <v>1.737570682999845E-2</v>
      </c>
    </row>
    <row r="1315" spans="2:17" x14ac:dyDescent="0.2">
      <c r="B1315" s="39" t="s">
        <v>42</v>
      </c>
      <c r="D1315" s="42">
        <f>_xll.qlCalendarAdvance(Calendar,$D1314,B1315,"f",FALSE)</f>
        <v>48800</v>
      </c>
      <c r="E1315" s="177">
        <f>_xll.qlInterestRateIndexValueDate(IndexON,D1315)</f>
        <v>48800</v>
      </c>
      <c r="F1315" s="193">
        <f>IFERROR(_xll.qlIndexFixing(IndexON,D1315,TRUE,_xll.ohTrigger(RecalcTrigger,TriggerON)),NA())</f>
        <v>1.6460997232652375E-2</v>
      </c>
      <c r="H1315" s="42">
        <f>_xll.qlCalendarAdvance(Calendar,$H1314,B1315,"f",FALSE)</f>
        <v>48800</v>
      </c>
      <c r="I1315" s="177">
        <f>_xll.qlInterestRateIndexValueDate(Index1M,$H1315)</f>
        <v>48802</v>
      </c>
      <c r="J1315" s="182">
        <f>IFERROR(_xll.qlIndexFixing(Index1M,$H1315,TRUE,_xll.ohTrigger(RecalcTrigger,Trigger1M)),NA())</f>
        <v>1.647221120389647E-2</v>
      </c>
      <c r="K1315" s="44">
        <f>IFERROR(_xll.qlIndexFixing(Index3M,H1315,TRUE,_xll.ohTrigger(RecalcTrigger,Trigger3M)),NA())</f>
        <v>1.6960924605086476E-2</v>
      </c>
      <c r="L1315" s="44">
        <f>IFERROR(_xll.qlIndexFixing(Index6M,$H1315,TRUE,_xll.ohTrigger(RecalcTrigger,Trigger6M)),NA())</f>
        <v>1.6974408841149102E-2</v>
      </c>
      <c r="M1315" s="183">
        <f>IFERROR(_xll.qlIndexFixing(Index1Y,$H1315,TRUE,_xll.ohTrigger(RecalcTrigger,Trigger1Y)),NA())</f>
        <v>1.7222747238939927E-2</v>
      </c>
      <c r="N1315" s="182">
        <f>IFERROR(_xll.qlIndexFixing(ONIndex1M,I1315,TRUE,_xll.ohTrigger(RecalcTrigger,Trigger1M)),NA())</f>
        <v>1.6475585198048037E-2</v>
      </c>
      <c r="O1315" s="44">
        <f>IFERROR(_xll.qlIndexFixing(ONIndex3M,I1315,TRUE,_xll.ohTrigger(RecalcTrigger,Trigger3M)),NA())</f>
        <v>1.6989466573180678E-2</v>
      </c>
      <c r="P1315" s="44">
        <f>IFERROR(_xll.qlIndexFixing(ONIndex6M,I1315,TRUE,_xll.ohTrigger(RecalcTrigger,Trigger6M)),NA())</f>
        <v>1.7048393606273748E-2</v>
      </c>
      <c r="Q1315" s="183">
        <f>IFERROR(_xll.qlIndexFixing(ONIndex1Y,I1315,TRUE,_xll.ohTrigger(RecalcTrigger,Trigger1Y)),NA())</f>
        <v>1.7364609925882846E-2</v>
      </c>
    </row>
    <row r="1316" spans="2:17" x14ac:dyDescent="0.2">
      <c r="B1316" s="39" t="s">
        <v>42</v>
      </c>
      <c r="D1316" s="42">
        <f>_xll.qlCalendarAdvance(Calendar,$D1315,B1316,"f",FALSE)</f>
        <v>48807</v>
      </c>
      <c r="E1316" s="177">
        <f>_xll.qlInterestRateIndexValueDate(IndexON,D1316)</f>
        <v>48807</v>
      </c>
      <c r="F1316" s="193">
        <f>IFERROR(_xll.qlIndexFixing(IndexON,D1316,TRUE,_xll.ohTrigger(RecalcTrigger,TriggerON)),NA())</f>
        <v>1.6452044436467972E-2</v>
      </c>
      <c r="H1316" s="42">
        <f>_xll.qlCalendarAdvance(Calendar,$H1315,B1316,"f",FALSE)</f>
        <v>48807</v>
      </c>
      <c r="I1316" s="177">
        <f>_xll.qlInterestRateIndexValueDate(Index1M,$H1316)</f>
        <v>48809</v>
      </c>
      <c r="J1316" s="182">
        <f>IFERROR(_xll.qlIndexFixing(Index1M,$H1316,TRUE,_xll.ohTrigger(RecalcTrigger,Trigger1M)),NA())</f>
        <v>1.6463018113667405E-2</v>
      </c>
      <c r="K1316" s="44">
        <f>IFERROR(_xll.qlIndexFixing(Index3M,H1316,TRUE,_xll.ohTrigger(RecalcTrigger,Trigger3M)),NA())</f>
        <v>1.694990802668999E-2</v>
      </c>
      <c r="L1316" s="44">
        <f>IFERROR(_xll.qlIndexFixing(Index6M,$H1316,TRUE,_xll.ohTrigger(RecalcTrigger,Trigger6M)),NA())</f>
        <v>1.6962575977631688E-2</v>
      </c>
      <c r="M1316" s="183">
        <f>IFERROR(_xll.qlIndexFixing(Index1Y,$H1316,TRUE,_xll.ohTrigger(RecalcTrigger,Trigger1Y)),NA())</f>
        <v>1.721101135673328E-2</v>
      </c>
      <c r="N1316" s="182">
        <f>IFERROR(_xll.qlIndexFixing(ONIndex1M,I1316,TRUE,_xll.ohTrigger(RecalcTrigger,Trigger1M)),NA())</f>
        <v>1.6466451221113232E-2</v>
      </c>
      <c r="O1316" s="44">
        <f>IFERROR(_xll.qlIndexFixing(ONIndex3M,I1316,TRUE,_xll.ohTrigger(RecalcTrigger,Trigger3M)),NA())</f>
        <v>1.6978605662929525E-2</v>
      </c>
      <c r="P1316" s="44">
        <f>IFERROR(_xll.qlIndexFixing(ONIndex6M,I1316,TRUE,_xll.ohTrigger(RecalcTrigger,Trigger6M)),NA())</f>
        <v>1.7036837560953089E-2</v>
      </c>
      <c r="Q1316" s="183">
        <f>IFERROR(_xll.qlIndexFixing(ONIndex1Y,I1316,TRUE,_xll.ohTrigger(RecalcTrigger,Trigger1Y)),NA())</f>
        <v>1.7353492460934206E-2</v>
      </c>
    </row>
    <row r="1317" spans="2:17" x14ac:dyDescent="0.2">
      <c r="B1317" s="39" t="s">
        <v>42</v>
      </c>
      <c r="D1317" s="42">
        <f>_xll.qlCalendarAdvance(Calendar,$D1316,B1317,"f",FALSE)</f>
        <v>48814</v>
      </c>
      <c r="E1317" s="177">
        <f>_xll.qlInterestRateIndexValueDate(IndexON,D1317)</f>
        <v>48814</v>
      </c>
      <c r="F1317" s="193">
        <f>IFERROR(_xll.qlIndexFixing(IndexON,D1317,TRUE,_xll.ohTrigger(RecalcTrigger,TriggerON)),NA())</f>
        <v>1.6443065874813811E-2</v>
      </c>
      <c r="H1317" s="42">
        <f>_xll.qlCalendarAdvance(Calendar,$H1316,B1317,"f",FALSE)</f>
        <v>48814</v>
      </c>
      <c r="I1317" s="177">
        <f>_xll.qlInterestRateIndexValueDate(Index1M,$H1317)</f>
        <v>48816</v>
      </c>
      <c r="J1317" s="182">
        <f>IFERROR(_xll.qlIndexFixing(Index1M,$H1317,TRUE,_xll.ohTrigger(RecalcTrigger,Trigger1M)),NA())</f>
        <v>1.6453797117985391E-2</v>
      </c>
      <c r="K1317" s="44">
        <f>IFERROR(_xll.qlIndexFixing(Index3M,H1317,TRUE,_xll.ohTrigger(RecalcTrigger,Trigger3M)),NA())</f>
        <v>1.6938873704146484E-2</v>
      </c>
      <c r="L1317" s="44">
        <f>IFERROR(_xll.qlIndexFixing(Index6M,$H1317,TRUE,_xll.ohTrigger(RecalcTrigger,Trigger6M)),NA())</f>
        <v>1.6950730527050411E-2</v>
      </c>
      <c r="M1317" s="183">
        <f>IFERROR(_xll.qlIndexFixing(Index1Y,$H1317,TRUE,_xll.ohTrigger(RecalcTrigger,Trigger1Y)),NA())</f>
        <v>1.7199260989587139E-2</v>
      </c>
      <c r="N1317" s="182">
        <f>IFERROR(_xll.qlIndexFixing(ONIndex1M,I1317,TRUE,_xll.ohTrigger(RecalcTrigger,Trigger1M)),NA())</f>
        <v>1.6457288986941876E-2</v>
      </c>
      <c r="O1317" s="44">
        <f>IFERROR(_xll.qlIndexFixing(ONIndex3M,I1317,TRUE,_xll.ohTrigger(RecalcTrigger,Trigger3M)),NA())</f>
        <v>1.6967725398639999E-2</v>
      </c>
      <c r="P1317" s="44">
        <f>IFERROR(_xll.qlIndexFixing(ONIndex6M,I1317,TRUE,_xll.ohTrigger(RecalcTrigger,Trigger6M)),NA())</f>
        <v>1.7025265434575942E-2</v>
      </c>
      <c r="Q1317" s="183">
        <f>IFERROR(_xll.qlIndexFixing(ONIndex1Y,I1317,TRUE,_xll.ohTrigger(RecalcTrigger,Trigger1Y)),NA())</f>
        <v>1.7342354668965498E-2</v>
      </c>
    </row>
    <row r="1318" spans="2:17" x14ac:dyDescent="0.2">
      <c r="B1318" s="39" t="s">
        <v>42</v>
      </c>
      <c r="D1318" s="42">
        <f>_xll.qlCalendarAdvance(Calendar,$D1317,B1318,"f",FALSE)</f>
        <v>48821</v>
      </c>
      <c r="E1318" s="177">
        <f>_xll.qlInterestRateIndexValueDate(IndexON,D1318)</f>
        <v>48821</v>
      </c>
      <c r="F1318" s="193">
        <f>IFERROR(_xll.qlIndexFixing(IndexON,D1318,TRUE,_xll.ohTrigger(RecalcTrigger,TriggerON)),NA())</f>
        <v>1.6434061789336596E-2</v>
      </c>
      <c r="H1318" s="42">
        <f>_xll.qlCalendarAdvance(Calendar,$H1317,B1318,"f",FALSE)</f>
        <v>48821</v>
      </c>
      <c r="I1318" s="177">
        <f>_xll.qlInterestRateIndexValueDate(Index1M,$H1318)</f>
        <v>48823</v>
      </c>
      <c r="J1318" s="182">
        <f>IFERROR(_xll.qlIndexFixing(Index1M,$H1318,TRUE,_xll.ohTrigger(RecalcTrigger,Trigger1M)),NA())</f>
        <v>1.6444548451008123E-2</v>
      </c>
      <c r="K1318" s="44">
        <f>IFERROR(_xll.qlIndexFixing(Index3M,H1318,TRUE,_xll.ohTrigger(RecalcTrigger,Trigger3M)),NA())</f>
        <v>1.6928217140288984E-2</v>
      </c>
      <c r="L1318" s="44">
        <f>IFERROR(_xll.qlIndexFixing(Index6M,$H1318,TRUE,_xll.ohTrigger(RecalcTrigger,Trigger6M)),NA())</f>
        <v>1.6941140517285999E-2</v>
      </c>
      <c r="M1318" s="183">
        <f>IFERROR(_xll.qlIndexFixing(Index1Y,$H1318,TRUE,_xll.ohTrigger(RecalcTrigger,Trigger1Y)),NA())</f>
        <v>1.718749637626394E-2</v>
      </c>
      <c r="N1318" s="182">
        <f>IFERROR(_xll.qlIndexFixing(ONIndex1M,I1318,TRUE,_xll.ohTrigger(RecalcTrigger,Trigger1M)),NA())</f>
        <v>1.6448098729187066E-2</v>
      </c>
      <c r="O1318" s="44">
        <f>IFERROR(_xll.qlIndexFixing(ONIndex3M,I1318,TRUE,_xll.ohTrigger(RecalcTrigger,Trigger3M)),NA())</f>
        <v>1.6956826059368879E-2</v>
      </c>
      <c r="P1318" s="44">
        <f>IFERROR(_xll.qlIndexFixing(ONIndex6M,I1318,TRUE,_xll.ohTrigger(RecalcTrigger,Trigger6M)),NA())</f>
        <v>1.7013677506518832E-2</v>
      </c>
      <c r="Q1318" s="183">
        <f>IFERROR(_xll.qlIndexFixing(ONIndex1Y,I1318,TRUE,_xll.ohTrigger(RecalcTrigger,Trigger1Y)),NA())</f>
        <v>1.7331196784509117E-2</v>
      </c>
    </row>
    <row r="1319" spans="2:17" x14ac:dyDescent="0.2">
      <c r="B1319" s="39" t="s">
        <v>42</v>
      </c>
      <c r="D1319" s="42">
        <f>_xll.qlCalendarAdvance(Calendar,$D1318,B1319,"f",FALSE)</f>
        <v>48828</v>
      </c>
      <c r="E1319" s="177">
        <f>_xll.qlInterestRateIndexValueDate(IndexON,D1319)</f>
        <v>48828</v>
      </c>
      <c r="F1319" s="193">
        <f>IFERROR(_xll.qlIndexFixing(IndexON,D1319,TRUE,_xll.ohTrigger(RecalcTrigger,TriggerON)),NA())</f>
        <v>1.6425032421603092E-2</v>
      </c>
      <c r="H1319" s="42">
        <f>_xll.qlCalendarAdvance(Calendar,$H1318,B1319,"f",FALSE)</f>
        <v>48828</v>
      </c>
      <c r="I1319" s="177">
        <f>_xll.qlInterestRateIndexValueDate(Index1M,$H1319)</f>
        <v>48830</v>
      </c>
      <c r="J1319" s="182">
        <f>IFERROR(_xll.qlIndexFixing(Index1M,$H1319,TRUE,_xll.ohTrigger(RecalcTrigger,Trigger1M)),NA())</f>
        <v>1.6435272346900787E-2</v>
      </c>
      <c r="K1319" s="44">
        <f>IFERROR(_xll.qlIndexFixing(Index3M,H1319,TRUE,_xll.ohTrigger(RecalcTrigger,Trigger3M)),NA())</f>
        <v>1.6917149864633066E-2</v>
      </c>
      <c r="L1319" s="44">
        <f>IFERROR(_xll.qlIndexFixing(Index6M,$H1319,TRUE,_xll.ohTrigger(RecalcTrigger,Trigger6M)),NA())</f>
        <v>1.6929277339249173E-2</v>
      </c>
      <c r="M1319" s="183">
        <f>IFERROR(_xll.qlIndexFixing(Index1Y,$H1319,TRUE,_xll.ohTrigger(RecalcTrigger,Trigger1Y)),NA())</f>
        <v>1.7175717755516042E-2</v>
      </c>
      <c r="N1319" s="182">
        <f>IFERROR(_xll.qlIndexFixing(ONIndex1M,I1319,TRUE,_xll.ohTrigger(RecalcTrigger,Trigger1M)),NA())</f>
        <v>1.6438880681821644E-2</v>
      </c>
      <c r="O1319" s="44">
        <f>IFERROR(_xll.qlIndexFixing(ONIndex3M,I1319,TRUE,_xll.ohTrigger(RecalcTrigger,Trigger3M)),NA())</f>
        <v>1.6945907924332815E-2</v>
      </c>
      <c r="P1319" s="44">
        <f>IFERROR(_xll.qlIndexFixing(ONIndex6M,I1319,TRUE,_xll.ohTrigger(RecalcTrigger,Trigger6M)),NA())</f>
        <v>1.7002074056238214E-2</v>
      </c>
      <c r="Q1319" s="183">
        <f>IFERROR(_xll.qlIndexFixing(ONIndex1Y,I1319,TRUE,_xll.ohTrigger(RecalcTrigger,Trigger1Y)),NA())</f>
        <v>1.732001904161784E-2</v>
      </c>
    </row>
    <row r="1320" spans="2:17" x14ac:dyDescent="0.2">
      <c r="B1320" s="39" t="s">
        <v>42</v>
      </c>
      <c r="D1320" s="42">
        <f>_xll.qlCalendarAdvance(Calendar,$D1319,B1320,"f",FALSE)</f>
        <v>48835</v>
      </c>
      <c r="E1320" s="177">
        <f>_xll.qlInterestRateIndexValueDate(IndexON,D1320)</f>
        <v>48835</v>
      </c>
      <c r="F1320" s="193">
        <f>IFERROR(_xll.qlIndexFixing(IndexON,D1320,TRUE,_xll.ohTrigger(RecalcTrigger,TriggerON)),NA())</f>
        <v>1.6415978013260002E-2</v>
      </c>
      <c r="H1320" s="42">
        <f>_xll.qlCalendarAdvance(Calendar,$H1319,B1320,"f",FALSE)</f>
        <v>48835</v>
      </c>
      <c r="I1320" s="177">
        <f>_xll.qlInterestRateIndexValueDate(Index1M,$H1320)</f>
        <v>48837</v>
      </c>
      <c r="J1320" s="182">
        <f>IFERROR(_xll.qlIndexFixing(Index1M,$H1320,TRUE,_xll.ohTrigger(RecalcTrigger,Trigger1M)),NA())</f>
        <v>1.6425969039826072E-2</v>
      </c>
      <c r="K1320" s="44">
        <f>IFERROR(_xll.qlIndexFixing(Index3M,H1320,TRUE,_xll.ohTrigger(RecalcTrigger,Trigger3M)),NA())</f>
        <v>1.6906065666856301E-2</v>
      </c>
      <c r="L1320" s="44">
        <f>IFERROR(_xll.qlIndexFixing(Index6M,$H1320,TRUE,_xll.ohTrigger(RecalcTrigger,Trigger6M)),NA())</f>
        <v>1.6917402320310609E-2</v>
      </c>
      <c r="M1320" s="183">
        <f>IFERROR(_xll.qlIndexFixing(Index1Y,$H1320,TRUE,_xll.ohTrigger(RecalcTrigger,Trigger1Y)),NA())</f>
        <v>1.7163925366084413E-2</v>
      </c>
      <c r="N1320" s="182">
        <f>IFERROR(_xll.qlIndexFixing(ONIndex1M,I1320,TRUE,_xll.ohTrigger(RecalcTrigger,Trigger1M)),NA())</f>
        <v>1.6429635078418769E-2</v>
      </c>
      <c r="O1320" s="44">
        <f>IFERROR(_xll.qlIndexFixing(ONIndex3M,I1320,TRUE,_xll.ohTrigger(RecalcTrigger,Trigger3M)),NA())</f>
        <v>1.693497127266852E-2</v>
      </c>
      <c r="P1320" s="44">
        <f>IFERROR(_xll.qlIndexFixing(ONIndex6M,I1320,TRUE,_xll.ohTrigger(RecalcTrigger,Trigger6M)),NA())</f>
        <v>1.6990455363190549E-2</v>
      </c>
      <c r="Q1320" s="183">
        <f>IFERROR(_xll.qlIndexFixing(ONIndex1Y,I1320,TRUE,_xll.ohTrigger(RecalcTrigger,Trigger1Y)),NA())</f>
        <v>1.7308821674424379E-2</v>
      </c>
    </row>
    <row r="1321" spans="2:17" x14ac:dyDescent="0.2">
      <c r="B1321" s="39" t="s">
        <v>42</v>
      </c>
      <c r="D1321" s="42">
        <f>_xll.qlCalendarAdvance(Calendar,$D1320,B1321,"f",FALSE)</f>
        <v>48842</v>
      </c>
      <c r="E1321" s="177">
        <f>_xll.qlInterestRateIndexValueDate(IndexON,D1321)</f>
        <v>48842</v>
      </c>
      <c r="F1321" s="193">
        <f>IFERROR(_xll.qlIndexFixing(IndexON,D1321,TRUE,_xll.ohTrigger(RecalcTrigger,TriggerON)),NA())</f>
        <v>1.6406898805954029E-2</v>
      </c>
      <c r="H1321" s="42">
        <f>_xll.qlCalendarAdvance(Calendar,$H1320,B1321,"f",FALSE)</f>
        <v>48842</v>
      </c>
      <c r="I1321" s="177">
        <f>_xll.qlInterestRateIndexValueDate(Index1M,$H1321)</f>
        <v>48844</v>
      </c>
      <c r="J1321" s="182">
        <f>IFERROR(_xll.qlIndexFixing(Index1M,$H1321,TRUE,_xll.ohTrigger(RecalcTrigger,Trigger1M)),NA())</f>
        <v>1.6416638763946667E-2</v>
      </c>
      <c r="K1321" s="44">
        <f>IFERROR(_xll.qlIndexFixing(Index3M,H1321,TRUE,_xll.ohTrigger(RecalcTrigger,Trigger3M)),NA())</f>
        <v>1.6894964827477151E-2</v>
      </c>
      <c r="L1321" s="44">
        <f>IFERROR(_xll.qlIndexFixing(Index6M,$H1321,TRUE,_xll.ohTrigger(RecalcTrigger,Trigger6M)),NA())</f>
        <v>1.6905515742400807E-2</v>
      </c>
      <c r="M1321" s="183">
        <f>IFERROR(_xll.qlIndexFixing(Index1Y,$H1321,TRUE,_xll.ohTrigger(RecalcTrigger,Trigger1Y)),NA())</f>
        <v>1.7152119446700833E-2</v>
      </c>
      <c r="N1321" s="182">
        <f>IFERROR(_xll.qlIndexFixing(ONIndex1M,I1321,TRUE,_xll.ohTrigger(RecalcTrigger,Trigger1M)),NA())</f>
        <v>1.6420362152711476E-2</v>
      </c>
      <c r="O1321" s="44">
        <f>IFERROR(_xll.qlIndexFixing(ONIndex3M,I1321,TRUE,_xll.ohTrigger(RecalcTrigger,Trigger3M)),NA())</f>
        <v>1.692401638367258E-2</v>
      </c>
      <c r="P1321" s="44">
        <f>IFERROR(_xll.qlIndexFixing(ONIndex6M,I1321,TRUE,_xll.ohTrigger(RecalcTrigger,Trigger6M)),NA())</f>
        <v>1.6978821706352676E-2</v>
      </c>
      <c r="Q1321" s="183">
        <f>IFERROR(_xll.qlIndexFixing(ONIndex1Y,I1321,TRUE,_xll.ohTrigger(RecalcTrigger,Trigger1Y)),NA())</f>
        <v>1.7297604917141385E-2</v>
      </c>
    </row>
    <row r="1322" spans="2:17" x14ac:dyDescent="0.2">
      <c r="B1322" s="39" t="s">
        <v>42</v>
      </c>
      <c r="D1322" s="42">
        <f>_xll.qlCalendarAdvance(Calendar,$D1321,B1322,"f",FALSE)</f>
        <v>48849</v>
      </c>
      <c r="E1322" s="177">
        <f>_xll.qlInterestRateIndexValueDate(IndexON,D1322)</f>
        <v>48849</v>
      </c>
      <c r="F1322" s="193">
        <f>IFERROR(_xll.qlIndexFixing(IndexON,D1322,TRUE,_xll.ohTrigger(RecalcTrigger,TriggerON)),NA())</f>
        <v>1.6397795041172003E-2</v>
      </c>
      <c r="H1322" s="42">
        <f>_xll.qlCalendarAdvance(Calendar,$H1321,B1322,"f",FALSE)</f>
        <v>48849</v>
      </c>
      <c r="I1322" s="177">
        <f>_xll.qlInterestRateIndexValueDate(Index1M,$H1322)</f>
        <v>48851</v>
      </c>
      <c r="J1322" s="182">
        <f>IFERROR(_xll.qlIndexFixing(Index1M,$H1322,TRUE,_xll.ohTrigger(RecalcTrigger,Trigger1M)),NA())</f>
        <v>1.6407281753425262E-2</v>
      </c>
      <c r="K1322" s="44">
        <f>IFERROR(_xll.qlIndexFixing(Index3M,H1322,TRUE,_xll.ohTrigger(RecalcTrigger,Trigger3M)),NA())</f>
        <v>1.6883847627007939E-2</v>
      </c>
      <c r="L1322" s="44">
        <f>IFERROR(_xll.qlIndexFixing(Index6M,$H1322,TRUE,_xll.ohTrigger(RecalcTrigger,Trigger6M)),NA())</f>
        <v>1.6893617887444524E-2</v>
      </c>
      <c r="M1322" s="183">
        <f>IFERROR(_xll.qlIndexFixing(Index1Y,$H1322,TRUE,_xll.ohTrigger(RecalcTrigger,Trigger1Y)),NA())</f>
        <v>1.7140300236085031E-2</v>
      </c>
      <c r="N1322" s="182">
        <f>IFERROR(_xll.qlIndexFixing(ONIndex1M,I1322,TRUE,_xll.ohTrigger(RecalcTrigger,Trigger1M)),NA())</f>
        <v>1.6411062138672605E-2</v>
      </c>
      <c r="O1322" s="44">
        <f>IFERROR(_xll.qlIndexFixing(ONIndex3M,I1322,TRUE,_xll.ohTrigger(RecalcTrigger,Trigger3M)),NA())</f>
        <v>1.6913043536481709E-2</v>
      </c>
      <c r="P1322" s="44">
        <f>IFERROR(_xll.qlIndexFixing(ONIndex6M,I1322,TRUE,_xll.ohTrigger(RecalcTrigger,Trigger6M)),NA())</f>
        <v>1.6967173365420862E-2</v>
      </c>
      <c r="Q1322" s="183">
        <f>IFERROR(_xll.qlIndexFixing(ONIndex1Y,I1322,TRUE,_xll.ohTrigger(RecalcTrigger,Trigger1Y)),NA())</f>
        <v>1.7286369003981505E-2</v>
      </c>
    </row>
    <row r="1323" spans="2:17" x14ac:dyDescent="0.2">
      <c r="B1323" s="39" t="s">
        <v>42</v>
      </c>
      <c r="D1323" s="42">
        <f>_xll.qlCalendarAdvance(Calendar,$D1322,B1323,"f",FALSE)</f>
        <v>48856</v>
      </c>
      <c r="E1323" s="177">
        <f>_xll.qlInterestRateIndexValueDate(IndexON,D1323)</f>
        <v>48856</v>
      </c>
      <c r="F1323" s="193">
        <f>IFERROR(_xll.qlIndexFixing(IndexON,D1323,TRUE,_xll.ohTrigger(RecalcTrigger,TriggerON)),NA())</f>
        <v>1.6388666960640563E-2</v>
      </c>
      <c r="H1323" s="42">
        <f>_xll.qlCalendarAdvance(Calendar,$H1322,B1323,"f",FALSE)</f>
        <v>48856</v>
      </c>
      <c r="I1323" s="177">
        <f>_xll.qlInterestRateIndexValueDate(Index1M,$H1323)</f>
        <v>48858</v>
      </c>
      <c r="J1323" s="182">
        <f>IFERROR(_xll.qlIndexFixing(Index1M,$H1323,TRUE,_xll.ohTrigger(RecalcTrigger,Trigger1M)),NA())</f>
        <v>1.6397898242417053E-2</v>
      </c>
      <c r="K1323" s="44">
        <f>IFERROR(_xll.qlIndexFixing(Index3M,H1323,TRUE,_xll.ohTrigger(RecalcTrigger,Trigger3M)),NA())</f>
        <v>1.687231085181564E-2</v>
      </c>
      <c r="L1323" s="44">
        <f>IFERROR(_xll.qlIndexFixing(Index6M,$H1323,TRUE,_xll.ohTrigger(RecalcTrigger,Trigger6M)),NA())</f>
        <v>1.6881249342874157E-2</v>
      </c>
      <c r="M1323" s="183">
        <f>IFERROR(_xll.qlIndexFixing(Index1Y,$H1323,TRUE,_xll.ohTrigger(RecalcTrigger,Trigger1Y)),NA())</f>
        <v>1.7128467972946437E-2</v>
      </c>
      <c r="N1323" s="182">
        <f>IFERROR(_xll.qlIndexFixing(ONIndex1M,I1323,TRUE,_xll.ohTrigger(RecalcTrigger,Trigger1M)),NA())</f>
        <v>1.6401735270035189E-2</v>
      </c>
      <c r="O1323" s="44">
        <f>IFERROR(_xll.qlIndexFixing(ONIndex3M,I1323,TRUE,_xll.ohTrigger(RecalcTrigger,Trigger3M)),NA())</f>
        <v>1.6902053010392493E-2</v>
      </c>
      <c r="P1323" s="44">
        <f>IFERROR(_xll.qlIndexFixing(ONIndex6M,I1323,TRUE,_xll.ohTrigger(RecalcTrigger,Trigger6M)),NA())</f>
        <v>1.6955510619691694E-2</v>
      </c>
      <c r="Q1323" s="183">
        <f>IFERROR(_xll.qlIndexFixing(ONIndex1Y,I1323,TRUE,_xll.ohTrigger(RecalcTrigger,Trigger1Y)),NA())</f>
        <v>1.7275114169077455E-2</v>
      </c>
    </row>
    <row r="1324" spans="2:17" x14ac:dyDescent="0.2">
      <c r="B1324" s="39" t="s">
        <v>42</v>
      </c>
      <c r="D1324" s="42">
        <f>_xll.qlCalendarAdvance(Calendar,$D1323,B1324,"f",FALSE)</f>
        <v>48863</v>
      </c>
      <c r="E1324" s="177">
        <f>_xll.qlInterestRateIndexValueDate(IndexON,D1324)</f>
        <v>48863</v>
      </c>
      <c r="F1324" s="193">
        <f>IFERROR(_xll.qlIndexFixing(IndexON,D1324,TRUE,_xll.ohTrigger(RecalcTrigger,TriggerON)),NA())</f>
        <v>1.6379514805766604E-2</v>
      </c>
      <c r="H1324" s="42">
        <f>_xll.qlCalendarAdvance(Calendar,$H1323,B1324,"f",FALSE)</f>
        <v>48863</v>
      </c>
      <c r="I1324" s="177">
        <f>_xll.qlInterestRateIndexValueDate(Index1M,$H1324)</f>
        <v>48865</v>
      </c>
      <c r="J1324" s="182">
        <f>IFERROR(_xll.qlIndexFixing(Index1M,$H1324,TRUE,_xll.ohTrigger(RecalcTrigger,Trigger1M)),NA())</f>
        <v>1.6388488465087225E-2</v>
      </c>
      <c r="K1324" s="44">
        <f>IFERROR(_xll.qlIndexFixing(Index3M,H1324,TRUE,_xll.ohTrigger(RecalcTrigger,Trigger3M)),NA())</f>
        <v>1.6861160175193589E-2</v>
      </c>
      <c r="L1324" s="44">
        <f>IFERROR(_xll.qlIndexFixing(Index6M,$H1324,TRUE,_xll.ohTrigger(RecalcTrigger,Trigger6M)),NA())</f>
        <v>1.6869328555695683E-2</v>
      </c>
      <c r="M1324" s="183">
        <f>IFERROR(_xll.qlIndexFixing(Index1Y,$H1324,TRUE,_xll.ohTrigger(RecalcTrigger,Trigger1Y)),NA())</f>
        <v>1.7116622895984198E-2</v>
      </c>
      <c r="N1324" s="182">
        <f>IFERROR(_xll.qlIndexFixing(ONIndex1M,I1324,TRUE,_xll.ohTrigger(RecalcTrigger,Trigger1M)),NA())</f>
        <v>1.6392381780292453E-2</v>
      </c>
      <c r="O1324" s="44">
        <f>IFERROR(_xll.qlIndexFixing(ONIndex3M,I1324,TRUE,_xll.ohTrigger(RecalcTrigger,Trigger3M)),NA())</f>
        <v>1.6891045084541645E-2</v>
      </c>
      <c r="P1324" s="44">
        <f>IFERROR(_xll.qlIndexFixing(ONIndex6M,I1324,TRUE,_xll.ohTrigger(RecalcTrigger,Trigger6M)),NA())</f>
        <v>1.6943833748461756E-2</v>
      </c>
      <c r="Q1324" s="183">
        <f>IFERROR(_xll.qlIndexFixing(ONIndex1Y,I1324,TRUE,_xll.ohTrigger(RecalcTrigger,Trigger1Y)),NA())</f>
        <v>1.7263840646561945E-2</v>
      </c>
    </row>
    <row r="1325" spans="2:17" x14ac:dyDescent="0.2">
      <c r="B1325" s="39" t="s">
        <v>42</v>
      </c>
      <c r="D1325" s="42">
        <f>_xll.qlCalendarAdvance(Calendar,$D1324,B1325,"f",FALSE)</f>
        <v>48870</v>
      </c>
      <c r="E1325" s="177">
        <f>_xll.qlInterestRateIndexValueDate(IndexON,D1325)</f>
        <v>48870</v>
      </c>
      <c r="F1325" s="193">
        <f>IFERROR(_xll.qlIndexFixing(IndexON,D1325,TRUE,_xll.ohTrigger(RecalcTrigger,TriggerON)),NA())</f>
        <v>1.6370338818276764E-2</v>
      </c>
      <c r="H1325" s="42">
        <f>_xll.qlCalendarAdvance(Calendar,$H1324,B1325,"f",FALSE)</f>
        <v>48870</v>
      </c>
      <c r="I1325" s="177">
        <f>_xll.qlInterestRateIndexValueDate(Index1M,$H1325)</f>
        <v>48872</v>
      </c>
      <c r="J1325" s="182">
        <f>IFERROR(_xll.qlIndexFixing(Index1M,$H1325,TRUE,_xll.ohTrigger(RecalcTrigger,Trigger1M)),NA())</f>
        <v>1.6379052655593473E-2</v>
      </c>
      <c r="K1325" s="44">
        <f>IFERROR(_xll.qlIndexFixing(Index3M,H1325,TRUE,_xll.ohTrigger(RecalcTrigger,Trigger3M)),NA())</f>
        <v>1.6849993998658878E-2</v>
      </c>
      <c r="L1325" s="44">
        <f>IFERROR(_xll.qlIndexFixing(Index6M,$H1325,TRUE,_xll.ohTrigger(RecalcTrigger,Trigger6M)),NA())</f>
        <v>1.685739735724712E-2</v>
      </c>
      <c r="M1325" s="183">
        <f>IFERROR(_xll.qlIndexFixing(Index1Y,$H1325,TRUE,_xll.ohTrigger(RecalcTrigger,Trigger1Y)),NA())</f>
        <v>1.7104765243886287E-2</v>
      </c>
      <c r="N1325" s="182">
        <f>IFERROR(_xll.qlIndexFixing(ONIndex1M,I1325,TRUE,_xll.ohTrigger(RecalcTrigger,Trigger1M)),NA())</f>
        <v>1.6383001903497174E-2</v>
      </c>
      <c r="O1325" s="44">
        <f>IFERROR(_xll.qlIndexFixing(ONIndex3M,I1325,TRUE,_xll.ohTrigger(RecalcTrigger,Trigger3M)),NA())</f>
        <v>1.6880020038065879E-2</v>
      </c>
      <c r="P1325" s="44">
        <f>IFERROR(_xll.qlIndexFixing(ONIndex6M,I1325,TRUE,_xll.ohTrigger(RecalcTrigger,Trigger6M)),NA())</f>
        <v>1.6932143031107572E-2</v>
      </c>
      <c r="Q1325" s="183">
        <f>IFERROR(_xll.qlIndexFixing(ONIndex1Y,I1325,TRUE,_xll.ohTrigger(RecalcTrigger,Trigger1Y)),NA())</f>
        <v>1.7252548670807499E-2</v>
      </c>
    </row>
    <row r="1326" spans="2:17" x14ac:dyDescent="0.2">
      <c r="B1326" s="39" t="s">
        <v>42</v>
      </c>
      <c r="D1326" s="42">
        <f>_xll.qlCalendarAdvance(Calendar,$D1325,B1326,"f",FALSE)</f>
        <v>48877</v>
      </c>
      <c r="E1326" s="177">
        <f>_xll.qlInterestRateIndexValueDate(IndexON,D1326)</f>
        <v>48877</v>
      </c>
      <c r="F1326" s="193">
        <f>IFERROR(_xll.qlIndexFixing(IndexON,D1326,TRUE,_xll.ohTrigger(RecalcTrigger,TriggerON)),NA())</f>
        <v>1.6361139239897682E-2</v>
      </c>
      <c r="H1326" s="42">
        <f>_xll.qlCalendarAdvance(Calendar,$H1325,B1326,"f",FALSE)</f>
        <v>48877</v>
      </c>
      <c r="I1326" s="177">
        <f>_xll.qlInterestRateIndexValueDate(Index1M,$H1326)</f>
        <v>48879</v>
      </c>
      <c r="J1326" s="182">
        <f>IFERROR(_xll.qlIndexFixing(Index1M,$H1326,TRUE,_xll.ohTrigger(RecalcTrigger,Trigger1M)),NA())</f>
        <v>1.636959104809349E-2</v>
      </c>
      <c r="K1326" s="44">
        <f>IFERROR(_xll.qlIndexFixing(Index3M,H1326,TRUE,_xll.ohTrigger(RecalcTrigger,Trigger3M)),NA())</f>
        <v>1.6838812602731467E-2</v>
      </c>
      <c r="L1326" s="44">
        <f>IFERROR(_xll.qlIndexFixing(Index6M,$H1326,TRUE,_xll.ohTrigger(RecalcTrigger,Trigger6M)),NA())</f>
        <v>1.6845456029440105E-2</v>
      </c>
      <c r="M1326" s="183">
        <f>IFERROR(_xll.qlIndexFixing(Index1Y,$H1326,TRUE,_xll.ohTrigger(RecalcTrigger,Trigger1Y)),NA())</f>
        <v>1.7092895255329723E-2</v>
      </c>
      <c r="N1326" s="182">
        <f>IFERROR(_xll.qlIndexFixing(ONIndex1M,I1326,TRUE,_xll.ohTrigger(RecalcTrigger,Trigger1M)),NA())</f>
        <v>1.6373595873302449E-2</v>
      </c>
      <c r="O1326" s="44">
        <f>IFERROR(_xll.qlIndexFixing(ONIndex3M,I1326,TRUE,_xll.ohTrigger(RecalcTrigger,Trigger3M)),NA())</f>
        <v>1.6868978150181846E-2</v>
      </c>
      <c r="P1326" s="44">
        <f>IFERROR(_xll.qlIndexFixing(ONIndex6M,I1326,TRUE,_xll.ohTrigger(RecalcTrigger,Trigger6M)),NA())</f>
        <v>1.6920438747085598E-2</v>
      </c>
      <c r="Q1326" s="183">
        <f>IFERROR(_xll.qlIndexFixing(ONIndex1Y,I1326,TRUE,_xll.ohTrigger(RecalcTrigger,Trigger1Y)),NA())</f>
        <v>1.7241238475866894E-2</v>
      </c>
    </row>
    <row r="1327" spans="2:17" x14ac:dyDescent="0.2">
      <c r="B1327" s="39" t="s">
        <v>42</v>
      </c>
      <c r="D1327" s="42">
        <f>_xll.qlCalendarAdvance(Calendar,$D1326,B1327,"f",FALSE)</f>
        <v>48884</v>
      </c>
      <c r="E1327" s="177">
        <f>_xll.qlInterestRateIndexValueDate(IndexON,D1327)</f>
        <v>48884</v>
      </c>
      <c r="F1327" s="193">
        <f>IFERROR(_xll.qlIndexFixing(IndexON,D1327,TRUE,_xll.ohTrigger(RecalcTrigger,TriggerON)),NA())</f>
        <v>1.6351916312036252E-2</v>
      </c>
      <c r="H1327" s="42">
        <f>_xll.qlCalendarAdvance(Calendar,$H1326,B1327,"f",FALSE)</f>
        <v>48884</v>
      </c>
      <c r="I1327" s="177">
        <f>_xll.qlInterestRateIndexValueDate(Index1M,$H1327)</f>
        <v>48886</v>
      </c>
      <c r="J1327" s="182">
        <f>IFERROR(_xll.qlIndexFixing(Index1M,$H1327,TRUE,_xll.ohTrigger(RecalcTrigger,Trigger1M)),NA())</f>
        <v>1.6360103876747467E-2</v>
      </c>
      <c r="K1327" s="44">
        <f>IFERROR(_xll.qlIndexFixing(Index3M,H1327,TRUE,_xll.ohTrigger(RecalcTrigger,Trigger3M)),NA())</f>
        <v>1.6827616267921751E-2</v>
      </c>
      <c r="L1327" s="44">
        <f>IFERROR(_xll.qlIndexFixing(Index6M,$H1327,TRUE,_xll.ohTrigger(RecalcTrigger,Trigger6M)),NA())</f>
        <v>1.6833969323881166E-2</v>
      </c>
      <c r="M1327" s="183">
        <f>IFERROR(_xll.qlIndexFixing(Index1Y,$H1327,TRUE,_xll.ohTrigger(RecalcTrigger,Trigger1Y)),NA())</f>
        <v>1.7081013168981463E-2</v>
      </c>
      <c r="N1327" s="182">
        <f>IFERROR(_xll.qlIndexFixing(ONIndex1M,I1327,TRUE,_xll.ohTrigger(RecalcTrigger,Trigger1M)),NA())</f>
        <v>1.6364163923521247E-2</v>
      </c>
      <c r="O1327" s="44">
        <f>IFERROR(_xll.qlIndexFixing(ONIndex3M,I1327,TRUE,_xll.ohTrigger(RecalcTrigger,Trigger3M)),NA())</f>
        <v>1.685791970018613E-2</v>
      </c>
      <c r="P1327" s="44">
        <f>IFERROR(_xll.qlIndexFixing(ONIndex6M,I1327,TRUE,_xll.ohTrigger(RecalcTrigger,Trigger6M)),NA())</f>
        <v>1.6908721175612484E-2</v>
      </c>
      <c r="Q1327" s="183">
        <f>IFERROR(_xll.qlIndexFixing(ONIndex1Y,I1327,TRUE,_xll.ohTrigger(RecalcTrigger,Trigger1Y)),NA())</f>
        <v>1.7229910295872841E-2</v>
      </c>
    </row>
    <row r="1328" spans="2:17" x14ac:dyDescent="0.2">
      <c r="B1328" s="39" t="s">
        <v>42</v>
      </c>
      <c r="D1328" s="42">
        <f>_xll.qlCalendarAdvance(Calendar,$D1327,B1328,"f",FALSE)</f>
        <v>48891</v>
      </c>
      <c r="E1328" s="177">
        <f>_xll.qlInterestRateIndexValueDate(IndexON,D1328)</f>
        <v>48891</v>
      </c>
      <c r="F1328" s="193">
        <f>IFERROR(_xll.qlIndexFixing(IndexON,D1328,TRUE,_xll.ohTrigger(RecalcTrigger,TriggerON)),NA())</f>
        <v>1.6342670276339177E-2</v>
      </c>
      <c r="H1328" s="42">
        <f>_xll.qlCalendarAdvance(Calendar,$H1327,B1328,"f",FALSE)</f>
        <v>48891</v>
      </c>
      <c r="I1328" s="177">
        <f>_xll.qlInterestRateIndexValueDate(Index1M,$H1328)</f>
        <v>48893</v>
      </c>
      <c r="J1328" s="182">
        <f>IFERROR(_xll.qlIndexFixing(Index1M,$H1328,TRUE,_xll.ohTrigger(RecalcTrigger,Trigger1M)),NA())</f>
        <v>1.6350591375710599E-2</v>
      </c>
      <c r="K1328" s="44">
        <f>IFERROR(_xll.qlIndexFixing(Index3M,H1328,TRUE,_xll.ohTrigger(RecalcTrigger,Trigger3M)),NA())</f>
        <v>1.6816405274741864E-2</v>
      </c>
      <c r="L1328" s="44">
        <f>IFERROR(_xll.qlIndexFixing(Index6M,$H1328,TRUE,_xll.ohTrigger(RecalcTrigger,Trigger6M)),NA())</f>
        <v>1.6822009726702055E-2</v>
      </c>
      <c r="M1328" s="183">
        <f>IFERROR(_xll.qlIndexFixing(Index1Y,$H1328,TRUE,_xll.ohTrigger(RecalcTrigger,Trigger1Y)),NA())</f>
        <v>1.7069119223496847E-2</v>
      </c>
      <c r="N1328" s="182">
        <f>IFERROR(_xll.qlIndexFixing(ONIndex1M,I1328,TRUE,_xll.ohTrigger(RecalcTrigger,Trigger1M)),NA())</f>
        <v>1.63547062878866E-2</v>
      </c>
      <c r="O1328" s="44">
        <f>IFERROR(_xll.qlIndexFixing(ONIndex3M,I1328,TRUE,_xll.ohTrigger(RecalcTrigger,Trigger3M)),NA())</f>
        <v>1.684684496713551E-2</v>
      </c>
      <c r="P1328" s="44">
        <f>IFERROR(_xll.qlIndexFixing(ONIndex6M,I1328,TRUE,_xll.ohTrigger(RecalcTrigger,Trigger6M)),NA())</f>
        <v>1.6896990596064754E-2</v>
      </c>
      <c r="Q1328" s="183">
        <f>IFERROR(_xll.qlIndexFixing(ONIndex1Y,I1328,TRUE,_xll.ohTrigger(RecalcTrigger,Trigger1Y)),NA())</f>
        <v>1.7218564365117928E-2</v>
      </c>
    </row>
    <row r="1329" spans="2:17" x14ac:dyDescent="0.2">
      <c r="B1329" s="39" t="s">
        <v>42</v>
      </c>
      <c r="D1329" s="42">
        <f>_xll.qlCalendarAdvance(Calendar,$D1328,B1329,"f",FALSE)</f>
        <v>48898</v>
      </c>
      <c r="E1329" s="177">
        <f>_xll.qlInterestRateIndexValueDate(IndexON,D1329)</f>
        <v>48898</v>
      </c>
      <c r="F1329" s="193">
        <f>IFERROR(_xll.qlIndexFixing(IndexON,D1329,TRUE,_xll.ohTrigger(RecalcTrigger,TriggerON)),NA())</f>
        <v>1.6333401374373224E-2</v>
      </c>
      <c r="H1329" s="42">
        <f>_xll.qlCalendarAdvance(Calendar,$H1328,B1329,"f",FALSE)</f>
        <v>48898</v>
      </c>
      <c r="I1329" s="177">
        <f>_xll.qlInterestRateIndexValueDate(Index1M,$H1329)</f>
        <v>48900</v>
      </c>
      <c r="J1329" s="182">
        <f>IFERROR(_xll.qlIndexFixing(Index1M,$H1329,TRUE,_xll.ohTrigger(RecalcTrigger,Trigger1M)),NA())</f>
        <v>1.6341053779143078E-2</v>
      </c>
      <c r="K1329" s="44">
        <f>IFERROR(_xll.qlIndexFixing(Index3M,H1329,TRUE,_xll.ohTrigger(RecalcTrigger,Trigger3M)),NA())</f>
        <v>1.680517990369786E-2</v>
      </c>
      <c r="L1329" s="44">
        <f>IFERROR(_xll.qlIndexFixing(Index6M,$H1329,TRUE,_xll.ohTrigger(RecalcTrigger,Trigger6M)),NA())</f>
        <v>1.6810040825766506E-2</v>
      </c>
      <c r="M1329" s="183">
        <f>IFERROR(_xll.qlIndexFixing(Index1Y,$H1329,TRUE,_xll.ohTrigger(RecalcTrigger,Trigger1Y)),NA())</f>
        <v>1.7057213657520699E-2</v>
      </c>
      <c r="N1329" s="182">
        <f>IFERROR(_xll.qlIndexFixing(ONIndex1M,I1329,TRUE,_xll.ohTrigger(RecalcTrigger,Trigger1M)),NA())</f>
        <v>1.6345223200131542E-2</v>
      </c>
      <c r="O1329" s="44">
        <f>IFERROR(_xll.qlIndexFixing(ONIndex3M,I1329,TRUE,_xll.ohTrigger(RecalcTrigger,Trigger3M)),NA())</f>
        <v>1.6835754230326572E-2</v>
      </c>
      <c r="P1329" s="44">
        <f>IFERROR(_xll.qlIndexFixing(ONIndex6M,I1329,TRUE,_xll.ohTrigger(RecalcTrigger,Trigger6M)),NA())</f>
        <v>1.6885247287898864E-2</v>
      </c>
      <c r="Q1329" s="183">
        <f>IFERROR(_xll.qlIndexFixing(ONIndex1Y,I1329,TRUE,_xll.ohTrigger(RecalcTrigger,Trigger1Y)),NA())</f>
        <v>1.7207200917814802E-2</v>
      </c>
    </row>
    <row r="1330" spans="2:17" x14ac:dyDescent="0.2">
      <c r="B1330" s="39" t="s">
        <v>42</v>
      </c>
      <c r="D1330" s="42">
        <f>_xll.qlCalendarAdvance(Calendar,$D1329,B1330,"f",FALSE)</f>
        <v>48905</v>
      </c>
      <c r="E1330" s="177">
        <f>_xll.qlInterestRateIndexValueDate(IndexON,D1330)</f>
        <v>48905</v>
      </c>
      <c r="F1330" s="193">
        <f>IFERROR(_xll.qlIndexFixing(IndexON,D1330,TRUE,_xll.ohTrigger(RecalcTrigger,TriggerON)),NA())</f>
        <v>1.6324109847865031E-2</v>
      </c>
      <c r="H1330" s="42">
        <f>_xll.qlCalendarAdvance(Calendar,$H1329,B1330,"f",FALSE)</f>
        <v>48905</v>
      </c>
      <c r="I1330" s="177">
        <f>_xll.qlInterestRateIndexValueDate(Index1M,$H1330)</f>
        <v>48907</v>
      </c>
      <c r="J1330" s="182">
        <f>IFERROR(_xll.qlIndexFixing(Index1M,$H1330,TRUE,_xll.ohTrigger(RecalcTrigger,Trigger1M)),NA())</f>
        <v>1.6331176219147089E-2</v>
      </c>
      <c r="K1330" s="44">
        <f>IFERROR(_xll.qlIndexFixing(Index3M,H1330,TRUE,_xll.ohTrigger(RecalcTrigger,Trigger3M)),NA())</f>
        <v>1.6793940435293187E-2</v>
      </c>
      <c r="L1330" s="44">
        <f>IFERROR(_xll.qlIndexFixing(Index6M,$H1330,TRUE,_xll.ohTrigger(RecalcTrigger,Trigger6M)),NA())</f>
        <v>1.6798062902947164E-2</v>
      </c>
      <c r="M1330" s="183">
        <f>IFERROR(_xll.qlIndexFixing(Index1Y,$H1330,TRUE,_xll.ohTrigger(RecalcTrigger,Trigger1Y)),NA())</f>
        <v>1.7045296709686904E-2</v>
      </c>
      <c r="N1330" s="182">
        <f>IFERROR(_xll.qlIndexFixing(ONIndex1M,I1330,TRUE,_xll.ohTrigger(RecalcTrigger,Trigger1M)),NA())</f>
        <v>1.6335714894069042E-2</v>
      </c>
      <c r="O1330" s="44">
        <f>IFERROR(_xll.qlIndexFixing(ONIndex3M,I1330,TRUE,_xll.ohTrigger(RecalcTrigger,Trigger3M)),NA())</f>
        <v>1.6824647768975964E-2</v>
      </c>
      <c r="P1330" s="44">
        <f>IFERROR(_xll.qlIndexFixing(ONIndex6M,I1330,TRUE,_xll.ohTrigger(RecalcTrigger,Trigger6M)),NA())</f>
        <v>1.68734915304114E-2</v>
      </c>
      <c r="Q1330" s="183">
        <f>IFERROR(_xll.qlIndexFixing(ONIndex1Y,I1330,TRUE,_xll.ohTrigger(RecalcTrigger,Trigger1Y)),NA())</f>
        <v>1.7195820188016242E-2</v>
      </c>
    </row>
    <row r="1331" spans="2:17" x14ac:dyDescent="0.2">
      <c r="B1331" s="39" t="s">
        <v>42</v>
      </c>
      <c r="D1331" s="42">
        <f>_xll.qlCalendarAdvance(Calendar,$D1330,B1331,"f",FALSE)</f>
        <v>48912</v>
      </c>
      <c r="E1331" s="177">
        <f>_xll.qlInterestRateIndexValueDate(IndexON,D1331)</f>
        <v>48912</v>
      </c>
      <c r="F1331" s="193">
        <f>IFERROR(_xll.qlIndexFixing(IndexON,D1331,TRUE,_xll.ohTrigger(RecalcTrigger,TriggerON)),NA())</f>
        <v>1.6314795938381366E-2</v>
      </c>
      <c r="H1331" s="42">
        <f>_xll.qlCalendarAdvance(Calendar,$H1330,B1331,"f",FALSE)</f>
        <v>48912</v>
      </c>
      <c r="I1331" s="177">
        <f>_xll.qlInterestRateIndexValueDate(Index1M,$H1331)</f>
        <v>48914</v>
      </c>
      <c r="J1331" s="182">
        <f>IFERROR(_xll.qlIndexFixing(Index1M,$H1331,TRUE,_xll.ohTrigger(RecalcTrigger,Trigger1M)),NA())</f>
        <v>1.6321904236031859E-2</v>
      </c>
      <c r="K1331" s="44">
        <f>IFERROR(_xll.qlIndexFixing(Index3M,H1331,TRUE,_xll.ohTrigger(RecalcTrigger,Trigger3M)),NA())</f>
        <v>1.6783518415087073E-2</v>
      </c>
      <c r="L1331" s="44">
        <f>IFERROR(_xll.qlIndexFixing(Index6M,$H1331,TRUE,_xll.ohTrigger(RecalcTrigger,Trigger6M)),NA())</f>
        <v>1.6785607316503817E-2</v>
      </c>
      <c r="M1331" s="183">
        <f>IFERROR(_xll.qlIndexFixing(Index1Y,$H1331,TRUE,_xll.ohTrigger(RecalcTrigger,Trigger1Y)),NA())</f>
        <v>1.7033368618618611E-2</v>
      </c>
      <c r="N1331" s="182">
        <f>IFERROR(_xll.qlIndexFixing(ONIndex1M,I1331,TRUE,_xll.ohTrigger(RecalcTrigger,Trigger1M)),NA())</f>
        <v>1.6326181603512069E-2</v>
      </c>
      <c r="O1331" s="44">
        <f>IFERROR(_xll.qlIndexFixing(ONIndex3M,I1331,TRUE,_xll.ohTrigger(RecalcTrigger,Trigger3M)),NA())</f>
        <v>1.6813525862220402E-2</v>
      </c>
      <c r="P1331" s="44">
        <f>IFERROR(_xll.qlIndexFixing(ONIndex6M,I1331,TRUE,_xll.ohTrigger(RecalcTrigger,Trigger6M)),NA())</f>
        <v>1.6861723602978884E-2</v>
      </c>
      <c r="Q1331" s="183">
        <f>IFERROR(_xll.qlIndexFixing(ONIndex1Y,I1331,TRUE,_xll.ohTrigger(RecalcTrigger,Trigger1Y)),NA())</f>
        <v>1.7184422409934896E-2</v>
      </c>
    </row>
    <row r="1332" spans="2:17" x14ac:dyDescent="0.2">
      <c r="B1332" s="39" t="s">
        <v>42</v>
      </c>
      <c r="D1332" s="42">
        <f>_xll.qlCalendarAdvance(Calendar,$D1331,B1332,"f",FALSE)</f>
        <v>48919</v>
      </c>
      <c r="E1332" s="177">
        <f>_xll.qlInterestRateIndexValueDate(IndexON,D1332)</f>
        <v>48919</v>
      </c>
      <c r="F1332" s="193">
        <f>IFERROR(_xll.qlIndexFixing(IndexON,D1332,TRUE,_xll.ohTrigger(RecalcTrigger,TriggerON)),NA())</f>
        <v>1.6305459887409057E-2</v>
      </c>
      <c r="H1332" s="42">
        <f>_xll.qlCalendarAdvance(Calendar,$H1331,B1332,"f",FALSE)</f>
        <v>48919</v>
      </c>
      <c r="I1332" s="177">
        <f>_xll.qlInterestRateIndexValueDate(Index1M,$H1332)</f>
        <v>48921</v>
      </c>
      <c r="J1332" s="182">
        <f>IFERROR(_xll.qlIndexFixing(Index1M,$H1332,TRUE,_xll.ohTrigger(RecalcTrigger,Trigger1M)),NA())</f>
        <v>1.6312292757803548E-2</v>
      </c>
      <c r="K1332" s="44">
        <f>IFERROR(_xll.qlIndexFixing(Index3M,H1332,TRUE,_xll.ohTrigger(RecalcTrigger,Trigger3M)),NA())</f>
        <v>1.6772254471032255E-2</v>
      </c>
      <c r="L1332" s="44">
        <f>IFERROR(_xll.qlIndexFixing(Index6M,$H1332,TRUE,_xll.ohTrigger(RecalcTrigger,Trigger6M)),NA())</f>
        <v>1.677361113233691E-2</v>
      </c>
      <c r="M1332" s="183">
        <f>IFERROR(_xll.qlIndexFixing(Index1Y,$H1332,TRUE,_xll.ohTrigger(RecalcTrigger,Trigger1Y)),NA())</f>
        <v>1.7021429622927575E-2</v>
      </c>
      <c r="N1332" s="182">
        <f>IFERROR(_xll.qlIndexFixing(ONIndex1M,I1332,TRUE,_xll.ohTrigger(RecalcTrigger,Trigger1M)),NA())</f>
        <v>1.6316623562113719E-2</v>
      </c>
      <c r="O1332" s="44">
        <f>IFERROR(_xll.qlIndexFixing(ONIndex3M,I1332,TRUE,_xll.ohTrigger(RecalcTrigger,Trigger3M)),NA())</f>
        <v>1.6802388789196598E-2</v>
      </c>
      <c r="P1332" s="44">
        <f>IFERROR(_xll.qlIndexFixing(ONIndex6M,I1332,TRUE,_xll.ohTrigger(RecalcTrigger,Trigger6M)),NA())</f>
        <v>1.6849943784897903E-2</v>
      </c>
      <c r="Q1332" s="183">
        <f>IFERROR(_xll.qlIndexFixing(ONIndex1Y,I1332,TRUE,_xll.ohTrigger(RecalcTrigger,Trigger1Y)),NA())</f>
        <v>1.7173007817783414E-2</v>
      </c>
    </row>
    <row r="1333" spans="2:17" x14ac:dyDescent="0.2">
      <c r="B1333" s="39" t="s">
        <v>42</v>
      </c>
      <c r="D1333" s="42">
        <f>_xll.qlCalendarAdvance(Calendar,$D1332,B1333,"f",FALSE)</f>
        <v>48926</v>
      </c>
      <c r="E1333" s="177">
        <f>_xll.qlInterestRateIndexValueDate(IndexON,D1333)</f>
        <v>48926</v>
      </c>
      <c r="F1333" s="193">
        <f>IFERROR(_xll.qlIndexFixing(IndexON,D1333,TRUE,_xll.ohTrigger(RecalcTrigger,TriggerON)),NA())</f>
        <v>1.6296101936754681E-2</v>
      </c>
      <c r="H1333" s="42">
        <f>_xll.qlCalendarAdvance(Calendar,$H1332,B1333,"f",FALSE)</f>
        <v>48926</v>
      </c>
      <c r="I1333" s="177">
        <f>_xll.qlInterestRateIndexValueDate(Index1M,$H1333)</f>
        <v>48928</v>
      </c>
      <c r="J1333" s="182">
        <f>IFERROR(_xll.qlIndexFixing(Index1M,$H1333,TRUE,_xll.ohTrigger(RecalcTrigger,Trigger1M)),NA())</f>
        <v>1.6302657120662867E-2</v>
      </c>
      <c r="K1333" s="44">
        <f>IFERROR(_xll.qlIndexFixing(Index3M,H1333,TRUE,_xll.ohTrigger(RecalcTrigger,Trigger3M)),NA())</f>
        <v>1.6760977231573548E-2</v>
      </c>
      <c r="L1333" s="44">
        <f>IFERROR(_xll.qlIndexFixing(Index6M,$H1333,TRUE,_xll.ohTrigger(RecalcTrigger,Trigger6M)),NA())</f>
        <v>1.6761606792013373E-2</v>
      </c>
      <c r="M1333" s="183">
        <f>IFERROR(_xll.qlIndexFixing(Index1Y,$H1333,TRUE,_xll.ohTrigger(RecalcTrigger,Trigger1Y)),NA())</f>
        <v>1.7009479961214834E-2</v>
      </c>
      <c r="N1333" s="182">
        <f>IFERROR(_xll.qlIndexFixing(ONIndex1M,I1333,TRUE,_xll.ohTrigger(RecalcTrigger,Trigger1M)),NA())</f>
        <v>1.6307041003686962E-2</v>
      </c>
      <c r="O1333" s="44">
        <f>IFERROR(_xll.qlIndexFixing(ONIndex3M,I1333,TRUE,_xll.ohTrigger(RecalcTrigger,Trigger3M)),NA())</f>
        <v>1.6791236829201139E-2</v>
      </c>
      <c r="P1333" s="44">
        <f>IFERROR(_xll.qlIndexFixing(ONIndex6M,I1333,TRUE,_xll.ohTrigger(RecalcTrigger,Trigger6M)),NA())</f>
        <v>1.683815235570485E-2</v>
      </c>
      <c r="Q1333" s="183">
        <f>IFERROR(_xll.qlIndexFixing(ONIndex1Y,I1333,TRUE,_xll.ohTrigger(RecalcTrigger,Trigger1Y)),NA())</f>
        <v>1.7161576645774446E-2</v>
      </c>
    </row>
    <row r="1334" spans="2:17" x14ac:dyDescent="0.2">
      <c r="B1334" s="39" t="s">
        <v>42</v>
      </c>
      <c r="D1334" s="42">
        <f>_xll.qlCalendarAdvance(Calendar,$D1333,B1334,"f",FALSE)</f>
        <v>48933</v>
      </c>
      <c r="E1334" s="177">
        <f>_xll.qlInterestRateIndexValueDate(IndexON,D1334)</f>
        <v>48933</v>
      </c>
      <c r="F1334" s="193">
        <f>IFERROR(_xll.qlIndexFixing(IndexON,D1334,TRUE,_xll.ohTrigger(RecalcTrigger,TriggerON)),NA())</f>
        <v>1.6286722327745196E-2</v>
      </c>
      <c r="H1334" s="42">
        <f>_xll.qlCalendarAdvance(Calendar,$H1333,B1334,"f",FALSE)</f>
        <v>48933</v>
      </c>
      <c r="I1334" s="177">
        <f>_xll.qlInterestRateIndexValueDate(Index1M,$H1334)</f>
        <v>48935</v>
      </c>
      <c r="J1334" s="182">
        <f>IFERROR(_xll.qlIndexFixing(Index1M,$H1334,TRUE,_xll.ohTrigger(RecalcTrigger,Trigger1M)),NA())</f>
        <v>1.6292997558767508E-2</v>
      </c>
      <c r="K1334" s="44">
        <f>IFERROR(_xll.qlIndexFixing(Index3M,H1334,TRUE,_xll.ohTrigger(RecalcTrigger,Trigger3M)),NA())</f>
        <v>1.6749686977177269E-2</v>
      </c>
      <c r="L1334" s="44">
        <f>IFERROR(_xll.qlIndexFixing(Index6M,$H1334,TRUE,_xll.ohTrigger(RecalcTrigger,Trigger6M)),NA())</f>
        <v>1.67495945773917E-2</v>
      </c>
      <c r="M1334" s="183">
        <f>IFERROR(_xll.qlIndexFixing(Index1Y,$H1334,TRUE,_xll.ohTrigger(RecalcTrigger,Trigger1Y)),NA())</f>
        <v>1.699751987207046E-2</v>
      </c>
      <c r="N1334" s="182">
        <f>IFERROR(_xll.qlIndexFixing(ONIndex1M,I1334,TRUE,_xll.ohTrigger(RecalcTrigger,Trigger1M)),NA())</f>
        <v>1.629605978743065E-2</v>
      </c>
      <c r="O1334" s="44">
        <f>IFERROR(_xll.qlIndexFixing(ONIndex3M,I1334,TRUE,_xll.ohTrigger(RecalcTrigger,Trigger3M)),NA())</f>
        <v>1.6778473861238652E-2</v>
      </c>
      <c r="P1334" s="44">
        <f>IFERROR(_xll.qlIndexFixing(ONIndex6M,I1334,TRUE,_xll.ohTrigger(RecalcTrigger,Trigger6M)),NA())</f>
        <v>1.6824662577050731E-2</v>
      </c>
      <c r="Q1334" s="183">
        <f>IFERROR(_xll.qlIndexFixing(ONIndex1Y,I1334,TRUE,_xll.ohTrigger(RecalcTrigger,Trigger1Y)),NA())</f>
        <v>1.7148492447649488E-2</v>
      </c>
    </row>
    <row r="1335" spans="2:17" x14ac:dyDescent="0.2">
      <c r="B1335" s="39" t="s">
        <v>42</v>
      </c>
      <c r="D1335" s="42">
        <f>_xll.qlCalendarAdvance(Calendar,$D1334,B1335,"f",FALSE)</f>
        <v>48940</v>
      </c>
      <c r="E1335" s="177">
        <f>_xll.qlInterestRateIndexValueDate(IndexON,D1335)</f>
        <v>48940</v>
      </c>
      <c r="F1335" s="193">
        <f>IFERROR(_xll.qlIndexFixing(IndexON,D1335,TRUE,_xll.ohTrigger(RecalcTrigger,TriggerON)),NA())</f>
        <v>1.6277321302187175E-2</v>
      </c>
      <c r="H1335" s="42">
        <f>_xll.qlCalendarAdvance(Calendar,$H1334,B1335,"f",FALSE)</f>
        <v>48940</v>
      </c>
      <c r="I1335" s="177">
        <f>_xll.qlInterestRateIndexValueDate(Index1M,$H1335)</f>
        <v>48942</v>
      </c>
      <c r="J1335" s="182">
        <f>IFERROR(_xll.qlIndexFixing(Index1M,$H1335,TRUE,_xll.ohTrigger(RecalcTrigger,Trigger1M)),NA())</f>
        <v>1.6283314306265173E-2</v>
      </c>
      <c r="K1335" s="44">
        <f>IFERROR(_xll.qlIndexFixing(Index3M,H1335,TRUE,_xll.ohTrigger(RecalcTrigger,Trigger3M)),NA())</f>
        <v>1.6738383988301742E-2</v>
      </c>
      <c r="L1335" s="44">
        <f>IFERROR(_xll.qlIndexFixing(Index6M,$H1335,TRUE,_xll.ohTrigger(RecalcTrigger,Trigger6M)),NA())</f>
        <v>1.6737574770324233E-2</v>
      </c>
      <c r="M1335" s="183">
        <f>IFERROR(_xll.qlIndexFixing(Index1Y,$H1335,TRUE,_xll.ohTrigger(RecalcTrigger,Trigger1Y)),NA())</f>
        <v>1.6985549594073585E-2</v>
      </c>
      <c r="N1335" s="182">
        <f>IFERROR(_xll.qlIndexFixing(ONIndex1M,I1335,TRUE,_xll.ohTrigger(RecalcTrigger,Trigger1M)),NA())</f>
        <v>1.6287803270920165E-2</v>
      </c>
      <c r="O1335" s="44">
        <f>IFERROR(_xll.qlIndexFixing(ONIndex3M,I1335,TRUE,_xll.ohTrigger(RecalcTrigger,Trigger3M)),NA())</f>
        <v>1.6768889365001982E-2</v>
      </c>
      <c r="P1335" s="44">
        <f>IFERROR(_xll.qlIndexFixing(ONIndex6M,I1335,TRUE,_xll.ohTrigger(RecalcTrigger,Trigger6M)),NA())</f>
        <v>1.6814535780929063E-2</v>
      </c>
      <c r="Q1335" s="183">
        <f>IFERROR(_xll.qlIndexFixing(ONIndex1Y,I1335,TRUE,_xll.ohTrigger(RecalcTrigger,Trigger1Y)),NA())</f>
        <v>1.7138665498794836E-2</v>
      </c>
    </row>
    <row r="1336" spans="2:17" x14ac:dyDescent="0.2">
      <c r="B1336" s="39" t="s">
        <v>42</v>
      </c>
      <c r="D1336" s="42">
        <f>_xll.qlCalendarAdvance(Calendar,$D1335,B1336,"f",FALSE)</f>
        <v>48947</v>
      </c>
      <c r="E1336" s="177">
        <f>_xll.qlInterestRateIndexValueDate(IndexON,D1336)</f>
        <v>48947</v>
      </c>
      <c r="F1336" s="193">
        <f>IFERROR(_xll.qlIndexFixing(IndexON,D1336,TRUE,_xll.ohTrigger(RecalcTrigger,TriggerON)),NA())</f>
        <v>1.6267899101567451E-2</v>
      </c>
      <c r="H1336" s="42">
        <f>_xll.qlCalendarAdvance(Calendar,$H1335,B1336,"f",FALSE)</f>
        <v>48947</v>
      </c>
      <c r="I1336" s="177">
        <f>_xll.qlInterestRateIndexValueDate(Index1M,$H1336)</f>
        <v>48949</v>
      </c>
      <c r="J1336" s="182">
        <f>IFERROR(_xll.qlIndexFixing(Index1M,$H1336,TRUE,_xll.ohTrigger(RecalcTrigger,Trigger1M)),NA())</f>
        <v>1.6273607597313555E-2</v>
      </c>
      <c r="K1336" s="44">
        <f>IFERROR(_xll.qlIndexFixing(Index3M,H1336,TRUE,_xll.ohTrigger(RecalcTrigger,Trigger3M)),NA())</f>
        <v>1.6727068545406176E-2</v>
      </c>
      <c r="L1336" s="44">
        <f>IFERROR(_xll.qlIndexFixing(Index6M,$H1336,TRUE,_xll.ohTrigger(RecalcTrigger,Trigger6M)),NA())</f>
        <v>1.6726021690491314E-2</v>
      </c>
      <c r="M1336" s="183">
        <f>IFERROR(_xll.qlIndexFixing(Index1Y,$H1336,TRUE,_xll.ohTrigger(RecalcTrigger,Trigger1Y)),NA())</f>
        <v>1.697356936579195E-2</v>
      </c>
      <c r="N1336" s="182">
        <f>IFERROR(_xll.qlIndexFixing(ONIndex1M,I1336,TRUE,_xll.ohTrigger(RecalcTrigger,Trigger1M)),NA())</f>
        <v>1.6278148564046191E-2</v>
      </c>
      <c r="O1336" s="44">
        <f>IFERROR(_xll.qlIndexFixing(ONIndex3M,I1336,TRUE,_xll.ohTrigger(RecalcTrigger,Trigger3M)),NA())</f>
        <v>1.6757694419231584E-2</v>
      </c>
      <c r="P1336" s="44">
        <f>IFERROR(_xll.qlIndexFixing(ONIndex6M,I1336,TRUE,_xll.ohTrigger(RecalcTrigger,Trigger6M)),NA())</f>
        <v>1.6802711194179309E-2</v>
      </c>
      <c r="Q1336" s="183">
        <f>IFERROR(_xll.qlIndexFixing(ONIndex1Y,I1336,TRUE,_xll.ohTrigger(RecalcTrigger,Trigger1Y)),NA())</f>
        <v>1.7127185992169558E-2</v>
      </c>
    </row>
    <row r="1337" spans="2:17" x14ac:dyDescent="0.2">
      <c r="B1337" s="39" t="s">
        <v>42</v>
      </c>
      <c r="D1337" s="42">
        <f>_xll.qlCalendarAdvance(Calendar,$D1336,B1337,"f",FALSE)</f>
        <v>48954</v>
      </c>
      <c r="E1337" s="177">
        <f>_xll.qlInterestRateIndexValueDate(IndexON,D1337)</f>
        <v>48954</v>
      </c>
      <c r="F1337" s="193">
        <f>IFERROR(_xll.qlIndexFixing(IndexON,D1337,TRUE,_xll.ohTrigger(RecalcTrigger,TriggerON)),NA())</f>
        <v>1.6258455967532726E-2</v>
      </c>
      <c r="H1337" s="42">
        <f>_xll.qlCalendarAdvance(Calendar,$H1336,B1337,"f",FALSE)</f>
        <v>48954</v>
      </c>
      <c r="I1337" s="177">
        <f>_xll.qlInterestRateIndexValueDate(Index1M,$H1337)</f>
        <v>48956</v>
      </c>
      <c r="J1337" s="182">
        <f>IFERROR(_xll.qlIndexFixing(Index1M,$H1337,TRUE,_xll.ohTrigger(RecalcTrigger,Trigger1M)),NA())</f>
        <v>1.6263877666062854E-2</v>
      </c>
      <c r="K1337" s="44">
        <f>IFERROR(_xll.qlIndexFixing(Index3M,H1337,TRUE,_xll.ohTrigger(RecalcTrigger,Trigger3M)),NA())</f>
        <v>1.6715740928946232E-2</v>
      </c>
      <c r="L1337" s="44">
        <f>IFERROR(_xll.qlIndexFixing(Index6M,$H1337,TRUE,_xll.ohTrigger(RecalcTrigger,Trigger6M)),NA())</f>
        <v>1.6713988506355124E-2</v>
      </c>
      <c r="M1337" s="183">
        <f>IFERROR(_xll.qlIndexFixing(Index1Y,$H1337,TRUE,_xll.ohTrigger(RecalcTrigger,Trigger1Y)),NA())</f>
        <v>1.6961579425782563E-2</v>
      </c>
      <c r="N1337" s="182">
        <f>IFERROR(_xll.qlIndexFixing(ONIndex1M,I1337,TRUE,_xll.ohTrigger(RecalcTrigger,Trigger1M)),NA())</f>
        <v>1.6268470275235813E-2</v>
      </c>
      <c r="O1337" s="44">
        <f>IFERROR(_xll.qlIndexFixing(ONIndex3M,I1337,TRUE,_xll.ohTrigger(RecalcTrigger,Trigger3M)),NA())</f>
        <v>1.6746485703276193E-2</v>
      </c>
      <c r="P1337" s="44">
        <f>IFERROR(_xll.qlIndexFixing(ONIndex6M,I1337,TRUE,_xll.ohTrigger(RecalcTrigger,Trigger6M)),NA())</f>
        <v>1.6790876113503828E-2</v>
      </c>
      <c r="Q1337" s="183">
        <f>IFERROR(_xll.qlIndexFixing(ONIndex1Y,I1337,TRUE,_xll.ohTrigger(RecalcTrigger,Trigger1Y)),NA())</f>
        <v>1.7115690842377518E-2</v>
      </c>
    </row>
    <row r="1338" spans="2:17" x14ac:dyDescent="0.2">
      <c r="B1338" s="39" t="s">
        <v>42</v>
      </c>
      <c r="D1338" s="42">
        <f>_xll.qlCalendarAdvance(Calendar,$D1337,B1338,"f",FALSE)</f>
        <v>48961</v>
      </c>
      <c r="E1338" s="177">
        <f>_xll.qlInterestRateIndexValueDate(IndexON,D1338)</f>
        <v>48961</v>
      </c>
      <c r="F1338" s="193">
        <f>IFERROR(_xll.qlIndexFixing(IndexON,D1338,TRUE,_xll.ohTrigger(RecalcTrigger,TriggerON)),NA())</f>
        <v>1.6248992141809637E-2</v>
      </c>
      <c r="H1338" s="42">
        <f>_xll.qlCalendarAdvance(Calendar,$H1337,B1338,"f",FALSE)</f>
        <v>48961</v>
      </c>
      <c r="I1338" s="177">
        <f>_xll.qlInterestRateIndexValueDate(Index1M,$H1338)</f>
        <v>48963</v>
      </c>
      <c r="J1338" s="182">
        <f>IFERROR(_xll.qlIndexFixing(Index1M,$H1338,TRUE,_xll.ohTrigger(RecalcTrigger,Trigger1M)),NA())</f>
        <v>1.6254124746663268E-2</v>
      </c>
      <c r="K1338" s="44">
        <f>IFERROR(_xll.qlIndexFixing(Index3M,H1338,TRUE,_xll.ohTrigger(RecalcTrigger,Trigger3M)),NA())</f>
        <v>1.6704401419372239E-2</v>
      </c>
      <c r="L1338" s="44">
        <f>IFERROR(_xll.qlIndexFixing(Index6M,$H1338,TRUE,_xll.ohTrigger(RecalcTrigger,Trigger6M)),NA())</f>
        <v>1.6701948555074741E-2</v>
      </c>
      <c r="M1338" s="183">
        <f>IFERROR(_xll.qlIndexFixing(Index1Y,$H1338,TRUE,_xll.ohTrigger(RecalcTrigger,Trigger1Y)),NA())</f>
        <v>1.694958001259083E-2</v>
      </c>
      <c r="N1338" s="182">
        <f>IFERROR(_xll.qlIndexFixing(ONIndex1M,I1338,TRUE,_xll.ohTrigger(RecalcTrigger,Trigger1M)),NA())</f>
        <v>1.6258768638142129E-2</v>
      </c>
      <c r="O1338" s="44">
        <f>IFERROR(_xll.qlIndexFixing(ONIndex3M,I1338,TRUE,_xll.ohTrigger(RecalcTrigger,Trigger3M)),NA())</f>
        <v>1.6735263496192587E-2</v>
      </c>
      <c r="P1338" s="44">
        <f>IFERROR(_xll.qlIndexFixing(ONIndex6M,I1338,TRUE,_xll.ohTrigger(RecalcTrigger,Trigger6M)),NA())</f>
        <v>1.6779030818518947E-2</v>
      </c>
      <c r="Q1338" s="183">
        <f>IFERROR(_xll.qlIndexFixing(ONIndex1Y,I1338,TRUE,_xll.ohTrigger(RecalcTrigger,Trigger1Y)),NA())</f>
        <v>1.7104180283631365E-2</v>
      </c>
    </row>
    <row r="1339" spans="2:17" x14ac:dyDescent="0.2">
      <c r="B1339" s="39" t="s">
        <v>42</v>
      </c>
      <c r="D1339" s="42">
        <f>_xll.qlCalendarAdvance(Calendar,$D1338,B1339,"f",FALSE)</f>
        <v>48968</v>
      </c>
      <c r="E1339" s="177">
        <f>_xll.qlInterestRateIndexValueDate(IndexON,D1339)</f>
        <v>48968</v>
      </c>
      <c r="F1339" s="193">
        <f>IFERROR(_xll.qlIndexFixing(IndexON,D1339,TRUE,_xll.ohTrigger(RecalcTrigger,TriggerON)),NA())</f>
        <v>1.6239507865805081E-2</v>
      </c>
      <c r="H1339" s="42">
        <f>_xll.qlCalendarAdvance(Calendar,$H1338,B1339,"f",FALSE)</f>
        <v>48968</v>
      </c>
      <c r="I1339" s="177">
        <f>_xll.qlInterestRateIndexValueDate(Index1M,$H1339)</f>
        <v>48970</v>
      </c>
      <c r="J1339" s="182">
        <f>IFERROR(_xll.qlIndexFixing(Index1M,$H1339,TRUE,_xll.ohTrigger(RecalcTrigger,Trigger1M)),NA())</f>
        <v>1.6244349073264996E-2</v>
      </c>
      <c r="K1339" s="44">
        <f>IFERROR(_xll.qlIndexFixing(Index3M,H1339,TRUE,_xll.ohTrigger(RecalcTrigger,Trigger3M)),NA())</f>
        <v>1.6693050297131862E-2</v>
      </c>
      <c r="L1339" s="44">
        <f>IFERROR(_xll.qlIndexFixing(Index6M,$H1339,TRUE,_xll.ohTrigger(RecalcTrigger,Trigger6M)),NA())</f>
        <v>1.6689902118463194E-2</v>
      </c>
      <c r="M1339" s="183">
        <f>IFERROR(_xll.qlIndexFixing(Index1Y,$H1339,TRUE,_xll.ohTrigger(RecalcTrigger,Trigger1Y)),NA())</f>
        <v>1.6937571364751856E-2</v>
      </c>
      <c r="N1339" s="182">
        <f>IFERROR(_xll.qlIndexFixing(ONIndex1M,I1339,TRUE,_xll.ohTrigger(RecalcTrigger,Trigger1M)),NA())</f>
        <v>1.6249043886737979E-2</v>
      </c>
      <c r="O1339" s="44">
        <f>IFERROR(_xll.qlIndexFixing(ONIndex3M,I1339,TRUE,_xll.ohTrigger(RecalcTrigger,Trigger3M)),NA())</f>
        <v>1.6724028077437225E-2</v>
      </c>
      <c r="P1339" s="44">
        <f>IFERROR(_xll.qlIndexFixing(ONIndex6M,I1339,TRUE,_xll.ohTrigger(RecalcTrigger,Trigger6M)),NA())</f>
        <v>1.6767175588441319E-2</v>
      </c>
      <c r="Q1339" s="183">
        <f>IFERROR(_xll.qlIndexFixing(ONIndex1Y,I1339,TRUE,_xll.ohTrigger(RecalcTrigger,Trigger1Y)),NA())</f>
        <v>1.7092654550143749E-2</v>
      </c>
    </row>
    <row r="1340" spans="2:17" x14ac:dyDescent="0.2">
      <c r="B1340" s="39" t="s">
        <v>42</v>
      </c>
      <c r="D1340" s="42">
        <f>_xll.qlCalendarAdvance(Calendar,$D1339,B1340,"f",FALSE)</f>
        <v>48975</v>
      </c>
      <c r="E1340" s="177">
        <f>_xll.qlInterestRateIndexValueDate(IndexON,D1340)</f>
        <v>48975</v>
      </c>
      <c r="F1340" s="193">
        <f>IFERROR(_xll.qlIndexFixing(IndexON,D1340,TRUE,_xll.ohTrigger(RecalcTrigger,TriggerON)),NA())</f>
        <v>1.6230003381325631E-2</v>
      </c>
      <c r="H1340" s="42">
        <f>_xll.qlCalendarAdvance(Calendar,$H1339,B1340,"f",FALSE)</f>
        <v>48975</v>
      </c>
      <c r="I1340" s="177">
        <f>_xll.qlInterestRateIndexValueDate(Index1M,$H1340)</f>
        <v>48977</v>
      </c>
      <c r="J1340" s="182">
        <f>IFERROR(_xll.qlIndexFixing(Index1M,$H1340,TRUE,_xll.ohTrigger(RecalcTrigger,Trigger1M)),NA())</f>
        <v>1.623589327171247E-2</v>
      </c>
      <c r="K1340" s="44">
        <f>IFERROR(_xll.qlIndexFixing(Index3M,H1340,TRUE,_xll.ohTrigger(RecalcTrigger,Trigger3M)),NA())</f>
        <v>1.6682115512830858E-2</v>
      </c>
      <c r="L1340" s="44">
        <f>IFERROR(_xll.qlIndexFixing(Index6M,$H1340,TRUE,_xll.ohTrigger(RecalcTrigger,Trigger6M)),NA())</f>
        <v>1.6677849478325995E-2</v>
      </c>
      <c r="M1340" s="183">
        <f>IFERROR(_xll.qlIndexFixing(Index1Y,$H1340,TRUE,_xll.ohTrigger(RecalcTrigger,Trigger1Y)),NA())</f>
        <v>1.6925553720788928E-2</v>
      </c>
      <c r="N1340" s="182">
        <f>IFERROR(_xll.qlIndexFixing(ONIndex1M,I1340,TRUE,_xll.ohTrigger(RecalcTrigger,Trigger1M)),NA())</f>
        <v>1.6239296254676461E-2</v>
      </c>
      <c r="O1340" s="44">
        <f>IFERROR(_xll.qlIndexFixing(ONIndex3M,I1340,TRUE,_xll.ohTrigger(RecalcTrigger,Trigger3M)),NA())</f>
        <v>1.6712779725986948E-2</v>
      </c>
      <c r="P1340" s="44">
        <f>IFERROR(_xll.qlIndexFixing(ONIndex6M,I1340,TRUE,_xll.ohTrigger(RecalcTrigger,Trigger6M)),NA())</f>
        <v>1.67553107027274E-2</v>
      </c>
      <c r="Q1340" s="183">
        <f>IFERROR(_xll.qlIndexFixing(ONIndex1Y,I1340,TRUE,_xll.ohTrigger(RecalcTrigger,Trigger1Y)),NA())</f>
        <v>1.7081113876047382E-2</v>
      </c>
    </row>
    <row r="1341" spans="2:17" x14ac:dyDescent="0.2">
      <c r="B1341" s="39" t="s">
        <v>42</v>
      </c>
      <c r="D1341" s="42">
        <f>_xll.qlCalendarAdvance(Calendar,$D1340,B1341,"f",FALSE)</f>
        <v>48982</v>
      </c>
      <c r="E1341" s="177">
        <f>_xll.qlInterestRateIndexValueDate(IndexON,D1341)</f>
        <v>48982</v>
      </c>
      <c r="F1341" s="193">
        <f>IFERROR(_xll.qlIndexFixing(IndexON,D1341,TRUE,_xll.ohTrigger(RecalcTrigger,TriggerON)),NA())</f>
        <v>1.6220478929698245E-2</v>
      </c>
      <c r="H1341" s="42">
        <f>_xll.qlCalendarAdvance(Calendar,$H1340,B1341,"f",FALSE)</f>
        <v>48982</v>
      </c>
      <c r="I1341" s="177">
        <f>_xll.qlInterestRateIndexValueDate(Index1M,$H1341)</f>
        <v>48984</v>
      </c>
      <c r="J1341" s="182">
        <f>IFERROR(_xll.qlIndexFixing(Index1M,$H1341,TRUE,_xll.ohTrigger(RecalcTrigger,Trigger1M)),NA())</f>
        <v>1.62260808571002E-2</v>
      </c>
      <c r="K1341" s="44">
        <f>IFERROR(_xll.qlIndexFixing(Index3M,H1341,TRUE,_xll.ohTrigger(RecalcTrigger,Trigger3M)),NA())</f>
        <v>1.667074326976092E-2</v>
      </c>
      <c r="L1341" s="44">
        <f>IFERROR(_xll.qlIndexFixing(Index6M,$H1341,TRUE,_xll.ohTrigger(RecalcTrigger,Trigger6M)),NA())</f>
        <v>1.6665790916462482E-2</v>
      </c>
      <c r="M1341" s="183">
        <f>IFERROR(_xll.qlIndexFixing(Index1Y,$H1341,TRUE,_xll.ohTrigger(RecalcTrigger,Trigger1Y)),NA())</f>
        <v>1.6913527319214378E-2</v>
      </c>
      <c r="N1341" s="182">
        <f>IFERROR(_xll.qlIndexFixing(ONIndex1M,I1341,TRUE,_xll.ohTrigger(RecalcTrigger,Trigger1M)),NA())</f>
        <v>1.622952597561067E-2</v>
      </c>
      <c r="O1341" s="44">
        <f>IFERROR(_xll.qlIndexFixing(ONIndex3M,I1341,TRUE,_xll.ohTrigger(RecalcTrigger,Trigger3M)),NA())</f>
        <v>1.670151872097847E-2</v>
      </c>
      <c r="P1341" s="44">
        <f>IFERROR(_xll.qlIndexFixing(ONIndex6M,I1341,TRUE,_xll.ohTrigger(RecalcTrigger,Trigger6M)),NA())</f>
        <v>1.6743436440433968E-2</v>
      </c>
      <c r="Q1341" s="183">
        <f>IFERROR(_xll.qlIndexFixing(ONIndex1Y,I1341,TRUE,_xll.ohTrigger(RecalcTrigger,Trigger1Y)),NA())</f>
        <v>1.7069558495395043E-2</v>
      </c>
    </row>
    <row r="1342" spans="2:17" x14ac:dyDescent="0.2">
      <c r="B1342" s="39" t="s">
        <v>42</v>
      </c>
      <c r="D1342" s="42">
        <f>_xll.qlCalendarAdvance(Calendar,$D1341,B1342,"f",FALSE)</f>
        <v>48989</v>
      </c>
      <c r="E1342" s="177">
        <f>_xll.qlInterestRateIndexValueDate(IndexON,D1342)</f>
        <v>48989</v>
      </c>
      <c r="F1342" s="193">
        <f>IFERROR(_xll.qlIndexFixing(IndexON,D1342,TRUE,_xll.ohTrigger(RecalcTrigger,TriggerON)),NA())</f>
        <v>1.62109347527295E-2</v>
      </c>
      <c r="H1342" s="42">
        <f>_xll.qlCalendarAdvance(Calendar,$H1341,B1342,"f",FALSE)</f>
        <v>48989</v>
      </c>
      <c r="I1342" s="177">
        <f>_xll.qlInterestRateIndexValueDate(Index1M,$H1342)</f>
        <v>48991</v>
      </c>
      <c r="J1342" s="182">
        <f>IFERROR(_xll.qlIndexFixing(Index1M,$H1342,TRUE,_xll.ohTrigger(RecalcTrigger,Trigger1M)),NA())</f>
        <v>1.6216246326947101E-2</v>
      </c>
      <c r="K1342" s="44">
        <f>IFERROR(_xll.qlIndexFixing(Index3M,H1342,TRUE,_xll.ohTrigger(RecalcTrigger,Trigger3M)),NA())</f>
        <v>1.6659360235460604E-2</v>
      </c>
      <c r="L1342" s="44">
        <f>IFERROR(_xll.qlIndexFixing(Index6M,$H1342,TRUE,_xll.ohTrigger(RecalcTrigger,Trigger6M)),NA())</f>
        <v>1.665372671466404E-2</v>
      </c>
      <c r="M1342" s="183">
        <f>IFERROR(_xll.qlIndexFixing(Index1Y,$H1342,TRUE,_xll.ohTrigger(RecalcTrigger,Trigger1Y)),NA())</f>
        <v>1.6901492398529588E-2</v>
      </c>
      <c r="N1342" s="182">
        <f>IFERROR(_xll.qlIndexFixing(ONIndex1M,I1342,TRUE,_xll.ohTrigger(RecalcTrigger,Trigger1M)),NA())</f>
        <v>1.6219733283513449E-2</v>
      </c>
      <c r="O1342" s="44">
        <f>IFERROR(_xll.qlIndexFixing(ONIndex3M,I1342,TRUE,_xll.ohTrigger(RecalcTrigger,Trigger3M)),NA())</f>
        <v>1.669024534202812E-2</v>
      </c>
      <c r="P1342" s="44">
        <f>IFERROR(_xll.qlIndexFixing(ONIndex6M,I1342,TRUE,_xll.ohTrigger(RecalcTrigger,Trigger6M)),NA())</f>
        <v>1.6731553081417161E-2</v>
      </c>
      <c r="Q1342" s="183">
        <f>IFERROR(_xll.qlIndexFixing(ONIndex1Y,I1342,TRUE,_xll.ohTrigger(RecalcTrigger,Trigger1Y)),NA())</f>
        <v>1.7057988642639188E-2</v>
      </c>
    </row>
    <row r="1343" spans="2:17" x14ac:dyDescent="0.2">
      <c r="B1343" s="39" t="s">
        <v>42</v>
      </c>
      <c r="D1343" s="42">
        <f>_xll.qlCalendarAdvance(Calendar,$D1342,B1343,"f",FALSE)</f>
        <v>48996</v>
      </c>
      <c r="E1343" s="177">
        <f>_xll.qlInterestRateIndexValueDate(IndexON,D1343)</f>
        <v>48996</v>
      </c>
      <c r="F1343" s="193">
        <f>IFERROR(_xll.qlIndexFixing(IndexON,D1343,TRUE,_xll.ohTrigger(RecalcTrigger,TriggerON)),NA())</f>
        <v>1.6201371091986161E-2</v>
      </c>
      <c r="H1343" s="42">
        <f>_xll.qlCalendarAdvance(Calendar,$H1342,B1343,"f",FALSE)</f>
        <v>48996</v>
      </c>
      <c r="I1343" s="177">
        <f>_xll.qlInterestRateIndexValueDate(Index1M,$H1343)</f>
        <v>48998</v>
      </c>
      <c r="J1343" s="182">
        <f>IFERROR(_xll.qlIndexFixing(Index1M,$H1343,TRUE,_xll.ohTrigger(RecalcTrigger,Trigger1M)),NA())</f>
        <v>1.6206389915360195E-2</v>
      </c>
      <c r="K1343" s="44">
        <f>IFERROR(_xll.qlIndexFixing(Index3M,H1343,TRUE,_xll.ohTrigger(RecalcTrigger,Trigger3M)),NA())</f>
        <v>1.6647966690354576E-2</v>
      </c>
      <c r="L1343" s="44">
        <f>IFERROR(_xll.qlIndexFixing(Index6M,$H1343,TRUE,_xll.ohTrigger(RecalcTrigger,Trigger6M)),NA())</f>
        <v>1.6641657154717642E-2</v>
      </c>
      <c r="M1343" s="183">
        <f>IFERROR(_xll.qlIndexFixing(Index1Y,$H1343,TRUE,_xll.ohTrigger(RecalcTrigger,Trigger1Y)),NA())</f>
        <v>1.6889449197224116E-2</v>
      </c>
      <c r="N1343" s="182">
        <f>IFERROR(_xll.qlIndexFixing(ONIndex1M,I1343,TRUE,_xll.ohTrigger(RecalcTrigger,Trigger1M)),NA())</f>
        <v>1.6209918411957958E-2</v>
      </c>
      <c r="O1343" s="44">
        <f>IFERROR(_xll.qlIndexFixing(ONIndex3M,I1343,TRUE,_xll.ohTrigger(RecalcTrigger,Trigger3M)),NA())</f>
        <v>1.6678959867792997E-2</v>
      </c>
      <c r="P1343" s="44">
        <f>IFERROR(_xll.qlIndexFixing(ONIndex6M,I1343,TRUE,_xll.ohTrigger(RecalcTrigger,Trigger6M)),NA())</f>
        <v>1.6719660904573885E-2</v>
      </c>
      <c r="Q1343" s="183">
        <f>IFERROR(_xll.qlIndexFixing(ONIndex1Y,I1343,TRUE,_xll.ohTrigger(RecalcTrigger,Trigger1Y)),NA())</f>
        <v>1.7046404551752659E-2</v>
      </c>
    </row>
    <row r="1344" spans="2:17" x14ac:dyDescent="0.2">
      <c r="B1344" s="39" t="s">
        <v>42</v>
      </c>
      <c r="D1344" s="42">
        <f>_xll.qlCalendarAdvance(Calendar,$D1343,B1344,"f",FALSE)</f>
        <v>49003</v>
      </c>
      <c r="E1344" s="177">
        <f>_xll.qlInterestRateIndexValueDate(IndexON,D1344)</f>
        <v>49003</v>
      </c>
      <c r="F1344" s="193">
        <f>IFERROR(_xll.qlIndexFixing(IndexON,D1344,TRUE,_xll.ohTrigger(RecalcTrigger,TriggerON)),NA())</f>
        <v>1.6191788189034995E-2</v>
      </c>
      <c r="H1344" s="42">
        <f>_xll.qlCalendarAdvance(Calendar,$H1343,B1344,"f",FALSE)</f>
        <v>49003</v>
      </c>
      <c r="I1344" s="177">
        <f>_xll.qlInterestRateIndexValueDate(Index1M,$H1344)</f>
        <v>49005</v>
      </c>
      <c r="J1344" s="182">
        <f>IFERROR(_xll.qlIndexFixing(Index1M,$H1344,TRUE,_xll.ohTrigger(RecalcTrigger,Trigger1M)),NA())</f>
        <v>1.6195137591537845E-2</v>
      </c>
      <c r="K1344" s="44">
        <f>IFERROR(_xll.qlIndexFixing(Index3M,H1344,TRUE,_xll.ohTrigger(RecalcTrigger,Trigger3M)),NA())</f>
        <v>1.6635264729843377E-2</v>
      </c>
      <c r="L1344" s="44">
        <f>IFERROR(_xll.qlIndexFixing(Index6M,$H1344,TRUE,_xll.ohTrigger(RecalcTrigger,Trigger6M)),NA())</f>
        <v>1.6627175794562229E-2</v>
      </c>
      <c r="M1344" s="183">
        <f>IFERROR(_xll.qlIndexFixing(Index1Y,$H1344,TRUE,_xll.ohTrigger(RecalcTrigger,Trigger1Y)),NA())</f>
        <v>1.6877397953776789E-2</v>
      </c>
      <c r="N1344" s="182">
        <f>IFERROR(_xll.qlIndexFixing(ONIndex1M,I1344,TRUE,_xll.ohTrigger(RecalcTrigger,Trigger1M)),NA())</f>
        <v>1.6200081594917037E-2</v>
      </c>
      <c r="O1344" s="44">
        <f>IFERROR(_xll.qlIndexFixing(ONIndex3M,I1344,TRUE,_xll.ohTrigger(RecalcTrigger,Trigger3M)),NA())</f>
        <v>1.6667662577809494E-2</v>
      </c>
      <c r="P1344" s="44">
        <f>IFERROR(_xll.qlIndexFixing(ONIndex6M,I1344,TRUE,_xll.ohTrigger(RecalcTrigger,Trigger6M)),NA())</f>
        <v>1.6707760189600407E-2</v>
      </c>
      <c r="Q1344" s="183">
        <f>IFERROR(_xll.qlIndexFixing(ONIndex1Y,I1344,TRUE,_xll.ohTrigger(RecalcTrigger,Trigger1Y)),NA())</f>
        <v>1.7034806456948104E-2</v>
      </c>
    </row>
    <row r="1345" spans="2:17" x14ac:dyDescent="0.2">
      <c r="B1345" s="39" t="s">
        <v>42</v>
      </c>
      <c r="D1345" s="42">
        <f>_xll.qlCalendarAdvance(Calendar,$D1344,B1345,"f",FALSE)</f>
        <v>49010</v>
      </c>
      <c r="E1345" s="177">
        <f>_xll.qlInterestRateIndexValueDate(IndexON,D1345)</f>
        <v>49010</v>
      </c>
      <c r="F1345" s="193">
        <f>IFERROR(_xll.qlIndexFixing(IndexON,D1345,TRUE,_xll.ohTrigger(RecalcTrigger,TriggerON)),NA())</f>
        <v>1.6182186285442768E-2</v>
      </c>
      <c r="H1345" s="42">
        <f>_xll.qlCalendarAdvance(Calendar,$H1344,B1345,"f",FALSE)</f>
        <v>49010</v>
      </c>
      <c r="I1345" s="177">
        <f>_xll.qlInterestRateIndexValueDate(Index1M,$H1345)</f>
        <v>49012</v>
      </c>
      <c r="J1345" s="182">
        <f>IFERROR(_xll.qlIndexFixing(Index1M,$H1345,TRUE,_xll.ohTrigger(RecalcTrigger,Trigger1M)),NA())</f>
        <v>1.6184884305906783E-2</v>
      </c>
      <c r="K1345" s="44">
        <f>IFERROR(_xll.qlIndexFixing(Index3M,H1345,TRUE,_xll.ohTrigger(RecalcTrigger,Trigger3M)),NA())</f>
        <v>1.6623847459436885E-2</v>
      </c>
      <c r="L1345" s="44">
        <f>IFERROR(_xll.qlIndexFixing(Index6M,$H1345,TRUE,_xll.ohTrigger(RecalcTrigger,Trigger6M)),NA())</f>
        <v>1.6615092381930027E-2</v>
      </c>
      <c r="M1345" s="183">
        <f>IFERROR(_xll.qlIndexFixing(Index1Y,$H1345,TRUE,_xll.ohTrigger(RecalcTrigger,Trigger1Y)),NA())</f>
        <v>1.686533890665504E-2</v>
      </c>
      <c r="N1345" s="182">
        <f>IFERROR(_xll.qlIndexFixing(ONIndex1M,I1345,TRUE,_xll.ohTrigger(RecalcTrigger,Trigger1M)),NA())</f>
        <v>1.6190223066043785E-2</v>
      </c>
      <c r="O1345" s="44">
        <f>IFERROR(_xll.qlIndexFixing(ONIndex3M,I1345,TRUE,_xll.ohTrigger(RecalcTrigger,Trigger3M)),NA())</f>
        <v>1.6656353751214326E-2</v>
      </c>
      <c r="P1345" s="44">
        <f>IFERROR(_xll.qlIndexFixing(ONIndex6M,I1345,TRUE,_xll.ohTrigger(RecalcTrigger,Trigger6M)),NA())</f>
        <v>1.6695851215633439E-2</v>
      </c>
      <c r="Q1345" s="183">
        <f>IFERROR(_xll.qlIndexFixing(ONIndex1Y,I1345,TRUE,_xll.ohTrigger(RecalcTrigger,Trigger1Y)),NA())</f>
        <v>1.7023194592518109E-2</v>
      </c>
    </row>
    <row r="1346" spans="2:17" x14ac:dyDescent="0.2">
      <c r="B1346" s="39" t="s">
        <v>42</v>
      </c>
      <c r="D1346" s="42">
        <f>_xll.qlCalendarAdvance(Calendar,$D1345,B1346,"f",FALSE)</f>
        <v>49017</v>
      </c>
      <c r="E1346" s="177">
        <f>_xll.qlInterestRateIndexValueDate(IndexON,D1346)</f>
        <v>49017</v>
      </c>
      <c r="F1346" s="193">
        <f>IFERROR(_xll.qlIndexFixing(IndexON,D1346,TRUE,_xll.ohTrigger(RecalcTrigger,TriggerON)),NA())</f>
        <v>1.6172565622856183E-2</v>
      </c>
      <c r="H1346" s="42">
        <f>_xll.qlCalendarAdvance(Calendar,$H1345,B1346,"f",FALSE)</f>
        <v>49017</v>
      </c>
      <c r="I1346" s="177">
        <f>_xll.qlInterestRateIndexValueDate(Index1M,$H1346)</f>
        <v>49019</v>
      </c>
      <c r="J1346" s="182">
        <f>IFERROR(_xll.qlIndexFixing(Index1M,$H1346,TRUE,_xll.ohTrigger(RecalcTrigger,Trigger1M)),NA())</f>
        <v>1.6175301916058205E-2</v>
      </c>
      <c r="K1346" s="44">
        <f>IFERROR(_xll.qlIndexFixing(Index3M,H1346,TRUE,_xll.ohTrigger(RecalcTrigger,Trigger3M)),NA())</f>
        <v>1.6612420579315629E-2</v>
      </c>
      <c r="L1346" s="44">
        <f>IFERROR(_xll.qlIndexFixing(Index6M,$H1346,TRUE,_xll.ohTrigger(RecalcTrigger,Trigger6M)),NA())</f>
        <v>1.6603004558087078E-2</v>
      </c>
      <c r="M1346" s="183">
        <f>IFERROR(_xll.qlIndexFixing(Index1Y,$H1346,TRUE,_xll.ohTrigger(RecalcTrigger,Trigger1Y)),NA())</f>
        <v>1.6853272294314926E-2</v>
      </c>
      <c r="N1346" s="182">
        <f>IFERROR(_xll.qlIndexFixing(ONIndex1M,I1346,TRUE,_xll.ohTrigger(RecalcTrigger,Trigger1M)),NA())</f>
        <v>1.6180343059071234E-2</v>
      </c>
      <c r="O1346" s="44">
        <f>IFERROR(_xll.qlIndexFixing(ONIndex3M,I1346,TRUE,_xll.ohTrigger(RecalcTrigger,Trigger3M)),NA())</f>
        <v>1.6645033667144205E-2</v>
      </c>
      <c r="P1346" s="44">
        <f>IFERROR(_xll.qlIndexFixing(ONIndex6M,I1346,TRUE,_xll.ohTrigger(RecalcTrigger,Trigger6M)),NA())</f>
        <v>1.6683934262129441E-2</v>
      </c>
      <c r="Q1346" s="183">
        <f>IFERROR(_xll.qlIndexFixing(ONIndex1Y,I1346,TRUE,_xll.ohTrigger(RecalcTrigger,Trigger1Y)),NA())</f>
        <v>1.7011569192595388E-2</v>
      </c>
    </row>
    <row r="1347" spans="2:17" x14ac:dyDescent="0.2">
      <c r="B1347" s="39" t="s">
        <v>42</v>
      </c>
      <c r="D1347" s="42">
        <f>_xll.qlCalendarAdvance(Calendar,$D1346,B1347,"f",FALSE)</f>
        <v>49024</v>
      </c>
      <c r="E1347" s="177">
        <f>_xll.qlInterestRateIndexValueDate(IndexON,D1347)</f>
        <v>49024</v>
      </c>
      <c r="F1347" s="193">
        <f>IFERROR(_xll.qlIndexFixing(IndexON,D1347,TRUE,_xll.ohTrigger(RecalcTrigger,TriggerON)),NA())</f>
        <v>1.6162926442921943E-2</v>
      </c>
      <c r="H1347" s="42">
        <f>_xll.qlCalendarAdvance(Calendar,$H1346,B1347,"f",FALSE)</f>
        <v>49024</v>
      </c>
      <c r="I1347" s="177">
        <f>_xll.qlInterestRateIndexValueDate(Index1M,$H1347)</f>
        <v>49026</v>
      </c>
      <c r="J1347" s="182">
        <f>IFERROR(_xll.qlIndexFixing(Index1M,$H1347,TRUE,_xll.ohTrigger(RecalcTrigger,Trigger1M)),NA())</f>
        <v>1.6165352640015174E-2</v>
      </c>
      <c r="K1347" s="44">
        <f>IFERROR(_xll.qlIndexFixing(Index3M,H1347,TRUE,_xll.ohTrigger(RecalcTrigger,Trigger3M)),NA())</f>
        <v>1.6600984369930058E-2</v>
      </c>
      <c r="L1347" s="44">
        <f>IFERROR(_xll.qlIndexFixing(Index6M,$H1347,TRUE,_xll.ohTrigger(RecalcTrigger,Trigger6M)),NA())</f>
        <v>1.6590912604855252E-2</v>
      </c>
      <c r="M1347" s="183">
        <f>IFERROR(_xll.qlIndexFixing(Index1Y,$H1347,TRUE,_xll.ohTrigger(RecalcTrigger,Trigger1Y)),NA())</f>
        <v>1.6839295716714189E-2</v>
      </c>
      <c r="N1347" s="182">
        <f>IFERROR(_xll.qlIndexFixing(ONIndex1M,I1347,TRUE,_xll.ohTrigger(RecalcTrigger,Trigger1M)),NA())</f>
        <v>1.6170441807732416E-2</v>
      </c>
      <c r="O1347" s="44">
        <f>IFERROR(_xll.qlIndexFixing(ONIndex3M,I1347,TRUE,_xll.ohTrigger(RecalcTrigger,Trigger3M)),NA())</f>
        <v>1.6633702604895717E-2</v>
      </c>
      <c r="P1347" s="44">
        <f>IFERROR(_xll.qlIndexFixing(ONIndex6M,I1347,TRUE,_xll.ohTrigger(RecalcTrigger,Trigger6M)),NA())</f>
        <v>1.6672009608384997E-2</v>
      </c>
      <c r="Q1347" s="183">
        <f>IFERROR(_xll.qlIndexFixing(ONIndex1Y,I1347,TRUE,_xll.ohTrigger(RecalcTrigger,Trigger1Y)),NA())</f>
        <v>1.6999930491152782E-2</v>
      </c>
    </row>
    <row r="1348" spans="2:17" x14ac:dyDescent="0.2">
      <c r="B1348" s="39" t="s">
        <v>42</v>
      </c>
      <c r="D1348" s="42">
        <f>_xll.qlCalendarAdvance(Calendar,$D1347,B1348,"f",FALSE)</f>
        <v>49031</v>
      </c>
      <c r="E1348" s="177">
        <f>_xll.qlInterestRateIndexValueDate(IndexON,D1348)</f>
        <v>49031</v>
      </c>
      <c r="F1348" s="193">
        <f>IFERROR(_xll.qlIndexFixing(IndexON,D1348,TRUE,_xll.ohTrigger(RecalcTrigger,TriggerON)),NA())</f>
        <v>1.6153268987206815E-2</v>
      </c>
      <c r="H1348" s="42">
        <f>_xll.qlCalendarAdvance(Calendar,$H1347,B1348,"f",FALSE)</f>
        <v>49031</v>
      </c>
      <c r="I1348" s="177">
        <f>_xll.qlInterestRateIndexValueDate(Index1M,$H1348)</f>
        <v>49033</v>
      </c>
      <c r="J1348" s="182">
        <f>IFERROR(_xll.qlIndexFixing(Index1M,$H1348,TRUE,_xll.ohTrigger(RecalcTrigger,Trigger1M)),NA())</f>
        <v>1.6156436837205686E-2</v>
      </c>
      <c r="K1348" s="44">
        <f>IFERROR(_xll.qlIndexFixing(Index3M,H1348,TRUE,_xll.ohTrigger(RecalcTrigger,Trigger3M)),NA())</f>
        <v>1.6589539111727138E-2</v>
      </c>
      <c r="L1348" s="44">
        <f>IFERROR(_xll.qlIndexFixing(Index6M,$H1348,TRUE,_xll.ohTrigger(RecalcTrigger,Trigger6M)),NA())</f>
        <v>1.6580270268212866E-2</v>
      </c>
      <c r="M1348" s="183">
        <f>IFERROR(_xll.qlIndexFixing(Index1Y,$H1348,TRUE,_xll.ohTrigger(RecalcTrigger,Trigger1Y)),NA())</f>
        <v>1.6829117327748808E-2</v>
      </c>
      <c r="N1348" s="182">
        <f>IFERROR(_xll.qlIndexFixing(ONIndex1M,I1348,TRUE,_xll.ohTrigger(RecalcTrigger,Trigger1M)),NA())</f>
        <v>1.6160519545920238E-2</v>
      </c>
      <c r="O1348" s="44">
        <f>IFERROR(_xll.qlIndexFixing(ONIndex3M,I1348,TRUE,_xll.ohTrigger(RecalcTrigger,Trigger3M)),NA())</f>
        <v>1.6622360843525641E-2</v>
      </c>
      <c r="P1348" s="44">
        <f>IFERROR(_xll.qlIndexFixing(ONIndex6M,I1348,TRUE,_xll.ohTrigger(RecalcTrigger,Trigger6M)),NA())</f>
        <v>1.6660077533856565E-2</v>
      </c>
      <c r="Q1348" s="183">
        <f>IFERROR(_xll.qlIndexFixing(ONIndex1Y,I1348,TRUE,_xll.ohTrigger(RecalcTrigger,Trigger1Y)),NA())</f>
        <v>1.6988278722722683E-2</v>
      </c>
    </row>
    <row r="1349" spans="2:17" x14ac:dyDescent="0.2">
      <c r="B1349" s="39" t="s">
        <v>42</v>
      </c>
      <c r="D1349" s="42">
        <f>_xll.qlCalendarAdvance(Calendar,$D1348,B1349,"f",FALSE)</f>
        <v>49038</v>
      </c>
      <c r="E1349" s="177">
        <f>_xll.qlInterestRateIndexValueDate(IndexON,D1349)</f>
        <v>49038</v>
      </c>
      <c r="F1349" s="193">
        <f>IFERROR(_xll.qlIndexFixing(IndexON,D1349,TRUE,_xll.ohTrigger(RecalcTrigger,TriggerON)),NA())</f>
        <v>1.6143593497277564E-2</v>
      </c>
      <c r="H1349" s="42">
        <f>_xll.qlCalendarAdvance(Calendar,$H1348,B1349,"f",FALSE)</f>
        <v>49038</v>
      </c>
      <c r="I1349" s="177">
        <f>_xll.qlInterestRateIndexValueDate(Index1M,$H1349)</f>
        <v>49040</v>
      </c>
      <c r="J1349" s="182">
        <f>IFERROR(_xll.qlIndexFixing(Index1M,$H1349,TRUE,_xll.ohTrigger(RecalcTrigger,Trigger1M)),NA())</f>
        <v>1.6145392382058699E-2</v>
      </c>
      <c r="K1349" s="44">
        <f>IFERROR(_xll.qlIndexFixing(Index3M,H1349,TRUE,_xll.ohTrigger(RecalcTrigger,Trigger3M)),NA())</f>
        <v>1.6578523637577756E-2</v>
      </c>
      <c r="L1349" s="44">
        <f>IFERROR(_xll.qlIndexFixing(Index6M,$H1349,TRUE,_xll.ohTrigger(RecalcTrigger,Trigger6M)),NA())</f>
        <v>1.6568173040752667E-2</v>
      </c>
      <c r="M1349" s="183">
        <f>IFERROR(_xll.qlIndexFixing(Index1Y,$H1349,TRUE,_xll.ohTrigger(RecalcTrigger,Trigger1Y)),NA())</f>
        <v>1.6817029450378627E-2</v>
      </c>
      <c r="N1349" s="182">
        <f>IFERROR(_xll.qlIndexFixing(ONIndex1M,I1349,TRUE,_xll.ohTrigger(RecalcTrigger,Trigger1M)),NA())</f>
        <v>1.6147731855733483E-2</v>
      </c>
      <c r="O1349" s="44">
        <f>IFERROR(_xll.qlIndexFixing(ONIndex3M,I1349,TRUE,_xll.ohTrigger(RecalcTrigger,Trigger3M)),NA())</f>
        <v>1.6607763307225909E-2</v>
      </c>
      <c r="P1349" s="44">
        <f>IFERROR(_xll.qlIndexFixing(ONIndex6M,I1349,TRUE,_xll.ohTrigger(RecalcTrigger,Trigger6M)),NA())</f>
        <v>1.6644725840579966E-2</v>
      </c>
      <c r="Q1349" s="183">
        <f>IFERROR(_xll.qlIndexFixing(ONIndex1Y,I1349,TRUE,_xll.ohTrigger(RecalcTrigger,Trigger1Y)),NA())</f>
        <v>1.6973279053775769E-2</v>
      </c>
    </row>
    <row r="1350" spans="2:17" x14ac:dyDescent="0.2">
      <c r="B1350" s="39" t="s">
        <v>42</v>
      </c>
      <c r="D1350" s="42">
        <f>_xll.qlCalendarAdvance(Calendar,$D1349,B1350,"f",FALSE)</f>
        <v>49045</v>
      </c>
      <c r="E1350" s="177">
        <f>_xll.qlInterestRateIndexValueDate(IndexON,D1350)</f>
        <v>49045</v>
      </c>
      <c r="F1350" s="193">
        <f>IFERROR(_xll.qlIndexFixing(IndexON,D1350,TRUE,_xll.ohTrigger(RecalcTrigger,TriggerON)),NA())</f>
        <v>1.6133900214700958E-2</v>
      </c>
      <c r="H1350" s="42">
        <f>_xll.qlCalendarAdvance(Calendar,$H1349,B1350,"f",FALSE)</f>
        <v>49045</v>
      </c>
      <c r="I1350" s="177">
        <f>_xll.qlInterestRateIndexValueDate(Index1M,$H1350)</f>
        <v>49047</v>
      </c>
      <c r="J1350" s="182">
        <f>IFERROR(_xll.qlIndexFixing(Index1M,$H1350,TRUE,_xll.ohTrigger(RecalcTrigger,Trigger1M)),NA())</f>
        <v>1.6135381868425669E-2</v>
      </c>
      <c r="K1350" s="44">
        <f>IFERROR(_xll.qlIndexFixing(Index3M,H1350,TRUE,_xll.ohTrigger(RecalcTrigger,Trigger3M)),NA())</f>
        <v>1.6567062202964056E-2</v>
      </c>
      <c r="L1350" s="44">
        <f>IFERROR(_xll.qlIndexFixing(Index6M,$H1350,TRUE,_xll.ohTrigger(RecalcTrigger,Trigger6M)),NA())</f>
        <v>1.6556072468200397E-2</v>
      </c>
      <c r="M1350" s="183">
        <f>IFERROR(_xll.qlIndexFixing(Index1Y,$H1350,TRUE,_xll.ohTrigger(RecalcTrigger,Trigger1Y)),NA())</f>
        <v>1.6804934961501924E-2</v>
      </c>
      <c r="N1350" s="182">
        <f>IFERROR(_xll.qlIndexFixing(ONIndex1M,I1350,TRUE,_xll.ohTrigger(RecalcTrigger,Trigger1M)),NA())</f>
        <v>1.6140612925727993E-2</v>
      </c>
      <c r="O1350" s="44">
        <f>IFERROR(_xll.qlIndexFixing(ONIndex3M,I1350,TRUE,_xll.ohTrigger(RecalcTrigger,Trigger3M)),NA())</f>
        <v>1.659964634052713E-2</v>
      </c>
      <c r="P1350" s="44">
        <f>IFERROR(_xll.qlIndexFixing(ONIndex6M,I1350,TRUE,_xll.ohTrigger(RecalcTrigger,Trigger6M)),NA())</f>
        <v>1.6636192239634084E-2</v>
      </c>
      <c r="Q1350" s="183">
        <f>IFERROR(_xll.qlIndexFixing(ONIndex1Y,I1350,TRUE,_xll.ohTrigger(RecalcTrigger,Trigger1Y)),NA())</f>
        <v>1.6964936921031182E-2</v>
      </c>
    </row>
    <row r="1351" spans="2:17" x14ac:dyDescent="0.2">
      <c r="B1351" s="39" t="s">
        <v>42</v>
      </c>
      <c r="D1351" s="42">
        <f>_xll.qlCalendarAdvance(Calendar,$D1350,B1351,"f",FALSE)</f>
        <v>49052</v>
      </c>
      <c r="E1351" s="177">
        <f>_xll.qlInterestRateIndexValueDate(IndexON,D1351)</f>
        <v>49052</v>
      </c>
      <c r="F1351" s="193">
        <f>IFERROR(_xll.qlIndexFixing(IndexON,D1351,TRUE,_xll.ohTrigger(RecalcTrigger,TriggerON)),NA())</f>
        <v>1.6124189381203635E-2</v>
      </c>
      <c r="H1351" s="42">
        <f>_xll.qlCalendarAdvance(Calendar,$H1350,B1351,"f",FALSE)</f>
        <v>49052</v>
      </c>
      <c r="I1351" s="177">
        <f>_xll.qlInterestRateIndexValueDate(Index1M,$H1351)</f>
        <v>49054</v>
      </c>
      <c r="J1351" s="182">
        <f>IFERROR(_xll.qlIndexFixing(Index1M,$H1351,TRUE,_xll.ohTrigger(RecalcTrigger,Trigger1M)),NA())</f>
        <v>1.6125351410551381E-2</v>
      </c>
      <c r="K1351" s="44">
        <f>IFERROR(_xll.qlIndexFixing(Index3M,H1351,TRUE,_xll.ohTrigger(RecalcTrigger,Trigger3M)),NA())</f>
        <v>1.6555592540840255E-2</v>
      </c>
      <c r="L1351" s="44">
        <f>IFERROR(_xll.qlIndexFixing(Index6M,$H1351,TRUE,_xll.ohTrigger(RecalcTrigger,Trigger6M)),NA())</f>
        <v>1.6543968832311438E-2</v>
      </c>
      <c r="M1351" s="183">
        <f>IFERROR(_xll.qlIndexFixing(Index1Y,$H1351,TRUE,_xll.ohTrigger(RecalcTrigger,Trigger1Y)),NA())</f>
        <v>1.6792834099518247E-2</v>
      </c>
      <c r="N1351" s="182">
        <f>IFERROR(_xll.qlIndexFixing(ONIndex1M,I1351,TRUE,_xll.ohTrigger(RecalcTrigger,Trigger1M)),NA())</f>
        <v>1.6130629034893929E-2</v>
      </c>
      <c r="O1351" s="44">
        <f>IFERROR(_xll.qlIndexFixing(ONIndex3M,I1351,TRUE,_xll.ohTrigger(RecalcTrigger,Trigger3M)),NA())</f>
        <v>1.6588274157172123E-2</v>
      </c>
      <c r="P1351" s="44">
        <f>IFERROR(_xll.qlIndexFixing(ONIndex6M,I1351,TRUE,_xll.ohTrigger(RecalcTrigger,Trigger6M)),NA())</f>
        <v>1.6624239578773015E-2</v>
      </c>
      <c r="Q1351" s="183">
        <f>IFERROR(_xll.qlIndexFixing(ONIndex1Y,I1351,TRUE,_xll.ohTrigger(RecalcTrigger,Trigger1Y)),NA())</f>
        <v>1.6953247356275014E-2</v>
      </c>
    </row>
    <row r="1352" spans="2:17" x14ac:dyDescent="0.2">
      <c r="B1352" s="39" t="s">
        <v>42</v>
      </c>
      <c r="D1352" s="42">
        <f>_xll.qlCalendarAdvance(Calendar,$D1351,B1352,"f",FALSE)</f>
        <v>49059</v>
      </c>
      <c r="E1352" s="177">
        <f>_xll.qlInterestRateIndexValueDate(IndexON,D1352)</f>
        <v>49059</v>
      </c>
      <c r="F1352" s="193">
        <f>IFERROR(_xll.qlIndexFixing(IndexON,D1352,TRUE,_xll.ohTrigger(RecalcTrigger,TriggerON)),NA())</f>
        <v>1.6114461238272426E-2</v>
      </c>
      <c r="H1352" s="42">
        <f>_xll.qlCalendarAdvance(Calendar,$H1351,B1352,"f",FALSE)</f>
        <v>49059</v>
      </c>
      <c r="I1352" s="177">
        <f>_xll.qlInterestRateIndexValueDate(Index1M,$H1352)</f>
        <v>49061</v>
      </c>
      <c r="J1352" s="182">
        <f>IFERROR(_xll.qlIndexFixing(Index1M,$H1352,TRUE,_xll.ohTrigger(RecalcTrigger,Trigger1M)),NA())</f>
        <v>1.6115301242568547E-2</v>
      </c>
      <c r="K1352" s="44">
        <f>IFERROR(_xll.qlIndexFixing(Index3M,H1352,TRUE,_xll.ohTrigger(RecalcTrigger,Trigger3M)),NA())</f>
        <v>1.6544114931629071E-2</v>
      </c>
      <c r="L1352" s="44">
        <f>IFERROR(_xll.qlIndexFixing(Index6M,$H1352,TRUE,_xll.ohTrigger(RecalcTrigger,Trigger6M)),NA())</f>
        <v>1.6531862414837242E-2</v>
      </c>
      <c r="M1352" s="183">
        <f>IFERROR(_xll.qlIndexFixing(Index1Y,$H1352,TRUE,_xll.ohTrigger(RecalcTrigger,Trigger1Y)),NA())</f>
        <v>1.6780727102816192E-2</v>
      </c>
      <c r="N1352" s="182">
        <f>IFERROR(_xll.qlIndexFixing(ONIndex1M,I1352,TRUE,_xll.ohTrigger(RecalcTrigger,Trigger1M)),NA())</f>
        <v>1.6119194305410645E-2</v>
      </c>
      <c r="O1352" s="44">
        <f>IFERROR(_xll.qlIndexFixing(ONIndex3M,I1352,TRUE,_xll.ohTrigger(RecalcTrigger,Trigger3M)),NA())</f>
        <v>1.6575265659133365E-2</v>
      </c>
      <c r="P1352" s="44">
        <f>IFERROR(_xll.qlIndexFixing(ONIndex6M,I1352,TRUE,_xll.ohTrigger(RecalcTrigger,Trigger6M)),NA())</f>
        <v>1.6610571692670106E-2</v>
      </c>
      <c r="Q1352" s="183">
        <f>IFERROR(_xll.qlIndexFixing(ONIndex1Y,I1352,TRUE,_xll.ohTrigger(RecalcTrigger,Trigger1Y)),NA())</f>
        <v>1.693987301360167E-2</v>
      </c>
    </row>
    <row r="1353" spans="2:17" x14ac:dyDescent="0.2">
      <c r="B1353" s="39" t="s">
        <v>42</v>
      </c>
      <c r="D1353" s="42">
        <f>_xll.qlCalendarAdvance(Calendar,$D1352,B1353,"f",FALSE)</f>
        <v>49066</v>
      </c>
      <c r="E1353" s="177">
        <f>_xll.qlInterestRateIndexValueDate(IndexON,D1353)</f>
        <v>49066</v>
      </c>
      <c r="F1353" s="193">
        <f>IFERROR(_xll.qlIndexFixing(IndexON,D1353,TRUE,_xll.ohTrigger(RecalcTrigger,TriggerON)),NA())</f>
        <v>1.6104716027554034E-2</v>
      </c>
      <c r="H1353" s="42">
        <f>_xll.qlCalendarAdvance(Calendar,$H1352,B1353,"f",FALSE)</f>
        <v>49066</v>
      </c>
      <c r="I1353" s="177">
        <f>_xll.qlInterestRateIndexValueDate(Index1M,$H1353)</f>
        <v>49068</v>
      </c>
      <c r="J1353" s="182">
        <f>IFERROR(_xll.qlIndexFixing(Index1M,$H1353,TRUE,_xll.ohTrigger(RecalcTrigger,Trigger1M)),NA())</f>
        <v>1.610523159862487E-2</v>
      </c>
      <c r="K1353" s="44">
        <f>IFERROR(_xll.qlIndexFixing(Index3M,H1353,TRUE,_xll.ohTrigger(RecalcTrigger,Trigger3M)),NA())</f>
        <v>1.6532186903908602E-2</v>
      </c>
      <c r="L1353" s="44">
        <f>IFERROR(_xll.qlIndexFixing(Index6M,$H1353,TRUE,_xll.ohTrigger(RecalcTrigger,Trigger6M)),NA())</f>
        <v>1.6518289949529322E-2</v>
      </c>
      <c r="M1353" s="183">
        <f>IFERROR(_xll.qlIndexFixing(Index1Y,$H1353,TRUE,_xll.ohTrigger(RecalcTrigger,Trigger1Y)),NA())</f>
        <v>1.6768614209772315E-2</v>
      </c>
      <c r="N1353" s="182">
        <f>IFERROR(_xll.qlIndexFixing(ONIndex1M,I1353,TRUE,_xll.ohTrigger(RecalcTrigger,Trigger1M)),NA())</f>
        <v>1.6110601260574953E-2</v>
      </c>
      <c r="O1353" s="44">
        <f>IFERROR(_xll.qlIndexFixing(ONIndex3M,I1353,TRUE,_xll.ohTrigger(RecalcTrigger,Trigger3M)),NA())</f>
        <v>1.6565501322993725E-2</v>
      </c>
      <c r="P1353" s="44">
        <f>IFERROR(_xll.qlIndexFixing(ONIndex6M,I1353,TRUE,_xll.ohTrigger(RecalcTrigger,Trigger6M)),NA())</f>
        <v>1.6600315626114082E-2</v>
      </c>
      <c r="Q1353" s="183">
        <f>IFERROR(_xll.qlIndexFixing(ONIndex1Y,I1353,TRUE,_xll.ohTrigger(RecalcTrigger,Trigger1Y)),NA())</f>
        <v>1.6929832069525474E-2</v>
      </c>
    </row>
    <row r="1354" spans="2:17" x14ac:dyDescent="0.2">
      <c r="B1354" s="39" t="s">
        <v>42</v>
      </c>
      <c r="D1354" s="42">
        <f>_xll.qlCalendarAdvance(Calendar,$D1353,B1354,"f",FALSE)</f>
        <v>49073</v>
      </c>
      <c r="E1354" s="177">
        <f>_xll.qlInterestRateIndexValueDate(IndexON,D1354)</f>
        <v>49073</v>
      </c>
      <c r="F1354" s="193">
        <f>IFERROR(_xll.qlIndexFixing(IndexON,D1354,TRUE,_xll.ohTrigger(RecalcTrigger,TriggerON)),NA())</f>
        <v>1.6094953990775096E-2</v>
      </c>
      <c r="H1354" s="42">
        <f>_xll.qlCalendarAdvance(Calendar,$H1353,B1354,"f",FALSE)</f>
        <v>49073</v>
      </c>
      <c r="I1354" s="177">
        <f>_xll.qlInterestRateIndexValueDate(Index1M,$H1354)</f>
        <v>49075</v>
      </c>
      <c r="J1354" s="182">
        <f>IFERROR(_xll.qlIndexFixing(Index1M,$H1354,TRUE,_xll.ohTrigger(RecalcTrigger,Trigger1M)),NA())</f>
        <v>1.6095142712858057E-2</v>
      </c>
      <c r="K1354" s="44">
        <f>IFERROR(_xll.qlIndexFixing(Index3M,H1354,TRUE,_xll.ohTrigger(RecalcTrigger,Trigger3M)),NA())</f>
        <v>1.6520693242028095E-2</v>
      </c>
      <c r="L1354" s="44">
        <f>IFERROR(_xll.qlIndexFixing(Index6M,$H1354,TRUE,_xll.ohTrigger(RecalcTrigger,Trigger6M)),NA())</f>
        <v>1.6506176981041294E-2</v>
      </c>
      <c r="M1354" s="183">
        <f>IFERROR(_xll.qlIndexFixing(Index1Y,$H1354,TRUE,_xll.ohTrigger(RecalcTrigger,Trigger1Y)),NA())</f>
        <v>1.6756495658751772E-2</v>
      </c>
      <c r="N1354" s="182">
        <f>IFERROR(_xll.qlIndexFixing(ONIndex1M,I1354,TRUE,_xll.ohTrigger(RecalcTrigger,Trigger1M)),NA())</f>
        <v>1.6100557844636043E-2</v>
      </c>
      <c r="O1354" s="44">
        <f>IFERROR(_xll.qlIndexFixing(ONIndex3M,I1354,TRUE,_xll.ohTrigger(RecalcTrigger,Trigger3M)),NA())</f>
        <v>1.6554101230443763E-2</v>
      </c>
      <c r="P1354" s="44">
        <f>IFERROR(_xll.qlIndexFixing(ONIndex6M,I1354,TRUE,_xll.ohTrigger(RecalcTrigger,Trigger6M)),NA())</f>
        <v>1.6588344893149198E-2</v>
      </c>
      <c r="Q1354" s="183">
        <f>IFERROR(_xll.qlIndexFixing(ONIndex1Y,I1354,TRUE,_xll.ohTrigger(RecalcTrigger,Trigger1Y)),NA())</f>
        <v>1.6918106815957401E-2</v>
      </c>
    </row>
    <row r="1355" spans="2:17" x14ac:dyDescent="0.2">
      <c r="B1355" s="39" t="s">
        <v>42</v>
      </c>
      <c r="D1355" s="42">
        <f>_xll.qlCalendarAdvance(Calendar,$D1354,B1355,"f",FALSE)</f>
        <v>49080</v>
      </c>
      <c r="E1355" s="177">
        <f>_xll.qlInterestRateIndexValueDate(IndexON,D1355)</f>
        <v>49080</v>
      </c>
      <c r="F1355" s="193">
        <f>IFERROR(_xll.qlIndexFixing(IndexON,D1355,TRUE,_xll.ohTrigger(RecalcTrigger,TriggerON)),NA())</f>
        <v>1.6085175369262572E-2</v>
      </c>
      <c r="H1355" s="42">
        <f>_xll.qlCalendarAdvance(Calendar,$H1354,B1355,"f",FALSE)</f>
        <v>49080</v>
      </c>
      <c r="I1355" s="177">
        <f>_xll.qlInterestRateIndexValueDate(Index1M,$H1355)</f>
        <v>49082</v>
      </c>
      <c r="J1355" s="182">
        <f>IFERROR(_xll.qlIndexFixing(Index1M,$H1355,TRUE,_xll.ohTrigger(RecalcTrigger,Trigger1M)),NA())</f>
        <v>1.6085034819410815E-2</v>
      </c>
      <c r="K1355" s="44">
        <f>IFERROR(_xll.qlIndexFixing(Index3M,H1355,TRUE,_xll.ohTrigger(RecalcTrigger,Trigger3M)),NA())</f>
        <v>1.6509192494375619E-2</v>
      </c>
      <c r="L1355" s="44">
        <f>IFERROR(_xll.qlIndexFixing(Index6M,$H1355,TRUE,_xll.ohTrigger(RecalcTrigger,Trigger6M)),NA())</f>
        <v>1.6494062137499176E-2</v>
      </c>
      <c r="M1355" s="183">
        <f>IFERROR(_xll.qlIndexFixing(Index1Y,$H1355,TRUE,_xll.ohTrigger(RecalcTrigger,Trigger1Y)),NA())</f>
        <v>1.6744371688109216E-2</v>
      </c>
      <c r="N1355" s="182">
        <f>IFERROR(_xll.qlIndexFixing(ONIndex1M,I1355,TRUE,_xll.ohTrigger(RecalcTrigger,Trigger1M)),NA())</f>
        <v>1.6090495054514875E-2</v>
      </c>
      <c r="O1355" s="44">
        <f>IFERROR(_xll.qlIndexFixing(ONIndex3M,I1355,TRUE,_xll.ohTrigger(RecalcTrigger,Trigger3M)),NA())</f>
        <v>1.6542692393368696E-2</v>
      </c>
      <c r="P1355" s="44">
        <f>IFERROR(_xll.qlIndexFixing(ONIndex6M,I1355,TRUE,_xll.ohTrigger(RecalcTrigger,Trigger6M)),NA())</f>
        <v>1.6576368694716237E-2</v>
      </c>
      <c r="Q1355" s="183">
        <f>IFERROR(_xll.qlIndexFixing(ONIndex1Y,I1355,TRUE,_xll.ohTrigger(RecalcTrigger,Trigger1Y)),NA())</f>
        <v>1.69063701344907E-2</v>
      </c>
    </row>
    <row r="1356" spans="2:17" x14ac:dyDescent="0.2">
      <c r="B1356" s="39" t="s">
        <v>42</v>
      </c>
      <c r="D1356" s="42">
        <f>_xll.qlCalendarAdvance(Calendar,$D1355,B1356,"f",FALSE)</f>
        <v>49087</v>
      </c>
      <c r="E1356" s="177">
        <f>_xll.qlInterestRateIndexValueDate(IndexON,D1356)</f>
        <v>49087</v>
      </c>
      <c r="F1356" s="193">
        <f>IFERROR(_xll.qlIndexFixing(IndexON,D1356,TRUE,_xll.ohTrigger(RecalcTrigger,TriggerON)),NA())</f>
        <v>1.6075380404823036E-2</v>
      </c>
      <c r="H1356" s="42">
        <f>_xll.qlCalendarAdvance(Calendar,$H1355,B1356,"f",FALSE)</f>
        <v>49087</v>
      </c>
      <c r="I1356" s="177">
        <f>_xll.qlInterestRateIndexValueDate(Index1M,$H1356)</f>
        <v>49089</v>
      </c>
      <c r="J1356" s="182">
        <f>IFERROR(_xll.qlIndexFixing(Index1M,$H1356,TRUE,_xll.ohTrigger(RecalcTrigger,Trigger1M)),NA())</f>
        <v>1.6074908152413359E-2</v>
      </c>
      <c r="K1356" s="44">
        <f>IFERROR(_xll.qlIndexFixing(Index3M,H1356,TRUE,_xll.ohTrigger(RecalcTrigger,Trigger3M)),NA())</f>
        <v>1.649768494137208E-2</v>
      </c>
      <c r="L1356" s="44">
        <f>IFERROR(_xll.qlIndexFixing(Index6M,$H1356,TRUE,_xll.ohTrigger(RecalcTrigger,Trigger6M)),NA())</f>
        <v>1.6481945700662956E-2</v>
      </c>
      <c r="M1356" s="183">
        <f>IFERROR(_xll.qlIndexFixing(Index1Y,$H1356,TRUE,_xll.ohTrigger(RecalcTrigger,Trigger1Y)),NA())</f>
        <v>1.6732242536186822E-2</v>
      </c>
      <c r="N1356" s="182">
        <f>IFERROR(_xll.qlIndexFixing(ONIndex1M,I1356,TRUE,_xll.ohTrigger(RecalcTrigger,Trigger1M)),NA())</f>
        <v>1.6080413124024417E-2</v>
      </c>
      <c r="O1356" s="44">
        <f>IFERROR(_xll.qlIndexFixing(ONIndex3M,I1356,TRUE,_xll.ohTrigger(RecalcTrigger,Trigger3M)),NA())</f>
        <v>1.6531275090585495E-2</v>
      </c>
      <c r="P1356" s="44">
        <f>IFERROR(_xll.qlIndexFixing(ONIndex6M,I1356,TRUE,_xll.ohTrigger(RecalcTrigger,Trigger6M)),NA())</f>
        <v>1.6564387310431528E-2</v>
      </c>
      <c r="Q1356" s="183">
        <f>IFERROR(_xll.qlIndexFixing(ONIndex1Y,I1356,TRUE,_xll.ohTrigger(RecalcTrigger,Trigger1Y)),NA())</f>
        <v>1.6894622259417957E-2</v>
      </c>
    </row>
    <row r="1357" spans="2:17" x14ac:dyDescent="0.2">
      <c r="B1357" s="39" t="s">
        <v>42</v>
      </c>
      <c r="D1357" s="42">
        <f>_xll.qlCalendarAdvance(Calendar,$D1356,B1357,"f",FALSE)</f>
        <v>49094</v>
      </c>
      <c r="E1357" s="177">
        <f>_xll.qlInterestRateIndexValueDate(IndexON,D1357)</f>
        <v>49094</v>
      </c>
      <c r="F1357" s="193">
        <f>IFERROR(_xll.qlIndexFixing(IndexON,D1357,TRUE,_xll.ohTrigger(RecalcTrigger,TriggerON)),NA())</f>
        <v>1.606556933894332E-2</v>
      </c>
      <c r="H1357" s="42">
        <f>_xll.qlCalendarAdvance(Calendar,$H1356,B1357,"f",FALSE)</f>
        <v>49094</v>
      </c>
      <c r="I1357" s="177">
        <f>_xll.qlInterestRateIndexValueDate(Index1M,$H1357)</f>
        <v>49096</v>
      </c>
      <c r="J1357" s="182">
        <f>IFERROR(_xll.qlIndexFixing(Index1M,$H1357,TRUE,_xll.ohTrigger(RecalcTrigger,Trigger1M)),NA())</f>
        <v>1.6064762946010891E-2</v>
      </c>
      <c r="K1357" s="44">
        <f>IFERROR(_xll.qlIndexFixing(Index3M,H1357,TRUE,_xll.ohTrigger(RecalcTrigger,Trigger3M)),NA())</f>
        <v>1.6486170863437507E-2</v>
      </c>
      <c r="L1357" s="44">
        <f>IFERROR(_xll.qlIndexFixing(Index6M,$H1357,TRUE,_xll.ohTrigger(RecalcTrigger,Trigger6M)),NA())</f>
        <v>1.6471298464453495E-2</v>
      </c>
      <c r="M1357" s="183">
        <f>IFERROR(_xll.qlIndexFixing(Index1Y,$H1357,TRUE,_xll.ohTrigger(RecalcTrigger,Trigger1Y)),NA())</f>
        <v>1.6720108441316016E-2</v>
      </c>
      <c r="N1357" s="182">
        <f>IFERROR(_xll.qlIndexFixing(ONIndex1M,I1357,TRUE,_xll.ohTrigger(RecalcTrigger,Trigger1M)),NA())</f>
        <v>1.6070312286737831E-2</v>
      </c>
      <c r="O1357" s="44">
        <f>IFERROR(_xll.qlIndexFixing(ONIndex3M,I1357,TRUE,_xll.ohTrigger(RecalcTrigger,Trigger3M)),NA())</f>
        <v>1.6519849601630554E-2</v>
      </c>
      <c r="P1357" s="44">
        <f>IFERROR(_xll.qlIndexFixing(ONIndex6M,I1357,TRUE,_xll.ohTrigger(RecalcTrigger,Trigger6M)),NA())</f>
        <v>1.6552401019431784E-2</v>
      </c>
      <c r="Q1357" s="183">
        <f>IFERROR(_xll.qlIndexFixing(ONIndex1Y,I1357,TRUE,_xll.ohTrigger(RecalcTrigger,Trigger1Y)),NA())</f>
        <v>1.6882863424712014E-2</v>
      </c>
    </row>
    <row r="1358" spans="2:17" x14ac:dyDescent="0.2">
      <c r="B1358" s="39" t="s">
        <v>42</v>
      </c>
      <c r="D1358" s="42">
        <f>_xll.qlCalendarAdvance(Calendar,$D1357,B1358,"f",FALSE)</f>
        <v>49101</v>
      </c>
      <c r="E1358" s="177">
        <f>_xll.qlInterestRateIndexValueDate(IndexON,D1358)</f>
        <v>49101</v>
      </c>
      <c r="F1358" s="193">
        <f>IFERROR(_xll.qlIndexFixing(IndexON,D1358,TRUE,_xll.ohTrigger(RecalcTrigger,TriggerON)),NA())</f>
        <v>1.605574241335006E-2</v>
      </c>
      <c r="H1358" s="42">
        <f>_xll.qlCalendarAdvance(Calendar,$H1357,B1358,"f",FALSE)</f>
        <v>49101</v>
      </c>
      <c r="I1358" s="177">
        <f>_xll.qlInterestRateIndexValueDate(Index1M,$H1358)</f>
        <v>49103</v>
      </c>
      <c r="J1358" s="182">
        <f>IFERROR(_xll.qlIndexFixing(Index1M,$H1358,TRUE,_xll.ohTrigger(RecalcTrigger,Trigger1M)),NA())</f>
        <v>1.6054599434336125E-2</v>
      </c>
      <c r="K1358" s="44">
        <f>IFERROR(_xll.qlIndexFixing(Index3M,H1358,TRUE,_xll.ohTrigger(RecalcTrigger,Trigger3M)),NA())</f>
        <v>1.6474650540985857E-2</v>
      </c>
      <c r="L1358" s="44">
        <f>IFERROR(_xll.qlIndexFixing(Index6M,$H1358,TRUE,_xll.ohTrigger(RecalcTrigger,Trigger6M)),NA())</f>
        <v>1.6459181273833428E-2</v>
      </c>
      <c r="M1358" s="183">
        <f>IFERROR(_xll.qlIndexFixing(Index1Y,$H1358,TRUE,_xll.ohTrigger(RecalcTrigger,Trigger1Y)),NA())</f>
        <v>1.6707969641816416E-2</v>
      </c>
      <c r="N1358" s="182">
        <f>IFERROR(_xll.qlIndexFixing(ONIndex1M,I1358,TRUE,_xll.ohTrigger(RecalcTrigger,Trigger1M)),NA())</f>
        <v>1.6060192776787829E-2</v>
      </c>
      <c r="O1358" s="44">
        <f>IFERROR(_xll.qlIndexFixing(ONIndex3M,I1358,TRUE,_xll.ohTrigger(RecalcTrigger,Trigger3M)),NA())</f>
        <v>1.650841620556065E-2</v>
      </c>
      <c r="P1358" s="44">
        <f>IFERROR(_xll.qlIndexFixing(ONIndex6M,I1358,TRUE,_xll.ohTrigger(RecalcTrigger,Trigger6M)),NA())</f>
        <v>1.6540410101333336E-2</v>
      </c>
      <c r="Q1358" s="183">
        <f>IFERROR(_xll.qlIndexFixing(ONIndex1Y,I1358,TRUE,_xll.ohTrigger(RecalcTrigger,Trigger1Y)),NA())</f>
        <v>1.6871093864825326E-2</v>
      </c>
    </row>
    <row r="1359" spans="2:17" x14ac:dyDescent="0.2">
      <c r="B1359" s="39" t="s">
        <v>42</v>
      </c>
      <c r="D1359" s="42">
        <f>_xll.qlCalendarAdvance(Calendar,$D1358,B1359,"f",FALSE)</f>
        <v>49108</v>
      </c>
      <c r="E1359" s="177">
        <f>_xll.qlInterestRateIndexValueDate(IndexON,D1359)</f>
        <v>49108</v>
      </c>
      <c r="F1359" s="193">
        <f>IFERROR(_xll.qlIndexFixing(IndexON,D1359,TRUE,_xll.ohTrigger(RecalcTrigger,TriggerON)),NA())</f>
        <v>1.6045899869450153E-2</v>
      </c>
      <c r="H1359" s="42">
        <f>_xll.qlCalendarAdvance(Calendar,$H1358,B1359,"f",FALSE)</f>
        <v>49108</v>
      </c>
      <c r="I1359" s="177">
        <f>_xll.qlInterestRateIndexValueDate(Index1M,$H1359)</f>
        <v>49110</v>
      </c>
      <c r="J1359" s="182">
        <f>IFERROR(_xll.qlIndexFixing(Index1M,$H1359,TRUE,_xll.ohTrigger(RecalcTrigger,Trigger1M)),NA())</f>
        <v>1.6044417851526771E-2</v>
      </c>
      <c r="K1359" s="44">
        <f>IFERROR(_xll.qlIndexFixing(Index3M,H1359,TRUE,_xll.ohTrigger(RecalcTrigger,Trigger3M)),NA())</f>
        <v>1.6463124254431083E-2</v>
      </c>
      <c r="L1359" s="44">
        <f>IFERROR(_xll.qlIndexFixing(Index6M,$H1359,TRUE,_xll.ohTrigger(RecalcTrigger,Trigger6M)),NA())</f>
        <v>1.6447063273686054E-2</v>
      </c>
      <c r="M1359" s="183">
        <f>IFERROR(_xll.qlIndexFixing(Index1Y,$H1359,TRUE,_xll.ohTrigger(RecalcTrigger,Trigger1Y)),NA())</f>
        <v>1.6695826375996245E-2</v>
      </c>
      <c r="N1359" s="182">
        <f>IFERROR(_xll.qlIndexFixing(ONIndex1M,I1359,TRUE,_xll.ohTrigger(RecalcTrigger,Trigger1M)),NA())</f>
        <v>1.6050054827587701E-2</v>
      </c>
      <c r="O1359" s="44">
        <f>IFERROR(_xll.qlIndexFixing(ONIndex3M,I1359,TRUE,_xll.ohTrigger(RecalcTrigger,Trigger3M)),NA())</f>
        <v>1.6496975181752305E-2</v>
      </c>
      <c r="P1359" s="44">
        <f>IFERROR(_xll.qlIndexFixing(ONIndex6M,I1359,TRUE,_xll.ohTrigger(RecalcTrigger,Trigger6M)),NA())</f>
        <v>1.6528414835272898E-2</v>
      </c>
      <c r="Q1359" s="183">
        <f>IFERROR(_xll.qlIndexFixing(ONIndex1Y,I1359,TRUE,_xll.ohTrigger(RecalcTrigger,Trigger1Y)),NA())</f>
        <v>1.6859313813730736E-2</v>
      </c>
    </row>
    <row r="1360" spans="2:17" x14ac:dyDescent="0.2">
      <c r="B1360" s="39" t="s">
        <v>42</v>
      </c>
      <c r="D1360" s="42">
        <f>_xll.qlCalendarAdvance(Calendar,$D1359,B1360,"f",FALSE)</f>
        <v>49115</v>
      </c>
      <c r="E1360" s="177">
        <f>_xll.qlInterestRateIndexValueDate(IndexON,D1360)</f>
        <v>49115</v>
      </c>
      <c r="F1360" s="193">
        <f>IFERROR(_xll.qlIndexFixing(IndexON,D1360,TRUE,_xll.ohTrigger(RecalcTrigger,TriggerON)),NA())</f>
        <v>1.6036041949050173E-2</v>
      </c>
      <c r="H1360" s="42">
        <f>_xll.qlCalendarAdvance(Calendar,$H1359,B1360,"f",FALSE)</f>
        <v>49115</v>
      </c>
      <c r="I1360" s="177">
        <f>_xll.qlInterestRateIndexValueDate(Index1M,$H1360)</f>
        <v>49117</v>
      </c>
      <c r="J1360" s="182">
        <f>IFERROR(_xll.qlIndexFixing(Index1M,$H1360,TRUE,_xll.ohTrigger(RecalcTrigger,Trigger1M)),NA())</f>
        <v>1.6034218431720537E-2</v>
      </c>
      <c r="K1360" s="44">
        <f>IFERROR(_xll.qlIndexFixing(Index3M,H1360,TRUE,_xll.ohTrigger(RecalcTrigger,Trigger3M)),NA())</f>
        <v>1.6451592284181926E-2</v>
      </c>
      <c r="L1360" s="44">
        <f>IFERROR(_xll.qlIndexFixing(Index6M,$H1360,TRUE,_xll.ohTrigger(RecalcTrigger,Trigger6M)),NA())</f>
        <v>1.6434944745707347E-2</v>
      </c>
      <c r="M1360" s="183">
        <f>IFERROR(_xll.qlIndexFixing(Index1Y,$H1360,TRUE,_xll.ohTrigger(RecalcTrigger,Trigger1Y)),NA())</f>
        <v>1.6683678882152549E-2</v>
      </c>
      <c r="N1360" s="182">
        <f>IFERROR(_xll.qlIndexFixing(ONIndex1M,I1360,TRUE,_xll.ohTrigger(RecalcTrigger,Trigger1M)),NA())</f>
        <v>1.6039898673030351E-2</v>
      </c>
      <c r="O1360" s="44">
        <f>IFERROR(_xll.qlIndexFixing(ONIndex3M,I1360,TRUE,_xll.ohTrigger(RecalcTrigger,Trigger3M)),NA())</f>
        <v>1.648552680918236E-2</v>
      </c>
      <c r="P1360" s="44">
        <f>IFERROR(_xll.qlIndexFixing(ONIndex6M,I1360,TRUE,_xll.ohTrigger(RecalcTrigger,Trigger6M)),NA())</f>
        <v>1.6516415500626991E-2</v>
      </c>
      <c r="Q1360" s="183">
        <f>IFERROR(_xll.qlIndexFixing(ONIndex1Y,I1360,TRUE,_xll.ohTrigger(RecalcTrigger,Trigger1Y)),NA())</f>
        <v>1.6847523505560957E-2</v>
      </c>
    </row>
    <row r="1361" spans="2:17" x14ac:dyDescent="0.2">
      <c r="B1361" s="39" t="s">
        <v>42</v>
      </c>
      <c r="D1361" s="42">
        <f>_xll.qlCalendarAdvance(Calendar,$D1360,B1361,"f",FALSE)</f>
        <v>49122</v>
      </c>
      <c r="E1361" s="177">
        <f>_xll.qlInterestRateIndexValueDate(IndexON,D1361)</f>
        <v>49122</v>
      </c>
      <c r="F1361" s="193">
        <f>IFERROR(_xll.qlIndexFixing(IndexON,D1361,TRUE,_xll.ohTrigger(RecalcTrigger,TriggerON)),NA())</f>
        <v>1.6026168893796822E-2</v>
      </c>
      <c r="H1361" s="42">
        <f>_xll.qlCalendarAdvance(Calendar,$H1360,B1361,"f",FALSE)</f>
        <v>49122</v>
      </c>
      <c r="I1361" s="177">
        <f>_xll.qlInterestRateIndexValueDate(Index1M,$H1361)</f>
        <v>49124</v>
      </c>
      <c r="J1361" s="182">
        <f>IFERROR(_xll.qlIndexFixing(Index1M,$H1361,TRUE,_xll.ohTrigger(RecalcTrigger,Trigger1M)),NA())</f>
        <v>1.6024001409050137E-2</v>
      </c>
      <c r="K1361" s="44">
        <f>IFERROR(_xll.qlIndexFixing(Index3M,H1361,TRUE,_xll.ohTrigger(RecalcTrigger,Trigger3M)),NA())</f>
        <v>1.6440054910643646E-2</v>
      </c>
      <c r="L1361" s="44">
        <f>IFERROR(_xll.qlIndexFixing(Index6M,$H1361,TRUE,_xll.ohTrigger(RecalcTrigger,Trigger6M)),NA())</f>
        <v>1.6422825971584551E-2</v>
      </c>
      <c r="M1361" s="183">
        <f>IFERROR(_xll.qlIndexFixing(Index1Y,$H1361,TRUE,_xll.ohTrigger(RecalcTrigger,Trigger1Y)),NA())</f>
        <v>1.6671527398570123E-2</v>
      </c>
      <c r="N1361" s="182">
        <f>IFERROR(_xll.qlIndexFixing(ONIndex1M,I1361,TRUE,_xll.ohTrigger(RecalcTrigger,Trigger1M)),NA())</f>
        <v>1.6029724546928747E-2</v>
      </c>
      <c r="O1361" s="44">
        <f>IFERROR(_xll.qlIndexFixing(ONIndex3M,I1361,TRUE,_xll.ohTrigger(RecalcTrigger,Trigger3M)),NA())</f>
        <v>1.6474071367067467E-2</v>
      </c>
      <c r="P1361" s="44">
        <f>IFERROR(_xll.qlIndexFixing(ONIndex6M,I1361,TRUE,_xll.ohTrigger(RecalcTrigger,Trigger6M)),NA())</f>
        <v>1.6504412377011946E-2</v>
      </c>
      <c r="Q1361" s="183">
        <f>IFERROR(_xll.qlIndexFixing(ONIndex1Y,I1361,TRUE,_xll.ohTrigger(RecalcTrigger,Trigger1Y)),NA())</f>
        <v>1.6835723174768447E-2</v>
      </c>
    </row>
    <row r="1362" spans="2:17" x14ac:dyDescent="0.2">
      <c r="B1362" s="39" t="s">
        <v>42</v>
      </c>
      <c r="D1362" s="42">
        <f>_xll.qlCalendarAdvance(Calendar,$D1361,B1362,"f",FALSE)</f>
        <v>49129</v>
      </c>
      <c r="E1362" s="177">
        <f>_xll.qlInterestRateIndexValueDate(IndexON,D1362)</f>
        <v>49129</v>
      </c>
      <c r="F1362" s="193">
        <f>IFERROR(_xll.qlIndexFixing(IndexON,D1362,TRUE,_xll.ohTrigger(RecalcTrigger,TriggerON)),NA())</f>
        <v>1.6016280944937122E-2</v>
      </c>
      <c r="H1362" s="42">
        <f>_xll.qlCalendarAdvance(Calendar,$H1361,B1362,"f",FALSE)</f>
        <v>49129</v>
      </c>
      <c r="I1362" s="177">
        <f>_xll.qlInterestRateIndexValueDate(Index1M,$H1362)</f>
        <v>49131</v>
      </c>
      <c r="J1362" s="182">
        <f>IFERROR(_xll.qlIndexFixing(Index1M,$H1362,TRUE,_xll.ohTrigger(RecalcTrigger,Trigger1M)),NA())</f>
        <v>1.6013767017645786E-2</v>
      </c>
      <c r="K1362" s="44">
        <f>IFERROR(_xll.qlIndexFixing(Index3M,H1362,TRUE,_xll.ohTrigger(RecalcTrigger,Trigger3M)),NA())</f>
        <v>1.6428512414217167E-2</v>
      </c>
      <c r="L1362" s="44">
        <f>IFERROR(_xll.qlIndexFixing(Index6M,$H1362,TRUE,_xll.ohTrigger(RecalcTrigger,Trigger6M)),NA())</f>
        <v>1.6409229398167437E-2</v>
      </c>
      <c r="M1362" s="183">
        <f>IFERROR(_xll.qlIndexFixing(Index1Y,$H1362,TRUE,_xll.ohTrigger(RecalcTrigger,Trigger1Y)),NA())</f>
        <v>1.6659372163523464E-2</v>
      </c>
      <c r="N1362" s="182">
        <f>IFERROR(_xll.qlIndexFixing(ONIndex1M,I1362,TRUE,_xll.ohTrigger(RecalcTrigger,Trigger1M)),NA())</f>
        <v>1.6019532683015925E-2</v>
      </c>
      <c r="O1362" s="44">
        <f>IFERROR(_xll.qlIndexFixing(ONIndex3M,I1362,TRUE,_xll.ohTrigger(RecalcTrigger,Trigger3M)),NA())</f>
        <v>1.6462609134544337E-2</v>
      </c>
      <c r="P1362" s="44">
        <f>IFERROR(_xll.qlIndexFixing(ONIndex6M,I1362,TRUE,_xll.ohTrigger(RecalcTrigger,Trigger6M)),NA())</f>
        <v>1.6492405743404603E-2</v>
      </c>
      <c r="Q1362" s="183">
        <f>IFERROR(_xll.qlIndexFixing(ONIndex1Y,I1362,TRUE,_xll.ohTrigger(RecalcTrigger,Trigger1Y)),NA())</f>
        <v>1.6823913055166173E-2</v>
      </c>
    </row>
    <row r="1363" spans="2:17" x14ac:dyDescent="0.2">
      <c r="B1363" s="39" t="s">
        <v>42</v>
      </c>
      <c r="D1363" s="42">
        <f>_xll.qlCalendarAdvance(Calendar,$D1362,B1363,"f",FALSE)</f>
        <v>49136</v>
      </c>
      <c r="E1363" s="177">
        <f>_xll.qlInterestRateIndexValueDate(IndexON,D1363)</f>
        <v>49136</v>
      </c>
      <c r="F1363" s="193">
        <f>IFERROR(_xll.qlIndexFixing(IndexON,D1363,TRUE,_xll.ohTrigger(RecalcTrigger,TriggerON)),NA())</f>
        <v>1.6006378344357586E-2</v>
      </c>
      <c r="H1363" s="42">
        <f>_xll.qlCalendarAdvance(Calendar,$H1362,B1363,"f",FALSE)</f>
        <v>49136</v>
      </c>
      <c r="I1363" s="177">
        <f>_xll.qlInterestRateIndexValueDate(Index1M,$H1363)</f>
        <v>49138</v>
      </c>
      <c r="J1363" s="182">
        <f>IFERROR(_xll.qlIndexFixing(Index1M,$H1363,TRUE,_xll.ohTrigger(RecalcTrigger,Trigger1M)),NA())</f>
        <v>1.6003515491647691E-2</v>
      </c>
      <c r="K1363" s="44">
        <f>IFERROR(_xll.qlIndexFixing(Index3M,H1363,TRUE,_xll.ohTrigger(RecalcTrigger,Trigger3M)),NA())</f>
        <v>1.6416965075303408E-2</v>
      </c>
      <c r="L1363" s="44">
        <f>IFERROR(_xll.qlIndexFixing(Index6M,$H1363,TRUE,_xll.ohTrigger(RecalcTrigger,Trigger6M)),NA())</f>
        <v>1.6397109696974693E-2</v>
      </c>
      <c r="M1363" s="183">
        <f>IFERROR(_xll.qlIndexFixing(Index1Y,$H1363,TRUE,_xll.ohTrigger(RecalcTrigger,Trigger1Y)),NA())</f>
        <v>1.6647213415274364E-2</v>
      </c>
      <c r="N1363" s="182">
        <f>IFERROR(_xll.qlIndexFixing(ONIndex1M,I1363,TRUE,_xll.ohTrigger(RecalcTrigger,Trigger1M)),NA())</f>
        <v>1.6009323315024915E-2</v>
      </c>
      <c r="O1363" s="44">
        <f>IFERROR(_xll.qlIndexFixing(ONIndex3M,I1363,TRUE,_xll.ohTrigger(RecalcTrigger,Trigger3M)),NA())</f>
        <v>1.645114039106943E-2</v>
      </c>
      <c r="P1363" s="44">
        <f>IFERROR(_xll.qlIndexFixing(ONIndex6M,I1363,TRUE,_xll.ohTrigger(RecalcTrigger,Trigger6M)),NA())</f>
        <v>1.6480395879421295E-2</v>
      </c>
      <c r="Q1363" s="183">
        <f>IFERROR(_xll.qlIndexFixing(ONIndex1Y,I1363,TRUE,_xll.ohTrigger(RecalcTrigger,Trigger1Y)),NA())</f>
        <v>1.6812093381366466E-2</v>
      </c>
    </row>
    <row r="1364" spans="2:17" x14ac:dyDescent="0.2">
      <c r="B1364" s="39" t="s">
        <v>42</v>
      </c>
      <c r="D1364" s="42">
        <f>_xll.qlCalendarAdvance(Calendar,$D1363,B1364,"f",FALSE)</f>
        <v>49143</v>
      </c>
      <c r="E1364" s="177">
        <f>_xll.qlInterestRateIndexValueDate(IndexON,D1364)</f>
        <v>49143</v>
      </c>
      <c r="F1364" s="193">
        <f>IFERROR(_xll.qlIndexFixing(IndexON,D1364,TRUE,_xll.ohTrigger(RecalcTrigger,TriggerON)),NA())</f>
        <v>1.5996461333624978E-2</v>
      </c>
      <c r="H1364" s="42">
        <f>_xll.qlCalendarAdvance(Calendar,$H1363,B1364,"f",FALSE)</f>
        <v>49143</v>
      </c>
      <c r="I1364" s="177">
        <f>_xll.qlInterestRateIndexValueDate(Index1M,$H1364)</f>
        <v>49145</v>
      </c>
      <c r="J1364" s="182">
        <f>IFERROR(_xll.qlIndexFixing(Index1M,$H1364,TRUE,_xll.ohTrigger(RecalcTrigger,Trigger1M)),NA())</f>
        <v>1.5993247065183569E-2</v>
      </c>
      <c r="K1364" s="44">
        <f>IFERROR(_xll.qlIndexFixing(Index3M,H1364,TRUE,_xll.ohTrigger(RecalcTrigger,Trigger3M)),NA())</f>
        <v>1.6405413174298073E-2</v>
      </c>
      <c r="L1364" s="44">
        <f>IFERROR(_xll.qlIndexFixing(Index6M,$H1364,TRUE,_xll.ohTrigger(RecalcTrigger,Trigger6M)),NA())</f>
        <v>1.6384990656318092E-2</v>
      </c>
      <c r="M1364" s="183">
        <f>IFERROR(_xll.qlIndexFixing(Index1Y,$H1364,TRUE,_xll.ohTrigger(RecalcTrigger,Trigger1Y)),NA())</f>
        <v>1.6635051392073882E-2</v>
      </c>
      <c r="N1364" s="182">
        <f>IFERROR(_xll.qlIndexFixing(ONIndex1M,I1364,TRUE,_xll.ohTrigger(RecalcTrigger,Trigger1M)),NA())</f>
        <v>1.5999096676688751E-2</v>
      </c>
      <c r="O1364" s="44">
        <f>IFERROR(_xll.qlIndexFixing(ONIndex3M,I1364,TRUE,_xll.ohTrigger(RecalcTrigger,Trigger3M)),NA())</f>
        <v>1.6439665415619586E-2</v>
      </c>
      <c r="P1364" s="44">
        <f>IFERROR(_xll.qlIndexFixing(ONIndex6M,I1364,TRUE,_xll.ohTrigger(RecalcTrigger,Trigger6M)),NA())</f>
        <v>1.6468383064358605E-2</v>
      </c>
      <c r="Q1364" s="183">
        <f>IFERROR(_xll.qlIndexFixing(ONIndex1Y,I1364,TRUE,_xll.ohTrigger(RecalcTrigger,Trigger1Y)),NA())</f>
        <v>1.6800264387182295E-2</v>
      </c>
    </row>
    <row r="1365" spans="2:17" x14ac:dyDescent="0.2">
      <c r="B1365" s="39" t="s">
        <v>42</v>
      </c>
      <c r="D1365" s="42">
        <f>_xll.qlCalendarAdvance(Calendar,$D1364,B1365,"f",FALSE)</f>
        <v>49150</v>
      </c>
      <c r="E1365" s="177">
        <f>_xll.qlInterestRateIndexValueDate(IndexON,D1365)</f>
        <v>49150</v>
      </c>
      <c r="F1365" s="193">
        <f>IFERROR(_xll.qlIndexFixing(IndexON,D1365,TRUE,_xll.ohTrigger(RecalcTrigger,TriggerON)),NA())</f>
        <v>1.5986530154386003E-2</v>
      </c>
      <c r="H1365" s="42">
        <f>_xll.qlCalendarAdvance(Calendar,$H1364,B1365,"f",FALSE)</f>
        <v>49150</v>
      </c>
      <c r="I1365" s="177">
        <f>_xll.qlInterestRateIndexValueDate(Index1M,$H1365)</f>
        <v>49152</v>
      </c>
      <c r="J1365" s="182">
        <f>IFERROR(_xll.qlIndexFixing(Index1M,$H1365,TRUE,_xll.ohTrigger(RecalcTrigger,Trigger1M)),NA())</f>
        <v>1.5982961972383636E-2</v>
      </c>
      <c r="K1365" s="44">
        <f>IFERROR(_xll.qlIndexFixing(Index3M,H1365,TRUE,_xll.ohTrigger(RecalcTrigger,Trigger3M)),NA())</f>
        <v>1.6393856991592529E-2</v>
      </c>
      <c r="L1365" s="44">
        <f>IFERROR(_xll.qlIndexFixing(Index6M,$H1365,TRUE,_xll.ohTrigger(RecalcTrigger,Trigger6M)),NA())</f>
        <v>1.6372872557896167E-2</v>
      </c>
      <c r="M1365" s="183">
        <f>IFERROR(_xll.qlIndexFixing(Index1Y,$H1365,TRUE,_xll.ohTrigger(RecalcTrigger,Trigger1Y)),NA())</f>
        <v>1.662288633216126E-2</v>
      </c>
      <c r="N1365" s="182">
        <f>IFERROR(_xll.qlIndexFixing(ONIndex1M,I1365,TRUE,_xll.ohTrigger(RecalcTrigger,Trigger1M)),NA())</f>
        <v>1.5988853001980274E-2</v>
      </c>
      <c r="O1365" s="44">
        <f>IFERROR(_xll.qlIndexFixing(ONIndex3M,I1365,TRUE,_xll.ohTrigger(RecalcTrigger,Trigger3M)),NA())</f>
        <v>1.6428184487491393E-2</v>
      </c>
      <c r="P1365" s="44">
        <f>IFERROR(_xll.qlIndexFixing(ONIndex6M,I1365,TRUE,_xll.ohTrigger(RecalcTrigger,Trigger6M)),NA())</f>
        <v>1.6456367577593056E-2</v>
      </c>
      <c r="Q1365" s="183">
        <f>IFERROR(_xll.qlIndexFixing(ONIndex1Y,I1365,TRUE,_xll.ohTrigger(RecalcTrigger,Trigger1Y)),NA())</f>
        <v>1.6788426306986182E-2</v>
      </c>
    </row>
    <row r="1366" spans="2:17" x14ac:dyDescent="0.2">
      <c r="B1366" s="39" t="s">
        <v>42</v>
      </c>
      <c r="D1366" s="42">
        <f>_xll.qlCalendarAdvance(Calendar,$D1365,B1366,"f",FALSE)</f>
        <v>49157</v>
      </c>
      <c r="E1366" s="177">
        <f>_xll.qlInterestRateIndexValueDate(IndexON,D1366)</f>
        <v>49157</v>
      </c>
      <c r="F1366" s="193">
        <f>IFERROR(_xll.qlIndexFixing(IndexON,D1366,TRUE,_xll.ohTrigger(RecalcTrigger,TriggerON)),NA())</f>
        <v>1.597658504812749E-2</v>
      </c>
      <c r="H1366" s="42">
        <f>_xll.qlCalendarAdvance(Calendar,$H1365,B1366,"f",FALSE)</f>
        <v>49157</v>
      </c>
      <c r="I1366" s="177">
        <f>_xll.qlInterestRateIndexValueDate(Index1M,$H1366)</f>
        <v>49159</v>
      </c>
      <c r="J1366" s="182">
        <f>IFERROR(_xll.qlIndexFixing(Index1M,$H1366,TRUE,_xll.ohTrigger(RecalcTrigger,Trigger1M)),NA())</f>
        <v>1.5972660447383102E-2</v>
      </c>
      <c r="K1366" s="44">
        <f>IFERROR(_xll.qlIndexFixing(Index3M,H1366,TRUE,_xll.ohTrigger(RecalcTrigger,Trigger3M)),NA())</f>
        <v>1.6382296807579001E-2</v>
      </c>
      <c r="L1366" s="44">
        <f>IFERROR(_xll.qlIndexFixing(Index6M,$H1366,TRUE,_xll.ohTrigger(RecalcTrigger,Trigger6M)),NA())</f>
        <v>1.6360755683397999E-2</v>
      </c>
      <c r="M1366" s="183">
        <f>IFERROR(_xll.qlIndexFixing(Index1Y,$H1366,TRUE,_xll.ohTrigger(RecalcTrigger,Trigger1Y)),NA())</f>
        <v>1.6610718473764566E-2</v>
      </c>
      <c r="N1366" s="182">
        <f>IFERROR(_xll.qlIndexFixing(ONIndex1M,I1366,TRUE,_xll.ohTrigger(RecalcTrigger,Trigger1M)),NA())</f>
        <v>1.5978592524312774E-2</v>
      </c>
      <c r="O1366" s="44">
        <f>IFERROR(_xll.qlIndexFixing(ONIndex3M,I1366,TRUE,_xll.ohTrigger(RecalcTrigger,Trigger3M)),NA())</f>
        <v>1.6416697885821563E-2</v>
      </c>
      <c r="P1366" s="44">
        <f>IFERROR(_xll.qlIndexFixing(ONIndex6M,I1366,TRUE,_xll.ohTrigger(RecalcTrigger,Trigger6M)),NA())</f>
        <v>1.6444349698341298E-2</v>
      </c>
      <c r="Q1366" s="183">
        <f>IFERROR(_xll.qlIndexFixing(ONIndex1Y,I1366,TRUE,_xll.ohTrigger(RecalcTrigger,Trigger1Y)),NA())</f>
        <v>1.6776579374910838E-2</v>
      </c>
    </row>
    <row r="1367" spans="2:17" x14ac:dyDescent="0.2">
      <c r="B1367" s="39" t="s">
        <v>42</v>
      </c>
      <c r="D1367" s="42">
        <f>_xll.qlCalendarAdvance(Calendar,$D1366,B1367,"f",FALSE)</f>
        <v>49164</v>
      </c>
      <c r="E1367" s="177">
        <f>_xll.qlInterestRateIndexValueDate(IndexON,D1367)</f>
        <v>49164</v>
      </c>
      <c r="F1367" s="193">
        <f>IFERROR(_xll.qlIndexFixing(IndexON,D1367,TRUE,_xll.ohTrigger(RecalcTrigger,TriggerON)),NA())</f>
        <v>1.5966626256416205E-2</v>
      </c>
      <c r="H1367" s="42">
        <f>_xll.qlCalendarAdvance(Calendar,$H1366,B1367,"f",FALSE)</f>
        <v>49164</v>
      </c>
      <c r="I1367" s="177">
        <f>_xll.qlInterestRateIndexValueDate(Index1M,$H1367)</f>
        <v>49166</v>
      </c>
      <c r="J1367" s="182">
        <f>IFERROR(_xll.qlIndexFixing(Index1M,$H1367,TRUE,_xll.ohTrigger(RecalcTrigger,Trigger1M)),NA())</f>
        <v>1.5962342724312184E-2</v>
      </c>
      <c r="K1367" s="44">
        <f>IFERROR(_xll.qlIndexFixing(Index3M,H1367,TRUE,_xll.ohTrigger(RecalcTrigger,Trigger3M)),NA())</f>
        <v>1.6370732902641037E-2</v>
      </c>
      <c r="L1367" s="44">
        <f>IFERROR(_xll.qlIndexFixing(Index6M,$H1367,TRUE,_xll.ohTrigger(RecalcTrigger,Trigger6M)),NA())</f>
        <v>1.6348640314507515E-2</v>
      </c>
      <c r="M1367" s="183">
        <f>IFERROR(_xll.qlIndexFixing(Index1Y,$H1367,TRUE,_xll.ohTrigger(RecalcTrigger,Trigger1Y)),NA())</f>
        <v>1.6598548055099378E-2</v>
      </c>
      <c r="N1367" s="182">
        <f>IFERROR(_xll.qlIndexFixing(ONIndex1M,I1367,TRUE,_xll.ohTrigger(RecalcTrigger,Trigger1M)),NA())</f>
        <v>1.5968315477818962E-2</v>
      </c>
      <c r="O1367" s="44">
        <f>IFERROR(_xll.qlIndexFixing(ONIndex3M,I1367,TRUE,_xll.ohTrigger(RecalcTrigger,Trigger3M)),NA())</f>
        <v>1.6405205889906682E-2</v>
      </c>
      <c r="P1367" s="44">
        <f>IFERROR(_xll.qlIndexFixing(ONIndex6M,I1367,TRUE,_xll.ohTrigger(RecalcTrigger,Trigger6M)),NA())</f>
        <v>1.6432329706139726E-2</v>
      </c>
      <c r="Q1367" s="183">
        <f>IFERROR(_xll.qlIndexFixing(ONIndex1Y,I1367,TRUE,_xll.ohTrigger(RecalcTrigger,Trigger1Y)),NA())</f>
        <v>1.6764723825088979E-2</v>
      </c>
    </row>
    <row r="1368" spans="2:17" x14ac:dyDescent="0.2">
      <c r="B1368" s="39" t="s">
        <v>42</v>
      </c>
      <c r="D1368" s="42">
        <f>_xll.qlCalendarAdvance(Calendar,$D1367,B1368,"f",FALSE)</f>
        <v>49171</v>
      </c>
      <c r="E1368" s="177">
        <f>_xll.qlInterestRateIndexValueDate(IndexON,D1368)</f>
        <v>49171</v>
      </c>
      <c r="F1368" s="193">
        <f>IFERROR(_xll.qlIndexFixing(IndexON,D1368,TRUE,_xll.ohTrigger(RecalcTrigger,TriggerON)),NA())</f>
        <v>1.5956654020978789E-2</v>
      </c>
      <c r="H1368" s="42">
        <f>_xll.qlCalendarAdvance(Calendar,$H1367,B1368,"f",FALSE)</f>
        <v>49171</v>
      </c>
      <c r="I1368" s="177">
        <f>_xll.qlInterestRateIndexValueDate(Index1M,$H1368)</f>
        <v>49173</v>
      </c>
      <c r="J1368" s="182">
        <f>IFERROR(_xll.qlIndexFixing(Index1M,$H1368,TRUE,_xll.ohTrigger(RecalcTrigger,Trigger1M)),NA())</f>
        <v>1.5952009037298598E-2</v>
      </c>
      <c r="K1368" s="44">
        <f>IFERROR(_xll.qlIndexFixing(Index3M,H1368,TRUE,_xll.ohTrigger(RecalcTrigger,Trigger3M)),NA())</f>
        <v>1.6359165557162176E-2</v>
      </c>
      <c r="L1368" s="44">
        <f>IFERROR(_xll.qlIndexFixing(Index6M,$H1368,TRUE,_xll.ohTrigger(RecalcTrigger,Trigger6M)),NA())</f>
        <v>1.6336526732902187E-2</v>
      </c>
      <c r="M1368" s="183">
        <f>IFERROR(_xll.qlIndexFixing(Index1Y,$H1368,TRUE,_xll.ohTrigger(RecalcTrigger,Trigger1Y)),NA())</f>
        <v>1.6586375314370991E-2</v>
      </c>
      <c r="N1368" s="182">
        <f>IFERROR(_xll.qlIndexFixing(ONIndex1M,I1368,TRUE,_xll.ohTrigger(RecalcTrigger,Trigger1M)),NA())</f>
        <v>1.5958022095992064E-2</v>
      </c>
      <c r="O1368" s="44">
        <f>IFERROR(_xll.qlIndexFixing(ONIndex3M,I1368,TRUE,_xll.ohTrigger(RecalcTrigger,Trigger3M)),NA())</f>
        <v>1.6393708778643656E-2</v>
      </c>
      <c r="P1368" s="44">
        <f>IFERROR(_xll.qlIndexFixing(ONIndex6M,I1368,TRUE,_xll.ohTrigger(RecalcTrigger,Trigger6M)),NA())</f>
        <v>1.6420307880284923E-2</v>
      </c>
      <c r="Q1368" s="183">
        <f>IFERROR(_xll.qlIndexFixing(ONIndex1Y,I1368,TRUE,_xll.ohTrigger(RecalcTrigger,Trigger1Y)),NA())</f>
        <v>1.6752859891813188E-2</v>
      </c>
    </row>
    <row r="1369" spans="2:17" x14ac:dyDescent="0.2">
      <c r="B1369" s="39" t="s">
        <v>42</v>
      </c>
      <c r="D1369" s="42">
        <f>_xll.qlCalendarAdvance(Calendar,$D1368,B1369,"f",FALSE)</f>
        <v>49178</v>
      </c>
      <c r="E1369" s="177">
        <f>_xll.qlInterestRateIndexValueDate(IndexON,D1369)</f>
        <v>49178</v>
      </c>
      <c r="F1369" s="193">
        <f>IFERROR(_xll.qlIndexFixing(IndexON,D1369,TRUE,_xll.ohTrigger(RecalcTrigger,TriggerON)),NA())</f>
        <v>1.5946668583382007E-2</v>
      </c>
      <c r="H1369" s="42">
        <f>_xll.qlCalendarAdvance(Calendar,$H1368,B1369,"f",FALSE)</f>
        <v>49178</v>
      </c>
      <c r="I1369" s="177">
        <f>_xll.qlInterestRateIndexValueDate(Index1M,$H1369)</f>
        <v>49180</v>
      </c>
      <c r="J1369" s="182">
        <f>IFERROR(_xll.qlIndexFixing(Index1M,$H1369,TRUE,_xll.ohTrigger(RecalcTrigger,Trigger1M)),NA())</f>
        <v>1.5941659620467563E-2</v>
      </c>
      <c r="K1369" s="44">
        <f>IFERROR(_xll.qlIndexFixing(Index3M,H1369,TRUE,_xll.ohTrigger(RecalcTrigger,Trigger3M)),NA())</f>
        <v>1.634759505152162E-2</v>
      </c>
      <c r="L1369" s="44">
        <f>IFERROR(_xll.qlIndexFixing(Index6M,$H1369,TRUE,_xll.ohTrigger(RecalcTrigger,Trigger6M)),NA())</f>
        <v>1.6324415220249612E-2</v>
      </c>
      <c r="M1369" s="183">
        <f>IFERROR(_xll.qlIndexFixing(Index1Y,$H1369,TRUE,_xll.ohTrigger(RecalcTrigger,Trigger1Y)),NA())</f>
        <v>1.6574200489772432E-2</v>
      </c>
      <c r="N1369" s="182">
        <f>IFERROR(_xll.qlIndexFixing(ONIndex1M,I1369,TRUE,_xll.ohTrigger(RecalcTrigger,Trigger1M)),NA())</f>
        <v>1.5947712612804921E-2</v>
      </c>
      <c r="O1369" s="44">
        <f>IFERROR(_xll.qlIndexFixing(ONIndex3M,I1369,TRUE,_xll.ohTrigger(RecalcTrigger,Trigger3M)),NA())</f>
        <v>1.6382206831648816E-2</v>
      </c>
      <c r="P1369" s="44">
        <f>IFERROR(_xll.qlIndexFixing(ONIndex6M,I1369,TRUE,_xll.ohTrigger(RecalcTrigger,Trigger6M)),NA())</f>
        <v>1.6408284500153414E-2</v>
      </c>
      <c r="Q1369" s="183">
        <f>IFERROR(_xll.qlIndexFixing(ONIndex1Y,I1369,TRUE,_xll.ohTrigger(RecalcTrigger,Trigger1Y)),NA())</f>
        <v>1.6740987809216179E-2</v>
      </c>
    </row>
    <row r="1370" spans="2:17" x14ac:dyDescent="0.2">
      <c r="B1370" s="39" t="s">
        <v>42</v>
      </c>
      <c r="D1370" s="42">
        <f>_xll.qlCalendarAdvance(Calendar,$D1369,B1370,"f",FALSE)</f>
        <v>49185</v>
      </c>
      <c r="E1370" s="177">
        <f>_xll.qlInterestRateIndexValueDate(IndexON,D1370)</f>
        <v>49185</v>
      </c>
      <c r="F1370" s="193">
        <f>IFERROR(_xll.qlIndexFixing(IndexON,D1370,TRUE,_xll.ohTrigger(RecalcTrigger,TriggerON)),NA())</f>
        <v>1.5936670185112689E-2</v>
      </c>
      <c r="H1370" s="42">
        <f>_xll.qlCalendarAdvance(Calendar,$H1369,B1370,"f",FALSE)</f>
        <v>49185</v>
      </c>
      <c r="I1370" s="177">
        <f>_xll.qlInterestRateIndexValueDate(Index1M,$H1370)</f>
        <v>49187</v>
      </c>
      <c r="J1370" s="182">
        <f>IFERROR(_xll.qlIndexFixing(Index1M,$H1370,TRUE,_xll.ohTrigger(RecalcTrigger,Trigger1M)),NA())</f>
        <v>1.5932462162371396E-2</v>
      </c>
      <c r="K1370" s="44">
        <f>IFERROR(_xll.qlIndexFixing(Index3M,H1370,TRUE,_xll.ohTrigger(RecalcTrigger,Trigger3M)),NA())</f>
        <v>1.6336478675103065E-2</v>
      </c>
      <c r="L1370" s="44">
        <f>IFERROR(_xll.qlIndexFixing(Index6M,$H1370,TRUE,_xll.ohTrigger(RecalcTrigger,Trigger6M)),NA())</f>
        <v>1.631478311516352E-2</v>
      </c>
      <c r="M1370" s="183">
        <f>IFERROR(_xll.qlIndexFixing(Index1Y,$H1370,TRUE,_xll.ohTrigger(RecalcTrigger,Trigger1Y)),NA())</f>
        <v>1.6562023819485339E-2</v>
      </c>
      <c r="N1370" s="182">
        <f>IFERROR(_xll.qlIndexFixing(ONIndex1M,I1370,TRUE,_xll.ohTrigger(RecalcTrigger,Trigger1M)),NA())</f>
        <v>1.5937387261830693E-2</v>
      </c>
      <c r="O1370" s="44">
        <f>IFERROR(_xll.qlIndexFixing(ONIndex3M,I1370,TRUE,_xll.ohTrigger(RecalcTrigger,Trigger3M)),NA())</f>
        <v>1.6370700327978938E-2</v>
      </c>
      <c r="P1370" s="44">
        <f>IFERROR(_xll.qlIndexFixing(ONIndex6M,I1370,TRUE,_xll.ohTrigger(RecalcTrigger,Trigger6M)),NA())</f>
        <v>1.6396259845041783E-2</v>
      </c>
      <c r="Q1370" s="183">
        <f>IFERROR(_xll.qlIndexFixing(ONIndex1Y,I1370,TRUE,_xll.ohTrigger(RecalcTrigger,Trigger1Y)),NA())</f>
        <v>1.6729107811430666E-2</v>
      </c>
    </row>
    <row r="1371" spans="2:17" x14ac:dyDescent="0.2">
      <c r="B1371" s="39" t="s">
        <v>42</v>
      </c>
      <c r="D1371" s="42">
        <f>_xll.qlCalendarAdvance(Calendar,$D1370,B1371,"f",FALSE)</f>
        <v>49192</v>
      </c>
      <c r="E1371" s="177">
        <f>_xll.qlInterestRateIndexValueDate(IndexON,D1371)</f>
        <v>49192</v>
      </c>
      <c r="F1371" s="193">
        <f>IFERROR(_xll.qlIndexFixing(IndexON,D1371,TRUE,_xll.ohTrigger(RecalcTrigger,TriggerON)),NA())</f>
        <v>1.5926659067977411E-2</v>
      </c>
      <c r="H1371" s="42">
        <f>_xll.qlCalendarAdvance(Calendar,$H1370,B1371,"f",FALSE)</f>
        <v>49192</v>
      </c>
      <c r="I1371" s="177">
        <f>_xll.qlInterestRateIndexValueDate(Index1M,$H1371)</f>
        <v>49194</v>
      </c>
      <c r="J1371" s="182">
        <f>IFERROR(_xll.qlIndexFixing(Index1M,$H1371,TRUE,_xll.ohTrigger(RecalcTrigger,Trigger1M)),NA())</f>
        <v>1.5920914533874009E-2</v>
      </c>
      <c r="K1371" s="44">
        <f>IFERROR(_xll.qlIndexFixing(Index3M,H1371,TRUE,_xll.ohTrigger(RecalcTrigger,Trigger3M)),NA())</f>
        <v>1.6324903347034701E-2</v>
      </c>
      <c r="L1371" s="44">
        <f>IFERROR(_xll.qlIndexFixing(Index6M,$H1371,TRUE,_xll.ohTrigger(RecalcTrigger,Trigger6M)),NA())</f>
        <v>1.6302677904517931E-2</v>
      </c>
      <c r="M1371" s="183">
        <f>IFERROR(_xll.qlIndexFixing(Index1Y,$H1371,TRUE,_xll.ohTrigger(RecalcTrigger,Trigger1Y)),NA())</f>
        <v>1.6549845541679528E-2</v>
      </c>
      <c r="N1371" s="182">
        <f>IFERROR(_xll.qlIndexFixing(ONIndex1M,I1371,TRUE,_xll.ohTrigger(RecalcTrigger,Trigger1M)),NA())</f>
        <v>1.5927046276882351E-2</v>
      </c>
      <c r="O1371" s="44">
        <f>IFERROR(_xll.qlIndexFixing(ONIndex3M,I1371,TRUE,_xll.ohTrigger(RecalcTrigger,Trigger3M)),NA())</f>
        <v>1.6359189546610864E-2</v>
      </c>
      <c r="P1371" s="44">
        <f>IFERROR(_xll.qlIndexFixing(ONIndex6M,I1371,TRUE,_xll.ohTrigger(RecalcTrigger,Trigger6M)),NA())</f>
        <v>1.6384234194326552E-2</v>
      </c>
      <c r="Q1371" s="183">
        <f>IFERROR(_xll.qlIndexFixing(ONIndex1Y,I1371,TRUE,_xll.ohTrigger(RecalcTrigger,Trigger1Y)),NA())</f>
        <v>1.6717220132749233E-2</v>
      </c>
    </row>
    <row r="1372" spans="2:17" x14ac:dyDescent="0.2">
      <c r="B1372" s="39" t="s">
        <v>42</v>
      </c>
      <c r="D1372" s="42">
        <f>_xll.qlCalendarAdvance(Calendar,$D1371,B1372,"f",FALSE)</f>
        <v>49199</v>
      </c>
      <c r="E1372" s="177">
        <f>_xll.qlInterestRateIndexValueDate(IndexON,D1372)</f>
        <v>49199</v>
      </c>
      <c r="F1372" s="193">
        <f>IFERROR(_xll.qlIndexFixing(IndexON,D1372,TRUE,_xll.ohTrigger(RecalcTrigger,TriggerON)),NA())</f>
        <v>1.5916635473383067E-2</v>
      </c>
      <c r="H1372" s="42">
        <f>_xll.qlCalendarAdvance(Calendar,$H1371,B1372,"f",FALSE)</f>
        <v>49199</v>
      </c>
      <c r="I1372" s="177">
        <f>_xll.qlInterestRateIndexValueDate(Index1M,$H1372)</f>
        <v>49201</v>
      </c>
      <c r="J1372" s="182">
        <f>IFERROR(_xll.qlIndexFixing(Index1M,$H1372,TRUE,_xll.ohTrigger(RecalcTrigger,Trigger1M)),NA())</f>
        <v>1.5910519332361928E-2</v>
      </c>
      <c r="K1372" s="44">
        <f>IFERROR(_xll.qlIndexFixing(Index3M,H1372,TRUE,_xll.ohTrigger(RecalcTrigger,Trigger3M)),NA())</f>
        <v>1.6313325679634089E-2</v>
      </c>
      <c r="L1372" s="44">
        <f>IFERROR(_xll.qlIndexFixing(Index6M,$H1372,TRUE,_xll.ohTrigger(RecalcTrigger,Trigger6M)),NA())</f>
        <v>1.6290575504557068E-2</v>
      </c>
      <c r="M1372" s="183">
        <f>IFERROR(_xll.qlIndexFixing(Index1Y,$H1372,TRUE,_xll.ohTrigger(RecalcTrigger,Trigger1Y)),NA())</f>
        <v>1.6537665894513637E-2</v>
      </c>
      <c r="N1372" s="182">
        <f>IFERROR(_xll.qlIndexFixing(ONIndex1M,I1372,TRUE,_xll.ohTrigger(RecalcTrigger,Trigger1M)),NA())</f>
        <v>1.5916689891852798E-2</v>
      </c>
      <c r="O1372" s="44">
        <f>IFERROR(_xll.qlIndexFixing(ONIndex3M,I1372,TRUE,_xll.ohTrigger(RecalcTrigger,Trigger3M)),NA())</f>
        <v>1.6347674767001052E-2</v>
      </c>
      <c r="P1372" s="44">
        <f>IFERROR(_xll.qlIndexFixing(ONIndex6M,I1372,TRUE,_xll.ohTrigger(RecalcTrigger,Trigger6M)),NA())</f>
        <v>1.6372207827384244E-2</v>
      </c>
      <c r="Q1372" s="183">
        <f>IFERROR(_xll.qlIndexFixing(ONIndex1Y,I1372,TRUE,_xll.ohTrigger(RecalcTrigger,Trigger1Y)),NA())</f>
        <v>1.6705325007304594E-2</v>
      </c>
    </row>
    <row r="1373" spans="2:17" x14ac:dyDescent="0.2">
      <c r="B1373" s="39" t="s">
        <v>42</v>
      </c>
      <c r="D1373" s="42">
        <f>_xll.qlCalendarAdvance(Calendar,$D1372,B1373,"f",FALSE)</f>
        <v>49206</v>
      </c>
      <c r="E1373" s="177">
        <f>_xll.qlInterestRateIndexValueDate(IndexON,D1373)</f>
        <v>49206</v>
      </c>
      <c r="F1373" s="193">
        <f>IFERROR(_xll.qlIndexFixing(IndexON,D1373,TRUE,_xll.ohTrigger(RecalcTrigger,TriggerON)),NA())</f>
        <v>1.5906599643056296E-2</v>
      </c>
      <c r="H1373" s="42">
        <f>_xll.qlCalendarAdvance(Calendar,$H1372,B1373,"f",FALSE)</f>
        <v>49206</v>
      </c>
      <c r="I1373" s="177">
        <f>_xll.qlInterestRateIndexValueDate(Index1M,$H1373)</f>
        <v>49208</v>
      </c>
      <c r="J1373" s="182">
        <f>IFERROR(_xll.qlIndexFixing(Index1M,$H1373,TRUE,_xll.ohTrigger(RecalcTrigger,Trigger1M)),NA())</f>
        <v>1.5900109337543267E-2</v>
      </c>
      <c r="K1373" s="44">
        <f>IFERROR(_xll.qlIndexFixing(Index3M,H1373,TRUE,_xll.ohTrigger(RecalcTrigger,Trigger3M)),NA())</f>
        <v>1.6301745953251921E-2</v>
      </c>
      <c r="L1373" s="44">
        <f>IFERROR(_xll.qlIndexFixing(Index6M,$H1373,TRUE,_xll.ohTrigger(RecalcTrigger,Trigger6M)),NA())</f>
        <v>1.6278476196863421E-2</v>
      </c>
      <c r="M1373" s="183">
        <f>IFERROR(_xll.qlIndexFixing(Index1Y,$H1373,TRUE,_xll.ohTrigger(RecalcTrigger,Trigger1Y)),NA())</f>
        <v>1.6525485116135143E-2</v>
      </c>
      <c r="N1373" s="182">
        <f>IFERROR(_xll.qlIndexFixing(ONIndex1M,I1373,TRUE,_xll.ohTrigger(RecalcTrigger,Trigger1M)),NA())</f>
        <v>1.5906318340395131E-2</v>
      </c>
      <c r="O1373" s="44">
        <f>IFERROR(_xll.qlIndexFixing(ONIndex3M,I1373,TRUE,_xll.ohTrigger(RecalcTrigger,Trigger3M)),NA())</f>
        <v>1.6336156268126345E-2</v>
      </c>
      <c r="P1373" s="44">
        <f>IFERROR(_xll.qlIndexFixing(ONIndex6M,I1373,TRUE,_xll.ohTrigger(RecalcTrigger,Trigger6M)),NA())</f>
        <v>1.636018102359138E-2</v>
      </c>
      <c r="Q1373" s="183">
        <f>IFERROR(_xll.qlIndexFixing(ONIndex1Y,I1373,TRUE,_xll.ohTrigger(RecalcTrigger,Trigger1Y)),NA())</f>
        <v>1.6693422669069591E-2</v>
      </c>
    </row>
    <row r="1374" spans="2:17" x14ac:dyDescent="0.2">
      <c r="B1374" s="39" t="s">
        <v>42</v>
      </c>
      <c r="D1374" s="42">
        <f>_xll.qlCalendarAdvance(Calendar,$D1373,B1374,"f",FALSE)</f>
        <v>49213</v>
      </c>
      <c r="E1374" s="177">
        <f>_xll.qlInterestRateIndexValueDate(IndexON,D1374)</f>
        <v>49213</v>
      </c>
      <c r="F1374" s="193">
        <f>IFERROR(_xll.qlIndexFixing(IndexON,D1374,TRUE,_xll.ohTrigger(RecalcTrigger,TriggerON)),NA())</f>
        <v>1.5896551818563864E-2</v>
      </c>
      <c r="H1374" s="42">
        <f>_xll.qlCalendarAdvance(Calendar,$H1373,B1374,"f",FALSE)</f>
        <v>49213</v>
      </c>
      <c r="I1374" s="177">
        <f>_xll.qlInterestRateIndexValueDate(Index1M,$H1374)</f>
        <v>49215</v>
      </c>
      <c r="J1374" s="182">
        <f>IFERROR(_xll.qlIndexFixing(Index1M,$H1374,TRUE,_xll.ohTrigger(RecalcTrigger,Trigger1M)),NA())</f>
        <v>1.5889684783538249E-2</v>
      </c>
      <c r="K1374" s="44">
        <f>IFERROR(_xll.qlIndexFixing(Index3M,H1374,TRUE,_xll.ohTrigger(RecalcTrigger,Trigger3M)),NA())</f>
        <v>1.6290164448238886E-2</v>
      </c>
      <c r="L1374" s="44">
        <f>IFERROR(_xll.qlIndexFixing(Index6M,$H1374,TRUE,_xll.ohTrigger(RecalcTrigger,Trigger6M)),NA())</f>
        <v>1.6266380263011089E-2</v>
      </c>
      <c r="M1374" s="183">
        <f>IFERROR(_xll.qlIndexFixing(Index1Y,$H1374,TRUE,_xll.ohTrigger(RecalcTrigger,Trigger1Y)),NA())</f>
        <v>1.6513303444678381E-2</v>
      </c>
      <c r="N1374" s="182">
        <f>IFERROR(_xll.qlIndexFixing(ONIndex1M,I1374,TRUE,_xll.ohTrigger(RecalcTrigger,Trigger1M)),NA())</f>
        <v>1.5895931856322321E-2</v>
      </c>
      <c r="O1374" s="44">
        <f>IFERROR(_xll.qlIndexFixing(ONIndex3M,I1374,TRUE,_xll.ohTrigger(RecalcTrigger,Trigger3M)),NA())</f>
        <v>1.6324634329363263E-2</v>
      </c>
      <c r="P1374" s="44">
        <f>IFERROR(_xll.qlIndexFixing(ONIndex6M,I1374,TRUE,_xll.ohTrigger(RecalcTrigger,Trigger6M)),NA())</f>
        <v>1.6348154062324483E-2</v>
      </c>
      <c r="Q1374" s="183">
        <f>IFERROR(_xll.qlIndexFixing(ONIndex1Y,I1374,TRUE,_xll.ohTrigger(RecalcTrigger,Trigger1Y)),NA())</f>
        <v>1.6681513352576616E-2</v>
      </c>
    </row>
    <row r="1375" spans="2:17" x14ac:dyDescent="0.2">
      <c r="B1375" s="39" t="s">
        <v>42</v>
      </c>
      <c r="D1375" s="42">
        <f>_xll.qlCalendarAdvance(Calendar,$D1374,B1375,"f",FALSE)</f>
        <v>49220</v>
      </c>
      <c r="E1375" s="177">
        <f>_xll.qlInterestRateIndexValueDate(IndexON,D1375)</f>
        <v>49220</v>
      </c>
      <c r="F1375" s="193">
        <f>IFERROR(_xll.qlIndexFixing(IndexON,D1375,TRUE,_xll.ohTrigger(RecalcTrigger,TriggerON)),NA())</f>
        <v>1.5886492241472538E-2</v>
      </c>
      <c r="H1375" s="42">
        <f>_xll.qlCalendarAdvance(Calendar,$H1374,B1375,"f",FALSE)</f>
        <v>49220</v>
      </c>
      <c r="I1375" s="177">
        <f>_xll.qlInterestRateIndexValueDate(Index1M,$H1375)</f>
        <v>49222</v>
      </c>
      <c r="J1375" s="182">
        <f>IFERROR(_xll.qlIndexFixing(Index1M,$H1375,TRUE,_xll.ohTrigger(RecalcTrigger,Trigger1M)),NA())</f>
        <v>1.5879245904472095E-2</v>
      </c>
      <c r="K1375" s="44">
        <f>IFERROR(_xll.qlIndexFixing(Index3M,H1375,TRUE,_xll.ohTrigger(RecalcTrigger,Trigger3M)),NA())</f>
        <v>1.6278121355118906E-2</v>
      </c>
      <c r="L1375" s="44">
        <f>IFERROR(_xll.qlIndexFixing(Index6M,$H1375,TRUE,_xll.ohTrigger(RecalcTrigger,Trigger6M)),NA())</f>
        <v>1.6253791514882664E-2</v>
      </c>
      <c r="M1375" s="183">
        <f>IFERROR(_xll.qlIndexFixing(Index1Y,$H1375,TRUE,_xll.ohTrigger(RecalcTrigger,Trigger1Y)),NA())</f>
        <v>1.6501121118268049E-2</v>
      </c>
      <c r="N1375" s="182">
        <f>IFERROR(_xll.qlIndexFixing(ONIndex1M,I1375,TRUE,_xll.ohTrigger(RecalcTrigger,Trigger1M)),NA())</f>
        <v>1.5885530673367398E-2</v>
      </c>
      <c r="O1375" s="44">
        <f>IFERROR(_xll.qlIndexFixing(ONIndex3M,I1375,TRUE,_xll.ohTrigger(RecalcTrigger,Trigger3M)),NA())</f>
        <v>1.6313109229928457E-2</v>
      </c>
      <c r="P1375" s="44">
        <f>IFERROR(_xll.qlIndexFixing(ONIndex6M,I1375,TRUE,_xll.ohTrigger(RecalcTrigger,Trigger6M)),NA())</f>
        <v>1.6336127222880137E-2</v>
      </c>
      <c r="Q1375" s="183">
        <f>IFERROR(_xll.qlIndexFixing(ONIndex1Y,I1375,TRUE,_xll.ohTrigger(RecalcTrigger,Trigger1Y)),NA())</f>
        <v>1.666959729179851E-2</v>
      </c>
    </row>
    <row r="1376" spans="2:17" x14ac:dyDescent="0.2">
      <c r="B1376" s="39" t="s">
        <v>42</v>
      </c>
      <c r="D1376" s="42">
        <f>_xll.qlCalendarAdvance(Calendar,$D1375,B1376,"f",FALSE)</f>
        <v>49227</v>
      </c>
      <c r="E1376" s="177">
        <f>_xll.qlInterestRateIndexValueDate(IndexON,D1376)</f>
        <v>49227</v>
      </c>
      <c r="F1376" s="193">
        <f>IFERROR(_xll.qlIndexFixing(IndexON,D1376,TRUE,_xll.ohTrigger(RecalcTrigger,TriggerON)),NA())</f>
        <v>1.5876421153429021E-2</v>
      </c>
      <c r="H1376" s="42">
        <f>_xll.qlCalendarAdvance(Calendar,$H1375,B1376,"f",FALSE)</f>
        <v>49227</v>
      </c>
      <c r="I1376" s="177">
        <f>_xll.qlInterestRateIndexValueDate(Index1M,$H1376)</f>
        <v>49229</v>
      </c>
      <c r="J1376" s="182">
        <f>IFERROR(_xll.qlIndexFixing(Index1M,$H1376,TRUE,_xll.ohTrigger(RecalcTrigger,Trigger1M)),NA())</f>
        <v>1.5868792934470022E-2</v>
      </c>
      <c r="K1376" s="44">
        <f>IFERROR(_xll.qlIndexFixing(Index3M,H1376,TRUE,_xll.ohTrigger(RecalcTrigger,Trigger3M)),NA())</f>
        <v>1.6266536578693796E-2</v>
      </c>
      <c r="L1376" s="44">
        <f>IFERROR(_xll.qlIndexFixing(Index6M,$H1376,TRUE,_xll.ohTrigger(RecalcTrigger,Trigger6M)),NA())</f>
        <v>1.624170300897693E-2</v>
      </c>
      <c r="M1376" s="183">
        <f>IFERROR(_xll.qlIndexFixing(Index1Y,$H1376,TRUE,_xll.ohTrigger(RecalcTrigger,Trigger1Y)),NA())</f>
        <v>1.648893837501636E-2</v>
      </c>
      <c r="N1376" s="182">
        <f>IFERROR(_xll.qlIndexFixing(ONIndex1M,I1376,TRUE,_xll.ohTrigger(RecalcTrigger,Trigger1M)),NA())</f>
        <v>1.5875115025343334E-2</v>
      </c>
      <c r="O1376" s="44">
        <f>IFERROR(_xll.qlIndexFixing(ONIndex3M,I1376,TRUE,_xll.ohTrigger(RecalcTrigger,Trigger3M)),NA())</f>
        <v>1.6301581248798769E-2</v>
      </c>
      <c r="P1376" s="44">
        <f>IFERROR(_xll.qlIndexFixing(ONIndex6M,I1376,TRUE,_xll.ohTrigger(RecalcTrigger,Trigger6M)),NA())</f>
        <v>1.6324100784634865E-2</v>
      </c>
      <c r="Q1376" s="183">
        <f>IFERROR(_xll.qlIndexFixing(ONIndex1Y,I1376,TRUE,_xll.ohTrigger(RecalcTrigger,Trigger1Y)),NA())</f>
        <v>1.6657674720947924E-2</v>
      </c>
    </row>
    <row r="1377" spans="2:17" x14ac:dyDescent="0.2">
      <c r="B1377" s="39" t="s">
        <v>42</v>
      </c>
      <c r="D1377" s="42">
        <f>_xll.qlCalendarAdvance(Calendar,$D1376,B1377,"f",FALSE)</f>
        <v>49234</v>
      </c>
      <c r="E1377" s="177">
        <f>_xll.qlInterestRateIndexValueDate(IndexON,D1377)</f>
        <v>49234</v>
      </c>
      <c r="F1377" s="193">
        <f>IFERROR(_xll.qlIndexFixing(IndexON,D1377,TRUE,_xll.ohTrigger(RecalcTrigger,TriggerON)),NA())</f>
        <v>1.5866338796000079E-2</v>
      </c>
      <c r="H1377" s="42">
        <f>_xll.qlCalendarAdvance(Calendar,$H1376,B1377,"f",FALSE)</f>
        <v>49234</v>
      </c>
      <c r="I1377" s="177">
        <f>_xll.qlInterestRateIndexValueDate(Index1M,$H1377)</f>
        <v>49236</v>
      </c>
      <c r="J1377" s="182">
        <f>IFERROR(_xll.qlIndexFixing(Index1M,$H1377,TRUE,_xll.ohTrigger(RecalcTrigger,Trigger1M)),NA())</f>
        <v>1.5858326107652254E-2</v>
      </c>
      <c r="K1377" s="44">
        <f>IFERROR(_xll.qlIndexFixing(Index3M,H1377,TRUE,_xll.ohTrigger(RecalcTrigger,Trigger3M)),NA())</f>
        <v>1.6254950885026747E-2</v>
      </c>
      <c r="L1377" s="44">
        <f>IFERROR(_xll.qlIndexFixing(Index6M,$H1377,TRUE,_xll.ohTrigger(RecalcTrigger,Trigger6M)),NA())</f>
        <v>1.6229618742300826E-2</v>
      </c>
      <c r="M1377" s="183">
        <f>IFERROR(_xll.qlIndexFixing(Index1Y,$H1377,TRUE,_xll.ohTrigger(RecalcTrigger,Trigger1Y)),NA())</f>
        <v>1.6476755453023482E-2</v>
      </c>
      <c r="N1377" s="182">
        <f>IFERROR(_xll.qlIndexFixing(ONIndex1M,I1377,TRUE,_xll.ohTrigger(RecalcTrigger,Trigger1M)),NA())</f>
        <v>1.5864685145823287E-2</v>
      </c>
      <c r="O1377" s="44">
        <f>IFERROR(_xll.qlIndexFixing(ONIndex3M,I1377,TRUE,_xll.ohTrigger(RecalcTrigger,Trigger3M)),NA())</f>
        <v>1.6290050665350719E-2</v>
      </c>
      <c r="P1377" s="44">
        <f>IFERROR(_xll.qlIndexFixing(ONIndex6M,I1377,TRUE,_xll.ohTrigger(RecalcTrigger,Trigger6M)),NA())</f>
        <v>1.6312075027045125E-2</v>
      </c>
      <c r="Q1377" s="183">
        <f>IFERROR(_xll.qlIndexFixing(ONIndex1Y,I1377,TRUE,_xll.ohTrigger(RecalcTrigger,Trigger1Y)),NA())</f>
        <v>1.6645745874237505E-2</v>
      </c>
    </row>
    <row r="1378" spans="2:17" x14ac:dyDescent="0.2">
      <c r="B1378" s="39" t="s">
        <v>42</v>
      </c>
      <c r="D1378" s="42">
        <f>_xll.qlCalendarAdvance(Calendar,$D1377,B1378,"f",FALSE)</f>
        <v>49241</v>
      </c>
      <c r="E1378" s="177">
        <f>_xll.qlInterestRateIndexValueDate(IndexON,D1378)</f>
        <v>49241</v>
      </c>
      <c r="F1378" s="193">
        <f>IFERROR(_xll.qlIndexFixing(IndexON,D1378,TRUE,_xll.ohTrigger(RecalcTrigger,TriggerON)),NA())</f>
        <v>1.5856245410752479E-2</v>
      </c>
      <c r="H1378" s="42">
        <f>_xll.qlCalendarAdvance(Calendar,$H1377,B1378,"f",FALSE)</f>
        <v>49241</v>
      </c>
      <c r="I1378" s="177">
        <f>_xll.qlInterestRateIndexValueDate(Index1M,$H1378)</f>
        <v>49243</v>
      </c>
      <c r="J1378" s="182">
        <f>IFERROR(_xll.qlIndexFixing(Index1M,$H1378,TRUE,_xll.ohTrigger(RecalcTrigger,Trigger1M)),NA())</f>
        <v>1.5847845658139015E-2</v>
      </c>
      <c r="K1378" s="44">
        <f>IFERROR(_xll.qlIndexFixing(Index3M,H1378,TRUE,_xll.ohTrigger(RecalcTrigger,Trigger3M)),NA())</f>
        <v>1.6243364554463079E-2</v>
      </c>
      <c r="L1378" s="44">
        <f>IFERROR(_xll.qlIndexFixing(Index6M,$H1378,TRUE,_xll.ohTrigger(RecalcTrigger,Trigger6M)),NA())</f>
        <v>1.6217538996413296E-2</v>
      </c>
      <c r="M1378" s="183">
        <f>IFERROR(_xll.qlIndexFixing(Index1Y,$H1378,TRUE,_xll.ohTrigger(RecalcTrigger,Trigger1Y)),NA())</f>
        <v>1.6464572590378642E-2</v>
      </c>
      <c r="N1378" s="182">
        <f>IFERROR(_xll.qlIndexFixing(ONIndex1M,I1378,TRUE,_xll.ohTrigger(RecalcTrigger,Trigger1M)),NA())</f>
        <v>1.5854241268939973E-2</v>
      </c>
      <c r="O1378" s="44">
        <f>IFERROR(_xll.qlIndexFixing(ONIndex3M,I1378,TRUE,_xll.ohTrigger(RecalcTrigger,Trigger3M)),NA())</f>
        <v>1.6278517758800959E-2</v>
      </c>
      <c r="P1378" s="44">
        <f>IFERROR(_xll.qlIndexFixing(ONIndex6M,I1378,TRUE,_xll.ohTrigger(RecalcTrigger,Trigger6M)),NA())</f>
        <v>1.6300050229247631E-2</v>
      </c>
      <c r="Q1378" s="183">
        <f>IFERROR(_xll.qlIndexFixing(ONIndex1Y,I1378,TRUE,_xll.ohTrigger(RecalcTrigger,Trigger1Y)),NA())</f>
        <v>1.6633810985720032E-2</v>
      </c>
    </row>
    <row r="1379" spans="2:17" x14ac:dyDescent="0.2">
      <c r="B1379" s="39" t="s">
        <v>42</v>
      </c>
      <c r="D1379" s="42">
        <f>_xll.qlCalendarAdvance(Calendar,$D1378,B1379,"f",FALSE)</f>
        <v>49248</v>
      </c>
      <c r="E1379" s="177">
        <f>_xll.qlInterestRateIndexValueDate(IndexON,D1379)</f>
        <v>49248</v>
      </c>
      <c r="F1379" s="193">
        <f>IFERROR(_xll.qlIndexFixing(IndexON,D1379,TRUE,_xll.ohTrigger(RecalcTrigger,TriggerON)),NA())</f>
        <v>1.5846141239332923E-2</v>
      </c>
      <c r="H1379" s="42">
        <f>_xll.qlCalendarAdvance(Calendar,$H1378,B1379,"f",FALSE)</f>
        <v>49248</v>
      </c>
      <c r="I1379" s="177">
        <f>_xll.qlInterestRateIndexValueDate(Index1M,$H1379)</f>
        <v>49250</v>
      </c>
      <c r="J1379" s="182">
        <f>IFERROR(_xll.qlIndexFixing(Index1M,$H1379,TRUE,_xll.ohTrigger(RecalcTrigger,Trigger1M)),NA())</f>
        <v>1.5837351820053025E-2</v>
      </c>
      <c r="K1379" s="44">
        <f>IFERROR(_xll.qlIndexFixing(Index3M,H1379,TRUE,_xll.ohTrigger(RecalcTrigger,Trigger3M)),NA())</f>
        <v>1.6231777867350708E-2</v>
      </c>
      <c r="L1379" s="44">
        <f>IFERROR(_xll.qlIndexFixing(Index6M,$H1379,TRUE,_xll.ohTrigger(RecalcTrigger,Trigger6M)),NA())</f>
        <v>1.6205961056035223E-2</v>
      </c>
      <c r="M1379" s="183">
        <f>IFERROR(_xll.qlIndexFixing(Index1Y,$H1379,TRUE,_xll.ohTrigger(RecalcTrigger,Trigger1Y)),NA())</f>
        <v>1.6452390025159663E-2</v>
      </c>
      <c r="N1379" s="182">
        <f>IFERROR(_xll.qlIndexFixing(ONIndex1M,I1379,TRUE,_xll.ohTrigger(RecalcTrigger,Trigger1M)),NA())</f>
        <v>1.5843783628026742E-2</v>
      </c>
      <c r="O1379" s="44">
        <f>IFERROR(_xll.qlIndexFixing(ONIndex3M,I1379,TRUE,_xll.ohTrigger(RecalcTrigger,Trigger3M)),NA())</f>
        <v>1.6266982808126329E-2</v>
      </c>
      <c r="P1379" s="44">
        <f>IFERROR(_xll.qlIndexFixing(ONIndex6M,I1379,TRUE,_xll.ohTrigger(RecalcTrigger,Trigger6M)),NA())</f>
        <v>1.6288026670858713E-2</v>
      </c>
      <c r="Q1379" s="183">
        <f>IFERROR(_xll.qlIndexFixing(ONIndex1Y,I1379,TRUE,_xll.ohTrigger(RecalcTrigger,Trigger1Y)),NA())</f>
        <v>1.6621870289847962E-2</v>
      </c>
    </row>
    <row r="1380" spans="2:17" x14ac:dyDescent="0.2">
      <c r="B1380" s="39" t="s">
        <v>42</v>
      </c>
      <c r="D1380" s="42">
        <f>_xll.qlCalendarAdvance(Calendar,$D1379,B1380,"f",FALSE)</f>
        <v>49255</v>
      </c>
      <c r="E1380" s="177">
        <f>_xll.qlInterestRateIndexValueDate(IndexON,D1380)</f>
        <v>49255</v>
      </c>
      <c r="F1380" s="193">
        <f>IFERROR(_xll.qlIndexFixing(IndexON,D1380,TRUE,_xll.ohTrigger(RecalcTrigger,TriggerON)),NA())</f>
        <v>1.5836026523308178E-2</v>
      </c>
      <c r="H1380" s="42">
        <f>_xll.qlCalendarAdvance(Calendar,$H1379,B1380,"f",FALSE)</f>
        <v>49255</v>
      </c>
      <c r="I1380" s="177">
        <f>_xll.qlInterestRateIndexValueDate(Index1M,$H1380)</f>
        <v>49257</v>
      </c>
      <c r="J1380" s="182">
        <f>IFERROR(_xll.qlIndexFixing(Index1M,$H1380,TRUE,_xll.ohTrigger(RecalcTrigger,Trigger1M)),NA())</f>
        <v>1.582684482751201E-2</v>
      </c>
      <c r="K1380" s="44">
        <f>IFERROR(_xll.qlIndexFixing(Index3M,H1380,TRUE,_xll.ohTrigger(RecalcTrigger,Trigger3M)),NA())</f>
        <v>1.6220191104033204E-2</v>
      </c>
      <c r="L1380" s="44">
        <f>IFERROR(_xll.qlIndexFixing(Index6M,$H1380,TRUE,_xll.ohTrigger(RecalcTrigger,Trigger6M)),NA())</f>
        <v>1.6193891277933605E-2</v>
      </c>
      <c r="M1380" s="183">
        <f>IFERROR(_xll.qlIndexFixing(Index1Y,$H1380,TRUE,_xll.ohTrigger(RecalcTrigger,Trigger1Y)),NA())</f>
        <v>1.6440207995432339E-2</v>
      </c>
      <c r="N1380" s="182">
        <f>IFERROR(_xll.qlIndexFixing(ONIndex1M,I1380,TRUE,_xll.ohTrigger(RecalcTrigger,Trigger1M)),NA())</f>
        <v>1.5833312457216309E-2</v>
      </c>
      <c r="O1380" s="44">
        <f>IFERROR(_xll.qlIndexFixing(ONIndex3M,I1380,TRUE,_xll.ohTrigger(RecalcTrigger,Trigger3M)),NA())</f>
        <v>1.6255446092783288E-2</v>
      </c>
      <c r="P1380" s="44">
        <f>IFERROR(_xll.qlIndexFixing(ONIndex6M,I1380,TRUE,_xll.ohTrigger(RecalcTrigger,Trigger6M)),NA())</f>
        <v>1.627600463109502E-2</v>
      </c>
      <c r="Q1380" s="183">
        <f>IFERROR(_xll.qlIndexFixing(ONIndex1Y,I1380,TRUE,_xll.ohTrigger(RecalcTrigger,Trigger1Y)),NA())</f>
        <v>1.6609924020594136E-2</v>
      </c>
    </row>
    <row r="1381" spans="2:17" x14ac:dyDescent="0.2">
      <c r="B1381" s="39" t="s">
        <v>42</v>
      </c>
      <c r="D1381" s="42">
        <f>_xll.qlCalendarAdvance(Calendar,$D1380,B1381,"f",FALSE)</f>
        <v>49262</v>
      </c>
      <c r="E1381" s="177">
        <f>_xll.qlInterestRateIndexValueDate(IndexON,D1381)</f>
        <v>49262</v>
      </c>
      <c r="F1381" s="193">
        <f>IFERROR(_xll.qlIndexFixing(IndexON,D1381,TRUE,_xll.ohTrigger(RecalcTrigger,TriggerON)),NA())</f>
        <v>1.5825901504404882E-2</v>
      </c>
      <c r="H1381" s="42">
        <f>_xll.qlCalendarAdvance(Calendar,$H1380,B1381,"f",FALSE)</f>
        <v>49262</v>
      </c>
      <c r="I1381" s="177">
        <f>_xll.qlInterestRateIndexValueDate(Index1M,$H1381)</f>
        <v>49264</v>
      </c>
      <c r="J1381" s="182">
        <f>IFERROR(_xll.qlIndexFixing(Index1M,$H1381,TRUE,_xll.ohTrigger(RecalcTrigger,Trigger1M)),NA())</f>
        <v>1.5816324914633695E-2</v>
      </c>
      <c r="K1381" s="44">
        <f>IFERROR(_xll.qlIndexFixing(Index3M,H1381,TRUE,_xll.ohTrigger(RecalcTrigger,Trigger3M)),NA())</f>
        <v>1.6208604544850673E-2</v>
      </c>
      <c r="L1381" s="44">
        <f>IFERROR(_xll.qlIndexFixing(Index6M,$H1381,TRUE,_xll.ohTrigger(RecalcTrigger,Trigger6M)),NA())</f>
        <v>1.61818268445105E-2</v>
      </c>
      <c r="M1381" s="183">
        <f>IFERROR(_xll.qlIndexFixing(Index1Y,$H1381,TRUE,_xll.ohTrigger(RecalcTrigger,Trigger1Y)),NA())</f>
        <v>1.6428026739251061E-2</v>
      </c>
      <c r="N1381" s="182">
        <f>IFERROR(_xll.qlIndexFixing(ONIndex1M,I1381,TRUE,_xll.ohTrigger(RecalcTrigger,Trigger1M)),NA())</f>
        <v>1.5822827990001898E-2</v>
      </c>
      <c r="O1381" s="44">
        <f>IFERROR(_xll.qlIndexFixing(ONIndex3M,I1381,TRUE,_xll.ohTrigger(RecalcTrigger,Trigger3M)),NA())</f>
        <v>1.6243907891828613E-2</v>
      </c>
      <c r="P1381" s="44">
        <f>IFERROR(_xll.qlIndexFixing(ONIndex6M,I1381,TRUE,_xll.ohTrigger(RecalcTrigger,Trigger6M)),NA())</f>
        <v>1.6263984389333075E-2</v>
      </c>
      <c r="Q1381" s="183">
        <f>IFERROR(_xll.qlIndexFixing(ONIndex1Y,I1381,TRUE,_xll.ohTrigger(RecalcTrigger,Trigger1Y)),NA())</f>
        <v>1.6597972412091266E-2</v>
      </c>
    </row>
    <row r="1382" spans="2:17" x14ac:dyDescent="0.2">
      <c r="B1382" s="39" t="s">
        <v>42</v>
      </c>
      <c r="D1382" s="42">
        <f>_xll.qlCalendarAdvance(Calendar,$D1381,B1382,"f",FALSE)</f>
        <v>49269</v>
      </c>
      <c r="E1382" s="177">
        <f>_xll.qlInterestRateIndexValueDate(IndexON,D1382)</f>
        <v>49269</v>
      </c>
      <c r="F1382" s="193">
        <f>IFERROR(_xll.qlIndexFixing(IndexON,D1382,TRUE,_xll.ohTrigger(RecalcTrigger,TriggerON)),NA())</f>
        <v>1.5815766424109867E-2</v>
      </c>
      <c r="H1382" s="42">
        <f>_xll.qlCalendarAdvance(Calendar,$H1381,B1382,"f",FALSE)</f>
        <v>49269</v>
      </c>
      <c r="I1382" s="177">
        <f>_xll.qlInterestRateIndexValueDate(Index1M,$H1382)</f>
        <v>49271</v>
      </c>
      <c r="J1382" s="182">
        <f>IFERROR(_xll.qlIndexFixing(Index1M,$H1382,TRUE,_xll.ohTrigger(RecalcTrigger,Trigger1M)),NA())</f>
        <v>1.5804978757789634E-2</v>
      </c>
      <c r="K1382" s="44">
        <f>IFERROR(_xll.qlIndexFixing(Index3M,H1382,TRUE,_xll.ohTrigger(RecalcTrigger,Trigger3M)),NA())</f>
        <v>1.6197018470138866E-2</v>
      </c>
      <c r="L1382" s="44">
        <f>IFERROR(_xll.qlIndexFixing(Index6M,$H1382,TRUE,_xll.ohTrigger(RecalcTrigger,Trigger6M)),NA())</f>
        <v>1.6169768037286571E-2</v>
      </c>
      <c r="M1382" s="183">
        <f>IFERROR(_xll.qlIndexFixing(Index1Y,$H1382,TRUE,_xll.ohTrigger(RecalcTrigger,Trigger1Y)),NA())</f>
        <v>1.6415846494659062E-2</v>
      </c>
      <c r="N1382" s="182">
        <f>IFERROR(_xll.qlIndexFixing(ONIndex1M,I1382,TRUE,_xll.ohTrigger(RecalcTrigger,Trigger1M)),NA())</f>
        <v>1.581233046035635E-2</v>
      </c>
      <c r="O1382" s="44">
        <f>IFERROR(_xll.qlIndexFixing(ONIndex3M,I1382,TRUE,_xll.ohTrigger(RecalcTrigger,Trigger3M)),NA())</f>
        <v>1.6232368484478954E-2</v>
      </c>
      <c r="P1382" s="44">
        <f>IFERROR(_xll.qlIndexFixing(ONIndex6M,I1382,TRUE,_xll.ohTrigger(RecalcTrigger,Trigger6M)),NA())</f>
        <v>1.6251966224789527E-2</v>
      </c>
      <c r="Q1382" s="183">
        <f>IFERROR(_xll.qlIndexFixing(ONIndex1Y,I1382,TRUE,_xll.ohTrigger(RecalcTrigger,Trigger1Y)),NA())</f>
        <v>1.6586015698711876E-2</v>
      </c>
    </row>
    <row r="1383" spans="2:17" x14ac:dyDescent="0.2">
      <c r="B1383" s="39" t="s">
        <v>42</v>
      </c>
      <c r="D1383" s="42">
        <f>_xll.qlCalendarAdvance(Calendar,$D1382,B1383,"f",FALSE)</f>
        <v>49276</v>
      </c>
      <c r="E1383" s="177">
        <f>_xll.qlInterestRateIndexValueDate(IndexON,D1383)</f>
        <v>49276</v>
      </c>
      <c r="F1383" s="193">
        <f>IFERROR(_xll.qlIndexFixing(IndexON,D1383,TRUE,_xll.ohTrigger(RecalcTrigger,TriggerON)),NA())</f>
        <v>1.5805621523989899E-2</v>
      </c>
      <c r="H1383" s="42">
        <f>_xll.qlCalendarAdvance(Calendar,$H1382,B1383,"f",FALSE)</f>
        <v>49276</v>
      </c>
      <c r="I1383" s="177">
        <f>_xll.qlInterestRateIndexValueDate(Index1M,$H1383)</f>
        <v>49278</v>
      </c>
      <c r="J1383" s="182">
        <f>IFERROR(_xll.qlIndexFixing(Index1M,$H1383,TRUE,_xll.ohTrigger(RecalcTrigger,Trigger1M)),NA())</f>
        <v>1.579647055845422E-2</v>
      </c>
      <c r="K1383" s="44">
        <f>IFERROR(_xll.qlIndexFixing(Index3M,H1383,TRUE,_xll.ohTrigger(RecalcTrigger,Trigger3M)),NA())</f>
        <v>1.6186361031454766E-2</v>
      </c>
      <c r="L1383" s="44">
        <f>IFERROR(_xll.qlIndexFixing(Index6M,$H1383,TRUE,_xll.ohTrigger(RecalcTrigger,Trigger6M)),NA())</f>
        <v>1.6157217932934596E-2</v>
      </c>
      <c r="M1383" s="183">
        <f>IFERROR(_xll.qlIndexFixing(Index1Y,$H1383,TRUE,_xll.ohTrigger(RecalcTrigger,Trigger1Y)),NA())</f>
        <v>1.6403667499686869E-2</v>
      </c>
      <c r="N1383" s="182">
        <f>IFERROR(_xll.qlIndexFixing(ONIndex1M,I1383,TRUE,_xll.ohTrigger(RecalcTrigger,Trigger1M)),NA())</f>
        <v>1.5801820101932762E-2</v>
      </c>
      <c r="O1383" s="44">
        <f>IFERROR(_xll.qlIndexFixing(ONIndex3M,I1383,TRUE,_xll.ohTrigger(RecalcTrigger,Trigger3M)),NA())</f>
        <v>1.6220828149950961E-2</v>
      </c>
      <c r="P1383" s="44">
        <f>IFERROR(_xll.qlIndexFixing(ONIndex6M,I1383,TRUE,_xll.ohTrigger(RecalcTrigger,Trigger6M)),NA())</f>
        <v>1.6239950417160642E-2</v>
      </c>
      <c r="Q1383" s="183">
        <f>IFERROR(_xll.qlIndexFixing(ONIndex1Y,I1383,TRUE,_xll.ohTrigger(RecalcTrigger,Trigger1Y)),NA())</f>
        <v>1.6574054114508741E-2</v>
      </c>
    </row>
    <row r="1384" spans="2:17" x14ac:dyDescent="0.2">
      <c r="B1384" s="39" t="s">
        <v>42</v>
      </c>
      <c r="D1384" s="42">
        <f>_xll.qlCalendarAdvance(Calendar,$D1383,B1384,"f",FALSE)</f>
        <v>49283</v>
      </c>
      <c r="E1384" s="177">
        <f>_xll.qlInterestRateIndexValueDate(IndexON,D1384)</f>
        <v>49283</v>
      </c>
      <c r="F1384" s="193">
        <f>IFERROR(_xll.qlIndexFixing(IndexON,D1384,TRUE,_xll.ohTrigger(RecalcTrigger,TriggerON)),NA())</f>
        <v>1.5795467045771616E-2</v>
      </c>
      <c r="H1384" s="42">
        <f>_xll.qlCalendarAdvance(Calendar,$H1383,B1384,"f",FALSE)</f>
        <v>49283</v>
      </c>
      <c r="I1384" s="177">
        <f>_xll.qlInterestRateIndexValueDate(Index1M,$H1384)</f>
        <v>49285</v>
      </c>
      <c r="J1384" s="182">
        <f>IFERROR(_xll.qlIndexFixing(Index1M,$H1384,TRUE,_xll.ohTrigger(RecalcTrigger,Trigger1M)),NA())</f>
        <v>1.5784689995162193E-2</v>
      </c>
      <c r="K1384" s="44">
        <f>IFERROR(_xll.qlIndexFixing(Index3M,H1384,TRUE,_xll.ohTrigger(RecalcTrigger,Trigger3M)),NA())</f>
        <v>1.6174777552652841E-2</v>
      </c>
      <c r="L1384" s="44">
        <f>IFERROR(_xll.qlIndexFixing(Index6M,$H1384,TRUE,_xll.ohTrigger(RecalcTrigger,Trigger6M)),NA())</f>
        <v>1.6145171224158573E-2</v>
      </c>
      <c r="M1384" s="183">
        <f>IFERROR(_xll.qlIndexFixing(Index1Y,$H1384,TRUE,_xll.ohTrigger(RecalcTrigger,Trigger1Y)),NA())</f>
        <v>1.6391489992354711E-2</v>
      </c>
      <c r="N1384" s="182">
        <f>IFERROR(_xll.qlIndexFixing(ONIndex1M,I1384,TRUE,_xll.ohTrigger(RecalcTrigger,Trigger1M)),NA())</f>
        <v>1.5791297148544103E-2</v>
      </c>
      <c r="O1384" s="44">
        <f>IFERROR(_xll.qlIndexFixing(ONIndex3M,I1384,TRUE,_xll.ohTrigger(RecalcTrigger,Trigger3M)),NA())</f>
        <v>1.6209287167381348E-2</v>
      </c>
      <c r="P1384" s="44">
        <f>IFERROR(_xll.qlIndexFixing(ONIndex6M,I1384,TRUE,_xll.ohTrigger(RecalcTrigger,Trigger6M)),NA())</f>
        <v>1.6227937245423263E-2</v>
      </c>
      <c r="Q1384" s="183">
        <f>IFERROR(_xll.qlIndexFixing(ONIndex1Y,I1384,TRUE,_xll.ohTrigger(RecalcTrigger,Trigger1Y)),NA())</f>
        <v>1.656208789369451E-2</v>
      </c>
    </row>
    <row r="1385" spans="2:17" x14ac:dyDescent="0.2">
      <c r="B1385" s="39" t="s">
        <v>42</v>
      </c>
      <c r="D1385" s="42">
        <f>_xll.qlCalendarAdvance(Calendar,$D1384,B1385,"f",FALSE)</f>
        <v>49290</v>
      </c>
      <c r="E1385" s="177">
        <f>_xll.qlInterestRateIndexValueDate(IndexON,D1385)</f>
        <v>49290</v>
      </c>
      <c r="F1385" s="193">
        <f>IFERROR(_xll.qlIndexFixing(IndexON,D1385,TRUE,_xll.ohTrigger(RecalcTrigger,TriggerON)),NA())</f>
        <v>1.5785303230861913E-2</v>
      </c>
      <c r="H1385" s="42">
        <f>_xll.qlCalendarAdvance(Calendar,$H1384,B1385,"f",FALSE)</f>
        <v>49290</v>
      </c>
      <c r="I1385" s="177">
        <f>_xll.qlInterestRateIndexValueDate(Index1M,$H1385)</f>
        <v>49292</v>
      </c>
      <c r="J1385" s="182">
        <f>IFERROR(_xll.qlIndexFixing(Index1M,$H1385,TRUE,_xll.ohTrigger(RecalcTrigger,Trigger1M)),NA())</f>
        <v>1.5774120742114428E-2</v>
      </c>
      <c r="K1385" s="44">
        <f>IFERROR(_xll.qlIndexFixing(Index3M,H1385,TRUE,_xll.ohTrigger(RecalcTrigger,Trigger3M)),NA())</f>
        <v>1.6163195358407378E-2</v>
      </c>
      <c r="L1385" s="44">
        <f>IFERROR(_xll.qlIndexFixing(Index6M,$H1385,TRUE,_xll.ohTrigger(RecalcTrigger,Trigger6M)),NA())</f>
        <v>1.6133131006900645E-2</v>
      </c>
      <c r="M1385" s="183">
        <f>IFERROR(_xll.qlIndexFixing(Index1Y,$H1385,TRUE,_xll.ohTrigger(RecalcTrigger,Trigger1Y)),NA())</f>
        <v>1.6379314210670782E-2</v>
      </c>
      <c r="N1385" s="182">
        <f>IFERROR(_xll.qlIndexFixing(ONIndex1M,I1385,TRUE,_xll.ohTrigger(RecalcTrigger,Trigger1M)),NA())</f>
        <v>1.5780761833843471E-2</v>
      </c>
      <c r="O1385" s="44">
        <f>IFERROR(_xll.qlIndexFixing(ONIndex3M,I1385,TRUE,_xll.ohTrigger(RecalcTrigger,Trigger3M)),NA())</f>
        <v>1.6197745815986764E-2</v>
      </c>
      <c r="P1385" s="44">
        <f>IFERROR(_xll.qlIndexFixing(ONIndex6M,I1385,TRUE,_xll.ohTrigger(RecalcTrigger,Trigger6M)),NA())</f>
        <v>1.6215926989273655E-2</v>
      </c>
      <c r="Q1385" s="183">
        <f>IFERROR(_xll.qlIndexFixing(ONIndex1Y,I1385,TRUE,_xll.ohTrigger(RecalcTrigger,Trigger1Y)),NA())</f>
        <v>1.6550117270481834E-2</v>
      </c>
    </row>
    <row r="1386" spans="2:17" x14ac:dyDescent="0.2">
      <c r="B1386" s="39" t="s">
        <v>42</v>
      </c>
      <c r="D1386" s="42">
        <f>_xll.qlCalendarAdvance(Calendar,$D1385,B1386,"f",FALSE)</f>
        <v>49297</v>
      </c>
      <c r="E1386" s="177">
        <f>_xll.qlInterestRateIndexValueDate(IndexON,D1386)</f>
        <v>49297</v>
      </c>
      <c r="F1386" s="193">
        <f>IFERROR(_xll.qlIndexFixing(IndexON,D1386,TRUE,_xll.ohTrigger(RecalcTrigger,TriggerON)),NA())</f>
        <v>1.5775130320987429E-2</v>
      </c>
      <c r="H1386" s="42">
        <f>_xll.qlCalendarAdvance(Calendar,$H1385,B1386,"f",FALSE)</f>
        <v>49297</v>
      </c>
      <c r="I1386" s="177">
        <f>_xll.qlInterestRateIndexValueDate(Index1M,$H1386)</f>
        <v>49299</v>
      </c>
      <c r="J1386" s="182">
        <f>IFERROR(_xll.qlIndexFixing(Index1M,$H1386,TRUE,_xll.ohTrigger(RecalcTrigger,Trigger1M)),NA())</f>
        <v>1.5763539739310495E-2</v>
      </c>
      <c r="K1386" s="44">
        <f>IFERROR(_xll.qlIndexFixing(Index3M,H1386,TRUE,_xll.ohTrigger(RecalcTrigger,Trigger3M)),NA())</f>
        <v>1.6151614729018604E-2</v>
      </c>
      <c r="L1386" s="44">
        <f>IFERROR(_xll.qlIndexFixing(Index6M,$H1386,TRUE,_xll.ohTrigger(RecalcTrigger,Trigger6M)),NA())</f>
        <v>1.6121097562666178E-2</v>
      </c>
      <c r="M1386" s="183">
        <f>IFERROR(_xll.qlIndexFixing(Index1Y,$H1386,TRUE,_xll.ohTrigger(RecalcTrigger,Trigger1Y)),NA())</f>
        <v>1.6367140392631443E-2</v>
      </c>
      <c r="N1386" s="182">
        <f>IFERROR(_xll.qlIndexFixing(ONIndex1M,I1386,TRUE,_xll.ohTrigger(RecalcTrigger,Trigger1M)),NA())</f>
        <v>1.5767198642153701E-2</v>
      </c>
      <c r="O1386" s="44">
        <f>IFERROR(_xll.qlIndexFixing(ONIndex3M,I1386,TRUE,_xll.ohTrigger(RecalcTrigger,Trigger3M)),NA())</f>
        <v>1.618290684313628E-2</v>
      </c>
      <c r="P1386" s="44">
        <f>IFERROR(_xll.qlIndexFixing(ONIndex6M,I1386,TRUE,_xll.ohTrigger(RecalcTrigger,Trigger6M)),NA())</f>
        <v>1.6200489964734999E-2</v>
      </c>
      <c r="Q1386" s="183">
        <f>IFERROR(_xll.qlIndexFixing(ONIndex1Y,I1386,TRUE,_xll.ohTrigger(RecalcTrigger,Trigger1Y)),NA())</f>
        <v>1.6534720377121559E-2</v>
      </c>
    </row>
    <row r="1387" spans="2:17" x14ac:dyDescent="0.2">
      <c r="B1387" s="39" t="s">
        <v>42</v>
      </c>
      <c r="D1387" s="42">
        <f>_xll.qlCalendarAdvance(Calendar,$D1386,B1387,"f",FALSE)</f>
        <v>49305</v>
      </c>
      <c r="E1387" s="177">
        <f>_xll.qlInterestRateIndexValueDate(IndexON,D1387)</f>
        <v>49305</v>
      </c>
      <c r="F1387" s="193">
        <f>IFERROR(_xll.qlIndexFixing(IndexON,D1387,TRUE,_xll.ohTrigger(RecalcTrigger,TriggerON)),NA())</f>
        <v>1.5763493311551358E-2</v>
      </c>
      <c r="H1387" s="42">
        <f>_xll.qlCalendarAdvance(Calendar,$H1386,B1387,"f",FALSE)</f>
        <v>49305</v>
      </c>
      <c r="I1387" s="177">
        <f>_xll.qlInterestRateIndexValueDate(Index1M,$H1387)</f>
        <v>49307</v>
      </c>
      <c r="J1387" s="182">
        <f>IFERROR(_xll.qlIndexFixing(Index1M,$H1387,TRUE,_xll.ohTrigger(RecalcTrigger,Trigger1M)),NA())</f>
        <v>1.5751019703547895E-2</v>
      </c>
      <c r="K1387" s="44">
        <f>IFERROR(_xll.qlIndexFixing(Index3M,H1387,TRUE,_xll.ohTrigger(RecalcTrigger,Trigger3M)),NA())</f>
        <v>1.6137916590311954E-2</v>
      </c>
      <c r="L1387" s="44">
        <f>IFERROR(_xll.qlIndexFixing(Index6M,$H1387,TRUE,_xll.ohTrigger(RecalcTrigger,Trigger6M)),NA())</f>
        <v>1.6107353709574088E-2</v>
      </c>
      <c r="M1387" s="183">
        <f>IFERROR(_xll.qlIndexFixing(Index1Y,$H1387,TRUE,_xll.ohTrigger(RecalcTrigger,Trigger1Y)),NA())</f>
        <v>1.6352233196894661E-2</v>
      </c>
      <c r="N1387" s="182">
        <f>IFERROR(_xll.qlIndexFixing(ONIndex1M,I1387,TRUE,_xll.ohTrigger(RecalcTrigger,Trigger1M)),NA())</f>
        <v>1.5756635951031939E-2</v>
      </c>
      <c r="O1387" s="44">
        <f>IFERROR(_xll.qlIndexFixing(ONIndex3M,I1387,TRUE,_xll.ohTrigger(RecalcTrigger,Trigger3M)),NA())</f>
        <v>1.6171365697177364E-2</v>
      </c>
      <c r="P1387" s="44">
        <f>IFERROR(_xll.qlIndexFixing(ONIndex6M,I1387,TRUE,_xll.ohTrigger(RecalcTrigger,Trigger6M)),NA())</f>
        <v>1.6188487421375797E-2</v>
      </c>
      <c r="Q1387" s="183">
        <f>IFERROR(_xll.qlIndexFixing(ONIndex1Y,I1387,TRUE,_xll.ohTrigger(RecalcTrigger,Trigger1Y)),NA())</f>
        <v>1.6522740570614758E-2</v>
      </c>
    </row>
    <row r="1388" spans="2:17" x14ac:dyDescent="0.2">
      <c r="B1388" s="39" t="s">
        <v>42</v>
      </c>
      <c r="D1388" s="42">
        <f>_xll.qlCalendarAdvance(Calendar,$D1387,B1388,"f",FALSE)</f>
        <v>49312</v>
      </c>
      <c r="E1388" s="177">
        <f>_xll.qlInterestRateIndexValueDate(IndexON,D1388)</f>
        <v>49312</v>
      </c>
      <c r="F1388" s="193">
        <f>IFERROR(_xll.qlIndexFixing(IndexON,D1388,TRUE,_xll.ohTrigger(RecalcTrigger,TriggerON)),NA())</f>
        <v>1.5753301726055824E-2</v>
      </c>
      <c r="H1388" s="42">
        <f>_xll.qlCalendarAdvance(Calendar,$H1387,B1388,"f",FALSE)</f>
        <v>49312</v>
      </c>
      <c r="I1388" s="177">
        <f>_xll.qlInterestRateIndexValueDate(Index1M,$H1388)</f>
        <v>49314</v>
      </c>
      <c r="J1388" s="182">
        <f>IFERROR(_xll.qlIndexFixing(Index1M,$H1388,TRUE,_xll.ohTrigger(RecalcTrigger,Trigger1M)),NA())</f>
        <v>1.5741242174747292E-2</v>
      </c>
      <c r="K1388" s="44">
        <f>IFERROR(_xll.qlIndexFixing(Index3M,H1388,TRUE,_xll.ohTrigger(RecalcTrigger,Trigger3M)),NA())</f>
        <v>1.6126805667439292E-2</v>
      </c>
      <c r="L1388" s="44">
        <f>IFERROR(_xll.qlIndexFixing(Index6M,$H1388,TRUE,_xll.ohTrigger(RecalcTrigger,Trigger6M)),NA())</f>
        <v>1.6095832702260549E-2</v>
      </c>
      <c r="M1388" s="183">
        <f>IFERROR(_xll.qlIndexFixing(Index1Y,$H1388,TRUE,_xll.ohTrigger(RecalcTrigger,Trigger1Y)),NA())</f>
        <v>1.6340063961180935E-2</v>
      </c>
      <c r="N1388" s="182">
        <f>IFERROR(_xll.qlIndexFixing(ONIndex1M,I1388,TRUE,_xll.ohTrigger(RecalcTrigger,Trigger1M)),NA())</f>
        <v>1.5747572979778468E-2</v>
      </c>
      <c r="O1388" s="44">
        <f>IFERROR(_xll.qlIndexFixing(ONIndex3M,I1388,TRUE,_xll.ohTrigger(RecalcTrigger,Trigger3M)),NA())</f>
        <v>1.6161473712426044E-2</v>
      </c>
      <c r="P1388" s="44">
        <f>IFERROR(_xll.qlIndexFixing(ONIndex6M,I1388,TRUE,_xll.ohTrigger(RecalcTrigger,Trigger6M)),NA())</f>
        <v>1.6178202567527222E-2</v>
      </c>
      <c r="Q1388" s="183">
        <f>IFERROR(_xll.qlIndexFixing(ONIndex1Y,I1388,TRUE,_xll.ohTrigger(RecalcTrigger,Trigger1Y)),NA())</f>
        <v>1.6512469264648999E-2</v>
      </c>
    </row>
    <row r="1389" spans="2:17" x14ac:dyDescent="0.2">
      <c r="B1389" s="39" t="s">
        <v>42</v>
      </c>
      <c r="D1389" s="42">
        <f>_xll.qlCalendarAdvance(Calendar,$D1388,B1389,"f",FALSE)</f>
        <v>49319</v>
      </c>
      <c r="E1389" s="177">
        <f>_xll.qlInterestRateIndexValueDate(IndexON,D1389)</f>
        <v>49319</v>
      </c>
      <c r="F1389" s="193">
        <f>IFERROR(_xll.qlIndexFixing(IndexON,D1389,TRUE,_xll.ohTrigger(RecalcTrigger,TriggerON)),NA())</f>
        <v>1.5743101804908122E-2</v>
      </c>
      <c r="H1389" s="42">
        <f>_xll.qlCalendarAdvance(Calendar,$H1388,B1389,"f",FALSE)</f>
        <v>49319</v>
      </c>
      <c r="I1389" s="177">
        <f>_xll.qlInterestRateIndexValueDate(Index1M,$H1389)</f>
        <v>49321</v>
      </c>
      <c r="J1389" s="182">
        <f>IFERROR(_xll.qlIndexFixing(Index1M,$H1389,TRUE,_xll.ohTrigger(RecalcTrigger,Trigger1M)),NA())</f>
        <v>1.5730626998370679E-2</v>
      </c>
      <c r="K1389" s="44">
        <f>IFERROR(_xll.qlIndexFixing(Index3M,H1389,TRUE,_xll.ohTrigger(RecalcTrigger,Trigger3M)),NA())</f>
        <v>1.6115231780937656E-2</v>
      </c>
      <c r="L1389" s="44">
        <f>IFERROR(_xll.qlIndexFixing(Index6M,$H1389,TRUE,_xll.ohTrigger(RecalcTrigger,Trigger6M)),NA())</f>
        <v>1.6083822268674532E-2</v>
      </c>
      <c r="M1389" s="183">
        <f>IFERROR(_xll.qlIndexFixing(Index1Y,$H1389,TRUE,_xll.ohTrigger(RecalcTrigger,Trigger1Y)),NA())</f>
        <v>1.6327897472068847E-2</v>
      </c>
      <c r="N1389" s="182">
        <f>IFERROR(_xll.qlIndexFixing(ONIndex1M,I1389,TRUE,_xll.ohTrigger(RecalcTrigger,Trigger1M)),NA())</f>
        <v>1.5736988944690111E-2</v>
      </c>
      <c r="O1389" s="44">
        <f>IFERROR(_xll.qlIndexFixing(ONIndex3M,I1389,TRUE,_xll.ohTrigger(RecalcTrigger,Trigger3M)),NA())</f>
        <v>1.6149933807554362E-2</v>
      </c>
      <c r="P1389" s="44">
        <f>IFERROR(_xll.qlIndexFixing(ONIndex6M,I1389,TRUE,_xll.ohTrigger(RecalcTrigger,Trigger6M)),NA())</f>
        <v>1.6166207365495566E-2</v>
      </c>
      <c r="Q1389" s="183">
        <f>IFERROR(_xll.qlIndexFixing(ONIndex1Y,I1389,TRUE,_xll.ohTrigger(RecalcTrigger,Trigger1Y)),NA())</f>
        <v>1.6500482897470192E-2</v>
      </c>
    </row>
    <row r="1390" spans="2:17" x14ac:dyDescent="0.2">
      <c r="B1390" s="39" t="s">
        <v>42</v>
      </c>
      <c r="D1390" s="42">
        <f>_xll.qlCalendarAdvance(Calendar,$D1389,B1390,"f",FALSE)</f>
        <v>49326</v>
      </c>
      <c r="E1390" s="177">
        <f>_xll.qlInterestRateIndexValueDate(IndexON,D1390)</f>
        <v>49326</v>
      </c>
      <c r="F1390" s="193">
        <f>IFERROR(_xll.qlIndexFixing(IndexON,D1390,TRUE,_xll.ohTrigger(RecalcTrigger,TriggerON)),NA())</f>
        <v>1.5732893789675018E-2</v>
      </c>
      <c r="H1390" s="42">
        <f>_xll.qlCalendarAdvance(Calendar,$H1389,B1390,"f",FALSE)</f>
        <v>49326</v>
      </c>
      <c r="I1390" s="177">
        <f>_xll.qlInterestRateIndexValueDate(Index1M,$H1390)</f>
        <v>49328</v>
      </c>
      <c r="J1390" s="182">
        <f>IFERROR(_xll.qlIndexFixing(Index1M,$H1390,TRUE,_xll.ohTrigger(RecalcTrigger,Trigger1M)),NA())</f>
        <v>1.5720001025569665E-2</v>
      </c>
      <c r="K1390" s="44">
        <f>IFERROR(_xll.qlIndexFixing(Index3M,H1390,TRUE,_xll.ohTrigger(RecalcTrigger,Trigger3M)),NA())</f>
        <v>1.6103660620495397E-2</v>
      </c>
      <c r="L1390" s="44">
        <f>IFERROR(_xll.qlIndexFixing(Index6M,$H1390,TRUE,_xll.ohTrigger(RecalcTrigger,Trigger6M)),NA())</f>
        <v>1.6071819753424116E-2</v>
      </c>
      <c r="M1390" s="183">
        <f>IFERROR(_xll.qlIndexFixing(Index1Y,$H1390,TRUE,_xll.ohTrigger(RecalcTrigger,Trigger1Y)),NA())</f>
        <v>1.6315733967525645E-2</v>
      </c>
      <c r="N1390" s="182">
        <f>IFERROR(_xll.qlIndexFixing(ONIndex1M,I1390,TRUE,_xll.ohTrigger(RecalcTrigger,Trigger1M)),NA())</f>
        <v>1.5726393750608025E-2</v>
      </c>
      <c r="O1390" s="44">
        <f>IFERROR(_xll.qlIndexFixing(ONIndex3M,I1390,TRUE,_xll.ohTrigger(RecalcTrigger,Trigger3M)),NA())</f>
        <v>1.6138394969589243E-2</v>
      </c>
      <c r="P1390" s="44">
        <f>IFERROR(_xll.qlIndexFixing(ONIndex6M,I1390,TRUE,_xll.ohTrigger(RecalcTrigger,Trigger6M)),NA())</f>
        <v>1.6154216515742448E-2</v>
      </c>
      <c r="Q1390" s="183">
        <f>IFERROR(_xll.qlIndexFixing(ONIndex1Y,I1390,TRUE,_xll.ohTrigger(RecalcTrigger,Trigger1Y)),NA())</f>
        <v>1.6488493332209586E-2</v>
      </c>
    </row>
    <row r="1391" spans="2:17" x14ac:dyDescent="0.2">
      <c r="B1391" s="39" t="s">
        <v>42</v>
      </c>
      <c r="D1391" s="42">
        <f>_xll.qlCalendarAdvance(Calendar,$D1390,B1391,"f",FALSE)</f>
        <v>49333</v>
      </c>
      <c r="E1391" s="177">
        <f>_xll.qlInterestRateIndexValueDate(IndexON,D1391)</f>
        <v>49333</v>
      </c>
      <c r="F1391" s="193">
        <f>IFERROR(_xll.qlIndexFixing(IndexON,D1391,TRUE,_xll.ohTrigger(RecalcTrigger,TriggerON)),NA())</f>
        <v>1.5722677922003214E-2</v>
      </c>
      <c r="H1391" s="42">
        <f>_xll.qlCalendarAdvance(Calendar,$H1390,B1391,"f",FALSE)</f>
        <v>49333</v>
      </c>
      <c r="I1391" s="177">
        <f>_xll.qlInterestRateIndexValueDate(Index1M,$H1391)</f>
        <v>49335</v>
      </c>
      <c r="J1391" s="182">
        <f>IFERROR(_xll.qlIndexFixing(Index1M,$H1391,TRUE,_xll.ohTrigger(RecalcTrigger,Trigger1M)),NA())</f>
        <v>1.5709364490440865E-2</v>
      </c>
      <c r="K1391" s="44">
        <f>IFERROR(_xll.qlIndexFixing(Index3M,H1391,TRUE,_xll.ohTrigger(RecalcTrigger,Trigger3M)),NA())</f>
        <v>1.6092092466395869E-2</v>
      </c>
      <c r="L1391" s="44">
        <f>IFERROR(_xll.qlIndexFixing(Index6M,$H1391,TRUE,_xll.ohTrigger(RecalcTrigger,Trigger6M)),NA())</f>
        <v>1.6059825437969459E-2</v>
      </c>
      <c r="M1391" s="183">
        <f>IFERROR(_xll.qlIndexFixing(Index1Y,$H1391,TRUE,_xll.ohTrigger(RecalcTrigger,Trigger1Y)),NA())</f>
        <v>1.6303573685508558E-2</v>
      </c>
      <c r="N1391" s="182">
        <f>IFERROR(_xll.qlIndexFixing(ONIndex1M,I1391,TRUE,_xll.ohTrigger(RecalcTrigger,Trigger1M)),NA())</f>
        <v>1.5715787631105371E-2</v>
      </c>
      <c r="O1391" s="44">
        <f>IFERROR(_xll.qlIndexFixing(ONIndex3M,I1391,TRUE,_xll.ohTrigger(RecalcTrigger,Trigger3M)),NA())</f>
        <v>1.6126857477987144E-2</v>
      </c>
      <c r="P1391" s="44">
        <f>IFERROR(_xll.qlIndexFixing(ONIndex6M,I1391,TRUE,_xll.ohTrigger(RecalcTrigger,Trigger6M)),NA())</f>
        <v>1.6142230297404581E-2</v>
      </c>
      <c r="Q1391" s="183">
        <f>IFERROR(_xll.qlIndexFixing(ONIndex1Y,I1391,TRUE,_xll.ohTrigger(RecalcTrigger,Trigger1Y)),NA())</f>
        <v>1.6476500803239702E-2</v>
      </c>
    </row>
    <row r="1392" spans="2:17" x14ac:dyDescent="0.2">
      <c r="B1392" s="39" t="s">
        <v>42</v>
      </c>
      <c r="D1392" s="42">
        <f>_xll.qlCalendarAdvance(Calendar,$D1391,B1392,"f",FALSE)</f>
        <v>49340</v>
      </c>
      <c r="E1392" s="177">
        <f>_xll.qlInterestRateIndexValueDate(IndexON,D1392)</f>
        <v>49340</v>
      </c>
      <c r="F1392" s="193">
        <f>IFERROR(_xll.qlIndexFixing(IndexON,D1392,TRUE,_xll.ohTrigger(RecalcTrigger,TriggerON)),NA())</f>
        <v>1.5712454443379542E-2</v>
      </c>
      <c r="H1392" s="42">
        <f>_xll.qlCalendarAdvance(Calendar,$H1391,B1392,"f",FALSE)</f>
        <v>49340</v>
      </c>
      <c r="I1392" s="177">
        <f>_xll.qlInterestRateIndexValueDate(Index1M,$H1392)</f>
        <v>49342</v>
      </c>
      <c r="J1392" s="182">
        <f>IFERROR(_xll.qlIndexFixing(Index1M,$H1392,TRUE,_xll.ohTrigger(RecalcTrigger,Trigger1M)),NA())</f>
        <v>1.569997481849748E-2</v>
      </c>
      <c r="K1392" s="44">
        <f>IFERROR(_xll.qlIndexFixing(Index3M,H1392,TRUE,_xll.ohTrigger(RecalcTrigger,Trigger3M)),NA())</f>
        <v>1.608099431637619E-2</v>
      </c>
      <c r="L1392" s="44">
        <f>IFERROR(_xll.qlIndexFixing(Index6M,$H1392,TRUE,_xll.ohTrigger(RecalcTrigger,Trigger6M)),NA())</f>
        <v>1.6047839603763214E-2</v>
      </c>
      <c r="M1392" s="183">
        <f>IFERROR(_xll.qlIndexFixing(Index1Y,$H1392,TRUE,_xll.ohTrigger(RecalcTrigger,Trigger1Y)),NA())</f>
        <v>1.6291416863961745E-2</v>
      </c>
      <c r="N1392" s="182">
        <f>IFERROR(_xll.qlIndexFixing(ONIndex1M,I1392,TRUE,_xll.ohTrigger(RecalcTrigger,Trigger1M)),NA())</f>
        <v>1.5705170820314862E-2</v>
      </c>
      <c r="O1392" s="44">
        <f>IFERROR(_xll.qlIndexFixing(ONIndex3M,I1392,TRUE,_xll.ohTrigger(RecalcTrigger,Trigger3M)),NA())</f>
        <v>1.6115321611724909E-2</v>
      </c>
      <c r="P1392" s="44">
        <f>IFERROR(_xll.qlIndexFixing(ONIndex6M,I1392,TRUE,_xll.ohTrigger(RecalcTrigger,Trigger6M)),NA())</f>
        <v>1.6130248989858487E-2</v>
      </c>
      <c r="Q1392" s="183">
        <f>IFERROR(_xll.qlIndexFixing(ONIndex1Y,I1392,TRUE,_xll.ohTrigger(RecalcTrigger,Trigger1Y)),NA())</f>
        <v>1.6464505544373509E-2</v>
      </c>
    </row>
    <row r="1393" spans="2:17" x14ac:dyDescent="0.2">
      <c r="B1393" s="39" t="s">
        <v>42</v>
      </c>
      <c r="D1393" s="42">
        <f>_xll.qlCalendarAdvance(Calendar,$D1392,B1393,"f",FALSE)</f>
        <v>49347</v>
      </c>
      <c r="E1393" s="177">
        <f>_xll.qlInterestRateIndexValueDate(IndexON,D1393)</f>
        <v>49347</v>
      </c>
      <c r="F1393" s="193">
        <f>IFERROR(_xll.qlIndexFixing(IndexON,D1393,TRUE,_xll.ohTrigger(RecalcTrigger,TriggerON)),NA())</f>
        <v>1.5702223595610576E-2</v>
      </c>
      <c r="H1393" s="42">
        <f>_xll.qlCalendarAdvance(Calendar,$H1392,B1393,"f",FALSE)</f>
        <v>49347</v>
      </c>
      <c r="I1393" s="177">
        <f>_xll.qlInterestRateIndexValueDate(Index1M,$H1393)</f>
        <v>49349</v>
      </c>
      <c r="J1393" s="182">
        <f>IFERROR(_xll.qlIndexFixing(Index1M,$H1393,TRUE,_xll.ohTrigger(RecalcTrigger,Trigger1M)),NA())</f>
        <v>1.5689321361697886E-2</v>
      </c>
      <c r="K1393" s="44">
        <f>IFERROR(_xll.qlIndexFixing(Index3M,H1393,TRUE,_xll.ohTrigger(RecalcTrigger,Trigger3M)),NA())</f>
        <v>1.6069433224288034E-2</v>
      </c>
      <c r="L1393" s="44">
        <f>IFERROR(_xll.qlIndexFixing(Index6M,$H1393,TRUE,_xll.ohTrigger(RecalcTrigger,Trigger6M)),NA())</f>
        <v>1.6035862532253614E-2</v>
      </c>
      <c r="M1393" s="183">
        <f>IFERROR(_xll.qlIndexFixing(Index1Y,$H1393,TRUE,_xll.ohTrigger(RecalcTrigger,Trigger1Y)),NA())</f>
        <v>1.6279263740818482E-2</v>
      </c>
      <c r="N1393" s="182">
        <f>IFERROR(_xll.qlIndexFixing(ONIndex1M,I1393,TRUE,_xll.ohTrigger(RecalcTrigger,Trigger1M)),NA())</f>
        <v>1.5694543551649787E-2</v>
      </c>
      <c r="O1393" s="44">
        <f>IFERROR(_xll.qlIndexFixing(ONIndex3M,I1393,TRUE,_xll.ohTrigger(RecalcTrigger,Trigger3M)),NA())</f>
        <v>1.6103787650179058E-2</v>
      </c>
      <c r="P1393" s="44">
        <f>IFERROR(_xll.qlIndexFixing(ONIndex6M,I1393,TRUE,_xll.ohTrigger(RecalcTrigger,Trigger6M)),NA())</f>
        <v>1.611827287264056E-2</v>
      </c>
      <c r="Q1393" s="183">
        <f>IFERROR(_xll.qlIndexFixing(ONIndex1Y,I1393,TRUE,_xll.ohTrigger(RecalcTrigger,Trigger1Y)),NA())</f>
        <v>1.6452507790063464E-2</v>
      </c>
    </row>
    <row r="1394" spans="2:17" x14ac:dyDescent="0.2">
      <c r="B1394" s="39" t="s">
        <v>42</v>
      </c>
      <c r="D1394" s="42">
        <f>_xll.qlCalendarAdvance(Calendar,$D1393,B1394,"f",FALSE)</f>
        <v>49354</v>
      </c>
      <c r="E1394" s="177">
        <f>_xll.qlInterestRateIndexValueDate(IndexON,D1394)</f>
        <v>49354</v>
      </c>
      <c r="F1394" s="193">
        <f>IFERROR(_xll.qlIndexFixing(IndexON,D1394,TRUE,_xll.ohTrigger(RecalcTrigger,TriggerON)),NA())</f>
        <v>1.5691985620023274E-2</v>
      </c>
      <c r="H1394" s="42">
        <f>_xll.qlCalendarAdvance(Calendar,$H1393,B1394,"f",FALSE)</f>
        <v>49354</v>
      </c>
      <c r="I1394" s="177">
        <f>_xll.qlInterestRateIndexValueDate(Index1M,$H1394)</f>
        <v>49356</v>
      </c>
      <c r="J1394" s="182">
        <f>IFERROR(_xll.qlIndexFixing(Index1M,$H1394,TRUE,_xll.ohTrigger(RecalcTrigger,Trigger1M)),NA())</f>
        <v>1.567865799505392E-2</v>
      </c>
      <c r="K1394" s="44">
        <f>IFERROR(_xll.qlIndexFixing(Index3M,H1394,TRUE,_xll.ohTrigger(RecalcTrigger,Trigger3M)),NA())</f>
        <v>1.6057875958812608E-2</v>
      </c>
      <c r="L1394" s="44">
        <f>IFERROR(_xll.qlIndexFixing(Index6M,$H1394,TRUE,_xll.ohTrigger(RecalcTrigger,Trigger6M)),NA())</f>
        <v>1.602389450487918E-2</v>
      </c>
      <c r="M1394" s="183">
        <f>IFERROR(_xll.qlIndexFixing(Index1Y,$H1394,TRUE,_xll.ohTrigger(RecalcTrigger,Trigger1Y)),NA())</f>
        <v>1.6267114554000487E-2</v>
      </c>
      <c r="N1394" s="182">
        <f>IFERROR(_xll.qlIndexFixing(ONIndex1M,I1394,TRUE,_xll.ohTrigger(RecalcTrigger,Trigger1M)),NA())</f>
        <v>1.5683906059162922E-2</v>
      </c>
      <c r="O1394" s="44">
        <f>IFERROR(_xll.qlIndexFixing(ONIndex3M,I1394,TRUE,_xll.ohTrigger(RecalcTrigger,Trigger3M)),NA())</f>
        <v>1.6092255872406369E-2</v>
      </c>
      <c r="P1394" s="44">
        <f>IFERROR(_xll.qlIndexFixing(ONIndex6M,I1394,TRUE,_xll.ohTrigger(RecalcTrigger,Trigger6M)),NA())</f>
        <v>1.6106302224807578E-2</v>
      </c>
      <c r="Q1394" s="183">
        <f>IFERROR(_xll.qlIndexFixing(ONIndex1Y,I1394,TRUE,_xll.ohTrigger(RecalcTrigger,Trigger1Y)),NA())</f>
        <v>1.6440507774442281E-2</v>
      </c>
    </row>
    <row r="1395" spans="2:17" x14ac:dyDescent="0.2">
      <c r="B1395" s="39" t="s">
        <v>42</v>
      </c>
      <c r="D1395" s="42">
        <f>_xll.qlCalendarAdvance(Calendar,$D1394,B1395,"f",FALSE)</f>
        <v>49361</v>
      </c>
      <c r="E1395" s="177">
        <f>_xll.qlInterestRateIndexValueDate(IndexON,D1395)</f>
        <v>49361</v>
      </c>
      <c r="F1395" s="193">
        <f>IFERROR(_xll.qlIndexFixing(IndexON,D1395,TRUE,_xll.ohTrigger(RecalcTrigger,TriggerON)),NA())</f>
        <v>1.5681740758584084E-2</v>
      </c>
      <c r="H1395" s="42">
        <f>_xll.qlCalendarAdvance(Calendar,$H1394,B1395,"f",FALSE)</f>
        <v>49361</v>
      </c>
      <c r="I1395" s="177">
        <f>_xll.qlInterestRateIndexValueDate(Index1M,$H1395)</f>
        <v>49363</v>
      </c>
      <c r="J1395" s="182">
        <f>IFERROR(_xll.qlIndexFixing(Index1M,$H1395,TRUE,_xll.ohTrigger(RecalcTrigger,Trigger1M)),NA())</f>
        <v>1.5666294656434265E-2</v>
      </c>
      <c r="K1395" s="44">
        <f>IFERROR(_xll.qlIndexFixing(Index3M,H1395,TRUE,_xll.ohTrigger(RecalcTrigger,Trigger3M)),NA())</f>
        <v>1.6046322800203044E-2</v>
      </c>
      <c r="L1395" s="44">
        <f>IFERROR(_xll.qlIndexFixing(Index6M,$H1395,TRUE,_xll.ohTrigger(RecalcTrigger,Trigger6M)),NA())</f>
        <v>1.6011935803074012E-2</v>
      </c>
      <c r="M1395" s="183">
        <f>IFERROR(_xll.qlIndexFixing(Index1Y,$H1395,TRUE,_xll.ohTrigger(RecalcTrigger,Trigger1Y)),NA())</f>
        <v>1.625496954141838E-2</v>
      </c>
      <c r="N1395" s="182">
        <f>IFERROR(_xll.qlIndexFixing(ONIndex1M,I1395,TRUE,_xll.ohTrigger(RecalcTrigger,Trigger1M)),NA())</f>
        <v>1.5673258576427429E-2</v>
      </c>
      <c r="O1395" s="44">
        <f>IFERROR(_xll.qlIndexFixing(ONIndex3M,I1395,TRUE,_xll.ohTrigger(RecalcTrigger,Trigger3M)),NA())</f>
        <v>1.6080726557783365E-2</v>
      </c>
      <c r="P1395" s="44">
        <f>IFERROR(_xll.qlIndexFixing(ONIndex6M,I1395,TRUE,_xll.ohTrigger(RecalcTrigger,Trigger6M)),NA())</f>
        <v>1.6094337326055808E-2</v>
      </c>
      <c r="Q1395" s="183">
        <f>IFERROR(_xll.qlIndexFixing(ONIndex1Y,I1395,TRUE,_xll.ohTrigger(RecalcTrigger,Trigger1Y)),NA())</f>
        <v>1.6428505731642673E-2</v>
      </c>
    </row>
    <row r="1396" spans="2:17" x14ac:dyDescent="0.2">
      <c r="B1396" s="39" t="s">
        <v>42</v>
      </c>
      <c r="D1396" s="42">
        <f>_xll.qlCalendarAdvance(Calendar,$D1395,B1396,"f",FALSE)</f>
        <v>49368</v>
      </c>
      <c r="E1396" s="177">
        <f>_xll.qlInterestRateIndexValueDate(IndexON,D1396)</f>
        <v>49368</v>
      </c>
      <c r="F1396" s="193">
        <f>IFERROR(_xll.qlIndexFixing(IndexON,D1396,TRUE,_xll.ohTrigger(RecalcTrigger,TriggerON)),NA())</f>
        <v>1.5671489252540027E-2</v>
      </c>
      <c r="H1396" s="42">
        <f>_xll.qlCalendarAdvance(Calendar,$H1395,B1396,"f",FALSE)</f>
        <v>49368</v>
      </c>
      <c r="I1396" s="177">
        <f>_xll.qlInterestRateIndexValueDate(Index1M,$H1396)</f>
        <v>49370</v>
      </c>
      <c r="J1396" s="182">
        <f>IFERROR(_xll.qlIndexFixing(Index1M,$H1396,TRUE,_xll.ohTrigger(RecalcTrigger,Trigger1M)),NA())</f>
        <v>1.5656031573349188E-2</v>
      </c>
      <c r="K1396" s="44">
        <f>IFERROR(_xll.qlIndexFixing(Index3M,H1396,TRUE,_xll.ohTrigger(RecalcTrigger,Trigger3M)),NA())</f>
        <v>1.6032436643436971E-2</v>
      </c>
      <c r="L1396" s="44">
        <f>IFERROR(_xll.qlIndexFixing(Index6M,$H1396,TRUE,_xll.ohTrigger(RecalcTrigger,Trigger6M)),NA())</f>
        <v>1.5998004709985747E-2</v>
      </c>
      <c r="M1396" s="183">
        <f>IFERROR(_xll.qlIndexFixing(Index1Y,$H1396,TRUE,_xll.ohTrigger(RecalcTrigger,Trigger1Y)),NA())</f>
        <v>1.6242828940970146E-2</v>
      </c>
      <c r="N1396" s="182">
        <f>IFERROR(_xll.qlIndexFixing(ONIndex1M,I1396,TRUE,_xll.ohTrigger(RecalcTrigger,Trigger1M)),NA())</f>
        <v>1.5662601337336213E-2</v>
      </c>
      <c r="O1396" s="44">
        <f>IFERROR(_xll.qlIndexFixing(ONIndex3M,I1396,TRUE,_xll.ohTrigger(RecalcTrigger,Trigger3M)),NA())</f>
        <v>1.606919998520695E-2</v>
      </c>
      <c r="P1396" s="44">
        <f>IFERROR(_xll.qlIndexFixing(ONIndex6M,I1396,TRUE,_xll.ohTrigger(RecalcTrigger,Trigger6M)),NA())</f>
        <v>1.6082378455442026E-2</v>
      </c>
      <c r="Q1396" s="183">
        <f>IFERROR(_xll.qlIndexFixing(ONIndex1Y,I1396,TRUE,_xll.ohTrigger(RecalcTrigger,Trigger1Y)),NA())</f>
        <v>1.6416501895797353E-2</v>
      </c>
    </row>
    <row r="1397" spans="2:17" x14ac:dyDescent="0.2">
      <c r="B1397" s="39" t="s">
        <v>42</v>
      </c>
      <c r="D1397" s="42">
        <f>_xll.qlCalendarAdvance(Calendar,$D1396,B1397,"f",FALSE)</f>
        <v>49375</v>
      </c>
      <c r="E1397" s="177">
        <f>_xll.qlInterestRateIndexValueDate(IndexON,D1397)</f>
        <v>49375</v>
      </c>
      <c r="F1397" s="193">
        <f>IFERROR(_xll.qlIndexFixing(IndexON,D1397,TRUE,_xll.ohTrigger(RecalcTrigger,TriggerON)),NA())</f>
        <v>1.5661231343537807E-2</v>
      </c>
      <c r="H1397" s="42">
        <f>_xll.qlCalendarAdvance(Calendar,$H1396,B1397,"f",FALSE)</f>
        <v>49375</v>
      </c>
      <c r="I1397" s="177">
        <f>_xll.qlInterestRateIndexValueDate(Index1M,$H1397)</f>
        <v>49377</v>
      </c>
      <c r="J1397" s="182">
        <f>IFERROR(_xll.qlIndexFixing(Index1M,$H1397,TRUE,_xll.ohTrigger(RecalcTrigger,Trigger1M)),NA())</f>
        <v>1.5645336580308328E-2</v>
      </c>
      <c r="K1397" s="44">
        <f>IFERROR(_xll.qlIndexFixing(Index3M,H1397,TRUE,_xll.ohTrigger(RecalcTrigger,Trigger3M)),NA())</f>
        <v>1.6020891928111125E-2</v>
      </c>
      <c r="L1397" s="44">
        <f>IFERROR(_xll.qlIndexFixing(Index6M,$H1397,TRUE,_xll.ohTrigger(RecalcTrigger,Trigger6M)),NA())</f>
        <v>1.5986066618606298E-2</v>
      </c>
      <c r="M1397" s="183">
        <f>IFERROR(_xll.qlIndexFixing(Index1Y,$H1397,TRUE,_xll.ohTrigger(RecalcTrigger,Trigger1Y)),NA())</f>
        <v>1.6230692990542882E-2</v>
      </c>
      <c r="N1397" s="182">
        <f>IFERROR(_xll.qlIndexFixing(ONIndex1M,I1397,TRUE,_xll.ohTrigger(RecalcTrigger,Trigger1M)),NA())</f>
        <v>1.565193457554237E-2</v>
      </c>
      <c r="O1397" s="44">
        <f>IFERROR(_xll.qlIndexFixing(ONIndex3M,I1397,TRUE,_xll.ohTrigger(RecalcTrigger,Trigger3M)),NA())</f>
        <v>1.6057676434213519E-2</v>
      </c>
      <c r="P1397" s="44">
        <f>IFERROR(_xll.qlIndexFixing(ONIndex6M,I1397,TRUE,_xll.ohTrigger(RecalcTrigger,Trigger6M)),NA())</f>
        <v>1.6070425892582563E-2</v>
      </c>
      <c r="Q1397" s="183">
        <f>IFERROR(_xll.qlIndexFixing(ONIndex1Y,I1397,TRUE,_xll.ohTrigger(RecalcTrigger,Trigger1Y)),NA())</f>
        <v>1.6404496501198906E-2</v>
      </c>
    </row>
    <row r="1398" spans="2:17" x14ac:dyDescent="0.2">
      <c r="B1398" s="39" t="s">
        <v>42</v>
      </c>
      <c r="D1398" s="42">
        <f>_xll.qlCalendarAdvance(Calendar,$D1397,B1398,"f",FALSE)</f>
        <v>49382</v>
      </c>
      <c r="E1398" s="177">
        <f>_xll.qlInterestRateIndexValueDate(IndexON,D1398)</f>
        <v>49382</v>
      </c>
      <c r="F1398" s="193">
        <f>IFERROR(_xll.qlIndexFixing(IndexON,D1398,TRUE,_xll.ohTrigger(RecalcTrigger,TriggerON)),NA())</f>
        <v>1.5650967273463934E-2</v>
      </c>
      <c r="H1398" s="42">
        <f>_xll.qlCalendarAdvance(Calendar,$H1397,B1398,"f",FALSE)</f>
        <v>49382</v>
      </c>
      <c r="I1398" s="177">
        <f>_xll.qlInterestRateIndexValueDate(Index1M,$H1398)</f>
        <v>49384</v>
      </c>
      <c r="J1398" s="182">
        <f>IFERROR(_xll.qlIndexFixing(Index1M,$H1398,TRUE,_xll.ohTrigger(RecalcTrigger,Trigger1M)),NA())</f>
        <v>1.5634632663615974E-2</v>
      </c>
      <c r="K1398" s="44">
        <f>IFERROR(_xll.qlIndexFixing(Index3M,H1398,TRUE,_xll.ohTrigger(RecalcTrigger,Trigger3M)),NA())</f>
        <v>1.60093522634575E-2</v>
      </c>
      <c r="L1398" s="44">
        <f>IFERROR(_xll.qlIndexFixing(Index6M,$H1398,TRUE,_xll.ohTrigger(RecalcTrigger,Trigger6M)),NA())</f>
        <v>1.5974138780837133E-2</v>
      </c>
      <c r="M1398" s="183">
        <f>IFERROR(_xll.qlIndexFixing(Index1Y,$H1398,TRUE,_xll.ohTrigger(RecalcTrigger,Trigger1Y)),NA())</f>
        <v>1.6218561928012572E-2</v>
      </c>
      <c r="N1398" s="182">
        <f>IFERROR(_xll.qlIndexFixing(ONIndex1M,I1398,TRUE,_xll.ohTrigger(RecalcTrigger,Trigger1M)),NA())</f>
        <v>1.564125852485887E-2</v>
      </c>
      <c r="O1398" s="44">
        <f>IFERROR(_xll.qlIndexFixing(ONIndex3M,I1398,TRUE,_xll.ohTrigger(RecalcTrigger,Trigger3M)),NA())</f>
        <v>1.6046156183699978E-2</v>
      </c>
      <c r="P1398" s="44">
        <f>IFERROR(_xll.qlIndexFixing(ONIndex6M,I1398,TRUE,_xll.ohTrigger(RecalcTrigger,Trigger6M)),NA())</f>
        <v>1.6058479916694068E-2</v>
      </c>
      <c r="Q1398" s="183">
        <f>IFERROR(_xll.qlIndexFixing(ONIndex1Y,I1398,TRUE,_xll.ohTrigger(RecalcTrigger,Trigger1Y)),NA())</f>
        <v>1.6392489781980046E-2</v>
      </c>
    </row>
    <row r="1399" spans="2:17" x14ac:dyDescent="0.2">
      <c r="B1399" s="39" t="s">
        <v>42</v>
      </c>
      <c r="D1399" s="42">
        <f>_xll.qlCalendarAdvance(Calendar,$D1398,B1399,"f",FALSE)</f>
        <v>49389</v>
      </c>
      <c r="E1399" s="177">
        <f>_xll.qlInterestRateIndexValueDate(IndexON,D1399)</f>
        <v>49389</v>
      </c>
      <c r="F1399" s="193">
        <f>IFERROR(_xll.qlIndexFixing(IndexON,D1399,TRUE,_xll.ohTrigger(RecalcTrigger,TriggerON)),NA())</f>
        <v>1.5640697283725302E-2</v>
      </c>
      <c r="H1399" s="42">
        <f>_xll.qlCalendarAdvance(Calendar,$H1398,B1399,"f",FALSE)</f>
        <v>49389</v>
      </c>
      <c r="I1399" s="177">
        <f>_xll.qlInterestRateIndexValueDate(Index1M,$H1399)</f>
        <v>49395</v>
      </c>
      <c r="J1399" s="182">
        <f>IFERROR(_xll.qlIndexFixing(Index1M,$H1399,TRUE,_xll.ohTrigger(RecalcTrigger,Trigger1M)),NA())</f>
        <v>1.5617794756720104E-2</v>
      </c>
      <c r="K1399" s="44">
        <f>IFERROR(_xll.qlIndexFixing(Index3M,H1399,TRUE,_xll.ohTrigger(RecalcTrigger,Trigger3M)),NA())</f>
        <v>1.599216507325317E-2</v>
      </c>
      <c r="L1399" s="44">
        <f>IFERROR(_xll.qlIndexFixing(Index6M,$H1399,TRUE,_xll.ohTrigger(RecalcTrigger,Trigger6M)),NA())</f>
        <v>1.5955910803340054E-2</v>
      </c>
      <c r="M1399" s="183">
        <f>IFERROR(_xll.qlIndexFixing(Index1Y,$H1399,TRUE,_xll.ohTrigger(RecalcTrigger,Trigger1Y)),NA())</f>
        <v>1.6200009172894998E-2</v>
      </c>
      <c r="N1399" s="182">
        <f>IFERROR(_xll.qlIndexFixing(ONIndex1M,I1399,TRUE,_xll.ohTrigger(RecalcTrigger,Trigger1M)),NA())</f>
        <v>1.5627518901100146E-2</v>
      </c>
      <c r="O1399" s="44">
        <f>IFERROR(_xll.qlIndexFixing(ONIndex3M,I1399,TRUE,_xll.ohTrigger(RecalcTrigger,Trigger3M)),NA())</f>
        <v>1.6031349732434919E-2</v>
      </c>
      <c r="P1399" s="44">
        <f>IFERROR(_xll.qlIndexFixing(ONIndex6M,I1399,TRUE,_xll.ohTrigger(RecalcTrigger,Trigger6M)),NA())</f>
        <v>1.6043130933169891E-2</v>
      </c>
      <c r="Q1399" s="183">
        <f>IFERROR(_xll.qlIndexFixing(ONIndex1Y,I1399,TRUE,_xll.ohTrigger(RecalcTrigger,Trigger1Y)),NA())</f>
        <v>1.6377051002045562E-2</v>
      </c>
    </row>
    <row r="1400" spans="2:17" x14ac:dyDescent="0.2">
      <c r="B1400" s="39" t="s">
        <v>42</v>
      </c>
      <c r="D1400" s="42">
        <f>_xll.qlCalendarAdvance(Calendar,$D1399,B1400,"f",FALSE)</f>
        <v>49396</v>
      </c>
      <c r="E1400" s="177">
        <f>_xll.qlInterestRateIndexValueDate(IndexON,D1400)</f>
        <v>49396</v>
      </c>
      <c r="F1400" s="193">
        <f>IFERROR(_xll.qlIndexFixing(IndexON,D1400,TRUE,_xll.ohTrigger(RecalcTrigger,TriggerON)),NA())</f>
        <v>1.5630421615808743E-2</v>
      </c>
      <c r="H1400" s="42">
        <f>_xll.qlCalendarAdvance(Calendar,$H1399,B1400,"f",FALSE)</f>
        <v>49396</v>
      </c>
      <c r="I1400" s="177">
        <f>_xll.qlInterestRateIndexValueDate(Index1M,$H1400)</f>
        <v>49398</v>
      </c>
      <c r="J1400" s="182">
        <f>IFERROR(_xll.qlIndexFixing(Index1M,$H1400,TRUE,_xll.ohTrigger(RecalcTrigger,Trigger1M)),NA())</f>
        <v>1.5613198995629707E-2</v>
      </c>
      <c r="K1400" s="44">
        <f>IFERROR(_xll.qlIndexFixing(Index3M,H1400,TRUE,_xll.ohTrigger(RecalcTrigger,Trigger3M)),NA())</f>
        <v>1.5987692783983872E-2</v>
      </c>
      <c r="L1400" s="44">
        <f>IFERROR(_xll.qlIndexFixing(Index6M,$H1400,TRUE,_xll.ohTrigger(RecalcTrigger,Trigger6M)),NA())</f>
        <v>1.5951797733681661E-2</v>
      </c>
      <c r="M1400" s="183">
        <f>IFERROR(_xll.qlIndexFixing(Index1Y,$H1400,TRUE,_xll.ohTrigger(RecalcTrigger,Trigger1Y)),NA())</f>
        <v>1.6194315418085987E-2</v>
      </c>
      <c r="N1400" s="182">
        <f>IFERROR(_xll.qlIndexFixing(ONIndex1M,I1400,TRUE,_xll.ohTrigger(RecalcTrigger,Trigger1M)),NA())</f>
        <v>1.5619879491834965E-2</v>
      </c>
      <c r="O1400" s="44">
        <f>IFERROR(_xll.qlIndexFixing(ONIndex3M,I1400,TRUE,_xll.ohTrigger(RecalcTrigger,Trigger3M)),NA())</f>
        <v>1.6023126701458779E-2</v>
      </c>
      <c r="P1400" s="44">
        <f>IFERROR(_xll.qlIndexFixing(ONIndex6M,I1400,TRUE,_xll.ohTrigger(RecalcTrigger,Trigger6M)),NA())</f>
        <v>1.6034608843256137E-2</v>
      </c>
      <c r="Q1400" s="183">
        <f>IFERROR(_xll.qlIndexFixing(ONIndex1Y,I1400,TRUE,_xll.ohTrigger(RecalcTrigger,Trigger1Y)),NA())</f>
        <v>1.6368473306371811E-2</v>
      </c>
    </row>
    <row r="1401" spans="2:17" x14ac:dyDescent="0.2">
      <c r="B1401" s="39" t="s">
        <v>42</v>
      </c>
      <c r="D1401" s="42">
        <f>_xll.qlCalendarAdvance(Calendar,$D1400,B1401,"f",FALSE)</f>
        <v>49403</v>
      </c>
      <c r="E1401" s="177">
        <f>_xll.qlInterestRateIndexValueDate(IndexON,D1401)</f>
        <v>49403</v>
      </c>
      <c r="F1401" s="193">
        <f>IFERROR(_xll.qlIndexFixing(IndexON,D1401,TRUE,_xll.ohTrigger(RecalcTrigger,TriggerON)),NA())</f>
        <v>1.5620140511440894E-2</v>
      </c>
      <c r="H1401" s="42">
        <f>_xll.qlCalendarAdvance(Calendar,$H1400,B1401,"f",FALSE)</f>
        <v>49403</v>
      </c>
      <c r="I1401" s="177">
        <f>_xll.qlInterestRateIndexValueDate(Index1M,$H1401)</f>
        <v>49405</v>
      </c>
      <c r="J1401" s="182">
        <f>IFERROR(_xll.qlIndexFixing(Index1M,$H1401,TRUE,_xll.ohTrigger(RecalcTrigger,Trigger1M)),NA())</f>
        <v>1.5602469712523867E-2</v>
      </c>
      <c r="K1401" s="44">
        <f>IFERROR(_xll.qlIndexFixing(Index3M,H1401,TRUE,_xll.ohTrigger(RecalcTrigger,Trigger3M)),NA())</f>
        <v>1.5976170066417834E-2</v>
      </c>
      <c r="L1401" s="44">
        <f>IFERROR(_xll.qlIndexFixing(Index6M,$H1401,TRUE,_xll.ohTrigger(RecalcTrigger,Trigger6M)),NA())</f>
        <v>1.5938419603672975E-2</v>
      </c>
      <c r="M1401" s="183">
        <f>IFERROR(_xll.qlIndexFixing(Index1Y,$H1401,TRUE,_xll.ohTrigger(RecalcTrigger,Trigger1Y)),NA())</f>
        <v>1.618220044638331E-2</v>
      </c>
      <c r="N1401" s="182">
        <f>IFERROR(_xll.qlIndexFixing(ONIndex1M,I1401,TRUE,_xll.ohTrigger(RecalcTrigger,Trigger1M)),NA())</f>
        <v>1.5609176977040562E-2</v>
      </c>
      <c r="O1401" s="44">
        <f>IFERROR(_xll.qlIndexFixing(ONIndex3M,I1401,TRUE,_xll.ohTrigger(RecalcTrigger,Trigger3M)),NA())</f>
        <v>1.6011618028084484E-2</v>
      </c>
      <c r="P1401" s="44">
        <f>IFERROR(_xll.qlIndexFixing(ONIndex6M,I1401,TRUE,_xll.ohTrigger(RecalcTrigger,Trigger6M)),NA())</f>
        <v>1.6022684304539681E-2</v>
      </c>
      <c r="Q1401" s="183">
        <f>IFERROR(_xll.qlIndexFixing(ONIndex1Y,I1401,TRUE,_xll.ohTrigger(RecalcTrigger,Trigger1Y)),NA())</f>
        <v>1.6356464018327799E-2</v>
      </c>
    </row>
    <row r="1402" spans="2:17" x14ac:dyDescent="0.2">
      <c r="B1402" s="39" t="s">
        <v>42</v>
      </c>
      <c r="D1402" s="42">
        <f>_xll.qlCalendarAdvance(Calendar,$D1401,B1402,"f",FALSE)</f>
        <v>49410</v>
      </c>
      <c r="E1402" s="177">
        <f>_xll.qlInterestRateIndexValueDate(IndexON,D1402)</f>
        <v>49410</v>
      </c>
      <c r="F1402" s="193">
        <f>IFERROR(_xll.qlIndexFixing(IndexON,D1402,TRUE,_xll.ohTrigger(RecalcTrigger,TriggerON)),NA())</f>
        <v>1.5609854212348395E-2</v>
      </c>
      <c r="H1402" s="42">
        <f>_xll.qlCalendarAdvance(Calendar,$H1401,B1402,"f",FALSE)</f>
        <v>49410</v>
      </c>
      <c r="I1402" s="177">
        <f>_xll.qlInterestRateIndexValueDate(Index1M,$H1402)</f>
        <v>49412</v>
      </c>
      <c r="J1402" s="182">
        <f>IFERROR(_xll.qlIndexFixing(Index1M,$H1402,TRUE,_xll.ohTrigger(RecalcTrigger,Trigger1M)),NA())</f>
        <v>1.5591732442127196E-2</v>
      </c>
      <c r="K1402" s="44">
        <f>IFERROR(_xll.qlIndexFixing(Index3M,H1402,TRUE,_xll.ohTrigger(RecalcTrigger,Trigger3M)),NA())</f>
        <v>1.5964653458741533E-2</v>
      </c>
      <c r="L1402" s="44">
        <f>IFERROR(_xll.qlIndexFixing(Index6M,$H1402,TRUE,_xll.ohTrigger(RecalcTrigger,Trigger6M)),NA())</f>
        <v>1.5926535594791576E-2</v>
      </c>
      <c r="M1402" s="183">
        <f>IFERROR(_xll.qlIndexFixing(Index1Y,$H1402,TRUE,_xll.ohTrigger(RecalcTrigger,Trigger1Y)),NA())</f>
        <v>1.6169591465778392E-2</v>
      </c>
      <c r="N1402" s="182">
        <f>IFERROR(_xll.qlIndexFixing(ONIndex1M,I1402,TRUE,_xll.ohTrigger(RecalcTrigger,Trigger1M)),NA())</f>
        <v>1.5598466108448505E-2</v>
      </c>
      <c r="O1402" s="44">
        <f>IFERROR(_xll.qlIndexFixing(ONIndex3M,I1402,TRUE,_xll.ohTrigger(RecalcTrigger,Trigger3M)),NA())</f>
        <v>1.6000113771976743E-2</v>
      </c>
      <c r="P1402" s="44">
        <f>IFERROR(_xll.qlIndexFixing(ONIndex6M,I1402,TRUE,_xll.ohTrigger(RecalcTrigger,Trigger6M)),NA())</f>
        <v>1.6010767470060472E-2</v>
      </c>
      <c r="Q1402" s="183">
        <f>IFERROR(_xll.qlIndexFixing(ONIndex1Y,I1402,TRUE,_xll.ohTrigger(RecalcTrigger,Trigger1Y)),NA())</f>
        <v>1.6344454342434034E-2</v>
      </c>
    </row>
    <row r="1403" spans="2:17" x14ac:dyDescent="0.2">
      <c r="B1403" s="39" t="s">
        <v>42</v>
      </c>
      <c r="D1403" s="42">
        <f>_xll.qlCalendarAdvance(Calendar,$D1402,B1403,"f",FALSE)</f>
        <v>49417</v>
      </c>
      <c r="E1403" s="177">
        <f>_xll.qlInterestRateIndexValueDate(IndexON,D1403)</f>
        <v>49417</v>
      </c>
      <c r="F1403" s="193">
        <f>IFERROR(_xll.qlIndexFixing(IndexON,D1403,TRUE,_xll.ohTrigger(RecalcTrigger,TriggerON)),NA())</f>
        <v>1.5599562959778268E-2</v>
      </c>
      <c r="H1403" s="42">
        <f>_xll.qlCalendarAdvance(Calendar,$H1402,B1403,"f",FALSE)</f>
        <v>49417</v>
      </c>
      <c r="I1403" s="177">
        <f>_xll.qlInterestRateIndexValueDate(Index1M,$H1403)</f>
        <v>49419</v>
      </c>
      <c r="J1403" s="182">
        <f>IFERROR(_xll.qlIndexFixing(Index1M,$H1403,TRUE,_xll.ohTrigger(RecalcTrigger,Trigger1M)),NA())</f>
        <v>1.5580987418531153E-2</v>
      </c>
      <c r="K1403" s="44">
        <f>IFERROR(_xll.qlIndexFixing(Index3M,H1403,TRUE,_xll.ohTrigger(RecalcTrigger,Trigger3M)),NA())</f>
        <v>1.595314324121079E-2</v>
      </c>
      <c r="L1403" s="44">
        <f>IFERROR(_xll.qlIndexFixing(Index6M,$H1403,TRUE,_xll.ohTrigger(RecalcTrigger,Trigger6M)),NA())</f>
        <v>1.5914663246708337E-2</v>
      </c>
      <c r="M1403" s="183">
        <f>IFERROR(_xll.qlIndexFixing(Index1Y,$H1403,TRUE,_xll.ohTrigger(RecalcTrigger,Trigger1Y)),NA())</f>
        <v>1.6157988258647154E-2</v>
      </c>
      <c r="N1403" s="182">
        <f>IFERROR(_xll.qlIndexFixing(ONIndex1M,I1403,TRUE,_xll.ohTrigger(RecalcTrigger,Trigger1M)),NA())</f>
        <v>1.5587747119711892E-2</v>
      </c>
      <c r="O1403" s="44">
        <f>IFERROR(_xll.qlIndexFixing(ONIndex3M,I1403,TRUE,_xll.ohTrigger(RecalcTrigger,Trigger3M)),NA())</f>
        <v>1.5988614212512076E-2</v>
      </c>
      <c r="P1403" s="44">
        <f>IFERROR(_xll.qlIndexFixing(ONIndex6M,I1403,TRUE,_xll.ohTrigger(RecalcTrigger,Trigger6M)),NA())</f>
        <v>1.5998858619514778E-2</v>
      </c>
      <c r="Q1403" s="183">
        <f>IFERROR(_xll.qlIndexFixing(ONIndex1Y,I1403,TRUE,_xll.ohTrigger(RecalcTrigger,Trigger1Y)),NA())</f>
        <v>1.6332444512743294E-2</v>
      </c>
    </row>
    <row r="1404" spans="2:17" x14ac:dyDescent="0.2">
      <c r="B1404" s="39" t="s">
        <v>42</v>
      </c>
      <c r="D1404" s="42">
        <f>_xll.qlCalendarAdvance(Calendar,$D1403,B1404,"f",FALSE)</f>
        <v>49424</v>
      </c>
      <c r="E1404" s="177">
        <f>_xll.qlInterestRateIndexValueDate(IndexON,D1404)</f>
        <v>49424</v>
      </c>
      <c r="F1404" s="193">
        <f>IFERROR(_xll.qlIndexFixing(IndexON,D1404,TRUE,_xll.ohTrigger(RecalcTrigger,TriggerON)),NA())</f>
        <v>1.558926699569696E-2</v>
      </c>
      <c r="H1404" s="42">
        <f>_xll.qlCalendarAdvance(Calendar,$H1403,B1404,"f",FALSE)</f>
        <v>49424</v>
      </c>
      <c r="I1404" s="177">
        <f>_xll.qlInterestRateIndexValueDate(Index1M,$H1404)</f>
        <v>49426</v>
      </c>
      <c r="J1404" s="182">
        <f>IFERROR(_xll.qlIndexFixing(Index1M,$H1404,TRUE,_xll.ohTrigger(RecalcTrigger,Trigger1M)),NA())</f>
        <v>1.5570234875819459E-2</v>
      </c>
      <c r="K1404" s="44">
        <f>IFERROR(_xll.qlIndexFixing(Index3M,H1404,TRUE,_xll.ohTrigger(RecalcTrigger,Trigger3M)),NA())</f>
        <v>1.594163969408054E-2</v>
      </c>
      <c r="L1404" s="44">
        <f>IFERROR(_xll.qlIndexFixing(Index6M,$H1404,TRUE,_xll.ohTrigger(RecalcTrigger,Trigger6M)),NA())</f>
        <v>1.5902802840842695E-2</v>
      </c>
      <c r="M1404" s="183">
        <f>IFERROR(_xll.qlIndexFixing(Index1Y,$H1404,TRUE,_xll.ohTrigger(RecalcTrigger,Trigger1Y)),NA())</f>
        <v>1.6145891518238444E-2</v>
      </c>
      <c r="N1404" s="182">
        <f>IFERROR(_xll.qlIndexFixing(ONIndex1M,I1404,TRUE,_xll.ohTrigger(RecalcTrigger,Trigger1M)),NA())</f>
        <v>1.5575487203829397E-2</v>
      </c>
      <c r="O1404" s="44">
        <f>IFERROR(_xll.qlIndexFixing(ONIndex3M,I1404,TRUE,_xll.ohTrigger(RecalcTrigger,Trigger3M)),NA())</f>
        <v>1.5975477968019902E-2</v>
      </c>
      <c r="P1404" s="44">
        <f>IFERROR(_xll.qlIndexFixing(ONIndex6M,I1404,TRUE,_xll.ohTrigger(RecalcTrigger,Trigger6M)),NA())</f>
        <v>1.5985258638933075E-2</v>
      </c>
      <c r="Q1404" s="183">
        <f>IFERROR(_xll.qlIndexFixing(ONIndex1Y,I1404,TRUE,_xll.ohTrigger(RecalcTrigger,Trigger1Y)),NA())</f>
        <v>1.6318719105452573E-2</v>
      </c>
    </row>
    <row r="1405" spans="2:17" x14ac:dyDescent="0.2">
      <c r="B1405" s="39" t="s">
        <v>42</v>
      </c>
      <c r="D1405" s="42">
        <f>_xll.qlCalendarAdvance(Calendar,$D1404,B1405,"f",FALSE)</f>
        <v>49431</v>
      </c>
      <c r="E1405" s="177">
        <f>_xll.qlInterestRateIndexValueDate(IndexON,D1405)</f>
        <v>49431</v>
      </c>
      <c r="F1405" s="193">
        <f>IFERROR(_xll.qlIndexFixing(IndexON,D1405,TRUE,_xll.ohTrigger(RecalcTrigger,TriggerON)),NA())</f>
        <v>1.5578966561431429E-2</v>
      </c>
      <c r="H1405" s="42">
        <f>_xll.qlCalendarAdvance(Calendar,$H1404,B1405,"f",FALSE)</f>
        <v>49431</v>
      </c>
      <c r="I1405" s="177">
        <f>_xll.qlInterestRateIndexValueDate(Index1M,$H1405)</f>
        <v>49433</v>
      </c>
      <c r="J1405" s="182">
        <f>IFERROR(_xll.qlIndexFixing(Index1M,$H1405,TRUE,_xll.ohTrigger(RecalcTrigger,Trigger1M)),NA())</f>
        <v>1.5559475048086144E-2</v>
      </c>
      <c r="K1405" s="44">
        <f>IFERROR(_xll.qlIndexFixing(Index3M,H1405,TRUE,_xll.ohTrigger(RecalcTrigger,Trigger3M)),NA())</f>
        <v>1.5928739574773188E-2</v>
      </c>
      <c r="L1405" s="44">
        <f>IFERROR(_xll.qlIndexFixing(Index6M,$H1405,TRUE,_xll.ohTrigger(RecalcTrigger,Trigger6M)),NA())</f>
        <v>1.5890954658604999E-2</v>
      </c>
      <c r="M1405" s="183">
        <f>IFERROR(_xll.qlIndexFixing(Index1Y,$H1405,TRUE,_xll.ohTrigger(RecalcTrigger,Trigger1Y)),NA())</f>
        <v>1.6133801313761204E-2</v>
      </c>
      <c r="N1405" s="182">
        <f>IFERROR(_xll.qlIndexFixing(ONIndex1M,I1405,TRUE,_xll.ohTrigger(RecalcTrigger,Trigger1M)),NA())</f>
        <v>1.5566285717136807E-2</v>
      </c>
      <c r="O1405" s="44">
        <f>IFERROR(_xll.qlIndexFixing(ONIndex3M,I1405,TRUE,_xll.ohTrigger(RecalcTrigger,Trigger3M)),NA())</f>
        <v>1.5965630300138756E-2</v>
      </c>
      <c r="P1405" s="44">
        <f>IFERROR(_xll.qlIndexFixing(ONIndex6M,I1405,TRUE,_xll.ohTrigger(RecalcTrigger,Trigger6M)),NA())</f>
        <v>1.5975065987090531E-2</v>
      </c>
      <c r="Q1405" s="183">
        <f>IFERROR(_xll.qlIndexFixing(ONIndex1Y,I1405,TRUE,_xll.ohTrigger(RecalcTrigger,Trigger1Y)),NA())</f>
        <v>1.630842532914123E-2</v>
      </c>
    </row>
    <row r="1406" spans="2:17" x14ac:dyDescent="0.2">
      <c r="B1406" s="39" t="s">
        <v>42</v>
      </c>
      <c r="D1406" s="42">
        <f>_xll.qlCalendarAdvance(Calendar,$D1405,B1406,"f",FALSE)</f>
        <v>49438</v>
      </c>
      <c r="E1406" s="177">
        <f>_xll.qlInterestRateIndexValueDate(IndexON,D1406)</f>
        <v>49438</v>
      </c>
      <c r="F1406" s="193">
        <f>IFERROR(_xll.qlIndexFixing(IndexON,D1406,TRUE,_xll.ohTrigger(RecalcTrigger,TriggerON)),NA())</f>
        <v>1.5568661898868186E-2</v>
      </c>
      <c r="H1406" s="42">
        <f>_xll.qlCalendarAdvance(Calendar,$H1405,B1406,"f",FALSE)</f>
        <v>49438</v>
      </c>
      <c r="I1406" s="177">
        <f>_xll.qlInterestRateIndexValueDate(Index1M,$H1406)</f>
        <v>49440</v>
      </c>
      <c r="J1406" s="182">
        <f>IFERROR(_xll.qlIndexFixing(Index1M,$H1406,TRUE,_xll.ohTrigger(RecalcTrigger,Trigger1M)),NA())</f>
        <v>1.5548708169412354E-2</v>
      </c>
      <c r="K1406" s="44">
        <f>IFERROR(_xll.qlIndexFixing(Index3M,H1406,TRUE,_xll.ohTrigger(RecalcTrigger,Trigger3M)),NA())</f>
        <v>1.5917250406141396E-2</v>
      </c>
      <c r="L1406" s="44">
        <f>IFERROR(_xll.qlIndexFixing(Index6M,$H1406,TRUE,_xll.ohTrigger(RecalcTrigger,Trigger6M)),NA())</f>
        <v>1.587911898139999E-2</v>
      </c>
      <c r="M1406" s="183">
        <f>IFERROR(_xll.qlIndexFixing(Index1Y,$H1406,TRUE,_xll.ohTrigger(RecalcTrigger,Trigger1Y)),NA())</f>
        <v>1.6121717762562437E-2</v>
      </c>
      <c r="N1406" s="182">
        <f>IFERROR(_xll.qlIndexFixing(ONIndex1M,I1406,TRUE,_xll.ohTrigger(RecalcTrigger,Trigger1M)),NA())</f>
        <v>1.5555543770844338E-2</v>
      </c>
      <c r="O1406" s="44">
        <f>IFERROR(_xll.qlIndexFixing(ONIndex3M,I1406,TRUE,_xll.ohTrigger(RecalcTrigger,Trigger3M)),NA())</f>
        <v>1.5954146505663402E-2</v>
      </c>
      <c r="P1406" s="44">
        <f>IFERROR(_xll.qlIndexFixing(ONIndex6M,I1406,TRUE,_xll.ohTrigger(RecalcTrigger,Trigger6M)),NA())</f>
        <v>1.5963182764044959E-2</v>
      </c>
      <c r="Q1406" s="183">
        <f>IFERROR(_xll.qlIndexFixing(ONIndex1Y,I1406,TRUE,_xll.ohTrigger(RecalcTrigger,Trigger1Y)),NA())</f>
        <v>1.6296416443495332E-2</v>
      </c>
    </row>
    <row r="1407" spans="2:17" x14ac:dyDescent="0.2">
      <c r="B1407" s="39" t="s">
        <v>42</v>
      </c>
      <c r="D1407" s="42">
        <f>_xll.qlCalendarAdvance(Calendar,$D1406,B1407,"f",FALSE)</f>
        <v>49445</v>
      </c>
      <c r="E1407" s="177">
        <f>_xll.qlInterestRateIndexValueDate(IndexON,D1407)</f>
        <v>49445</v>
      </c>
      <c r="F1407" s="193">
        <f>IFERROR(_xll.qlIndexFixing(IndexON,D1407,TRUE,_xll.ohTrigger(RecalcTrigger,TriggerON)),NA())</f>
        <v>1.5558353249254253E-2</v>
      </c>
      <c r="H1407" s="42">
        <f>_xll.qlCalendarAdvance(Calendar,$H1406,B1407,"f",FALSE)</f>
        <v>49445</v>
      </c>
      <c r="I1407" s="177">
        <f>_xll.qlInterestRateIndexValueDate(Index1M,$H1407)</f>
        <v>49447</v>
      </c>
      <c r="J1407" s="182">
        <f>IFERROR(_xll.qlIndexFixing(Index1M,$H1407,TRUE,_xll.ohTrigger(RecalcTrigger,Trigger1M)),NA())</f>
        <v>1.5537934473884386E-2</v>
      </c>
      <c r="K1407" s="44">
        <f>IFERROR(_xll.qlIndexFixing(Index3M,H1407,TRUE,_xll.ohTrigger(RecalcTrigger,Trigger3M)),NA())</f>
        <v>1.5905768810792881E-2</v>
      </c>
      <c r="L1407" s="44">
        <f>IFERROR(_xll.qlIndexFixing(Index6M,$H1407,TRUE,_xll.ohTrigger(RecalcTrigger,Trigger6M)),NA())</f>
        <v>1.5867296090625919E-2</v>
      </c>
      <c r="M1407" s="183">
        <f>IFERROR(_xll.qlIndexFixing(Index1Y,$H1407,TRUE,_xll.ohTrigger(RecalcTrigger,Trigger1Y)),NA())</f>
        <v>1.6109640942003477E-2</v>
      </c>
      <c r="N1407" s="182">
        <f>IFERROR(_xll.qlIndexFixing(ONIndex1M,I1407,TRUE,_xll.ohTrigger(RecalcTrigger,Trigger1M)),NA())</f>
        <v>1.5544794639499315E-2</v>
      </c>
      <c r="O1407" s="44">
        <f>IFERROR(_xll.qlIndexFixing(ONIndex3M,I1407,TRUE,_xll.ohTrigger(RecalcTrigger,Trigger3M)),NA())</f>
        <v>1.5942668524537851E-2</v>
      </c>
      <c r="P1407" s="44">
        <f>IFERROR(_xll.qlIndexFixing(ONIndex6M,I1407,TRUE,_xll.ohTrigger(RecalcTrigger,Trigger6M)),NA())</f>
        <v>1.5951308642039308E-2</v>
      </c>
      <c r="Q1407" s="183">
        <f>IFERROR(_xll.qlIndexFixing(ONIndex1Y,I1407,TRUE,_xll.ohTrigger(RecalcTrigger,Trigger1Y)),NA())</f>
        <v>1.6284408340743184E-2</v>
      </c>
    </row>
    <row r="1408" spans="2:17" x14ac:dyDescent="0.2">
      <c r="B1408" s="39" t="s">
        <v>42</v>
      </c>
      <c r="D1408" s="42">
        <f>_xll.qlCalendarAdvance(Calendar,$D1407,B1408,"f",FALSE)</f>
        <v>49452</v>
      </c>
      <c r="E1408" s="177">
        <f>_xll.qlInterestRateIndexValueDate(IndexON,D1408)</f>
        <v>49452</v>
      </c>
      <c r="F1408" s="193">
        <f>IFERROR(_xll.qlIndexFixing(IndexON,D1408,TRUE,_xll.ohTrigger(RecalcTrigger,TriggerON)),NA())</f>
        <v>1.5548040854476142E-2</v>
      </c>
      <c r="H1408" s="42">
        <f>_xll.qlCalendarAdvance(Calendar,$H1407,B1408,"f",FALSE)</f>
        <v>49452</v>
      </c>
      <c r="I1408" s="177">
        <f>_xll.qlInterestRateIndexValueDate(Index1M,$H1408)</f>
        <v>49454</v>
      </c>
      <c r="J1408" s="182">
        <f>IFERROR(_xll.qlIndexFixing(Index1M,$H1408,TRUE,_xll.ohTrigger(RecalcTrigger,Trigger1M)),NA())</f>
        <v>1.5527154195591118E-2</v>
      </c>
      <c r="K1408" s="44">
        <f>IFERROR(_xll.qlIndexFixing(Index3M,H1408,TRUE,_xll.ohTrigger(RecalcTrigger,Trigger3M)),NA())</f>
        <v>1.5894295069001321E-2</v>
      </c>
      <c r="L1408" s="44">
        <f>IFERROR(_xll.qlIndexFixing(Index6M,$H1408,TRUE,_xll.ohTrigger(RecalcTrigger,Trigger6M)),NA())</f>
        <v>1.5855486267672837E-2</v>
      </c>
      <c r="M1408" s="183">
        <f>IFERROR(_xll.qlIndexFixing(Index1Y,$H1408,TRUE,_xll.ohTrigger(RecalcTrigger,Trigger1Y)),NA())</f>
        <v>1.6097570928751932E-2</v>
      </c>
      <c r="N1408" s="182">
        <f>IFERROR(_xll.qlIndexFixing(ONIndex1M,I1408,TRUE,_xll.ohTrigger(RecalcTrigger,Trigger1M)),NA())</f>
        <v>1.5534038556834773E-2</v>
      </c>
      <c r="O1408" s="44">
        <f>IFERROR(_xll.qlIndexFixing(ONIndex3M,I1408,TRUE,_xll.ohTrigger(RecalcTrigger,Trigger3M)),NA())</f>
        <v>1.5931196635898814E-2</v>
      </c>
      <c r="P1408" s="44">
        <f>IFERROR(_xll.qlIndexFixing(ONIndex6M,I1408,TRUE,_xll.ohTrigger(RecalcTrigger,Trigger6M)),NA())</f>
        <v>1.5939443900769845E-2</v>
      </c>
      <c r="Q1408" s="183">
        <f>IFERROR(_xll.qlIndexFixing(ONIndex1Y,I1408,TRUE,_xll.ohTrigger(RecalcTrigger,Trigger1Y)),NA())</f>
        <v>1.6272401255177371E-2</v>
      </c>
    </row>
    <row r="1409" spans="2:17" x14ac:dyDescent="0.2">
      <c r="B1409" s="39" t="s">
        <v>42</v>
      </c>
      <c r="D1409" s="42">
        <f>_xll.qlCalendarAdvance(Calendar,$D1408,B1409,"f",FALSE)</f>
        <v>49459</v>
      </c>
      <c r="E1409" s="177">
        <f>_xll.qlInterestRateIndexValueDate(IndexON,D1409)</f>
        <v>49459</v>
      </c>
      <c r="F1409" s="193">
        <f>IFERROR(_xll.qlIndexFixing(IndexON,D1409,TRUE,_xll.ohTrigger(RecalcTrigger,TriggerON)),NA())</f>
        <v>1.5537724955940746E-2</v>
      </c>
      <c r="H1409" s="42">
        <f>_xll.qlCalendarAdvance(Calendar,$H1408,B1409,"f",FALSE)</f>
        <v>49459</v>
      </c>
      <c r="I1409" s="177">
        <f>_xll.qlInterestRateIndexValueDate(Index1M,$H1409)</f>
        <v>49461</v>
      </c>
      <c r="J1409" s="182">
        <f>IFERROR(_xll.qlIndexFixing(Index1M,$H1409,TRUE,_xll.ohTrigger(RecalcTrigger,Trigger1M)),NA())</f>
        <v>1.5516367568611111E-2</v>
      </c>
      <c r="K1409" s="44">
        <f>IFERROR(_xll.qlIndexFixing(Index3M,H1409,TRUE,_xll.ohTrigger(RecalcTrigger,Trigger3M)),NA())</f>
        <v>1.5882829461036987E-2</v>
      </c>
      <c r="L1409" s="44">
        <f>IFERROR(_xll.qlIndexFixing(Index6M,$H1409,TRUE,_xll.ohTrigger(RecalcTrigger,Trigger6M)),NA())</f>
        <v>1.5843689793927335E-2</v>
      </c>
      <c r="M1409" s="183">
        <f>IFERROR(_xll.qlIndexFixing(Index1Y,$H1409,TRUE,_xll.ohTrigger(RecalcTrigger,Trigger1Y)),NA())</f>
        <v>1.6085507798860754E-2</v>
      </c>
      <c r="N1409" s="182">
        <f>IFERROR(_xll.qlIndexFixing(ONIndex1M,I1409,TRUE,_xll.ohTrigger(RecalcTrigger,Trigger1M)),NA())</f>
        <v>1.5523275756823551E-2</v>
      </c>
      <c r="O1409" s="44">
        <f>IFERROR(_xll.qlIndexFixing(ONIndex3M,I1409,TRUE,_xll.ohTrigger(RecalcTrigger,Trigger3M)),NA())</f>
        <v>1.5919731119042879E-2</v>
      </c>
      <c r="P1409" s="44">
        <f>IFERROR(_xll.qlIndexFixing(ONIndex6M,I1409,TRUE,_xll.ohTrigger(RecalcTrigger,Trigger6M)),NA())</f>
        <v>1.5927588819293348E-2</v>
      </c>
      <c r="Q1409" s="183">
        <f>IFERROR(_xll.qlIndexFixing(ONIndex1Y,I1409,TRUE,_xll.ohTrigger(RecalcTrigger,Trigger1Y)),NA())</f>
        <v>1.6260395421010543E-2</v>
      </c>
    </row>
    <row r="1410" spans="2:17" x14ac:dyDescent="0.2">
      <c r="B1410" s="39" t="s">
        <v>42</v>
      </c>
      <c r="D1410" s="42">
        <f>_xll.qlCalendarAdvance(Calendar,$D1409,B1410,"f",FALSE)</f>
        <v>49466</v>
      </c>
      <c r="E1410" s="177">
        <f>_xll.qlInterestRateIndexValueDate(IndexON,D1410)</f>
        <v>49466</v>
      </c>
      <c r="F1410" s="193">
        <f>IFERROR(_xll.qlIndexFixing(IndexON,D1410,TRUE,_xll.ohTrigger(RecalcTrigger,TriggerON)),NA())</f>
        <v>1.5527405795374705E-2</v>
      </c>
      <c r="H1410" s="42">
        <f>_xll.qlCalendarAdvance(Calendar,$H1409,B1410,"f",FALSE)</f>
        <v>49466</v>
      </c>
      <c r="I1410" s="177">
        <f>_xll.qlInterestRateIndexValueDate(Index1M,$H1410)</f>
        <v>49468</v>
      </c>
      <c r="J1410" s="182">
        <f>IFERROR(_xll.qlIndexFixing(Index1M,$H1410,TRUE,_xll.ohTrigger(RecalcTrigger,Trigger1M)),NA())</f>
        <v>1.5505574827033243E-2</v>
      </c>
      <c r="K1410" s="44">
        <f>IFERROR(_xll.qlIndexFixing(Index3M,H1410,TRUE,_xll.ohTrigger(RecalcTrigger,Trigger3M)),NA())</f>
        <v>1.5871372267165906E-2</v>
      </c>
      <c r="L1410" s="44">
        <f>IFERROR(_xll.qlIndexFixing(Index6M,$H1410,TRUE,_xll.ohTrigger(RecalcTrigger,Trigger6M)),NA())</f>
        <v>1.5831906950766923E-2</v>
      </c>
      <c r="M1410" s="183">
        <f>IFERROR(_xll.qlIndexFixing(Index1Y,$H1410,TRUE,_xll.ohTrigger(RecalcTrigger,Trigger1Y)),NA())</f>
        <v>1.6073451627766275E-2</v>
      </c>
      <c r="N1410" s="182">
        <f>IFERROR(_xll.qlIndexFixing(ONIndex1M,I1410,TRUE,_xll.ohTrigger(RecalcTrigger,Trigger1M)),NA())</f>
        <v>1.5512506472958876E-2</v>
      </c>
      <c r="O1410" s="44">
        <f>IFERROR(_xll.qlIndexFixing(ONIndex3M,I1410,TRUE,_xll.ohTrigger(RecalcTrigger,Trigger3M)),NA())</f>
        <v>1.5908272253106759E-2</v>
      </c>
      <c r="P1410" s="44">
        <f>IFERROR(_xll.qlIndexFixing(ONIndex6M,I1410,TRUE,_xll.ohTrigger(RecalcTrigger,Trigger6M)),NA())</f>
        <v>1.591574367714621E-2</v>
      </c>
      <c r="Q1410" s="183">
        <f>IFERROR(_xll.qlIndexFixing(ONIndex1Y,I1410,TRUE,_xll.ohTrigger(RecalcTrigger,Trigger1Y)),NA())</f>
        <v>1.6248391072455348E-2</v>
      </c>
    </row>
    <row r="1411" spans="2:17" x14ac:dyDescent="0.2">
      <c r="B1411" s="39" t="s">
        <v>42</v>
      </c>
      <c r="D1411" s="42">
        <f>_xll.qlCalendarAdvance(Calendar,$D1410,B1411,"f",FALSE)</f>
        <v>49473</v>
      </c>
      <c r="E1411" s="177">
        <f>_xll.qlInterestRateIndexValueDate(IndexON,D1411)</f>
        <v>49473</v>
      </c>
      <c r="F1411" s="193">
        <f>IFERROR(_xll.qlIndexFixing(IndexON,D1411,TRUE,_xll.ohTrigger(RecalcTrigger,TriggerON)),NA())</f>
        <v>1.551708361442472E-2</v>
      </c>
      <c r="H1411" s="42">
        <f>_xll.qlCalendarAdvance(Calendar,$H1410,B1411,"f",FALSE)</f>
        <v>49473</v>
      </c>
      <c r="I1411" s="177">
        <f>_xll.qlInterestRateIndexValueDate(Index1M,$H1411)</f>
        <v>49475</v>
      </c>
      <c r="J1411" s="182">
        <f>IFERROR(_xll.qlIndexFixing(Index1M,$H1411,TRUE,_xll.ohTrigger(RecalcTrigger,Trigger1M)),NA())</f>
        <v>1.5494776204936079E-2</v>
      </c>
      <c r="K1411" s="44">
        <f>IFERROR(_xll.qlIndexFixing(Index3M,H1411,TRUE,_xll.ohTrigger(RecalcTrigger,Trigger3M)),NA())</f>
        <v>1.5859923767654101E-2</v>
      </c>
      <c r="L1411" s="44">
        <f>IFERROR(_xll.qlIndexFixing(Index6M,$H1411,TRUE,_xll.ohTrigger(RecalcTrigger,Trigger6M)),NA())</f>
        <v>1.5820138019563935E-2</v>
      </c>
      <c r="M1411" s="183">
        <f>IFERROR(_xll.qlIndexFixing(Index1Y,$H1411,TRUE,_xll.ohTrigger(RecalcTrigger,Trigger1Y)),NA())</f>
        <v>1.6061402490290824E-2</v>
      </c>
      <c r="N1411" s="182">
        <f>IFERROR(_xll.qlIndexFixing(ONIndex1M,I1411,TRUE,_xll.ohTrigger(RecalcTrigger,Trigger1M)),NA())</f>
        <v>1.5501730939133651E-2</v>
      </c>
      <c r="O1411" s="44">
        <f>IFERROR(_xll.qlIndexFixing(ONIndex3M,I1411,TRUE,_xll.ohTrigger(RecalcTrigger,Trigger3M)),NA())</f>
        <v>1.5896820317466975E-2</v>
      </c>
      <c r="P1411" s="44">
        <f>IFERROR(_xll.qlIndexFixing(ONIndex6M,I1411,TRUE,_xll.ohTrigger(RecalcTrigger,Trigger6M)),NA())</f>
        <v>1.5903908753704954E-2</v>
      </c>
      <c r="Q1411" s="183">
        <f>IFERROR(_xll.qlIndexFixing(ONIndex1Y,I1411,TRUE,_xll.ohTrigger(RecalcTrigger,Trigger1Y)),NA())</f>
        <v>1.6236388443564564E-2</v>
      </c>
    </row>
    <row r="1412" spans="2:17" x14ac:dyDescent="0.2">
      <c r="B1412" s="39" t="s">
        <v>42</v>
      </c>
      <c r="D1412" s="42">
        <f>_xll.qlCalendarAdvance(Calendar,$D1411,B1412,"f",FALSE)</f>
        <v>49480</v>
      </c>
      <c r="E1412" s="177">
        <f>_xll.qlInterestRateIndexValueDate(IndexON,D1412)</f>
        <v>49480</v>
      </c>
      <c r="F1412" s="193">
        <f>IFERROR(_xll.qlIndexFixing(IndexON,D1412,TRUE,_xll.ohTrigger(RecalcTrigger,TriggerON)),NA())</f>
        <v>1.5506758654417752E-2</v>
      </c>
      <c r="H1412" s="42">
        <f>_xll.qlCalendarAdvance(Calendar,$H1411,B1412,"f",FALSE)</f>
        <v>49480</v>
      </c>
      <c r="I1412" s="177">
        <f>_xll.qlInterestRateIndexValueDate(Index1M,$H1412)</f>
        <v>49482</v>
      </c>
      <c r="J1412" s="182">
        <f>IFERROR(_xll.qlIndexFixing(Index1M,$H1412,TRUE,_xll.ohTrigger(RecalcTrigger,Trigger1M)),NA())</f>
        <v>1.5483971936395603E-2</v>
      </c>
      <c r="K1412" s="44">
        <f>IFERROR(_xll.qlIndexFixing(Index3M,H1412,TRUE,_xll.ohTrigger(RecalcTrigger,Trigger3M)),NA())</f>
        <v>1.584848424275909E-2</v>
      </c>
      <c r="L1412" s="44">
        <f>IFERROR(_xll.qlIndexFixing(Index6M,$H1412,TRUE,_xll.ohTrigger(RecalcTrigger,Trigger6M)),NA())</f>
        <v>1.5808383281683356E-2</v>
      </c>
      <c r="M1412" s="183">
        <f>IFERROR(_xll.qlIndexFixing(Index1Y,$H1412,TRUE,_xll.ohTrigger(RecalcTrigger,Trigger1Y)),NA())</f>
        <v>1.6049360460639241E-2</v>
      </c>
      <c r="N1412" s="182">
        <f>IFERROR(_xll.qlIndexFixing(ONIndex1M,I1412,TRUE,_xll.ohTrigger(RecalcTrigger,Trigger1M)),NA())</f>
        <v>1.5490949389240782E-2</v>
      </c>
      <c r="O1412" s="44">
        <f>IFERROR(_xll.qlIndexFixing(ONIndex3M,I1412,TRUE,_xll.ohTrigger(RecalcTrigger,Trigger3M)),NA())</f>
        <v>1.5885375591020434E-2</v>
      </c>
      <c r="P1412" s="44">
        <f>IFERROR(_xll.qlIndexFixing(ONIndex6M,I1412,TRUE,_xll.ohTrigger(RecalcTrigger,Trigger6M)),NA())</f>
        <v>1.5892084328186229E-2</v>
      </c>
      <c r="Q1412" s="183">
        <f>IFERROR(_xll.qlIndexFixing(ONIndex1Y,I1412,TRUE,_xll.ohTrigger(RecalcTrigger,Trigger1Y)),NA())</f>
        <v>1.6224387768550841E-2</v>
      </c>
    </row>
    <row r="1413" spans="2:17" x14ac:dyDescent="0.2">
      <c r="B1413" s="39" t="s">
        <v>42</v>
      </c>
      <c r="D1413" s="42">
        <f>_xll.qlCalendarAdvance(Calendar,$D1412,B1413,"f",FALSE)</f>
        <v>49487</v>
      </c>
      <c r="E1413" s="177">
        <f>_xll.qlInterestRateIndexValueDate(IndexON,D1413)</f>
        <v>49487</v>
      </c>
      <c r="F1413" s="193">
        <f>IFERROR(_xll.qlIndexFixing(IndexON,D1413,TRUE,_xll.ohTrigger(RecalcTrigger,TriggerON)),NA())</f>
        <v>1.5496431157320245E-2</v>
      </c>
      <c r="H1413" s="42">
        <f>_xll.qlCalendarAdvance(Calendar,$H1412,B1413,"f",FALSE)</f>
        <v>49487</v>
      </c>
      <c r="I1413" s="177">
        <f>_xll.qlInterestRateIndexValueDate(Index1M,$H1413)</f>
        <v>49489</v>
      </c>
      <c r="J1413" s="182">
        <f>IFERROR(_xll.qlIndexFixing(Index1M,$H1413,TRUE,_xll.ohTrigger(RecalcTrigger,Trigger1M)),NA())</f>
        <v>1.5472722007496831E-2</v>
      </c>
      <c r="K1413" s="44">
        <f>IFERROR(_xll.qlIndexFixing(Index3M,H1413,TRUE,_xll.ohTrigger(RecalcTrigger,Trigger3M)),NA())</f>
        <v>1.5838454177843599E-2</v>
      </c>
      <c r="L1413" s="44">
        <f>IFERROR(_xll.qlIndexFixing(Index6M,$H1413,TRUE,_xll.ohTrigger(RecalcTrigger,Trigger6M)),NA())</f>
        <v>1.5796643018484557E-2</v>
      </c>
      <c r="M1413" s="183">
        <f>IFERROR(_xll.qlIndexFixing(Index1Y,$H1413,TRUE,_xll.ohTrigger(RecalcTrigger,Trigger1Y)),NA())</f>
        <v>1.6037325612403008E-2</v>
      </c>
      <c r="N1413" s="182">
        <f>IFERROR(_xll.qlIndexFixing(ONIndex1M,I1413,TRUE,_xll.ohTrigger(RecalcTrigger,Trigger1M)),NA())</f>
        <v>1.548016205685343E-2</v>
      </c>
      <c r="O1413" s="44">
        <f>IFERROR(_xll.qlIndexFixing(ONIndex3M,I1413,TRUE,_xll.ohTrigger(RecalcTrigger,Trigger3M)),NA())</f>
        <v>1.5873938353143657E-2</v>
      </c>
      <c r="P1413" s="44">
        <f>IFERROR(_xll.qlIndexFixing(ONIndex6M,I1413,TRUE,_xll.ohTrigger(RecalcTrigger,Trigger6M)),NA())</f>
        <v>1.5880270680046493E-2</v>
      </c>
      <c r="Q1413" s="183">
        <f>IFERROR(_xll.qlIndexFixing(ONIndex1Y,I1413,TRUE,_xll.ohTrigger(RecalcTrigger,Trigger1Y)),NA())</f>
        <v>1.6212389281786699E-2</v>
      </c>
    </row>
    <row r="1414" spans="2:17" x14ac:dyDescent="0.2">
      <c r="B1414" s="39" t="s">
        <v>42</v>
      </c>
      <c r="D1414" s="42">
        <f>_xll.qlCalendarAdvance(Calendar,$D1413,B1414,"f",FALSE)</f>
        <v>49494</v>
      </c>
      <c r="E1414" s="177">
        <f>_xll.qlInterestRateIndexValueDate(IndexON,D1414)</f>
        <v>49494</v>
      </c>
      <c r="F1414" s="193">
        <f>IFERROR(_xll.qlIndexFixing(IndexON,D1414,TRUE,_xll.ohTrigger(RecalcTrigger,TriggerON)),NA())</f>
        <v>1.5486101364459159E-2</v>
      </c>
      <c r="H1414" s="42">
        <f>_xll.qlCalendarAdvance(Calendar,$H1413,B1414,"f",FALSE)</f>
        <v>49494</v>
      </c>
      <c r="I1414" s="177">
        <f>_xll.qlInterestRateIndexValueDate(Index1M,$H1414)</f>
        <v>49496</v>
      </c>
      <c r="J1414" s="182">
        <f>IFERROR(_xll.qlIndexFixing(Index1M,$H1414,TRUE,_xll.ohTrigger(RecalcTrigger,Trigger1M)),NA())</f>
        <v>1.5462347396332484E-2</v>
      </c>
      <c r="K1414" s="44">
        <f>IFERROR(_xll.qlIndexFixing(Index3M,H1414,TRUE,_xll.ohTrigger(RecalcTrigger,Trigger3M)),NA())</f>
        <v>1.582563323785208E-2</v>
      </c>
      <c r="L1414" s="44">
        <f>IFERROR(_xll.qlIndexFixing(Index6M,$H1414,TRUE,_xll.ohTrigger(RecalcTrigger,Trigger6M)),NA())</f>
        <v>1.5784917511320419E-2</v>
      </c>
      <c r="M1414" s="183">
        <f>IFERROR(_xll.qlIndexFixing(Index1Y,$H1414,TRUE,_xll.ohTrigger(RecalcTrigger,Trigger1Y)),NA())</f>
        <v>1.6025298018557215E-2</v>
      </c>
      <c r="N1414" s="182">
        <f>IFERROR(_xll.qlIndexFixing(ONIndex1M,I1414,TRUE,_xll.ohTrigger(RecalcTrigger,Trigger1M)),NA())</f>
        <v>1.5469369175704628E-2</v>
      </c>
      <c r="O1414" s="44">
        <f>IFERROR(_xll.qlIndexFixing(ONIndex3M,I1414,TRUE,_xll.ohTrigger(RecalcTrigger,Trigger3M)),NA())</f>
        <v>1.5862508882973358E-2</v>
      </c>
      <c r="P1414" s="44">
        <f>IFERROR(_xll.qlIndexFixing(ONIndex6M,I1414,TRUE,_xll.ohTrigger(RecalcTrigger,Trigger6M)),NA())</f>
        <v>1.5868468088582333E-2</v>
      </c>
      <c r="Q1414" s="183">
        <f>IFERROR(_xll.qlIndexFixing(ONIndex1Y,I1414,TRUE,_xll.ohTrigger(RecalcTrigger,Trigger1Y)),NA())</f>
        <v>1.6200393217085107E-2</v>
      </c>
    </row>
    <row r="1415" spans="2:17" x14ac:dyDescent="0.2">
      <c r="B1415" s="39" t="s">
        <v>42</v>
      </c>
      <c r="D1415" s="42">
        <f>_xll.qlCalendarAdvance(Calendar,$D1414,B1415,"f",FALSE)</f>
        <v>49501</v>
      </c>
      <c r="E1415" s="177">
        <f>_xll.qlInterestRateIndexValueDate(IndexON,D1415)</f>
        <v>49501</v>
      </c>
      <c r="F1415" s="193">
        <f>IFERROR(_xll.qlIndexFixing(IndexON,D1415,TRUE,_xll.ohTrigger(RecalcTrigger,TriggerON)),NA())</f>
        <v>1.5475769517561133E-2</v>
      </c>
      <c r="H1415" s="42">
        <f>_xll.qlCalendarAdvance(Calendar,$H1414,B1415,"f",FALSE)</f>
        <v>49501</v>
      </c>
      <c r="I1415" s="177">
        <f>_xll.qlInterestRateIndexValueDate(Index1M,$H1415)</f>
        <v>49503</v>
      </c>
      <c r="J1415" s="182">
        <f>IFERROR(_xll.qlIndexFixing(Index1M,$H1415,TRUE,_xll.ohTrigger(RecalcTrigger,Trigger1M)),NA())</f>
        <v>1.5451527592961809E-2</v>
      </c>
      <c r="K1415" s="44">
        <f>IFERROR(_xll.qlIndexFixing(Index3M,H1415,TRUE,_xll.ohTrigger(RecalcTrigger,Trigger3M)),NA())</f>
        <v>1.5814222318342362E-2</v>
      </c>
      <c r="L1415" s="44">
        <f>IFERROR(_xll.qlIndexFixing(Index6M,$H1415,TRUE,_xll.ohTrigger(RecalcTrigger,Trigger6M)),NA())</f>
        <v>1.5773207041536921E-2</v>
      </c>
      <c r="M1415" s="183">
        <f>IFERROR(_xll.qlIndexFixing(Index1Y,$H1415,TRUE,_xll.ohTrigger(RecalcTrigger,Trigger1Y)),NA())</f>
        <v>1.6013277751461857E-2</v>
      </c>
      <c r="N1415" s="182">
        <f>IFERROR(_xll.qlIndexFixing(ONIndex1M,I1415,TRUE,_xll.ohTrigger(RecalcTrigger,Trigger1M)),NA())</f>
        <v>1.5458570979767217E-2</v>
      </c>
      <c r="O1415" s="44">
        <f>IFERROR(_xll.qlIndexFixing(ONIndex3M,I1415,TRUE,_xll.ohTrigger(RecalcTrigger,Trigger3M)),NA())</f>
        <v>1.5851087459726187E-2</v>
      </c>
      <c r="P1415" s="44">
        <f>IFERROR(_xll.qlIndexFixing(ONIndex6M,I1415,TRUE,_xll.ohTrigger(RecalcTrigger,Trigger6M)),NA())</f>
        <v>1.5856676833250205E-2</v>
      </c>
      <c r="Q1415" s="183">
        <f>IFERROR(_xll.qlIndexFixing(ONIndex1Y,I1415,TRUE,_xll.ohTrigger(RecalcTrigger,Trigger1Y)),NA())</f>
        <v>1.6188399808898524E-2</v>
      </c>
    </row>
    <row r="1416" spans="2:17" x14ac:dyDescent="0.2">
      <c r="B1416" s="39" t="s">
        <v>42</v>
      </c>
      <c r="D1416" s="42">
        <f>_xll.qlCalendarAdvance(Calendar,$D1415,B1416,"f",FALSE)</f>
        <v>49508</v>
      </c>
      <c r="E1416" s="177">
        <f>_xll.qlInterestRateIndexValueDate(IndexON,D1416)</f>
        <v>49508</v>
      </c>
      <c r="F1416" s="193">
        <f>IFERROR(_xll.qlIndexFixing(IndexON,D1416,TRUE,_xll.ohTrigger(RecalcTrigger,TriggerON)),NA())</f>
        <v>1.5465435858192933E-2</v>
      </c>
      <c r="H1416" s="42">
        <f>_xll.qlCalendarAdvance(Calendar,$H1415,B1416,"f",FALSE)</f>
        <v>49508</v>
      </c>
      <c r="I1416" s="177">
        <f>_xll.qlInterestRateIndexValueDate(Index1M,$H1416)</f>
        <v>49510</v>
      </c>
      <c r="J1416" s="182">
        <f>IFERROR(_xll.qlIndexFixing(Index1M,$H1416,TRUE,_xll.ohTrigger(RecalcTrigger,Trigger1M)),NA())</f>
        <v>1.5440703079474968E-2</v>
      </c>
      <c r="K1416" s="44">
        <f>IFERROR(_xll.qlIndexFixing(Index3M,H1416,TRUE,_xll.ohTrigger(RecalcTrigger,Trigger3M)),NA())</f>
        <v>1.5802821494459107E-2</v>
      </c>
      <c r="L1416" s="44">
        <f>IFERROR(_xll.qlIndexFixing(Index6M,$H1416,TRUE,_xll.ohTrigger(RecalcTrigger,Trigger6M)),NA())</f>
        <v>1.5761511890473121E-2</v>
      </c>
      <c r="M1416" s="183">
        <f>IFERROR(_xll.qlIndexFixing(Index1Y,$H1416,TRUE,_xll.ohTrigger(RecalcTrigger,Trigger1Y)),NA())</f>
        <v>1.6001264882861393E-2</v>
      </c>
      <c r="N1416" s="182">
        <f>IFERROR(_xll.qlIndexFixing(ONIndex1M,I1416,TRUE,_xll.ohTrigger(RecalcTrigger,Trigger1M)),NA())</f>
        <v>1.5447767702694293E-2</v>
      </c>
      <c r="O1416" s="44">
        <f>IFERROR(_xll.qlIndexFixing(ONIndex3M,I1416,TRUE,_xll.ohTrigger(RecalcTrigger,Trigger3M)),NA())</f>
        <v>1.5839674362538858E-2</v>
      </c>
      <c r="P1416" s="44">
        <f>IFERROR(_xll.qlIndexFixing(ONIndex6M,I1416,TRUE,_xll.ohTrigger(RecalcTrigger,Trigger6M)),NA())</f>
        <v>1.584489719326676E-2</v>
      </c>
      <c r="Q1416" s="183">
        <f>IFERROR(_xll.qlIndexFixing(ONIndex1Y,I1416,TRUE,_xll.ohTrigger(RecalcTrigger,Trigger1Y)),NA())</f>
        <v>1.6176409291359661E-2</v>
      </c>
    </row>
    <row r="1417" spans="2:17" x14ac:dyDescent="0.2">
      <c r="B1417" s="39" t="s">
        <v>42</v>
      </c>
      <c r="D1417" s="42">
        <f>_xll.qlCalendarAdvance(Calendar,$D1416,B1417,"f",FALSE)</f>
        <v>49515</v>
      </c>
      <c r="E1417" s="177">
        <f>_xll.qlInterestRateIndexValueDate(IndexON,D1417)</f>
        <v>49515</v>
      </c>
      <c r="F1417" s="193">
        <f>IFERROR(_xll.qlIndexFixing(IndexON,D1417,TRUE,_xll.ohTrigger(RecalcTrigger,TriggerON)),NA())</f>
        <v>1.5455100627841389E-2</v>
      </c>
      <c r="H1417" s="42">
        <f>_xll.qlCalendarAdvance(Calendar,$H1416,B1417,"f",FALSE)</f>
        <v>49515</v>
      </c>
      <c r="I1417" s="177">
        <f>_xll.qlInterestRateIndexValueDate(Index1M,$H1417)</f>
        <v>49517</v>
      </c>
      <c r="J1417" s="182">
        <f>IFERROR(_xll.qlIndexFixing(Index1M,$H1417,TRUE,_xll.ohTrigger(RecalcTrigger,Trigger1M)),NA())</f>
        <v>1.5429874089940208E-2</v>
      </c>
      <c r="K1417" s="44">
        <f>IFERROR(_xll.qlIndexFixing(Index3M,H1417,TRUE,_xll.ohTrigger(RecalcTrigger,Trigger3M)),NA())</f>
        <v>1.579143104644878E-2</v>
      </c>
      <c r="L1417" s="44">
        <f>IFERROR(_xll.qlIndexFixing(Index6M,$H1417,TRUE,_xll.ohTrigger(RecalcTrigger,Trigger6M)),NA())</f>
        <v>1.5749832339463758E-2</v>
      </c>
      <c r="M1417" s="183">
        <f>IFERROR(_xll.qlIndexFixing(Index1Y,$H1417,TRUE,_xll.ohTrigger(RecalcTrigger,Trigger1Y)),NA())</f>
        <v>1.5989259483885413E-2</v>
      </c>
      <c r="N1417" s="182">
        <f>IFERROR(_xll.qlIndexFixing(ONIndex1M,I1417,TRUE,_xll.ohTrigger(RecalcTrigger,Trigger1M)),NA())</f>
        <v>1.5436959578138953E-2</v>
      </c>
      <c r="O1417" s="44">
        <f>IFERROR(_xll.qlIndexFixing(ONIndex3M,I1417,TRUE,_xll.ohTrigger(RecalcTrigger,Trigger3M)),NA())</f>
        <v>1.5828269870707956E-2</v>
      </c>
      <c r="P1417" s="44">
        <f>IFERROR(_xll.qlIndexFixing(ONIndex6M,I1417,TRUE,_xll.ohTrigger(RecalcTrigger,Trigger6M)),NA())</f>
        <v>1.5833129448008521E-2</v>
      </c>
      <c r="Q1417" s="183">
        <f>IFERROR(_xll.qlIndexFixing(ONIndex1Y,I1417,TRUE,_xll.ohTrigger(RecalcTrigger,Trigger1Y)),NA())</f>
        <v>1.6164421898521297E-2</v>
      </c>
    </row>
    <row r="1418" spans="2:17" x14ac:dyDescent="0.2">
      <c r="B1418" s="39" t="s">
        <v>42</v>
      </c>
      <c r="D1418" s="42">
        <f>_xll.qlCalendarAdvance(Calendar,$D1417,B1418,"f",FALSE)</f>
        <v>49522</v>
      </c>
      <c r="E1418" s="177">
        <f>_xll.qlInterestRateIndexValueDate(IndexON,D1418)</f>
        <v>49522</v>
      </c>
      <c r="F1418" s="193">
        <f>IFERROR(_xll.qlIndexFixing(IndexON,D1418,TRUE,_xll.ohTrigger(RecalcTrigger,TriggerON)),NA())</f>
        <v>1.5444764068313077E-2</v>
      </c>
      <c r="H1418" s="42">
        <f>_xll.qlCalendarAdvance(Calendar,$H1417,B1418,"f",FALSE)</f>
        <v>49522</v>
      </c>
      <c r="I1418" s="177">
        <f>_xll.qlInterestRateIndexValueDate(Index1M,$H1418)</f>
        <v>49524</v>
      </c>
      <c r="J1418" s="182">
        <f>IFERROR(_xll.qlIndexFixing(Index1M,$H1418,TRUE,_xll.ohTrigger(RecalcTrigger,Trigger1M)),NA())</f>
        <v>1.5419040858438668E-2</v>
      </c>
      <c r="K1418" s="44">
        <f>IFERROR(_xll.qlIndexFixing(Index3M,H1418,TRUE,_xll.ohTrigger(RecalcTrigger,Trigger3M)),NA())</f>
        <v>1.578005125455019E-2</v>
      </c>
      <c r="L1418" s="44">
        <f>IFERROR(_xll.qlIndexFixing(Index6M,$H1418,TRUE,_xll.ohTrigger(RecalcTrigger,Trigger6M)),NA())</f>
        <v>1.5738168669834497E-2</v>
      </c>
      <c r="M1418" s="183">
        <f>IFERROR(_xll.qlIndexFixing(Index1Y,$H1418,TRUE,_xll.ohTrigger(RecalcTrigger,Trigger1Y)),NA())</f>
        <v>1.5977261625048627E-2</v>
      </c>
      <c r="N1418" s="182">
        <f>IFERROR(_xll.qlIndexFixing(ONIndex1M,I1418,TRUE,_xll.ohTrigger(RecalcTrigger,Trigger1M)),NA())</f>
        <v>1.5426146839994104E-2</v>
      </c>
      <c r="O1418" s="44">
        <f>IFERROR(_xll.qlIndexFixing(ONIndex3M,I1418,TRUE,_xll.ohTrigger(RecalcTrigger,Trigger3M)),NA())</f>
        <v>1.5816874263370195E-2</v>
      </c>
      <c r="P1418" s="44">
        <f>IFERROR(_xll.qlIndexFixing(ONIndex6M,I1418,TRUE,_xll.ohTrigger(RecalcTrigger,Trigger6M)),NA())</f>
        <v>1.5821373876931943E-2</v>
      </c>
      <c r="Q1418" s="183">
        <f>IFERROR(_xll.qlIndexFixing(ONIndex1Y,I1418,TRUE,_xll.ohTrigger(RecalcTrigger,Trigger1Y)),NA())</f>
        <v>1.6152437864835889E-2</v>
      </c>
    </row>
    <row r="1419" spans="2:17" x14ac:dyDescent="0.2">
      <c r="B1419" s="39" t="s">
        <v>42</v>
      </c>
      <c r="D1419" s="42">
        <f>_xll.qlCalendarAdvance(Calendar,$D1418,B1419,"f",FALSE)</f>
        <v>49529</v>
      </c>
      <c r="E1419" s="177">
        <f>_xll.qlInterestRateIndexValueDate(IndexON,D1419)</f>
        <v>49529</v>
      </c>
      <c r="F1419" s="193">
        <f>IFERROR(_xll.qlIndexFixing(IndexON,D1419,TRUE,_xll.ohTrigger(RecalcTrigger,TriggerON)),NA())</f>
        <v>1.5434426421174763E-2</v>
      </c>
      <c r="H1419" s="42">
        <f>_xll.qlCalendarAdvance(Calendar,$H1418,B1419,"f",FALSE)</f>
        <v>49529</v>
      </c>
      <c r="I1419" s="177">
        <f>_xll.qlInterestRateIndexValueDate(Index1M,$H1419)</f>
        <v>49531</v>
      </c>
      <c r="J1419" s="182">
        <f>IFERROR(_xll.qlIndexFixing(Index1M,$H1419,TRUE,_xll.ohTrigger(RecalcTrigger,Trigger1M)),NA())</f>
        <v>1.5408203619046336E-2</v>
      </c>
      <c r="K1419" s="44">
        <f>IFERROR(_xll.qlIndexFixing(Index3M,H1419,TRUE,_xll.ohTrigger(RecalcTrigger,Trigger3M)),NA())</f>
        <v>1.576868239900045E-2</v>
      </c>
      <c r="L1419" s="44">
        <f>IFERROR(_xll.qlIndexFixing(Index6M,$H1419,TRUE,_xll.ohTrigger(RecalcTrigger,Trigger6M)),NA())</f>
        <v>1.5726521162907115E-2</v>
      </c>
      <c r="M1419" s="183">
        <f>IFERROR(_xll.qlIndexFixing(Index1Y,$H1419,TRUE,_xll.ohTrigger(RecalcTrigger,Trigger1Y)),NA())</f>
        <v>1.596527137625E-2</v>
      </c>
      <c r="N1419" s="182">
        <f>IFERROR(_xll.qlIndexFixing(ONIndex1M,I1419,TRUE,_xll.ohTrigger(RecalcTrigger,Trigger1M)),NA())</f>
        <v>1.5415329722072713E-2</v>
      </c>
      <c r="O1419" s="44">
        <f>IFERROR(_xll.qlIndexFixing(ONIndex3M,I1419,TRUE,_xll.ohTrigger(RecalcTrigger,Trigger3M)),NA())</f>
        <v>1.5805487819742225E-2</v>
      </c>
      <c r="P1419" s="44">
        <f>IFERROR(_xll.qlIndexFixing(ONIndex6M,I1419,TRUE,_xll.ohTrigger(RecalcTrigger,Trigger6M)),NA())</f>
        <v>1.5809630759493487E-2</v>
      </c>
      <c r="Q1419" s="183">
        <f>IFERROR(_xll.qlIndexFixing(ONIndex1Y,I1419,TRUE,_xll.ohTrigger(RecalcTrigger,Trigger1Y)),NA())</f>
        <v>1.6140457424276278E-2</v>
      </c>
    </row>
    <row r="1420" spans="2:17" x14ac:dyDescent="0.2">
      <c r="B1420" s="39" t="s">
        <v>42</v>
      </c>
      <c r="D1420" s="42">
        <f>_xll.qlCalendarAdvance(Calendar,$D1419,B1420,"f",FALSE)</f>
        <v>49536</v>
      </c>
      <c r="E1420" s="177">
        <f>_xll.qlInterestRateIndexValueDate(IndexON,D1420)</f>
        <v>49536</v>
      </c>
      <c r="F1420" s="193">
        <f>IFERROR(_xll.qlIndexFixing(IndexON,D1420,TRUE,_xll.ohTrigger(RecalcTrigger,TriggerON)),NA())</f>
        <v>1.5424087927833341E-2</v>
      </c>
      <c r="H1420" s="42">
        <f>_xll.qlCalendarAdvance(Calendar,$H1419,B1420,"f",FALSE)</f>
        <v>49536</v>
      </c>
      <c r="I1420" s="177">
        <f>_xll.qlInterestRateIndexValueDate(Index1M,$H1420)</f>
        <v>49538</v>
      </c>
      <c r="J1420" s="182">
        <f>IFERROR(_xll.qlIndexFixing(Index1M,$H1420,TRUE,_xll.ohTrigger(RecalcTrigger,Trigger1M)),NA())</f>
        <v>1.5397362605831459E-2</v>
      </c>
      <c r="K1420" s="44">
        <f>IFERROR(_xll.qlIndexFixing(Index3M,H1420,TRUE,_xll.ohTrigger(RecalcTrigger,Trigger3M)),NA())</f>
        <v>1.5757324760034965E-2</v>
      </c>
      <c r="L1420" s="44">
        <f>IFERROR(_xll.qlIndexFixing(Index6M,$H1420,TRUE,_xll.ohTrigger(RecalcTrigger,Trigger6M)),NA())</f>
        <v>1.5714890099996048E-2</v>
      </c>
      <c r="M1420" s="183">
        <f>IFERROR(_xll.qlIndexFixing(Index1Y,$H1420,TRUE,_xll.ohTrigger(RecalcTrigger,Trigger1Y)),NA())</f>
        <v>1.5953288806773182E-2</v>
      </c>
      <c r="N1420" s="182">
        <f>IFERROR(_xll.qlIndexFixing(ONIndex1M,I1420,TRUE,_xll.ohTrigger(RecalcTrigger,Trigger1M)),NA())</f>
        <v>1.5404508458027877E-2</v>
      </c>
      <c r="O1420" s="44">
        <f>IFERROR(_xll.qlIndexFixing(ONIndex3M,I1420,TRUE,_xll.ohTrigger(RecalcTrigger,Trigger3M)),NA())</f>
        <v>1.5794110819040696E-2</v>
      </c>
      <c r="P1420" s="44">
        <f>IFERROR(_xll.qlIndexFixing(ONIndex6M,I1420,TRUE,_xll.ohTrigger(RecalcTrigger,Trigger6M)),NA())</f>
        <v>1.5797900374749929E-2</v>
      </c>
      <c r="Q1420" s="183">
        <f>IFERROR(_xll.qlIndexFixing(ONIndex1Y,I1420,TRUE,_xll.ohTrigger(RecalcTrigger,Trigger1Y)),NA())</f>
        <v>1.6128480811055113E-2</v>
      </c>
    </row>
    <row r="1421" spans="2:17" x14ac:dyDescent="0.2">
      <c r="B1421" s="39" t="s">
        <v>42</v>
      </c>
      <c r="D1421" s="42">
        <f>_xll.qlCalendarAdvance(Calendar,$D1420,B1421,"f",FALSE)</f>
        <v>49543</v>
      </c>
      <c r="E1421" s="177">
        <f>_xll.qlInterestRateIndexValueDate(IndexON,D1421)</f>
        <v>49543</v>
      </c>
      <c r="F1421" s="193">
        <f>IFERROR(_xll.qlIndexFixing(IndexON,D1421,TRUE,_xll.ohTrigger(RecalcTrigger,TriggerON)),NA())</f>
        <v>1.5413748830095386E-2</v>
      </c>
      <c r="H1421" s="42">
        <f>_xll.qlCalendarAdvance(Calendar,$H1420,B1421,"f",FALSE)</f>
        <v>49543</v>
      </c>
      <c r="I1421" s="177">
        <f>_xll.qlInterestRateIndexValueDate(Index1M,$H1421)</f>
        <v>49545</v>
      </c>
      <c r="J1421" s="182">
        <f>IFERROR(_xll.qlIndexFixing(Index1M,$H1421,TRUE,_xll.ohTrigger(RecalcTrigger,Trigger1M)),NA())</f>
        <v>1.5386518052877758E-2</v>
      </c>
      <c r="K1421" s="44">
        <f>IFERROR(_xll.qlIndexFixing(Index3M,H1421,TRUE,_xll.ohTrigger(RecalcTrigger,Trigger3M)),NA())</f>
        <v>1.5745978617885743E-2</v>
      </c>
      <c r="L1421" s="44">
        <f>IFERROR(_xll.qlIndexFixing(Index6M,$H1421,TRUE,_xll.ohTrigger(RecalcTrigger,Trigger6M)),NA())</f>
        <v>1.5703275762409669E-2</v>
      </c>
      <c r="M1421" s="183">
        <f>IFERROR(_xll.qlIndexFixing(Index1Y,$H1421,TRUE,_xll.ohTrigger(RecalcTrigger,Trigger1Y)),NA())</f>
        <v>1.5941313985287604E-2</v>
      </c>
      <c r="N1421" s="182">
        <f>IFERROR(_xll.qlIndexFixing(ONIndex1M,I1421,TRUE,_xll.ohTrigger(RecalcTrigger,Trigger1M)),NA())</f>
        <v>1.5393683281672565E-2</v>
      </c>
      <c r="O1421" s="44">
        <f>IFERROR(_xll.qlIndexFixing(ONIndex3M,I1421,TRUE,_xll.ohTrigger(RecalcTrigger,Trigger3M)),NA())</f>
        <v>1.5782743540322386E-2</v>
      </c>
      <c r="P1421" s="44">
        <f>IFERROR(_xll.qlIndexFixing(ONIndex6M,I1421,TRUE,_xll.ohTrigger(RecalcTrigger,Trigger6M)),NA())</f>
        <v>1.5786183002237664E-2</v>
      </c>
      <c r="Q1421" s="183">
        <f>IFERROR(_xll.qlIndexFixing(ONIndex1Y,I1421,TRUE,_xll.ohTrigger(RecalcTrigger,Trigger1Y)),NA())</f>
        <v>1.6116508259225171E-2</v>
      </c>
    </row>
    <row r="1422" spans="2:17" x14ac:dyDescent="0.2">
      <c r="B1422" s="39" t="s">
        <v>42</v>
      </c>
      <c r="D1422" s="42">
        <f>_xll.qlCalendarAdvance(Calendar,$D1421,B1422,"f",FALSE)</f>
        <v>49550</v>
      </c>
      <c r="E1422" s="177">
        <f>_xll.qlInterestRateIndexValueDate(IndexON,D1422)</f>
        <v>49550</v>
      </c>
      <c r="F1422" s="193">
        <f>IFERROR(_xll.qlIndexFixing(IndexON,D1422,TRUE,_xll.ohTrigger(RecalcTrigger,TriggerON)),NA())</f>
        <v>1.5403409369367793E-2</v>
      </c>
      <c r="H1422" s="42">
        <f>_xll.qlCalendarAdvance(Calendar,$H1421,B1422,"f",FALSE)</f>
        <v>49550</v>
      </c>
      <c r="I1422" s="177">
        <f>_xll.qlInterestRateIndexValueDate(Index1M,$H1422)</f>
        <v>49552</v>
      </c>
      <c r="J1422" s="182">
        <f>IFERROR(_xll.qlIndexFixing(Index1M,$H1422,TRUE,_xll.ohTrigger(RecalcTrigger,Trigger1M)),NA())</f>
        <v>1.537701060524453E-2</v>
      </c>
      <c r="K1422" s="44">
        <f>IFERROR(_xll.qlIndexFixing(Index3M,H1422,TRUE,_xll.ohTrigger(RecalcTrigger,Trigger3M)),NA())</f>
        <v>1.573603595218586E-2</v>
      </c>
      <c r="L1422" s="44">
        <f>IFERROR(_xll.qlIndexFixing(Index6M,$H1422,TRUE,_xll.ohTrigger(RecalcTrigger,Trigger6M)),NA())</f>
        <v>1.5693122579682004E-2</v>
      </c>
      <c r="M1422" s="183">
        <f>IFERROR(_xll.qlIndexFixing(Index1Y,$H1422,TRUE,_xll.ohTrigger(RecalcTrigger,Trigger1Y)),NA())</f>
        <v>1.5930843158321058E-2</v>
      </c>
      <c r="N1422" s="182">
        <f>IFERROR(_xll.qlIndexFixing(ONIndex1M,I1422,TRUE,_xll.ohTrigger(RecalcTrigger,Trigger1M)),NA())</f>
        <v>1.5382854426739812E-2</v>
      </c>
      <c r="O1422" s="44">
        <f>IFERROR(_xll.qlIndexFixing(ONIndex3M,I1422,TRUE,_xll.ohTrigger(RecalcTrigger,Trigger3M)),NA())</f>
        <v>1.5771386263043752E-2</v>
      </c>
      <c r="P1422" s="44">
        <f>IFERROR(_xll.qlIndexFixing(ONIndex6M,I1422,TRUE,_xll.ohTrigger(RecalcTrigger,Trigger6M)),NA())</f>
        <v>1.5774478921253277E-2</v>
      </c>
      <c r="Q1422" s="183">
        <f>IFERROR(_xll.qlIndexFixing(ONIndex1Y,I1422,TRUE,_xll.ohTrigger(RecalcTrigger,Trigger1Y)),NA())</f>
        <v>1.610454000323891E-2</v>
      </c>
    </row>
    <row r="1423" spans="2:17" x14ac:dyDescent="0.2">
      <c r="B1423" s="39" t="s">
        <v>42</v>
      </c>
      <c r="D1423" s="42">
        <f>_xll.qlCalendarAdvance(Calendar,$D1422,B1423,"f",FALSE)</f>
        <v>49557</v>
      </c>
      <c r="E1423" s="177">
        <f>_xll.qlInterestRateIndexValueDate(IndexON,D1423)</f>
        <v>49557</v>
      </c>
      <c r="F1423" s="193">
        <f>IFERROR(_xll.qlIndexFixing(IndexON,D1423,TRUE,_xll.ohTrigger(RecalcTrigger,TriggerON)),NA())</f>
        <v>1.5393069787457136E-2</v>
      </c>
      <c r="H1423" s="42">
        <f>_xll.qlCalendarAdvance(Calendar,$H1422,B1423,"f",FALSE)</f>
        <v>49557</v>
      </c>
      <c r="I1423" s="177">
        <f>_xll.qlInterestRateIndexValueDate(Index1M,$H1423)</f>
        <v>49559</v>
      </c>
      <c r="J1423" s="182">
        <f>IFERROR(_xll.qlIndexFixing(Index1M,$H1423,TRUE,_xll.ohTrigger(RecalcTrigger,Trigger1M)),NA())</f>
        <v>1.5364819264024296E-2</v>
      </c>
      <c r="K1423" s="44">
        <f>IFERROR(_xll.qlIndexFixing(Index3M,H1423,TRUE,_xll.ohTrigger(RecalcTrigger,Trigger3M)),NA())</f>
        <v>1.5724712386295192E-2</v>
      </c>
      <c r="L1423" s="44">
        <f>IFERROR(_xll.qlIndexFixing(Index6M,$H1423,TRUE,_xll.ohTrigger(RecalcTrigger,Trigger6M)),NA())</f>
        <v>1.5681540053148955E-2</v>
      </c>
      <c r="M1423" s="183">
        <f>IFERROR(_xll.qlIndexFixing(Index1Y,$H1423,TRUE,_xll.ohTrigger(RecalcTrigger,Trigger1Y)),NA())</f>
        <v>1.5917387857891117E-2</v>
      </c>
      <c r="N1423" s="182">
        <f>IFERROR(_xll.qlIndexFixing(ONIndex1M,I1423,TRUE,_xll.ohTrigger(RecalcTrigger,Trigger1M)),NA())</f>
        <v>1.5372022127042584E-2</v>
      </c>
      <c r="O1423" s="44">
        <f>IFERROR(_xll.qlIndexFixing(ONIndex3M,I1423,TRUE,_xll.ohTrigger(RecalcTrigger,Trigger3M)),NA())</f>
        <v>1.57600392661017E-2</v>
      </c>
      <c r="P1423" s="44">
        <f>IFERROR(_xll.qlIndexFixing(ONIndex6M,I1423,TRUE,_xll.ohTrigger(RecalcTrigger,Trigger6M)),NA())</f>
        <v>1.576278841117329E-2</v>
      </c>
      <c r="Q1423" s="183">
        <f>IFERROR(_xll.qlIndexFixing(ONIndex1Y,I1423,TRUE,_xll.ohTrigger(RecalcTrigger,Trigger1Y)),NA())</f>
        <v>1.6092576277149107E-2</v>
      </c>
    </row>
    <row r="1424" spans="2:17" x14ac:dyDescent="0.2">
      <c r="B1424" s="39" t="s">
        <v>42</v>
      </c>
      <c r="D1424" s="42">
        <f>_xll.qlCalendarAdvance(Calendar,$D1423,B1424,"f",FALSE)</f>
        <v>49564</v>
      </c>
      <c r="E1424" s="177">
        <f>_xll.qlInterestRateIndexValueDate(IndexON,D1424)</f>
        <v>49564</v>
      </c>
      <c r="F1424" s="193">
        <f>IFERROR(_xll.qlIndexFixing(IndexON,D1424,TRUE,_xll.ohTrigger(RecalcTrigger,TriggerON)),NA())</f>
        <v>1.5382730325850247E-2</v>
      </c>
      <c r="H1424" s="42">
        <f>_xll.qlCalendarAdvance(Calendar,$H1423,B1424,"f",FALSE)</f>
        <v>49564</v>
      </c>
      <c r="I1424" s="177">
        <f>_xll.qlInterestRateIndexValueDate(Index1M,$H1424)</f>
        <v>49566</v>
      </c>
      <c r="J1424" s="182">
        <f>IFERROR(_xll.qlIndexFixing(Index1M,$H1424,TRUE,_xll.ohTrigger(RecalcTrigger,Trigger1M)),NA())</f>
        <v>1.535396549626877E-2</v>
      </c>
      <c r="K1424" s="44">
        <f>IFERROR(_xll.qlIndexFixing(Index3M,H1424,TRUE,_xll.ohTrigger(RecalcTrigger,Trigger3M)),NA())</f>
        <v>1.571340109517913E-2</v>
      </c>
      <c r="L1424" s="44">
        <f>IFERROR(_xll.qlIndexFixing(Index6M,$H1424,TRUE,_xll.ohTrigger(RecalcTrigger,Trigger6M)),NA())</f>
        <v>1.566997503216808E-2</v>
      </c>
      <c r="M1424" s="183">
        <f>IFERROR(_xll.qlIndexFixing(Index1Y,$H1424,TRUE,_xll.ohTrigger(RecalcTrigger,Trigger1Y)),NA())</f>
        <v>1.5905436686243595E-2</v>
      </c>
      <c r="N1424" s="182">
        <f>IFERROR(_xll.qlIndexFixing(ONIndex1M,I1424,TRUE,_xll.ohTrigger(RecalcTrigger,Trigger1M)),NA())</f>
        <v>1.5361186616233979E-2</v>
      </c>
      <c r="O1424" s="44">
        <f>IFERROR(_xll.qlIndexFixing(ONIndex3M,I1424,TRUE,_xll.ohTrigger(RecalcTrigger,Trigger3M)),NA())</f>
        <v>1.5748702828872752E-2</v>
      </c>
      <c r="P1424" s="44">
        <f>IFERROR(_xll.qlIndexFixing(ONIndex6M,I1424,TRUE,_xll.ohTrigger(RecalcTrigger,Trigger6M)),NA())</f>
        <v>1.5751111751454161E-2</v>
      </c>
      <c r="Q1424" s="183">
        <f>IFERROR(_xll.qlIndexFixing(ONIndex1Y,I1424,TRUE,_xll.ohTrigger(RecalcTrigger,Trigger1Y)),NA())</f>
        <v>1.6080617315088475E-2</v>
      </c>
    </row>
    <row r="1425" spans="2:17" x14ac:dyDescent="0.2">
      <c r="B1425" s="39" t="s">
        <v>42</v>
      </c>
      <c r="D1425" s="42">
        <f>_xll.qlCalendarAdvance(Calendar,$D1424,B1425,"f",FALSE)</f>
        <v>49571</v>
      </c>
      <c r="E1425" s="177">
        <f>_xll.qlInterestRateIndexValueDate(IndexON,D1425)</f>
        <v>49571</v>
      </c>
      <c r="F1425" s="193">
        <f>IFERROR(_xll.qlIndexFixing(IndexON,D1425,TRUE,_xll.ohTrigger(RecalcTrigger,TriggerON)),NA())</f>
        <v>1.5372391226113891E-2</v>
      </c>
      <c r="H1425" s="42">
        <f>_xll.qlCalendarAdvance(Calendar,$H1424,B1425,"f",FALSE)</f>
        <v>49571</v>
      </c>
      <c r="I1425" s="177">
        <f>_xll.qlInterestRateIndexValueDate(Index1M,$H1425)</f>
        <v>49573</v>
      </c>
      <c r="J1425" s="182">
        <f>IFERROR(_xll.qlIndexFixing(Index1M,$H1425,TRUE,_xll.ohTrigger(RecalcTrigger,Trigger1M)),NA())</f>
        <v>1.5343109125052571E-2</v>
      </c>
      <c r="K1425" s="44">
        <f>IFERROR(_xll.qlIndexFixing(Index3M,H1425,TRUE,_xll.ohTrigger(RecalcTrigger,Trigger3M)),NA())</f>
        <v>1.5702102359023213E-2</v>
      </c>
      <c r="L1425" s="44">
        <f>IFERROR(_xll.qlIndexFixing(Index6M,$H1425,TRUE,_xll.ohTrigger(RecalcTrigger,Trigger6M)),NA())</f>
        <v>1.5658427797993521E-2</v>
      </c>
      <c r="M1425" s="183">
        <f>IFERROR(_xll.qlIndexFixing(Index1Y,$H1425,TRUE,_xll.ohTrigger(RecalcTrigger,Trigger1Y)),NA())</f>
        <v>1.5893493531113224E-2</v>
      </c>
      <c r="N1425" s="182">
        <f>IFERROR(_xll.qlIndexFixing(ONIndex1M,I1425,TRUE,_xll.ohTrigger(RecalcTrigger,Trigger1M)),NA())</f>
        <v>1.5350348128286839E-2</v>
      </c>
      <c r="O1425" s="44">
        <f>IFERROR(_xll.qlIndexFixing(ONIndex3M,I1425,TRUE,_xll.ohTrigger(RecalcTrigger,Trigger3M)),NA())</f>
        <v>1.5737377230333749E-2</v>
      </c>
      <c r="P1425" s="44">
        <f>IFERROR(_xll.qlIndexFixing(ONIndex6M,I1425,TRUE,_xll.ohTrigger(RecalcTrigger,Trigger6M)),NA())</f>
        <v>1.573944922131254E-2</v>
      </c>
      <c r="Q1425" s="183">
        <f>IFERROR(_xll.qlIndexFixing(ONIndex1Y,I1425,TRUE,_xll.ohTrigger(RecalcTrigger,Trigger1Y)),NA())</f>
        <v>1.6068663351269663E-2</v>
      </c>
    </row>
    <row r="1426" spans="2:17" x14ac:dyDescent="0.2">
      <c r="B1426" s="39" t="s">
        <v>42</v>
      </c>
      <c r="D1426" s="42">
        <f>_xll.qlCalendarAdvance(Calendar,$D1425,B1426,"f",FALSE)</f>
        <v>49578</v>
      </c>
      <c r="E1426" s="177">
        <f>_xll.qlInterestRateIndexValueDate(IndexON,D1426)</f>
        <v>49578</v>
      </c>
      <c r="F1426" s="193">
        <f>IFERROR(_xll.qlIndexFixing(IndexON,D1426,TRUE,_xll.ohTrigger(RecalcTrigger,TriggerON)),NA())</f>
        <v>1.5362052729894771E-2</v>
      </c>
      <c r="H1426" s="42">
        <f>_xll.qlCalendarAdvance(Calendar,$H1425,B1426,"f",FALSE)</f>
        <v>49578</v>
      </c>
      <c r="I1426" s="177">
        <f>_xll.qlInterestRateIndexValueDate(Index1M,$H1426)</f>
        <v>49580</v>
      </c>
      <c r="J1426" s="182">
        <f>IFERROR(_xll.qlIndexFixing(Index1M,$H1426,TRUE,_xll.ohTrigger(RecalcTrigger,Trigger1M)),NA())</f>
        <v>1.5331351319566817E-2</v>
      </c>
      <c r="K1426" s="44">
        <f>IFERROR(_xll.qlIndexFixing(Index3M,H1426,TRUE,_xll.ohTrigger(RecalcTrigger,Trigger3M)),NA())</f>
        <v>1.5689430167234321E-2</v>
      </c>
      <c r="L1426" s="44">
        <f>IFERROR(_xll.qlIndexFixing(Index6M,$H1426,TRUE,_xll.ohTrigger(RecalcTrigger,Trigger6M)),NA())</f>
        <v>1.5645464799693906E-2</v>
      </c>
      <c r="M1426" s="183">
        <f>IFERROR(_xll.qlIndexFixing(Index1Y,$H1426,TRUE,_xll.ohTrigger(RecalcTrigger,Trigger1Y)),NA())</f>
        <v>1.5881059911280557E-2</v>
      </c>
      <c r="N1426" s="182">
        <f>IFERROR(_xll.qlIndexFixing(ONIndex1M,I1426,TRUE,_xll.ohTrigger(RecalcTrigger,Trigger1M)),NA())</f>
        <v>1.5339506896774324E-2</v>
      </c>
      <c r="O1426" s="44">
        <f>IFERROR(_xll.qlIndexFixing(ONIndex3M,I1426,TRUE,_xll.ohTrigger(RecalcTrigger,Trigger3M)),NA())</f>
        <v>1.5726062750180958E-2</v>
      </c>
      <c r="P1426" s="44">
        <f>IFERROR(_xll.qlIndexFixing(ONIndex6M,I1426,TRUE,_xll.ohTrigger(RecalcTrigger,Trigger6M)),NA())</f>
        <v>1.5727801100204886E-2</v>
      </c>
      <c r="Q1426" s="183">
        <f>IFERROR(_xll.qlIndexFixing(ONIndex1Y,I1426,TRUE,_xll.ohTrigger(RecalcTrigger,Trigger1Y)),NA())</f>
        <v>1.6056714619905321E-2</v>
      </c>
    </row>
    <row r="1427" spans="2:17" x14ac:dyDescent="0.2">
      <c r="B1427" s="39" t="s">
        <v>42</v>
      </c>
      <c r="D1427" s="42">
        <f>_xll.qlCalendarAdvance(Calendar,$D1426,B1427,"f",FALSE)</f>
        <v>49585</v>
      </c>
      <c r="E1427" s="177">
        <f>_xll.qlInterestRateIndexValueDate(IndexON,D1427)</f>
        <v>49585</v>
      </c>
      <c r="F1427" s="193">
        <f>IFERROR(_xll.qlIndexFixing(IndexON,D1427,TRUE,_xll.ohTrigger(RecalcTrigger,TriggerON)),NA())</f>
        <v>1.535171507883959E-2</v>
      </c>
      <c r="H1427" s="42">
        <f>_xll.qlCalendarAdvance(Calendar,$H1426,B1427,"f",FALSE)</f>
        <v>49585</v>
      </c>
      <c r="I1427" s="177">
        <f>_xll.qlInterestRateIndexValueDate(Index1M,$H1427)</f>
        <v>49587</v>
      </c>
      <c r="J1427" s="182">
        <f>IFERROR(_xll.qlIndexFixing(Index1M,$H1427,TRUE,_xll.ohTrigger(RecalcTrigger,Trigger1M)),NA())</f>
        <v>1.532138950852404E-2</v>
      </c>
      <c r="K1427" s="44">
        <f>IFERROR(_xll.qlIndexFixing(Index3M,H1427,TRUE,_xll.ohTrigger(RecalcTrigger,Trigger3M)),NA())</f>
        <v>1.5678158890651613E-2</v>
      </c>
      <c r="L1427" s="44">
        <f>IFERROR(_xll.qlIndexFixing(Index6M,$H1427,TRUE,_xll.ohTrigger(RecalcTrigger,Trigger6M)),NA())</f>
        <v>1.563395672117826E-2</v>
      </c>
      <c r="M1427" s="183">
        <f>IFERROR(_xll.qlIndexFixing(Index1Y,$H1427,TRUE,_xll.ohTrigger(RecalcTrigger,Trigger1Y)),NA())</f>
        <v>1.5869631532168818E-2</v>
      </c>
      <c r="N1427" s="182">
        <f>IFERROR(_xll.qlIndexFixing(ONIndex1M,I1427,TRUE,_xll.ohTrigger(RecalcTrigger,Trigger1M)),NA())</f>
        <v>1.5328663155509403E-2</v>
      </c>
      <c r="O1427" s="44">
        <f>IFERROR(_xll.qlIndexFixing(ONIndex3M,I1427,TRUE,_xll.ohTrigger(RecalcTrigger,Trigger3M)),NA())</f>
        <v>1.571475966699154E-2</v>
      </c>
      <c r="P1427" s="44">
        <f>IFERROR(_xll.qlIndexFixing(ONIndex6M,I1427,TRUE,_xll.ohTrigger(RecalcTrigger,Trigger6M)),NA())</f>
        <v>1.5716167667427783E-2</v>
      </c>
      <c r="Q1427" s="183">
        <f>IFERROR(_xll.qlIndexFixing(ONIndex1Y,I1427,TRUE,_xll.ohTrigger(RecalcTrigger,Trigger1Y)),NA())</f>
        <v>1.6044771355128162E-2</v>
      </c>
    </row>
    <row r="1428" spans="2:17" x14ac:dyDescent="0.2">
      <c r="B1428" s="39" t="s">
        <v>42</v>
      </c>
      <c r="D1428" s="42">
        <f>_xll.qlCalendarAdvance(Calendar,$D1427,B1428,"f",FALSE)</f>
        <v>49592</v>
      </c>
      <c r="E1428" s="177">
        <f>_xll.qlInterestRateIndexValueDate(IndexON,D1428)</f>
        <v>49592</v>
      </c>
      <c r="F1428" s="193">
        <f>IFERROR(_xll.qlIndexFixing(IndexON,D1428,TRUE,_xll.ohTrigger(RecalcTrigger,TriggerON)),NA())</f>
        <v>1.5341378514355242E-2</v>
      </c>
      <c r="H1428" s="42">
        <f>_xll.qlCalendarAdvance(Calendar,$H1427,B1428,"f",FALSE)</f>
        <v>49592</v>
      </c>
      <c r="I1428" s="177">
        <f>_xll.qlInterestRateIndexValueDate(Index1M,$H1428)</f>
        <v>49594</v>
      </c>
      <c r="J1428" s="182">
        <f>IFERROR(_xll.qlIndexFixing(Index1M,$H1428,TRUE,_xll.ohTrigger(RecalcTrigger,Trigger1M)),NA())</f>
        <v>1.5310526731348207E-2</v>
      </c>
      <c r="K1428" s="44">
        <f>IFERROR(_xll.qlIndexFixing(Index3M,H1428,TRUE,_xll.ohTrigger(RecalcTrigger,Trigger3M)),NA())</f>
        <v>1.5666901072414835E-2</v>
      </c>
      <c r="L1428" s="44">
        <f>IFERROR(_xll.qlIndexFixing(Index6M,$H1428,TRUE,_xll.ohTrigger(RecalcTrigger,Trigger6M)),NA())</f>
        <v>1.5621991401414653E-2</v>
      </c>
      <c r="M1428" s="183">
        <f>IFERROR(_xll.qlIndexFixing(Index1Y,$H1428,TRUE,_xll.ohTrigger(RecalcTrigger,Trigger1Y)),NA())</f>
        <v>1.5857712817698735E-2</v>
      </c>
      <c r="N1428" s="182">
        <f>IFERROR(_xll.qlIndexFixing(ONIndex1M,I1428,TRUE,_xll.ohTrigger(RecalcTrigger,Trigger1M)),NA())</f>
        <v>1.5317817138225109E-2</v>
      </c>
      <c r="O1428" s="44">
        <f>IFERROR(_xll.qlIndexFixing(ONIndex3M,I1428,TRUE,_xll.ohTrigger(RecalcTrigger,Trigger3M)),NA())</f>
        <v>1.5703468260301889E-2</v>
      </c>
      <c r="P1428" s="44">
        <f>IFERROR(_xll.qlIndexFixing(ONIndex6M,I1428,TRUE,_xll.ohTrigger(RecalcTrigger,Trigger6M)),NA())</f>
        <v>1.5704549202197882E-2</v>
      </c>
      <c r="Q1428" s="183">
        <f>IFERROR(_xll.qlIndexFixing(ONIndex1Y,I1428,TRUE,_xll.ohTrigger(RecalcTrigger,Trigger1Y)),NA())</f>
        <v>1.6032833791150836E-2</v>
      </c>
    </row>
    <row r="1429" spans="2:17" x14ac:dyDescent="0.2">
      <c r="B1429" s="39" t="s">
        <v>42</v>
      </c>
      <c r="D1429" s="42">
        <f>_xll.qlCalendarAdvance(Calendar,$D1428,B1429,"f",FALSE)</f>
        <v>49599</v>
      </c>
      <c r="E1429" s="177">
        <f>_xll.qlInterestRateIndexValueDate(IndexON,D1429)</f>
        <v>49599</v>
      </c>
      <c r="F1429" s="193">
        <f>IFERROR(_xll.qlIndexFixing(IndexON,D1429,TRUE,_xll.ohTrigger(RecalcTrigger,TriggerON)),NA())</f>
        <v>1.5331043278408174E-2</v>
      </c>
      <c r="H1429" s="42">
        <f>_xll.qlCalendarAdvance(Calendar,$H1428,B1429,"f",FALSE)</f>
        <v>49599</v>
      </c>
      <c r="I1429" s="177">
        <f>_xll.qlInterestRateIndexValueDate(Index1M,$H1429)</f>
        <v>49601</v>
      </c>
      <c r="J1429" s="182">
        <f>IFERROR(_xll.qlIndexFixing(Index1M,$H1429,TRUE,_xll.ohTrigger(RecalcTrigger,Trigger1M)),NA())</f>
        <v>1.5299662286982117E-2</v>
      </c>
      <c r="K1429" s="44">
        <f>IFERROR(_xll.qlIndexFixing(Index3M,H1429,TRUE,_xll.ohTrigger(RecalcTrigger,Trigger3M)),NA())</f>
        <v>1.5655656992727075E-2</v>
      </c>
      <c r="L1429" s="44">
        <f>IFERROR(_xll.qlIndexFixing(Index6M,$H1429,TRUE,_xll.ohTrigger(RecalcTrigger,Trigger6M)),NA())</f>
        <v>1.5610996928330775E-2</v>
      </c>
      <c r="M1429" s="183">
        <f>IFERROR(_xll.qlIndexFixing(Index1Y,$H1429,TRUE,_xll.ohTrigger(RecalcTrigger,Trigger1Y)),NA())</f>
        <v>1.5845802378435216E-2</v>
      </c>
      <c r="N1429" s="182">
        <f>IFERROR(_xll.qlIndexFixing(ONIndex1M,I1429,TRUE,_xll.ohTrigger(RecalcTrigger,Trigger1M)),NA())</f>
        <v>1.5306969078734411E-2</v>
      </c>
      <c r="O1429" s="44">
        <f>IFERROR(_xll.qlIndexFixing(ONIndex3M,I1429,TRUE,_xll.ohTrigger(RecalcTrigger,Trigger3M)),NA())</f>
        <v>1.5692188809328655E-2</v>
      </c>
      <c r="P1429" s="44">
        <f>IFERROR(_xll.qlIndexFixing(ONIndex6M,I1429,TRUE,_xll.ohTrigger(RecalcTrigger,Trigger6M)),NA())</f>
        <v>1.5692945984211448E-2</v>
      </c>
      <c r="Q1429" s="183">
        <f>IFERROR(_xll.qlIndexFixing(ONIndex1Y,I1429,TRUE,_xll.ohTrigger(RecalcTrigger,Trigger1Y)),NA())</f>
        <v>1.6020902162106054E-2</v>
      </c>
    </row>
    <row r="1430" spans="2:17" x14ac:dyDescent="0.2">
      <c r="B1430" s="39" t="s">
        <v>42</v>
      </c>
      <c r="D1430" s="42">
        <f>_xll.qlCalendarAdvance(Calendar,$D1429,B1430,"f",FALSE)</f>
        <v>49606</v>
      </c>
      <c r="E1430" s="177">
        <f>_xll.qlInterestRateIndexValueDate(IndexON,D1430)</f>
        <v>49606</v>
      </c>
      <c r="F1430" s="193">
        <f>IFERROR(_xll.qlIndexFixing(IndexON,D1430,TRUE,_xll.ohTrigger(RecalcTrigger,TriggerON)),NA())</f>
        <v>1.5320709612245409E-2</v>
      </c>
      <c r="H1430" s="42">
        <f>_xll.qlCalendarAdvance(Calendar,$H1429,B1430,"f",FALSE)</f>
        <v>49606</v>
      </c>
      <c r="I1430" s="177">
        <f>_xll.qlInterestRateIndexValueDate(Index1M,$H1430)</f>
        <v>49608</v>
      </c>
      <c r="J1430" s="182">
        <f>IFERROR(_xll.qlIndexFixing(Index1M,$H1430,TRUE,_xll.ohTrigger(RecalcTrigger,Trigger1M)),NA())</f>
        <v>1.5288796409494021E-2</v>
      </c>
      <c r="K1430" s="44">
        <f>IFERROR(_xll.qlIndexFixing(Index3M,H1430,TRUE,_xll.ohTrigger(RecalcTrigger,Trigger3M)),NA())</f>
        <v>1.5644426931793132E-2</v>
      </c>
      <c r="L1430" s="44">
        <f>IFERROR(_xll.qlIndexFixing(Index6M,$H1430,TRUE,_xll.ohTrigger(RecalcTrigger,Trigger6M)),NA())</f>
        <v>1.5599545776511136E-2</v>
      </c>
      <c r="M1430" s="183">
        <f>IFERROR(_xll.qlIndexFixing(Index1Y,$H1430,TRUE,_xll.ohTrigger(RecalcTrigger,Trigger1Y)),NA())</f>
        <v>1.5833900277513815E-2</v>
      </c>
      <c r="N1430" s="182">
        <f>IFERROR(_xll.qlIndexFixing(ONIndex1M,I1430,TRUE,_xll.ohTrigger(RecalcTrigger,Trigger1M)),NA())</f>
        <v>1.5296119210850279E-2</v>
      </c>
      <c r="O1430" s="44">
        <f>IFERROR(_xll.qlIndexFixing(ONIndex3M,I1430,TRUE,_xll.ohTrigger(RecalcTrigger,Trigger3M)),NA())</f>
        <v>1.5680921593128616E-2</v>
      </c>
      <c r="P1430" s="44">
        <f>IFERROR(_xll.qlIndexFixing(ONIndex6M,I1430,TRUE,_xll.ohTrigger(RecalcTrigger,Trigger6M)),NA())</f>
        <v>1.5681358292605196E-2</v>
      </c>
      <c r="Q1430" s="183">
        <f>IFERROR(_xll.qlIndexFixing(ONIndex1Y,I1430,TRUE,_xll.ohTrigger(RecalcTrigger,Trigger1Y)),NA())</f>
        <v>1.6008976702206468E-2</v>
      </c>
    </row>
    <row r="1431" spans="2:17" x14ac:dyDescent="0.2">
      <c r="B1431" s="39" t="s">
        <v>42</v>
      </c>
      <c r="D1431" s="42">
        <f>_xll.qlCalendarAdvance(Calendar,$D1430,B1431,"f",FALSE)</f>
        <v>49613</v>
      </c>
      <c r="E1431" s="177">
        <f>_xll.qlInterestRateIndexValueDate(IndexON,D1431)</f>
        <v>49613</v>
      </c>
      <c r="F1431" s="193">
        <f>IFERROR(_xll.qlIndexFixing(IndexON,D1431,TRUE,_xll.ohTrigger(RecalcTrigger,TriggerON)),NA())</f>
        <v>1.5310377757593585E-2</v>
      </c>
      <c r="H1431" s="42">
        <f>_xll.qlCalendarAdvance(Calendar,$H1430,B1431,"f",FALSE)</f>
        <v>49613</v>
      </c>
      <c r="I1431" s="177">
        <f>_xll.qlInterestRateIndexValueDate(Index1M,$H1431)</f>
        <v>49615</v>
      </c>
      <c r="J1431" s="182">
        <f>IFERROR(_xll.qlIndexFixing(Index1M,$H1431,TRUE,_xll.ohTrigger(RecalcTrigger,Trigger1M)),NA())</f>
        <v>1.5277929332949584E-2</v>
      </c>
      <c r="K1431" s="44">
        <f>IFERROR(_xll.qlIndexFixing(Index3M,H1431,TRUE,_xll.ohTrigger(RecalcTrigger,Trigger3M)),NA())</f>
        <v>1.5633211169811003E-2</v>
      </c>
      <c r="L1431" s="44">
        <f>IFERROR(_xll.qlIndexFixing(Index6M,$H1431,TRUE,_xll.ohTrigger(RecalcTrigger,Trigger6M)),NA())</f>
        <v>1.5589533654750919E-2</v>
      </c>
      <c r="M1431" s="183">
        <f>IFERROR(_xll.qlIndexFixing(Index1Y,$H1431,TRUE,_xll.ohTrigger(RecalcTrigger,Trigger1Y)),NA())</f>
        <v>1.5822006577455416E-2</v>
      </c>
      <c r="N1431" s="182">
        <f>IFERROR(_xll.qlIndexFixing(ONIndex1M,I1431,TRUE,_xll.ohTrigger(RecalcTrigger,Trigger1M)),NA())</f>
        <v>1.5285267768225808E-2</v>
      </c>
      <c r="O1431" s="44">
        <f>IFERROR(_xll.qlIndexFixing(ONIndex3M,I1431,TRUE,_xll.ohTrigger(RecalcTrigger,Trigger3M)),NA())</f>
        <v>1.5669666890918421E-2</v>
      </c>
      <c r="P1431" s="44">
        <f>IFERROR(_xll.qlIndexFixing(ONIndex6M,I1431,TRUE,_xll.ohTrigger(RecalcTrigger,Trigger6M)),NA())</f>
        <v>1.5669786406675712E-2</v>
      </c>
      <c r="Q1431" s="183">
        <f>IFERROR(_xll.qlIndexFixing(ONIndex1Y,I1431,TRUE,_xll.ohTrigger(RecalcTrigger,Trigger1Y)),NA())</f>
        <v>1.5997057645664725E-2</v>
      </c>
    </row>
    <row r="1432" spans="2:17" x14ac:dyDescent="0.2">
      <c r="B1432" s="39" t="s">
        <v>42</v>
      </c>
      <c r="D1432" s="42">
        <f>_xll.qlCalendarAdvance(Calendar,$D1431,B1432,"f",FALSE)</f>
        <v>49620</v>
      </c>
      <c r="E1432" s="177">
        <f>_xll.qlInterestRateIndexValueDate(IndexON,D1432)</f>
        <v>49620</v>
      </c>
      <c r="F1432" s="193">
        <f>IFERROR(_xll.qlIndexFixing(IndexON,D1432,TRUE,_xll.ohTrigger(RecalcTrigger,TriggerON)),NA())</f>
        <v>1.5300047956099405E-2</v>
      </c>
      <c r="H1432" s="42">
        <f>_xll.qlCalendarAdvance(Calendar,$H1431,B1432,"f",FALSE)</f>
        <v>49620</v>
      </c>
      <c r="I1432" s="177">
        <f>_xll.qlInterestRateIndexValueDate(Index1M,$H1432)</f>
        <v>49622</v>
      </c>
      <c r="J1432" s="182">
        <f>IFERROR(_xll.qlIndexFixing(Index1M,$H1432,TRUE,_xll.ohTrigger(RecalcTrigger,Trigger1M)),NA())</f>
        <v>1.526706129141448E-2</v>
      </c>
      <c r="K1432" s="44">
        <f>IFERROR(_xll.qlIndexFixing(Index3M,H1432,TRUE,_xll.ohTrigger(RecalcTrigger,Trigger3M)),NA())</f>
        <v>1.5622009986976972E-2</v>
      </c>
      <c r="L1432" s="44">
        <f>IFERROR(_xll.qlIndexFixing(Index6M,$H1432,TRUE,_xll.ohTrigger(RecalcTrigger,Trigger6M)),NA())</f>
        <v>1.5578118423010835E-2</v>
      </c>
      <c r="M1432" s="183">
        <f>IFERROR(_xll.qlIndexFixing(Index1Y,$H1432,TRUE,_xll.ohTrigger(RecalcTrigger,Trigger1Y)),NA())</f>
        <v>1.5810121340165812E-2</v>
      </c>
      <c r="N1432" s="182">
        <f>IFERROR(_xll.qlIndexFixing(ONIndex1M,I1432,TRUE,_xll.ohTrigger(RecalcTrigger,Trigger1M)),NA())</f>
        <v>1.5274414984673967E-2</v>
      </c>
      <c r="O1432" s="44">
        <f>IFERROR(_xll.qlIndexFixing(ONIndex3M,I1432,TRUE,_xll.ohTrigger(RecalcTrigger,Trigger3M)),NA())</f>
        <v>1.565842498191472E-2</v>
      </c>
      <c r="P1432" s="44">
        <f>IFERROR(_xll.qlIndexFixing(ONIndex6M,I1432,TRUE,_xll.ohTrigger(RecalcTrigger,Trigger6M)),NA())</f>
        <v>1.5658230606039325E-2</v>
      </c>
      <c r="Q1432" s="183">
        <f>IFERROR(_xll.qlIndexFixing(ONIndex1Y,I1432,TRUE,_xll.ohTrigger(RecalcTrigger,Trigger1Y)),NA())</f>
        <v>1.598514522661354E-2</v>
      </c>
    </row>
    <row r="1433" spans="2:17" x14ac:dyDescent="0.2">
      <c r="B1433" s="39" t="s">
        <v>42</v>
      </c>
      <c r="D1433" s="42">
        <f>_xll.qlCalendarAdvance(Calendar,$D1432,B1433,"f",FALSE)</f>
        <v>49627</v>
      </c>
      <c r="E1433" s="177">
        <f>_xll.qlInterestRateIndexValueDate(IndexON,D1433)</f>
        <v>49627</v>
      </c>
      <c r="F1433" s="193">
        <f>IFERROR(_xll.qlIndexFixing(IndexON,D1433,TRUE,_xll.ohTrigger(RecalcTrigger,TriggerON)),NA())</f>
        <v>1.52897204492497E-2</v>
      </c>
      <c r="H1433" s="42">
        <f>_xll.qlCalendarAdvance(Calendar,$H1432,B1433,"f",FALSE)</f>
        <v>49627</v>
      </c>
      <c r="I1433" s="177">
        <f>_xll.qlInterestRateIndexValueDate(Index1M,$H1433)</f>
        <v>49629</v>
      </c>
      <c r="J1433" s="182">
        <f>IFERROR(_xll.qlIndexFixing(Index1M,$H1433,TRUE,_xll.ohTrigger(RecalcTrigger,Trigger1M)),NA())</f>
        <v>1.52561925189518E-2</v>
      </c>
      <c r="K1433" s="44">
        <f>IFERROR(_xll.qlIndexFixing(Index3M,H1433,TRUE,_xll.ohTrigger(RecalcTrigger,Trigger3M)),NA())</f>
        <v>1.5610823663485634E-2</v>
      </c>
      <c r="L1433" s="44">
        <f>IFERROR(_xll.qlIndexFixing(Index6M,$H1433,TRUE,_xll.ohTrigger(RecalcTrigger,Trigger6M)),NA())</f>
        <v>1.5566722078544475E-2</v>
      </c>
      <c r="M1433" s="183">
        <f>IFERROR(_xll.qlIndexFixing(Index1Y,$H1433,TRUE,_xll.ohTrigger(RecalcTrigger,Trigger1Y)),NA())</f>
        <v>1.5798244626937231E-2</v>
      </c>
      <c r="N1433" s="182">
        <f>IFERROR(_xll.qlIndexFixing(ONIndex1M,I1433,TRUE,_xll.ohTrigger(RecalcTrigger,Trigger1M)),NA())</f>
        <v>1.5263561094087663E-2</v>
      </c>
      <c r="O1433" s="44">
        <f>IFERROR(_xll.qlIndexFixing(ONIndex3M,I1433,TRUE,_xll.ohTrigger(RecalcTrigger,Trigger3M)),NA())</f>
        <v>1.5647196145494036E-2</v>
      </c>
      <c r="P1433" s="44">
        <f>IFERROR(_xll.qlIndexFixing(ONIndex6M,I1433,TRUE,_xll.ohTrigger(RecalcTrigger,Trigger6M)),NA())</f>
        <v>1.5646691169832749E-2</v>
      </c>
      <c r="Q1433" s="183">
        <f>IFERROR(_xll.qlIndexFixing(ONIndex1Y,I1433,TRUE,_xll.ohTrigger(RecalcTrigger,Trigger1Y)),NA())</f>
        <v>1.5973239679265561E-2</v>
      </c>
    </row>
    <row r="1434" spans="2:17" x14ac:dyDescent="0.2">
      <c r="B1434" s="39" t="s">
        <v>42</v>
      </c>
      <c r="D1434" s="42">
        <f>_xll.qlCalendarAdvance(Calendar,$D1433,B1434,"f",FALSE)</f>
        <v>49634</v>
      </c>
      <c r="E1434" s="177">
        <f>_xll.qlInterestRateIndexValueDate(IndexON,D1434)</f>
        <v>49634</v>
      </c>
      <c r="F1434" s="193">
        <f>IFERROR(_xll.qlIndexFixing(IndexON,D1434,TRUE,_xll.ohTrigger(RecalcTrigger,TriggerON)),NA())</f>
        <v>1.5279395478771107E-2</v>
      </c>
      <c r="H1434" s="42">
        <f>_xll.qlCalendarAdvance(Calendar,$H1433,B1434,"f",FALSE)</f>
        <v>49634</v>
      </c>
      <c r="I1434" s="177">
        <f>_xll.qlInterestRateIndexValueDate(Index1M,$H1434)</f>
        <v>49636</v>
      </c>
      <c r="J1434" s="182">
        <f>IFERROR(_xll.qlIndexFixing(Index1M,$H1434,TRUE,_xll.ohTrigger(RecalcTrigger,Trigger1M)),NA())</f>
        <v>1.5245323249616898E-2</v>
      </c>
      <c r="K1434" s="44">
        <f>IFERROR(_xll.qlIndexFixing(Index3M,H1434,TRUE,_xll.ohTrigger(RecalcTrigger,Trigger3M)),NA())</f>
        <v>1.5599652479526478E-2</v>
      </c>
      <c r="L1434" s="44">
        <f>IFERROR(_xll.qlIndexFixing(Index6M,$H1434,TRUE,_xll.ohTrigger(RecalcTrigger,Trigger6M)),NA())</f>
        <v>1.5555344094477029E-2</v>
      </c>
      <c r="M1434" s="183">
        <f>IFERROR(_xll.qlIndexFixing(Index1Y,$H1434,TRUE,_xll.ohTrigger(RecalcTrigger,Trigger1Y)),NA())</f>
        <v>1.5786376498446365E-2</v>
      </c>
      <c r="N1434" s="182">
        <f>IFERROR(_xll.qlIndexFixing(ONIndex1M,I1434,TRUE,_xll.ohTrigger(RecalcTrigger,Trigger1M)),NA())</f>
        <v>1.5252706329880183E-2</v>
      </c>
      <c r="O1434" s="44">
        <f>IFERROR(_xll.qlIndexFixing(ONIndex3M,I1434,TRUE,_xll.ohTrigger(RecalcTrigger,Trigger3M)),NA())</f>
        <v>1.5635980660473336E-2</v>
      </c>
      <c r="P1434" s="44">
        <f>IFERROR(_xll.qlIndexFixing(ONIndex6M,I1434,TRUE,_xll.ohTrigger(RecalcTrigger,Trigger6M)),NA())</f>
        <v>1.5635168377352571E-2</v>
      </c>
      <c r="Q1434" s="183">
        <f>IFERROR(_xll.qlIndexFixing(ONIndex1Y,I1434,TRUE,_xll.ohTrigger(RecalcTrigger,Trigger1Y)),NA())</f>
        <v>1.5961341237833437E-2</v>
      </c>
    </row>
    <row r="1435" spans="2:17" x14ac:dyDescent="0.2">
      <c r="B1435" s="39" t="s">
        <v>42</v>
      </c>
      <c r="D1435" s="42">
        <f>_xll.qlCalendarAdvance(Calendar,$D1434,B1435,"f",FALSE)</f>
        <v>49641</v>
      </c>
      <c r="E1435" s="177">
        <f>_xll.qlInterestRateIndexValueDate(IndexON,D1435)</f>
        <v>49641</v>
      </c>
      <c r="F1435" s="193">
        <f>IFERROR(_xll.qlIndexFixing(IndexON,D1435,TRUE,_xll.ohTrigger(RecalcTrigger,TriggerON)),NA())</f>
        <v>1.5269073286070522E-2</v>
      </c>
      <c r="H1435" s="42">
        <f>_xll.qlCalendarAdvance(Calendar,$H1434,B1435,"f",FALSE)</f>
        <v>49641</v>
      </c>
      <c r="I1435" s="177">
        <f>_xll.qlInterestRateIndexValueDate(Index1M,$H1435)</f>
        <v>49643</v>
      </c>
      <c r="J1435" s="182">
        <f>IFERROR(_xll.qlIndexFixing(Index1M,$H1435,TRUE,_xll.ohTrigger(RecalcTrigger,Trigger1M)),NA())</f>
        <v>1.5234453717478023E-2</v>
      </c>
      <c r="K1435" s="44">
        <f>IFERROR(_xll.qlIndexFixing(Index3M,H1435,TRUE,_xll.ohTrigger(RecalcTrigger,Trigger3M)),NA())</f>
        <v>1.5589867159020833E-2</v>
      </c>
      <c r="L1435" s="44">
        <f>IFERROR(_xll.qlIndexFixing(Index6M,$H1435,TRUE,_xll.ohTrigger(RecalcTrigger,Trigger6M)),NA())</f>
        <v>1.554398394087504E-2</v>
      </c>
      <c r="M1435" s="183">
        <f>IFERROR(_xll.qlIndexFixing(Index1Y,$H1435,TRUE,_xll.ohTrigger(RecalcTrigger,Trigger1Y)),NA())</f>
        <v>1.5776010626374477E-2</v>
      </c>
      <c r="N1435" s="182">
        <f>IFERROR(_xll.qlIndexFixing(ONIndex1M,I1435,TRUE,_xll.ohTrigger(RecalcTrigger,Trigger1M)),NA())</f>
        <v>1.5241850926184242E-2</v>
      </c>
      <c r="O1435" s="44">
        <f>IFERROR(_xll.qlIndexFixing(ONIndex3M,I1435,TRUE,_xll.ohTrigger(RecalcTrigger,Trigger3M)),NA())</f>
        <v>1.5624778806309081E-2</v>
      </c>
      <c r="P1435" s="44">
        <f>IFERROR(_xll.qlIndexFixing(ONIndex6M,I1435,TRUE,_xll.ohTrigger(RecalcTrigger,Trigger6M)),NA())</f>
        <v>1.5623662508135183E-2</v>
      </c>
      <c r="Q1435" s="183">
        <f>IFERROR(_xll.qlIndexFixing(ONIndex1Y,I1435,TRUE,_xll.ohTrigger(RecalcTrigger,Trigger1Y)),NA())</f>
        <v>1.5949450136290011E-2</v>
      </c>
    </row>
    <row r="1436" spans="2:17" x14ac:dyDescent="0.2">
      <c r="B1436" s="39" t="s">
        <v>42</v>
      </c>
      <c r="D1436" s="42">
        <f>_xll.qlCalendarAdvance(Calendar,$D1435,B1436,"f",FALSE)</f>
        <v>49648</v>
      </c>
      <c r="E1436" s="177">
        <f>_xll.qlInterestRateIndexValueDate(IndexON,D1436)</f>
        <v>49648</v>
      </c>
      <c r="F1436" s="193">
        <f>IFERROR(_xll.qlIndexFixing(IndexON,D1436,TRUE,_xll.ohTrigger(RecalcTrigger,TriggerON)),NA())</f>
        <v>1.525875411295452E-2</v>
      </c>
      <c r="H1436" s="42">
        <f>_xll.qlCalendarAdvance(Calendar,$H1435,B1436,"f",FALSE)</f>
        <v>49648</v>
      </c>
      <c r="I1436" s="177">
        <f>_xll.qlInterestRateIndexValueDate(Index1M,$H1436)</f>
        <v>49650</v>
      </c>
      <c r="J1436" s="182">
        <f>IFERROR(_xll.qlIndexFixing(Index1M,$H1436,TRUE,_xll.ohTrigger(RecalcTrigger,Trigger1M)),NA())</f>
        <v>1.5223584156598269E-2</v>
      </c>
      <c r="K1436" s="44">
        <f>IFERROR(_xll.qlIndexFixing(Index3M,H1436,TRUE,_xll.ohTrigger(RecalcTrigger,Trigger3M)),NA())</f>
        <v>1.5578725018831882E-2</v>
      </c>
      <c r="L1436" s="44">
        <f>IFERROR(_xll.qlIndexFixing(Index6M,$H1436,TRUE,_xll.ohTrigger(RecalcTrigger,Trigger6M)),NA())</f>
        <v>1.5531232428569236E-2</v>
      </c>
      <c r="M1436" s="183">
        <f>IFERROR(_xll.qlIndexFixing(Index1Y,$H1436,TRUE,_xll.ohTrigger(RecalcTrigger,Trigger1Y)),NA())</f>
        <v>1.5762666235315196E-2</v>
      </c>
      <c r="N1436" s="182">
        <f>IFERROR(_xll.qlIndexFixing(ONIndex1M,I1436,TRUE,_xll.ohTrigger(RecalcTrigger,Trigger1M)),NA())</f>
        <v>1.5230995116652934E-2</v>
      </c>
      <c r="O1436" s="44">
        <f>IFERROR(_xll.qlIndexFixing(ONIndex3M,I1436,TRUE,_xll.ohTrigger(RecalcTrigger,Trigger3M)),NA())</f>
        <v>1.5613590862137983E-2</v>
      </c>
      <c r="P1436" s="44">
        <f>IFERROR(_xll.qlIndexFixing(ONIndex6M,I1436,TRUE,_xll.ohTrigger(RecalcTrigger,Trigger6M)),NA())</f>
        <v>1.5612173841477173E-2</v>
      </c>
      <c r="Q1436" s="183">
        <f>IFERROR(_xll.qlIndexFixing(ONIndex1Y,I1436,TRUE,_xll.ohTrigger(RecalcTrigger,Trigger1Y)),NA())</f>
        <v>1.5937566609087739E-2</v>
      </c>
    </row>
    <row r="1437" spans="2:17" x14ac:dyDescent="0.2">
      <c r="B1437" s="39" t="s">
        <v>42</v>
      </c>
      <c r="D1437" s="42">
        <f>_xll.qlCalendarAdvance(Calendar,$D1436,B1437,"f",FALSE)</f>
        <v>49655</v>
      </c>
      <c r="E1437" s="177">
        <f>_xll.qlInterestRateIndexValueDate(IndexON,D1437)</f>
        <v>49655</v>
      </c>
      <c r="F1437" s="193">
        <f>IFERROR(_xll.qlIndexFixing(IndexON,D1437,TRUE,_xll.ohTrigger(RecalcTrigger,TriggerON)),NA())</f>
        <v>1.5248438200989867E-2</v>
      </c>
      <c r="H1437" s="42">
        <f>_xll.qlCalendarAdvance(Calendar,$H1436,B1437,"f",FALSE)</f>
        <v>49655</v>
      </c>
      <c r="I1437" s="177">
        <f>_xll.qlInterestRateIndexValueDate(Index1M,$H1437)</f>
        <v>49657</v>
      </c>
      <c r="J1437" s="182">
        <f>IFERROR(_xll.qlIndexFixing(Index1M,$H1437,TRUE,_xll.ohTrigger(RecalcTrigger,Trigger1M)),NA())</f>
        <v>1.5212714801027833E-2</v>
      </c>
      <c r="K1437" s="44">
        <f>IFERROR(_xll.qlIndexFixing(Index3M,H1437,TRUE,_xll.ohTrigger(RecalcTrigger,Trigger3M)),NA())</f>
        <v>1.5567598795598594E-2</v>
      </c>
      <c r="L1437" s="44">
        <f>IFERROR(_xll.qlIndexFixing(Index6M,$H1437,TRUE,_xll.ohTrigger(RecalcTrigger,Trigger6M)),NA())</f>
        <v>1.5519907838087439E-2</v>
      </c>
      <c r="M1437" s="183">
        <f>IFERROR(_xll.qlIndexFixing(Index1Y,$H1437,TRUE,_xll.ohTrigger(RecalcTrigger,Trigger1Y)),NA())</f>
        <v>1.5750824218956731E-2</v>
      </c>
      <c r="N1437" s="182">
        <f>IFERROR(_xll.qlIndexFixing(ONIndex1M,I1437,TRUE,_xll.ohTrigger(RecalcTrigger,Trigger1M)),NA())</f>
        <v>1.5220139134939359E-2</v>
      </c>
      <c r="O1437" s="44">
        <f>IFERROR(_xll.qlIndexFixing(ONIndex3M,I1437,TRUE,_xll.ohTrigger(RecalcTrigger,Trigger3M)),NA())</f>
        <v>1.5602417107096755E-2</v>
      </c>
      <c r="P1437" s="44">
        <f>IFERROR(_xll.qlIndexFixing(ONIndex6M,I1437,TRUE,_xll.ohTrigger(RecalcTrigger,Trigger6M)),NA())</f>
        <v>1.5600702656675125E-2</v>
      </c>
      <c r="Q1437" s="183">
        <f>IFERROR(_xll.qlIndexFixing(ONIndex1Y,I1437,TRUE,_xll.ohTrigger(RecalcTrigger,Trigger1Y)),NA())</f>
        <v>1.5925690890279398E-2</v>
      </c>
    </row>
    <row r="1438" spans="2:17" x14ac:dyDescent="0.2">
      <c r="B1438" s="39" t="s">
        <v>42</v>
      </c>
      <c r="D1438" s="42">
        <f>_xll.qlCalendarAdvance(Calendar,$D1437,B1438,"f",FALSE)</f>
        <v>49662</v>
      </c>
      <c r="E1438" s="177">
        <f>_xll.qlInterestRateIndexValueDate(IndexON,D1438)</f>
        <v>49662</v>
      </c>
      <c r="F1438" s="193">
        <f>IFERROR(_xll.qlIndexFixing(IndexON,D1438,TRUE,_xll.ohTrigger(RecalcTrigger,TriggerON)),NA())</f>
        <v>1.5238125791663393E-2</v>
      </c>
      <c r="H1438" s="42">
        <f>_xll.qlCalendarAdvance(Calendar,$H1437,B1438,"f",FALSE)</f>
        <v>49662</v>
      </c>
      <c r="I1438" s="177">
        <f>_xll.qlInterestRateIndexValueDate(Index1M,$H1438)</f>
        <v>49664</v>
      </c>
      <c r="J1438" s="182">
        <f>IFERROR(_xll.qlIndexFixing(Index1M,$H1438,TRUE,_xll.ohTrigger(RecalcTrigger,Trigger1M)),NA())</f>
        <v>1.5201845884832385E-2</v>
      </c>
      <c r="K1438" s="44">
        <f>IFERROR(_xll.qlIndexFixing(Index3M,H1438,TRUE,_xll.ohTrigger(RecalcTrigger,Trigger3M)),NA())</f>
        <v>1.5556488769466111E-2</v>
      </c>
      <c r="L1438" s="44">
        <f>IFERROR(_xll.qlIndexFixing(Index6M,$H1438,TRUE,_xll.ohTrigger(RecalcTrigger,Trigger6M)),NA())</f>
        <v>1.5508599271136254E-2</v>
      </c>
      <c r="M1438" s="183">
        <f>IFERROR(_xll.qlIndexFixing(Index1Y,$H1438,TRUE,_xll.ohTrigger(RecalcTrigger,Trigger1Y)),NA())</f>
        <v>1.5738991023900757E-2</v>
      </c>
      <c r="N1438" s="182">
        <f>IFERROR(_xll.qlIndexFixing(ONIndex1M,I1438,TRUE,_xll.ohTrigger(RecalcTrigger,Trigger1M)),NA())</f>
        <v>1.5206181567437582E-2</v>
      </c>
      <c r="O1438" s="44">
        <f>IFERROR(_xll.qlIndexFixing(ONIndex3M,I1438,TRUE,_xll.ohTrigger(RecalcTrigger,Trigger3M)),NA())</f>
        <v>1.558807214939506E-2</v>
      </c>
      <c r="P1438" s="44">
        <f>IFERROR(_xll.qlIndexFixing(ONIndex6M,I1438,TRUE,_xll.ohTrigger(RecalcTrigger,Trigger6M)),NA())</f>
        <v>1.558598012787904E-2</v>
      </c>
      <c r="Q1438" s="183">
        <f>IFERROR(_xll.qlIndexFixing(ONIndex1Y,I1438,TRUE,_xll.ohTrigger(RecalcTrigger,Trigger1Y)),NA())</f>
        <v>1.5910433959360759E-2</v>
      </c>
    </row>
    <row r="1439" spans="2:17" x14ac:dyDescent="0.2">
      <c r="B1439" s="39" t="s">
        <v>42</v>
      </c>
      <c r="D1439" s="42">
        <f>_xll.qlCalendarAdvance(Calendar,$D1438,B1439,"f",FALSE)</f>
        <v>49670</v>
      </c>
      <c r="E1439" s="177">
        <f>_xll.qlInterestRateIndexValueDate(IndexON,D1439)</f>
        <v>49670</v>
      </c>
      <c r="F1439" s="193">
        <f>IFERROR(_xll.qlIndexFixing(IndexON,D1439,TRUE,_xll.ohTrigger(RecalcTrigger,TriggerON)),NA())</f>
        <v>1.5226344779897261E-2</v>
      </c>
      <c r="H1439" s="42">
        <f>_xll.qlCalendarAdvance(Calendar,$H1438,B1439,"f",FALSE)</f>
        <v>49670</v>
      </c>
      <c r="I1439" s="177">
        <f>_xll.qlInterestRateIndexValueDate(Index1M,$H1439)</f>
        <v>49674</v>
      </c>
      <c r="J1439" s="182">
        <f>IFERROR(_xll.qlIndexFixing(Index1M,$H1439,TRUE,_xll.ohTrigger(RecalcTrigger,Trigger1M)),NA())</f>
        <v>1.5186320087895265E-2</v>
      </c>
      <c r="K1439" s="44">
        <f>IFERROR(_xll.qlIndexFixing(Index3M,H1439,TRUE,_xll.ohTrigger(RecalcTrigger,Trigger3M)),NA())</f>
        <v>1.5540645955962827E-2</v>
      </c>
      <c r="L1439" s="44">
        <f>IFERROR(_xll.qlIndexFixing(Index6M,$H1439,TRUE,_xll.ohTrigger(RecalcTrigger,Trigger6M)),NA())</f>
        <v>1.5493875222121372E-2</v>
      </c>
      <c r="M1439" s="183">
        <f>IFERROR(_xll.qlIndexFixing(Index1Y,$H1439,TRUE,_xll.ohTrigger(RecalcTrigger,Trigger1Y)),NA())</f>
        <v>1.5722599252646286E-2</v>
      </c>
      <c r="N1439" s="182">
        <f>IFERROR(_xll.qlIndexFixing(ONIndex1M,I1439,TRUE,_xll.ohTrigger(RecalcTrigger,Trigger1M)),NA())</f>
        <v>1.5195326070216453E-2</v>
      </c>
      <c r="O1439" s="44">
        <f>IFERROR(_xll.qlIndexFixing(ONIndex3M,I1439,TRUE,_xll.ohTrigger(RecalcTrigger,Trigger3M)),NA())</f>
        <v>1.5576931875251887E-2</v>
      </c>
      <c r="P1439" s="44">
        <f>IFERROR(_xll.qlIndexFixing(ONIndex6M,I1439,TRUE,_xll.ohTrigger(RecalcTrigger,Trigger6M)),NA())</f>
        <v>1.557454995067431E-2</v>
      </c>
      <c r="Q1439" s="183">
        <f>IFERROR(_xll.qlIndexFixing(ONIndex1Y,I1439,TRUE,_xll.ohTrigger(RecalcTrigger,Trigger1Y)),NA())</f>
        <v>1.5898576967652289E-2</v>
      </c>
    </row>
    <row r="1440" spans="2:17" x14ac:dyDescent="0.2">
      <c r="B1440" s="39" t="s">
        <v>42</v>
      </c>
      <c r="D1440" s="42">
        <f>_xll.qlCalendarAdvance(Calendar,$D1439,B1440,"f",FALSE)</f>
        <v>49677</v>
      </c>
      <c r="E1440" s="177">
        <f>_xll.qlInterestRateIndexValueDate(IndexON,D1440)</f>
        <v>49677</v>
      </c>
      <c r="F1440" s="193">
        <f>IFERROR(_xll.qlIndexFixing(IndexON,D1440,TRUE,_xll.ohTrigger(RecalcTrigger,TriggerON)),NA())</f>
        <v>1.5216040689915999E-2</v>
      </c>
      <c r="H1440" s="42">
        <f>_xll.qlCalendarAdvance(Calendar,$H1439,B1440,"f",FALSE)</f>
        <v>49677</v>
      </c>
      <c r="I1440" s="177">
        <f>_xll.qlInterestRateIndexValueDate(Index1M,$H1440)</f>
        <v>49681</v>
      </c>
      <c r="J1440" s="182">
        <f>IFERROR(_xll.qlIndexFixing(Index1M,$H1440,TRUE,_xll.ohTrigger(RecalcTrigger,Trigger1M)),NA())</f>
        <v>1.5175453213189374E-2</v>
      </c>
      <c r="K1440" s="44">
        <f>IFERROR(_xll.qlIndexFixing(Index3M,H1440,TRUE,_xll.ohTrigger(RecalcTrigger,Trigger3M)),NA())</f>
        <v>1.5529576431956831E-2</v>
      </c>
      <c r="L1440" s="44">
        <f>IFERROR(_xll.qlIndexFixing(Index6M,$H1440,TRUE,_xll.ohTrigger(RecalcTrigger,Trigger6M)),NA())</f>
        <v>1.5482602483343773E-2</v>
      </c>
      <c r="M1440" s="183">
        <f>IFERROR(_xll.qlIndexFixing(Index1Y,$H1440,TRUE,_xll.ohTrigger(RecalcTrigger,Trigger1Y)),NA())</f>
        <v>1.5710787585773066E-2</v>
      </c>
      <c r="N1440" s="182">
        <f>IFERROR(_xll.qlIndexFixing(ONIndex1M,I1440,TRUE,_xll.ohTrigger(RecalcTrigger,Trigger1M)),NA())</f>
        <v>1.5186021823723195E-2</v>
      </c>
      <c r="O1440" s="44">
        <f>IFERROR(_xll.qlIndexFixing(ONIndex3M,I1440,TRUE,_xll.ohTrigger(RecalcTrigger,Trigger3M)),NA())</f>
        <v>1.556739508173699E-2</v>
      </c>
      <c r="P1440" s="44">
        <f>IFERROR(_xll.qlIndexFixing(ONIndex6M,I1440,TRUE,_xll.ohTrigger(RecalcTrigger,Trigger6M)),NA())</f>
        <v>1.5564767290232595E-2</v>
      </c>
      <c r="Q1440" s="183">
        <f>IFERROR(_xll.qlIndexFixing(ONIndex1Y,I1440,TRUE,_xll.ohTrigger(RecalcTrigger,Trigger1Y)),NA())</f>
        <v>1.5888420650345125E-2</v>
      </c>
    </row>
    <row r="1441" spans="2:17" x14ac:dyDescent="0.2">
      <c r="B1441" s="39" t="s">
        <v>42</v>
      </c>
      <c r="D1441" s="42">
        <f>_xll.qlCalendarAdvance(Calendar,$D1440,B1441,"f",FALSE)</f>
        <v>49684</v>
      </c>
      <c r="E1441" s="177">
        <f>_xll.qlInterestRateIndexValueDate(IndexON,D1441)</f>
        <v>49684</v>
      </c>
      <c r="F1441" s="193">
        <f>IFERROR(_xll.qlIndexFixing(IndexON,D1441,TRUE,_xll.ohTrigger(RecalcTrigger,TriggerON)),NA())</f>
        <v>1.5205740861965467E-2</v>
      </c>
      <c r="H1441" s="42">
        <f>_xll.qlCalendarAdvance(Calendar,$H1440,B1441,"f",FALSE)</f>
        <v>49684</v>
      </c>
      <c r="I1441" s="177">
        <f>_xll.qlInterestRateIndexValueDate(Index1M,$H1441)</f>
        <v>49688</v>
      </c>
      <c r="J1441" s="182">
        <f>IFERROR(_xll.qlIndexFixing(Index1M,$H1441,TRUE,_xll.ohTrigger(RecalcTrigger,Trigger1M)),NA())</f>
        <v>1.5164587580339135E-2</v>
      </c>
      <c r="K1441" s="44">
        <f>IFERROR(_xll.qlIndexFixing(Index3M,H1441,TRUE,_xll.ohTrigger(RecalcTrigger,Trigger3M)),NA())</f>
        <v>1.5518071999656642E-2</v>
      </c>
      <c r="L1441" s="44">
        <f>IFERROR(_xll.qlIndexFixing(Index6M,$H1441,TRUE,_xll.ohTrigger(RecalcTrigger,Trigger6M)),NA())</f>
        <v>1.5471344095191917E-2</v>
      </c>
      <c r="M1441" s="183">
        <f>IFERROR(_xll.qlIndexFixing(Index1Y,$H1441,TRUE,_xll.ohTrigger(RecalcTrigger,Trigger1Y)),NA())</f>
        <v>1.5698984926518323E-2</v>
      </c>
      <c r="N1441" s="182">
        <f>IFERROR(_xll.qlIndexFixing(ONIndex1M,I1441,TRUE,_xll.ohTrigger(RecalcTrigger,Trigger1M)),NA())</f>
        <v>1.5175167619307928E-2</v>
      </c>
      <c r="O1441" s="44">
        <f>IFERROR(_xll.qlIndexFixing(ONIndex3M,I1441,TRUE,_xll.ohTrigger(RecalcTrigger,Trigger3M)),NA())</f>
        <v>1.5556283084734446E-2</v>
      </c>
      <c r="P1441" s="44">
        <f>IFERROR(_xll.qlIndexFixing(ONIndex6M,I1441,TRUE,_xll.ohTrigger(RecalcTrigger,Trigger6M)),NA())</f>
        <v>1.5553371506475955E-2</v>
      </c>
      <c r="Q1441" s="183">
        <f>IFERROR(_xll.qlIndexFixing(ONIndex1Y,I1441,TRUE,_xll.ohTrigger(RecalcTrigger,Trigger1Y)),NA())</f>
        <v>1.5876579775264688E-2</v>
      </c>
    </row>
    <row r="1442" spans="2:17" x14ac:dyDescent="0.2">
      <c r="B1442" s="39" t="s">
        <v>42</v>
      </c>
      <c r="D1442" s="42">
        <f>_xll.qlCalendarAdvance(Calendar,$D1441,B1442,"f",FALSE)</f>
        <v>49691</v>
      </c>
      <c r="E1442" s="177">
        <f>_xll.qlInterestRateIndexValueDate(IndexON,D1442)</f>
        <v>49691</v>
      </c>
      <c r="F1442" s="193">
        <f>IFERROR(_xll.qlIndexFixing(IndexON,D1442,TRUE,_xll.ohTrigger(RecalcTrigger,TriggerON)),NA())</f>
        <v>1.5195445537612429E-2</v>
      </c>
      <c r="H1442" s="42">
        <f>_xll.qlCalendarAdvance(Calendar,$H1441,B1442,"f",FALSE)</f>
        <v>49691</v>
      </c>
      <c r="I1442" s="177">
        <f>_xll.qlInterestRateIndexValueDate(Index1M,$H1442)</f>
        <v>49695</v>
      </c>
      <c r="J1442" s="182">
        <f>IFERROR(_xll.qlIndexFixing(Index1M,$H1442,TRUE,_xll.ohTrigger(RecalcTrigger,Trigger1M)),NA())</f>
        <v>1.5153723423397323E-2</v>
      </c>
      <c r="K1442" s="44">
        <f>IFERROR(_xll.qlIndexFixing(Index3M,H1442,TRUE,_xll.ohTrigger(RecalcTrigger,Trigger3M)),NA())</f>
        <v>1.5507489136827259E-2</v>
      </c>
      <c r="L1442" s="44">
        <f>IFERROR(_xll.qlIndexFixing(Index6M,$H1442,TRUE,_xll.ohTrigger(RecalcTrigger,Trigger6M)),NA())</f>
        <v>1.546009950498658E-2</v>
      </c>
      <c r="M1442" s="183">
        <f>IFERROR(_xll.qlIndexFixing(Index1Y,$H1442,TRUE,_xll.ohTrigger(RecalcTrigger,Trigger1Y)),NA())</f>
        <v>1.5687191329970231E-2</v>
      </c>
      <c r="N1442" s="182">
        <f>IFERROR(_xll.qlIndexFixing(ONIndex1M,I1442,TRUE,_xll.ohTrigger(RecalcTrigger,Trigger1M)),NA())</f>
        <v>1.5164314444948701E-2</v>
      </c>
      <c r="O1442" s="44">
        <f>IFERROR(_xll.qlIndexFixing(ONIndex3M,I1442,TRUE,_xll.ohTrigger(RecalcTrigger,Trigger3M)),NA())</f>
        <v>1.5545186712753178E-2</v>
      </c>
      <c r="P1442" s="44">
        <f>IFERROR(_xll.qlIndexFixing(ONIndex6M,I1442,TRUE,_xll.ohTrigger(RecalcTrigger,Trigger6M)),NA())</f>
        <v>1.554199464134598E-2</v>
      </c>
      <c r="Q1442" s="183">
        <f>IFERROR(_xll.qlIndexFixing(ONIndex1Y,I1442,TRUE,_xll.ohTrigger(RecalcTrigger,Trigger1Y)),NA())</f>
        <v>1.58647479130547E-2</v>
      </c>
    </row>
    <row r="1443" spans="2:17" x14ac:dyDescent="0.2">
      <c r="B1443" s="39" t="s">
        <v>42</v>
      </c>
      <c r="D1443" s="42">
        <f>_xll.qlCalendarAdvance(Calendar,$D1442,B1443,"f",FALSE)</f>
        <v>49698</v>
      </c>
      <c r="E1443" s="177">
        <f>_xll.qlInterestRateIndexValueDate(IndexON,D1443)</f>
        <v>49698</v>
      </c>
      <c r="F1443" s="193">
        <f>IFERROR(_xll.qlIndexFixing(IndexON,D1443,TRUE,_xll.ohTrigger(RecalcTrigger,TriggerON)),NA())</f>
        <v>1.5185154958343716E-2</v>
      </c>
      <c r="H1443" s="42">
        <f>_xll.qlCalendarAdvance(Calendar,$H1442,B1443,"f",FALSE)</f>
        <v>49698</v>
      </c>
      <c r="I1443" s="177">
        <f>_xll.qlInterestRateIndexValueDate(Index1M,$H1443)</f>
        <v>49702</v>
      </c>
      <c r="J1443" s="182">
        <f>IFERROR(_xll.qlIndexFixing(Index1M,$H1443,TRUE,_xll.ohTrigger(RecalcTrigger,Trigger1M)),NA())</f>
        <v>1.5142860976416716E-2</v>
      </c>
      <c r="K1443" s="44">
        <f>IFERROR(_xll.qlIndexFixing(Index3M,H1443,TRUE,_xll.ohTrigger(RecalcTrigger,Trigger3M)),NA())</f>
        <v>1.5496471925967604E-2</v>
      </c>
      <c r="L1443" s="44">
        <f>IFERROR(_xll.qlIndexFixing(Index6M,$H1443,TRUE,_xll.ohTrigger(RecalcTrigger,Trigger6M)),NA())</f>
        <v>1.5448868156982867E-2</v>
      </c>
      <c r="M1443" s="183">
        <f>IFERROR(_xll.qlIndexFixing(Index1Y,$H1443,TRUE,_xll.ohTrigger(RecalcTrigger,Trigger1Y)),NA())</f>
        <v>1.567540685060172E-2</v>
      </c>
      <c r="N1443" s="182">
        <f>IFERROR(_xll.qlIndexFixing(ONIndex1M,I1443,TRUE,_xll.ohTrigger(RecalcTrigger,Trigger1M)),NA())</f>
        <v>1.515346253453842E-2</v>
      </c>
      <c r="O1443" s="44">
        <f>IFERROR(_xll.qlIndexFixing(ONIndex3M,I1443,TRUE,_xll.ohTrigger(RecalcTrigger,Trigger3M)),NA())</f>
        <v>1.5534106245089774E-2</v>
      </c>
      <c r="P1443" s="44">
        <f>IFERROR(_xll.qlIndexFixing(ONIndex6M,I1443,TRUE,_xll.ohTrigger(RecalcTrigger,Trigger6M)),NA())</f>
        <v>1.5530636974219192E-2</v>
      </c>
      <c r="Q1443" s="183">
        <f>IFERROR(_xll.qlIndexFixing(ONIndex1Y,I1443,TRUE,_xll.ohTrigger(RecalcTrigger,Trigger1Y)),NA())</f>
        <v>1.5852925297767939E-2</v>
      </c>
    </row>
    <row r="1444" spans="2:17" x14ac:dyDescent="0.2">
      <c r="B1444" s="39" t="s">
        <v>42</v>
      </c>
      <c r="D1444" s="42">
        <f>_xll.qlCalendarAdvance(Calendar,$D1443,B1444,"f",FALSE)</f>
        <v>49705</v>
      </c>
      <c r="E1444" s="177">
        <f>_xll.qlInterestRateIndexValueDate(IndexON,D1444)</f>
        <v>49705</v>
      </c>
      <c r="F1444" s="193">
        <f>IFERROR(_xll.qlIndexFixing(IndexON,D1444,TRUE,_xll.ohTrigger(RecalcTrigger,TriggerON)),NA())</f>
        <v>1.517486936604584E-2</v>
      </c>
      <c r="H1444" s="42">
        <f>_xll.qlCalendarAdvance(Calendar,$H1443,B1444,"f",FALSE)</f>
        <v>49705</v>
      </c>
      <c r="I1444" s="177">
        <f>_xll.qlInterestRateIndexValueDate(Index1M,$H1444)</f>
        <v>49709</v>
      </c>
      <c r="J1444" s="182">
        <f>IFERROR(_xll.qlIndexFixing(Index1M,$H1444,TRUE,_xll.ohTrigger(RecalcTrigger,Trigger1M)),NA())</f>
        <v>1.5132915743312748E-2</v>
      </c>
      <c r="K1444" s="44">
        <f>IFERROR(_xll.qlIndexFixing(Index3M,H1444,TRUE,_xll.ohTrigger(RecalcTrigger,Trigger3M)),NA())</f>
        <v>1.5485472543874107E-2</v>
      </c>
      <c r="L1444" s="44">
        <f>IFERROR(_xll.qlIndexFixing(Index6M,$H1444,TRUE,_xll.ohTrigger(RecalcTrigger,Trigger6M)),NA())</f>
        <v>1.543764949237722E-2</v>
      </c>
      <c r="M1444" s="183">
        <f>IFERROR(_xll.qlIndexFixing(Index1Y,$H1444,TRUE,_xll.ohTrigger(RecalcTrigger,Trigger1Y)),NA())</f>
        <v>1.5663631542268942E-2</v>
      </c>
      <c r="N1444" s="182">
        <f>IFERROR(_xll.qlIndexFixing(ONIndex1M,I1444,TRUE,_xll.ohTrigger(RecalcTrigger,Trigger1M)),NA())</f>
        <v>1.5142612121730181E-2</v>
      </c>
      <c r="O1444" s="44">
        <f>IFERROR(_xll.qlIndexFixing(ONIndex3M,I1444,TRUE,_xll.ohTrigger(RecalcTrigger,Trigger3M)),NA())</f>
        <v>1.552304196080101E-2</v>
      </c>
      <c r="P1444" s="44">
        <f>IFERROR(_xll.qlIndexFixing(ONIndex6M,I1444,TRUE,_xll.ohTrigger(RecalcTrigger,Trigger6M)),NA())</f>
        <v>1.5519298784232305E-2</v>
      </c>
      <c r="Q1444" s="183">
        <f>IFERROR(_xll.qlIndexFixing(ONIndex1Y,I1444,TRUE,_xll.ohTrigger(RecalcTrigger,Trigger1Y)),NA())</f>
        <v>1.5841112163537119E-2</v>
      </c>
    </row>
    <row r="1445" spans="2:17" x14ac:dyDescent="0.2">
      <c r="B1445" s="39" t="s">
        <v>42</v>
      </c>
      <c r="D1445" s="42">
        <f>_xll.qlCalendarAdvance(Calendar,$D1444,B1445,"f",FALSE)</f>
        <v>49712</v>
      </c>
      <c r="E1445" s="177">
        <f>_xll.qlInterestRateIndexValueDate(IndexON,D1445)</f>
        <v>49712</v>
      </c>
      <c r="F1445" s="193">
        <f>IFERROR(_xll.qlIndexFixing(IndexON,D1445,TRUE,_xll.ohTrigger(RecalcTrigger,TriggerON)),NA())</f>
        <v>1.5164589002045759E-2</v>
      </c>
      <c r="H1445" s="42">
        <f>_xll.qlCalendarAdvance(Calendar,$H1444,B1445,"f",FALSE)</f>
        <v>49712</v>
      </c>
      <c r="I1445" s="177">
        <f>_xll.qlInterestRateIndexValueDate(Index1M,$H1445)</f>
        <v>49716</v>
      </c>
      <c r="J1445" s="182">
        <f>IFERROR(_xll.qlIndexFixing(Index1M,$H1445,TRUE,_xll.ohTrigger(RecalcTrigger,Trigger1M)),NA())</f>
        <v>1.5122057981034512E-2</v>
      </c>
      <c r="K1445" s="44">
        <f>IFERROR(_xll.qlIndexFixing(Index3M,H1445,TRUE,_xll.ohTrigger(RecalcTrigger,Trigger3M)),NA())</f>
        <v>1.5474490055570712E-2</v>
      </c>
      <c r="L1445" s="44">
        <f>IFERROR(_xll.qlIndexFixing(Index6M,$H1445,TRUE,_xll.ohTrigger(RecalcTrigger,Trigger6M)),NA())</f>
        <v>1.5426442949303485E-2</v>
      </c>
      <c r="M1445" s="183">
        <f>IFERROR(_xll.qlIndexFixing(Index1Y,$H1445,TRUE,_xll.ohTrigger(RecalcTrigger,Trigger1Y)),NA())</f>
        <v>1.5651865458213898E-2</v>
      </c>
      <c r="N1445" s="182">
        <f>IFERROR(_xll.qlIndexFixing(ONIndex1M,I1445,TRUE,_xll.ohTrigger(RecalcTrigger,Trigger1M)),NA())</f>
        <v>1.5131763440257018E-2</v>
      </c>
      <c r="O1445" s="44">
        <f>IFERROR(_xll.qlIndexFixing(ONIndex3M,I1445,TRUE,_xll.ohTrigger(RecalcTrigger,Trigger3M)),NA())</f>
        <v>1.5511994139023599E-2</v>
      </c>
      <c r="P1445" s="44">
        <f>IFERROR(_xll.qlIndexFixing(ONIndex6M,I1445,TRUE,_xll.ohTrigger(RecalcTrigger,Trigger6M)),NA())</f>
        <v>1.5507980351081585E-2</v>
      </c>
      <c r="Q1445" s="183">
        <f>IFERROR(_xll.qlIndexFixing(ONIndex1Y,I1445,TRUE,_xll.ohTrigger(RecalcTrigger,Trigger1Y)),NA())</f>
        <v>1.582930874473476E-2</v>
      </c>
    </row>
    <row r="1446" spans="2:17" x14ac:dyDescent="0.2">
      <c r="B1446" s="39" t="s">
        <v>42</v>
      </c>
      <c r="D1446" s="42">
        <f>_xll.qlCalendarAdvance(Calendar,$D1445,B1446,"f",FALSE)</f>
        <v>49719</v>
      </c>
      <c r="E1446" s="177">
        <f>_xll.qlInterestRateIndexValueDate(IndexON,D1446)</f>
        <v>49719</v>
      </c>
      <c r="F1446" s="193">
        <f>IFERROR(_xll.qlIndexFixing(IndexON,D1446,TRUE,_xll.ohTrigger(RecalcTrigger,TriggerON)),NA())</f>
        <v>1.5154314108150047E-2</v>
      </c>
      <c r="H1446" s="42">
        <f>_xll.qlCalendarAdvance(Calendar,$H1445,B1446,"f",FALSE)</f>
        <v>49719</v>
      </c>
      <c r="I1446" s="177">
        <f>_xll.qlInterestRateIndexValueDate(Index1M,$H1446)</f>
        <v>49723</v>
      </c>
      <c r="J1446" s="182">
        <f>IFERROR(_xll.qlIndexFixing(Index1M,$H1446,TRUE,_xll.ohTrigger(RecalcTrigger,Trigger1M)),NA())</f>
        <v>1.5111202596589378E-2</v>
      </c>
      <c r="K1446" s="44">
        <f>IFERROR(_xll.qlIndexFixing(Index3M,H1446,TRUE,_xll.ohTrigger(RecalcTrigger,Trigger3M)),NA())</f>
        <v>1.5463523122729292E-2</v>
      </c>
      <c r="L1446" s="44">
        <f>IFERROR(_xll.qlIndexFixing(Index6M,$H1446,TRUE,_xll.ohTrigger(RecalcTrigger,Trigger6M)),NA())</f>
        <v>1.5415247962833774E-2</v>
      </c>
      <c r="M1446" s="183">
        <f>IFERROR(_xll.qlIndexFixing(Index1Y,$H1446,TRUE,_xll.ohTrigger(RecalcTrigger,Trigger1Y)),NA())</f>
        <v>1.56401086510616E-2</v>
      </c>
      <c r="N1446" s="182">
        <f>IFERROR(_xll.qlIndexFixing(ONIndex1M,I1446,TRUE,_xll.ohTrigger(RecalcTrigger,Trigger1M)),NA())</f>
        <v>1.5120916723931899E-2</v>
      </c>
      <c r="O1446" s="44">
        <f>IFERROR(_xll.qlIndexFixing(ONIndex3M,I1446,TRUE,_xll.ohTrigger(RecalcTrigger,Trigger3M)),NA())</f>
        <v>1.5500963059054129E-2</v>
      </c>
      <c r="P1446" s="44">
        <f>IFERROR(_xll.qlIndexFixing(ONIndex6M,I1446,TRUE,_xll.ohTrigger(RecalcTrigger,Trigger6M)),NA())</f>
        <v>1.549668195382381E-2</v>
      </c>
      <c r="Q1446" s="183">
        <f>IFERROR(_xll.qlIndexFixing(ONIndex1Y,I1446,TRUE,_xll.ohTrigger(RecalcTrigger,Trigger1Y)),NA())</f>
        <v>1.5817515275253768E-2</v>
      </c>
    </row>
    <row r="1447" spans="2:17" x14ac:dyDescent="0.2">
      <c r="B1447" s="39" t="s">
        <v>42</v>
      </c>
      <c r="D1447" s="42">
        <f>_xll.qlCalendarAdvance(Calendar,$D1446,B1447,"f",FALSE)</f>
        <v>49726</v>
      </c>
      <c r="E1447" s="177">
        <f>_xll.qlInterestRateIndexValueDate(IndexON,D1447)</f>
        <v>49726</v>
      </c>
      <c r="F1447" s="193">
        <f>IFERROR(_xll.qlIndexFixing(IndexON,D1447,TRUE,_xll.ohTrigger(RecalcTrigger,TriggerON)),NA())</f>
        <v>1.5144044925765598E-2</v>
      </c>
      <c r="H1447" s="42">
        <f>_xll.qlCalendarAdvance(Calendar,$H1446,B1447,"f",FALSE)</f>
        <v>49726</v>
      </c>
      <c r="I1447" s="177">
        <f>_xll.qlInterestRateIndexValueDate(Index1M,$H1447)</f>
        <v>49730</v>
      </c>
      <c r="J1447" s="182">
        <f>IFERROR(_xll.qlIndexFixing(Index1M,$H1447,TRUE,_xll.ohTrigger(RecalcTrigger,Trigger1M)),NA())</f>
        <v>1.510034982400256E-2</v>
      </c>
      <c r="K1447" s="44">
        <f>IFERROR(_xll.qlIndexFixing(Index3M,H1447,TRUE,_xll.ohTrigger(RecalcTrigger,Trigger3M)),NA())</f>
        <v>1.5452570400077817E-2</v>
      </c>
      <c r="L1447" s="44">
        <f>IFERROR(_xll.qlIndexFixing(Index6M,$H1447,TRUE,_xll.ohTrigger(RecalcTrigger,Trigger6M)),NA())</f>
        <v>1.5404063964978917E-2</v>
      </c>
      <c r="M1447" s="183">
        <f>IFERROR(_xll.qlIndexFixing(Index1Y,$H1447,TRUE,_xll.ohTrigger(RecalcTrigger,Trigger1Y)),NA())</f>
        <v>1.5628361172822462E-2</v>
      </c>
      <c r="N1447" s="182">
        <f>IFERROR(_xll.qlIndexFixing(ONIndex1M,I1447,TRUE,_xll.ohTrigger(RecalcTrigger,Trigger1M)),NA())</f>
        <v>1.5110072206647729E-2</v>
      </c>
      <c r="O1447" s="44">
        <f>IFERROR(_xll.qlIndexFixing(ONIndex3M,I1447,TRUE,_xll.ohTrigger(RecalcTrigger,Trigger3M)),NA())</f>
        <v>1.5489949000269121E-2</v>
      </c>
      <c r="P1447" s="44">
        <f>IFERROR(_xll.qlIndexFixing(ONIndex6M,I1447,TRUE,_xll.ohTrigger(RecalcTrigger,Trigger6M)),NA())</f>
        <v>1.548540387207531E-2</v>
      </c>
      <c r="Q1447" s="183">
        <f>IFERROR(_xll.qlIndexFixing(ONIndex1Y,I1447,TRUE,_xll.ohTrigger(RecalcTrigger,Trigger1Y)),NA())</f>
        <v>1.5805731989466665E-2</v>
      </c>
    </row>
    <row r="1448" spans="2:17" x14ac:dyDescent="0.2">
      <c r="B1448" s="39" t="s">
        <v>42</v>
      </c>
      <c r="D1448" s="42">
        <f>_xll.qlCalendarAdvance(Calendar,$D1447,B1448,"f",FALSE)</f>
        <v>49733</v>
      </c>
      <c r="E1448" s="177">
        <f>_xll.qlInterestRateIndexValueDate(IndexON,D1448)</f>
        <v>49733</v>
      </c>
      <c r="F1448" s="193">
        <f>IFERROR(_xll.qlIndexFixing(IndexON,D1448,TRUE,_xll.ohTrigger(RecalcTrigger,TriggerON)),NA())</f>
        <v>1.5133781696539117E-2</v>
      </c>
      <c r="H1448" s="42">
        <f>_xll.qlCalendarAdvance(Calendar,$H1447,B1448,"f",FALSE)</f>
        <v>49733</v>
      </c>
      <c r="I1448" s="177">
        <f>_xll.qlInterestRateIndexValueDate(Index1M,$H1448)</f>
        <v>49737</v>
      </c>
      <c r="J1448" s="182">
        <f>IFERROR(_xll.qlIndexFixing(Index1M,$H1448,TRUE,_xll.ohTrigger(RecalcTrigger,Trigger1M)),NA())</f>
        <v>1.5088582582776377E-2</v>
      </c>
      <c r="K1448" s="44">
        <f>IFERROR(_xll.qlIndexFixing(Index3M,H1448,TRUE,_xll.ohTrigger(RecalcTrigger,Trigger3M)),NA())</f>
        <v>1.5441182243849095E-2</v>
      </c>
      <c r="L1448" s="44">
        <f>IFERROR(_xll.qlIndexFixing(Index6M,$H1448,TRUE,_xll.ohTrigger(RecalcTrigger,Trigger6M)),NA())</f>
        <v>1.5391956347924391E-2</v>
      </c>
      <c r="M1448" s="183">
        <f>IFERROR(_xll.qlIndexFixing(Index1Y,$H1448,TRUE,_xll.ohTrigger(RecalcTrigger,Trigger1Y)),NA())</f>
        <v>1.5617118915640807E-2</v>
      </c>
      <c r="N1448" s="182">
        <f>IFERROR(_xll.qlIndexFixing(ONIndex1M,I1448,TRUE,_xll.ohTrigger(RecalcTrigger,Trigger1M)),NA())</f>
        <v>1.5099230121897733E-2</v>
      </c>
      <c r="O1448" s="44">
        <f>IFERROR(_xll.qlIndexFixing(ONIndex3M,I1448,TRUE,_xll.ohTrigger(RecalcTrigger,Trigger3M)),NA())</f>
        <v>1.5478952241485544E-2</v>
      </c>
      <c r="P1448" s="44">
        <f>IFERROR(_xll.qlIndexFixing(ONIndex6M,I1448,TRUE,_xll.ohTrigger(RecalcTrigger,Trigger6M)),NA())</f>
        <v>1.5474146384972798E-2</v>
      </c>
      <c r="Q1448" s="183">
        <f>IFERROR(_xll.qlIndexFixing(ONIndex1Y,I1448,TRUE,_xll.ohTrigger(RecalcTrigger,Trigger1Y)),NA())</f>
        <v>1.5793959121506163E-2</v>
      </c>
    </row>
    <row r="1449" spans="2:17" x14ac:dyDescent="0.2">
      <c r="B1449" s="39" t="s">
        <v>42</v>
      </c>
      <c r="D1449" s="42">
        <f>_xll.qlCalendarAdvance(Calendar,$D1448,B1449,"f",FALSE)</f>
        <v>49740</v>
      </c>
      <c r="E1449" s="177">
        <f>_xll.qlInterestRateIndexValueDate(IndexON,D1449)</f>
        <v>49740</v>
      </c>
      <c r="F1449" s="193">
        <f>IFERROR(_xll.qlIndexFixing(IndexON,D1449,TRUE,_xll.ohTrigger(RecalcTrigger,TriggerON)),NA())</f>
        <v>1.5123524662197241E-2</v>
      </c>
      <c r="H1449" s="42">
        <f>_xll.qlCalendarAdvance(Calendar,$H1448,B1449,"f",FALSE)</f>
        <v>49740</v>
      </c>
      <c r="I1449" s="177">
        <f>_xll.qlInterestRateIndexValueDate(Index1M,$H1449)</f>
        <v>49744</v>
      </c>
      <c r="J1449" s="182">
        <f>IFERROR(_xll.qlIndexFixing(Index1M,$H1449,TRUE,_xll.ohTrigger(RecalcTrigger,Trigger1M)),NA())</f>
        <v>1.5077735310655848E-2</v>
      </c>
      <c r="K1449" s="44">
        <f>IFERROR(_xll.qlIndexFixing(Index3M,H1449,TRUE,_xll.ohTrigger(RecalcTrigger,Trigger3M)),NA())</f>
        <v>1.5430253858599309E-2</v>
      </c>
      <c r="L1449" s="44">
        <f>IFERROR(_xll.qlIndexFixing(Index6M,$H1449,TRUE,_xll.ohTrigger(RecalcTrigger,Trigger6M)),NA())</f>
        <v>1.5380792542728023E-2</v>
      </c>
      <c r="M1449" s="183">
        <f>IFERROR(_xll.qlIndexFixing(Index1Y,$H1449,TRUE,_xll.ohTrigger(RecalcTrigger,Trigger1Y)),NA())</f>
        <v>1.5605390024020463E-2</v>
      </c>
      <c r="N1449" s="182">
        <f>IFERROR(_xll.qlIndexFixing(ONIndex1M,I1449,TRUE,_xll.ohTrigger(RecalcTrigger,Trigger1M)),NA())</f>
        <v>1.5088390703734689E-2</v>
      </c>
      <c r="O1449" s="44">
        <f>IFERROR(_xll.qlIndexFixing(ONIndex3M,I1449,TRUE,_xll.ohTrigger(RecalcTrigger,Trigger3M)),NA())</f>
        <v>1.5467973062159857E-2</v>
      </c>
      <c r="P1449" s="44">
        <f>IFERROR(_xll.qlIndexFixing(ONIndex6M,I1449,TRUE,_xll.ohTrigger(RecalcTrigger,Trigger6M)),NA())</f>
        <v>1.5462909771972733E-2</v>
      </c>
      <c r="Q1449" s="183">
        <f>IFERROR(_xll.qlIndexFixing(ONIndex1Y,I1449,TRUE,_xll.ohTrigger(RecalcTrigger,Trigger1Y)),NA())</f>
        <v>1.5782196905584911E-2</v>
      </c>
    </row>
    <row r="1450" spans="2:17" x14ac:dyDescent="0.2">
      <c r="B1450" s="39" t="s">
        <v>42</v>
      </c>
      <c r="D1450" s="42">
        <f>_xll.qlCalendarAdvance(Calendar,$D1449,B1450,"f",FALSE)</f>
        <v>49747</v>
      </c>
      <c r="E1450" s="177">
        <f>_xll.qlInterestRateIndexValueDate(IndexON,D1450)</f>
        <v>49747</v>
      </c>
      <c r="F1450" s="193">
        <f>IFERROR(_xll.qlIndexFixing(IndexON,D1450,TRUE,_xll.ohTrigger(RecalcTrigger,TriggerON)),NA())</f>
        <v>1.51132740642268E-2</v>
      </c>
      <c r="H1450" s="42">
        <f>_xll.qlCalendarAdvance(Calendar,$H1449,B1450,"f",FALSE)</f>
        <v>49747</v>
      </c>
      <c r="I1450" s="177">
        <f>_xll.qlInterestRateIndexValueDate(Index1M,$H1450)</f>
        <v>49751</v>
      </c>
      <c r="J1450" s="182">
        <f>IFERROR(_xll.qlIndexFixing(Index1M,$H1450,TRUE,_xll.ohTrigger(RecalcTrigger,Trigger1M)),NA())</f>
        <v>1.5066891386847914E-2</v>
      </c>
      <c r="K1450" s="44">
        <f>IFERROR(_xll.qlIndexFixing(Index3M,H1450,TRUE,_xll.ohTrigger(RecalcTrigger,Trigger3M)),NA())</f>
        <v>1.5419335502461846E-2</v>
      </c>
      <c r="L1450" s="44">
        <f>IFERROR(_xll.qlIndexFixing(Index6M,$H1450,TRUE,_xll.ohTrigger(RecalcTrigger,Trigger6M)),NA())</f>
        <v>1.5369637972643463E-2</v>
      </c>
      <c r="M1450" s="183">
        <f>IFERROR(_xll.qlIndexFixing(Index1Y,$H1450,TRUE,_xll.ohTrigger(RecalcTrigger,Trigger1Y)),NA())</f>
        <v>1.5593670601278403E-2</v>
      </c>
      <c r="N1450" s="182">
        <f>IFERROR(_xll.qlIndexFixing(ONIndex1M,I1450,TRUE,_xll.ohTrigger(RecalcTrigger,Trigger1M)),NA())</f>
        <v>1.507755418565182E-2</v>
      </c>
      <c r="O1450" s="44">
        <f>IFERROR(_xll.qlIndexFixing(ONIndex3M,I1450,TRUE,_xll.ohTrigger(RecalcTrigger,Trigger3M)),NA())</f>
        <v>1.5457011741348836E-2</v>
      </c>
      <c r="P1450" s="44">
        <f>IFERROR(_xll.qlIndexFixing(ONIndex6M,I1450,TRUE,_xll.ohTrigger(RecalcTrigger,Trigger6M)),NA())</f>
        <v>1.54516943123717E-2</v>
      </c>
      <c r="Q1450" s="183">
        <f>IFERROR(_xll.qlIndexFixing(ONIndex1Y,I1450,TRUE,_xll.ohTrigger(RecalcTrigger,Trigger1Y)),NA())</f>
        <v>1.5770445575835623E-2</v>
      </c>
    </row>
    <row r="1451" spans="2:17" x14ac:dyDescent="0.2">
      <c r="B1451" s="39" t="s">
        <v>42</v>
      </c>
      <c r="D1451" s="42">
        <f>_xll.qlCalendarAdvance(Calendar,$D1450,B1451,"f",FALSE)</f>
        <v>49754</v>
      </c>
      <c r="E1451" s="177">
        <f>_xll.qlInterestRateIndexValueDate(IndexON,D1451)</f>
        <v>49754</v>
      </c>
      <c r="F1451" s="193">
        <f>IFERROR(_xll.qlIndexFixing(IndexON,D1451,TRUE,_xll.ohTrigger(RecalcTrigger,TriggerON)),NA())</f>
        <v>1.5103030144274499E-2</v>
      </c>
      <c r="H1451" s="42">
        <f>_xll.qlCalendarAdvance(Calendar,$H1450,B1451,"f",FALSE)</f>
        <v>49754</v>
      </c>
      <c r="I1451" s="177">
        <f>_xll.qlInterestRateIndexValueDate(Index1M,$H1451)</f>
        <v>49758</v>
      </c>
      <c r="J1451" s="182">
        <f>IFERROR(_xll.qlIndexFixing(Index1M,$H1451,TRUE,_xll.ohTrigger(RecalcTrigger,Trigger1M)),NA())</f>
        <v>1.5056051045405352E-2</v>
      </c>
      <c r="K1451" s="44">
        <f>IFERROR(_xll.qlIndexFixing(Index3M,H1451,TRUE,_xll.ohTrigger(RecalcTrigger,Trigger3M)),NA())</f>
        <v>1.5408425822537175E-2</v>
      </c>
      <c r="L1451" s="44">
        <f>IFERROR(_xll.qlIndexFixing(Index6M,$H1451,TRUE,_xll.ohTrigger(RecalcTrigger,Trigger6M)),NA())</f>
        <v>1.5358492065884178E-2</v>
      </c>
      <c r="M1451" s="183">
        <f>IFERROR(_xll.qlIndexFixing(Index1Y,$H1451,TRUE,_xll.ohTrigger(RecalcTrigger,Trigger1Y)),NA())</f>
        <v>1.5581960696536102E-2</v>
      </c>
      <c r="N1451" s="182">
        <f>IFERROR(_xll.qlIndexFixing(ONIndex1M,I1451,TRUE,_xll.ohTrigger(RecalcTrigger,Trigger1M)),NA())</f>
        <v>1.5066720801621969E-2</v>
      </c>
      <c r="O1451" s="44">
        <f>IFERROR(_xll.qlIndexFixing(ONIndex3M,I1451,TRUE,_xll.ohTrigger(RecalcTrigger,Trigger3M)),NA())</f>
        <v>1.5446068558349069E-2</v>
      </c>
      <c r="P1451" s="44">
        <f>IFERROR(_xll.qlIndexFixing(ONIndex6M,I1451,TRUE,_xll.ohTrigger(RecalcTrigger,Trigger6M)),NA())</f>
        <v>1.5440500285626158E-2</v>
      </c>
      <c r="Q1451" s="183">
        <f>IFERROR(_xll.qlIndexFixing(ONIndex1Y,I1451,TRUE,_xll.ohTrigger(RecalcTrigger,Trigger1Y)),NA())</f>
        <v>1.5758705366470949E-2</v>
      </c>
    </row>
    <row r="1452" spans="2:17" x14ac:dyDescent="0.2">
      <c r="B1452" s="39" t="s">
        <v>42</v>
      </c>
      <c r="D1452" s="42">
        <f>_xll.qlCalendarAdvance(Calendar,$D1451,B1452,"f",FALSE)</f>
        <v>49761</v>
      </c>
      <c r="E1452" s="177">
        <f>_xll.qlInterestRateIndexValueDate(IndexON,D1452)</f>
        <v>49761</v>
      </c>
      <c r="F1452" s="193">
        <f>IFERROR(_xll.qlIndexFixing(IndexON,D1452,TRUE,_xll.ohTrigger(RecalcTrigger,TriggerON)),NA())</f>
        <v>1.5092793143827166E-2</v>
      </c>
      <c r="H1452" s="42">
        <f>_xll.qlCalendarAdvance(Calendar,$H1451,B1452,"f",FALSE)</f>
        <v>49761</v>
      </c>
      <c r="I1452" s="177">
        <f>_xll.qlInterestRateIndexValueDate(Index1M,$H1452)</f>
        <v>49765</v>
      </c>
      <c r="J1452" s="182">
        <f>IFERROR(_xll.qlIndexFixing(Index1M,$H1452,TRUE,_xll.ohTrigger(RecalcTrigger,Trigger1M)),NA())</f>
        <v>1.5045673938042015E-2</v>
      </c>
      <c r="K1452" s="44">
        <f>IFERROR(_xll.qlIndexFixing(Index3M,H1452,TRUE,_xll.ohTrigger(RecalcTrigger,Trigger3M)),NA())</f>
        <v>1.5397972424040434E-2</v>
      </c>
      <c r="L1452" s="44">
        <f>IFERROR(_xll.qlIndexFixing(Index6M,$H1452,TRUE,_xll.ohTrigger(RecalcTrigger,Trigger6M)),NA())</f>
        <v>1.5347821489282156E-2</v>
      </c>
      <c r="M1452" s="183">
        <f>IFERROR(_xll.qlIndexFixing(Index1Y,$H1452,TRUE,_xll.ohTrigger(RecalcTrigger,Trigger1Y)),NA())</f>
        <v>1.5570260358295474E-2</v>
      </c>
      <c r="N1452" s="182">
        <f>IFERROR(_xll.qlIndexFixing(ONIndex1M,I1452,TRUE,_xll.ohTrigger(RecalcTrigger,Trigger1M)),NA())</f>
        <v>1.5055890785298232E-2</v>
      </c>
      <c r="O1452" s="44">
        <f>IFERROR(_xll.qlIndexFixing(ONIndex3M,I1452,TRUE,_xll.ohTrigger(RecalcTrigger,Trigger3M)),NA())</f>
        <v>1.5435143792377204E-2</v>
      </c>
      <c r="P1452" s="44">
        <f>IFERROR(_xll.qlIndexFixing(ONIndex6M,I1452,TRUE,_xll.ohTrigger(RecalcTrigger,Trigger6M)),NA())</f>
        <v>1.5429327971032691E-2</v>
      </c>
      <c r="Q1452" s="183">
        <f>IFERROR(_xll.qlIndexFixing(ONIndex1Y,I1452,TRUE,_xll.ohTrigger(RecalcTrigger,Trigger1Y)),NA())</f>
        <v>1.5746976511543664E-2</v>
      </c>
    </row>
    <row r="1453" spans="2:17" x14ac:dyDescent="0.2">
      <c r="B1453" s="39" t="s">
        <v>42</v>
      </c>
      <c r="D1453" s="42">
        <f>_xll.qlCalendarAdvance(Calendar,$D1452,B1453,"f",FALSE)</f>
        <v>49768</v>
      </c>
      <c r="E1453" s="177">
        <f>_xll.qlInterestRateIndexValueDate(IndexON,D1453)</f>
        <v>49768</v>
      </c>
      <c r="F1453" s="193">
        <f>IFERROR(_xll.qlIndexFixing(IndexON,D1453,TRUE,_xll.ohTrigger(RecalcTrigger,TriggerON)),NA())</f>
        <v>1.508256330461144E-2</v>
      </c>
      <c r="H1453" s="42">
        <f>_xll.qlCalendarAdvance(Calendar,$H1452,B1453,"f",FALSE)</f>
        <v>49768</v>
      </c>
      <c r="I1453" s="177">
        <f>_xll.qlInterestRateIndexValueDate(Index1M,$H1453)</f>
        <v>49772</v>
      </c>
      <c r="J1453" s="182">
        <f>IFERROR(_xll.qlIndexFixing(Index1M,$H1453,TRUE,_xll.ohTrigger(RecalcTrigger,Trigger1M)),NA())</f>
        <v>1.5034841334758298E-2</v>
      </c>
      <c r="K1453" s="44">
        <f>IFERROR(_xll.qlIndexFixing(Index3M,H1453,TRUE,_xll.ohTrigger(RecalcTrigger,Trigger3M)),NA())</f>
        <v>1.5387076366917494E-2</v>
      </c>
      <c r="L1453" s="44">
        <f>IFERROR(_xll.qlIndexFixing(Index6M,$H1453,TRUE,_xll.ohTrigger(RecalcTrigger,Trigger6M)),NA())</f>
        <v>1.5336691252240187E-2</v>
      </c>
      <c r="M1453" s="183">
        <f>IFERROR(_xll.qlIndexFixing(Index1Y,$H1453,TRUE,_xll.ohTrigger(RecalcTrigger,Trigger1Y)),NA())</f>
        <v>1.5558569634443473E-2</v>
      </c>
      <c r="N1453" s="182">
        <f>IFERROR(_xll.qlIndexFixing(ONIndex1M,I1453,TRUE,_xll.ohTrigger(RecalcTrigger,Trigger1M)),NA())</f>
        <v>1.5045064370413641E-2</v>
      </c>
      <c r="O1453" s="44">
        <f>IFERROR(_xll.qlIndexFixing(ONIndex3M,I1453,TRUE,_xll.ohTrigger(RecalcTrigger,Trigger3M)),NA())</f>
        <v>1.5424237722410084E-2</v>
      </c>
      <c r="P1453" s="44">
        <f>IFERROR(_xll.qlIndexFixing(ONIndex6M,I1453,TRUE,_xll.ohTrigger(RecalcTrigger,Trigger6M)),NA())</f>
        <v>1.5418177647967823E-2</v>
      </c>
      <c r="Q1453" s="183">
        <f>IFERROR(_xll.qlIndexFixing(ONIndex1Y,I1453,TRUE,_xll.ohTrigger(RecalcTrigger,Trigger1Y)),NA())</f>
        <v>1.5735259245506228E-2</v>
      </c>
    </row>
    <row r="1454" spans="2:17" x14ac:dyDescent="0.2">
      <c r="B1454" s="39" t="s">
        <v>42</v>
      </c>
      <c r="D1454" s="42">
        <f>_xll.qlCalendarAdvance(Calendar,$D1453,B1454,"f",FALSE)</f>
        <v>49775</v>
      </c>
      <c r="E1454" s="177">
        <f>_xll.qlInterestRateIndexValueDate(IndexON,D1454)</f>
        <v>49775</v>
      </c>
      <c r="F1454" s="193">
        <f>IFERROR(_xll.qlIndexFixing(IndexON,D1454,TRUE,_xll.ohTrigger(RecalcTrigger,TriggerON)),NA())</f>
        <v>1.5070683372869098E-2</v>
      </c>
      <c r="H1454" s="42">
        <f>_xll.qlCalendarAdvance(Calendar,$H1453,B1454,"f",FALSE)</f>
        <v>49775</v>
      </c>
      <c r="I1454" s="177">
        <f>_xll.qlInterestRateIndexValueDate(Index1M,$H1454)</f>
        <v>49781</v>
      </c>
      <c r="J1454" s="182">
        <f>IFERROR(_xll.qlIndexFixing(Index1M,$H1454,TRUE,_xll.ohTrigger(RecalcTrigger,Trigger1M)),NA())</f>
        <v>1.502091801060601E-2</v>
      </c>
      <c r="K1454" s="44">
        <f>IFERROR(_xll.qlIndexFixing(Index3M,H1454,TRUE,_xll.ohTrigger(RecalcTrigger,Trigger3M)),NA())</f>
        <v>1.5373073745411234E-2</v>
      </c>
      <c r="L1454" s="44">
        <f>IFERROR(_xll.qlIndexFixing(Index6M,$H1454,TRUE,_xll.ohTrigger(RecalcTrigger,Trigger6M)),NA())</f>
        <v>1.5322391045609099E-2</v>
      </c>
      <c r="M1454" s="183">
        <f>IFERROR(_xll.qlIndexFixing(Index1Y,$H1454,TRUE,_xll.ohTrigger(RecalcTrigger,Trigger1Y)),NA())</f>
        <v>1.5543552907042185E-2</v>
      </c>
      <c r="N1454" s="182">
        <f>IFERROR(_xll.qlIndexFixing(ONIndex1M,I1454,TRUE,_xll.ohTrigger(RecalcTrigger,Trigger1M)),NA())</f>
        <v>1.503023228104361E-2</v>
      </c>
      <c r="O1454" s="44">
        <f>IFERROR(_xll.qlIndexFixing(ONIndex3M,I1454,TRUE,_xll.ohTrigger(RecalcTrigger,Trigger3M)),NA())</f>
        <v>1.5409350270951805E-2</v>
      </c>
      <c r="P1454" s="44">
        <f>IFERROR(_xll.qlIndexFixing(ONIndex6M,I1454,TRUE,_xll.ohTrigger(RecalcTrigger,Trigger6M)),NA())</f>
        <v>1.540294645438145E-2</v>
      </c>
      <c r="Q1454" s="183">
        <f>IFERROR(_xll.qlIndexFixing(ONIndex1Y,I1454,TRUE,_xll.ohTrigger(RecalcTrigger,Trigger1Y)),NA())</f>
        <v>1.5719227266322022E-2</v>
      </c>
    </row>
    <row r="1455" spans="2:17" x14ac:dyDescent="0.2">
      <c r="B1455" s="39" t="s">
        <v>42</v>
      </c>
      <c r="D1455" s="42">
        <f>_xll.qlCalendarAdvance(Calendar,$D1454,B1455,"f",FALSE)</f>
        <v>49782</v>
      </c>
      <c r="E1455" s="177">
        <f>_xll.qlInterestRateIndexValueDate(IndexON,D1455)</f>
        <v>49782</v>
      </c>
      <c r="F1455" s="193">
        <f>IFERROR(_xll.qlIndexFixing(IndexON,D1455,TRUE,_xll.ohTrigger(RecalcTrigger,TriggerON)),NA())</f>
        <v>1.5062126076221816E-2</v>
      </c>
      <c r="H1455" s="42">
        <f>_xll.qlCalendarAdvance(Calendar,$H1454,B1455,"f",FALSE)</f>
        <v>49782</v>
      </c>
      <c r="I1455" s="177">
        <f>_xll.qlInterestRateIndexValueDate(Index1M,$H1455)</f>
        <v>49786</v>
      </c>
      <c r="J1455" s="182">
        <f>IFERROR(_xll.qlIndexFixing(Index1M,$H1455,TRUE,_xll.ohTrigger(RecalcTrigger,Trigger1M)),NA())</f>
        <v>1.5013184306102545E-2</v>
      </c>
      <c r="K1455" s="44">
        <f>IFERROR(_xll.qlIndexFixing(Index3M,H1455,TRUE,_xll.ohTrigger(RecalcTrigger,Trigger3M)),NA())</f>
        <v>1.5365296720626195E-2</v>
      </c>
      <c r="L1455" s="44">
        <f>IFERROR(_xll.qlIndexFixing(Index6M,$H1455,TRUE,_xll.ohTrigger(RecalcTrigger,Trigger6M)),NA())</f>
        <v>1.5314450974911556E-2</v>
      </c>
      <c r="M1455" s="183">
        <f>IFERROR(_xll.qlIndexFixing(Index1Y,$H1455,TRUE,_xll.ohTrigger(RecalcTrigger,Trigger1Y)),NA())</f>
        <v>1.5535217218365233E-2</v>
      </c>
      <c r="N1455" s="182">
        <f>IFERROR(_xll.qlIndexFixing(ONIndex1M,I1455,TRUE,_xll.ohTrigger(RecalcTrigger,Trigger1M)),NA())</f>
        <v>1.5023423280293713E-2</v>
      </c>
      <c r="O1455" s="44">
        <f>IFERROR(_xll.qlIndexFixing(ONIndex3M,I1455,TRUE,_xll.ohTrigger(RecalcTrigger,Trigger3M)),NA())</f>
        <v>1.5402482787916227E-2</v>
      </c>
      <c r="P1455" s="44">
        <f>IFERROR(_xll.qlIndexFixing(ONIndex6M,I1455,TRUE,_xll.ohTrigger(RecalcTrigger,Trigger6M)),NA())</f>
        <v>1.5395944093610225E-2</v>
      </c>
      <c r="Q1455" s="183">
        <f>IFERROR(_xll.qlIndexFixing(ONIndex1Y,I1455,TRUE,_xll.ohTrigger(RecalcTrigger,Trigger1Y)),NA())</f>
        <v>1.5711860416152135E-2</v>
      </c>
    </row>
    <row r="1456" spans="2:17" x14ac:dyDescent="0.2">
      <c r="B1456" s="39" t="s">
        <v>42</v>
      </c>
      <c r="D1456" s="42">
        <f>_xll.qlCalendarAdvance(Calendar,$D1455,B1456,"f",FALSE)</f>
        <v>49789</v>
      </c>
      <c r="E1456" s="177">
        <f>_xll.qlInterestRateIndexValueDate(IndexON,D1456)</f>
        <v>49789</v>
      </c>
      <c r="F1456" s="193">
        <f>IFERROR(_xll.qlIndexFixing(IndexON,D1456,TRUE,_xll.ohTrigger(RecalcTrigger,TriggerON)),NA())</f>
        <v>1.5051919170101513E-2</v>
      </c>
      <c r="H1456" s="42">
        <f>_xll.qlCalendarAdvance(Calendar,$H1455,B1456,"f",FALSE)</f>
        <v>49789</v>
      </c>
      <c r="I1456" s="177">
        <f>_xll.qlInterestRateIndexValueDate(Index1M,$H1456)</f>
        <v>49793</v>
      </c>
      <c r="J1456" s="182">
        <f>IFERROR(_xll.qlIndexFixing(Index1M,$H1456,TRUE,_xll.ohTrigger(RecalcTrigger,Trigger1M)),NA())</f>
        <v>1.50023581442289E-2</v>
      </c>
      <c r="K1456" s="44">
        <f>IFERROR(_xll.qlIndexFixing(Index3M,H1456,TRUE,_xll.ohTrigger(RecalcTrigger,Trigger3M)),NA())</f>
        <v>1.5354410336208968E-2</v>
      </c>
      <c r="L1456" s="44">
        <f>IFERROR(_xll.qlIndexFixing(Index6M,$H1456,TRUE,_xll.ohTrigger(RecalcTrigger,Trigger6M)),NA())</f>
        <v>1.5303339755247862E-2</v>
      </c>
      <c r="M1456" s="183">
        <f>IFERROR(_xll.qlIndexFixing(Index1Y,$H1456,TRUE,_xll.ohTrigger(RecalcTrigger,Trigger1Y)),NA())</f>
        <v>1.5523555618826493E-2</v>
      </c>
      <c r="N1456" s="182">
        <f>IFERROR(_xll.qlIndexFixing(ONIndex1M,I1456,TRUE,_xll.ohTrigger(RecalcTrigger,Trigger1M)),NA())</f>
        <v>1.501214959786612E-2</v>
      </c>
      <c r="O1456" s="44">
        <f>IFERROR(_xll.qlIndexFixing(ONIndex3M,I1456,TRUE,_xll.ohTrigger(RecalcTrigger,Trigger3M)),NA())</f>
        <v>1.5391188483264706E-2</v>
      </c>
      <c r="P1456" s="44">
        <f>IFERROR(_xll.qlIndexFixing(ONIndex6M,I1456,TRUE,_xll.ohTrigger(RecalcTrigger,Trigger6M)),NA())</f>
        <v>1.5384398534061816E-2</v>
      </c>
      <c r="Q1456" s="183">
        <f>IFERROR(_xll.qlIndexFixing(ONIndex1Y,I1456,TRUE,_xll.ohTrigger(RecalcTrigger,Trigger1Y)),NA())</f>
        <v>1.5699687420260844E-2</v>
      </c>
    </row>
    <row r="1457" spans="2:17" x14ac:dyDescent="0.2">
      <c r="B1457" s="39" t="s">
        <v>42</v>
      </c>
      <c r="D1457" s="42">
        <f>_xll.qlCalendarAdvance(Calendar,$D1456,B1457,"f",FALSE)</f>
        <v>49797</v>
      </c>
      <c r="E1457" s="177">
        <f>_xll.qlInterestRateIndexValueDate(IndexON,D1457)</f>
        <v>49797</v>
      </c>
      <c r="F1457" s="193">
        <f>IFERROR(_xll.qlIndexFixing(IndexON,D1457,TRUE,_xll.ohTrigger(RecalcTrigger,TriggerON)),NA())</f>
        <v>1.5039434937493823E-2</v>
      </c>
      <c r="H1457" s="42">
        <f>_xll.qlCalendarAdvance(Calendar,$H1456,B1457,"f",FALSE)</f>
        <v>49797</v>
      </c>
      <c r="I1457" s="177">
        <f>_xll.qlInterestRateIndexValueDate(Index1M,$H1457)</f>
        <v>49801</v>
      </c>
      <c r="J1457" s="182">
        <f>IFERROR(_xll.qlIndexFixing(Index1M,$H1457,TRUE,_xll.ohTrigger(RecalcTrigger,Trigger1M)),NA())</f>
        <v>1.498952472436756E-2</v>
      </c>
      <c r="K1457" s="44">
        <f>IFERROR(_xll.qlIndexFixing(Index3M,H1457,TRUE,_xll.ohTrigger(RecalcTrigger,Trigger3M)),NA())</f>
        <v>1.5341518436541255E-2</v>
      </c>
      <c r="L1457" s="44">
        <f>IFERROR(_xll.qlIndexFixing(Index6M,$H1457,TRUE,_xll.ohTrigger(RecalcTrigger,Trigger6M)),NA())</f>
        <v>1.5290180086984096E-2</v>
      </c>
      <c r="M1457" s="183">
        <f>IFERROR(_xll.qlIndexFixing(Index1Y,$H1457,TRUE,_xll.ohTrigger(RecalcTrigger,Trigger1Y)),NA())</f>
        <v>1.5510240105592222E-2</v>
      </c>
      <c r="N1457" s="182">
        <f>IFERROR(_xll.qlIndexFixing(ONIndex1M,I1457,TRUE,_xll.ohTrigger(RecalcTrigger,Trigger1M)),NA())</f>
        <v>1.5000251225139039E-2</v>
      </c>
      <c r="O1457" s="44">
        <f>IFERROR(_xll.qlIndexFixing(ONIndex3M,I1457,TRUE,_xll.ohTrigger(RecalcTrigger,Trigger3M)),NA())</f>
        <v>1.5379241432276203E-2</v>
      </c>
      <c r="P1457" s="44">
        <f>IFERROR(_xll.qlIndexFixing(ONIndex6M,I1457,TRUE,_xll.ohTrigger(RecalcTrigger,Trigger6M)),NA())</f>
        <v>1.5372204714187987E-2</v>
      </c>
      <c r="Q1457" s="183">
        <f>IFERROR(_xll.qlIndexFixing(ONIndex1Y,I1457,TRUE,_xll.ohTrigger(RecalcTrigger,Trigger1Y)),NA())</f>
        <v>1.568683724461728E-2</v>
      </c>
    </row>
    <row r="1458" spans="2:17" x14ac:dyDescent="0.2">
      <c r="B1458" s="39" t="s">
        <v>42</v>
      </c>
      <c r="D1458" s="42">
        <f>_xll.qlCalendarAdvance(Calendar,$D1457,B1458,"f",FALSE)</f>
        <v>49804</v>
      </c>
      <c r="E1458" s="177">
        <f>_xll.qlInterestRateIndexValueDate(IndexON,D1458)</f>
        <v>49804</v>
      </c>
      <c r="F1458" s="193">
        <f>IFERROR(_xll.qlIndexFixing(IndexON,D1458,TRUE,_xll.ohTrigger(RecalcTrigger,TriggerON)),NA())</f>
        <v>1.5029235935530849E-2</v>
      </c>
      <c r="H1458" s="42">
        <f>_xll.qlCalendarAdvance(Calendar,$H1457,B1458,"f",FALSE)</f>
        <v>49804</v>
      </c>
      <c r="I1458" s="177">
        <f>_xll.qlInterestRateIndexValueDate(Index1M,$H1458)</f>
        <v>49808</v>
      </c>
      <c r="J1458" s="182">
        <f>IFERROR(_xll.qlIndexFixing(Index1M,$H1458,TRUE,_xll.ohTrigger(RecalcTrigger,Trigger1M)),NA())</f>
        <v>1.4978699233909957E-2</v>
      </c>
      <c r="K1458" s="44">
        <f>IFERROR(_xll.qlIndexFixing(Index3M,H1458,TRUE,_xll.ohTrigger(RecalcTrigger,Trigger3M)),NA())</f>
        <v>1.5330632707728982E-2</v>
      </c>
      <c r="L1458" s="44">
        <f>IFERROR(_xll.qlIndexFixing(Index6M,$H1458,TRUE,_xll.ohTrigger(RecalcTrigger,Trigger6M)),NA())</f>
        <v>1.5279080091745483E-2</v>
      </c>
      <c r="M1458" s="183">
        <f>IFERROR(_xll.qlIndexFixing(Index1Y,$H1458,TRUE,_xll.ohTrigger(RecalcTrigger,Trigger1Y)),NA())</f>
        <v>1.5498599747920708E-2</v>
      </c>
      <c r="N1458" s="182">
        <f>IFERROR(_xll.qlIndexFixing(ONIndex1M,I1458,TRUE,_xll.ohTrigger(RecalcTrigger,Trigger1M)),NA())</f>
        <v>1.4989438301702407E-2</v>
      </c>
      <c r="O1458" s="44">
        <f>IFERROR(_xll.qlIndexFixing(ONIndex3M,I1458,TRUE,_xll.ohTrigger(RecalcTrigger,Trigger3M)),NA())</f>
        <v>1.5368397041690685E-2</v>
      </c>
      <c r="P1458" s="44">
        <f>IFERROR(_xll.qlIndexFixing(ONIndex6M,I1458,TRUE,_xll.ohTrigger(RecalcTrigger,Trigger6M)),NA())</f>
        <v>1.5361133330378252E-2</v>
      </c>
      <c r="Q1458" s="183">
        <f>IFERROR(_xll.qlIndexFixing(ONIndex1Y,I1458,TRUE,_xll.ohTrigger(RecalcTrigger,Trigger1Y)),NA())</f>
        <v>1.5675167925586209E-2</v>
      </c>
    </row>
    <row r="1459" spans="2:17" x14ac:dyDescent="0.2">
      <c r="B1459" s="39" t="s">
        <v>42</v>
      </c>
      <c r="D1459" s="42">
        <f>_xll.qlCalendarAdvance(Calendar,$D1458,B1459,"f",FALSE)</f>
        <v>49811</v>
      </c>
      <c r="E1459" s="177">
        <f>_xll.qlInterestRateIndexValueDate(IndexON,D1459)</f>
        <v>49811</v>
      </c>
      <c r="F1459" s="193">
        <f>IFERROR(_xll.qlIndexFixing(IndexON,D1459,TRUE,_xll.ohTrigger(RecalcTrigger,TriggerON)),NA())</f>
        <v>1.501903539871563E-2</v>
      </c>
      <c r="H1459" s="42">
        <f>_xll.qlCalendarAdvance(Calendar,$H1458,B1459,"f",FALSE)</f>
        <v>49811</v>
      </c>
      <c r="I1459" s="177">
        <f>_xll.qlInterestRateIndexValueDate(Index1M,$H1459)</f>
        <v>49815</v>
      </c>
      <c r="J1459" s="182">
        <f>IFERROR(_xll.qlIndexFixing(Index1M,$H1459,TRUE,_xll.ohTrigger(RecalcTrigger,Trigger1M)),NA())</f>
        <v>1.4967874470133003E-2</v>
      </c>
      <c r="K1459" s="44">
        <f>IFERROR(_xll.qlIndexFixing(Index3M,H1459,TRUE,_xll.ohTrigger(RecalcTrigger,Trigger3M)),NA())</f>
        <v>1.5319747611302156E-2</v>
      </c>
      <c r="L1459" s="44">
        <f>IFERROR(_xll.qlIndexFixing(Index6M,$H1459,TRUE,_xll.ohTrigger(RecalcTrigger,Trigger6M)),NA())</f>
        <v>1.5267985584244524E-2</v>
      </c>
      <c r="M1459" s="183">
        <f>IFERROR(_xll.qlIndexFixing(Index1Y,$H1459,TRUE,_xll.ohTrigger(RecalcTrigger,Trigger1Y)),NA())</f>
        <v>1.5486969607387891E-2</v>
      </c>
      <c r="N1459" s="182">
        <f>IFERROR(_xll.qlIndexFixing(ONIndex1M,I1459,TRUE,_xll.ohTrigger(RecalcTrigger,Trigger1M)),NA())</f>
        <v>1.4978625693453651E-2</v>
      </c>
      <c r="O1459" s="44">
        <f>IFERROR(_xll.qlIndexFixing(ONIndex3M,I1459,TRUE,_xll.ohTrigger(RecalcTrigger,Trigger3M)),NA())</f>
        <v>1.5357552013215425E-2</v>
      </c>
      <c r="P1459" s="44">
        <f>IFERROR(_xll.qlIndexFixing(ONIndex6M,I1459,TRUE,_xll.ohTrigger(RecalcTrigger,Trigger6M)),NA())</f>
        <v>1.5350064772707839E-2</v>
      </c>
      <c r="Q1459" s="183">
        <f>IFERROR(_xll.qlIndexFixing(ONIndex1Y,I1459,TRUE,_xll.ohTrigger(RecalcTrigger,Trigger1Y)),NA())</f>
        <v>1.5663503323262162E-2</v>
      </c>
    </row>
    <row r="1460" spans="2:17" x14ac:dyDescent="0.2">
      <c r="B1460" s="39" t="s">
        <v>42</v>
      </c>
      <c r="D1460" s="42">
        <f>_xll.qlCalendarAdvance(Calendar,$D1459,B1460,"f",FALSE)</f>
        <v>49818</v>
      </c>
      <c r="E1460" s="177">
        <f>_xll.qlInterestRateIndexValueDate(IndexON,D1460)</f>
        <v>49818</v>
      </c>
      <c r="F1460" s="193">
        <f>IFERROR(_xll.qlIndexFixing(IndexON,D1460,TRUE,_xll.ohTrigger(RecalcTrigger,TriggerON)),NA())</f>
        <v>1.5008833529819299E-2</v>
      </c>
      <c r="H1460" s="42">
        <f>_xll.qlCalendarAdvance(Calendar,$H1459,B1460,"f",FALSE)</f>
        <v>49818</v>
      </c>
      <c r="I1460" s="177">
        <f>_xll.qlInterestRateIndexValueDate(Index1M,$H1460)</f>
        <v>49822</v>
      </c>
      <c r="J1460" s="182">
        <f>IFERROR(_xll.qlIndexFixing(Index1M,$H1460,TRUE,_xll.ohTrigger(RecalcTrigger,Trigger1M)),NA())</f>
        <v>1.4957050649129652E-2</v>
      </c>
      <c r="K1460" s="44">
        <f>IFERROR(_xll.qlIndexFixing(Index3M,H1460,TRUE,_xll.ohTrigger(RecalcTrigger,Trigger3M)),NA())</f>
        <v>1.5308863347261666E-2</v>
      </c>
      <c r="L1460" s="44">
        <f>IFERROR(_xll.qlIndexFixing(Index6M,$H1460,TRUE,_xll.ohTrigger(RecalcTrigger,Trigger6M)),NA())</f>
        <v>1.5256896765977433E-2</v>
      </c>
      <c r="M1460" s="183">
        <f>IFERROR(_xll.qlIndexFixing(Index1Y,$H1460,TRUE,_xll.ohTrigger(RecalcTrigger,Trigger1Y)),NA())</f>
        <v>1.5475349889422649E-2</v>
      </c>
      <c r="N1460" s="182">
        <f>IFERROR(_xll.qlIndexFixing(ONIndex1M,I1460,TRUE,_xll.ohTrigger(RecalcTrigger,Trigger1M)),NA())</f>
        <v>1.4967813616379999E-2</v>
      </c>
      <c r="O1460" s="44">
        <f>IFERROR(_xll.qlIndexFixing(ONIndex3M,I1460,TRUE,_xll.ohTrigger(RecalcTrigger,Trigger3M)),NA())</f>
        <v>1.5346706546210953E-2</v>
      </c>
      <c r="P1460" s="44">
        <f>IFERROR(_xll.qlIndexFixing(ONIndex6M,I1460,TRUE,_xll.ohTrigger(RecalcTrigger,Trigger6M)),NA())</f>
        <v>1.5338999241336637E-2</v>
      </c>
      <c r="Q1460" s="183">
        <f>IFERROR(_xll.qlIndexFixing(ONIndex1Y,I1460,TRUE,_xll.ohTrigger(RecalcTrigger,Trigger1Y)),NA())</f>
        <v>1.5651843640362983E-2</v>
      </c>
    </row>
    <row r="1461" spans="2:17" x14ac:dyDescent="0.2">
      <c r="B1461" s="39" t="s">
        <v>42</v>
      </c>
      <c r="D1461" s="42">
        <f>_xll.qlCalendarAdvance(Calendar,$D1460,B1461,"f",FALSE)</f>
        <v>49825</v>
      </c>
      <c r="E1461" s="177">
        <f>_xll.qlInterestRateIndexValueDate(IndexON,D1461)</f>
        <v>49825</v>
      </c>
      <c r="F1461" s="193">
        <f>IFERROR(_xll.qlIndexFixing(IndexON,D1461,TRUE,_xll.ohTrigger(RecalcTrigger,TriggerON)),NA())</f>
        <v>1.4998630531426471E-2</v>
      </c>
      <c r="H1461" s="42">
        <f>_xll.qlCalendarAdvance(Calendar,$H1460,B1461,"f",FALSE)</f>
        <v>49825</v>
      </c>
      <c r="I1461" s="177">
        <f>_xll.qlInterestRateIndexValueDate(Index1M,$H1461)</f>
        <v>49829</v>
      </c>
      <c r="J1461" s="182">
        <f>IFERROR(_xll.qlIndexFixing(Index1M,$H1461,TRUE,_xll.ohTrigger(RecalcTrigger,Trigger1M)),NA())</f>
        <v>1.4946690762980275E-2</v>
      </c>
      <c r="K1461" s="44">
        <f>IFERROR(_xll.qlIndexFixing(Index3M,H1461,TRUE,_xll.ohTrigger(RecalcTrigger,Trigger3M)),NA())</f>
        <v>1.5297980115608395E-2</v>
      </c>
      <c r="L1461" s="44">
        <f>IFERROR(_xll.qlIndexFixing(Index6M,$H1461,TRUE,_xll.ohTrigger(RecalcTrigger,Trigger6M)),NA())</f>
        <v>1.5246281379486831E-2</v>
      </c>
      <c r="M1461" s="183">
        <f>IFERROR(_xll.qlIndexFixing(Index1Y,$H1461,TRUE,_xll.ohTrigger(RecalcTrigger,Trigger1Y)),NA())</f>
        <v>1.5463740799444885E-2</v>
      </c>
      <c r="N1461" s="182">
        <f>IFERROR(_xll.qlIndexFixing(ONIndex1M,I1461,TRUE,_xll.ohTrigger(RecalcTrigger,Trigger1M)),NA())</f>
        <v>1.4957002285989063E-2</v>
      </c>
      <c r="O1461" s="44">
        <f>IFERROR(_xll.qlIndexFixing(ONIndex3M,I1461,TRUE,_xll.ohTrigger(RecalcTrigger,Trigger3M)),NA())</f>
        <v>1.5335860839638116E-2</v>
      </c>
      <c r="P1461" s="44">
        <f>IFERROR(_xll.qlIndexFixing(ONIndex6M,I1461,TRUE,_xll.ohTrigger(RecalcTrigger,Trigger6M)),NA())</f>
        <v>1.5327936936264663E-2</v>
      </c>
      <c r="Q1461" s="183">
        <f>IFERROR(_xll.qlIndexFixing(ONIndex1Y,I1461,TRUE,_xll.ohTrigger(RecalcTrigger,Trigger1Y)),NA())</f>
        <v>1.5640189079606515E-2</v>
      </c>
    </row>
    <row r="1462" spans="2:17" x14ac:dyDescent="0.2">
      <c r="B1462" s="39" t="s">
        <v>42</v>
      </c>
      <c r="D1462" s="42">
        <f>_xll.qlCalendarAdvance(Calendar,$D1461,B1462,"f",FALSE)</f>
        <v>49832</v>
      </c>
      <c r="E1462" s="177">
        <f>_xll.qlInterestRateIndexValueDate(IndexON,D1462)</f>
        <v>49832</v>
      </c>
      <c r="F1462" s="193">
        <f>IFERROR(_xll.qlIndexFixing(IndexON,D1462,TRUE,_xll.ohTrigger(RecalcTrigger,TriggerON)),NA())</f>
        <v>1.4988426606334926E-2</v>
      </c>
      <c r="H1462" s="42">
        <f>_xll.qlCalendarAdvance(Calendar,$H1461,B1462,"f",FALSE)</f>
        <v>49832</v>
      </c>
      <c r="I1462" s="177">
        <f>_xll.qlInterestRateIndexValueDate(Index1M,$H1462)</f>
        <v>49836</v>
      </c>
      <c r="J1462" s="182">
        <f>IFERROR(_xll.qlIndexFixing(Index1M,$H1462,TRUE,_xll.ohTrigger(RecalcTrigger,Trigger1M)),NA())</f>
        <v>1.4935869808048174E-2</v>
      </c>
      <c r="K1462" s="44">
        <f>IFERROR(_xll.qlIndexFixing(Index3M,H1462,TRUE,_xll.ohTrigger(RecalcTrigger,Trigger3M)),NA())</f>
        <v>1.5287098116336276E-2</v>
      </c>
      <c r="L1462" s="44">
        <f>IFERROR(_xll.qlIndexFixing(Index6M,$H1462,TRUE,_xll.ohTrigger(RecalcTrigger,Trigger6M)),NA())</f>
        <v>1.5235204506563233E-2</v>
      </c>
      <c r="M1462" s="183">
        <f>IFERROR(_xll.qlIndexFixing(Index1Y,$H1462,TRUE,_xll.ohTrigger(RecalcTrigger,Trigger1Y)),NA())</f>
        <v>1.545214254286508E-2</v>
      </c>
      <c r="N1462" s="182">
        <f>IFERROR(_xll.qlIndexFixing(ONIndex1M,I1462,TRUE,_xll.ohTrigger(RecalcTrigger,Trigger1M)),NA())</f>
        <v>1.4946191918427942E-2</v>
      </c>
      <c r="O1462" s="44">
        <f>IFERROR(_xll.qlIndexFixing(ONIndex3M,I1462,TRUE,_xll.ohTrigger(RecalcTrigger,Trigger3M)),NA())</f>
        <v>1.532501509309725E-2</v>
      </c>
      <c r="P1462" s="44">
        <f>IFERROR(_xll.qlIndexFixing(ONIndex6M,I1462,TRUE,_xll.ohTrigger(RecalcTrigger,Trigger6M)),NA())</f>
        <v>1.531687805757187E-2</v>
      </c>
      <c r="Q1462" s="183">
        <f>IFERROR(_xll.qlIndexFixing(ONIndex1Y,I1462,TRUE,_xll.ohTrigger(RecalcTrigger,Trigger1Y)),NA())</f>
        <v>1.562853984347079E-2</v>
      </c>
    </row>
    <row r="1463" spans="2:17" x14ac:dyDescent="0.2">
      <c r="B1463" s="39" t="s">
        <v>42</v>
      </c>
      <c r="D1463" s="42">
        <f>_xll.qlCalendarAdvance(Calendar,$D1462,B1463,"f",FALSE)</f>
        <v>49839</v>
      </c>
      <c r="E1463" s="177">
        <f>_xll.qlInterestRateIndexValueDate(IndexON,D1463)</f>
        <v>49839</v>
      </c>
      <c r="F1463" s="193">
        <f>IFERROR(_xll.qlIndexFixing(IndexON,D1463,TRUE,_xll.ohTrigger(RecalcTrigger,TriggerON)),NA())</f>
        <v>1.4978221957155924E-2</v>
      </c>
      <c r="H1463" s="42">
        <f>_xll.qlCalendarAdvance(Calendar,$H1462,B1463,"f",FALSE)</f>
        <v>49839</v>
      </c>
      <c r="I1463" s="177">
        <f>_xll.qlInterestRateIndexValueDate(Index1M,$H1463)</f>
        <v>49843</v>
      </c>
      <c r="J1463" s="182">
        <f>IFERROR(_xll.qlIndexFixing(Index1M,$H1463,TRUE,_xll.ohTrigger(RecalcTrigger,Trigger1M)),NA())</f>
        <v>1.4925050428336029E-2</v>
      </c>
      <c r="K1463" s="44">
        <f>IFERROR(_xll.qlIndexFixing(Index3M,H1463,TRUE,_xll.ohTrigger(RecalcTrigger,Trigger3M)),NA())</f>
        <v>1.5276217549443591E-2</v>
      </c>
      <c r="L1463" s="44">
        <f>IFERROR(_xll.qlIndexFixing(Index6M,$H1463,TRUE,_xll.ohTrigger(RecalcTrigger,Trigger6M)),NA())</f>
        <v>1.5224133912339163E-2</v>
      </c>
      <c r="M1463" s="183">
        <f>IFERROR(_xll.qlIndexFixing(Index1Y,$H1463,TRUE,_xll.ohTrigger(RecalcTrigger,Trigger1Y)),NA())</f>
        <v>1.54405553250843E-2</v>
      </c>
      <c r="N1463" s="182">
        <f>IFERROR(_xll.qlIndexFixing(ONIndex1M,I1463,TRUE,_xll.ohTrigger(RecalcTrigger,Trigger1M)),NA())</f>
        <v>1.4935382729284186E-2</v>
      </c>
      <c r="O1463" s="44">
        <f>IFERROR(_xll.qlIndexFixing(ONIndex3M,I1463,TRUE,_xll.ohTrigger(RecalcTrigger,Trigger3M)),NA())</f>
        <v>1.531416950538933E-2</v>
      </c>
      <c r="P1463" s="44">
        <f>IFERROR(_xll.qlIndexFixing(ONIndex6M,I1463,TRUE,_xll.ohTrigger(RecalcTrigger,Trigger6M)),NA())</f>
        <v>1.5305822805098401E-2</v>
      </c>
      <c r="Q1463" s="183">
        <f>IFERROR(_xll.qlIndexFixing(ONIndex1Y,I1463,TRUE,_xll.ohTrigger(RecalcTrigger,Trigger1Y)),NA())</f>
        <v>1.5616896134593716E-2</v>
      </c>
    </row>
    <row r="1464" spans="2:17" x14ac:dyDescent="0.2">
      <c r="B1464" s="39" t="s">
        <v>42</v>
      </c>
      <c r="D1464" s="42">
        <f>_xll.qlCalendarAdvance(Calendar,$D1463,B1464,"f",FALSE)</f>
        <v>49846</v>
      </c>
      <c r="E1464" s="177">
        <f>_xll.qlInterestRateIndexValueDate(IndexON,D1464)</f>
        <v>49846</v>
      </c>
      <c r="F1464" s="193">
        <f>IFERROR(_xll.qlIndexFixing(IndexON,D1464,TRUE,_xll.ohTrigger(RecalcTrigger,TriggerON)),NA())</f>
        <v>1.4968016786687244E-2</v>
      </c>
      <c r="H1464" s="42">
        <f>_xll.qlCalendarAdvance(Calendar,$H1463,B1464,"f",FALSE)</f>
        <v>49846</v>
      </c>
      <c r="I1464" s="177">
        <f>_xll.qlInterestRateIndexValueDate(Index1M,$H1464)</f>
        <v>49850</v>
      </c>
      <c r="J1464" s="182">
        <f>IFERROR(_xll.qlIndexFixing(Index1M,$H1464,TRUE,_xll.ohTrigger(RecalcTrigger,Trigger1M)),NA())</f>
        <v>1.4914232839921659E-2</v>
      </c>
      <c r="K1464" s="44">
        <f>IFERROR(_xll.qlIndexFixing(Index3M,H1464,TRUE,_xll.ohTrigger(RecalcTrigger,Trigger3M)),NA())</f>
        <v>1.5265338614921665E-2</v>
      </c>
      <c r="L1464" s="44">
        <f>IFERROR(_xll.qlIndexFixing(Index6M,$H1464,TRUE,_xll.ohTrigger(RecalcTrigger,Trigger6M)),NA())</f>
        <v>1.5213069798285373E-2</v>
      </c>
      <c r="M1464" s="183">
        <f>IFERROR(_xll.qlIndexFixing(Index1Y,$H1464,TRUE,_xll.ohTrigger(RecalcTrigger,Trigger1Y)),NA())</f>
        <v>1.5428979351495072E-2</v>
      </c>
      <c r="N1464" s="182">
        <f>IFERROR(_xll.qlIndexFixing(ONIndex1M,I1464,TRUE,_xll.ohTrigger(RecalcTrigger,Trigger1M)),NA())</f>
        <v>1.4924574934545021E-2</v>
      </c>
      <c r="O1464" s="44">
        <f>IFERROR(_xll.qlIndexFixing(ONIndex3M,I1464,TRUE,_xll.ohTrigger(RecalcTrigger,Trigger3M)),NA())</f>
        <v>1.5303324276114694E-2</v>
      </c>
      <c r="P1464" s="44">
        <f>IFERROR(_xll.qlIndexFixing(ONIndex6M,I1464,TRUE,_xll.ohTrigger(RecalcTrigger,Trigger6M)),NA())</f>
        <v>1.5294771379084082E-2</v>
      </c>
      <c r="Q1464" s="183">
        <f>IFERROR(_xll.qlIndexFixing(ONIndex1Y,I1464,TRUE,_xll.ohTrigger(RecalcTrigger,Trigger1Y)),NA())</f>
        <v>1.5605258155533264E-2</v>
      </c>
    </row>
    <row r="1465" spans="2:17" x14ac:dyDescent="0.2">
      <c r="B1465" s="39" t="s">
        <v>42</v>
      </c>
      <c r="D1465" s="42">
        <f>_xll.qlCalendarAdvance(Calendar,$D1464,B1465,"f",FALSE)</f>
        <v>49853</v>
      </c>
      <c r="E1465" s="177">
        <f>_xll.qlInterestRateIndexValueDate(IndexON,D1465)</f>
        <v>49853</v>
      </c>
      <c r="F1465" s="193">
        <f>IFERROR(_xll.qlIndexFixing(IndexON,D1465,TRUE,_xll.ohTrigger(RecalcTrigger,TriggerON)),NA())</f>
        <v>1.4957811297566792E-2</v>
      </c>
      <c r="H1465" s="42">
        <f>_xll.qlCalendarAdvance(Calendar,$H1464,B1465,"f",FALSE)</f>
        <v>49853</v>
      </c>
      <c r="I1465" s="177">
        <f>_xll.qlInterestRateIndexValueDate(Index1M,$H1465)</f>
        <v>49857</v>
      </c>
      <c r="J1465" s="182">
        <f>IFERROR(_xll.qlIndexFixing(Index1M,$H1465,TRUE,_xll.ohTrigger(RecalcTrigger,Trigger1M)),NA())</f>
        <v>1.490295324887991E-2</v>
      </c>
      <c r="K1465" s="44">
        <f>IFERROR(_xll.qlIndexFixing(Index3M,H1465,TRUE,_xll.ohTrigger(RecalcTrigger,Trigger3M)),NA())</f>
        <v>1.5254461512762697E-2</v>
      </c>
      <c r="L1465" s="44">
        <f>IFERROR(_xll.qlIndexFixing(Index6M,$H1465,TRUE,_xll.ohTrigger(RecalcTrigger,Trigger6M)),NA())</f>
        <v>1.5201077763054786E-2</v>
      </c>
      <c r="M1465" s="183">
        <f>IFERROR(_xll.qlIndexFixing(Index1Y,$H1465,TRUE,_xll.ohTrigger(RecalcTrigger,Trigger1Y)),NA())</f>
        <v>1.5417414827480281E-2</v>
      </c>
      <c r="N1465" s="182">
        <f>IFERROR(_xll.qlIndexFixing(ONIndex1M,I1465,TRUE,_xll.ohTrigger(RecalcTrigger,Trigger1M)),NA())</f>
        <v>1.4913768749957867E-2</v>
      </c>
      <c r="O1465" s="44">
        <f>IFERROR(_xll.qlIndexFixing(ONIndex3M,I1465,TRUE,_xll.ohTrigger(RecalcTrigger,Trigger3M)),NA())</f>
        <v>1.5292479604314124E-2</v>
      </c>
      <c r="P1465" s="44">
        <f>IFERROR(_xll.qlIndexFixing(ONIndex6M,I1465,TRUE,_xll.ohTrigger(RecalcTrigger,Trigger6M)),NA())</f>
        <v>1.5283723979448993E-2</v>
      </c>
      <c r="Q1465" s="183">
        <f>IFERROR(_xll.qlIndexFixing(ONIndex1Y,I1465,TRUE,_xll.ohTrigger(RecalcTrigger,Trigger1Y)),NA())</f>
        <v>1.5593626109087211E-2</v>
      </c>
    </row>
    <row r="1466" spans="2:17" x14ac:dyDescent="0.2">
      <c r="B1466" s="39" t="s">
        <v>42</v>
      </c>
      <c r="D1466" s="42">
        <f>_xll.qlCalendarAdvance(Calendar,$D1465,B1466,"f",FALSE)</f>
        <v>49860</v>
      </c>
      <c r="E1466" s="177">
        <f>_xll.qlInterestRateIndexValueDate(IndexON,D1466)</f>
        <v>49860</v>
      </c>
      <c r="F1466" s="193">
        <f>IFERROR(_xll.qlIndexFixing(IndexON,D1466,TRUE,_xll.ohTrigger(RecalcTrigger,TriggerON)),NA())</f>
        <v>1.4947605692512411E-2</v>
      </c>
      <c r="H1466" s="42">
        <f>_xll.qlCalendarAdvance(Calendar,$H1465,B1466,"f",FALSE)</f>
        <v>49860</v>
      </c>
      <c r="I1466" s="177">
        <f>_xll.qlInterestRateIndexValueDate(Index1M,$H1466)</f>
        <v>49864</v>
      </c>
      <c r="J1466" s="182">
        <f>IFERROR(_xll.qlIndexFixing(Index1M,$H1466,TRUE,_xll.ohTrigger(RecalcTrigger,Trigger1M)),NA())</f>
        <v>1.4892139622400493E-2</v>
      </c>
      <c r="K1466" s="44">
        <f>IFERROR(_xll.qlIndexFixing(Index3M,H1466,TRUE,_xll.ohTrigger(RecalcTrigger,Trigger3M)),NA())</f>
        <v>1.5243586442954539E-2</v>
      </c>
      <c r="L1466" s="44">
        <f>IFERROR(_xll.qlIndexFixing(Index6M,$H1466,TRUE,_xll.ohTrigger(RecalcTrigger,Trigger6M)),NA())</f>
        <v>1.5190494613466995E-2</v>
      </c>
      <c r="M1466" s="183">
        <f>IFERROR(_xll.qlIndexFixing(Index1Y,$H1466,TRUE,_xll.ohTrigger(RecalcTrigger,Trigger1Y)),NA())</f>
        <v>1.5405861958413621E-2</v>
      </c>
      <c r="N1466" s="182">
        <f>IFERROR(_xll.qlIndexFixing(ONIndex1M,I1466,TRUE,_xll.ohTrigger(RecalcTrigger,Trigger1M)),NA())</f>
        <v>1.4902964391350082E-2</v>
      </c>
      <c r="O1466" s="44">
        <f>IFERROR(_xll.qlIndexFixing(ONIndex3M,I1466,TRUE,_xll.ohTrigger(RecalcTrigger,Trigger3M)),NA())</f>
        <v>1.5281635689268214E-2</v>
      </c>
      <c r="P1466" s="44">
        <f>IFERROR(_xll.qlIndexFixing(ONIndex6M,I1466,TRUE,_xll.ohTrigger(RecalcTrigger,Trigger6M)),NA())</f>
        <v>1.5272680806273087E-2</v>
      </c>
      <c r="Q1466" s="183">
        <f>IFERROR(_xll.qlIndexFixing(ONIndex1Y,I1466,TRUE,_xll.ohTrigger(RecalcTrigger,Trigger1Y)),NA())</f>
        <v>1.5582000197653656E-2</v>
      </c>
    </row>
    <row r="1467" spans="2:17" x14ac:dyDescent="0.2">
      <c r="B1467" s="39" t="s">
        <v>42</v>
      </c>
      <c r="D1467" s="42">
        <f>_xll.qlCalendarAdvance(Calendar,$D1466,B1467,"f",FALSE)</f>
        <v>49867</v>
      </c>
      <c r="E1467" s="177">
        <f>_xll.qlInterestRateIndexValueDate(IndexON,D1467)</f>
        <v>49867</v>
      </c>
      <c r="F1467" s="193">
        <f>IFERROR(_xll.qlIndexFixing(IndexON,D1467,TRUE,_xll.ohTrigger(RecalcTrigger,TriggerON)),NA())</f>
        <v>1.4937400174241944E-2</v>
      </c>
      <c r="H1467" s="42">
        <f>_xll.qlCalendarAdvance(Calendar,$H1466,B1467,"f",FALSE)</f>
        <v>49867</v>
      </c>
      <c r="I1467" s="177">
        <f>_xll.qlInterestRateIndexValueDate(Index1M,$H1467)</f>
        <v>49871</v>
      </c>
      <c r="J1467" s="182">
        <f>IFERROR(_xll.qlIndexFixing(Index1M,$H1467,TRUE,_xll.ohTrigger(RecalcTrigger,Trigger1M)),NA())</f>
        <v>1.4881328451316962E-2</v>
      </c>
      <c r="K1467" s="44">
        <f>IFERROR(_xll.qlIndexFixing(Index3M,H1467,TRUE,_xll.ohTrigger(RecalcTrigger,Trigger3M)),NA())</f>
        <v>1.5232713605482435E-2</v>
      </c>
      <c r="L1467" s="44">
        <f>IFERROR(_xll.qlIndexFixing(Index6M,$H1467,TRUE,_xll.ohTrigger(RecalcTrigger,Trigger6M)),NA())</f>
        <v>1.5179451261334673E-2</v>
      </c>
      <c r="M1467" s="183">
        <f>IFERROR(_xll.qlIndexFixing(Index1Y,$H1467,TRUE,_xll.ohTrigger(RecalcTrigger,Trigger1Y)),NA())</f>
        <v>1.5394320949660239E-2</v>
      </c>
      <c r="N1467" s="182">
        <f>IFERROR(_xll.qlIndexFixing(ONIndex1M,I1467,TRUE,_xll.ohTrigger(RecalcTrigger,Trigger1M)),NA())</f>
        <v>1.489216207454902E-2</v>
      </c>
      <c r="O1467" s="44">
        <f>IFERROR(_xll.qlIndexFixing(ONIndex3M,I1467,TRUE,_xll.ohTrigger(RecalcTrigger,Trigger3M)),NA())</f>
        <v>1.5270792730257554E-2</v>
      </c>
      <c r="P1467" s="44">
        <f>IFERROR(_xll.qlIndexFixing(ONIndex6M,I1467,TRUE,_xll.ohTrigger(RecalcTrigger,Trigger6M)),NA())</f>
        <v>1.5261642059636316E-2</v>
      </c>
      <c r="Q1467" s="183">
        <f>IFERROR(_xll.qlIndexFixing(ONIndex1Y,I1467,TRUE,_xll.ohTrigger(RecalcTrigger,Trigger1Y)),NA())</f>
        <v>1.5570380624030378E-2</v>
      </c>
    </row>
    <row r="1468" spans="2:17" x14ac:dyDescent="0.2">
      <c r="B1468" s="39" t="s">
        <v>42</v>
      </c>
      <c r="D1468" s="42">
        <f>_xll.qlCalendarAdvance(Calendar,$D1467,B1468,"f",FALSE)</f>
        <v>49874</v>
      </c>
      <c r="E1468" s="177">
        <f>_xll.qlInterestRateIndexValueDate(IndexON,D1468)</f>
        <v>49874</v>
      </c>
      <c r="F1468" s="193">
        <f>IFERROR(_xll.qlIndexFixing(IndexON,D1468,TRUE,_xll.ohTrigger(RecalcTrigger,TriggerON)),NA())</f>
        <v>1.4927194945446587E-2</v>
      </c>
      <c r="H1468" s="42">
        <f>_xll.qlCalendarAdvance(Calendar,$H1467,B1468,"f",FALSE)</f>
        <v>49874</v>
      </c>
      <c r="I1468" s="177">
        <f>_xll.qlInterestRateIndexValueDate(Index1M,$H1468)</f>
        <v>49878</v>
      </c>
      <c r="J1468" s="182">
        <f>IFERROR(_xll.qlIndexFixing(Index1M,$H1468,TRUE,_xll.ohTrigger(RecalcTrigger,Trigger1M)),NA())</f>
        <v>1.4870519951711954E-2</v>
      </c>
      <c r="K1468" s="44">
        <f>IFERROR(_xll.qlIndexFixing(Index3M,H1468,TRUE,_xll.ohTrigger(RecalcTrigger,Trigger3M)),NA())</f>
        <v>1.5221843200330763E-2</v>
      </c>
      <c r="L1468" s="44">
        <f>IFERROR(_xll.qlIndexFixing(Index6M,$H1468,TRUE,_xll.ohTrigger(RecalcTrigger,Trigger6M)),NA())</f>
        <v>1.5168415210239518E-2</v>
      </c>
      <c r="M1468" s="183">
        <f>IFERROR(_xll.qlIndexFixing(Index1Y,$H1468,TRUE,_xll.ohTrigger(RecalcTrigger,Trigger1Y)),NA())</f>
        <v>1.5382792006575432E-2</v>
      </c>
      <c r="N1468" s="182">
        <f>IFERROR(_xll.qlIndexFixing(ONIndex1M,I1468,TRUE,_xll.ohTrigger(RecalcTrigger,Trigger1M)),NA())</f>
        <v>1.4881362015461974E-2</v>
      </c>
      <c r="O1468" s="44">
        <f>IFERROR(_xll.qlIndexFixing(ONIndex3M,I1468,TRUE,_xll.ohTrigger(RecalcTrigger,Trigger3M)),NA())</f>
        <v>1.5259950926402865E-2</v>
      </c>
      <c r="P1468" s="44">
        <f>IFERROR(_xll.qlIndexFixing(ONIndex6M,I1468,TRUE,_xll.ohTrigger(RecalcTrigger,Trigger6M)),NA())</f>
        <v>1.5250607939538696E-2</v>
      </c>
      <c r="Q1468" s="183">
        <f>IFERROR(_xll.qlIndexFixing(ONIndex1Y,I1468,TRUE,_xll.ohTrigger(RecalcTrigger,Trigger1Y)),NA())</f>
        <v>1.5558767590615474E-2</v>
      </c>
    </row>
    <row r="1469" spans="2:17" x14ac:dyDescent="0.2">
      <c r="B1469" s="39" t="s">
        <v>42</v>
      </c>
      <c r="D1469" s="42">
        <f>_xll.qlCalendarAdvance(Calendar,$D1468,B1469,"f",FALSE)</f>
        <v>49881</v>
      </c>
      <c r="E1469" s="177">
        <f>_xll.qlInterestRateIndexValueDate(IndexON,D1469)</f>
        <v>49881</v>
      </c>
      <c r="F1469" s="193">
        <f>IFERROR(_xll.qlIndexFixing(IndexON,D1469,TRUE,_xll.ohTrigger(RecalcTrigger,TriggerON)),NA())</f>
        <v>1.4916990208817538E-2</v>
      </c>
      <c r="H1469" s="42">
        <f>_xll.qlCalendarAdvance(Calendar,$H1468,B1469,"f",FALSE)</f>
        <v>49881</v>
      </c>
      <c r="I1469" s="177">
        <f>_xll.qlInterestRateIndexValueDate(Index1M,$H1469)</f>
        <v>49885</v>
      </c>
      <c r="J1469" s="182">
        <f>IFERROR(_xll.qlIndexFixing(Index1M,$H1469,TRUE,_xll.ohTrigger(RecalcTrigger,Trigger1M)),NA())</f>
        <v>1.4859714339668104E-2</v>
      </c>
      <c r="K1469" s="44">
        <f>IFERROR(_xll.qlIndexFixing(Index3M,H1469,TRUE,_xll.ohTrigger(RecalcTrigger,Trigger3M)),NA())</f>
        <v>1.5210975427482162E-2</v>
      </c>
      <c r="L1469" s="44">
        <f>IFERROR(_xll.qlIndexFixing(Index6M,$H1469,TRUE,_xll.ohTrigger(RecalcTrigger,Trigger6M)),NA())</f>
        <v>1.5157386661637337E-2</v>
      </c>
      <c r="M1469" s="183">
        <f>IFERROR(_xll.qlIndexFixing(Index1Y,$H1469,TRUE,_xll.ohTrigger(RecalcTrigger,Trigger1Y)),NA())</f>
        <v>1.537127533450661E-2</v>
      </c>
      <c r="N1469" s="182">
        <f>IFERROR(_xll.qlIndexFixing(ONIndex1M,I1469,TRUE,_xll.ohTrigger(RecalcTrigger,Trigger1M)),NA())</f>
        <v>1.4870564429756428E-2</v>
      </c>
      <c r="O1469" s="44">
        <f>IFERROR(_xll.qlIndexFixing(ONIndex3M,I1469,TRUE,_xll.ohTrigger(RecalcTrigger,Trigger3M)),NA())</f>
        <v>1.5249110477144612E-2</v>
      </c>
      <c r="P1469" s="44">
        <f>IFERROR(_xll.qlIndexFixing(ONIndex6M,I1469,TRUE,_xll.ohTrigger(RecalcTrigger,Trigger6M)),NA())</f>
        <v>1.5239578645900309E-2</v>
      </c>
      <c r="Q1469" s="183">
        <f>IFERROR(_xll.qlIndexFixing(ONIndex1Y,I1469,TRUE,_xll.ohTrigger(RecalcTrigger,Trigger1Y)),NA())</f>
        <v>1.5547161300126788E-2</v>
      </c>
    </row>
    <row r="1470" spans="2:17" x14ac:dyDescent="0.2">
      <c r="B1470" s="39" t="s">
        <v>42</v>
      </c>
      <c r="D1470" s="42">
        <f>_xll.qlCalendarAdvance(Calendar,$D1469,B1470,"f",FALSE)</f>
        <v>49888</v>
      </c>
      <c r="E1470" s="177">
        <f>_xll.qlInterestRateIndexValueDate(IndexON,D1470)</f>
        <v>49888</v>
      </c>
      <c r="F1470" s="193">
        <f>IFERROR(_xll.qlIndexFixing(IndexON,D1470,TRUE,_xll.ohTrigger(RecalcTrigger,TriggerON)),NA())</f>
        <v>1.4906786167072639E-2</v>
      </c>
      <c r="H1470" s="42">
        <f>_xll.qlCalendarAdvance(Calendar,$H1469,B1470,"f",FALSE)</f>
        <v>49888</v>
      </c>
      <c r="I1470" s="177">
        <f>_xll.qlInterestRateIndexValueDate(Index1M,$H1470)</f>
        <v>49892</v>
      </c>
      <c r="J1470" s="182">
        <f>IFERROR(_xll.qlIndexFixing(Index1M,$H1470,TRUE,_xll.ohTrigger(RecalcTrigger,Trigger1M)),NA())</f>
        <v>1.4848911831273204E-2</v>
      </c>
      <c r="K1470" s="44">
        <f>IFERROR(_xll.qlIndexFixing(Index3M,H1470,TRUE,_xll.ohTrigger(RecalcTrigger,Trigger3M)),NA())</f>
        <v>1.5200110486916666E-2</v>
      </c>
      <c r="L1470" s="44">
        <f>IFERROR(_xll.qlIndexFixing(Index6M,$H1470,TRUE,_xll.ohTrigger(RecalcTrigger,Trigger6M)),NA())</f>
        <v>1.5146365816979162E-2</v>
      </c>
      <c r="M1470" s="183">
        <f>IFERROR(_xll.qlIndexFixing(Index1Y,$H1470,TRUE,_xll.ohTrigger(RecalcTrigger,Trigger1Y)),NA())</f>
        <v>1.5359771138790451E-2</v>
      </c>
      <c r="N1470" s="182">
        <f>IFERROR(_xll.qlIndexFixing(ONIndex1M,I1470,TRUE,_xll.ohTrigger(RecalcTrigger,Trigger1M)),NA())</f>
        <v>1.4859769533419609E-2</v>
      </c>
      <c r="O1470" s="44">
        <f>IFERROR(_xll.qlIndexFixing(ONIndex3M,I1470,TRUE,_xll.ohTrigger(RecalcTrigger,Trigger3M)),NA())</f>
        <v>1.5238271581523577E-2</v>
      </c>
      <c r="P1470" s="44">
        <f>IFERROR(_xll.qlIndexFixing(ONIndex6M,I1470,TRUE,_xll.ohTrigger(RecalcTrigger,Trigger6M)),NA())</f>
        <v>1.5228554378960979E-2</v>
      </c>
      <c r="Q1470" s="183">
        <f>IFERROR(_xll.qlIndexFixing(ONIndex1Y,I1470,TRUE,_xll.ohTrigger(RecalcTrigger,Trigger1Y)),NA())</f>
        <v>1.5535561955362098E-2</v>
      </c>
    </row>
    <row r="1471" spans="2:17" x14ac:dyDescent="0.2">
      <c r="B1471" s="39" t="s">
        <v>42</v>
      </c>
      <c r="D1471" s="42">
        <f>_xll.qlCalendarAdvance(Calendar,$D1470,B1471,"f",FALSE)</f>
        <v>49895</v>
      </c>
      <c r="E1471" s="177">
        <f>_xll.qlInterestRateIndexValueDate(IndexON,D1471)</f>
        <v>49895</v>
      </c>
      <c r="F1471" s="193">
        <f>IFERROR(_xll.qlIndexFixing(IndexON,D1471,TRUE,_xll.ohTrigger(RecalcTrigger,TriggerON)),NA())</f>
        <v>1.4896583022876442E-2</v>
      </c>
      <c r="H1471" s="42">
        <f>_xll.qlCalendarAdvance(Calendar,$H1470,B1471,"f",FALSE)</f>
        <v>49895</v>
      </c>
      <c r="I1471" s="177">
        <f>_xll.qlInterestRateIndexValueDate(Index1M,$H1471)</f>
        <v>49899</v>
      </c>
      <c r="J1471" s="182">
        <f>IFERROR(_xll.qlIndexFixing(Index1M,$H1471,TRUE,_xll.ohTrigger(RecalcTrigger,Trigger1M)),NA())</f>
        <v>1.4838112642604736E-2</v>
      </c>
      <c r="K1471" s="44">
        <f>IFERROR(_xll.qlIndexFixing(Index3M,H1471,TRUE,_xll.ohTrigger(RecalcTrigger,Trigger3M)),NA())</f>
        <v>1.5189248578609961E-2</v>
      </c>
      <c r="L1471" s="44">
        <f>IFERROR(_xll.qlIndexFixing(Index6M,$H1471,TRUE,_xll.ohTrigger(RecalcTrigger,Trigger6M)),NA())</f>
        <v>1.5135352877709937E-2</v>
      </c>
      <c r="M1471" s="183">
        <f>IFERROR(_xll.qlIndexFixing(Index1Y,$H1471,TRUE,_xll.ohTrigger(RecalcTrigger,Trigger1Y)),NA())</f>
        <v>1.5348279624756624E-2</v>
      </c>
      <c r="N1471" s="182">
        <f>IFERROR(_xll.qlIndexFixing(ONIndex1M,I1471,TRUE,_xll.ohTrigger(RecalcTrigger,Trigger1M)),NA())</f>
        <v>1.4848977542119002E-2</v>
      </c>
      <c r="O1471" s="44">
        <f>IFERROR(_xll.qlIndexFixing(ONIndex3M,I1471,TRUE,_xll.ohTrigger(RecalcTrigger,Trigger3M)),NA())</f>
        <v>1.5227434438900289E-2</v>
      </c>
      <c r="P1471" s="44">
        <f>IFERROR(_xll.qlIndexFixing(ONIndex6M,I1471,TRUE,_xll.ohTrigger(RecalcTrigger,Trigger6M)),NA())</f>
        <v>1.5217535338720722E-2</v>
      </c>
      <c r="Q1471" s="183">
        <f>IFERROR(_xll.qlIndexFixing(ONIndex1Y,I1471,TRUE,_xll.ohTrigger(RecalcTrigger,Trigger1Y)),NA())</f>
        <v>1.552396975855963E-2</v>
      </c>
    </row>
    <row r="1472" spans="2:17" x14ac:dyDescent="0.2">
      <c r="B1472" s="39" t="s">
        <v>42</v>
      </c>
      <c r="D1472" s="42">
        <f>_xll.qlCalendarAdvance(Calendar,$D1471,B1472,"f",FALSE)</f>
        <v>49902</v>
      </c>
      <c r="E1472" s="177">
        <f>_xll.qlInterestRateIndexValueDate(IndexON,D1472)</f>
        <v>49902</v>
      </c>
      <c r="F1472" s="193">
        <f>IFERROR(_xll.qlIndexFixing(IndexON,D1472,TRUE,_xll.ohTrigger(RecalcTrigger,TriggerON)),NA())</f>
        <v>1.4886380978946789E-2</v>
      </c>
      <c r="H1472" s="42">
        <f>_xll.qlCalendarAdvance(Calendar,$H1471,B1472,"f",FALSE)</f>
        <v>49902</v>
      </c>
      <c r="I1472" s="177">
        <f>_xll.qlInterestRateIndexValueDate(Index1M,$H1472)</f>
        <v>49906</v>
      </c>
      <c r="J1472" s="182">
        <f>IFERROR(_xll.qlIndexFixing(Index1M,$H1472,TRUE,_xll.ohTrigger(RecalcTrigger,Trigger1M)),NA())</f>
        <v>1.4827316989750487E-2</v>
      </c>
      <c r="K1472" s="44">
        <f>IFERROR(_xll.qlIndexFixing(Index3M,H1472,TRUE,_xll.ohTrigger(RecalcTrigger,Trigger3M)),NA())</f>
        <v>1.5178389902536867E-2</v>
      </c>
      <c r="L1472" s="44">
        <f>IFERROR(_xll.qlIndexFixing(Index6M,$H1472,TRUE,_xll.ohTrigger(RecalcTrigger,Trigger6M)),NA())</f>
        <v>1.512434804527418E-2</v>
      </c>
      <c r="M1472" s="183">
        <f>IFERROR(_xll.qlIndexFixing(Index1Y,$H1472,TRUE,_xll.ohTrigger(RecalcTrigger,Trigger1Y)),NA())</f>
        <v>1.5336800997724293E-2</v>
      </c>
      <c r="N1472" s="182">
        <f>IFERROR(_xll.qlIndexFixing(ONIndex1M,I1472,TRUE,_xll.ohTrigger(RecalcTrigger,Trigger1M)),NA())</f>
        <v>1.4838188671761898E-2</v>
      </c>
      <c r="O1472" s="44">
        <f>IFERROR(_xll.qlIndexFixing(ONIndex3M,I1472,TRUE,_xll.ohTrigger(RecalcTrigger,Trigger3M)),NA())</f>
        <v>1.5216599248395468E-2</v>
      </c>
      <c r="P1472" s="44">
        <f>IFERROR(_xll.qlIndexFixing(ONIndex6M,I1472,TRUE,_xll.ohTrigger(RecalcTrigger,Trigger6M)),NA())</f>
        <v>1.520652172509962E-2</v>
      </c>
      <c r="Q1472" s="183">
        <f>IFERROR(_xll.qlIndexFixing(ONIndex1Y,I1472,TRUE,_xll.ohTrigger(RecalcTrigger,Trigger1Y)),NA())</f>
        <v>1.5512384912597099E-2</v>
      </c>
    </row>
    <row r="1473" spans="2:17" x14ac:dyDescent="0.2">
      <c r="B1473" s="39" t="s">
        <v>42</v>
      </c>
      <c r="D1473" s="42">
        <f>_xll.qlCalendarAdvance(Calendar,$D1472,B1473,"f",FALSE)</f>
        <v>49909</v>
      </c>
      <c r="E1473" s="177">
        <f>_xll.qlInterestRateIndexValueDate(IndexON,D1473)</f>
        <v>49909</v>
      </c>
      <c r="F1473" s="193">
        <f>IFERROR(_xll.qlIndexFixing(IndexON,D1473,TRUE,_xll.ohTrigger(RecalcTrigger,TriggerON)),NA())</f>
        <v>1.4876180238001524E-2</v>
      </c>
      <c r="H1473" s="42">
        <f>_xll.qlCalendarAdvance(Calendar,$H1472,B1473,"f",FALSE)</f>
        <v>49909</v>
      </c>
      <c r="I1473" s="177">
        <f>_xll.qlInterestRateIndexValueDate(Index1M,$H1473)</f>
        <v>49913</v>
      </c>
      <c r="J1473" s="182">
        <f>IFERROR(_xll.qlIndexFixing(Index1M,$H1473,TRUE,_xll.ohTrigger(RecalcTrigger,Trigger1M)),NA())</f>
        <v>1.4816525088787939E-2</v>
      </c>
      <c r="K1473" s="44">
        <f>IFERROR(_xll.qlIndexFixing(Index3M,H1473,TRUE,_xll.ohTrigger(RecalcTrigger,Trigger3M)),NA())</f>
        <v>1.5167534658673942E-2</v>
      </c>
      <c r="L1473" s="44">
        <f>IFERROR(_xll.qlIndexFixing(Index6M,$H1473,TRUE,_xll.ohTrigger(RecalcTrigger,Trigger6M)),NA())</f>
        <v>1.5113351521108145E-2</v>
      </c>
      <c r="M1473" s="183">
        <f>IFERROR(_xll.qlIndexFixing(Index1Y,$H1473,TRUE,_xll.ohTrigger(RecalcTrigger,Trigger1Y)),NA())</f>
        <v>1.532533546300451E-2</v>
      </c>
      <c r="N1473" s="182">
        <f>IFERROR(_xll.qlIndexFixing(ONIndex1M,I1473,TRUE,_xll.ohTrigger(RecalcTrigger,Trigger1M)),NA())</f>
        <v>1.4827403138095718E-2</v>
      </c>
      <c r="O1473" s="44">
        <f>IFERROR(_xll.qlIndexFixing(ONIndex3M,I1473,TRUE,_xll.ohTrigger(RecalcTrigger,Trigger3M)),NA())</f>
        <v>1.5205766209369642E-2</v>
      </c>
      <c r="P1473" s="44">
        <f>IFERROR(_xll.qlIndexFixing(ONIndex6M,I1473,TRUE,_xll.ohTrigger(RecalcTrigger,Trigger6M)),NA())</f>
        <v>1.5195513738097688E-2</v>
      </c>
      <c r="Q1473" s="183">
        <f>IFERROR(_xll.qlIndexFixing(ONIndex1Y,I1473,TRUE,_xll.ohTrigger(RecalcTrigger,Trigger1Y)),NA())</f>
        <v>1.5500807619952539E-2</v>
      </c>
    </row>
    <row r="1474" spans="2:17" x14ac:dyDescent="0.2">
      <c r="B1474" s="39" t="s">
        <v>42</v>
      </c>
      <c r="D1474" s="42">
        <f>_xll.qlCalendarAdvance(Calendar,$D1473,B1474,"f",FALSE)</f>
        <v>49916</v>
      </c>
      <c r="E1474" s="177">
        <f>_xll.qlInterestRateIndexValueDate(IndexON,D1474)</f>
        <v>49916</v>
      </c>
      <c r="F1474" s="193">
        <f>IFERROR(_xll.qlIndexFixing(IndexON,D1474,TRUE,_xll.ohTrigger(RecalcTrigger,TriggerON)),NA())</f>
        <v>1.4865981002705198E-2</v>
      </c>
      <c r="H1474" s="42">
        <f>_xll.qlCalendarAdvance(Calendar,$H1473,B1474,"f",FALSE)</f>
        <v>49916</v>
      </c>
      <c r="I1474" s="177">
        <f>_xll.qlInterestRateIndexValueDate(Index1M,$H1474)</f>
        <v>49920</v>
      </c>
      <c r="J1474" s="182">
        <f>IFERROR(_xll.qlIndexFixing(Index1M,$H1474,TRUE,_xll.ohTrigger(RecalcTrigger,Trigger1M)),NA())</f>
        <v>1.4806203014225972E-2</v>
      </c>
      <c r="K1474" s="44">
        <f>IFERROR(_xll.qlIndexFixing(Index3M,H1474,TRUE,_xll.ohTrigger(RecalcTrigger,Trigger3M)),NA())</f>
        <v>1.515713876846844E-2</v>
      </c>
      <c r="L1474" s="44">
        <f>IFERROR(_xll.qlIndexFixing(Index6M,$H1474,TRUE,_xll.ohTrigger(RecalcTrigger,Trigger6M)),NA())</f>
        <v>1.5103761183016526E-2</v>
      </c>
      <c r="M1474" s="183">
        <f>IFERROR(_xll.qlIndexFixing(Index1Y,$H1474,TRUE,_xll.ohTrigger(RecalcTrigger,Trigger1Y)),NA())</f>
        <v>1.5313883225898916E-2</v>
      </c>
      <c r="N1474" s="182">
        <f>IFERROR(_xll.qlIndexFixing(ONIndex1M,I1474,TRUE,_xll.ohTrigger(RecalcTrigger,Trigger1M)),NA())</f>
        <v>1.4816621157187626E-2</v>
      </c>
      <c r="O1474" s="44">
        <f>IFERROR(_xll.qlIndexFixing(ONIndex3M,I1474,TRUE,_xll.ohTrigger(RecalcTrigger,Trigger3M)),NA())</f>
        <v>1.5194935520863595E-2</v>
      </c>
      <c r="P1474" s="44">
        <f>IFERROR(_xll.qlIndexFixing(ONIndex6M,I1474,TRUE,_xll.ohTrigger(RecalcTrigger,Trigger6M)),NA())</f>
        <v>1.5184511577874815E-2</v>
      </c>
      <c r="Q1474" s="183">
        <f>IFERROR(_xll.qlIndexFixing(ONIndex1Y,I1474,TRUE,_xll.ohTrigger(RecalcTrigger,Trigger1Y)),NA())</f>
        <v>1.5489238083423729E-2</v>
      </c>
    </row>
    <row r="1475" spans="2:17" x14ac:dyDescent="0.2">
      <c r="B1475" s="39" t="s">
        <v>42</v>
      </c>
      <c r="D1475" s="42">
        <f>_xll.qlCalendarAdvance(Calendar,$D1474,B1475,"f",FALSE)</f>
        <v>49923</v>
      </c>
      <c r="E1475" s="177">
        <f>_xll.qlInterestRateIndexValueDate(IndexON,D1475)</f>
        <v>49923</v>
      </c>
      <c r="F1475" s="193">
        <f>IFERROR(_xll.qlIndexFixing(IndexON,D1475,TRUE,_xll.ohTrigger(RecalcTrigger,TriggerON)),NA())</f>
        <v>1.4855783475828943E-2</v>
      </c>
      <c r="H1475" s="42">
        <f>_xll.qlCalendarAdvance(Calendar,$H1474,B1475,"f",FALSE)</f>
        <v>49923</v>
      </c>
      <c r="I1475" s="177">
        <f>_xll.qlInterestRateIndexValueDate(Index1M,$H1475)</f>
        <v>49927</v>
      </c>
      <c r="J1475" s="182">
        <f>IFERROR(_xll.qlIndexFixing(Index1M,$H1475,TRUE,_xll.ohTrigger(RecalcTrigger,Trigger1M)),NA())</f>
        <v>1.4795419391140818E-2</v>
      </c>
      <c r="K1475" s="44">
        <f>IFERROR(_xll.qlIndexFixing(Index3M,H1475,TRUE,_xll.ohTrigger(RecalcTrigger,Trigger3M)),NA())</f>
        <v>1.5146291133146575E-2</v>
      </c>
      <c r="L1475" s="44">
        <f>IFERROR(_xll.qlIndexFixing(Index6M,$H1475,TRUE,_xll.ohTrigger(RecalcTrigger,Trigger6M)),NA())</f>
        <v>1.5092781184776841E-2</v>
      </c>
      <c r="M1475" s="183">
        <f>IFERROR(_xll.qlIndexFixing(Index1Y,$H1475,TRUE,_xll.ohTrigger(RecalcTrigger,Trigger1Y)),NA())</f>
        <v>1.5302444491701045E-2</v>
      </c>
      <c r="N1475" s="182">
        <f>IFERROR(_xll.qlIndexFixing(ONIndex1M,I1475,TRUE,_xll.ohTrigger(RecalcTrigger,Trigger1M)),NA())</f>
        <v>1.4805842944625169E-2</v>
      </c>
      <c r="O1475" s="44">
        <f>IFERROR(_xll.qlIndexFixing(ONIndex3M,I1475,TRUE,_xll.ohTrigger(RecalcTrigger,Trigger3M)),NA())</f>
        <v>1.5184107382397727E-2</v>
      </c>
      <c r="P1475" s="44">
        <f>IFERROR(_xll.qlIndexFixing(ONIndex6M,I1475,TRUE,_xll.ohTrigger(RecalcTrigger,Trigger6M)),NA())</f>
        <v>1.5173515444431018E-2</v>
      </c>
      <c r="Q1475" s="183">
        <f>IFERROR(_xll.qlIndexFixing(ONIndex1Y,I1475,TRUE,_xll.ohTrigger(RecalcTrigger,Trigger1Y)),NA())</f>
        <v>1.5477676505408766E-2</v>
      </c>
    </row>
    <row r="1476" spans="2:17" x14ac:dyDescent="0.2">
      <c r="B1476" s="39" t="s">
        <v>42</v>
      </c>
      <c r="D1476" s="42">
        <f>_xll.qlCalendarAdvance(Calendar,$D1475,B1476,"f",FALSE)</f>
        <v>49930</v>
      </c>
      <c r="E1476" s="177">
        <f>_xll.qlInterestRateIndexValueDate(IndexON,D1476)</f>
        <v>49930</v>
      </c>
      <c r="F1476" s="193">
        <f>IFERROR(_xll.qlIndexFixing(IndexON,D1476,TRUE,_xll.ohTrigger(RecalcTrigger,TriggerON)),NA())</f>
        <v>1.4845587859984022E-2</v>
      </c>
      <c r="H1476" s="42">
        <f>_xll.qlCalendarAdvance(Calendar,$H1475,B1476,"f",FALSE)</f>
        <v>49930</v>
      </c>
      <c r="I1476" s="177">
        <f>_xll.qlInterestRateIndexValueDate(Index1M,$H1476)</f>
        <v>49934</v>
      </c>
      <c r="J1476" s="182">
        <f>IFERROR(_xll.qlIndexFixing(Index1M,$H1476,TRUE,_xll.ohTrigger(RecalcTrigger,Trigger1M)),NA())</f>
        <v>1.4784640152255335E-2</v>
      </c>
      <c r="K1476" s="44">
        <f>IFERROR(_xll.qlIndexFixing(Index3M,H1476,TRUE,_xll.ohTrigger(RecalcTrigger,Trigger3M)),NA())</f>
        <v>1.513544751516238E-2</v>
      </c>
      <c r="L1476" s="44">
        <f>IFERROR(_xll.qlIndexFixing(Index6M,$H1476,TRUE,_xll.ohTrigger(RecalcTrigger,Trigger6M)),NA())</f>
        <v>1.5081810053826821E-2</v>
      </c>
      <c r="M1476" s="183">
        <f>IFERROR(_xll.qlIndexFixing(Index1Y,$H1476,TRUE,_xll.ohTrigger(RecalcTrigger,Trigger1Y)),NA())</f>
        <v>1.5291019465694358E-2</v>
      </c>
      <c r="N1476" s="182">
        <f>IFERROR(_xll.qlIndexFixing(ONIndex1M,I1476,TRUE,_xll.ohTrigger(RecalcTrigger,Trigger1M)),NA())</f>
        <v>1.4795068716235704E-2</v>
      </c>
      <c r="O1476" s="44">
        <f>IFERROR(_xll.qlIndexFixing(ONIndex3M,I1476,TRUE,_xll.ohTrigger(RecalcTrigger,Trigger3M)),NA())</f>
        <v>1.5173281992932885E-2</v>
      </c>
      <c r="P1476" s="44">
        <f>IFERROR(_xll.qlIndexFixing(ONIndex6M,I1476,TRUE,_xll.ohTrigger(RecalcTrigger,Trigger6M)),NA())</f>
        <v>1.516252553784625E-2</v>
      </c>
      <c r="Q1476" s="183">
        <f>IFERROR(_xll.qlIndexFixing(ONIndex1Y,I1476,TRUE,_xll.ohTrigger(RecalcTrigger,Trigger1Y)),NA())</f>
        <v>1.5466123088625494E-2</v>
      </c>
    </row>
    <row r="1477" spans="2:17" x14ac:dyDescent="0.2">
      <c r="B1477" s="39" t="s">
        <v>42</v>
      </c>
      <c r="D1477" s="42">
        <f>_xll.qlCalendarAdvance(Calendar,$D1476,B1477,"f",FALSE)</f>
        <v>49937</v>
      </c>
      <c r="E1477" s="177">
        <f>_xll.qlInterestRateIndexValueDate(IndexON,D1477)</f>
        <v>49937</v>
      </c>
      <c r="F1477" s="193">
        <f>IFERROR(_xll.qlIndexFixing(IndexON,D1477,TRUE,_xll.ohTrigger(RecalcTrigger,TriggerON)),NA())</f>
        <v>1.4835394357968212E-2</v>
      </c>
      <c r="H1477" s="42">
        <f>_xll.qlCalendarAdvance(Calendar,$H1476,B1477,"f",FALSE)</f>
        <v>49937</v>
      </c>
      <c r="I1477" s="177">
        <f>_xll.qlInterestRateIndexValueDate(Index1M,$H1477)</f>
        <v>49941</v>
      </c>
      <c r="J1477" s="182">
        <f>IFERROR(_xll.qlIndexFixing(Index1M,$H1477,TRUE,_xll.ohTrigger(RecalcTrigger,Trigger1M)),NA())</f>
        <v>1.4773865513631357E-2</v>
      </c>
      <c r="K1477" s="44">
        <f>IFERROR(_xll.qlIndexFixing(Index3M,H1477,TRUE,_xll.ohTrigger(RecalcTrigger,Trigger3M)),NA())</f>
        <v>1.5124608114470195E-2</v>
      </c>
      <c r="L1477" s="44">
        <f>IFERROR(_xll.qlIndexFixing(Index6M,$H1477,TRUE,_xll.ohTrigger(RecalcTrigger,Trigger6M)),NA())</f>
        <v>1.5070847991564702E-2</v>
      </c>
      <c r="M1477" s="183">
        <f>IFERROR(_xll.qlIndexFixing(Index1Y,$H1477,TRUE,_xll.ohTrigger(RecalcTrigger,Trigger1Y)),NA())</f>
        <v>1.5279608353154435E-2</v>
      </c>
      <c r="N1477" s="182">
        <f>IFERROR(_xll.qlIndexFixing(ONIndex1M,I1477,TRUE,_xll.ohTrigger(RecalcTrigger,Trigger1M)),NA())</f>
        <v>1.4784298687926523E-2</v>
      </c>
      <c r="O1477" s="44">
        <f>IFERROR(_xll.qlIndexFixing(ONIndex3M,I1477,TRUE,_xll.ohTrigger(RecalcTrigger,Trigger3M)),NA())</f>
        <v>1.5162459551909535E-2</v>
      </c>
      <c r="P1477" s="44">
        <f>IFERROR(_xll.qlIndexFixing(ONIndex6M,I1477,TRUE,_xll.ohTrigger(RecalcTrigger,Trigger6M)),NA())</f>
        <v>1.5151542058120526E-2</v>
      </c>
      <c r="Q1477" s="183">
        <f>IFERROR(_xll.qlIndexFixing(ONIndex1Y,I1477,TRUE,_xll.ohTrigger(RecalcTrigger,Trigger1Y)),NA())</f>
        <v>1.5454578035711819E-2</v>
      </c>
    </row>
    <row r="1478" spans="2:17" x14ac:dyDescent="0.2">
      <c r="B1478" s="39" t="s">
        <v>42</v>
      </c>
      <c r="D1478" s="42">
        <f>_xll.qlCalendarAdvance(Calendar,$D1477,B1478,"f",FALSE)</f>
        <v>49944</v>
      </c>
      <c r="E1478" s="177">
        <f>_xll.qlInterestRateIndexValueDate(IndexON,D1478)</f>
        <v>49944</v>
      </c>
      <c r="F1478" s="193">
        <f>IFERROR(_xll.qlIndexFixing(IndexON,D1478,TRUE,_xll.ohTrigger(RecalcTrigger,TriggerON)),NA())</f>
        <v>1.482520317236613E-2</v>
      </c>
      <c r="H1478" s="42">
        <f>_xll.qlCalendarAdvance(Calendar,$H1477,B1478,"f",FALSE)</f>
        <v>49944</v>
      </c>
      <c r="I1478" s="177">
        <f>_xll.qlInterestRateIndexValueDate(Index1M,$H1478)</f>
        <v>49948</v>
      </c>
      <c r="J1478" s="182">
        <f>IFERROR(_xll.qlIndexFixing(Index1M,$H1478,TRUE,_xll.ohTrigger(RecalcTrigger,Trigger1M)),NA())</f>
        <v>1.476262942516818E-2</v>
      </c>
      <c r="K1478" s="44">
        <f>IFERROR(_xll.qlIndexFixing(Index3M,H1478,TRUE,_xll.ohTrigger(RecalcTrigger,Trigger3M)),NA())</f>
        <v>1.5113316921373328E-2</v>
      </c>
      <c r="L1478" s="44">
        <f>IFERROR(_xll.qlIndexFixing(Index6M,$H1478,TRUE,_xll.ohTrigger(RecalcTrigger,Trigger6M)),NA())</f>
        <v>1.5059430307176023E-2</v>
      </c>
      <c r="M1478" s="183">
        <f>IFERROR(_xll.qlIndexFixing(Index1Y,$H1478,TRUE,_xll.ohTrigger(RecalcTrigger,Trigger1Y)),NA())</f>
        <v>1.5268211359347651E-2</v>
      </c>
      <c r="N1478" s="182">
        <f>IFERROR(_xll.qlIndexFixing(ONIndex1M,I1478,TRUE,_xll.ohTrigger(RecalcTrigger,Trigger1M)),NA())</f>
        <v>1.4773533075524981E-2</v>
      </c>
      <c r="O1478" s="44">
        <f>IFERROR(_xll.qlIndexFixing(ONIndex3M,I1478,TRUE,_xll.ohTrigger(RecalcTrigger,Trigger3M)),NA())</f>
        <v>1.5151640258448396E-2</v>
      </c>
      <c r="P1478" s="44">
        <f>IFERROR(_xll.qlIndexFixing(ONIndex6M,I1478,TRUE,_xll.ohTrigger(RecalcTrigger,Trigger6M)),NA())</f>
        <v>1.5140565205253864E-2</v>
      </c>
      <c r="Q1478" s="183">
        <f>IFERROR(_xll.qlIndexFixing(ONIndex1Y,I1478,TRUE,_xll.ohTrigger(RecalcTrigger,Trigger1Y)),NA())</f>
        <v>1.5443041549225711E-2</v>
      </c>
    </row>
    <row r="1479" spans="2:17" x14ac:dyDescent="0.2">
      <c r="B1479" s="39" t="s">
        <v>42</v>
      </c>
      <c r="D1479" s="42">
        <f>_xll.qlCalendarAdvance(Calendar,$D1478,B1479,"f",FALSE)</f>
        <v>49951</v>
      </c>
      <c r="E1479" s="177">
        <f>_xll.qlInterestRateIndexValueDate(IndexON,D1479)</f>
        <v>49951</v>
      </c>
      <c r="F1479" s="193">
        <f>IFERROR(_xll.qlIndexFixing(IndexON,D1479,TRUE,_xll.ohTrigger(RecalcTrigger,TriggerON)),NA())</f>
        <v>1.4815014505975554E-2</v>
      </c>
      <c r="H1479" s="42">
        <f>_xll.qlCalendarAdvance(Calendar,$H1478,B1479,"f",FALSE)</f>
        <v>49951</v>
      </c>
      <c r="I1479" s="177">
        <f>_xll.qlInterestRateIndexValueDate(Index1M,$H1479)</f>
        <v>49955</v>
      </c>
      <c r="J1479" s="182">
        <f>IFERROR(_xll.qlIndexFixing(Index1M,$H1479,TRUE,_xll.ohTrigger(RecalcTrigger,Trigger1M)),NA())</f>
        <v>1.4751864573229297E-2</v>
      </c>
      <c r="K1479" s="44">
        <f>IFERROR(_xll.qlIndexFixing(Index3M,H1479,TRUE,_xll.ohTrigger(RecalcTrigger,Trigger3M)),NA())</f>
        <v>1.5102486470066238E-2</v>
      </c>
      <c r="L1479" s="44">
        <f>IFERROR(_xll.qlIndexFixing(Index6M,$H1479,TRUE,_xll.ohTrigger(RecalcTrigger,Trigger6M)),NA())</f>
        <v>1.5048487277044303E-2</v>
      </c>
      <c r="M1479" s="183">
        <f>IFERROR(_xll.qlIndexFixing(Index1Y,$H1479,TRUE,_xll.ohTrigger(RecalcTrigger,Trigger1Y)),NA())</f>
        <v>1.5256828689531848E-2</v>
      </c>
      <c r="N1479" s="182">
        <f>IFERROR(_xll.qlIndexFixing(ONIndex1M,I1479,TRUE,_xll.ohTrigger(RecalcTrigger,Trigger1M)),NA())</f>
        <v>1.4762772094858434E-2</v>
      </c>
      <c r="O1479" s="44">
        <f>IFERROR(_xll.qlIndexFixing(ONIndex3M,I1479,TRUE,_xll.ohTrigger(RecalcTrigger,Trigger3M)),NA())</f>
        <v>1.5140824311909995E-2</v>
      </c>
      <c r="P1479" s="44">
        <f>IFERROR(_xll.qlIndexFixing(ONIndex6M,I1479,TRUE,_xll.ohTrigger(RecalcTrigger,Trigger6M)),NA())</f>
        <v>1.5129595179326216E-2</v>
      </c>
      <c r="Q1479" s="183">
        <f>IFERROR(_xll.qlIndexFixing(ONIndex1Y,I1479,TRUE,_xll.ohTrigger(RecalcTrigger,Trigger1Y)),NA())</f>
        <v>1.5431513831725141E-2</v>
      </c>
    </row>
    <row r="1480" spans="2:17" x14ac:dyDescent="0.2">
      <c r="B1480" s="39" t="s">
        <v>42</v>
      </c>
      <c r="D1480" s="42">
        <f>_xll.qlCalendarAdvance(Calendar,$D1479,B1480,"f",FALSE)</f>
        <v>49958</v>
      </c>
      <c r="E1480" s="177">
        <f>_xll.qlInterestRateIndexValueDate(IndexON,D1480)</f>
        <v>49958</v>
      </c>
      <c r="F1480" s="193">
        <f>IFERROR(_xll.qlIndexFixing(IndexON,D1480,TRUE,_xll.ohTrigger(RecalcTrigger,TriggerON)),NA())</f>
        <v>1.4804828561434391E-2</v>
      </c>
      <c r="H1480" s="42">
        <f>_xll.qlCalendarAdvance(Calendar,$H1479,B1480,"f",FALSE)</f>
        <v>49958</v>
      </c>
      <c r="I1480" s="177">
        <f>_xll.qlInterestRateIndexValueDate(Index1M,$H1480)</f>
        <v>49962</v>
      </c>
      <c r="J1480" s="182">
        <f>IFERROR(_xll.qlIndexFixing(Index1M,$H1480,TRUE,_xll.ohTrigger(RecalcTrigger,Trigger1M)),NA())</f>
        <v>1.4741104985727045E-2</v>
      </c>
      <c r="K1480" s="44">
        <f>IFERROR(_xll.qlIndexFixing(Index3M,H1480,TRUE,_xll.ohTrigger(RecalcTrigger,Trigger3M)),NA())</f>
        <v>1.5091660850716589E-2</v>
      </c>
      <c r="L1480" s="44">
        <f>IFERROR(_xll.qlIndexFixing(Index6M,$H1480,TRUE,_xll.ohTrigger(RecalcTrigger,Trigger6M)),NA())</f>
        <v>1.5037553934887841E-2</v>
      </c>
      <c r="M1480" s="183">
        <f>IFERROR(_xll.qlIndexFixing(Index1Y,$H1480,TRUE,_xll.ohTrigger(RecalcTrigger,Trigger1Y)),NA())</f>
        <v>1.5245460548956103E-2</v>
      </c>
      <c r="N1480" s="182">
        <f>IFERROR(_xll.qlIndexFixing(ONIndex1M,I1480,TRUE,_xll.ohTrigger(RecalcTrigger,Trigger1M)),NA())</f>
        <v>1.4752015961674303E-2</v>
      </c>
      <c r="O1480" s="44">
        <f>IFERROR(_xll.qlIndexFixing(ONIndex3M,I1480,TRUE,_xll.ohTrigger(RecalcTrigger,Trigger3M)),NA())</f>
        <v>1.5130011911255181E-2</v>
      </c>
      <c r="P1480" s="44">
        <f>IFERROR(_xll.qlIndexFixing(ONIndex6M,I1480,TRUE,_xll.ohTrigger(RecalcTrigger,Trigger6M)),NA())</f>
        <v>1.5118632180257663E-2</v>
      </c>
      <c r="Q1480" s="183">
        <f>IFERROR(_xll.qlIndexFixing(ONIndex1Y,I1480,TRUE,_xll.ohTrigger(RecalcTrigger,Trigger1Y)),NA())</f>
        <v>1.5419995085927951E-2</v>
      </c>
    </row>
    <row r="1481" spans="2:17" x14ac:dyDescent="0.2">
      <c r="B1481" s="39" t="s">
        <v>42</v>
      </c>
      <c r="D1481" s="42">
        <f>_xll.qlCalendarAdvance(Calendar,$D1480,B1481,"f",FALSE)</f>
        <v>49965</v>
      </c>
      <c r="E1481" s="177">
        <f>_xll.qlInterestRateIndexValueDate(IndexON,D1481)</f>
        <v>49965</v>
      </c>
      <c r="F1481" s="193">
        <f>IFERROR(_xll.qlIndexFixing(IndexON,D1481,TRUE,_xll.ohTrigger(RecalcTrigger,TriggerON)),NA())</f>
        <v>1.4794645541487128E-2</v>
      </c>
      <c r="H1481" s="42">
        <f>_xll.qlCalendarAdvance(Calendar,$H1480,B1481,"f",FALSE)</f>
        <v>49965</v>
      </c>
      <c r="I1481" s="177">
        <f>_xll.qlInterestRateIndexValueDate(Index1M,$H1481)</f>
        <v>49969</v>
      </c>
      <c r="J1481" s="182">
        <f>IFERROR(_xll.qlIndexFixing(Index1M,$H1481,TRUE,_xll.ohTrigger(RecalcTrigger,Trigger1M)),NA())</f>
        <v>1.4730350878744056E-2</v>
      </c>
      <c r="K1481" s="44">
        <f>IFERROR(_xll.qlIndexFixing(Index3M,H1481,TRUE,_xll.ohTrigger(RecalcTrigger,Trigger3M)),NA())</f>
        <v>1.5080840263280958E-2</v>
      </c>
      <c r="L1481" s="44">
        <f>IFERROR(_xll.qlIndexFixing(Index6M,$H1481,TRUE,_xll.ohTrigger(RecalcTrigger,Trigger6M)),NA())</f>
        <v>1.5026630482094114E-2</v>
      </c>
      <c r="M1481" s="183">
        <f>IFERROR(_xll.qlIndexFixing(Index1Y,$H1481,TRUE,_xll.ohTrigger(RecalcTrigger,Trigger1Y)),NA())</f>
        <v>1.5234107142860734E-2</v>
      </c>
      <c r="N1481" s="182">
        <f>IFERROR(_xll.qlIndexFixing(ONIndex1M,I1481,TRUE,_xll.ohTrigger(RecalcTrigger,Trigger1M)),NA())</f>
        <v>1.4741264891959815E-2</v>
      </c>
      <c r="O1481" s="44">
        <f>IFERROR(_xll.qlIndexFixing(ONIndex3M,I1481,TRUE,_xll.ohTrigger(RecalcTrigger,Trigger3M)),NA())</f>
        <v>1.511920325608429E-2</v>
      </c>
      <c r="P1481" s="44">
        <f>IFERROR(_xll.qlIndexFixing(ONIndex6M,I1481,TRUE,_xll.ohTrigger(RecalcTrigger,Trigger6M)),NA())</f>
        <v>1.5107676408288029E-2</v>
      </c>
      <c r="Q1481" s="183">
        <f>IFERROR(_xll.qlIndexFixing(ONIndex1Y,I1481,TRUE,_xll.ohTrigger(RecalcTrigger,Trigger1Y)),NA())</f>
        <v>1.5408485514392112E-2</v>
      </c>
    </row>
    <row r="1482" spans="2:17" x14ac:dyDescent="0.2">
      <c r="B1482" s="39" t="s">
        <v>42</v>
      </c>
      <c r="D1482" s="42">
        <f>_xll.qlCalendarAdvance(Calendar,$D1481,B1482,"f",FALSE)</f>
        <v>49972</v>
      </c>
      <c r="E1482" s="177">
        <f>_xll.qlInterestRateIndexValueDate(IndexON,D1482)</f>
        <v>49972</v>
      </c>
      <c r="F1482" s="193">
        <f>IFERROR(_xll.qlIndexFixing(IndexON,D1482,TRUE,_xll.ohTrigger(RecalcTrigger,TriggerON)),NA())</f>
        <v>1.4784465648771672E-2</v>
      </c>
      <c r="H1482" s="42">
        <f>_xll.qlCalendarAdvance(Calendar,$H1481,B1482,"f",FALSE)</f>
        <v>49972</v>
      </c>
      <c r="I1482" s="177">
        <f>_xll.qlInterestRateIndexValueDate(Index1M,$H1482)</f>
        <v>49976</v>
      </c>
      <c r="J1482" s="182">
        <f>IFERROR(_xll.qlIndexFixing(Index1M,$H1482,TRUE,_xll.ohTrigger(RecalcTrigger,Trigger1M)),NA())</f>
        <v>1.4719602468347496E-2</v>
      </c>
      <c r="K1482" s="44">
        <f>IFERROR(_xll.qlIndexFixing(Index3M,H1482,TRUE,_xll.ohTrigger(RecalcTrigger,Trigger3M)),NA())</f>
        <v>1.5070024907709832E-2</v>
      </c>
      <c r="L1482" s="44">
        <f>IFERROR(_xll.qlIndexFixing(Index6M,$H1482,TRUE,_xll.ohTrigger(RecalcTrigger,Trigger6M)),NA())</f>
        <v>1.5015717120047525E-2</v>
      </c>
      <c r="M1482" s="183">
        <f>IFERROR(_xll.qlIndexFixing(Index1Y,$H1482,TRUE,_xll.ohTrigger(RecalcTrigger,Trigger1Y)),NA())</f>
        <v>1.522276867647686E-2</v>
      </c>
      <c r="N1482" s="182">
        <f>IFERROR(_xll.qlIndexFixing(ONIndex1M,I1482,TRUE,_xll.ohTrigger(RecalcTrigger,Trigger1M)),NA())</f>
        <v>1.4730519101302519E-2</v>
      </c>
      <c r="O1482" s="44">
        <f>IFERROR(_xll.qlIndexFixing(ONIndex3M,I1482,TRUE,_xll.ohTrigger(RecalcTrigger,Trigger3M)),NA())</f>
        <v>1.5108398545278234E-2</v>
      </c>
      <c r="P1482" s="44">
        <f>IFERROR(_xll.qlIndexFixing(ONIndex6M,I1482,TRUE,_xll.ohTrigger(RecalcTrigger,Trigger6M)),NA())</f>
        <v>1.5096728063417331E-2</v>
      </c>
      <c r="Q1482" s="183">
        <f>IFERROR(_xll.qlIndexFixing(ONIndex1Y,I1482,TRUE,_xll.ohTrigger(RecalcTrigger,Trigger1Y)),NA())</f>
        <v>1.5396985319595657E-2</v>
      </c>
    </row>
    <row r="1483" spans="2:17" x14ac:dyDescent="0.2">
      <c r="B1483" s="39" t="s">
        <v>42</v>
      </c>
      <c r="D1483" s="42">
        <f>_xll.qlCalendarAdvance(Calendar,$D1482,B1483,"f",FALSE)</f>
        <v>49979</v>
      </c>
      <c r="E1483" s="177">
        <f>_xll.qlInterestRateIndexValueDate(IndexON,D1483)</f>
        <v>49979</v>
      </c>
      <c r="F1483" s="193">
        <f>IFERROR(_xll.qlIndexFixing(IndexON,D1483,TRUE,_xll.ohTrigger(RecalcTrigger,TriggerON)),NA())</f>
        <v>1.4774289086059156E-2</v>
      </c>
      <c r="H1483" s="42">
        <f>_xll.qlCalendarAdvance(Calendar,$H1482,B1483,"f",FALSE)</f>
        <v>49979</v>
      </c>
      <c r="I1483" s="177">
        <f>_xll.qlInterestRateIndexValueDate(Index1M,$H1483)</f>
        <v>49983</v>
      </c>
      <c r="J1483" s="182">
        <f>IFERROR(_xll.qlIndexFixing(Index1M,$H1483,TRUE,_xll.ohTrigger(RecalcTrigger,Trigger1M)),NA())</f>
        <v>1.4709326387273514E-2</v>
      </c>
      <c r="K1483" s="44">
        <f>IFERROR(_xll.qlIndexFixing(Index3M,H1483,TRUE,_xll.ohTrigger(RecalcTrigger,Trigger3M)),NA())</f>
        <v>1.5059214983957179E-2</v>
      </c>
      <c r="L1483" s="44">
        <f>IFERROR(_xll.qlIndexFixing(Index6M,$H1483,TRUE,_xll.ohTrigger(RecalcTrigger,Trigger6M)),NA())</f>
        <v>1.5005277338211295E-2</v>
      </c>
      <c r="M1483" s="183">
        <f>IFERROR(_xll.qlIndexFixing(Index1Y,$H1483,TRUE,_xll.ohTrigger(RecalcTrigger,Trigger1Y)),NA())</f>
        <v>1.5211445355028153E-2</v>
      </c>
      <c r="N1483" s="182">
        <f>IFERROR(_xll.qlIndexFixing(ONIndex1M,I1483,TRUE,_xll.ohTrigger(RecalcTrigger,Trigger1M)),NA())</f>
        <v>1.4719778805689643E-2</v>
      </c>
      <c r="O1483" s="44">
        <f>IFERROR(_xll.qlIndexFixing(ONIndex3M,I1483,TRUE,_xll.ohTrigger(RecalcTrigger,Trigger3M)),NA())</f>
        <v>1.5097597978437349E-2</v>
      </c>
      <c r="P1483" s="44">
        <f>IFERROR(_xll.qlIndexFixing(ONIndex6M,I1483,TRUE,_xll.ohTrigger(RecalcTrigger,Trigger6M)),NA())</f>
        <v>1.5085787345485713E-2</v>
      </c>
      <c r="Q1483" s="183">
        <f>IFERROR(_xll.qlIndexFixing(ONIndex1Y,I1483,TRUE,_xll.ohTrigger(RecalcTrigger,Trigger1Y)),NA())</f>
        <v>1.5385494704416303E-2</v>
      </c>
    </row>
    <row r="1484" spans="2:17" x14ac:dyDescent="0.2">
      <c r="B1484" s="39" t="s">
        <v>42</v>
      </c>
      <c r="D1484" s="42">
        <f>_xll.qlCalendarAdvance(Calendar,$D1483,B1484,"f",FALSE)</f>
        <v>49986</v>
      </c>
      <c r="E1484" s="177">
        <f>_xll.qlInterestRateIndexValueDate(IndexON,D1484)</f>
        <v>49986</v>
      </c>
      <c r="F1484" s="193">
        <f>IFERROR(_xll.qlIndexFixing(IndexON,D1484,TRUE,_xll.ohTrigger(RecalcTrigger,TriggerON)),NA())</f>
        <v>1.4764116056040777E-2</v>
      </c>
      <c r="H1484" s="42">
        <f>_xll.qlCalendarAdvance(Calendar,$H1483,B1484,"f",FALSE)</f>
        <v>49986</v>
      </c>
      <c r="I1484" s="177">
        <f>_xll.qlInterestRateIndexValueDate(Index1M,$H1484)</f>
        <v>49990</v>
      </c>
      <c r="J1484" s="182">
        <f>IFERROR(_xll.qlIndexFixing(Index1M,$H1484,TRUE,_xll.ohTrigger(RecalcTrigger,Trigger1M)),NA())</f>
        <v>1.4698590000392642E-2</v>
      </c>
      <c r="K1484" s="44">
        <f>IFERROR(_xll.qlIndexFixing(Index3M,H1484,TRUE,_xll.ohTrigger(RecalcTrigger,Trigger3M)),NA())</f>
        <v>1.5048410691969147E-2</v>
      </c>
      <c r="L1484" s="44">
        <f>IFERROR(_xll.qlIndexFixing(Index6M,$H1484,TRUE,_xll.ohTrigger(RecalcTrigger,Trigger6M)),NA())</f>
        <v>1.4994384395560867E-2</v>
      </c>
      <c r="M1484" s="183">
        <f>IFERROR(_xll.qlIndexFixing(Index1Y,$H1484,TRUE,_xll.ohTrigger(RecalcTrigger,Trigger1Y)),NA())</f>
        <v>1.5200137383728217E-2</v>
      </c>
      <c r="N1484" s="182">
        <f>IFERROR(_xll.qlIndexFixing(ONIndex1M,I1484,TRUE,_xll.ohTrigger(RecalcTrigger,Trigger1M)),NA())</f>
        <v>1.4709044220868606E-2</v>
      </c>
      <c r="O1484" s="44">
        <f>IFERROR(_xll.qlIndexFixing(ONIndex3M,I1484,TRUE,_xll.ohTrigger(RecalcTrigger,Trigger3M)),NA())</f>
        <v>1.5086801754442547E-2</v>
      </c>
      <c r="P1484" s="44">
        <f>IFERROR(_xll.qlIndexFixing(ONIndex6M,I1484,TRUE,_xll.ohTrigger(RecalcTrigger,Trigger6M)),NA())</f>
        <v>1.5074854454653064E-2</v>
      </c>
      <c r="Q1484" s="183">
        <f>IFERROR(_xll.qlIndexFixing(ONIndex1Y,I1484,TRUE,_xll.ohTrigger(RecalcTrigger,Trigger1Y)),NA())</f>
        <v>1.5374013871332082E-2</v>
      </c>
    </row>
    <row r="1485" spans="2:17" x14ac:dyDescent="0.2">
      <c r="B1485" s="39" t="s">
        <v>42</v>
      </c>
      <c r="D1485" s="42">
        <f>_xll.qlCalendarAdvance(Calendar,$D1484,B1485,"f",FALSE)</f>
        <v>49993</v>
      </c>
      <c r="E1485" s="177">
        <f>_xll.qlInterestRateIndexValueDate(IndexON,D1485)</f>
        <v>49993</v>
      </c>
      <c r="F1485" s="193">
        <f>IFERROR(_xll.qlIndexFixing(IndexON,D1485,TRUE,_xll.ohTrigger(RecalcTrigger,TriggerON)),NA())</f>
        <v>1.4753946761381087E-2</v>
      </c>
      <c r="H1485" s="42">
        <f>_xll.qlCalendarAdvance(Calendar,$H1484,B1485,"f",FALSE)</f>
        <v>49993</v>
      </c>
      <c r="I1485" s="177">
        <f>_xll.qlInterestRateIndexValueDate(Index1M,$H1485)</f>
        <v>49997</v>
      </c>
      <c r="J1485" s="182">
        <f>IFERROR(_xll.qlIndexFixing(Index1M,$H1485,TRUE,_xll.ohTrigger(RecalcTrigger,Trigger1M)),NA())</f>
        <v>1.4687859942310588E-2</v>
      </c>
      <c r="K1485" s="44">
        <f>IFERROR(_xll.qlIndexFixing(Index3M,H1485,TRUE,_xll.ohTrigger(RecalcTrigger,Trigger3M)),NA())</f>
        <v>1.5037612231696225E-2</v>
      </c>
      <c r="L1485" s="44">
        <f>IFERROR(_xll.qlIndexFixing(Index6M,$H1485,TRUE,_xll.ohTrigger(RecalcTrigger,Trigger6M)),NA())</f>
        <v>1.4983502132632297E-2</v>
      </c>
      <c r="M1485" s="183">
        <f>IFERROR(_xll.qlIndexFixing(Index1Y,$H1485,TRUE,_xll.ohTrigger(RecalcTrigger,Trigger1Y)),NA())</f>
        <v>1.5188844967782982E-2</v>
      </c>
      <c r="N1485" s="182">
        <f>IFERROR(_xll.qlIndexFixing(ONIndex1M,I1485,TRUE,_xll.ohTrigger(RecalcTrigger,Trigger1M)),NA())</f>
        <v>1.46983155627467E-2</v>
      </c>
      <c r="O1485" s="44">
        <f>IFERROR(_xll.qlIndexFixing(ONIndex3M,I1485,TRUE,_xll.ohTrigger(RecalcTrigger,Trigger3M)),NA())</f>
        <v>1.5076010072734292E-2</v>
      </c>
      <c r="P1485" s="44">
        <f>IFERROR(_xll.qlIndexFixing(ONIndex6M,I1485,TRUE,_xll.ohTrigger(RecalcTrigger,Trigger6M)),NA())</f>
        <v>1.5063929590999336E-2</v>
      </c>
      <c r="Q1485" s="183">
        <f>IFERROR(_xll.qlIndexFixing(ONIndex1Y,I1485,TRUE,_xll.ohTrigger(RecalcTrigger,Trigger1Y)),NA())</f>
        <v>1.5362543022821029E-2</v>
      </c>
    </row>
    <row r="1486" spans="2:17" x14ac:dyDescent="0.2">
      <c r="B1486" s="39" t="s">
        <v>42</v>
      </c>
      <c r="D1486" s="42">
        <f>_xll.qlCalendarAdvance(Calendar,$D1485,B1486,"f",FALSE)</f>
        <v>50000</v>
      </c>
      <c r="E1486" s="177">
        <f>_xll.qlInterestRateIndexValueDate(IndexON,D1486)</f>
        <v>50000</v>
      </c>
      <c r="F1486" s="193">
        <f>IFERROR(_xll.qlIndexFixing(IndexON,D1486,TRUE,_xll.ohTrigger(RecalcTrigger,TriggerON)),NA())</f>
        <v>1.4743781404771283E-2</v>
      </c>
      <c r="H1486" s="42">
        <f>_xll.qlCalendarAdvance(Calendar,$H1485,B1486,"f",FALSE)</f>
        <v>50000</v>
      </c>
      <c r="I1486" s="177">
        <f>_xll.qlInterestRateIndexValueDate(Index1M,$H1486)</f>
        <v>50004</v>
      </c>
      <c r="J1486" s="182">
        <f>IFERROR(_xll.qlIndexFixing(Index1M,$H1486,TRUE,_xll.ohTrigger(RecalcTrigger,Trigger1M)),NA())</f>
        <v>1.4675271130642977E-2</v>
      </c>
      <c r="K1486" s="44">
        <f>IFERROR(_xll.qlIndexFixing(Index3M,H1486,TRUE,_xll.ohTrigger(RecalcTrigger,Trigger3M)),NA())</f>
        <v>1.5026819803078479E-2</v>
      </c>
      <c r="L1486" s="44">
        <f>IFERROR(_xll.qlIndexFixing(Index6M,$H1486,TRUE,_xll.ohTrigger(RecalcTrigger,Trigger6M)),NA())</f>
        <v>1.4972630750785398E-2</v>
      </c>
      <c r="M1486" s="183">
        <f>IFERROR(_xll.qlIndexFixing(Index1Y,$H1486,TRUE,_xll.ohTrigger(RecalcTrigger,Trigger1Y)),NA())</f>
        <v>1.5177568312390064E-2</v>
      </c>
      <c r="N1486" s="182">
        <f>IFERROR(_xll.qlIndexFixing(ONIndex1M,I1486,TRUE,_xll.ohTrigger(RecalcTrigger,Trigger1M)),NA())</f>
        <v>1.4687593047071346E-2</v>
      </c>
      <c r="O1486" s="44">
        <f>IFERROR(_xll.qlIndexFixing(ONIndex3M,I1486,TRUE,_xll.ohTrigger(RecalcTrigger,Trigger3M)),NA())</f>
        <v>1.5065223132513239E-2</v>
      </c>
      <c r="P1486" s="44">
        <f>IFERROR(_xll.qlIndexFixing(ONIndex6M,I1486,TRUE,_xll.ohTrigger(RecalcTrigger,Trigger6M)),NA())</f>
        <v>1.5053012954524547E-2</v>
      </c>
      <c r="Q1486" s="183">
        <f>IFERROR(_xll.qlIndexFixing(ONIndex1Y,I1486,TRUE,_xll.ohTrigger(RecalcTrigger,Trigger1Y)),NA())</f>
        <v>1.5351082361760859E-2</v>
      </c>
    </row>
    <row r="1487" spans="2:17" x14ac:dyDescent="0.2">
      <c r="B1487" s="39" t="s">
        <v>42</v>
      </c>
      <c r="D1487" s="42">
        <f>_xll.qlCalendarAdvance(Calendar,$D1486,B1487,"f",FALSE)</f>
        <v>50007</v>
      </c>
      <c r="E1487" s="177">
        <f>_xll.qlInterestRateIndexValueDate(IndexON,D1487)</f>
        <v>50007</v>
      </c>
      <c r="F1487" s="193">
        <f>IFERROR(_xll.qlIndexFixing(IndexON,D1487,TRUE,_xll.ohTrigger(RecalcTrigger,TriggerON)),NA())</f>
        <v>1.4733620188955854E-2</v>
      </c>
      <c r="H1487" s="42">
        <f>_xll.qlCalendarAdvance(Calendar,$H1486,B1487,"f",FALSE)</f>
        <v>50007</v>
      </c>
      <c r="I1487" s="177">
        <f>_xll.qlInterestRateIndexValueDate(Index1M,$H1487)</f>
        <v>50011</v>
      </c>
      <c r="J1487" s="182">
        <f>IFERROR(_xll.qlIndexFixing(Index1M,$H1487,TRUE,_xll.ohTrigger(RecalcTrigger,Trigger1M)),NA())</f>
        <v>1.4665953427738781E-2</v>
      </c>
      <c r="K1487" s="44">
        <f>IFERROR(_xll.qlIndexFixing(Index3M,H1487,TRUE,_xll.ohTrigger(RecalcTrigger,Trigger3M)),NA())</f>
        <v>1.5016946481591908E-2</v>
      </c>
      <c r="L1487" s="44">
        <f>IFERROR(_xll.qlIndexFixing(Index6M,$H1487,TRUE,_xll.ohTrigger(RecalcTrigger,Trigger6M)),NA())</f>
        <v>1.4961308719173623E-2</v>
      </c>
      <c r="M1487" s="183">
        <f>IFERROR(_xll.qlIndexFixing(Index1Y,$H1487,TRUE,_xll.ohTrigger(RecalcTrigger,Trigger1Y)),NA())</f>
        <v>1.5166307622737218E-2</v>
      </c>
      <c r="N1487" s="182">
        <f>IFERROR(_xll.qlIndexFixing(ONIndex1M,I1487,TRUE,_xll.ohTrigger(RecalcTrigger,Trigger1M)),NA())</f>
        <v>1.4676876889669899E-2</v>
      </c>
      <c r="O1487" s="44">
        <f>IFERROR(_xll.qlIndexFixing(ONIndex3M,I1487,TRUE,_xll.ohTrigger(RecalcTrigger,Trigger3M)),NA())</f>
        <v>1.5054441132900109E-2</v>
      </c>
      <c r="P1487" s="44">
        <f>IFERROR(_xll.qlIndexFixing(ONIndex6M,I1487,TRUE,_xll.ohTrigger(RecalcTrigger,Trigger6M)),NA())</f>
        <v>1.5042104745228713E-2</v>
      </c>
      <c r="Q1487" s="183">
        <f>IFERROR(_xll.qlIndexFixing(ONIndex1Y,I1487,TRUE,_xll.ohTrigger(RecalcTrigger,Trigger1Y)),NA())</f>
        <v>1.5339632090629607E-2</v>
      </c>
    </row>
    <row r="1488" spans="2:17" x14ac:dyDescent="0.2">
      <c r="B1488" s="39" t="s">
        <v>42</v>
      </c>
      <c r="D1488" s="42">
        <f>_xll.qlCalendarAdvance(Calendar,$D1487,B1488,"f",FALSE)</f>
        <v>50014</v>
      </c>
      <c r="E1488" s="177">
        <f>_xll.qlInterestRateIndexValueDate(IndexON,D1488)</f>
        <v>50014</v>
      </c>
      <c r="F1488" s="193">
        <f>IFERROR(_xll.qlIndexFixing(IndexON,D1488,TRUE,_xll.ohTrigger(RecalcTrigger,TriggerON)),NA())</f>
        <v>1.472346331659935E-2</v>
      </c>
      <c r="H1488" s="42">
        <f>_xll.qlCalendarAdvance(Calendar,$H1487,B1488,"f",FALSE)</f>
        <v>50014</v>
      </c>
      <c r="I1488" s="177">
        <f>_xll.qlInterestRateIndexValueDate(Index1M,$H1488)</f>
        <v>50018</v>
      </c>
      <c r="J1488" s="182">
        <f>IFERROR(_xll.qlIndexFixing(Index1M,$H1488,TRUE,_xll.ohTrigger(RecalcTrigger,Trigger1M)),NA())</f>
        <v>1.4655243734387273E-2</v>
      </c>
      <c r="K1488" s="44">
        <f>IFERROR(_xll.qlIndexFixing(Index3M,H1488,TRUE,_xll.ohTrigger(RecalcTrigger,Trigger3M)),NA())</f>
        <v>1.5006166620554318E-2</v>
      </c>
      <c r="L1488" s="44">
        <f>IFERROR(_xll.qlIndexFixing(Index6M,$H1488,TRUE,_xll.ohTrigger(RecalcTrigger,Trigger6M)),NA())</f>
        <v>1.4950460130441658E-2</v>
      </c>
      <c r="M1488" s="183">
        <f>IFERROR(_xll.qlIndexFixing(Index1Y,$H1488,TRUE,_xll.ohTrigger(RecalcTrigger,Trigger1Y)),NA())</f>
        <v>1.5155063104005193E-2</v>
      </c>
      <c r="N1488" s="182">
        <f>IFERROR(_xll.qlIndexFixing(ONIndex1M,I1488,TRUE,_xll.ohTrigger(RecalcTrigger,Trigger1M)),NA())</f>
        <v>1.4666167306449651E-2</v>
      </c>
      <c r="O1488" s="44">
        <f>IFERROR(_xll.qlIndexFixing(ONIndex3M,I1488,TRUE,_xll.ohTrigger(RecalcTrigger,Trigger3M)),NA())</f>
        <v>1.5043664273415303E-2</v>
      </c>
      <c r="P1488" s="44">
        <f>IFERROR(_xll.qlIndexFixing(ONIndex6M,I1488,TRUE,_xll.ohTrigger(RecalcTrigger,Trigger6M)),NA())</f>
        <v>1.5031205163191785E-2</v>
      </c>
      <c r="Q1488" s="183">
        <f>IFERROR(_xll.qlIndexFixing(ONIndex1Y,I1488,TRUE,_xll.ohTrigger(RecalcTrigger,Trigger1Y)),NA())</f>
        <v>1.5328192411985242E-2</v>
      </c>
    </row>
    <row r="1489" spans="2:17" x14ac:dyDescent="0.2">
      <c r="B1489" s="39" t="s">
        <v>42</v>
      </c>
      <c r="D1489" s="42">
        <f>_xll.qlCalendarAdvance(Calendar,$D1488,B1489,"f",FALSE)</f>
        <v>50021</v>
      </c>
      <c r="E1489" s="177">
        <f>_xll.qlInterestRateIndexValueDate(IndexON,D1489)</f>
        <v>50021</v>
      </c>
      <c r="F1489" s="193">
        <f>IFERROR(_xll.qlIndexFixing(IndexON,D1489,TRUE,_xll.ohTrigger(RecalcTrigger,TriggerON)),NA())</f>
        <v>1.4713310990419615E-2</v>
      </c>
      <c r="H1489" s="42">
        <f>_xll.qlCalendarAdvance(Calendar,$H1488,B1489,"f",FALSE)</f>
        <v>50021</v>
      </c>
      <c r="I1489" s="177">
        <f>_xll.qlInterestRateIndexValueDate(Index1M,$H1489)</f>
        <v>50025</v>
      </c>
      <c r="J1489" s="182">
        <f>IFERROR(_xll.qlIndexFixing(Index1M,$H1489,TRUE,_xll.ohTrigger(RecalcTrigger,Trigger1M)),NA())</f>
        <v>1.4644541250123287E-2</v>
      </c>
      <c r="K1489" s="44">
        <f>IFERROR(_xll.qlIndexFixing(Index3M,H1489,TRUE,_xll.ohTrigger(RecalcTrigger,Trigger3M)),NA())</f>
        <v>1.4995393361240339E-2</v>
      </c>
      <c r="L1489" s="44">
        <f>IFERROR(_xll.qlIndexFixing(Index6M,$H1489,TRUE,_xll.ohTrigger(RecalcTrigger,Trigger6M)),NA())</f>
        <v>1.4939623042026876E-2</v>
      </c>
      <c r="M1489" s="183">
        <f>IFERROR(_xll.qlIndexFixing(Index1Y,$H1489,TRUE,_xll.ohTrigger(RecalcTrigger,Trigger1Y)),NA())</f>
        <v>1.514383496136576E-2</v>
      </c>
      <c r="N1489" s="182">
        <f>IFERROR(_xll.qlIndexFixing(ONIndex1M,I1489,TRUE,_xll.ohTrigger(RecalcTrigger,Trigger1M)),NA())</f>
        <v>1.4655464513158023E-2</v>
      </c>
      <c r="O1489" s="44">
        <f>IFERROR(_xll.qlIndexFixing(ONIndex3M,I1489,TRUE,_xll.ohTrigger(RecalcTrigger,Trigger3M)),NA())</f>
        <v>1.5032892753099603E-2</v>
      </c>
      <c r="P1489" s="44">
        <f>IFERROR(_xll.qlIndexFixing(ONIndex6M,I1489,TRUE,_xll.ohTrigger(RecalcTrigger,Trigger6M)),NA())</f>
        <v>1.5020314408413782E-2</v>
      </c>
      <c r="Q1489" s="183">
        <f>IFERROR(_xll.qlIndexFixing(ONIndex1Y,I1489,TRUE,_xll.ohTrigger(RecalcTrigger,Trigger1Y)),NA())</f>
        <v>1.5316763528545607E-2</v>
      </c>
    </row>
    <row r="1490" spans="2:17" x14ac:dyDescent="0.2">
      <c r="B1490" s="39" t="s">
        <v>42</v>
      </c>
      <c r="D1490" s="42">
        <f>_xll.qlCalendarAdvance(Calendar,$D1489,B1490,"f",FALSE)</f>
        <v>50028</v>
      </c>
      <c r="E1490" s="177">
        <f>_xll.qlInterestRateIndexValueDate(IndexON,D1490)</f>
        <v>50028</v>
      </c>
      <c r="F1490" s="193">
        <f>IFERROR(_xll.qlIndexFixing(IndexON,D1490,TRUE,_xll.ohTrigger(RecalcTrigger,TriggerON)),NA())</f>
        <v>1.4703163413107845E-2</v>
      </c>
      <c r="H1490" s="42">
        <f>_xll.qlCalendarAdvance(Calendar,$H1489,B1490,"f",FALSE)</f>
        <v>50028</v>
      </c>
      <c r="I1490" s="177">
        <f>_xll.qlInterestRateIndexValueDate(Index1M,$H1490)</f>
        <v>50032</v>
      </c>
      <c r="J1490" s="182">
        <f>IFERROR(_xll.qlIndexFixing(Index1M,$H1490,TRUE,_xll.ohTrigger(RecalcTrigger,Trigger1M)),NA())</f>
        <v>1.4633846191011409E-2</v>
      </c>
      <c r="K1490" s="44">
        <f>IFERROR(_xll.qlIndexFixing(Index3M,H1490,TRUE,_xll.ohTrigger(RecalcTrigger,Trigger3M)),NA())</f>
        <v>1.4984626903570053E-2</v>
      </c>
      <c r="L1490" s="44">
        <f>IFERROR(_xll.qlIndexFixing(Index6M,$H1490,TRUE,_xll.ohTrigger(RecalcTrigger,Trigger6M)),NA())</f>
        <v>1.4928797655281618E-2</v>
      </c>
      <c r="M1490" s="183">
        <f>IFERROR(_xll.qlIndexFixing(Index1Y,$H1490,TRUE,_xll.ohTrigger(RecalcTrigger,Trigger1Y)),NA())</f>
        <v>1.5132623399981709E-2</v>
      </c>
      <c r="N1490" s="182">
        <f>IFERROR(_xll.qlIndexFixing(ONIndex1M,I1490,TRUE,_xll.ohTrigger(RecalcTrigger,Trigger1M)),NA())</f>
        <v>1.4638660075556587E-2</v>
      </c>
      <c r="O1490" s="44">
        <f>IFERROR(_xll.qlIndexFixing(ONIndex3M,I1490,TRUE,_xll.ohTrigger(RecalcTrigger,Trigger3M)),NA())</f>
        <v>1.5015977344665643E-2</v>
      </c>
      <c r="P1490" s="44">
        <f>IFERROR(_xll.qlIndexFixing(ONIndex6M,I1490,TRUE,_xll.ohTrigger(RecalcTrigger,Trigger6M)),NA())</f>
        <v>1.5003218681020059E-2</v>
      </c>
      <c r="Q1490" s="183">
        <f>IFERROR(_xll.qlIndexFixing(ONIndex1Y,I1490,TRUE,_xll.ohTrigger(RecalcTrigger,Trigger1Y)),NA())</f>
        <v>1.529882615240119E-2</v>
      </c>
    </row>
    <row r="1491" spans="2:17" x14ac:dyDescent="0.2">
      <c r="B1491" s="39" t="s">
        <v>42</v>
      </c>
      <c r="D1491" s="42">
        <f>_xll.qlCalendarAdvance(Calendar,$D1490,B1491,"f",FALSE)</f>
        <v>50038</v>
      </c>
      <c r="E1491" s="177">
        <f>_xll.qlInterestRateIndexValueDate(IndexON,D1491)</f>
        <v>50038</v>
      </c>
      <c r="F1491" s="193">
        <f>IFERROR(_xll.qlIndexFixing(IndexON,D1491,TRUE,_xll.ohTrigger(RecalcTrigger,TriggerON)),NA())</f>
        <v>1.4689524393753928E-2</v>
      </c>
      <c r="H1491" s="42">
        <f>_xll.qlCalendarAdvance(Calendar,$H1490,B1491,"f",FALSE)</f>
        <v>50038</v>
      </c>
      <c r="I1491" s="177">
        <f>_xll.qlInterestRateIndexValueDate(Index1M,$H1491)</f>
        <v>50040</v>
      </c>
      <c r="J1491" s="182">
        <f>IFERROR(_xll.qlIndexFixing(Index1M,$H1491,TRUE,_xll.ohTrigger(RecalcTrigger,Trigger1M)),NA())</f>
        <v>1.4622098440453257E-2</v>
      </c>
      <c r="K1491" s="44">
        <f>IFERROR(_xll.qlIndexFixing(Index3M,H1491,TRUE,_xll.ohTrigger(RecalcTrigger,Trigger3M)),NA())</f>
        <v>1.4972330965517422E-2</v>
      </c>
      <c r="L1491" s="44">
        <f>IFERROR(_xll.qlIndexFixing(Index6M,$H1491,TRUE,_xll.ohTrigger(RecalcTrigger,Trigger6M)),NA())</f>
        <v>1.4916900236378757E-2</v>
      </c>
      <c r="M1491" s="183">
        <f>IFERROR(_xll.qlIndexFixing(Index1Y,$H1491,TRUE,_xll.ohTrigger(RecalcTrigger,Trigger1Y)),NA())</f>
        <v>1.5119830753721485E-2</v>
      </c>
      <c r="N1491" s="182">
        <f>IFERROR(_xll.qlIndexFixing(ONIndex1M,I1491,TRUE,_xll.ohTrigger(RecalcTrigger,Trigger1M)),NA())</f>
        <v>1.462797573318575E-2</v>
      </c>
      <c r="O1491" s="44">
        <f>IFERROR(_xll.qlIndexFixing(ONIndex3M,I1491,TRUE,_xll.ohTrigger(RecalcTrigger,Trigger3M)),NA())</f>
        <v>1.5005220468475855E-2</v>
      </c>
      <c r="P1491" s="44">
        <f>IFERROR(_xll.qlIndexFixing(ONIndex6M,I1491,TRUE,_xll.ohTrigger(RecalcTrigger,Trigger6M)),NA())</f>
        <v>1.499235154343026E-2</v>
      </c>
      <c r="Q1491" s="183">
        <f>IFERROR(_xll.qlIndexFixing(ONIndex1Y,I1491,TRUE,_xll.ohTrigger(RecalcTrigger,Trigger1Y)),NA())</f>
        <v>1.5287425958172562E-2</v>
      </c>
    </row>
    <row r="1492" spans="2:17" x14ac:dyDescent="0.2">
      <c r="B1492" s="39" t="s">
        <v>42</v>
      </c>
      <c r="D1492" s="42">
        <f>_xll.qlCalendarAdvance(Calendar,$D1491,B1492,"f",FALSE)</f>
        <v>50045</v>
      </c>
      <c r="E1492" s="177">
        <f>_xll.qlInterestRateIndexValueDate(IndexON,D1492)</f>
        <v>50045</v>
      </c>
      <c r="F1492" s="193">
        <f>IFERROR(_xll.qlIndexFixing(IndexON,D1492,TRUE,_xll.ohTrigger(RecalcTrigger,TriggerON)),NA())</f>
        <v>1.4679389257583608E-2</v>
      </c>
      <c r="H1492" s="42">
        <f>_xll.qlCalendarAdvance(Calendar,$H1491,B1492,"f",FALSE)</f>
        <v>50045</v>
      </c>
      <c r="I1492" s="177">
        <f>_xll.qlInterestRateIndexValueDate(Index1M,$H1492)</f>
        <v>50047</v>
      </c>
      <c r="J1492" s="182">
        <f>IFERROR(_xll.qlIndexFixing(Index1M,$H1492,TRUE,_xll.ohTrigger(RecalcTrigger,Trigger1M)),NA())</f>
        <v>1.4610022911108316E-2</v>
      </c>
      <c r="K1492" s="44">
        <f>IFERROR(_xll.qlIndexFixing(Index3M,H1492,TRUE,_xll.ohTrigger(RecalcTrigger,Trigger3M)),NA())</f>
        <v>1.4961579755993881E-2</v>
      </c>
      <c r="L1492" s="44">
        <f>IFERROR(_xll.qlIndexFixing(Index6M,$H1492,TRUE,_xll.ohTrigger(RecalcTrigger,Trigger6M)),NA())</f>
        <v>1.4906100112807602E-2</v>
      </c>
      <c r="M1492" s="183">
        <f>IFERROR(_xll.qlIndexFixing(Index1Y,$H1492,TRUE,_xll.ohTrigger(RecalcTrigger,Trigger1Y)),NA())</f>
        <v>1.5108655414416359E-2</v>
      </c>
      <c r="N1492" s="182">
        <f>IFERROR(_xll.qlIndexFixing(ONIndex1M,I1492,TRUE,_xll.ohTrigger(RecalcTrigger,Trigger1M)),NA())</f>
        <v>1.4620942499803391E-2</v>
      </c>
      <c r="O1492" s="44">
        <f>IFERROR(_xll.qlIndexFixing(ONIndex3M,I1492,TRUE,_xll.ohTrigger(RecalcTrigger,Trigger3M)),NA())</f>
        <v>1.4998165524300333E-2</v>
      </c>
      <c r="P1492" s="44">
        <f>IFERROR(_xll.qlIndexFixing(ONIndex6M,I1492,TRUE,_xll.ohTrigger(RecalcTrigger,Trigger6M)),NA())</f>
        <v>1.4985218924001842E-2</v>
      </c>
      <c r="Q1492" s="183">
        <f>IFERROR(_xll.qlIndexFixing(ONIndex1Y,I1492,TRUE,_xll.ohTrigger(RecalcTrigger,Trigger1Y)),NA())</f>
        <v>1.5279938582226649E-2</v>
      </c>
    </row>
    <row r="1493" spans="2:17" x14ac:dyDescent="0.2">
      <c r="B1493" s="39" t="s">
        <v>42</v>
      </c>
      <c r="D1493" s="42">
        <f>_xll.qlCalendarAdvance(Calendar,$D1492,B1493,"f",FALSE)</f>
        <v>50052</v>
      </c>
      <c r="E1493" s="177">
        <f>_xll.qlInterestRateIndexValueDate(IndexON,D1493)</f>
        <v>50052</v>
      </c>
      <c r="F1493" s="193">
        <f>IFERROR(_xll.qlIndexFixing(IndexON,D1493,TRUE,_xll.ohTrigger(RecalcTrigger,TriggerON)),NA())</f>
        <v>1.466925953532261E-2</v>
      </c>
      <c r="H1493" s="42">
        <f>_xll.qlCalendarAdvance(Calendar,$H1492,B1493,"f",FALSE)</f>
        <v>50052</v>
      </c>
      <c r="I1493" s="177">
        <f>_xll.qlInterestRateIndexValueDate(Index1M,$H1493)</f>
        <v>50054</v>
      </c>
      <c r="J1493" s="182">
        <f>IFERROR(_xll.qlIndexFixing(Index1M,$H1493,TRUE,_xll.ohTrigger(RecalcTrigger,Trigger1M)),NA())</f>
        <v>1.4599352928615614E-2</v>
      </c>
      <c r="K1493" s="44">
        <f>IFERROR(_xll.qlIndexFixing(Index3M,H1493,TRUE,_xll.ohTrigger(RecalcTrigger,Trigger3M)),NA())</f>
        <v>1.4950835976422105E-2</v>
      </c>
      <c r="L1493" s="44">
        <f>IFERROR(_xll.qlIndexFixing(Index6M,$H1493,TRUE,_xll.ohTrigger(RecalcTrigger,Trigger6M)),NA())</f>
        <v>1.4895312308483948E-2</v>
      </c>
      <c r="M1493" s="183">
        <f>IFERROR(_xll.qlIndexFixing(Index1Y,$H1493,TRUE,_xll.ohTrigger(RecalcTrigger,Trigger1Y)),NA())</f>
        <v>1.5097497301110929E-2</v>
      </c>
      <c r="N1493" s="182">
        <f>IFERROR(_xll.qlIndexFixing(ONIndex1M,I1493,TRUE,_xll.ohTrigger(RecalcTrigger,Trigger1M)),NA())</f>
        <v>1.4610270385837509E-2</v>
      </c>
      <c r="O1493" s="44">
        <f>IFERROR(_xll.qlIndexFixing(ONIndex3M,I1493,TRUE,_xll.ohTrigger(RecalcTrigger,Trigger3M)),NA())</f>
        <v>1.4987418249070572E-2</v>
      </c>
      <c r="P1493" s="44">
        <f>IFERROR(_xll.qlIndexFixing(ONIndex6M,I1493,TRUE,_xll.ohTrigger(RecalcTrigger,Trigger6M)),NA())</f>
        <v>1.4974367364484209E-2</v>
      </c>
      <c r="Q1493" s="183">
        <f>IFERROR(_xll.qlIndexFixing(ONIndex1Y,I1493,TRUE,_xll.ohTrigger(RecalcTrigger,Trigger1Y)),NA())</f>
        <v>1.5268557294234597E-2</v>
      </c>
    </row>
    <row r="1494" spans="2:17" x14ac:dyDescent="0.2">
      <c r="B1494" s="39" t="s">
        <v>42</v>
      </c>
      <c r="D1494" s="42">
        <f>_xll.qlCalendarAdvance(Calendar,$D1493,B1494,"f",FALSE)</f>
        <v>50059</v>
      </c>
      <c r="E1494" s="177">
        <f>_xll.qlInterestRateIndexValueDate(IndexON,D1494)</f>
        <v>50059</v>
      </c>
      <c r="F1494" s="193">
        <f>IFERROR(_xll.qlIndexFixing(IndexON,D1494,TRUE,_xll.ohTrigger(RecalcTrigger,TriggerON)),NA())</f>
        <v>1.4659135429688774E-2</v>
      </c>
      <c r="H1494" s="42">
        <f>_xll.qlCalendarAdvance(Calendar,$H1493,B1494,"f",FALSE)</f>
        <v>50059</v>
      </c>
      <c r="I1494" s="177">
        <f>_xll.qlInterestRateIndexValueDate(Index1M,$H1494)</f>
        <v>50061</v>
      </c>
      <c r="J1494" s="182">
        <f>IFERROR(_xll.qlIndexFixing(Index1M,$H1494,TRUE,_xll.ohTrigger(RecalcTrigger,Trigger1M)),NA())</f>
        <v>1.4588691298581032E-2</v>
      </c>
      <c r="K1494" s="44">
        <f>IFERROR(_xll.qlIndexFixing(Index3M,H1494,TRUE,_xll.ohTrigger(RecalcTrigger,Trigger3M)),NA())</f>
        <v>1.4940099826715958E-2</v>
      </c>
      <c r="L1494" s="44">
        <f>IFERROR(_xll.qlIndexFixing(Index6M,$H1494,TRUE,_xll.ohTrigger(RecalcTrigger,Trigger6M)),NA())</f>
        <v>1.488453702473316E-2</v>
      </c>
      <c r="M1494" s="183">
        <f>IFERROR(_xll.qlIndexFixing(Index1Y,$H1494,TRUE,_xll.ohTrigger(RecalcTrigger,Trigger1Y)),NA())</f>
        <v>1.508635661893404E-2</v>
      </c>
      <c r="N1494" s="182">
        <f>IFERROR(_xll.qlIndexFixing(ONIndex1M,I1494,TRUE,_xll.ohTrigger(RecalcTrigger,Trigger1M)),NA())</f>
        <v>1.4599606203846704E-2</v>
      </c>
      <c r="O1494" s="44">
        <f>IFERROR(_xll.qlIndexFixing(ONIndex3M,I1494,TRUE,_xll.ohTrigger(RecalcTrigger,Trigger3M)),NA())</f>
        <v>1.4976677367286584E-2</v>
      </c>
      <c r="P1494" s="44">
        <f>IFERROR(_xll.qlIndexFixing(ONIndex6M,I1494,TRUE,_xll.ohTrigger(RecalcTrigger,Trigger6M)),NA())</f>
        <v>1.4963525691058521E-2</v>
      </c>
      <c r="Q1494" s="183">
        <f>IFERROR(_xll.qlIndexFixing(ONIndex1Y,I1494,TRUE,_xll.ohTrigger(RecalcTrigger,Trigger1Y)),NA())</f>
        <v>1.5257187874055944E-2</v>
      </c>
    </row>
    <row r="1495" spans="2:17" x14ac:dyDescent="0.2">
      <c r="B1495" s="39" t="s">
        <v>42</v>
      </c>
      <c r="D1495" s="42">
        <f>_xll.qlCalendarAdvance(Calendar,$D1494,B1495,"f",FALSE)</f>
        <v>50066</v>
      </c>
      <c r="E1495" s="177">
        <f>_xll.qlInterestRateIndexValueDate(IndexON,D1495)</f>
        <v>50066</v>
      </c>
      <c r="F1495" s="193">
        <f>IFERROR(_xll.qlIndexFixing(IndexON,D1495,TRUE,_xll.ohTrigger(RecalcTrigger,TriggerON)),NA())</f>
        <v>1.4649017143160137E-2</v>
      </c>
      <c r="H1495" s="42">
        <f>_xll.qlCalendarAdvance(Calendar,$H1494,B1495,"f",FALSE)</f>
        <v>50066</v>
      </c>
      <c r="I1495" s="177">
        <f>_xll.qlInterestRateIndexValueDate(Index1M,$H1495)</f>
        <v>50068</v>
      </c>
      <c r="J1495" s="182">
        <f>IFERROR(_xll.qlIndexFixing(Index1M,$H1495,TRUE,_xll.ohTrigger(RecalcTrigger,Trigger1M)),NA())</f>
        <v>1.4579433557565302E-2</v>
      </c>
      <c r="K1495" s="44">
        <f>IFERROR(_xll.qlIndexFixing(Index3M,H1495,TRUE,_xll.ohTrigger(RecalcTrigger,Trigger3M)),NA())</f>
        <v>1.4929371506784861E-2</v>
      </c>
      <c r="L1495" s="44">
        <f>IFERROR(_xll.qlIndexFixing(Index6M,$H1495,TRUE,_xll.ohTrigger(RecalcTrigger,Trigger6M)),NA())</f>
        <v>1.4873774462877952E-2</v>
      </c>
      <c r="M1495" s="183">
        <f>IFERROR(_xll.qlIndexFixing(Index1Y,$H1495,TRUE,_xll.ohTrigger(RecalcTrigger,Trigger1Y)),NA())</f>
        <v>1.5075233573006214E-2</v>
      </c>
      <c r="N1495" s="182">
        <f>IFERROR(_xll.qlIndexFixing(ONIndex1M,I1495,TRUE,_xll.ohTrigger(RecalcTrigger,Trigger1M)),NA())</f>
        <v>1.4588950169764914E-2</v>
      </c>
      <c r="O1495" s="44">
        <f>IFERROR(_xll.qlIndexFixing(ONIndex3M,I1495,TRUE,_xll.ohTrigger(RecalcTrigger,Trigger3M)),NA())</f>
        <v>1.496594307817567E-2</v>
      </c>
      <c r="P1495" s="44">
        <f>IFERROR(_xll.qlIndexFixing(ONIndex6M,I1495,TRUE,_xll.ohTrigger(RecalcTrigger,Trigger6M)),NA())</f>
        <v>1.495269410375144E-2</v>
      </c>
      <c r="Q1495" s="183">
        <f>IFERROR(_xll.qlIndexFixing(ONIndex1Y,I1495,TRUE,_xll.ohTrigger(RecalcTrigger,Trigger1Y)),NA())</f>
        <v>1.5245830524301951E-2</v>
      </c>
    </row>
    <row r="1496" spans="2:17" x14ac:dyDescent="0.2">
      <c r="B1496" s="39" t="s">
        <v>42</v>
      </c>
      <c r="D1496" s="42">
        <f>_xll.qlCalendarAdvance(Calendar,$D1495,B1496,"f",FALSE)</f>
        <v>50073</v>
      </c>
      <c r="E1496" s="177">
        <f>_xll.qlInterestRateIndexValueDate(IndexON,D1496)</f>
        <v>50073</v>
      </c>
      <c r="F1496" s="193">
        <f>IFERROR(_xll.qlIndexFixing(IndexON,D1496,TRUE,_xll.ohTrigger(RecalcTrigger,TriggerON)),NA())</f>
        <v>1.4638904878614412E-2</v>
      </c>
      <c r="H1496" s="42">
        <f>_xll.qlCalendarAdvance(Calendar,$H1495,B1496,"f",FALSE)</f>
        <v>50073</v>
      </c>
      <c r="I1496" s="177">
        <f>_xll.qlInterestRateIndexValueDate(Index1M,$H1496)</f>
        <v>50075</v>
      </c>
      <c r="J1496" s="182">
        <f>IFERROR(_xll.qlIndexFixing(Index1M,$H1496,TRUE,_xll.ohTrigger(RecalcTrigger,Trigger1M)),NA())</f>
        <v>1.4569718467419992E-2</v>
      </c>
      <c r="K1496" s="44">
        <f>IFERROR(_xll.qlIndexFixing(Index3M,H1496,TRUE,_xll.ohTrigger(RecalcTrigger,Trigger3M)),NA())</f>
        <v>1.4919106671473007E-2</v>
      </c>
      <c r="L1496" s="44">
        <f>IFERROR(_xll.qlIndexFixing(Index6M,$H1496,TRUE,_xll.ohTrigger(RecalcTrigger,Trigger6M)),NA())</f>
        <v>1.4863024824236626E-2</v>
      </c>
      <c r="M1496" s="183">
        <f>IFERROR(_xll.qlIndexFixing(Index1Y,$H1496,TRUE,_xll.ohTrigger(RecalcTrigger,Trigger1Y)),NA())</f>
        <v>1.5064128368439435E-2</v>
      </c>
      <c r="N1496" s="182">
        <f>IFERROR(_xll.qlIndexFixing(ONIndex1M,I1496,TRUE,_xll.ohTrigger(RecalcTrigger,Trigger1M)),NA())</f>
        <v>1.4578302499339557E-2</v>
      </c>
      <c r="O1496" s="44">
        <f>IFERROR(_xll.qlIndexFixing(ONIndex3M,I1496,TRUE,_xll.ohTrigger(RecalcTrigger,Trigger3M)),NA())</f>
        <v>1.4955215581071712E-2</v>
      </c>
      <c r="P1496" s="44">
        <f>IFERROR(_xll.qlIndexFixing(ONIndex6M,I1496,TRUE,_xll.ohTrigger(RecalcTrigger,Trigger6M)),NA())</f>
        <v>1.4941872802669565E-2</v>
      </c>
      <c r="Q1496" s="183">
        <f>IFERROR(_xll.qlIndexFixing(ONIndex1Y,I1496,TRUE,_xll.ohTrigger(RecalcTrigger,Trigger1Y)),NA())</f>
        <v>1.5234485447637169E-2</v>
      </c>
    </row>
    <row r="1497" spans="2:17" x14ac:dyDescent="0.2">
      <c r="B1497" s="39" t="s">
        <v>42</v>
      </c>
      <c r="D1497" s="42">
        <f>_xll.qlCalendarAdvance(Calendar,$D1496,B1497,"f",FALSE)</f>
        <v>50080</v>
      </c>
      <c r="E1497" s="177">
        <f>_xll.qlInterestRateIndexValueDate(IndexON,D1497)</f>
        <v>50080</v>
      </c>
      <c r="F1497" s="193">
        <f>IFERROR(_xll.qlIndexFixing(IndexON,D1497,TRUE,_xll.ohTrigger(RecalcTrigger,TriggerON)),NA())</f>
        <v>1.4628798838689505E-2</v>
      </c>
      <c r="H1497" s="42">
        <f>_xll.qlCalendarAdvance(Calendar,$H1496,B1497,"f",FALSE)</f>
        <v>50080</v>
      </c>
      <c r="I1497" s="177">
        <f>_xll.qlInterestRateIndexValueDate(Index1M,$H1497)</f>
        <v>50082</v>
      </c>
      <c r="J1497" s="182">
        <f>IFERROR(_xll.qlIndexFixing(Index1M,$H1497,TRUE,_xll.ohTrigger(RecalcTrigger,Trigger1M)),NA())</f>
        <v>1.4559082046421741E-2</v>
      </c>
      <c r="K1497" s="44">
        <f>IFERROR(_xll.qlIndexFixing(Index3M,H1497,TRUE,_xll.ohTrigger(RecalcTrigger,Trigger3M)),NA())</f>
        <v>1.4908394428893286E-2</v>
      </c>
      <c r="L1497" s="44">
        <f>IFERROR(_xll.qlIndexFixing(Index6M,$H1497,TRUE,_xll.ohTrigger(RecalcTrigger,Trigger6M)),NA())</f>
        <v>1.485228831012262E-2</v>
      </c>
      <c r="M1497" s="183">
        <f>IFERROR(_xll.qlIndexFixing(Index1Y,$H1497,TRUE,_xll.ohTrigger(RecalcTrigger,Trigger1Y)),NA())</f>
        <v>1.5053041210338017E-2</v>
      </c>
      <c r="N1497" s="182">
        <f>IFERROR(_xll.qlIndexFixing(ONIndex1M,I1497,TRUE,_xll.ohTrigger(RecalcTrigger,Trigger1M)),NA())</f>
        <v>1.4567663408424636E-2</v>
      </c>
      <c r="O1497" s="44">
        <f>IFERROR(_xll.qlIndexFixing(ONIndex3M,I1497,TRUE,_xll.ohTrigger(RecalcTrigger,Trigger3M)),NA())</f>
        <v>1.4944495075148723E-2</v>
      </c>
      <c r="P1497" s="44">
        <f>IFERROR(_xll.qlIndexFixing(ONIndex6M,I1497,TRUE,_xll.ohTrigger(RecalcTrigger,Trigger6M)),NA())</f>
        <v>1.493106198775962E-2</v>
      </c>
      <c r="Q1497" s="183">
        <f>IFERROR(_xll.qlIndexFixing(ONIndex1Y,I1497,TRUE,_xll.ohTrigger(RecalcTrigger,Trigger1Y)),NA())</f>
        <v>1.522315284661957E-2</v>
      </c>
    </row>
    <row r="1498" spans="2:17" x14ac:dyDescent="0.2">
      <c r="B1498" s="39" t="s">
        <v>42</v>
      </c>
      <c r="D1498" s="42">
        <f>_xll.qlCalendarAdvance(Calendar,$D1497,B1498,"f",FALSE)</f>
        <v>50087</v>
      </c>
      <c r="E1498" s="177">
        <f>_xll.qlInterestRateIndexValueDate(IndexON,D1498)</f>
        <v>50087</v>
      </c>
      <c r="F1498" s="193">
        <f>IFERROR(_xll.qlIndexFixing(IndexON,D1498,TRUE,_xll.ohTrigger(RecalcTrigger,TriggerON)),NA())</f>
        <v>1.4618699225943388E-2</v>
      </c>
      <c r="H1498" s="42">
        <f>_xll.qlCalendarAdvance(Calendar,$H1497,B1498,"f",FALSE)</f>
        <v>50087</v>
      </c>
      <c r="I1498" s="177">
        <f>_xll.qlInterestRateIndexValueDate(Index1M,$H1498)</f>
        <v>50089</v>
      </c>
      <c r="J1498" s="182">
        <f>IFERROR(_xll.qlIndexFixing(Index1M,$H1498,TRUE,_xll.ohTrigger(RecalcTrigger,Trigger1M)),NA())</f>
        <v>1.4548454761609582E-2</v>
      </c>
      <c r="K1498" s="44">
        <f>IFERROR(_xll.qlIndexFixing(Index3M,H1498,TRUE,_xll.ohTrigger(RecalcTrigger,Trigger3M)),NA())</f>
        <v>1.4897690600859926E-2</v>
      </c>
      <c r="L1498" s="44">
        <f>IFERROR(_xll.qlIndexFixing(Index6M,$H1498,TRUE,_xll.ohTrigger(RecalcTrigger,Trigger6M)),NA())</f>
        <v>1.4841565121846726E-2</v>
      </c>
      <c r="M1498" s="183">
        <f>IFERROR(_xll.qlIndexFixing(Index1Y,$H1498,TRUE,_xll.ohTrigger(RecalcTrigger,Trigger1Y)),NA())</f>
        <v>1.5041972303797521E-2</v>
      </c>
      <c r="N1498" s="182">
        <f>IFERROR(_xll.qlIndexFixing(ONIndex1M,I1498,TRUE,_xll.ohTrigger(RecalcTrigger,Trigger1M)),NA())</f>
        <v>1.4557033112900797E-2</v>
      </c>
      <c r="O1498" s="44">
        <f>IFERROR(_xll.qlIndexFixing(ONIndex3M,I1498,TRUE,_xll.ohTrigger(RecalcTrigger,Trigger3M)),NA())</f>
        <v>1.4933781759687292E-2</v>
      </c>
      <c r="P1498" s="44">
        <f>IFERROR(_xll.qlIndexFixing(ONIndex6M,I1498,TRUE,_xll.ohTrigger(RecalcTrigger,Trigger6M)),NA())</f>
        <v>1.4920261859154849E-2</v>
      </c>
      <c r="Q1498" s="183">
        <f>IFERROR(_xll.qlIndexFixing(ONIndex1Y,I1498,TRUE,_xll.ohTrigger(RecalcTrigger,Trigger1Y)),NA())</f>
        <v>1.5211832923940349E-2</v>
      </c>
    </row>
    <row r="1499" spans="2:17" x14ac:dyDescent="0.2">
      <c r="B1499" s="39" t="s">
        <v>42</v>
      </c>
      <c r="D1499" s="42">
        <f>_xll.qlCalendarAdvance(Calendar,$D1498,B1499,"f",FALSE)</f>
        <v>50094</v>
      </c>
      <c r="E1499" s="177">
        <f>_xll.qlInterestRateIndexValueDate(IndexON,D1499)</f>
        <v>50094</v>
      </c>
      <c r="F1499" s="193">
        <f>IFERROR(_xll.qlIndexFixing(IndexON,D1499,TRUE,_xll.ohTrigger(RecalcTrigger,TriggerON)),NA())</f>
        <v>1.4608606243253774E-2</v>
      </c>
      <c r="H1499" s="42">
        <f>_xll.qlCalendarAdvance(Calendar,$H1498,B1499,"f",FALSE)</f>
        <v>50094</v>
      </c>
      <c r="I1499" s="177">
        <f>_xll.qlInterestRateIndexValueDate(Index1M,$H1499)</f>
        <v>50096</v>
      </c>
      <c r="J1499" s="182">
        <f>IFERROR(_xll.qlIndexFixing(Index1M,$H1499,TRUE,_xll.ohTrigger(RecalcTrigger,Trigger1M)),NA())</f>
        <v>1.4537836829019275E-2</v>
      </c>
      <c r="K1499" s="44">
        <f>IFERROR(_xll.qlIndexFixing(Index3M,H1499,TRUE,_xll.ohTrigger(RecalcTrigger,Trigger3M)),NA())</f>
        <v>1.4886995387270558E-2</v>
      </c>
      <c r="L1499" s="44">
        <f>IFERROR(_xll.qlIndexFixing(Index6M,$H1499,TRUE,_xll.ohTrigger(RecalcTrigger,Trigger6M)),NA())</f>
        <v>1.4830855460713997E-2</v>
      </c>
      <c r="M1499" s="183">
        <f>IFERROR(_xll.qlIndexFixing(Index1Y,$H1499,TRUE,_xll.ohTrigger(RecalcTrigger,Trigger1Y)),NA())</f>
        <v>1.5030921853906056E-2</v>
      </c>
      <c r="N1499" s="182">
        <f>IFERROR(_xll.qlIndexFixing(ONIndex1M,I1499,TRUE,_xll.ohTrigger(RecalcTrigger,Trigger1M)),NA())</f>
        <v>1.454641182856875E-2</v>
      </c>
      <c r="O1499" s="44">
        <f>IFERROR(_xll.qlIndexFixing(ONIndex3M,I1499,TRUE,_xll.ohTrigger(RecalcTrigger,Trigger3M)),NA())</f>
        <v>1.4923075833914723E-2</v>
      </c>
      <c r="P1499" s="44">
        <f>IFERROR(_xll.qlIndexFixing(ONIndex6M,I1499,TRUE,_xll.ohTrigger(RecalcTrigger,Trigger6M)),NA())</f>
        <v>1.4909472616855268E-2</v>
      </c>
      <c r="Q1499" s="183">
        <f>IFERROR(_xll.qlIndexFixing(ONIndex1Y,I1499,TRUE,_xll.ohTrigger(RecalcTrigger,Trigger1Y)),NA())</f>
        <v>1.5200525882184124E-2</v>
      </c>
    </row>
    <row r="1500" spans="2:17" x14ac:dyDescent="0.2">
      <c r="B1500" s="39" t="s">
        <v>42</v>
      </c>
      <c r="D1500" s="42">
        <f>_xll.qlCalendarAdvance(Calendar,$D1499,B1500,"f",FALSE)</f>
        <v>50101</v>
      </c>
      <c r="E1500" s="177">
        <f>_xll.qlInterestRateIndexValueDate(IndexON,D1500)</f>
        <v>50101</v>
      </c>
      <c r="F1500" s="193">
        <f>IFERROR(_xll.qlIndexFixing(IndexON,D1500,TRUE,_xll.ohTrigger(RecalcTrigger,TriggerON)),NA())</f>
        <v>1.4598520093178635E-2</v>
      </c>
      <c r="H1500" s="42">
        <f>_xll.qlCalendarAdvance(Calendar,$H1499,B1500,"f",FALSE)</f>
        <v>50101</v>
      </c>
      <c r="I1500" s="177">
        <f>_xll.qlInterestRateIndexValueDate(Index1M,$H1500)</f>
        <v>50103</v>
      </c>
      <c r="J1500" s="182">
        <f>IFERROR(_xll.qlIndexFixing(Index1M,$H1500,TRUE,_xll.ohTrigger(RecalcTrigger,Trigger1M)),NA())</f>
        <v>1.4524445177896972E-2</v>
      </c>
      <c r="K1500" s="44">
        <f>IFERROR(_xll.qlIndexFixing(Index3M,H1500,TRUE,_xll.ohTrigger(RecalcTrigger,Trigger3M)),NA())</f>
        <v>1.4874945109589225E-2</v>
      </c>
      <c r="L1500" s="44">
        <f>IFERROR(_xll.qlIndexFixing(Index6M,$H1500,TRUE,_xll.ohTrigger(RecalcTrigger,Trigger6M)),NA())</f>
        <v>1.4818794952668204E-2</v>
      </c>
      <c r="M1500" s="183">
        <f>IFERROR(_xll.qlIndexFixing(Index1Y,$H1500,TRUE,_xll.ohTrigger(RecalcTrigger,Trigger1Y)),NA())</f>
        <v>1.5019890065743191E-2</v>
      </c>
      <c r="N1500" s="182">
        <f>IFERROR(_xll.qlIndexFixing(ONIndex1M,I1500,TRUE,_xll.ohTrigger(RecalcTrigger,Trigger1M)),NA())</f>
        <v>1.4535799771282498E-2</v>
      </c>
      <c r="O1500" s="44">
        <f>IFERROR(_xll.qlIndexFixing(ONIndex3M,I1500,TRUE,_xll.ohTrigger(RecalcTrigger,Trigger3M)),NA())</f>
        <v>1.4912377497164897E-2</v>
      </c>
      <c r="P1500" s="44">
        <f>IFERROR(_xll.qlIndexFixing(ONIndex6M,I1500,TRUE,_xll.ohTrigger(RecalcTrigger,Trigger6M)),NA())</f>
        <v>1.4898694460940831E-2</v>
      </c>
      <c r="Q1500" s="183">
        <f>IFERROR(_xll.qlIndexFixing(ONIndex1Y,I1500,TRUE,_xll.ohTrigger(RecalcTrigger,Trigger1Y)),NA())</f>
        <v>1.5189231924015445E-2</v>
      </c>
    </row>
    <row r="1501" spans="2:17" x14ac:dyDescent="0.2">
      <c r="B1501" s="39" t="s">
        <v>42</v>
      </c>
      <c r="D1501" s="42">
        <f>_xll.qlCalendarAdvance(Calendar,$D1500,B1501,"f",FALSE)</f>
        <v>50108</v>
      </c>
      <c r="E1501" s="177">
        <f>_xll.qlInterestRateIndexValueDate(IndexON,D1501)</f>
        <v>50108</v>
      </c>
      <c r="F1501" s="193">
        <f>IFERROR(_xll.qlIndexFixing(IndexON,D1501,TRUE,_xll.ohTrigger(RecalcTrigger,TriggerON)),NA())</f>
        <v>1.4588440978515749E-2</v>
      </c>
      <c r="H1501" s="42">
        <f>_xll.qlCalendarAdvance(Calendar,$H1500,B1501,"f",FALSE)</f>
        <v>50108</v>
      </c>
      <c r="I1501" s="177">
        <f>_xll.qlInterestRateIndexValueDate(Index1M,$H1501)</f>
        <v>50110</v>
      </c>
      <c r="J1501" s="182">
        <f>IFERROR(_xll.qlIndexFixing(Index1M,$H1501,TRUE,_xll.ohTrigger(RecalcTrigger,Trigger1M)),NA())</f>
        <v>1.4514311907757619E-2</v>
      </c>
      <c r="K1501" s="44">
        <f>IFERROR(_xll.qlIndexFixing(Index3M,H1501,TRUE,_xll.ohTrigger(RecalcTrigger,Trigger3M)),NA())</f>
        <v>1.4864268454112118E-2</v>
      </c>
      <c r="L1501" s="44">
        <f>IFERROR(_xll.qlIndexFixing(Index6M,$H1501,TRUE,_xll.ohTrigger(RecalcTrigger,Trigger6M)),NA())</f>
        <v>1.4808114835060081E-2</v>
      </c>
      <c r="M1501" s="183">
        <f>IFERROR(_xll.qlIndexFixing(Index1Y,$H1501,TRUE,_xll.ohTrigger(RecalcTrigger,Trigger1Y)),NA())</f>
        <v>1.5008877144380614E-2</v>
      </c>
      <c r="N1501" s="182">
        <f>IFERROR(_xll.qlIndexFixing(ONIndex1M,I1501,TRUE,_xll.ohTrigger(RecalcTrigger,Trigger1M)),NA())</f>
        <v>1.4525197156896041E-2</v>
      </c>
      <c r="O1501" s="44">
        <f>IFERROR(_xll.qlIndexFixing(ONIndex3M,I1501,TRUE,_xll.ohTrigger(RecalcTrigger,Trigger3M)),NA())</f>
        <v>1.4901686948558535E-2</v>
      </c>
      <c r="P1501" s="44">
        <f>IFERROR(_xll.qlIndexFixing(ONIndex6M,I1501,TRUE,_xll.ohTrigger(RecalcTrigger,Trigger6M)),NA())</f>
        <v>1.4887927591464845E-2</v>
      </c>
      <c r="Q1501" s="183">
        <f>IFERROR(_xll.qlIndexFixing(ONIndex1Y,I1501,TRUE,_xll.ohTrigger(RecalcTrigger,Trigger1Y)),NA())</f>
        <v>1.5177951252018929E-2</v>
      </c>
    </row>
    <row r="1502" spans="2:17" x14ac:dyDescent="0.2">
      <c r="B1502" s="39" t="s">
        <v>42</v>
      </c>
      <c r="D1502" s="42">
        <f>_xll.qlCalendarAdvance(Calendar,$D1501,B1502,"f",FALSE)</f>
        <v>50115</v>
      </c>
      <c r="E1502" s="177">
        <f>_xll.qlInterestRateIndexValueDate(IndexON,D1502)</f>
        <v>50115</v>
      </c>
      <c r="F1502" s="193">
        <f>IFERROR(_xll.qlIndexFixing(IndexON,D1502,TRUE,_xll.ohTrigger(RecalcTrigger,TriggerON)),NA())</f>
        <v>1.4578369101823085E-2</v>
      </c>
      <c r="H1502" s="42">
        <f>_xll.qlCalendarAdvance(Calendar,$H1501,B1502,"f",FALSE)</f>
        <v>50115</v>
      </c>
      <c r="I1502" s="177">
        <f>_xll.qlInterestRateIndexValueDate(Index1M,$H1502)</f>
        <v>50117</v>
      </c>
      <c r="J1502" s="182">
        <f>IFERROR(_xll.qlIndexFixing(Index1M,$H1502,TRUE,_xll.ohTrigger(RecalcTrigger,Trigger1M)),NA())</f>
        <v>1.4503724876188622E-2</v>
      </c>
      <c r="K1502" s="44">
        <f>IFERROR(_xll.qlIndexFixing(Index3M,H1502,TRUE,_xll.ohTrigger(RecalcTrigger,Trigger3M)),NA())</f>
        <v>1.4853601057669421E-2</v>
      </c>
      <c r="L1502" s="44">
        <f>IFERROR(_xll.qlIndexFixing(Index6M,$H1502,TRUE,_xll.ohTrigger(RecalcTrigger,Trigger6M)),NA())</f>
        <v>1.4797448894305561E-2</v>
      </c>
      <c r="M1502" s="183">
        <f>IFERROR(_xll.qlIndexFixing(Index1Y,$H1502,TRUE,_xll.ohTrigger(RecalcTrigger,Trigger1Y)),NA())</f>
        <v>1.4997883294882124E-2</v>
      </c>
      <c r="N1502" s="182">
        <f>IFERROR(_xll.qlIndexFixing(ONIndex1M,I1502,TRUE,_xll.ohTrigger(RecalcTrigger,Trigger1M)),NA())</f>
        <v>1.4514604201236736E-2</v>
      </c>
      <c r="O1502" s="44">
        <f>IFERROR(_xll.qlIndexFixing(ONIndex3M,I1502,TRUE,_xll.ohTrigger(RecalcTrigger,Trigger3M)),NA())</f>
        <v>1.4891004387429518E-2</v>
      </c>
      <c r="P1502" s="44">
        <f>IFERROR(_xll.qlIndexFixing(ONIndex6M,I1502,TRUE,_xll.ohTrigger(RecalcTrigger,Trigger6M)),NA())</f>
        <v>1.4877172208480616E-2</v>
      </c>
      <c r="Q1502" s="183">
        <f>IFERROR(_xll.qlIndexFixing(ONIndex1Y,I1502,TRUE,_xll.ohTrigger(RecalcTrigger,Trigger1Y)),NA())</f>
        <v>1.5166684068832481E-2</v>
      </c>
    </row>
    <row r="1503" spans="2:17" x14ac:dyDescent="0.2">
      <c r="B1503" s="39" t="s">
        <v>42</v>
      </c>
      <c r="D1503" s="42">
        <f>_xll.qlCalendarAdvance(Calendar,$D1502,B1503,"f",FALSE)</f>
        <v>50122</v>
      </c>
      <c r="E1503" s="177">
        <f>_xll.qlInterestRateIndexValueDate(IndexON,D1503)</f>
        <v>50122</v>
      </c>
      <c r="F1503" s="193">
        <f>IFERROR(_xll.qlIndexFixing(IndexON,D1503,TRUE,_xll.ohTrigger(RecalcTrigger,TriggerON)),NA())</f>
        <v>1.4568304665818488E-2</v>
      </c>
      <c r="H1503" s="42">
        <f>_xll.qlCalendarAdvance(Calendar,$H1502,B1503,"f",FALSE)</f>
        <v>50122</v>
      </c>
      <c r="I1503" s="177">
        <f>_xll.qlInterestRateIndexValueDate(Index1M,$H1503)</f>
        <v>50124</v>
      </c>
      <c r="J1503" s="182">
        <f>IFERROR(_xll.qlIndexFixing(Index1M,$H1503,TRUE,_xll.ohTrigger(RecalcTrigger,Trigger1M)),NA())</f>
        <v>1.4493148141767003E-2</v>
      </c>
      <c r="K1503" s="44">
        <f>IFERROR(_xll.qlIndexFixing(Index3M,H1503,TRUE,_xll.ohTrigger(RecalcTrigger,Trigger3M)),NA())</f>
        <v>1.4842943120171653E-2</v>
      </c>
      <c r="L1503" s="44">
        <f>IFERROR(_xll.qlIndexFixing(Index6M,$H1503,TRUE,_xll.ohTrigger(RecalcTrigger,Trigger6M)),NA())</f>
        <v>1.4786797331715354E-2</v>
      </c>
      <c r="M1503" s="183">
        <f>IFERROR(_xll.qlIndexFixing(Index1Y,$H1503,TRUE,_xll.ohTrigger(RecalcTrigger,Trigger1Y)),NA())</f>
        <v>1.498690872230342E-2</v>
      </c>
      <c r="N1503" s="182">
        <f>IFERROR(_xll.qlIndexFixing(ONIndex1M,I1503,TRUE,_xll.ohTrigger(RecalcTrigger,Trigger1M)),NA())</f>
        <v>1.4504021120131938E-2</v>
      </c>
      <c r="O1503" s="44">
        <f>IFERROR(_xll.qlIndexFixing(ONIndex3M,I1503,TRUE,_xll.ohTrigger(RecalcTrigger,Trigger3M)),NA())</f>
        <v>1.488033001300515E-2</v>
      </c>
      <c r="P1503" s="44">
        <f>IFERROR(_xll.qlIndexFixing(ONIndex6M,I1503,TRUE,_xll.ohTrigger(RecalcTrigger,Trigger6M)),NA())</f>
        <v>1.4866428512014807E-2</v>
      </c>
      <c r="Q1503" s="183">
        <f>IFERROR(_xll.qlIndexFixing(ONIndex1Y,I1503,TRUE,_xll.ohTrigger(RecalcTrigger,Trigger1Y)),NA())</f>
        <v>1.5155430577067364E-2</v>
      </c>
    </row>
    <row r="1504" spans="2:17" x14ac:dyDescent="0.2">
      <c r="B1504" s="39" t="s">
        <v>42</v>
      </c>
      <c r="D1504" s="42">
        <f>_xll.qlCalendarAdvance(Calendar,$D1503,B1504,"f",FALSE)</f>
        <v>50129</v>
      </c>
      <c r="E1504" s="177">
        <f>_xll.qlInterestRateIndexValueDate(IndexON,D1504)</f>
        <v>50129</v>
      </c>
      <c r="F1504" s="193">
        <f>IFERROR(_xll.qlIndexFixing(IndexON,D1504,TRUE,_xll.ohTrigger(RecalcTrigger,TriggerON)),NA())</f>
        <v>1.4558247873219798E-2</v>
      </c>
      <c r="H1504" s="42">
        <f>_xll.qlCalendarAdvance(Calendar,$H1503,B1504,"f",FALSE)</f>
        <v>50129</v>
      </c>
      <c r="I1504" s="177">
        <f>_xll.qlInterestRateIndexValueDate(Index1M,$H1504)</f>
        <v>50131</v>
      </c>
      <c r="J1504" s="182">
        <f>IFERROR(_xll.qlIndexFixing(Index1M,$H1504,TRUE,_xll.ohTrigger(RecalcTrigger,Trigger1M)),NA())</f>
        <v>1.4482581920562348E-2</v>
      </c>
      <c r="K1504" s="44">
        <f>IFERROR(_xll.qlIndexFixing(Index3M,H1504,TRUE,_xll.ohTrigger(RecalcTrigger,Trigger3M)),NA())</f>
        <v>1.4832748387807583E-2</v>
      </c>
      <c r="L1504" s="44">
        <f>IFERROR(_xll.qlIndexFixing(Index6M,$H1504,TRUE,_xll.ohTrigger(RecalcTrigger,Trigger6M)),NA())</f>
        <v>1.4776612545827784E-2</v>
      </c>
      <c r="M1504" s="183">
        <f>IFERROR(_xll.qlIndexFixing(Index1Y,$H1504,TRUE,_xll.ohTrigger(RecalcTrigger,Trigger1Y)),NA())</f>
        <v>1.4975953631692537E-2</v>
      </c>
      <c r="N1504" s="182">
        <f>IFERROR(_xll.qlIndexFixing(ONIndex1M,I1504,TRUE,_xll.ohTrigger(RecalcTrigger,Trigger1M)),NA())</f>
        <v>1.4488336822910952E-2</v>
      </c>
      <c r="O1504" s="44">
        <f>IFERROR(_xll.qlIndexFixing(ONIndex3M,I1504,TRUE,_xll.ohTrigger(RecalcTrigger,Trigger3M)),NA())</f>
        <v>1.4864481677934194E-2</v>
      </c>
      <c r="P1504" s="44">
        <f>IFERROR(_xll.qlIndexFixing(ONIndex6M,I1504,TRUE,_xll.ohTrigger(RecalcTrigger,Trigger6M)),NA())</f>
        <v>1.4850488349358315E-2</v>
      </c>
      <c r="Q1504" s="183">
        <f>IFERROR(_xll.qlIndexFixing(ONIndex1Y,I1504,TRUE,_xll.ohTrigger(RecalcTrigger,Trigger1Y)),NA())</f>
        <v>1.5138741591753657E-2</v>
      </c>
    </row>
    <row r="1505" spans="2:17" x14ac:dyDescent="0.2">
      <c r="B1505" s="39" t="s">
        <v>42</v>
      </c>
      <c r="D1505" s="42">
        <f>_xll.qlCalendarAdvance(Calendar,$D1504,B1505,"f",FALSE)</f>
        <v>50137</v>
      </c>
      <c r="E1505" s="177">
        <f>_xll.qlInterestRateIndexValueDate(IndexON,D1505)</f>
        <v>50137</v>
      </c>
      <c r="F1505" s="193">
        <f>IFERROR(_xll.qlIndexFixing(IndexON,D1505,TRUE,_xll.ohTrigger(RecalcTrigger,TriggerON)),NA())</f>
        <v>1.4546764015195279E-2</v>
      </c>
      <c r="H1505" s="42">
        <f>_xll.qlCalendarAdvance(Calendar,$H1504,B1505,"f",FALSE)</f>
        <v>50137</v>
      </c>
      <c r="I1505" s="177">
        <f>_xll.qlInterestRateIndexValueDate(Index1M,$H1505)</f>
        <v>50139</v>
      </c>
      <c r="J1505" s="182">
        <f>IFERROR(_xll.qlIndexFixing(Index1M,$H1505,TRUE,_xll.ohTrigger(RecalcTrigger,Trigger1M)),NA())</f>
        <v>1.4470981550416817E-2</v>
      </c>
      <c r="K1505" s="44">
        <f>IFERROR(_xll.qlIndexFixing(Index3M,H1505,TRUE,_xll.ohTrigger(RecalcTrigger,Trigger3M)),NA())</f>
        <v>1.4820590660786415E-2</v>
      </c>
      <c r="L1505" s="44">
        <f>IFERROR(_xll.qlIndexFixing(Index6M,$H1505,TRUE,_xll.ohTrigger(RecalcTrigger,Trigger6M)),NA())</f>
        <v>1.4764473313296687E-2</v>
      </c>
      <c r="M1505" s="183">
        <f>IFERROR(_xll.qlIndexFixing(Index1Y,$H1505,TRUE,_xll.ohTrigger(RecalcTrigger,Trigger1Y)),NA())</f>
        <v>1.4963457646632245E-2</v>
      </c>
      <c r="N1505" s="182">
        <f>IFERROR(_xll.qlIndexFixing(ONIndex1M,I1505,TRUE,_xll.ohTrigger(RecalcTrigger,Trigger1M)),NA())</f>
        <v>1.4479287018085429E-2</v>
      </c>
      <c r="O1505" s="44">
        <f>IFERROR(_xll.qlIndexFixing(ONIndex3M,I1505,TRUE,_xll.ohTrigger(RecalcTrigger,Trigger3M)),NA())</f>
        <v>1.4855350181095517E-2</v>
      </c>
      <c r="P1505" s="44">
        <f>IFERROR(_xll.qlIndexFixing(ONIndex6M,I1505,TRUE,_xll.ohTrigger(RecalcTrigger,Trigger6M)),NA())</f>
        <v>1.4841304511028497E-2</v>
      </c>
      <c r="Q1505" s="183">
        <f>IFERROR(_xll.qlIndexFixing(ONIndex1Y,I1505,TRUE,_xll.ohTrigger(RecalcTrigger,Trigger1Y)),NA())</f>
        <v>1.5129124896553492E-2</v>
      </c>
    </row>
    <row r="1506" spans="2:17" x14ac:dyDescent="0.2">
      <c r="B1506" s="39" t="s">
        <v>42</v>
      </c>
      <c r="D1506" s="42">
        <f>_xll.qlCalendarAdvance(Calendar,$D1505,B1506,"f",FALSE)</f>
        <v>50144</v>
      </c>
      <c r="E1506" s="177">
        <f>_xll.qlInterestRateIndexValueDate(IndexON,D1506)</f>
        <v>50144</v>
      </c>
      <c r="F1506" s="193">
        <f>IFERROR(_xll.qlIndexFixing(IndexON,D1506,TRUE,_xll.ohTrigger(RecalcTrigger,TriggerON)),NA())</f>
        <v>1.4536724283749081E-2</v>
      </c>
      <c r="H1506" s="42">
        <f>_xll.qlCalendarAdvance(Calendar,$H1505,B1506,"f",FALSE)</f>
        <v>50144</v>
      </c>
      <c r="I1506" s="177">
        <f>_xll.qlInterestRateIndexValueDate(Index1M,$H1506)</f>
        <v>50146</v>
      </c>
      <c r="J1506" s="182">
        <f>IFERROR(_xll.qlIndexFixing(Index1M,$H1506,TRUE,_xll.ohTrigger(RecalcTrigger,Trigger1M)),NA())</f>
        <v>1.4460438205392279E-2</v>
      </c>
      <c r="K1506" s="44">
        <f>IFERROR(_xll.qlIndexFixing(Index3M,H1506,TRUE,_xll.ohTrigger(RecalcTrigger,Trigger3M)),NA())</f>
        <v>1.4809963431094121E-2</v>
      </c>
      <c r="L1506" s="44">
        <f>IFERROR(_xll.qlIndexFixing(Index6M,$H1506,TRUE,_xll.ohTrigger(RecalcTrigger,Trigger6M)),NA())</f>
        <v>1.475386754119614E-2</v>
      </c>
      <c r="M1506" s="183">
        <f>IFERROR(_xll.qlIndexFixing(Index1Y,$H1506,TRUE,_xll.ohTrigger(RecalcTrigger,Trigger1Y)),NA())</f>
        <v>1.4952544993525612E-2</v>
      </c>
      <c r="N1506" s="182">
        <f>IFERROR(_xll.qlIndexFixing(ONIndex1M,I1506,TRUE,_xll.ohTrigger(RecalcTrigger,Trigger1M)),NA())</f>
        <v>1.4468738748387722E-2</v>
      </c>
      <c r="O1506" s="44">
        <f>IFERROR(_xll.qlIndexFixing(ONIndex3M,I1506,TRUE,_xll.ohTrigger(RecalcTrigger,Trigger3M)),NA())</f>
        <v>1.4844704985650381E-2</v>
      </c>
      <c r="P1506" s="44">
        <f>IFERROR(_xll.qlIndexFixing(ONIndex6M,I1506,TRUE,_xll.ohTrigger(RecalcTrigger,Trigger6M)),NA())</f>
        <v>1.4830601502549001E-2</v>
      </c>
      <c r="Q1506" s="183">
        <f>IFERROR(_xll.qlIndexFixing(ONIndex1Y,I1506,TRUE,_xll.ohTrigger(RecalcTrigger,Trigger1Y)),NA())</f>
        <v>1.511791875781654E-2</v>
      </c>
    </row>
    <row r="1507" spans="2:17" x14ac:dyDescent="0.2">
      <c r="B1507" s="39" t="s">
        <v>42</v>
      </c>
      <c r="D1507" s="42">
        <f>_xll.qlCalendarAdvance(Calendar,$D1506,B1507,"f",FALSE)</f>
        <v>50151</v>
      </c>
      <c r="E1507" s="177">
        <f>_xll.qlInterestRateIndexValueDate(IndexON,D1507)</f>
        <v>50151</v>
      </c>
      <c r="F1507" s="193">
        <f>IFERROR(_xll.qlIndexFixing(IndexON,D1507,TRUE,_xll.ohTrigger(RecalcTrigger,TriggerON)),NA())</f>
        <v>1.4526692832799171E-2</v>
      </c>
      <c r="H1507" s="42">
        <f>_xll.qlCalendarAdvance(Calendar,$H1506,B1507,"f",FALSE)</f>
        <v>50151</v>
      </c>
      <c r="I1507" s="177">
        <f>_xll.qlInterestRateIndexValueDate(Index1M,$H1507)</f>
        <v>50153</v>
      </c>
      <c r="J1507" s="182">
        <f>IFERROR(_xll.qlIndexFixing(Index1M,$H1507,TRUE,_xll.ohTrigger(RecalcTrigger,Trigger1M)),NA())</f>
        <v>1.4449906036477778E-2</v>
      </c>
      <c r="K1507" s="44">
        <f>IFERROR(_xll.qlIndexFixing(Index3M,H1507,TRUE,_xll.ohTrigger(RecalcTrigger,Trigger3M)),NA())</f>
        <v>1.4799346473500603E-2</v>
      </c>
      <c r="L1507" s="44">
        <f>IFERROR(_xll.qlIndexFixing(Index6M,$H1507,TRUE,_xll.ohTrigger(RecalcTrigger,Trigger6M)),NA())</f>
        <v>1.4743276965906835E-2</v>
      </c>
      <c r="M1507" s="183">
        <f>IFERROR(_xll.qlIndexFixing(Index1Y,$H1507,TRUE,_xll.ohTrigger(RecalcTrigger,Trigger1Y)),NA())</f>
        <v>1.4939828294386785E-2</v>
      </c>
      <c r="N1507" s="182">
        <f>IFERROR(_xll.qlIndexFixing(ONIndex1M,I1507,TRUE,_xll.ohTrigger(RecalcTrigger,Trigger1M)),NA())</f>
        <v>1.4458201276852378E-2</v>
      </c>
      <c r="O1507" s="44">
        <f>IFERROR(_xll.qlIndexFixing(ONIndex3M,I1507,TRUE,_xll.ohTrigger(RecalcTrigger,Trigger3M)),NA())</f>
        <v>1.483406882953453E-2</v>
      </c>
      <c r="P1507" s="44">
        <f>IFERROR(_xll.qlIndexFixing(ONIndex6M,I1507,TRUE,_xll.ohTrigger(RecalcTrigger,Trigger6M)),NA())</f>
        <v>1.4819911036196842E-2</v>
      </c>
      <c r="Q1507" s="183">
        <f>IFERROR(_xll.qlIndexFixing(ONIndex1Y,I1507,TRUE,_xll.ohTrigger(RecalcTrigger,Trigger1Y)),NA())</f>
        <v>1.5106727176874557E-2</v>
      </c>
    </row>
    <row r="1508" spans="2:17" x14ac:dyDescent="0.2">
      <c r="B1508" s="39" t="s">
        <v>42</v>
      </c>
      <c r="D1508" s="42">
        <f>_xll.qlCalendarAdvance(Calendar,$D1507,B1508,"f",FALSE)</f>
        <v>50158</v>
      </c>
      <c r="E1508" s="177">
        <f>_xll.qlInterestRateIndexValueDate(IndexON,D1508)</f>
        <v>50158</v>
      </c>
      <c r="F1508" s="193">
        <f>IFERROR(_xll.qlIndexFixing(IndexON,D1508,TRUE,_xll.ohTrigger(RecalcTrigger,TriggerON)),NA())</f>
        <v>1.4516669864743648E-2</v>
      </c>
      <c r="H1508" s="42">
        <f>_xll.qlCalendarAdvance(Calendar,$H1507,B1508,"f",FALSE)</f>
        <v>50158</v>
      </c>
      <c r="I1508" s="177">
        <f>_xll.qlInterestRateIndexValueDate(Index1M,$H1508)</f>
        <v>50160</v>
      </c>
      <c r="J1508" s="182">
        <f>IFERROR(_xll.qlIndexFixing(Index1M,$H1508,TRUE,_xll.ohTrigger(RecalcTrigger,Trigger1M)),NA())</f>
        <v>1.4440768347156711E-2</v>
      </c>
      <c r="K1508" s="44">
        <f>IFERROR(_xll.qlIndexFixing(Index3M,H1508,TRUE,_xll.ohTrigger(RecalcTrigger,Trigger3M)),NA())</f>
        <v>1.4788287801118469E-2</v>
      </c>
      <c r="L1508" s="44">
        <f>IFERROR(_xll.qlIndexFixing(Index6M,$H1508,TRUE,_xll.ohTrigger(RecalcTrigger,Trigger6M)),NA())</f>
        <v>1.4732701788712131E-2</v>
      </c>
      <c r="M1508" s="183">
        <f>IFERROR(_xll.qlIndexFixing(Index1Y,$H1508,TRUE,_xll.ohTrigger(RecalcTrigger,Trigger1Y)),NA())</f>
        <v>1.4930780271385337E-2</v>
      </c>
      <c r="N1508" s="182">
        <f>IFERROR(_xll.qlIndexFixing(ONIndex1M,I1508,TRUE,_xll.ohTrigger(RecalcTrigger,Trigger1M)),NA())</f>
        <v>1.4446171951236764E-2</v>
      </c>
      <c r="O1508" s="44">
        <f>IFERROR(_xll.qlIndexFixing(ONIndex3M,I1508,TRUE,_xll.ohTrigger(RecalcTrigger,Trigger3M)),NA())</f>
        <v>1.4821924546595255E-2</v>
      </c>
      <c r="P1508" s="44">
        <f>IFERROR(_xll.qlIndexFixing(ONIndex6M,I1508,TRUE,_xll.ohTrigger(RecalcTrigger,Trigger6M)),NA())</f>
        <v>1.4807708974835521E-2</v>
      </c>
      <c r="Q1508" s="183">
        <f>IFERROR(_xll.qlIndexFixing(ONIndex1Y,I1508,TRUE,_xll.ohTrigger(RecalcTrigger,Trigger1Y)),NA())</f>
        <v>1.5093954884690675E-2</v>
      </c>
    </row>
    <row r="1509" spans="2:17" x14ac:dyDescent="0.2">
      <c r="B1509" s="39" t="s">
        <v>42</v>
      </c>
      <c r="D1509" s="42">
        <f>_xll.qlCalendarAdvance(Calendar,$D1508,B1509,"f",FALSE)</f>
        <v>50165</v>
      </c>
      <c r="E1509" s="177">
        <f>_xll.qlInterestRateIndexValueDate(IndexON,D1509)</f>
        <v>50165</v>
      </c>
      <c r="F1509" s="193">
        <f>IFERROR(_xll.qlIndexFixing(IndexON,D1509,TRUE,_xll.ohTrigger(RecalcTrigger,TriggerON)),NA())</f>
        <v>1.4506655582540162E-2</v>
      </c>
      <c r="H1509" s="42">
        <f>_xll.qlCalendarAdvance(Calendar,$H1508,B1509,"f",FALSE)</f>
        <v>50165</v>
      </c>
      <c r="I1509" s="177">
        <f>_xll.qlInterestRateIndexValueDate(Index1M,$H1509)</f>
        <v>50167</v>
      </c>
      <c r="J1509" s="182">
        <f>IFERROR(_xll.qlIndexFixing(Index1M,$H1509,TRUE,_xll.ohTrigger(RecalcTrigger,Trigger1M)),NA())</f>
        <v>1.4428876091212572E-2</v>
      </c>
      <c r="K1509" s="44">
        <f>IFERROR(_xll.qlIndexFixing(Index3M,H1509,TRUE,_xll.ohTrigger(RecalcTrigger,Trigger3M)),NA())</f>
        <v>1.4777692354168221E-2</v>
      </c>
      <c r="L1509" s="44">
        <f>IFERROR(_xll.qlIndexFixing(Index6M,$H1509,TRUE,_xll.ohTrigger(RecalcTrigger,Trigger6M)),NA())</f>
        <v>1.4720796961622108E-2</v>
      </c>
      <c r="M1509" s="183">
        <f>IFERROR(_xll.qlIndexFixing(Index1Y,$H1509,TRUE,_xll.ohTrigger(RecalcTrigger,Trigger1Y)),NA())</f>
        <v>1.4919928612375491E-2</v>
      </c>
      <c r="N1509" s="182">
        <f>IFERROR(_xll.qlIndexFixing(ONIndex1M,I1509,TRUE,_xll.ohTrigger(RecalcTrigger,Trigger1M)),NA())</f>
        <v>1.44371595913384E-2</v>
      </c>
      <c r="O1509" s="44">
        <f>IFERROR(_xll.qlIndexFixing(ONIndex3M,I1509,TRUE,_xll.ohTrigger(RecalcTrigger,Trigger3M)),NA())</f>
        <v>1.48128244318535E-2</v>
      </c>
      <c r="P1509" s="44">
        <f>IFERROR(_xll.qlIndexFixing(ONIndex6M,I1509,TRUE,_xll.ohTrigger(RecalcTrigger,Trigger6M)),NA())</f>
        <v>1.4798568530274281E-2</v>
      </c>
      <c r="Q1509" s="183">
        <f>IFERROR(_xll.qlIndexFixing(ONIndex1Y,I1509,TRUE,_xll.ohTrigger(RecalcTrigger,Trigger1Y)),NA())</f>
        <v>1.5084388499326806E-2</v>
      </c>
    </row>
    <row r="1510" spans="2:17" x14ac:dyDescent="0.2">
      <c r="B1510" s="39" t="s">
        <v>42</v>
      </c>
      <c r="D1510" s="42">
        <f>_xll.qlCalendarAdvance(Calendar,$D1509,B1510,"f",FALSE)</f>
        <v>50172</v>
      </c>
      <c r="E1510" s="177">
        <f>_xll.qlInterestRateIndexValueDate(IndexON,D1510)</f>
        <v>50172</v>
      </c>
      <c r="F1510" s="193">
        <f>IFERROR(_xll.qlIndexFixing(IndexON,D1510,TRUE,_xll.ohTrigger(RecalcTrigger,TriggerON)),NA())</f>
        <v>1.4496650188826621E-2</v>
      </c>
      <c r="H1510" s="42">
        <f>_xll.qlCalendarAdvance(Calendar,$H1509,B1510,"f",FALSE)</f>
        <v>50172</v>
      </c>
      <c r="I1510" s="177">
        <f>_xll.qlInterestRateIndexValueDate(Index1M,$H1510)</f>
        <v>50174</v>
      </c>
      <c r="J1510" s="182">
        <f>IFERROR(_xll.qlIndexFixing(Index1M,$H1510,TRUE,_xll.ohTrigger(RecalcTrigger,Trigger1M)),NA())</f>
        <v>1.4418378746983707E-2</v>
      </c>
      <c r="K1510" s="44">
        <f>IFERROR(_xll.qlIndexFixing(Index3M,H1510,TRUE,_xll.ohTrigger(RecalcTrigger,Trigger3M)),NA())</f>
        <v>1.4767107794013787E-2</v>
      </c>
      <c r="L1510" s="44">
        <f>IFERROR(_xll.qlIndexFixing(Index6M,$H1510,TRUE,_xll.ohTrigger(RecalcTrigger,Trigger6M)),NA())</f>
        <v>1.4710255498383023E-2</v>
      </c>
      <c r="M1510" s="183">
        <f>IFERROR(_xll.qlIndexFixing(Index1Y,$H1510,TRUE,_xll.ohTrigger(RecalcTrigger,Trigger1Y)),NA())</f>
        <v>1.4909097694741384E-2</v>
      </c>
      <c r="N1510" s="182">
        <f>IFERROR(_xll.qlIndexFixing(ONIndex1M,I1510,TRUE,_xll.ohTrigger(RecalcTrigger,Trigger1M)),NA())</f>
        <v>1.4426655809014477E-2</v>
      </c>
      <c r="O1510" s="44">
        <f>IFERROR(_xll.qlIndexFixing(ONIndex3M,I1510,TRUE,_xll.ohTrigger(RecalcTrigger,Trigger3M)),NA())</f>
        <v>1.480221658892944E-2</v>
      </c>
      <c r="P1510" s="44">
        <f>IFERROR(_xll.qlIndexFixing(ONIndex6M,I1510,TRUE,_xll.ohTrigger(RecalcTrigger,Trigger6M)),NA())</f>
        <v>1.4787916890783848E-2</v>
      </c>
      <c r="Q1510" s="183">
        <f>IFERROR(_xll.qlIndexFixing(ONIndex1Y,I1510,TRUE,_xll.ohTrigger(RecalcTrigger,Trigger1Y)),NA())</f>
        <v>1.5073241807836979E-2</v>
      </c>
    </row>
    <row r="1511" spans="2:17" x14ac:dyDescent="0.2">
      <c r="B1511" s="39" t="s">
        <v>42</v>
      </c>
      <c r="D1511" s="42">
        <f>_xll.qlCalendarAdvance(Calendar,$D1510,B1511,"f",FALSE)</f>
        <v>50179</v>
      </c>
      <c r="E1511" s="177">
        <f>_xll.qlInterestRateIndexValueDate(IndexON,D1511)</f>
        <v>50179</v>
      </c>
      <c r="F1511" s="193">
        <f>IFERROR(_xll.qlIndexFixing(IndexON,D1511,TRUE,_xll.ohTrigger(RecalcTrigger,TriggerON)),NA())</f>
        <v>1.4486653886160994E-2</v>
      </c>
      <c r="H1511" s="42">
        <f>_xll.qlCalendarAdvance(Calendar,$H1510,B1511,"f",FALSE)</f>
        <v>50179</v>
      </c>
      <c r="I1511" s="177">
        <f>_xll.qlInterestRateIndexValueDate(Index1M,$H1511)</f>
        <v>50181</v>
      </c>
      <c r="J1511" s="182">
        <f>IFERROR(_xll.qlIndexFixing(Index1M,$H1511,TRUE,_xll.ohTrigger(RecalcTrigger,Trigger1M)),NA())</f>
        <v>1.4407893443106057E-2</v>
      </c>
      <c r="K1511" s="44">
        <f>IFERROR(_xll.qlIndexFixing(Index3M,H1511,TRUE,_xll.ohTrigger(RecalcTrigger,Trigger3M)),NA())</f>
        <v>1.4756534320544835E-2</v>
      </c>
      <c r="L1511" s="44">
        <f>IFERROR(_xll.qlIndexFixing(Index6M,$H1511,TRUE,_xll.ohTrigger(RecalcTrigger,Trigger6M)),NA())</f>
        <v>1.4699730083066929E-2</v>
      </c>
      <c r="M1511" s="183">
        <f>IFERROR(_xll.qlIndexFixing(Index1Y,$H1511,TRUE,_xll.ohTrigger(RecalcTrigger,Trigger1Y)),NA())</f>
        <v>1.4898287723475864E-2</v>
      </c>
      <c r="N1511" s="182">
        <f>IFERROR(_xll.qlIndexFixing(ONIndex1M,I1511,TRUE,_xll.ohTrigger(RecalcTrigger,Trigger1M)),NA())</f>
        <v>1.4416163688082406E-2</v>
      </c>
      <c r="O1511" s="44">
        <f>IFERROR(_xll.qlIndexFixing(ONIndex3M,I1511,TRUE,_xll.ohTrigger(RecalcTrigger,Trigger3M)),NA())</f>
        <v>1.4791618582137289E-2</v>
      </c>
      <c r="P1511" s="44">
        <f>IFERROR(_xll.qlIndexFixing(ONIndex6M,I1511,TRUE,_xll.ohTrigger(RecalcTrigger,Trigger6M)),NA())</f>
        <v>1.4777278593660625E-2</v>
      </c>
      <c r="Q1511" s="183">
        <f>IFERROR(_xll.qlIndexFixing(ONIndex1Y,I1511,TRUE,_xll.ohTrigger(RecalcTrigger,Trigger1Y)),NA())</f>
        <v>1.5062110484693747E-2</v>
      </c>
    </row>
    <row r="1512" spans="2:17" x14ac:dyDescent="0.2">
      <c r="B1512" s="39" t="s">
        <v>42</v>
      </c>
      <c r="D1512" s="42">
        <f>_xll.qlCalendarAdvance(Calendar,$D1511,B1512,"f",FALSE)</f>
        <v>50186</v>
      </c>
      <c r="E1512" s="177">
        <f>_xll.qlInterestRateIndexValueDate(IndexON,D1512)</f>
        <v>50186</v>
      </c>
      <c r="F1512" s="193">
        <f>IFERROR(_xll.qlIndexFixing(IndexON,D1512,TRUE,_xll.ohTrigger(RecalcTrigger,TriggerON)),NA())</f>
        <v>1.4476666877261124E-2</v>
      </c>
      <c r="H1512" s="42">
        <f>_xll.qlCalendarAdvance(Calendar,$H1511,B1512,"f",FALSE)</f>
        <v>50186</v>
      </c>
      <c r="I1512" s="177">
        <f>_xll.qlInterestRateIndexValueDate(Index1M,$H1512)</f>
        <v>50188</v>
      </c>
      <c r="J1512" s="182">
        <f>IFERROR(_xll.qlIndexFixing(Index1M,$H1512,TRUE,_xll.ohTrigger(RecalcTrigger,Trigger1M)),NA())</f>
        <v>1.4397420395634297E-2</v>
      </c>
      <c r="K1512" s="44">
        <f>IFERROR(_xll.qlIndexFixing(Index3M,H1512,TRUE,_xll.ohTrigger(RecalcTrigger,Trigger3M)),NA())</f>
        <v>1.4745972133651905E-2</v>
      </c>
      <c r="L1512" s="44">
        <f>IFERROR(_xll.qlIndexFixing(Index6M,$H1512,TRUE,_xll.ohTrigger(RecalcTrigger,Trigger6M)),NA())</f>
        <v>1.4689220916960554E-2</v>
      </c>
      <c r="M1512" s="183">
        <f>IFERROR(_xll.qlIndexFixing(Index1Y,$H1512,TRUE,_xll.ohTrigger(RecalcTrigger,Trigger1Y)),NA())</f>
        <v>1.4887498903564325E-2</v>
      </c>
      <c r="N1512" s="182">
        <f>IFERROR(_xll.qlIndexFixing(ONIndex1M,I1512,TRUE,_xll.ohTrigger(RecalcTrigger,Trigger1M)),NA())</f>
        <v>1.4405683444369544E-2</v>
      </c>
      <c r="O1512" s="44">
        <f>IFERROR(_xll.qlIndexFixing(ONIndex3M,I1512,TRUE,_xll.ohTrigger(RecalcTrigger,Trigger3M)),NA())</f>
        <v>1.4781030610757639E-2</v>
      </c>
      <c r="P1512" s="44">
        <f>IFERROR(_xll.qlIndexFixing(ONIndex6M,I1512,TRUE,_xll.ohTrigger(RecalcTrigger,Trigger6M)),NA())</f>
        <v>1.4766653838904631E-2</v>
      </c>
      <c r="Q1512" s="183">
        <f>IFERROR(_xll.qlIndexFixing(ONIndex1Y,I1512,TRUE,_xll.ohTrigger(RecalcTrigger,Trigger1Y)),NA())</f>
        <v>1.5050994732455081E-2</v>
      </c>
    </row>
    <row r="1513" spans="2:17" x14ac:dyDescent="0.2">
      <c r="B1513" s="39" t="s">
        <v>42</v>
      </c>
      <c r="D1513" s="42">
        <f>_xll.qlCalendarAdvance(Calendar,$D1512,B1513,"f",FALSE)</f>
        <v>50193</v>
      </c>
      <c r="E1513" s="177">
        <f>_xll.qlInterestRateIndexValueDate(IndexON,D1513)</f>
        <v>50193</v>
      </c>
      <c r="F1513" s="193">
        <f>IFERROR(_xll.qlIndexFixing(IndexON,D1513,TRUE,_xll.ohTrigger(RecalcTrigger,TriggerON)),NA())</f>
        <v>1.446668936492479E-2</v>
      </c>
      <c r="H1513" s="42">
        <f>_xll.qlCalendarAdvance(Calendar,$H1512,B1513,"f",FALSE)</f>
        <v>50193</v>
      </c>
      <c r="I1513" s="177">
        <f>_xll.qlInterestRateIndexValueDate(Index1M,$H1513)</f>
        <v>50195</v>
      </c>
      <c r="J1513" s="182">
        <f>IFERROR(_xll.qlIndexFixing(Index1M,$H1513,TRUE,_xll.ohTrigger(RecalcTrigger,Trigger1M)),NA())</f>
        <v>1.4386959820628098E-2</v>
      </c>
      <c r="K1513" s="44">
        <f>IFERROR(_xll.qlIndexFixing(Index3M,H1513,TRUE,_xll.ohTrigger(RecalcTrigger,Trigger3M)),NA())</f>
        <v>1.473542143322293E-2</v>
      </c>
      <c r="L1513" s="44">
        <f>IFERROR(_xll.qlIndexFixing(Index6M,$H1513,TRUE,_xll.ohTrigger(RecalcTrigger,Trigger6M)),NA())</f>
        <v>1.4680063918775221E-2</v>
      </c>
      <c r="M1513" s="183">
        <f>IFERROR(_xll.qlIndexFixing(Index1Y,$H1513,TRUE,_xll.ohTrigger(RecalcTrigger,Trigger1Y)),NA())</f>
        <v>1.4876731439983189E-2</v>
      </c>
      <c r="N1513" s="182">
        <f>IFERROR(_xll.qlIndexFixing(ONIndex1M,I1513,TRUE,_xll.ohTrigger(RecalcTrigger,Trigger1M)),NA())</f>
        <v>1.4395215293623309E-2</v>
      </c>
      <c r="O1513" s="44">
        <f>IFERROR(_xll.qlIndexFixing(ONIndex3M,I1513,TRUE,_xll.ohTrigger(RecalcTrigger,Trigger3M)),NA())</f>
        <v>1.4770452874071083E-2</v>
      </c>
      <c r="P1513" s="44">
        <f>IFERROR(_xll.qlIndexFixing(ONIndex6M,I1513,TRUE,_xll.ohTrigger(RecalcTrigger,Trigger6M)),NA())</f>
        <v>1.4756042826515881E-2</v>
      </c>
      <c r="Q1513" s="183">
        <f>IFERROR(_xll.qlIndexFixing(ONIndex1Y,I1513,TRUE,_xll.ohTrigger(RecalcTrigger,Trigger1Y)),NA())</f>
        <v>1.5039894753838823E-2</v>
      </c>
    </row>
    <row r="1514" spans="2:17" x14ac:dyDescent="0.2">
      <c r="B1514" s="39" t="s">
        <v>42</v>
      </c>
      <c r="D1514" s="42">
        <f>_xll.qlCalendarAdvance(Calendar,$D1513,B1514,"f",FALSE)</f>
        <v>50200</v>
      </c>
      <c r="E1514" s="177">
        <f>_xll.qlInterestRateIndexValueDate(IndexON,D1514)</f>
        <v>50200</v>
      </c>
      <c r="F1514" s="193">
        <f>IFERROR(_xll.qlIndexFixing(IndexON,D1514,TRUE,_xll.ohTrigger(RecalcTrigger,TriggerON)),NA())</f>
        <v>1.4456721551709961E-2</v>
      </c>
      <c r="H1514" s="42">
        <f>_xll.qlCalendarAdvance(Calendar,$H1513,B1514,"f",FALSE)</f>
        <v>50200</v>
      </c>
      <c r="I1514" s="177">
        <f>_xll.qlInterestRateIndexValueDate(Index1M,$H1514)</f>
        <v>50202</v>
      </c>
      <c r="J1514" s="182">
        <f>IFERROR(_xll.qlIndexFixing(Index1M,$H1514,TRUE,_xll.ohTrigger(RecalcTrigger,Trigger1M)),NA())</f>
        <v>1.4376511934139635E-2</v>
      </c>
      <c r="K1514" s="44">
        <f>IFERROR(_xll.qlIndexFixing(Index3M,H1514,TRUE,_xll.ohTrigger(RecalcTrigger,Trigger3M)),NA())</f>
        <v>1.4724882419138888E-2</v>
      </c>
      <c r="L1514" s="44">
        <f>IFERROR(_xll.qlIndexFixing(Index6M,$H1514,TRUE,_xll.ohTrigger(RecalcTrigger,Trigger6M)),NA())</f>
        <v>1.466958535686416E-2</v>
      </c>
      <c r="M1514" s="183">
        <f>IFERROR(_xll.qlIndexFixing(Index1Y,$H1514,TRUE,_xll.ohTrigger(RecalcTrigger,Trigger1Y)),NA())</f>
        <v>1.4865985537703182E-2</v>
      </c>
      <c r="N1514" s="182">
        <f>IFERROR(_xll.qlIndexFixing(ONIndex1M,I1514,TRUE,_xll.ohTrigger(RecalcTrigger,Trigger1M)),NA())</f>
        <v>1.4384759451910867E-2</v>
      </c>
      <c r="O1514" s="44">
        <f>IFERROR(_xll.qlIndexFixing(ONIndex3M,I1514,TRUE,_xll.ohTrigger(RecalcTrigger,Trigger3M)),NA())</f>
        <v>1.4759885571278275E-2</v>
      </c>
      <c r="P1514" s="44">
        <f>IFERROR(_xll.qlIndexFixing(ONIndex6M,I1514,TRUE,_xll.ohTrigger(RecalcTrigger,Trigger6M)),NA())</f>
        <v>1.4745445756574327E-2</v>
      </c>
      <c r="Q1514" s="183">
        <f>IFERROR(_xll.qlIndexFixing(ONIndex1Y,I1514,TRUE,_xll.ohTrigger(RecalcTrigger,Trigger1Y)),NA())</f>
        <v>1.5028810751323007E-2</v>
      </c>
    </row>
    <row r="1515" spans="2:17" x14ac:dyDescent="0.2">
      <c r="B1515" s="39" t="s">
        <v>42</v>
      </c>
      <c r="D1515" s="42">
        <f>_xll.qlCalendarAdvance(Calendar,$D1514,B1515,"f",FALSE)</f>
        <v>50207</v>
      </c>
      <c r="E1515" s="177">
        <f>_xll.qlInterestRateIndexValueDate(IndexON,D1515)</f>
        <v>50207</v>
      </c>
      <c r="F1515" s="193">
        <f>IFERROR(_xll.qlIndexFixing(IndexON,D1515,TRUE,_xll.ohTrigger(RecalcTrigger,TriggerON)),NA())</f>
        <v>1.4446763640334481E-2</v>
      </c>
      <c r="H1515" s="42">
        <f>_xll.qlCalendarAdvance(Calendar,$H1514,B1515,"f",FALSE)</f>
        <v>50207</v>
      </c>
      <c r="I1515" s="177">
        <f>_xll.qlInterestRateIndexValueDate(Index1M,$H1515)</f>
        <v>50209</v>
      </c>
      <c r="J1515" s="182">
        <f>IFERROR(_xll.qlIndexFixing(Index1M,$H1515,TRUE,_xll.ohTrigger(RecalcTrigger,Trigger1M)),NA())</f>
        <v>1.4366076952233575E-2</v>
      </c>
      <c r="K1515" s="44">
        <f>IFERROR(_xll.qlIndexFixing(Index3M,H1515,TRUE,_xll.ohTrigger(RecalcTrigger,Trigger3M)),NA())</f>
        <v>1.4714355291285978E-2</v>
      </c>
      <c r="L1515" s="44">
        <f>IFERROR(_xll.qlIndexFixing(Index6M,$H1515,TRUE,_xll.ohTrigger(RecalcTrigger,Trigger6M)),NA())</f>
        <v>1.4659123601917226E-2</v>
      </c>
      <c r="M1515" s="183">
        <f>IFERROR(_xll.qlIndexFixing(Index1Y,$H1515,TRUE,_xll.ohTrigger(RecalcTrigger,Trigger1Y)),NA())</f>
        <v>1.4855261401686488E-2</v>
      </c>
      <c r="N1515" s="182">
        <f>IFERROR(_xll.qlIndexFixing(ONIndex1M,I1515,TRUE,_xll.ohTrigger(RecalcTrigger,Trigger1M)),NA())</f>
        <v>1.4374316134819765E-2</v>
      </c>
      <c r="O1515" s="44">
        <f>IFERROR(_xll.qlIndexFixing(ONIndex3M,I1515,TRUE,_xll.ohTrigger(RecalcTrigger,Trigger3M)),NA())</f>
        <v>1.4749328901659808E-2</v>
      </c>
      <c r="P1515" s="44">
        <f>IFERROR(_xll.qlIndexFixing(ONIndex6M,I1515,TRUE,_xll.ohTrigger(RecalcTrigger,Trigger6M)),NA())</f>
        <v>1.4734862829319795E-2</v>
      </c>
      <c r="Q1515" s="183">
        <f>IFERROR(_xll.qlIndexFixing(ONIndex1Y,I1515,TRUE,_xll.ohTrigger(RecalcTrigger,Trigger1Y)),NA())</f>
        <v>1.5017742927705413E-2</v>
      </c>
    </row>
    <row r="1516" spans="2:17" x14ac:dyDescent="0.2">
      <c r="B1516" s="39" t="s">
        <v>42</v>
      </c>
      <c r="D1516" s="42">
        <f>_xll.qlCalendarAdvance(Calendar,$D1515,B1516,"f",FALSE)</f>
        <v>50214</v>
      </c>
      <c r="E1516" s="177">
        <f>_xll.qlInterestRateIndexValueDate(IndexON,D1516)</f>
        <v>50214</v>
      </c>
      <c r="F1516" s="193">
        <f>IFERROR(_xll.qlIndexFixing(IndexON,D1516,TRUE,_xll.ohTrigger(RecalcTrigger,TriggerON)),NA())</f>
        <v>1.4436815833596128E-2</v>
      </c>
      <c r="H1516" s="42">
        <f>_xll.qlCalendarAdvance(Calendar,$H1515,B1516,"f",FALSE)</f>
        <v>50214</v>
      </c>
      <c r="I1516" s="177">
        <f>_xll.qlInterestRateIndexValueDate(Index1M,$H1516)</f>
        <v>50216</v>
      </c>
      <c r="J1516" s="182">
        <f>IFERROR(_xll.qlIndexFixing(Index1M,$H1516,TRUE,_xll.ohTrigger(RecalcTrigger,Trigger1M)),NA())</f>
        <v>1.4355655090959596E-2</v>
      </c>
      <c r="K1516" s="44">
        <f>IFERROR(_xll.qlIndexFixing(Index3M,H1516,TRUE,_xll.ohTrigger(RecalcTrigger,Trigger3M)),NA())</f>
        <v>1.470384024954257E-2</v>
      </c>
      <c r="L1516" s="44">
        <f>IFERROR(_xll.qlIndexFixing(Index6M,$H1516,TRUE,_xll.ohTrigger(RecalcTrigger,Trigger6M)),NA())</f>
        <v>1.464735077022845E-2</v>
      </c>
      <c r="M1516" s="183">
        <f>IFERROR(_xll.qlIndexFixing(Index1Y,$H1516,TRUE,_xll.ohTrigger(RecalcTrigger,Trigger1Y)),NA())</f>
        <v>1.4844559236887843E-2</v>
      </c>
      <c r="N1516" s="182">
        <f>IFERROR(_xll.qlIndexFixing(ONIndex1M,I1516,TRUE,_xll.ohTrigger(RecalcTrigger,Trigger1M)),NA())</f>
        <v>1.4363885558177358E-2</v>
      </c>
      <c r="O1516" s="44">
        <f>IFERROR(_xll.qlIndexFixing(ONIndex3M,I1516,TRUE,_xll.ohTrigger(RecalcTrigger,Trigger3M)),NA())</f>
        <v>1.4738783064336403E-2</v>
      </c>
      <c r="P1516" s="44">
        <f>IFERROR(_xll.qlIndexFixing(ONIndex6M,I1516,TRUE,_xll.ohTrigger(RecalcTrigger,Trigger6M)),NA())</f>
        <v>1.4724294244432556E-2</v>
      </c>
      <c r="Q1516" s="183">
        <f>IFERROR(_xll.qlIndexFixing(ONIndex1Y,I1516,TRUE,_xll.ohTrigger(RecalcTrigger,Trigger1Y)),NA())</f>
        <v>1.5006691485464074E-2</v>
      </c>
    </row>
    <row r="1517" spans="2:17" x14ac:dyDescent="0.2">
      <c r="B1517" s="39" t="s">
        <v>42</v>
      </c>
      <c r="D1517" s="42">
        <f>_xll.qlCalendarAdvance(Calendar,$D1516,B1517,"f",FALSE)</f>
        <v>50221</v>
      </c>
      <c r="E1517" s="177">
        <f>_xll.qlInterestRateIndexValueDate(IndexON,D1517)</f>
        <v>50221</v>
      </c>
      <c r="F1517" s="193">
        <f>IFERROR(_xll.qlIndexFixing(IndexON,D1517,TRUE,_xll.ohTrigger(RecalcTrigger,TriggerON)),NA())</f>
        <v>1.4426878333972937E-2</v>
      </c>
      <c r="H1517" s="42">
        <f>_xll.qlCalendarAdvance(Calendar,$H1516,B1517,"f",FALSE)</f>
        <v>50221</v>
      </c>
      <c r="I1517" s="177">
        <f>_xll.qlInterestRateIndexValueDate(Index1M,$H1517)</f>
        <v>50223</v>
      </c>
      <c r="J1517" s="182">
        <f>IFERROR(_xll.qlIndexFixing(Index1M,$H1517,TRUE,_xll.ohTrigger(RecalcTrigger,Trigger1M)),NA())</f>
        <v>1.4345246566369874E-2</v>
      </c>
      <c r="K1517" s="44">
        <f>IFERROR(_xll.qlIndexFixing(Index3M,H1517,TRUE,_xll.ohTrigger(RecalcTrigger,Trigger3M)),NA())</f>
        <v>1.4693337493788781E-2</v>
      </c>
      <c r="L1517" s="44">
        <f>IFERROR(_xll.qlIndexFixing(Index6M,$H1517,TRUE,_xll.ohTrigger(RecalcTrigger,Trigger6M)),NA())</f>
        <v>1.4636925869332799E-2</v>
      </c>
      <c r="M1517" s="183">
        <f>IFERROR(_xll.qlIndexFixing(Index1Y,$H1517,TRUE,_xll.ohTrigger(RecalcTrigger,Trigger1Y)),NA())</f>
        <v>1.4833879248255636E-2</v>
      </c>
      <c r="N1517" s="182">
        <f>IFERROR(_xll.qlIndexFixing(ONIndex1M,I1517,TRUE,_xll.ohTrigger(RecalcTrigger,Trigger1M)),NA())</f>
        <v>1.4353467937970876E-2</v>
      </c>
      <c r="O1517" s="44">
        <f>IFERROR(_xll.qlIndexFixing(ONIndex3M,I1517,TRUE,_xll.ohTrigger(RecalcTrigger,Trigger3M)),NA())</f>
        <v>1.4728248258748522E-2</v>
      </c>
      <c r="P1517" s="44">
        <f>IFERROR(_xll.qlIndexFixing(ONIndex6M,I1517,TRUE,_xll.ohTrigger(RecalcTrigger,Trigger6M)),NA())</f>
        <v>1.4713740202072501E-2</v>
      </c>
      <c r="Q1517" s="183">
        <f>IFERROR(_xll.qlIndexFixing(ONIndex1Y,I1517,TRUE,_xll.ohTrigger(RecalcTrigger,Trigger1Y)),NA())</f>
        <v>1.4995656627156961E-2</v>
      </c>
    </row>
    <row r="1518" spans="2:17" x14ac:dyDescent="0.2">
      <c r="B1518" s="39" t="s">
        <v>42</v>
      </c>
      <c r="D1518" s="42">
        <f>_xll.qlCalendarAdvance(Calendar,$D1517,B1518,"f",FALSE)</f>
        <v>50228</v>
      </c>
      <c r="E1518" s="177">
        <f>_xll.qlInterestRateIndexValueDate(IndexON,D1518)</f>
        <v>50228</v>
      </c>
      <c r="F1518" s="193">
        <f>IFERROR(_xll.qlIndexFixing(IndexON,D1518,TRUE,_xll.ohTrigger(RecalcTrigger,TriggerON)),NA())</f>
        <v>1.4416951344262685E-2</v>
      </c>
      <c r="H1518" s="42">
        <f>_xll.qlCalendarAdvance(Calendar,$H1517,B1518,"f",FALSE)</f>
        <v>50228</v>
      </c>
      <c r="I1518" s="177">
        <f>_xll.qlInterestRateIndexValueDate(Index1M,$H1518)</f>
        <v>50230</v>
      </c>
      <c r="J1518" s="182">
        <f>IFERROR(_xll.qlIndexFixing(Index1M,$H1518,TRUE,_xll.ohTrigger(RecalcTrigger,Trigger1M)),NA())</f>
        <v>1.4334851594524078E-2</v>
      </c>
      <c r="K1518" s="44">
        <f>IFERROR(_xll.qlIndexFixing(Index3M,H1518,TRUE,_xll.ohTrigger(RecalcTrigger,Trigger3M)),NA())</f>
        <v>1.4682847223899507E-2</v>
      </c>
      <c r="L1518" s="44">
        <f>IFERROR(_xll.qlIndexFixing(Index6M,$H1518,TRUE,_xll.ohTrigger(RecalcTrigger,Trigger6M)),NA())</f>
        <v>1.4626518425283869E-2</v>
      </c>
      <c r="M1518" s="183">
        <f>IFERROR(_xll.qlIndexFixing(Index1Y,$H1518,TRUE,_xll.ohTrigger(RecalcTrigger,Trigger1Y)),NA())</f>
        <v>1.4823221640729713E-2</v>
      </c>
      <c r="N1518" s="182">
        <f>IFERROR(_xll.qlIndexFixing(ONIndex1M,I1518,TRUE,_xll.ohTrigger(RecalcTrigger,Trigger1M)),NA())</f>
        <v>1.4343063489947738E-2</v>
      </c>
      <c r="O1518" s="44">
        <f>IFERROR(_xll.qlIndexFixing(ONIndex3M,I1518,TRUE,_xll.ohTrigger(RecalcTrigger,Trigger3M)),NA())</f>
        <v>1.4717724683857014E-2</v>
      </c>
      <c r="P1518" s="44">
        <f>IFERROR(_xll.qlIndexFixing(ONIndex6M,I1518,TRUE,_xll.ohTrigger(RecalcTrigger,Trigger6M)),NA())</f>
        <v>1.4703200902399516E-2</v>
      </c>
      <c r="Q1518" s="183">
        <f>IFERROR(_xll.qlIndexFixing(ONIndex1Y,I1518,TRUE,_xll.ohTrigger(RecalcTrigger,Trigger1Y)),NA())</f>
        <v>1.4984638555421981E-2</v>
      </c>
    </row>
    <row r="1519" spans="2:17" x14ac:dyDescent="0.2">
      <c r="B1519" s="39" t="s">
        <v>42</v>
      </c>
      <c r="D1519" s="42">
        <f>_xll.qlCalendarAdvance(Calendar,$D1518,B1519,"f",FALSE)</f>
        <v>50235</v>
      </c>
      <c r="E1519" s="177">
        <f>_xll.qlInterestRateIndexValueDate(IndexON,D1519)</f>
        <v>50235</v>
      </c>
      <c r="F1519" s="193">
        <f>IFERROR(_xll.qlIndexFixing(IndexON,D1519,TRUE,_xll.ohTrigger(RecalcTrigger,TriggerON)),NA())</f>
        <v>1.4407035067183216E-2</v>
      </c>
      <c r="H1519" s="42">
        <f>_xll.qlCalendarAdvance(Calendar,$H1518,B1519,"f",FALSE)</f>
        <v>50235</v>
      </c>
      <c r="I1519" s="177">
        <f>_xll.qlInterestRateIndexValueDate(Index1M,$H1519)</f>
        <v>50237</v>
      </c>
      <c r="J1519" s="182">
        <f>IFERROR(_xll.qlIndexFixing(Index1M,$H1519,TRUE,_xll.ohTrigger(RecalcTrigger,Trigger1M)),NA())</f>
        <v>1.4324470391474386E-2</v>
      </c>
      <c r="K1519" s="44">
        <f>IFERROR(_xll.qlIndexFixing(Index3M,H1519,TRUE,_xll.ohTrigger(RecalcTrigger,Trigger3M)),NA())</f>
        <v>1.4672369639751387E-2</v>
      </c>
      <c r="L1519" s="44">
        <f>IFERROR(_xll.qlIndexFixing(Index6M,$H1519,TRUE,_xll.ohTrigger(RecalcTrigger,Trigger6M)),NA())</f>
        <v>1.4616128639342172E-2</v>
      </c>
      <c r="M1519" s="183">
        <f>IFERROR(_xll.qlIndexFixing(Index1Y,$H1519,TRUE,_xll.ohTrigger(RecalcTrigger,Trigger1Y)),NA())</f>
        <v>1.4812586619243786E-2</v>
      </c>
      <c r="N1519" s="182">
        <f>IFERROR(_xll.qlIndexFixing(ONIndex1M,I1519,TRUE,_xll.ohTrigger(RecalcTrigger,Trigger1M)),NA())</f>
        <v>1.4332672429775428E-2</v>
      </c>
      <c r="O1519" s="44">
        <f>IFERROR(_xll.qlIndexFixing(ONIndex3M,I1519,TRUE,_xll.ohTrigger(RecalcTrigger,Trigger3M)),NA())</f>
        <v>1.4707212539262216E-2</v>
      </c>
      <c r="P1519" s="44">
        <f>IFERROR(_xll.qlIndexFixing(ONIndex6M,I1519,TRUE,_xll.ohTrigger(RecalcTrigger,Trigger6M)),NA())</f>
        <v>1.4692676545333683E-2</v>
      </c>
      <c r="Q1519" s="183">
        <f>IFERROR(_xll.qlIndexFixing(ONIndex1Y,I1519,TRUE,_xll.ohTrigger(RecalcTrigger,Trigger1Y)),NA())</f>
        <v>1.4973637473056911E-2</v>
      </c>
    </row>
    <row r="1520" spans="2:17" x14ac:dyDescent="0.2">
      <c r="B1520" s="39" t="s">
        <v>42</v>
      </c>
      <c r="D1520" s="42">
        <f>_xll.qlCalendarAdvance(Calendar,$D1519,B1520,"f",FALSE)</f>
        <v>50242</v>
      </c>
      <c r="E1520" s="177">
        <f>_xll.qlInterestRateIndexValueDate(IndexON,D1520)</f>
        <v>50242</v>
      </c>
      <c r="F1520" s="193">
        <f>IFERROR(_xll.qlIndexFixing(IndexON,D1520,TRUE,_xll.ohTrigger(RecalcTrigger,TriggerON)),NA())</f>
        <v>1.4397129705372436E-2</v>
      </c>
      <c r="H1520" s="42">
        <f>_xll.qlCalendarAdvance(Calendar,$H1519,B1520,"f",FALSE)</f>
        <v>50242</v>
      </c>
      <c r="I1520" s="177">
        <f>_xll.qlInterestRateIndexValueDate(Index1M,$H1520)</f>
        <v>50244</v>
      </c>
      <c r="J1520" s="182">
        <f>IFERROR(_xll.qlIndexFixing(Index1M,$H1520,TRUE,_xll.ohTrigger(RecalcTrigger,Trigger1M)),NA())</f>
        <v>1.4314103173267978E-2</v>
      </c>
      <c r="K1520" s="44">
        <f>IFERROR(_xll.qlIndexFixing(Index3M,H1520,TRUE,_xll.ohTrigger(RecalcTrigger,Trigger3M)),NA())</f>
        <v>1.4661904941214976E-2</v>
      </c>
      <c r="L1520" s="44">
        <f>IFERROR(_xll.qlIndexFixing(Index6M,$H1520,TRUE,_xll.ohTrigger(RecalcTrigger,Trigger6M)),NA())</f>
        <v>1.4605756712761347E-2</v>
      </c>
      <c r="M1520" s="183">
        <f>IFERROR(_xll.qlIndexFixing(Index1Y,$H1520,TRUE,_xll.ohTrigger(RecalcTrigger,Trigger1Y)),NA())</f>
        <v>1.480197438872303E-2</v>
      </c>
      <c r="N1520" s="182">
        <f>IFERROR(_xll.qlIndexFixing(ONIndex1M,I1520,TRUE,_xll.ohTrigger(RecalcTrigger,Trigger1M)),NA())</f>
        <v>1.432229497352111E-2</v>
      </c>
      <c r="O1520" s="44">
        <f>IFERROR(_xll.qlIndexFixing(ONIndex3M,I1520,TRUE,_xll.ohTrigger(RecalcTrigger,Trigger3M)),NA())</f>
        <v>1.4696712023765102E-2</v>
      </c>
      <c r="P1520" s="44">
        <f>IFERROR(_xll.qlIndexFixing(ONIndex6M,I1520,TRUE,_xll.ohTrigger(RecalcTrigger,Trigger6M)),NA())</f>
        <v>1.4682167330875018E-2</v>
      </c>
      <c r="Q1520" s="183">
        <f>IFERROR(_xll.qlIndexFixing(ONIndex1Y,I1520,TRUE,_xll.ohTrigger(RecalcTrigger,Trigger1Y)),NA())</f>
        <v>1.4962653582379914E-2</v>
      </c>
    </row>
    <row r="1521" spans="2:17" x14ac:dyDescent="0.2">
      <c r="B1521" s="39" t="s">
        <v>42</v>
      </c>
      <c r="D1521" s="42">
        <f>_xll.qlCalendarAdvance(Calendar,$D1520,B1521,"f",FALSE)</f>
        <v>50249</v>
      </c>
      <c r="E1521" s="177">
        <f>_xll.qlInterestRateIndexValueDate(IndexON,D1521)</f>
        <v>50249</v>
      </c>
      <c r="F1521" s="193">
        <f>IFERROR(_xll.qlIndexFixing(IndexON,D1521,TRUE,_xll.ohTrigger(RecalcTrigger,TriggerON)),NA())</f>
        <v>1.4387235461468251E-2</v>
      </c>
      <c r="H1521" s="42">
        <f>_xll.qlCalendarAdvance(Calendar,$H1520,B1521,"f",FALSE)</f>
        <v>50249</v>
      </c>
      <c r="I1521" s="177">
        <f>_xll.qlInterestRateIndexValueDate(Index1M,$H1521)</f>
        <v>50251</v>
      </c>
      <c r="J1521" s="182">
        <f>IFERROR(_xll.qlIndexFixing(Index1M,$H1521,TRUE,_xll.ohTrigger(RecalcTrigger,Trigger1M)),NA())</f>
        <v>1.4303750155962025E-2</v>
      </c>
      <c r="K1521" s="44">
        <f>IFERROR(_xll.qlIndexFixing(Index3M,H1521,TRUE,_xll.ohTrigger(RecalcTrigger,Trigger3M)),NA())</f>
        <v>1.4651453328161694E-2</v>
      </c>
      <c r="L1521" s="44">
        <f>IFERROR(_xll.qlIndexFixing(Index6M,$H1521,TRUE,_xll.ohTrigger(RecalcTrigger,Trigger6M)),NA())</f>
        <v>1.4596717288302323E-2</v>
      </c>
      <c r="M1521" s="183">
        <f>IFERROR(_xll.qlIndexFixing(Index1Y,$H1521,TRUE,_xll.ohTrigger(RecalcTrigger,Trigger1Y)),NA())</f>
        <v>1.4791385154086484E-2</v>
      </c>
      <c r="N1521" s="182">
        <f>IFERROR(_xll.qlIndexFixing(ONIndex1M,I1521,TRUE,_xll.ohTrigger(RecalcTrigger,Trigger1M)),NA())</f>
        <v>1.4311931336852268E-2</v>
      </c>
      <c r="O1521" s="44">
        <f>IFERROR(_xll.qlIndexFixing(ONIndex3M,I1521,TRUE,_xll.ohTrigger(RecalcTrigger,Trigger3M)),NA())</f>
        <v>1.4686223336966009E-2</v>
      </c>
      <c r="P1521" s="44">
        <f>IFERROR(_xll.qlIndexFixing(ONIndex6M,I1521,TRUE,_xll.ohTrigger(RecalcTrigger,Trigger6M)),NA())</f>
        <v>1.467167345918341E-2</v>
      </c>
      <c r="Q1521" s="183">
        <f>IFERROR(_xll.qlIndexFixing(ONIndex1Y,I1521,TRUE,_xll.ohTrigger(RecalcTrigger,Trigger1Y)),NA())</f>
        <v>1.4951687086268706E-2</v>
      </c>
    </row>
    <row r="1522" spans="2:17" x14ac:dyDescent="0.2">
      <c r="B1522" s="39" t="s">
        <v>42</v>
      </c>
      <c r="D1522" s="42">
        <f>_xll.qlCalendarAdvance(Calendar,$D1521,B1522,"f",FALSE)</f>
        <v>50256</v>
      </c>
      <c r="E1522" s="177">
        <f>_xll.qlInterestRateIndexValueDate(IndexON,D1522)</f>
        <v>50256</v>
      </c>
      <c r="F1522" s="193">
        <f>IFERROR(_xll.qlIndexFixing(IndexON,D1522,TRUE,_xll.ohTrigger(RecalcTrigger,TriggerON)),NA())</f>
        <v>1.4377352538188504E-2</v>
      </c>
      <c r="H1522" s="42">
        <f>_xll.qlCalendarAdvance(Calendar,$H1521,B1522,"f",FALSE)</f>
        <v>50256</v>
      </c>
      <c r="I1522" s="177">
        <f>_xll.qlInterestRateIndexValueDate(Index1M,$H1522)</f>
        <v>50258</v>
      </c>
      <c r="J1522" s="182">
        <f>IFERROR(_xll.qlIndexFixing(Index1M,$H1522,TRUE,_xll.ohTrigger(RecalcTrigger,Trigger1M)),NA())</f>
        <v>1.4293411555603708E-2</v>
      </c>
      <c r="K1522" s="44">
        <f>IFERROR(_xll.qlIndexFixing(Index3M,H1522,TRUE,_xll.ohTrigger(RecalcTrigger,Trigger3M)),NA())</f>
        <v>1.4641015000459494E-2</v>
      </c>
      <c r="L1522" s="44">
        <f>IFERROR(_xll.qlIndexFixing(Index6M,$H1522,TRUE,_xll.ohTrigger(RecalcTrigger,Trigger6M)),NA())</f>
        <v>1.4585067242689556E-2</v>
      </c>
      <c r="M1522" s="183">
        <f>IFERROR(_xll.qlIndexFixing(Index1Y,$H1522,TRUE,_xll.ohTrigger(RecalcTrigger,Trigger1Y)),NA())</f>
        <v>1.4780819120245961E-2</v>
      </c>
      <c r="N1522" s="182">
        <f>IFERROR(_xll.qlIndexFixing(ONIndex1M,I1522,TRUE,_xll.ohTrigger(RecalcTrigger,Trigger1M)),NA())</f>
        <v>1.4301581735596258E-2</v>
      </c>
      <c r="O1522" s="44">
        <f>IFERROR(_xll.qlIndexFixing(ONIndex3M,I1522,TRUE,_xll.ohTrigger(RecalcTrigger,Trigger3M)),NA())</f>
        <v>1.4675746677825785E-2</v>
      </c>
      <c r="P1522" s="44">
        <f>IFERROR(_xll.qlIndexFixing(ONIndex6M,I1522,TRUE,_xll.ohTrigger(RecalcTrigger,Trigger6M)),NA())</f>
        <v>1.4661195130178939E-2</v>
      </c>
      <c r="Q1522" s="183">
        <f>IFERROR(_xll.qlIndexFixing(ONIndex1Y,I1522,TRUE,_xll.ohTrigger(RecalcTrigger,Trigger1Y)),NA())</f>
        <v>1.4940738187121383E-2</v>
      </c>
    </row>
    <row r="1523" spans="2:17" x14ac:dyDescent="0.2">
      <c r="B1523" s="39" t="s">
        <v>42</v>
      </c>
      <c r="D1523" s="42">
        <f>_xll.qlCalendarAdvance(Calendar,$D1522,B1523,"f",FALSE)</f>
        <v>50263</v>
      </c>
      <c r="E1523" s="177">
        <f>_xll.qlInterestRateIndexValueDate(IndexON,D1523)</f>
        <v>50263</v>
      </c>
      <c r="F1523" s="193">
        <f>IFERROR(_xll.qlIndexFixing(IndexON,D1523,TRUE,_xll.ohTrigger(RecalcTrigger,TriggerON)),NA())</f>
        <v>1.4367481138251037E-2</v>
      </c>
      <c r="H1523" s="42">
        <f>_xll.qlCalendarAdvance(Calendar,$H1522,B1523,"f",FALSE)</f>
        <v>50263</v>
      </c>
      <c r="I1523" s="177">
        <f>_xll.qlInterestRateIndexValueDate(Index1M,$H1523)</f>
        <v>50265</v>
      </c>
      <c r="J1523" s="182">
        <f>IFERROR(_xll.qlIndexFixing(Index1M,$H1523,TRUE,_xll.ohTrigger(RecalcTrigger,Trigger1M)),NA())</f>
        <v>1.4283087588245202E-2</v>
      </c>
      <c r="K1523" s="44">
        <f>IFERROR(_xll.qlIndexFixing(Index3M,H1523,TRUE,_xll.ohTrigger(RecalcTrigger,Trigger3M)),NA())</f>
        <v>1.4630590157975455E-2</v>
      </c>
      <c r="L1523" s="44">
        <f>IFERROR(_xll.qlIndexFixing(Index6M,$H1523,TRUE,_xll.ohTrigger(RecalcTrigger,Trigger6M)),NA())</f>
        <v>1.4574750101690825E-2</v>
      </c>
      <c r="M1523" s="183">
        <f>IFERROR(_xll.qlIndexFixing(Index1Y,$H1523,TRUE,_xll.ohTrigger(RecalcTrigger,Trigger1Y)),NA())</f>
        <v>1.4770276492105831E-2</v>
      </c>
      <c r="N1523" s="182">
        <f>IFERROR(_xll.qlIndexFixing(ONIndex1M,I1523,TRUE,_xll.ohTrigger(RecalcTrigger,Trigger1M)),NA())</f>
        <v>1.4291246385660372E-2</v>
      </c>
      <c r="O1523" s="44">
        <f>IFERROR(_xll.qlIndexFixing(ONIndex3M,I1523,TRUE,_xll.ohTrigger(RecalcTrigger,Trigger3M)),NA())</f>
        <v>1.4665282245784894E-2</v>
      </c>
      <c r="P1523" s="44">
        <f>IFERROR(_xll.qlIndexFixing(ONIndex6M,I1523,TRUE,_xll.ohTrigger(RecalcTrigger,Trigger6M)),NA())</f>
        <v>1.4650732543941558E-2</v>
      </c>
      <c r="Q1523" s="183">
        <f>IFERROR(_xll.qlIndexFixing(ONIndex1Y,I1523,TRUE,_xll.ohTrigger(RecalcTrigger,Trigger1Y)),NA())</f>
        <v>1.4929807087655789E-2</v>
      </c>
    </row>
    <row r="1524" spans="2:17" x14ac:dyDescent="0.2">
      <c r="B1524" s="39" t="s">
        <v>42</v>
      </c>
      <c r="D1524" s="42">
        <f>_xll.qlCalendarAdvance(Calendar,$D1523,B1524,"f",FALSE)</f>
        <v>50270</v>
      </c>
      <c r="E1524" s="177">
        <f>_xll.qlInterestRateIndexValueDate(IndexON,D1524)</f>
        <v>50270</v>
      </c>
      <c r="F1524" s="193">
        <f>IFERROR(_xll.qlIndexFixing(IndexON,D1524,TRUE,_xll.ohTrigger(RecalcTrigger,TriggerON)),NA())</f>
        <v>1.4357621464373693E-2</v>
      </c>
      <c r="H1524" s="42">
        <f>_xll.qlCalendarAdvance(Calendar,$H1523,B1524,"f",FALSE)</f>
        <v>50270</v>
      </c>
      <c r="I1524" s="177">
        <f>_xll.qlInterestRateIndexValueDate(Index1M,$H1524)</f>
        <v>50272</v>
      </c>
      <c r="J1524" s="182">
        <f>IFERROR(_xll.qlIndexFixing(Index1M,$H1524,TRUE,_xll.ohTrigger(RecalcTrigger,Trigger1M)),NA())</f>
        <v>1.4272778469936187E-2</v>
      </c>
      <c r="K1524" s="44">
        <f>IFERROR(_xll.qlIndexFixing(Index3M,H1524,TRUE,_xll.ohTrigger(RecalcTrigger,Trigger3M)),NA())</f>
        <v>1.4620179000574914E-2</v>
      </c>
      <c r="L1524" s="44">
        <f>IFERROR(_xll.qlIndexFixing(Index6M,$H1524,TRUE,_xll.ohTrigger(RecalcTrigger,Trigger6M)),NA())</f>
        <v>1.4564451625037431E-2</v>
      </c>
      <c r="M1524" s="183">
        <f>IFERROR(_xll.qlIndexFixing(Index1Y,$H1524,TRUE,_xll.ohTrigger(RecalcTrigger,Trigger1Y)),NA())</f>
        <v>1.475975747456367E-2</v>
      </c>
      <c r="N1524" s="182">
        <f>IFERROR(_xll.qlIndexFixing(ONIndex1M,I1524,TRUE,_xll.ohTrigger(RecalcTrigger,Trigger1M)),NA())</f>
        <v>1.428092550279203E-2</v>
      </c>
      <c r="O1524" s="44">
        <f>IFERROR(_xll.qlIndexFixing(ONIndex3M,I1524,TRUE,_xll.ohTrigger(RecalcTrigger,Trigger3M)),NA())</f>
        <v>1.4654830239964056E-2</v>
      </c>
      <c r="P1524" s="44">
        <f>IFERROR(_xll.qlIndexFixing(ONIndex6M,I1524,TRUE,_xll.ohTrigger(RecalcTrigger,Trigger6M)),NA())</f>
        <v>1.464028590055122E-2</v>
      </c>
      <c r="Q1524" s="183">
        <f>IFERROR(_xll.qlIndexFixing(ONIndex1Y,I1524,TRUE,_xll.ohTrigger(RecalcTrigger,Trigger1Y)),NA())</f>
        <v>1.4918893990429893E-2</v>
      </c>
    </row>
    <row r="1525" spans="2:17" x14ac:dyDescent="0.2">
      <c r="B1525" s="39" t="s">
        <v>42</v>
      </c>
      <c r="D1525" s="42">
        <f>_xll.qlCalendarAdvance(Calendar,$D1524,B1525,"f",FALSE)</f>
        <v>50277</v>
      </c>
      <c r="E1525" s="177">
        <f>_xll.qlInterestRateIndexValueDate(IndexON,D1525)</f>
        <v>50277</v>
      </c>
      <c r="F1525" s="193">
        <f>IFERROR(_xll.qlIndexFixing(IndexON,D1525,TRUE,_xll.ohTrigger(RecalcTrigger,TriggerON)),NA())</f>
        <v>1.4347773719034507E-2</v>
      </c>
      <c r="H1525" s="42">
        <f>_xll.qlCalendarAdvance(Calendar,$H1524,B1525,"f",FALSE)</f>
        <v>50277</v>
      </c>
      <c r="I1525" s="177">
        <f>_xll.qlInterestRateIndexValueDate(Index1M,$H1525)</f>
        <v>50279</v>
      </c>
      <c r="J1525" s="182">
        <f>IFERROR(_xll.qlIndexFixing(Index1M,$H1525,TRUE,_xll.ohTrigger(RecalcTrigger,Trigger1M)),NA())</f>
        <v>1.4262484416723842E-2</v>
      </c>
      <c r="K1525" s="44">
        <f>IFERROR(_xll.qlIndexFixing(Index3M,H1525,TRUE,_xll.ohTrigger(RecalcTrigger,Trigger3M)),NA())</f>
        <v>1.4609781728119742E-2</v>
      </c>
      <c r="L1525" s="44">
        <f>IFERROR(_xll.qlIndexFixing(Index6M,$H1525,TRUE,_xll.ohTrigger(RecalcTrigger,Trigger6M)),NA())</f>
        <v>1.4555474708943661E-2</v>
      </c>
      <c r="M1525" s="183">
        <f>IFERROR(_xll.qlIndexFixing(Index1Y,$H1525,TRUE,_xll.ohTrigger(RecalcTrigger,Trigger1Y)),NA())</f>
        <v>1.474926227251005E-2</v>
      </c>
      <c r="N1525" s="182">
        <f>IFERROR(_xll.qlIndexFixing(ONIndex1M,I1525,TRUE,_xll.ohTrigger(RecalcTrigger,Trigger1M)),NA())</f>
        <v>1.4270619302898524E-2</v>
      </c>
      <c r="O1525" s="44">
        <f>IFERROR(_xll.qlIndexFixing(ONIndex3M,I1525,TRUE,_xll.ohTrigger(RecalcTrigger,Trigger3M)),NA())</f>
        <v>1.4644390859563927E-2</v>
      </c>
      <c r="P1525" s="44">
        <f>IFERROR(_xll.qlIndexFixing(ONIndex6M,I1525,TRUE,_xll.ohTrigger(RecalcTrigger,Trigger6M)),NA())</f>
        <v>1.4629855399928005E-2</v>
      </c>
      <c r="Q1525" s="183">
        <f>IFERROR(_xll.qlIndexFixing(ONIndex1Y,I1525,TRUE,_xll.ohTrigger(RecalcTrigger,Trigger1Y)),NA())</f>
        <v>1.490799909816154E-2</v>
      </c>
    </row>
    <row r="1526" spans="2:17" x14ac:dyDescent="0.2">
      <c r="B1526" s="39" t="s">
        <v>42</v>
      </c>
      <c r="D1526" s="42">
        <f>_xll.qlCalendarAdvance(Calendar,$D1525,B1526,"f",FALSE)</f>
        <v>50284</v>
      </c>
      <c r="E1526" s="177">
        <f>_xll.qlInterestRateIndexValueDate(IndexON,D1526)</f>
        <v>50284</v>
      </c>
      <c r="F1526" s="193">
        <f>IFERROR(_xll.qlIndexFixing(IndexON,D1526,TRUE,_xll.ohTrigger(RecalcTrigger,TriggerON)),NA())</f>
        <v>1.4337938105191128E-2</v>
      </c>
      <c r="H1526" s="42">
        <f>_xll.qlCalendarAdvance(Calendar,$H1525,B1526,"f",FALSE)</f>
        <v>50284</v>
      </c>
      <c r="I1526" s="177">
        <f>_xll.qlInterestRateIndexValueDate(Index1M,$H1526)</f>
        <v>50286</v>
      </c>
      <c r="J1526" s="182">
        <f>IFERROR(_xll.qlIndexFixing(Index1M,$H1526,TRUE,_xll.ohTrigger(RecalcTrigger,Trigger1M)),NA())</f>
        <v>1.4252205644655347E-2</v>
      </c>
      <c r="K1526" s="44">
        <f>IFERROR(_xll.qlIndexFixing(Index3M,H1526,TRUE,_xll.ohTrigger(RecalcTrigger,Trigger3M)),NA())</f>
        <v>1.4599841819380529E-2</v>
      </c>
      <c r="L1526" s="44">
        <f>IFERROR(_xll.qlIndexFixing(Index6M,$H1526,TRUE,_xll.ohTrigger(RecalcTrigger,Trigger6M)),NA())</f>
        <v>1.4546077986133655E-2</v>
      </c>
      <c r="M1526" s="183">
        <f>IFERROR(_xll.qlIndexFixing(Index1Y,$H1526,TRUE,_xll.ohTrigger(RecalcTrigger,Trigger1Y)),NA())</f>
        <v>1.4738791090828532E-2</v>
      </c>
      <c r="N1526" s="182">
        <f>IFERROR(_xll.qlIndexFixing(ONIndex1M,I1526,TRUE,_xll.ohTrigger(RecalcTrigger,Trigger1M)),NA())</f>
        <v>1.4260328001727274E-2</v>
      </c>
      <c r="O1526" s="44">
        <f>IFERROR(_xll.qlIndexFixing(ONIndex3M,I1526,TRUE,_xll.ohTrigger(RecalcTrigger,Trigger3M)),NA())</f>
        <v>1.4633964303945035E-2</v>
      </c>
      <c r="P1526" s="44">
        <f>IFERROR(_xll.qlIndexFixing(ONIndex6M,I1526,TRUE,_xll.ohTrigger(RecalcTrigger,Trigger6M)),NA())</f>
        <v>1.4619441242151865E-2</v>
      </c>
      <c r="Q1526" s="183">
        <f>IFERROR(_xll.qlIndexFixing(ONIndex1Y,I1526,TRUE,_xll.ohTrigger(RecalcTrigger,Trigger1Y)),NA())</f>
        <v>1.4897122613328762E-2</v>
      </c>
    </row>
    <row r="1527" spans="2:17" x14ac:dyDescent="0.2">
      <c r="B1527" s="39" t="s">
        <v>42</v>
      </c>
      <c r="D1527" s="42">
        <f>_xll.qlCalendarAdvance(Calendar,$D1526,B1527,"f",FALSE)</f>
        <v>50291</v>
      </c>
      <c r="E1527" s="177">
        <f>_xll.qlInterestRateIndexValueDate(IndexON,D1527)</f>
        <v>50291</v>
      </c>
      <c r="F1527" s="193">
        <f>IFERROR(_xll.qlIndexFixing(IndexON,D1527,TRUE,_xll.ohTrigger(RecalcTrigger,TriggerON)),NA())</f>
        <v>1.4328114825401528E-2</v>
      </c>
      <c r="H1527" s="42">
        <f>_xll.qlCalendarAdvance(Calendar,$H1526,B1527,"f",FALSE)</f>
        <v>50291</v>
      </c>
      <c r="I1527" s="177">
        <f>_xll.qlInterestRateIndexValueDate(Index1M,$H1527)</f>
        <v>50293</v>
      </c>
      <c r="J1527" s="182">
        <f>IFERROR(_xll.qlIndexFixing(Index1M,$H1527,TRUE,_xll.ohTrigger(RecalcTrigger,Trigger1M)),NA())</f>
        <v>1.424194236978038E-2</v>
      </c>
      <c r="K1527" s="44">
        <f>IFERROR(_xll.qlIndexFixing(Index3M,H1527,TRUE,_xll.ohTrigger(RecalcTrigger,Trigger3M)),NA())</f>
        <v>1.4589472277944901E-2</v>
      </c>
      <c r="L1527" s="44">
        <f>IFERROR(_xll.qlIndexFixing(Index6M,$H1527,TRUE,_xll.ohTrigger(RecalcTrigger,Trigger6M)),NA())</f>
        <v>1.4535831553100339E-2</v>
      </c>
      <c r="M1527" s="183">
        <f>IFERROR(_xll.qlIndexFixing(Index1Y,$H1527,TRUE,_xll.ohTrigger(RecalcTrigger,Trigger1Y)),NA())</f>
        <v>1.4728344134395671E-2</v>
      </c>
      <c r="N1527" s="182">
        <f>IFERROR(_xll.qlIndexFixing(ONIndex1M,I1527,TRUE,_xll.ohTrigger(RecalcTrigger,Trigger1M)),NA())</f>
        <v>1.4250051815185572E-2</v>
      </c>
      <c r="O1527" s="44">
        <f>IFERROR(_xll.qlIndexFixing(ONIndex3M,I1527,TRUE,_xll.ohTrigger(RecalcTrigger,Trigger3M)),NA())</f>
        <v>1.4623550772387972E-2</v>
      </c>
      <c r="P1527" s="44">
        <f>IFERROR(_xll.qlIndexFixing(ONIndex6M,I1527,TRUE,_xll.ohTrigger(RecalcTrigger,Trigger6M)),NA())</f>
        <v>1.460904362738269E-2</v>
      </c>
      <c r="Q1527" s="183">
        <f>IFERROR(_xll.qlIndexFixing(ONIndex1Y,I1527,TRUE,_xll.ohTrigger(RecalcTrigger,Trigger1Y)),NA())</f>
        <v>1.4886264738569466E-2</v>
      </c>
    </row>
    <row r="1528" spans="2:17" x14ac:dyDescent="0.2">
      <c r="B1528" s="39" t="s">
        <v>42</v>
      </c>
      <c r="D1528" s="42">
        <f>_xll.qlCalendarAdvance(Calendar,$D1527,B1528,"f",FALSE)</f>
        <v>50298</v>
      </c>
      <c r="E1528" s="177">
        <f>_xll.qlInterestRateIndexValueDate(IndexON,D1528)</f>
        <v>50298</v>
      </c>
      <c r="F1528" s="193">
        <f>IFERROR(_xll.qlIndexFixing(IndexON,D1528,TRUE,_xll.ohTrigger(RecalcTrigger,TriggerON)),NA())</f>
        <v>1.4318304082223676E-2</v>
      </c>
      <c r="H1528" s="42">
        <f>_xll.qlCalendarAdvance(Calendar,$H1527,B1528,"f",FALSE)</f>
        <v>50298</v>
      </c>
      <c r="I1528" s="177">
        <f>_xll.qlInterestRateIndexValueDate(Index1M,$H1528)</f>
        <v>50300</v>
      </c>
      <c r="J1528" s="182">
        <f>IFERROR(_xll.qlIndexFixing(Index1M,$H1528,TRUE,_xll.ohTrigger(RecalcTrigger,Trigger1M)),NA())</f>
        <v>1.4231694808143625E-2</v>
      </c>
      <c r="K1528" s="44">
        <f>IFERROR(_xll.qlIndexFixing(Index3M,H1528,TRUE,_xll.ohTrigger(RecalcTrigger,Trigger3M)),NA())</f>
        <v>1.4579117205873003E-2</v>
      </c>
      <c r="L1528" s="44">
        <f>IFERROR(_xll.qlIndexFixing(Index6M,$H1528,TRUE,_xll.ohTrigger(RecalcTrigger,Trigger6M)),NA())</f>
        <v>1.4525604512128903E-2</v>
      </c>
      <c r="M1528" s="183">
        <f>IFERROR(_xll.qlIndexFixing(Index1Y,$H1528,TRUE,_xll.ohTrigger(RecalcTrigger,Trigger1Y)),NA())</f>
        <v>1.4717921608081448E-2</v>
      </c>
      <c r="N1528" s="182">
        <f>IFERROR(_xll.qlIndexFixing(ONIndex1M,I1528,TRUE,_xll.ohTrigger(RecalcTrigger,Trigger1M)),NA())</f>
        <v>1.4239790958940901E-2</v>
      </c>
      <c r="O1528" s="44">
        <f>IFERROR(_xll.qlIndexFixing(ONIndex3M,I1528,TRUE,_xll.ohTrigger(RecalcTrigger,Trigger3M)),NA())</f>
        <v>1.4613150463933522E-2</v>
      </c>
      <c r="P1528" s="44">
        <f>IFERROR(_xll.qlIndexFixing(ONIndex6M,I1528,TRUE,_xll.ohTrigger(RecalcTrigger,Trigger6M)),NA())</f>
        <v>1.4598662755540559E-2</v>
      </c>
      <c r="Q1528" s="183">
        <f>IFERROR(_xll.qlIndexFixing(ONIndex1Y,I1528,TRUE,_xll.ohTrigger(RecalcTrigger,Trigger1Y)),NA())</f>
        <v>1.4875425676601495E-2</v>
      </c>
    </row>
    <row r="1529" spans="2:17" x14ac:dyDescent="0.2">
      <c r="B1529" s="39" t="s">
        <v>42</v>
      </c>
      <c r="D1529" s="42">
        <f>_xll.qlCalendarAdvance(Calendar,$D1528,B1529,"f",FALSE)</f>
        <v>50305</v>
      </c>
      <c r="E1529" s="177">
        <f>_xll.qlInterestRateIndexValueDate(IndexON,D1529)</f>
        <v>50305</v>
      </c>
      <c r="F1529" s="193">
        <f>IFERROR(_xll.qlIndexFixing(IndexON,D1529,TRUE,_xll.ohTrigger(RecalcTrigger,TriggerON)),NA())</f>
        <v>1.4308506078535288E-2</v>
      </c>
      <c r="H1529" s="42">
        <f>_xll.qlCalendarAdvance(Calendar,$H1528,B1529,"f",FALSE)</f>
        <v>50305</v>
      </c>
      <c r="I1529" s="177">
        <f>_xll.qlInterestRateIndexValueDate(Index1M,$H1529)</f>
        <v>50307</v>
      </c>
      <c r="J1529" s="182">
        <f>IFERROR(_xll.qlIndexFixing(Index1M,$H1529,TRUE,_xll.ohTrigger(RecalcTrigger,Trigger1M)),NA())</f>
        <v>1.4221463175789761E-2</v>
      </c>
      <c r="K1529" s="44">
        <f>IFERROR(_xll.qlIndexFixing(Index3M,H1529,TRUE,_xll.ohTrigger(RecalcTrigger,Trigger3M)),NA())</f>
        <v>1.4568776803012884E-2</v>
      </c>
      <c r="L1529" s="44">
        <f>IFERROR(_xll.qlIndexFixing(Index6M,$H1529,TRUE,_xll.ohTrigger(RecalcTrigger,Trigger6M)),NA())</f>
        <v>1.451539706441001E-2</v>
      </c>
      <c r="M1529" s="183">
        <f>IFERROR(_xll.qlIndexFixing(Index1Y,$H1529,TRUE,_xll.ohTrigger(RecalcTrigger,Trigger1Y)),NA())</f>
        <v>1.4707523716749063E-2</v>
      </c>
      <c r="N1529" s="182">
        <f>IFERROR(_xll.qlIndexFixing(ONIndex1M,I1529,TRUE,_xll.ohTrigger(RecalcTrigger,Trigger1M)),NA())</f>
        <v>1.4229545648980491E-2</v>
      </c>
      <c r="O1529" s="44">
        <f>IFERROR(_xll.qlIndexFixing(ONIndex3M,I1529,TRUE,_xll.ohTrigger(RecalcTrigger,Trigger3M)),NA())</f>
        <v>1.4602763577862277E-2</v>
      </c>
      <c r="P1529" s="44">
        <f>IFERROR(_xll.qlIndexFixing(ONIndex6M,I1529,TRUE,_xll.ohTrigger(RecalcTrigger,Trigger6M)),NA())</f>
        <v>1.458829882662549E-2</v>
      </c>
      <c r="Q1529" s="183">
        <f>IFERROR(_xll.qlIndexFixing(ONIndex1Y,I1529,TRUE,_xll.ohTrigger(RecalcTrigger,Trigger1Y)),NA())</f>
        <v>1.4864605629902883E-2</v>
      </c>
    </row>
    <row r="1530" spans="2:17" x14ac:dyDescent="0.2">
      <c r="B1530" s="39" t="s">
        <v>42</v>
      </c>
      <c r="D1530" s="42">
        <f>_xll.qlCalendarAdvance(Calendar,$D1529,B1530,"f",FALSE)</f>
        <v>50312</v>
      </c>
      <c r="E1530" s="177">
        <f>_xll.qlInterestRateIndexValueDate(IndexON,D1530)</f>
        <v>50312</v>
      </c>
      <c r="F1530" s="193">
        <f>IFERROR(_xll.qlIndexFixing(IndexON,D1530,TRUE,_xll.ohTrigger(RecalcTrigger,TriggerON)),NA())</f>
        <v>1.4298721016894334E-2</v>
      </c>
      <c r="H1530" s="42">
        <f>_xll.qlCalendarAdvance(Calendar,$H1529,B1530,"f",FALSE)</f>
        <v>50312</v>
      </c>
      <c r="I1530" s="177">
        <f>_xll.qlInterestRateIndexValueDate(Index1M,$H1530)</f>
        <v>50314</v>
      </c>
      <c r="J1530" s="182">
        <f>IFERROR(_xll.qlIndexFixing(Index1M,$H1530,TRUE,_xll.ohTrigger(RecalcTrigger,Trigger1M)),NA())</f>
        <v>1.4211247688765971E-2</v>
      </c>
      <c r="K1530" s="44">
        <f>IFERROR(_xll.qlIndexFixing(Index3M,H1530,TRUE,_xll.ohTrigger(RecalcTrigger,Trigger3M)),NA())</f>
        <v>1.4556689067174713E-2</v>
      </c>
      <c r="L1530" s="44">
        <f>IFERROR(_xll.qlIndexFixing(Index6M,$H1530,TRUE,_xll.ohTrigger(RecalcTrigger,Trigger6M)),NA())</f>
        <v>1.4504780135878017E-2</v>
      </c>
      <c r="M1530" s="183">
        <f>IFERROR(_xll.qlIndexFixing(Index1Y,$H1530,TRUE,_xll.ohTrigger(RecalcTrigger,Trigger1Y)),NA())</f>
        <v>1.4697150665254479E-2</v>
      </c>
      <c r="N1530" s="182">
        <f>IFERROR(_xll.qlIndexFixing(ONIndex1M,I1530,TRUE,_xll.ohTrigger(RecalcTrigger,Trigger1M)),NA())</f>
        <v>1.4219316100971824E-2</v>
      </c>
      <c r="O1530" s="44">
        <f>IFERROR(_xll.qlIndexFixing(ONIndex3M,I1530,TRUE,_xll.ohTrigger(RecalcTrigger,Trigger3M)),NA())</f>
        <v>1.4592390313454828E-2</v>
      </c>
      <c r="P1530" s="44">
        <f>IFERROR(_xll.qlIndexFixing(ONIndex6M,I1530,TRUE,_xll.ohTrigger(RecalcTrigger,Trigger6M)),NA())</f>
        <v>1.4577952040637498E-2</v>
      </c>
      <c r="Q1530" s="183">
        <f>IFERROR(_xll.qlIndexFixing(ONIndex1Y,I1530,TRUE,_xll.ohTrigger(RecalcTrigger,Trigger1Y)),NA())</f>
        <v>1.4853804801191473E-2</v>
      </c>
    </row>
    <row r="1531" spans="2:17" x14ac:dyDescent="0.2">
      <c r="B1531" s="39" t="s">
        <v>42</v>
      </c>
      <c r="D1531" s="42">
        <f>_xll.qlCalendarAdvance(Calendar,$D1530,B1531,"f",FALSE)</f>
        <v>50319</v>
      </c>
      <c r="E1531" s="177">
        <f>_xll.qlInterestRateIndexValueDate(IndexON,D1531)</f>
        <v>50319</v>
      </c>
      <c r="F1531" s="193">
        <f>IFERROR(_xll.qlIndexFixing(IndexON,D1531,TRUE,_xll.ohTrigger(RecalcTrigger,TriggerON)),NA())</f>
        <v>1.4288949100098591E-2</v>
      </c>
      <c r="H1531" s="42">
        <f>_xll.qlCalendarAdvance(Calendar,$H1530,B1531,"f",FALSE)</f>
        <v>50319</v>
      </c>
      <c r="I1531" s="177">
        <f>_xll.qlInterestRateIndexValueDate(Index1M,$H1531)</f>
        <v>50321</v>
      </c>
      <c r="J1531" s="182">
        <f>IFERROR(_xll.qlIndexFixing(Index1M,$H1531,TRUE,_xll.ohTrigger(RecalcTrigger,Trigger1M)),NA())</f>
        <v>1.4201048563119434E-2</v>
      </c>
      <c r="K1531" s="44">
        <f>IFERROR(_xll.qlIndexFixing(Index3M,H1531,TRUE,_xll.ohTrigger(RecalcTrigger,Trigger3M)),NA())</f>
        <v>1.454770086929132E-2</v>
      </c>
      <c r="L1531" s="44">
        <f>IFERROR(_xll.qlIndexFixing(Index6M,$H1531,TRUE,_xll.ohTrigger(RecalcTrigger,Trigger6M)),NA())</f>
        <v>1.4494613568366652E-2</v>
      </c>
      <c r="M1531" s="183">
        <f>IFERROR(_xll.qlIndexFixing(Index1Y,$H1531,TRUE,_xll.ohTrigger(RecalcTrigger,Trigger1Y)),NA())</f>
        <v>1.4686802658447755E-2</v>
      </c>
      <c r="N1531" s="182">
        <f>IFERROR(_xll.qlIndexFixing(ONIndex1M,I1531,TRUE,_xll.ohTrigger(RecalcTrigger,Trigger1M)),NA())</f>
        <v>1.4209102530822193E-2</v>
      </c>
      <c r="O1531" s="44">
        <f>IFERROR(_xll.qlIndexFixing(ONIndex3M,I1531,TRUE,_xll.ohTrigger(RecalcTrigger,Trigger3M)),NA())</f>
        <v>1.4582030869991769E-2</v>
      </c>
      <c r="P1531" s="44">
        <f>IFERROR(_xll.qlIndexFixing(ONIndex6M,I1531,TRUE,_xll.ohTrigger(RecalcTrigger,Trigger6M)),NA())</f>
        <v>1.456762259781641E-2</v>
      </c>
      <c r="Q1531" s="183">
        <f>IFERROR(_xll.qlIndexFixing(ONIndex1Y,I1531,TRUE,_xll.ohTrigger(RecalcTrigger,Trigger1Y)),NA())</f>
        <v>1.4843023392945298E-2</v>
      </c>
    </row>
    <row r="1532" spans="2:17" x14ac:dyDescent="0.2">
      <c r="B1532" s="39" t="s">
        <v>42</v>
      </c>
      <c r="D1532" s="42">
        <f>_xll.qlCalendarAdvance(Calendar,$D1531,B1532,"f",FALSE)</f>
        <v>50326</v>
      </c>
      <c r="E1532" s="177">
        <f>_xll.qlInterestRateIndexValueDate(IndexON,D1532)</f>
        <v>50326</v>
      </c>
      <c r="F1532" s="193">
        <f>IFERROR(_xll.qlIndexFixing(IndexON,D1532,TRUE,_xll.ohTrigger(RecalcTrigger,TriggerON)),NA())</f>
        <v>1.4279190530626096E-2</v>
      </c>
      <c r="H1532" s="42">
        <f>_xll.qlCalendarAdvance(Calendar,$H1531,B1532,"f",FALSE)</f>
        <v>50326</v>
      </c>
      <c r="I1532" s="177">
        <f>_xll.qlInterestRateIndexValueDate(Index1M,$H1532)</f>
        <v>50328</v>
      </c>
      <c r="J1532" s="182">
        <f>IFERROR(_xll.qlIndexFixing(Index1M,$H1532,TRUE,_xll.ohTrigger(RecalcTrigger,Trigger1M)),NA())</f>
        <v>1.4190866014887338E-2</v>
      </c>
      <c r="K1532" s="44">
        <f>IFERROR(_xll.qlIndexFixing(Index3M,H1532,TRUE,_xll.ohTrigger(RecalcTrigger,Trigger3M)),NA())</f>
        <v>1.4537406387440003E-2</v>
      </c>
      <c r="L1532" s="44">
        <f>IFERROR(_xll.qlIndexFixing(Index6M,$H1532,TRUE,_xll.ohTrigger(RecalcTrigger,Trigger6M)),NA())</f>
        <v>1.4484467213124507E-2</v>
      </c>
      <c r="M1532" s="183">
        <f>IFERROR(_xll.qlIndexFixing(Index1Y,$H1532,TRUE,_xll.ohTrigger(RecalcTrigger,Trigger1Y)),NA())</f>
        <v>1.4676479901171935E-2</v>
      </c>
      <c r="N1532" s="182">
        <f>IFERROR(_xll.qlIndexFixing(ONIndex1M,I1532,TRUE,_xll.ohTrigger(RecalcTrigger,Trigger1M)),NA())</f>
        <v>1.419890515443889E-2</v>
      </c>
      <c r="O1532" s="44">
        <f>IFERROR(_xll.qlIndexFixing(ONIndex3M,I1532,TRUE,_xll.ohTrigger(RecalcTrigger,Trigger3M)),NA())</f>
        <v>1.4571685446593818E-2</v>
      </c>
      <c r="P1532" s="44">
        <f>IFERROR(_xll.qlIndexFixing(ONIndex6M,I1532,TRUE,_xll.ohTrigger(RecalcTrigger,Trigger6M)),NA())</f>
        <v>1.4557310698002368E-2</v>
      </c>
      <c r="Q1532" s="183">
        <f>IFERROR(_xll.qlIndexFixing(ONIndex1Y,I1532,TRUE,_xll.ohTrigger(RecalcTrigger,Trigger1Y)),NA())</f>
        <v>1.4832261607882202E-2</v>
      </c>
    </row>
    <row r="1533" spans="2:17" x14ac:dyDescent="0.2">
      <c r="B1533" s="39" t="s">
        <v>42</v>
      </c>
      <c r="D1533" s="42">
        <f>_xll.qlCalendarAdvance(Calendar,$D1532,B1533,"f",FALSE)</f>
        <v>50333</v>
      </c>
      <c r="E1533" s="177">
        <f>_xll.qlInterestRateIndexValueDate(IndexON,D1533)</f>
        <v>50333</v>
      </c>
      <c r="F1533" s="193">
        <f>IFERROR(_xll.qlIndexFixing(IndexON,D1533,TRUE,_xll.ohTrigger(RecalcTrigger,TriggerON)),NA())</f>
        <v>1.4269445511514434E-2</v>
      </c>
      <c r="H1533" s="42">
        <f>_xll.qlCalendarAdvance(Calendar,$H1532,B1533,"f",FALSE)</f>
        <v>50333</v>
      </c>
      <c r="I1533" s="177">
        <f>_xll.qlInterestRateIndexValueDate(Index1M,$H1533)</f>
        <v>50335</v>
      </c>
      <c r="J1533" s="182">
        <f>IFERROR(_xll.qlIndexFixing(Index1M,$H1533,TRUE,_xll.ohTrigger(RecalcTrigger,Trigger1M)),NA())</f>
        <v>1.4180700260116863E-2</v>
      </c>
      <c r="K1533" s="44">
        <f>IFERROR(_xll.qlIndexFixing(Index3M,H1533,TRUE,_xll.ohTrigger(RecalcTrigger,Trigger3M)),NA())</f>
        <v>1.4527127389363818E-2</v>
      </c>
      <c r="L1533" s="44">
        <f>IFERROR(_xll.qlIndexFixing(Index6M,$H1533,TRUE,_xll.ohTrigger(RecalcTrigger,Trigger6M)),NA())</f>
        <v>1.4474341271334389E-2</v>
      </c>
      <c r="M1533" s="183">
        <f>IFERROR(_xll.qlIndexFixing(Index1Y,$H1533,TRUE,_xll.ohTrigger(RecalcTrigger,Trigger1Y)),NA())</f>
        <v>1.4666182598263276E-2</v>
      </c>
      <c r="N1533" s="182">
        <f>IFERROR(_xll.qlIndexFixing(ONIndex1M,I1533,TRUE,_xll.ohTrigger(RecalcTrigger,Trigger1M)),NA())</f>
        <v>1.4188724187569335E-2</v>
      </c>
      <c r="O1533" s="44">
        <f>IFERROR(_xll.qlIndexFixing(ONIndex3M,I1533,TRUE,_xll.ohTrigger(RecalcTrigger,Trigger3M)),NA())</f>
        <v>1.4561354242621505E-2</v>
      </c>
      <c r="P1533" s="44">
        <f>IFERROR(_xll.qlIndexFixing(ONIndex6M,I1533,TRUE,_xll.ohTrigger(RecalcTrigger,Trigger6M)),NA())</f>
        <v>1.4547016541435198E-2</v>
      </c>
      <c r="Q1533" s="183">
        <f>IFERROR(_xll.qlIndexFixing(ONIndex1Y,I1533,TRUE,_xll.ohTrigger(RecalcTrigger,Trigger1Y)),NA())</f>
        <v>1.4821519648480219E-2</v>
      </c>
    </row>
    <row r="1534" spans="2:17" x14ac:dyDescent="0.2">
      <c r="B1534" s="39" t="s">
        <v>42</v>
      </c>
      <c r="D1534" s="42">
        <f>_xll.qlCalendarAdvance(Calendar,$D1533,B1534,"f",FALSE)</f>
        <v>50340</v>
      </c>
      <c r="E1534" s="177">
        <f>_xll.qlInterestRateIndexValueDate(IndexON,D1534)</f>
        <v>50340</v>
      </c>
      <c r="F1534" s="193">
        <f>IFERROR(_xll.qlIndexFixing(IndexON,D1534,TRUE,_xll.ohTrigger(RecalcTrigger,TriggerON)),NA())</f>
        <v>1.4259714245001831E-2</v>
      </c>
      <c r="H1534" s="42">
        <f>_xll.qlCalendarAdvance(Calendar,$H1533,B1534,"f",FALSE)</f>
        <v>50340</v>
      </c>
      <c r="I1534" s="177">
        <f>_xll.qlInterestRateIndexValueDate(Index1M,$H1534)</f>
        <v>50342</v>
      </c>
      <c r="J1534" s="182">
        <f>IFERROR(_xll.qlIndexFixing(Index1M,$H1534,TRUE,_xll.ohTrigger(RecalcTrigger,Trigger1M)),NA())</f>
        <v>1.4170551514847696E-2</v>
      </c>
      <c r="K1534" s="44">
        <f>IFERROR(_xll.qlIndexFixing(Index3M,H1534,TRUE,_xll.ohTrigger(RecalcTrigger,Trigger3M)),NA())</f>
        <v>1.451686407490812E-2</v>
      </c>
      <c r="L1534" s="44">
        <f>IFERROR(_xll.qlIndexFixing(Index6M,$H1534,TRUE,_xll.ohTrigger(RecalcTrigger,Trigger6M)),NA())</f>
        <v>1.446423594417735E-2</v>
      </c>
      <c r="M1534" s="183">
        <f>IFERROR(_xll.qlIndexFixing(Index1Y,$H1534,TRUE,_xll.ohTrigger(RecalcTrigger,Trigger1Y)),NA())</f>
        <v>1.4655910954551685E-2</v>
      </c>
      <c r="N1534" s="182">
        <f>IFERROR(_xll.qlIndexFixing(ONIndex1M,I1534,TRUE,_xll.ohTrigger(RecalcTrigger,Trigger1M)),NA())</f>
        <v>1.4178559846040883E-2</v>
      </c>
      <c r="O1534" s="44">
        <f>IFERROR(_xll.qlIndexFixing(ONIndex3M,I1534,TRUE,_xll.ohTrigger(RecalcTrigger,Trigger3M)),NA())</f>
        <v>1.4551037457195548E-2</v>
      </c>
      <c r="P1534" s="44">
        <f>IFERROR(_xll.qlIndexFixing(ONIndex6M,I1534,TRUE,_xll.ohTrigger(RecalcTrigger,Trigger6M)),NA())</f>
        <v>1.4536740327875108E-2</v>
      </c>
      <c r="Q1534" s="183">
        <f>IFERROR(_xll.qlIndexFixing(ONIndex1Y,I1534,TRUE,_xll.ohTrigger(RecalcTrigger,Trigger1Y)),NA())</f>
        <v>1.4810797717537127E-2</v>
      </c>
    </row>
    <row r="1535" spans="2:17" x14ac:dyDescent="0.2">
      <c r="B1535" s="39" t="s">
        <v>42</v>
      </c>
      <c r="D1535" s="42">
        <f>_xll.qlCalendarAdvance(Calendar,$D1534,B1535,"f",FALSE)</f>
        <v>50347</v>
      </c>
      <c r="E1535" s="177">
        <f>_xll.qlInterestRateIndexValueDate(IndexON,D1535)</f>
        <v>50347</v>
      </c>
      <c r="F1535" s="193">
        <f>IFERROR(_xll.qlIndexFixing(IndexON,D1535,TRUE,_xll.ohTrigger(RecalcTrigger,TriggerON)),NA())</f>
        <v>1.4249996934125875E-2</v>
      </c>
      <c r="H1535" s="42">
        <f>_xll.qlCalendarAdvance(Calendar,$H1534,B1535,"f",FALSE)</f>
        <v>50347</v>
      </c>
      <c r="I1535" s="177">
        <f>_xll.qlInterestRateIndexValueDate(Index1M,$H1535)</f>
        <v>50349</v>
      </c>
      <c r="J1535" s="182">
        <f>IFERROR(_xll.qlIndexFixing(Index1M,$H1535,TRUE,_xll.ohTrigger(RecalcTrigger,Trigger1M)),NA())</f>
        <v>1.4160419995119522E-2</v>
      </c>
      <c r="K1535" s="44">
        <f>IFERROR(_xll.qlIndexFixing(Index3M,H1535,TRUE,_xll.ohTrigger(RecalcTrigger,Trigger3M)),NA())</f>
        <v>1.4506616643916533E-2</v>
      </c>
      <c r="L1535" s="44">
        <f>IFERROR(_xll.qlIndexFixing(Index6M,$H1535,TRUE,_xll.ohTrigger(RecalcTrigger,Trigger6M)),NA())</f>
        <v>1.4454575102661847E-2</v>
      </c>
      <c r="M1535" s="183">
        <f>IFERROR(_xll.qlIndexFixing(Index1Y,$H1535,TRUE,_xll.ohTrigger(RecalcTrigger,Trigger1Y)),NA())</f>
        <v>1.4645665174860939E-2</v>
      </c>
      <c r="N1535" s="182">
        <f>IFERROR(_xll.qlIndexFixing(ONIndex1M,I1535,TRUE,_xll.ohTrigger(RecalcTrigger,Trigger1M)),NA())</f>
        <v>1.4168412345600956E-2</v>
      </c>
      <c r="O1535" s="44">
        <f>IFERROR(_xll.qlIndexFixing(ONIndex3M,I1535,TRUE,_xll.ohTrigger(RecalcTrigger,Trigger3M)),NA())</f>
        <v>1.454073528959654E-2</v>
      </c>
      <c r="P1535" s="44">
        <f>IFERROR(_xll.qlIndexFixing(ONIndex6M,I1535,TRUE,_xll.ohTrigger(RecalcTrigger,Trigger6M)),NA())</f>
        <v>1.4526482257561923E-2</v>
      </c>
      <c r="Q1535" s="183">
        <f>IFERROR(_xll.qlIndexFixing(ONIndex1Y,I1535,TRUE,_xll.ohTrigger(RecalcTrigger,Trigger1Y)),NA())</f>
        <v>1.4800096017530961E-2</v>
      </c>
    </row>
    <row r="1536" spans="2:17" x14ac:dyDescent="0.2">
      <c r="B1536" s="39" t="s">
        <v>42</v>
      </c>
      <c r="D1536" s="42">
        <f>_xll.qlCalendarAdvance(Calendar,$D1535,B1536,"f",FALSE)</f>
        <v>50354</v>
      </c>
      <c r="E1536" s="177">
        <f>_xll.qlInterestRateIndexValueDate(IndexON,D1536)</f>
        <v>50354</v>
      </c>
      <c r="F1536" s="193">
        <f>IFERROR(_xll.qlIndexFixing(IndexON,D1536,TRUE,_xll.ohTrigger(RecalcTrigger,TriggerON)),NA())</f>
        <v>1.4240293781284663E-2</v>
      </c>
      <c r="H1536" s="42">
        <f>_xll.qlCalendarAdvance(Calendar,$H1535,B1536,"f",FALSE)</f>
        <v>50354</v>
      </c>
      <c r="I1536" s="177">
        <f>_xll.qlInterestRateIndexValueDate(Index1M,$H1536)</f>
        <v>50356</v>
      </c>
      <c r="J1536" s="182">
        <f>IFERROR(_xll.qlIndexFixing(Index1M,$H1536,TRUE,_xll.ohTrigger(RecalcTrigger,Trigger1M)),NA())</f>
        <v>1.4150305916979522E-2</v>
      </c>
      <c r="K1536" s="44">
        <f>IFERROR(_xll.qlIndexFixing(Index3M,H1536,TRUE,_xll.ohTrigger(RecalcTrigger,Trigger3M)),NA())</f>
        <v>1.4496385296228331E-2</v>
      </c>
      <c r="L1536" s="44">
        <f>IFERROR(_xll.qlIndexFixing(Index6M,$H1536,TRUE,_xll.ohTrigger(RecalcTrigger,Trigger6M)),NA())</f>
        <v>1.4444510440767666E-2</v>
      </c>
      <c r="M1536" s="183">
        <f>IFERROR(_xll.qlIndexFixing(Index1Y,$H1536,TRUE,_xll.ohTrigger(RecalcTrigger,Trigger1Y)),NA())</f>
        <v>1.4635445464007581E-2</v>
      </c>
      <c r="N1536" s="182">
        <f>IFERROR(_xll.qlIndexFixing(ONIndex1M,I1536,TRUE,_xll.ohTrigger(RecalcTrigger,Trigger1M)),NA())</f>
        <v>1.4158281902156844E-2</v>
      </c>
      <c r="O1536" s="44">
        <f>IFERROR(_xll.qlIndexFixing(ONIndex3M,I1536,TRUE,_xll.ohTrigger(RecalcTrigger,Trigger3M)),NA())</f>
        <v>1.4530447939105073E-2</v>
      </c>
      <c r="P1536" s="44">
        <f>IFERROR(_xll.qlIndexFixing(ONIndex6M,I1536,TRUE,_xll.ohTrigger(RecalcTrigger,Trigger6M)),NA())</f>
        <v>1.4516242530335788E-2</v>
      </c>
      <c r="Q1536" s="183">
        <f>IFERROR(_xll.qlIndexFixing(ONIndex1Y,I1536,TRUE,_xll.ohTrigger(RecalcTrigger,Trigger1Y)),NA())</f>
        <v>1.4789414751179564E-2</v>
      </c>
    </row>
    <row r="1537" spans="2:17" x14ac:dyDescent="0.2">
      <c r="B1537" s="39" t="s">
        <v>42</v>
      </c>
      <c r="D1537" s="42">
        <f>_xll.qlCalendarAdvance(Calendar,$D1536,B1537,"f",FALSE)</f>
        <v>50361</v>
      </c>
      <c r="E1537" s="177">
        <f>_xll.qlInterestRateIndexValueDate(IndexON,D1537)</f>
        <v>50361</v>
      </c>
      <c r="F1537" s="193">
        <f>IFERROR(_xll.qlIndexFixing(IndexON,D1537,TRUE,_xll.ohTrigger(RecalcTrigger,TriggerON)),NA())</f>
        <v>1.4230604989515783E-2</v>
      </c>
      <c r="H1537" s="42">
        <f>_xll.qlCalendarAdvance(Calendar,$H1536,B1537,"f",FALSE)</f>
        <v>50361</v>
      </c>
      <c r="I1537" s="177">
        <f>_xll.qlInterestRateIndexValueDate(Index1M,$H1537)</f>
        <v>50363</v>
      </c>
      <c r="J1537" s="182">
        <f>IFERROR(_xll.qlIndexFixing(Index1M,$H1537,TRUE,_xll.ohTrigger(RecalcTrigger,Trigger1M)),NA())</f>
        <v>1.4140209496464884E-2</v>
      </c>
      <c r="K1537" s="44">
        <f>IFERROR(_xll.qlIndexFixing(Index3M,H1537,TRUE,_xll.ohTrigger(RecalcTrigger,Trigger3M)),NA())</f>
        <v>1.4486170231686264E-2</v>
      </c>
      <c r="L1537" s="44">
        <f>IFERROR(_xll.qlIndexFixing(Index6M,$H1537,TRUE,_xll.ohTrigger(RecalcTrigger,Trigger6M)),NA())</f>
        <v>1.4434466981529469E-2</v>
      </c>
      <c r="M1537" s="183">
        <f>IFERROR(_xll.qlIndexFixing(Index1Y,$H1537,TRUE,_xll.ohTrigger(RecalcTrigger,Trigger1Y)),NA())</f>
        <v>1.4625252026802685E-2</v>
      </c>
      <c r="N1537" s="182">
        <f>IFERROR(_xll.qlIndexFixing(ONIndex1M,I1537,TRUE,_xll.ohTrigger(RecalcTrigger,Trigger1M)),NA())</f>
        <v>1.4148168731455968E-2</v>
      </c>
      <c r="O1537" s="44">
        <f>IFERROR(_xll.qlIndexFixing(ONIndex3M,I1537,TRUE,_xll.ohTrigger(RecalcTrigger,Trigger3M)),NA())</f>
        <v>1.4520175604841867E-2</v>
      </c>
      <c r="P1537" s="44">
        <f>IFERROR(_xll.qlIndexFixing(ONIndex6M,I1537,TRUE,_xll.ohTrigger(RecalcTrigger,Trigger6M)),NA())</f>
        <v>1.4506021346516462E-2</v>
      </c>
      <c r="Q1537" s="183">
        <f>IFERROR(_xll.qlIndexFixing(ONIndex1Y,I1537,TRUE,_xll.ohTrigger(RecalcTrigger,Trigger1Y)),NA())</f>
        <v>1.4778754120960969E-2</v>
      </c>
    </row>
    <row r="1538" spans="2:17" x14ac:dyDescent="0.2">
      <c r="B1538" s="39" t="s">
        <v>42</v>
      </c>
      <c r="D1538" s="42">
        <f>_xll.qlCalendarAdvance(Calendar,$D1537,B1538,"f",FALSE)</f>
        <v>50368</v>
      </c>
      <c r="E1538" s="177">
        <f>_xll.qlInterestRateIndexValueDate(IndexON,D1538)</f>
        <v>50368</v>
      </c>
      <c r="F1538" s="193">
        <f>IFERROR(_xll.qlIndexFixing(IndexON,D1538,TRUE,_xll.ohTrigger(RecalcTrigger,TriggerON)),NA())</f>
        <v>1.4220930761217332E-2</v>
      </c>
      <c r="H1538" s="42">
        <f>_xll.qlCalendarAdvance(Calendar,$H1537,B1538,"f",FALSE)</f>
        <v>50368</v>
      </c>
      <c r="I1538" s="177">
        <f>_xll.qlInterestRateIndexValueDate(Index1M,$H1538)</f>
        <v>50370</v>
      </c>
      <c r="J1538" s="182">
        <f>IFERROR(_xll.qlIndexFixing(Index1M,$H1538,TRUE,_xll.ohTrigger(RecalcTrigger,Trigger1M)),NA())</f>
        <v>1.4130130949610298E-2</v>
      </c>
      <c r="K1538" s="44">
        <f>IFERROR(_xll.qlIndexFixing(Index3M,H1538,TRUE,_xll.ohTrigger(RecalcTrigger,Trigger3M)),NA())</f>
        <v>1.4475971650125265E-2</v>
      </c>
      <c r="L1538" s="44">
        <f>IFERROR(_xll.qlIndexFixing(Index6M,$H1538,TRUE,_xll.ohTrigger(RecalcTrigger,Trigger6M)),NA())</f>
        <v>1.4424444926107009E-2</v>
      </c>
      <c r="M1538" s="183">
        <f>IFERROR(_xll.qlIndexFixing(Index1Y,$H1538,TRUE,_xll.ohTrigger(RecalcTrigger,Trigger1Y)),NA())</f>
        <v>1.4615085068050317E-2</v>
      </c>
      <c r="N1538" s="182">
        <f>IFERROR(_xll.qlIndexFixing(ONIndex1M,I1538,TRUE,_xll.ohTrigger(RecalcTrigger,Trigger1M)),NA())</f>
        <v>1.4138073049405619E-2</v>
      </c>
      <c r="O1538" s="44">
        <f>IFERROR(_xll.qlIndexFixing(ONIndex3M,I1538,TRUE,_xll.ohTrigger(RecalcTrigger,Trigger3M)),NA())</f>
        <v>1.450991848616745E-2</v>
      </c>
      <c r="P1538" s="44">
        <f>IFERROR(_xll.qlIndexFixing(ONIndex6M,I1538,TRUE,_xll.ohTrigger(RecalcTrigger,Trigger6M)),NA())</f>
        <v>1.4495818905864155E-2</v>
      </c>
      <c r="Q1538" s="183">
        <f>IFERROR(_xll.qlIndexFixing(ONIndex1Y,I1538,TRUE,_xll.ohTrigger(RecalcTrigger,Trigger1Y)),NA())</f>
        <v>1.4768114329513082E-2</v>
      </c>
    </row>
    <row r="1539" spans="2:17" x14ac:dyDescent="0.2">
      <c r="B1539" s="39" t="s">
        <v>42</v>
      </c>
      <c r="D1539" s="42">
        <f>_xll.qlCalendarAdvance(Calendar,$D1538,B1539,"f",FALSE)</f>
        <v>50375</v>
      </c>
      <c r="E1539" s="177">
        <f>_xll.qlInterestRateIndexValueDate(IndexON,D1539)</f>
        <v>50375</v>
      </c>
      <c r="F1539" s="193">
        <f>IFERROR(_xll.qlIndexFixing(IndexON,D1539,TRUE,_xll.ohTrigger(RecalcTrigger,TriggerON)),NA())</f>
        <v>1.4211271299107153E-2</v>
      </c>
      <c r="H1539" s="42">
        <f>_xll.qlCalendarAdvance(Calendar,$H1538,B1539,"f",FALSE)</f>
        <v>50375</v>
      </c>
      <c r="I1539" s="177">
        <f>_xll.qlInterestRateIndexValueDate(Index1M,$H1539)</f>
        <v>50377</v>
      </c>
      <c r="J1539" s="182">
        <f>IFERROR(_xll.qlIndexFixing(Index1M,$H1539,TRUE,_xll.ohTrigger(RecalcTrigger,Trigger1M)),NA())</f>
        <v>1.4120070492462944E-2</v>
      </c>
      <c r="K1539" s="44">
        <f>IFERROR(_xll.qlIndexFixing(Index3M,H1539,TRUE,_xll.ohTrigger(RecalcTrigger,Trigger3M)),NA())</f>
        <v>1.4466657409899497E-2</v>
      </c>
      <c r="L1539" s="44">
        <f>IFERROR(_xll.qlIndexFixing(Index6M,$H1539,TRUE,_xll.ohTrigger(RecalcTrigger,Trigger6M)),NA())</f>
        <v>1.44140255689242E-2</v>
      </c>
      <c r="M1539" s="183">
        <f>IFERROR(_xll.qlIndexFixing(Index1Y,$H1539,TRUE,_xll.ohTrigger(RecalcTrigger,Trigger1Y)),NA())</f>
        <v>1.4604944792548627E-2</v>
      </c>
      <c r="N1539" s="182">
        <f>IFERROR(_xll.qlIndexFixing(ONIndex1M,I1539,TRUE,_xll.ohTrigger(RecalcTrigger,Trigger1M)),NA())</f>
        <v>1.4127995071833155E-2</v>
      </c>
      <c r="O1539" s="44">
        <f>IFERROR(_xll.qlIndexFixing(ONIndex3M,I1539,TRUE,_xll.ohTrigger(RecalcTrigger,Trigger3M)),NA())</f>
        <v>1.4499676782282478E-2</v>
      </c>
      <c r="P1539" s="44">
        <f>IFERROR(_xll.qlIndexFixing(ONIndex6M,I1539,TRUE,_xll.ohTrigger(RecalcTrigger,Trigger6M)),NA())</f>
        <v>1.4485635408618691E-2</v>
      </c>
      <c r="Q1539" s="183">
        <f>IFERROR(_xll.qlIndexFixing(ONIndex1Y,I1539,TRUE,_xll.ohTrigger(RecalcTrigger,Trigger1Y)),NA())</f>
        <v>1.4757495579553748E-2</v>
      </c>
    </row>
    <row r="1540" spans="2:17" x14ac:dyDescent="0.2">
      <c r="B1540" s="39" t="s">
        <v>42</v>
      </c>
      <c r="D1540" s="42">
        <f>_xll.qlCalendarAdvance(Calendar,$D1539,B1540,"f",FALSE)</f>
        <v>50382</v>
      </c>
      <c r="E1540" s="177">
        <f>_xll.qlInterestRateIndexValueDate(IndexON,D1540)</f>
        <v>50382</v>
      </c>
      <c r="F1540" s="193">
        <f>IFERROR(_xll.qlIndexFixing(IndexON,D1540,TRUE,_xll.ohTrigger(RecalcTrigger,TriggerON)),NA())</f>
        <v>1.4201626806062961E-2</v>
      </c>
      <c r="H1540" s="42">
        <f>_xll.qlCalendarAdvance(Calendar,$H1539,B1540,"f",FALSE)</f>
        <v>50382</v>
      </c>
      <c r="I1540" s="177">
        <f>_xll.qlInterestRateIndexValueDate(Index1M,$H1540)</f>
        <v>50384</v>
      </c>
      <c r="J1540" s="182">
        <f>IFERROR(_xll.qlIndexFixing(Index1M,$H1540,TRUE,_xll.ohTrigger(RecalcTrigger,Trigger1M)),NA())</f>
        <v>1.4110028341052516E-2</v>
      </c>
      <c r="K1540" s="44">
        <f>IFERROR(_xll.qlIndexFixing(Index3M,H1540,TRUE,_xll.ohTrigger(RecalcTrigger,Trigger3M)),NA())</f>
        <v>1.4456490723259385E-2</v>
      </c>
      <c r="L1540" s="44">
        <f>IFERROR(_xll.qlIndexFixing(Index6M,$H1540,TRUE,_xll.ohTrigger(RecalcTrigger,Trigger6M)),NA())</f>
        <v>1.4404048154142358E-2</v>
      </c>
      <c r="M1540" s="183">
        <f>IFERROR(_xll.qlIndexFixing(Index1Y,$H1540,TRUE,_xll.ohTrigger(RecalcTrigger,Trigger1Y)),NA())</f>
        <v>1.4594831405089633E-2</v>
      </c>
      <c r="N1540" s="182">
        <f>IFERROR(_xll.qlIndexFixing(ONIndex1M,I1540,TRUE,_xll.ohTrigger(RecalcTrigger,Trigger1M)),NA())</f>
        <v>1.411793501456593E-2</v>
      </c>
      <c r="O1540" s="44">
        <f>IFERROR(_xll.qlIndexFixing(ONIndex3M,I1540,TRUE,_xll.ohTrigger(RecalcTrigger,Trigger3M)),NA())</f>
        <v>1.448945069230767E-2</v>
      </c>
      <c r="P1540" s="44">
        <f>IFERROR(_xll.qlIndexFixing(ONIndex6M,I1540,TRUE,_xll.ohTrigger(RecalcTrigger,Trigger6M)),NA())</f>
        <v>1.4475471054620215E-2</v>
      </c>
      <c r="Q1540" s="183">
        <f>IFERROR(_xll.qlIndexFixing(ONIndex1Y,I1540,TRUE,_xll.ohTrigger(RecalcTrigger,Trigger1Y)),NA())</f>
        <v>1.4746898073560999E-2</v>
      </c>
    </row>
    <row r="1541" spans="2:17" x14ac:dyDescent="0.2">
      <c r="B1541" s="39" t="s">
        <v>42</v>
      </c>
      <c r="D1541" s="42">
        <f>_xll.qlCalendarAdvance(Calendar,$D1540,B1541,"f",FALSE)</f>
        <v>50389</v>
      </c>
      <c r="E1541" s="177">
        <f>_xll.qlInterestRateIndexValueDate(IndexON,D1541)</f>
        <v>50389</v>
      </c>
      <c r="F1541" s="193">
        <f>IFERROR(_xll.qlIndexFixing(IndexON,D1541,TRUE,_xll.ohTrigger(RecalcTrigger,TriggerON)),NA())</f>
        <v>1.4191997484402918E-2</v>
      </c>
      <c r="H1541" s="42">
        <f>_xll.qlCalendarAdvance(Calendar,$H1540,B1541,"f",FALSE)</f>
        <v>50389</v>
      </c>
      <c r="I1541" s="177">
        <f>_xll.qlInterestRateIndexValueDate(Index1M,$H1541)</f>
        <v>50391</v>
      </c>
      <c r="J1541" s="182">
        <f>IFERROR(_xll.qlIndexFixing(Index1M,$H1541,TRUE,_xll.ohTrigger(RecalcTrigger,Trigger1M)),NA())</f>
        <v>1.4100004711423697E-2</v>
      </c>
      <c r="K1541" s="44">
        <f>IFERROR(_xll.qlIndexFixing(Index3M,H1541,TRUE,_xll.ohTrigger(RecalcTrigger,Trigger3M)),NA())</f>
        <v>1.4446341088615533E-2</v>
      </c>
      <c r="L1541" s="44">
        <f>IFERROR(_xll.qlIndexFixing(Index6M,$H1541,TRUE,_xll.ohTrigger(RecalcTrigger,Trigger6M)),NA())</f>
        <v>1.4394092762155091E-2</v>
      </c>
      <c r="M1541" s="183">
        <f>IFERROR(_xll.qlIndexFixing(Index1Y,$H1541,TRUE,_xll.ohTrigger(RecalcTrigger,Trigger1Y)),NA())</f>
        <v>1.4584745110458782E-2</v>
      </c>
      <c r="N1541" s="182">
        <f>IFERROR(_xll.qlIndexFixing(ONIndex1M,I1541,TRUE,_xll.ohTrigger(RecalcTrigger,Trigger1M)),NA())</f>
        <v>1.4107893093271429E-2</v>
      </c>
      <c r="O1541" s="44">
        <f>IFERROR(_xll.qlIndexFixing(ONIndex3M,I1541,TRUE,_xll.ohTrigger(RecalcTrigger,Trigger3M)),NA())</f>
        <v>1.4479240415603556E-2</v>
      </c>
      <c r="P1541" s="44">
        <f>IFERROR(_xll.qlIndexFixing(ONIndex6M,I1541,TRUE,_xll.ohTrigger(RecalcTrigger,Trigger6M)),NA())</f>
        <v>1.4465326044108551E-2</v>
      </c>
      <c r="Q1541" s="183">
        <f>IFERROR(_xll.qlIndexFixing(ONIndex1Y,I1541,TRUE,_xll.ohTrigger(RecalcTrigger,Trigger1Y)),NA())</f>
        <v>1.4736322014252679E-2</v>
      </c>
    </row>
    <row r="1542" spans="2:17" x14ac:dyDescent="0.2">
      <c r="B1542" s="39" t="s">
        <v>42</v>
      </c>
      <c r="D1542" s="42">
        <f>_xll.qlCalendarAdvance(Calendar,$D1541,B1542,"f",FALSE)</f>
        <v>50396</v>
      </c>
      <c r="E1542" s="177">
        <f>_xll.qlInterestRateIndexValueDate(IndexON,D1542)</f>
        <v>50396</v>
      </c>
      <c r="F1542" s="193">
        <f>IFERROR(_xll.qlIndexFixing(IndexON,D1542,TRUE,_xll.ohTrigger(RecalcTrigger,TriggerON)),NA())</f>
        <v>1.4182383537244547E-2</v>
      </c>
      <c r="H1542" s="42">
        <f>_xll.qlCalendarAdvance(Calendar,$H1541,B1542,"f",FALSE)</f>
        <v>50396</v>
      </c>
      <c r="I1542" s="177">
        <f>_xll.qlInterestRateIndexValueDate(Index1M,$H1542)</f>
        <v>50398</v>
      </c>
      <c r="J1542" s="182">
        <f>IFERROR(_xll.qlIndexFixing(Index1M,$H1542,TRUE,_xll.ohTrigger(RecalcTrigger,Trigger1M)),NA())</f>
        <v>1.408999981960618E-2</v>
      </c>
      <c r="K1542" s="44">
        <f>IFERROR(_xll.qlIndexFixing(Index3M,H1542,TRUE,_xll.ohTrigger(RecalcTrigger,Trigger3M)),NA())</f>
        <v>1.4436208705787656E-2</v>
      </c>
      <c r="L1542" s="44">
        <f>IFERROR(_xll.qlIndexFixing(Index6M,$H1542,TRUE,_xll.ohTrigger(RecalcTrigger,Trigger6M)),NA())</f>
        <v>1.4384159594115783E-2</v>
      </c>
      <c r="M1542" s="183">
        <f>IFERROR(_xll.qlIndexFixing(Index1Y,$H1542,TRUE,_xll.ohTrigger(RecalcTrigger,Trigger1Y)),NA())</f>
        <v>1.4574686113435834E-2</v>
      </c>
      <c r="N1542" s="182">
        <f>IFERROR(_xll.qlIndexFixing(ONIndex1M,I1542,TRUE,_xll.ohTrigger(RecalcTrigger,Trigger1M)),NA())</f>
        <v>1.4096439096240587E-2</v>
      </c>
      <c r="O1542" s="44">
        <f>IFERROR(_xll.qlIndexFixing(ONIndex3M,I1542,TRUE,_xll.ohTrigger(RecalcTrigger,Trigger3M)),NA())</f>
        <v>1.4467591146694048E-2</v>
      </c>
      <c r="P1542" s="44">
        <f>IFERROR(_xll.qlIndexFixing(ONIndex6M,I1542,TRUE,_xll.ohTrigger(RecalcTrigger,Trigger6M)),NA())</f>
        <v>1.4453755688634828E-2</v>
      </c>
      <c r="Q1542" s="183">
        <f>IFERROR(_xll.qlIndexFixing(ONIndex1Y,I1542,TRUE,_xll.ohTrigger(RecalcTrigger,Trigger1Y)),NA())</f>
        <v>1.4724261610377098E-2</v>
      </c>
    </row>
    <row r="1543" spans="2:17" x14ac:dyDescent="0.2">
      <c r="B1543" s="39" t="s">
        <v>42</v>
      </c>
      <c r="D1543" s="42">
        <f>_xll.qlCalendarAdvance(Calendar,$D1542,B1543,"f",FALSE)</f>
        <v>50403</v>
      </c>
      <c r="E1543" s="177">
        <f>_xll.qlInterestRateIndexValueDate(IndexON,D1543)</f>
        <v>50403</v>
      </c>
      <c r="F1543" s="193">
        <f>IFERROR(_xll.qlIndexFixing(IndexON,D1543,TRUE,_xll.ohTrigger(RecalcTrigger,TriggerON)),NA())</f>
        <v>1.417278516690601E-2</v>
      </c>
      <c r="H1543" s="42">
        <f>_xll.qlCalendarAdvance(Calendar,$H1542,B1543,"f",FALSE)</f>
        <v>50403</v>
      </c>
      <c r="I1543" s="177">
        <f>_xll.qlInterestRateIndexValueDate(Index1M,$H1543)</f>
        <v>50405</v>
      </c>
      <c r="J1543" s="182">
        <f>IFERROR(_xll.qlIndexFixing(Index1M,$H1543,TRUE,_xll.ohTrigger(RecalcTrigger,Trigger1M)),NA())</f>
        <v>1.4081323242557358E-2</v>
      </c>
      <c r="K1543" s="44">
        <f>IFERROR(_xll.qlIndexFixing(Index3M,H1543,TRUE,_xll.ohTrigger(RecalcTrigger,Trigger3M)),NA())</f>
        <v>1.4426093774590143E-2</v>
      </c>
      <c r="L1543" s="44">
        <f>IFERROR(_xll.qlIndexFixing(Index6M,$H1543,TRUE,_xll.ohTrigger(RecalcTrigger,Trigger6M)),NA())</f>
        <v>1.4374662746595509E-2</v>
      </c>
      <c r="M1543" s="183">
        <f>IFERROR(_xll.qlIndexFixing(Index1Y,$H1543,TRUE,_xll.ohTrigger(RecalcTrigger,Trigger1Y)),NA())</f>
        <v>1.4564654618794408E-2</v>
      </c>
      <c r="N1543" s="182">
        <f>IFERROR(_xll.qlIndexFixing(ONIndex1M,I1543,TRUE,_xll.ohTrigger(RecalcTrigger,Trigger1M)),NA())</f>
        <v>1.4086436764717547E-2</v>
      </c>
      <c r="O1543" s="44">
        <f>IFERROR(_xll.qlIndexFixing(ONIndex3M,I1543,TRUE,_xll.ohTrigger(RecalcTrigger,Trigger3M)),NA())</f>
        <v>1.4457415426427644E-2</v>
      </c>
      <c r="P1543" s="44">
        <f>IFERROR(_xll.qlIndexFixing(ONIndex6M,I1543,TRUE,_xll.ohTrigger(RecalcTrigger,Trigger6M)),NA())</f>
        <v>1.4443652801787721E-2</v>
      </c>
      <c r="Q1543" s="183">
        <f>IFERROR(_xll.qlIndexFixing(ONIndex1Y,I1543,TRUE,_xll.ohTrigger(RecalcTrigger,Trigger1Y)),NA())</f>
        <v>1.4713732190321238E-2</v>
      </c>
    </row>
    <row r="1544" spans="2:17" x14ac:dyDescent="0.2">
      <c r="B1544" s="39" t="s">
        <v>42</v>
      </c>
      <c r="D1544" s="42">
        <f>_xll.qlCalendarAdvance(Calendar,$D1543,B1544,"f",FALSE)</f>
        <v>50410</v>
      </c>
      <c r="E1544" s="177">
        <f>_xll.qlInterestRateIndexValueDate(IndexON,D1544)</f>
        <v>50410</v>
      </c>
      <c r="F1544" s="193">
        <f>IFERROR(_xll.qlIndexFixing(IndexON,D1544,TRUE,_xll.ohTrigger(RecalcTrigger,TriggerON)),NA())</f>
        <v>1.4163202576185085E-2</v>
      </c>
      <c r="H1544" s="42">
        <f>_xll.qlCalendarAdvance(Calendar,$H1543,B1544,"f",FALSE)</f>
        <v>50410</v>
      </c>
      <c r="I1544" s="177">
        <f>_xll.qlInterestRateIndexValueDate(Index1M,$H1544)</f>
        <v>50412</v>
      </c>
      <c r="J1544" s="182">
        <f>IFERROR(_xll.qlIndexFixing(Index1M,$H1544,TRUE,_xll.ohTrigger(RecalcTrigger,Trigger1M)),NA())</f>
        <v>1.4070047113561301E-2</v>
      </c>
      <c r="K1544" s="44">
        <f>IFERROR(_xll.qlIndexFixing(Index3M,H1544,TRUE,_xll.ohTrigger(RecalcTrigger,Trigger3M)),NA())</f>
        <v>1.4415996494836492E-2</v>
      </c>
      <c r="L1544" s="44">
        <f>IFERROR(_xll.qlIndexFixing(Index6M,$H1544,TRUE,_xll.ohTrigger(RecalcTrigger,Trigger6M)),NA())</f>
        <v>1.4364773338241186E-2</v>
      </c>
      <c r="M1544" s="183">
        <f>IFERROR(_xll.qlIndexFixing(Index1Y,$H1544,TRUE,_xll.ohTrigger(RecalcTrigger,Trigger1Y)),NA())</f>
        <v>1.4554650831301995E-2</v>
      </c>
      <c r="N1544" s="182">
        <f>IFERROR(_xll.qlIndexFixing(ONIndex1M,I1544,TRUE,_xll.ohTrigger(RecalcTrigger,Trigger1M)),NA())</f>
        <v>1.4077878304377123E-2</v>
      </c>
      <c r="O1544" s="44">
        <f>IFERROR(_xll.qlIndexFixing(ONIndex3M,I1544,TRUE,_xll.ohTrigger(RecalcTrigger,Trigger3M)),NA())</f>
        <v>1.4448706457361737E-2</v>
      </c>
      <c r="P1544" s="44">
        <f>IFERROR(_xll.qlIndexFixing(ONIndex6M,I1544,TRUE,_xll.ohTrigger(RecalcTrigger,Trigger6M)),NA())</f>
        <v>1.4435009073094918E-2</v>
      </c>
      <c r="Q1544" s="183">
        <f>IFERROR(_xll.qlIndexFixing(ONIndex1Y,I1544,TRUE,_xll.ohTrigger(RecalcTrigger,Trigger1Y)),NA())</f>
        <v>1.4704724542013992E-2</v>
      </c>
    </row>
    <row r="1545" spans="2:17" x14ac:dyDescent="0.2">
      <c r="B1545" s="39" t="s">
        <v>42</v>
      </c>
      <c r="D1545" s="42">
        <f>_xll.qlCalendarAdvance(Calendar,$D1544,B1545,"f",FALSE)</f>
        <v>50417</v>
      </c>
      <c r="E1545" s="177">
        <f>_xll.qlInterestRateIndexValueDate(IndexON,D1545)</f>
        <v>50417</v>
      </c>
      <c r="F1545" s="193">
        <f>IFERROR(_xll.qlIndexFixing(IndexON,D1545,TRUE,_xll.ohTrigger(RecalcTrigger,TriggerON)),NA())</f>
        <v>1.4153635967879552E-2</v>
      </c>
      <c r="H1545" s="42">
        <f>_xll.qlCalendarAdvance(Calendar,$H1544,B1545,"f",FALSE)</f>
        <v>50417</v>
      </c>
      <c r="I1545" s="177">
        <f>_xll.qlInterestRateIndexValueDate(Index1M,$H1545)</f>
        <v>50419</v>
      </c>
      <c r="J1545" s="182">
        <f>IFERROR(_xll.qlIndexFixing(Index1M,$H1545,TRUE,_xll.ohTrigger(RecalcTrigger,Trigger1M)),NA())</f>
        <v>1.4060099731400821E-2</v>
      </c>
      <c r="K1545" s="44">
        <f>IFERROR(_xll.qlIndexFixing(Index3M,H1545,TRUE,_xll.ohTrigger(RecalcTrigger,Trigger3M)),NA())</f>
        <v>1.4405917066339313E-2</v>
      </c>
      <c r="L1545" s="44">
        <f>IFERROR(_xll.qlIndexFixing(Index6M,$H1545,TRUE,_xll.ohTrigger(RecalcTrigger,Trigger6M)),NA())</f>
        <v>1.4354906741729442E-2</v>
      </c>
      <c r="M1545" s="183">
        <f>IFERROR(_xll.qlIndexFixing(Index1Y,$H1545,TRUE,_xll.ohTrigger(RecalcTrigger,Trigger1Y)),NA())</f>
        <v>1.4544674955720174E-2</v>
      </c>
      <c r="N1545" s="182">
        <f>IFERROR(_xll.qlIndexFixing(ONIndex1M,I1545,TRUE,_xll.ohTrigger(RecalcTrigger,Trigger1M)),NA())</f>
        <v>1.4067911085726692E-2</v>
      </c>
      <c r="O1545" s="44">
        <f>IFERROR(_xll.qlIndexFixing(ONIndex3M,I1545,TRUE,_xll.ohTrigger(RecalcTrigger,Trigger3M)),NA())</f>
        <v>1.443856142582689E-2</v>
      </c>
      <c r="P1545" s="44">
        <f>IFERROR(_xll.qlIndexFixing(ONIndex6M,I1545,TRUE,_xll.ohTrigger(RecalcTrigger,Trigger6M)),NA())</f>
        <v>1.442494343629086E-2</v>
      </c>
      <c r="Q1545" s="183">
        <f>IFERROR(_xll.qlIndexFixing(ONIndex1Y,I1545,TRUE,_xll.ohTrigger(RecalcTrigger,Trigger1Y)),NA())</f>
        <v>1.4694236295262897E-2</v>
      </c>
    </row>
    <row r="1546" spans="2:17" x14ac:dyDescent="0.2">
      <c r="B1546" s="39" t="s">
        <v>42</v>
      </c>
      <c r="D1546" s="42">
        <f>_xll.qlCalendarAdvance(Calendar,$D1545,B1546,"f",FALSE)</f>
        <v>50424</v>
      </c>
      <c r="E1546" s="177">
        <f>_xll.qlInterestRateIndexValueDate(IndexON,D1546)</f>
        <v>50424</v>
      </c>
      <c r="F1546" s="193">
        <f>IFERROR(_xll.qlIndexFixing(IndexON,D1546,TRUE,_xll.ohTrigger(RecalcTrigger,TriggerON)),NA())</f>
        <v>1.4144085544627316E-2</v>
      </c>
      <c r="H1546" s="42">
        <f>_xll.qlCalendarAdvance(Calendar,$H1545,B1546,"f",FALSE)</f>
        <v>50424</v>
      </c>
      <c r="I1546" s="177">
        <f>_xll.qlInterestRateIndexValueDate(Index1M,$H1546)</f>
        <v>50426</v>
      </c>
      <c r="J1546" s="182">
        <f>IFERROR(_xll.qlIndexFixing(Index1M,$H1546,TRUE,_xll.ohTrigger(RecalcTrigger,Trigger1M)),NA())</f>
        <v>1.4050171951197898E-2</v>
      </c>
      <c r="K1546" s="44">
        <f>IFERROR(_xll.qlIndexFixing(Index3M,H1546,TRUE,_xll.ohTrigger(RecalcTrigger,Trigger3M)),NA())</f>
        <v>1.4395855688908554E-2</v>
      </c>
      <c r="L1546" s="44">
        <f>IFERROR(_xll.qlIndexFixing(Index6M,$H1546,TRUE,_xll.ohTrigger(RecalcTrigger,Trigger6M)),NA())</f>
        <v>1.4345063158194418E-2</v>
      </c>
      <c r="M1546" s="183">
        <f>IFERROR(_xll.qlIndexFixing(Index1Y,$H1546,TRUE,_xll.ohTrigger(RecalcTrigger,Trigger1Y)),NA())</f>
        <v>1.4534727196804608E-2</v>
      </c>
      <c r="N1546" s="182">
        <f>IFERROR(_xll.qlIndexFixing(ONIndex1M,I1546,TRUE,_xll.ohTrigger(RecalcTrigger,Trigger1M)),NA())</f>
        <v>1.4057963082265701E-2</v>
      </c>
      <c r="O1546" s="44">
        <f>IFERROR(_xll.qlIndexFixing(ONIndex3M,I1546,TRUE,_xll.ohTrigger(RecalcTrigger,Trigger3M)),NA())</f>
        <v>1.442843320388576E-2</v>
      </c>
      <c r="P1546" s="44">
        <f>IFERROR(_xll.qlIndexFixing(ONIndex6M,I1546,TRUE,_xll.ohTrigger(RecalcTrigger,Trigger6M)),NA())</f>
        <v>1.4414898143213506E-2</v>
      </c>
      <c r="Q1546" s="183">
        <f>IFERROR(_xll.qlIndexFixing(ONIndex1Y,I1546,TRUE,_xll.ohTrigger(RecalcTrigger,Trigger1Y)),NA())</f>
        <v>1.4683770508225891E-2</v>
      </c>
    </row>
    <row r="1547" spans="2:17" x14ac:dyDescent="0.2">
      <c r="B1547" s="39" t="s">
        <v>42</v>
      </c>
      <c r="D1547" s="42">
        <f>_xll.qlCalendarAdvance(Calendar,$D1546,B1547,"f",FALSE)</f>
        <v>50431</v>
      </c>
      <c r="E1547" s="177">
        <f>_xll.qlInterestRateIndexValueDate(IndexON,D1547)</f>
        <v>50431</v>
      </c>
      <c r="F1547" s="193">
        <f>IFERROR(_xll.qlIndexFixing(IndexON,D1547,TRUE,_xll.ohTrigger(RecalcTrigger,TriggerON)),NA())</f>
        <v>1.4134551508986348E-2</v>
      </c>
      <c r="H1547" s="42">
        <f>_xll.qlCalendarAdvance(Calendar,$H1546,B1547,"f",FALSE)</f>
        <v>50431</v>
      </c>
      <c r="I1547" s="177">
        <f>_xll.qlInterestRateIndexValueDate(Index1M,$H1547)</f>
        <v>50433</v>
      </c>
      <c r="J1547" s="182">
        <f>IFERROR(_xll.qlIndexFixing(Index1M,$H1547,TRUE,_xll.ohTrigger(RecalcTrigger,Trigger1M)),NA())</f>
        <v>1.4041561090484381E-2</v>
      </c>
      <c r="K1547" s="44">
        <f>IFERROR(_xll.qlIndexFixing(Index3M,H1547,TRUE,_xll.ohTrigger(RecalcTrigger,Trigger3M)),NA())</f>
        <v>1.4385812562351497E-2</v>
      </c>
      <c r="L1547" s="44">
        <f>IFERROR(_xll.qlIndexFixing(Index6M,$H1547,TRUE,_xll.ohTrigger(RecalcTrigger,Trigger6M)),NA())</f>
        <v>1.4335242788766713E-2</v>
      </c>
      <c r="M1547" s="183">
        <f>IFERROR(_xll.qlIndexFixing(Index1Y,$H1547,TRUE,_xll.ohTrigger(RecalcTrigger,Trigger1Y)),NA())</f>
        <v>1.4524807759305706E-2</v>
      </c>
      <c r="N1547" s="182">
        <f>IFERROR(_xll.qlIndexFixing(ONIndex1M,I1547,TRUE,_xll.ohTrigger(RecalcTrigger,Trigger1M)),NA())</f>
        <v>1.4048034509821505E-2</v>
      </c>
      <c r="O1547" s="44">
        <f>IFERROR(_xll.qlIndexFixing(ONIndex3M,I1547,TRUE,_xll.ohTrigger(RecalcTrigger,Trigger3M)),NA())</f>
        <v>1.4418321990499194E-2</v>
      </c>
      <c r="P1547" s="44">
        <f>IFERROR(_xll.qlIndexFixing(ONIndex6M,I1547,TRUE,_xll.ohTrigger(RecalcTrigger,Trigger6M)),NA())</f>
        <v>1.4404873393623063E-2</v>
      </c>
      <c r="Q1547" s="183">
        <f>IFERROR(_xll.qlIndexFixing(ONIndex1Y,I1547,TRUE,_xll.ohTrigger(RecalcTrigger,Trigger1Y)),NA())</f>
        <v>1.4673327383381007E-2</v>
      </c>
    </row>
    <row r="1548" spans="2:17" x14ac:dyDescent="0.2">
      <c r="B1548" s="39" t="s">
        <v>42</v>
      </c>
      <c r="D1548" s="42">
        <f>_xll.qlCalendarAdvance(Calendar,$D1547,B1548,"f",FALSE)</f>
        <v>50438</v>
      </c>
      <c r="E1548" s="177">
        <f>_xll.qlInterestRateIndexValueDate(IndexON,D1548)</f>
        <v>50438</v>
      </c>
      <c r="F1548" s="193">
        <f>IFERROR(_xll.qlIndexFixing(IndexON,D1548,TRUE,_xll.ohTrigger(RecalcTrigger,TriggerON)),NA())</f>
        <v>1.4125034063754427E-2</v>
      </c>
      <c r="H1548" s="42">
        <f>_xll.qlCalendarAdvance(Calendar,$H1547,B1548,"f",FALSE)</f>
        <v>50438</v>
      </c>
      <c r="I1548" s="177">
        <f>_xll.qlInterestRateIndexValueDate(Index1M,$H1548)</f>
        <v>50440</v>
      </c>
      <c r="J1548" s="182">
        <f>IFERROR(_xll.qlIndexFixing(Index1M,$H1548,TRUE,_xll.ohTrigger(RecalcTrigger,Trigger1M)),NA())</f>
        <v>1.4032101460698585E-2</v>
      </c>
      <c r="K1548" s="44">
        <f>IFERROR(_xll.qlIndexFixing(Index3M,H1548,TRUE,_xll.ohTrigger(RecalcTrigger,Trigger3M)),NA())</f>
        <v>1.4376213772096743E-2</v>
      </c>
      <c r="L1548" s="44">
        <f>IFERROR(_xll.qlIndexFixing(Index6M,$H1548,TRUE,_xll.ohTrigger(RecalcTrigger,Trigger6M)),NA())</f>
        <v>1.4325445834574286E-2</v>
      </c>
      <c r="M1548" s="183">
        <f>IFERROR(_xll.qlIndexFixing(Index1Y,$H1548,TRUE,_xll.ohTrigger(RecalcTrigger,Trigger1Y)),NA())</f>
        <v>1.4514916847967305E-2</v>
      </c>
      <c r="N1548" s="182">
        <f>IFERROR(_xll.qlIndexFixing(ONIndex1M,I1548,TRUE,_xll.ohTrigger(RecalcTrigger,Trigger1M)),NA())</f>
        <v>1.4038125584301397E-2</v>
      </c>
      <c r="O1548" s="44">
        <f>IFERROR(_xll.qlIndexFixing(ONIndex3M,I1548,TRUE,_xll.ohTrigger(RecalcTrigger,Trigger3M)),NA())</f>
        <v>1.4408227985027722E-2</v>
      </c>
      <c r="P1548" s="44">
        <f>IFERROR(_xll.qlIndexFixing(ONIndex6M,I1548,TRUE,_xll.ohTrigger(RecalcTrigger,Trigger6M)),NA())</f>
        <v>1.4394869387839293E-2</v>
      </c>
      <c r="Q1548" s="183">
        <f>IFERROR(_xll.qlIndexFixing(ONIndex1Y,I1548,TRUE,_xll.ohTrigger(RecalcTrigger,Trigger1Y)),NA())</f>
        <v>1.4662907123605962E-2</v>
      </c>
    </row>
    <row r="1549" spans="2:17" x14ac:dyDescent="0.2">
      <c r="B1549" s="39" t="s">
        <v>42</v>
      </c>
      <c r="D1549" s="42">
        <f>_xll.qlCalendarAdvance(Calendar,$D1548,B1549,"f",FALSE)</f>
        <v>50445</v>
      </c>
      <c r="E1549" s="177">
        <f>_xll.qlInterestRateIndexValueDate(IndexON,D1549)</f>
        <v>50445</v>
      </c>
      <c r="F1549" s="193">
        <f>IFERROR(_xll.qlIndexFixing(IndexON,D1549,TRUE,_xll.ohTrigger(RecalcTrigger,TriggerON)),NA())</f>
        <v>1.4115533411489523E-2</v>
      </c>
      <c r="H1549" s="42">
        <f>_xll.qlCalendarAdvance(Calendar,$H1548,B1549,"f",FALSE)</f>
        <v>50445</v>
      </c>
      <c r="I1549" s="177">
        <f>_xll.qlInterestRateIndexValueDate(Index1M,$H1549)</f>
        <v>50447</v>
      </c>
      <c r="J1549" s="182">
        <f>IFERROR(_xll.qlIndexFixing(Index1M,$H1549,TRUE,_xll.ohTrigger(RecalcTrigger,Trigger1M)),NA())</f>
        <v>1.4022229468589094E-2</v>
      </c>
      <c r="K1549" s="44">
        <f>IFERROR(_xll.qlIndexFixing(Index3M,H1549,TRUE,_xll.ohTrigger(RecalcTrigger,Trigger3M)),NA())</f>
        <v>1.4366206776257129E-2</v>
      </c>
      <c r="L1549" s="44">
        <f>IFERROR(_xll.qlIndexFixing(Index6M,$H1549,TRUE,_xll.ohTrigger(RecalcTrigger,Trigger6M)),NA())</f>
        <v>1.4315672496741112E-2</v>
      </c>
      <c r="M1549" s="183">
        <f>IFERROR(_xll.qlIndexFixing(Index1Y,$H1549,TRUE,_xll.ohTrigger(RecalcTrigger,Trigger1Y)),NA())</f>
        <v>1.450505466752821E-2</v>
      </c>
      <c r="N1549" s="182">
        <f>IFERROR(_xll.qlIndexFixing(ONIndex1M,I1549,TRUE,_xll.ohTrigger(RecalcTrigger,Trigger1M)),NA())</f>
        <v>1.4028236521372861E-2</v>
      </c>
      <c r="O1549" s="44">
        <f>IFERROR(_xll.qlIndexFixing(ONIndex3M,I1549,TRUE,_xll.ohTrigger(RecalcTrigger,Trigger3M)),NA())</f>
        <v>1.4398151386512126E-2</v>
      </c>
      <c r="P1549" s="44">
        <f>IFERROR(_xll.qlIndexFixing(ONIndex6M,I1549,TRUE,_xll.ohTrigger(RecalcTrigger,Trigger6M)),NA())</f>
        <v>1.4384886325382595E-2</v>
      </c>
      <c r="Q1549" s="183">
        <f>IFERROR(_xll.qlIndexFixing(ONIndex1Y,I1549,TRUE,_xll.ohTrigger(RecalcTrigger,Trigger1Y)),NA())</f>
        <v>1.4652509931138979E-2</v>
      </c>
    </row>
    <row r="1550" spans="2:17" x14ac:dyDescent="0.2">
      <c r="B1550" s="39" t="s">
        <v>42</v>
      </c>
      <c r="D1550" s="42">
        <f>_xll.qlCalendarAdvance(Calendar,$D1549,B1550,"f",FALSE)</f>
        <v>50452</v>
      </c>
      <c r="E1550" s="177">
        <f>_xll.qlInterestRateIndexValueDate(IndexON,D1550)</f>
        <v>50452</v>
      </c>
      <c r="F1550" s="193">
        <f>IFERROR(_xll.qlIndexFixing(IndexON,D1550,TRUE,_xll.ohTrigger(RecalcTrigger,TriggerON)),NA())</f>
        <v>1.4106049755149286E-2</v>
      </c>
      <c r="H1550" s="42">
        <f>_xll.qlCalendarAdvance(Calendar,$H1549,B1550,"f",FALSE)</f>
        <v>50452</v>
      </c>
      <c r="I1550" s="177">
        <f>_xll.qlInterestRateIndexValueDate(Index1M,$H1550)</f>
        <v>50454</v>
      </c>
      <c r="J1550" s="182">
        <f>IFERROR(_xll.qlIndexFixing(Index1M,$H1550,TRUE,_xll.ohTrigger(RecalcTrigger,Trigger1M)),NA())</f>
        <v>1.4012377876586919E-2</v>
      </c>
      <c r="K1550" s="44">
        <f>IFERROR(_xll.qlIndexFixing(Index3M,H1550,TRUE,_xll.ohTrigger(RecalcTrigger,Trigger3M)),NA())</f>
        <v>1.4356218615407711E-2</v>
      </c>
      <c r="L1550" s="44">
        <f>IFERROR(_xll.qlIndexFixing(Index6M,$H1550,TRUE,_xll.ohTrigger(RecalcTrigger,Trigger6M)),NA())</f>
        <v>1.430592297638808E-2</v>
      </c>
      <c r="M1550" s="183">
        <f>IFERROR(_xll.qlIndexFixing(Index1Y,$H1550,TRUE,_xll.ohTrigger(RecalcTrigger,Trigger1Y)),NA())</f>
        <v>1.4495221422720866E-2</v>
      </c>
      <c r="N1550" s="182">
        <f>IFERROR(_xll.qlIndexFixing(ONIndex1M,I1550,TRUE,_xll.ohTrigger(RecalcTrigger,Trigger1M)),NA())</f>
        <v>1.4018367536943188E-2</v>
      </c>
      <c r="O1550" s="44">
        <f>IFERROR(_xll.qlIndexFixing(ONIndex3M,I1550,TRUE,_xll.ohTrigger(RecalcTrigger,Trigger3M)),NA())</f>
        <v>1.4388092394552743E-2</v>
      </c>
      <c r="P1550" s="44">
        <f>IFERROR(_xll.qlIndexFixing(ONIndex6M,I1550,TRUE,_xll.ohTrigger(RecalcTrigger,Trigger6M)),NA())</f>
        <v>1.4374924406972411E-2</v>
      </c>
      <c r="Q1550" s="183">
        <f>IFERROR(_xll.qlIndexFixing(ONIndex1Y,I1550,TRUE,_xll.ohTrigger(RecalcTrigger,Trigger1Y)),NA())</f>
        <v>1.4642136008857776E-2</v>
      </c>
    </row>
    <row r="1551" spans="2:17" x14ac:dyDescent="0.2">
      <c r="B1551" s="39" t="s">
        <v>42</v>
      </c>
      <c r="D1551" s="42">
        <f>_xll.qlCalendarAdvance(Calendar,$D1550,B1551,"f",FALSE)</f>
        <v>50459</v>
      </c>
      <c r="E1551" s="177">
        <f>_xll.qlInterestRateIndexValueDate(IndexON,D1551)</f>
        <v>50459</v>
      </c>
      <c r="F1551" s="193">
        <f>IFERROR(_xll.qlIndexFixing(IndexON,D1551,TRUE,_xll.ohTrigger(RecalcTrigger,TriggerON)),NA())</f>
        <v>1.4096583297131815E-2</v>
      </c>
      <c r="H1551" s="42">
        <f>_xll.qlCalendarAdvance(Calendar,$H1550,B1551,"f",FALSE)</f>
        <v>50459</v>
      </c>
      <c r="I1551" s="177">
        <f>_xll.qlInterestRateIndexValueDate(Index1M,$H1551)</f>
        <v>50461</v>
      </c>
      <c r="J1551" s="182">
        <f>IFERROR(_xll.qlIndexFixing(Index1M,$H1551,TRUE,_xll.ohTrigger(RecalcTrigger,Trigger1M)),NA())</f>
        <v>1.4002546900690709E-2</v>
      </c>
      <c r="K1551" s="44">
        <f>IFERROR(_xll.qlIndexFixing(Index3M,H1551,TRUE,_xll.ohTrigger(RecalcTrigger,Trigger3M)),NA())</f>
        <v>1.4346249489344626E-2</v>
      </c>
      <c r="L1551" s="44">
        <f>IFERROR(_xll.qlIndexFixing(Index6M,$H1551,TRUE,_xll.ohTrigger(RecalcTrigger,Trigger6M)),NA())</f>
        <v>1.4296197474633432E-2</v>
      </c>
      <c r="M1551" s="183">
        <f>IFERROR(_xll.qlIndexFixing(Index1Y,$H1551,TRUE,_xll.ohTrigger(RecalcTrigger,Trigger1Y)),NA())</f>
        <v>1.4485417318273129E-2</v>
      </c>
      <c r="N1551" s="182">
        <f>IFERROR(_xll.qlIndexFixing(ONIndex1M,I1551,TRUE,_xll.ohTrigger(RecalcTrigger,Trigger1M)),NA())</f>
        <v>1.4008518846839735E-2</v>
      </c>
      <c r="O1551" s="44">
        <f>IFERROR(_xll.qlIndexFixing(ONIndex3M,I1551,TRUE,_xll.ohTrigger(RecalcTrigger,Trigger3M)),NA())</f>
        <v>1.4378051208030485E-2</v>
      </c>
      <c r="P1551" s="44">
        <f>IFERROR(_xll.qlIndexFixing(ONIndex6M,I1551,TRUE,_xll.ohTrigger(RecalcTrigger,Trigger6M)),NA())</f>
        <v>1.4364983832049205E-2</v>
      </c>
      <c r="Q1551" s="183">
        <f>IFERROR(_xll.qlIndexFixing(ONIndex1Y,I1551,TRUE,_xll.ohTrigger(RecalcTrigger,Trigger1Y)),NA())</f>
        <v>1.4631785559320321E-2</v>
      </c>
    </row>
    <row r="1552" spans="2:17" x14ac:dyDescent="0.2">
      <c r="B1552" s="39" t="s">
        <v>42</v>
      </c>
      <c r="D1552" s="42">
        <f>_xll.qlCalendarAdvance(Calendar,$D1551,B1552,"f",FALSE)</f>
        <v>50466</v>
      </c>
      <c r="E1552" s="177">
        <f>_xll.qlInterestRateIndexValueDate(IndexON,D1552)</f>
        <v>50466</v>
      </c>
      <c r="F1552" s="193">
        <f>IFERROR(_xll.qlIndexFixing(IndexON,D1552,TRUE,_xll.ohTrigger(RecalcTrigger,TriggerON)),NA())</f>
        <v>1.4087134240154953E-2</v>
      </c>
      <c r="H1552" s="42">
        <f>_xll.qlCalendarAdvance(Calendar,$H1551,B1552,"f",FALSE)</f>
        <v>50466</v>
      </c>
      <c r="I1552" s="177">
        <f>_xll.qlInterestRateIndexValueDate(Index1M,$H1552)</f>
        <v>50468</v>
      </c>
      <c r="J1552" s="182">
        <f>IFERROR(_xll.qlIndexFixing(Index1M,$H1552,TRUE,_xll.ohTrigger(RecalcTrigger,Trigger1M)),NA())</f>
        <v>1.3991029008831868E-2</v>
      </c>
      <c r="K1552" s="44">
        <f>IFERROR(_xll.qlIndexFixing(Index3M,H1552,TRUE,_xll.ohTrigger(RecalcTrigger,Trigger3M)),NA())</f>
        <v>1.4335034125992281E-2</v>
      </c>
      <c r="L1552" s="44">
        <f>IFERROR(_xll.qlIndexFixing(Index6M,$H1552,TRUE,_xll.ohTrigger(RecalcTrigger,Trigger6M)),NA())</f>
        <v>1.4284488925698455E-2</v>
      </c>
      <c r="M1552" s="183">
        <f>IFERROR(_xll.qlIndexFixing(Index1Y,$H1552,TRUE,_xll.ohTrigger(RecalcTrigger,Trigger1Y)),NA())</f>
        <v>1.4475642558906057E-2</v>
      </c>
      <c r="N1552" s="182">
        <f>IFERROR(_xll.qlIndexFixing(ONIndex1M,I1552,TRUE,_xll.ohTrigger(RecalcTrigger,Trigger1M)),NA())</f>
        <v>1.3998690666889857E-2</v>
      </c>
      <c r="O1552" s="44">
        <f>IFERROR(_xll.qlIndexFixing(ONIndex3M,I1552,TRUE,_xll.ohTrigger(RecalcTrigger,Trigger3M)),NA())</f>
        <v>1.4368028026305879E-2</v>
      </c>
      <c r="P1552" s="44">
        <f>IFERROR(_xll.qlIndexFixing(ONIndex6M,I1552,TRUE,_xll.ohTrigger(RecalcTrigger,Trigger6M)),NA())</f>
        <v>1.4355064800852801E-2</v>
      </c>
      <c r="Q1552" s="183">
        <f>IFERROR(_xll.qlIndexFixing(ONIndex1Y,I1552,TRUE,_xll.ohTrigger(RecalcTrigger,Trigger1Y)),NA())</f>
        <v>1.4621458785084585E-2</v>
      </c>
    </row>
    <row r="1553" spans="2:17" x14ac:dyDescent="0.2">
      <c r="B1553" s="39" t="s">
        <v>42</v>
      </c>
      <c r="D1553" s="42">
        <f>_xll.qlCalendarAdvance(Calendar,$D1552,B1553,"f",FALSE)</f>
        <v>50473</v>
      </c>
      <c r="E1553" s="177">
        <f>_xll.qlInterestRateIndexValueDate(IndexON,D1553)</f>
        <v>50473</v>
      </c>
      <c r="F1553" s="193">
        <f>IFERROR(_xll.qlIndexFixing(IndexON,D1553,TRUE,_xll.ohTrigger(RecalcTrigger,TriggerON)),NA())</f>
        <v>1.4077702787096413E-2</v>
      </c>
      <c r="H1553" s="42">
        <f>_xll.qlCalendarAdvance(Calendar,$H1552,B1553,"f",FALSE)</f>
        <v>50473</v>
      </c>
      <c r="I1553" s="177">
        <f>_xll.qlInterestRateIndexValueDate(Index1M,$H1553)</f>
        <v>50475</v>
      </c>
      <c r="J1553" s="182">
        <f>IFERROR(_xll.qlIndexFixing(Index1M,$H1553,TRUE,_xll.ohTrigger(RecalcTrigger,Trigger1M)),NA())</f>
        <v>1.3981244491205747E-2</v>
      </c>
      <c r="K1553" s="44">
        <f>IFERROR(_xll.qlIndexFixing(Index3M,H1553,TRUE,_xll.ohTrigger(RecalcTrigger,Trigger3M)),NA())</f>
        <v>1.4325106768411948E-2</v>
      </c>
      <c r="L1553" s="44">
        <f>IFERROR(_xll.qlIndexFixing(Index6M,$H1553,TRUE,_xll.ohTrigger(RecalcTrigger,Trigger6M)),NA())</f>
        <v>1.4274819238573893E-2</v>
      </c>
      <c r="M1553" s="183">
        <f>IFERROR(_xll.qlIndexFixing(Index1Y,$H1553,TRUE,_xll.ohTrigger(RecalcTrigger,Trigger1Y)),NA())</f>
        <v>1.4465897349336334E-2</v>
      </c>
      <c r="N1553" s="182">
        <f>IFERROR(_xll.qlIndexFixing(ONIndex1M,I1553,TRUE,_xll.ohTrigger(RecalcTrigger,Trigger1M)),NA())</f>
        <v>1.3988883212920911E-2</v>
      </c>
      <c r="O1553" s="44">
        <f>IFERROR(_xll.qlIndexFixing(ONIndex3M,I1553,TRUE,_xll.ohTrigger(RecalcTrigger,Trigger3M)),NA())</f>
        <v>1.4358023048739454E-2</v>
      </c>
      <c r="P1553" s="44">
        <f>IFERROR(_xll.qlIndexFixing(ONIndex6M,I1553,TRUE,_xll.ohTrigger(RecalcTrigger,Trigger6M)),NA())</f>
        <v>1.4345167513623025E-2</v>
      </c>
      <c r="Q1553" s="183">
        <f>IFERROR(_xll.qlIndexFixing(ONIndex1Y,I1553,TRUE,_xll.ohTrigger(RecalcTrigger,Trigger1Y)),NA())</f>
        <v>1.4611155888788474E-2</v>
      </c>
    </row>
    <row r="1554" spans="2:17" x14ac:dyDescent="0.2">
      <c r="B1554" s="39" t="s">
        <v>42</v>
      </c>
      <c r="D1554" s="42">
        <f>_xll.qlCalendarAdvance(Calendar,$D1553,B1554,"f",FALSE)</f>
        <v>50480</v>
      </c>
      <c r="E1554" s="177">
        <f>_xll.qlInterestRateIndexValueDate(IndexON,D1554)</f>
        <v>50480</v>
      </c>
      <c r="F1554" s="193">
        <f>IFERROR(_xll.qlIndexFixing(IndexON,D1554,TRUE,_xll.ohTrigger(RecalcTrigger,TriggerON)),NA())</f>
        <v>1.4068289140354295E-2</v>
      </c>
      <c r="H1554" s="42">
        <f>_xll.qlCalendarAdvance(Calendar,$H1553,B1554,"f",FALSE)</f>
        <v>50480</v>
      </c>
      <c r="I1554" s="177">
        <f>_xll.qlInterestRateIndexValueDate(Index1M,$H1554)</f>
        <v>50482</v>
      </c>
      <c r="J1554" s="182">
        <f>IFERROR(_xll.qlIndexFixing(Index1M,$H1554,TRUE,_xll.ohTrigger(RecalcTrigger,Trigger1M)),NA())</f>
        <v>1.3971481303782229E-2</v>
      </c>
      <c r="K1554" s="44">
        <f>IFERROR(_xll.qlIndexFixing(Index3M,H1554,TRUE,_xll.ohTrigger(RecalcTrigger,Trigger3M)),NA())</f>
        <v>1.4315199090965658E-2</v>
      </c>
      <c r="L1554" s="44">
        <f>IFERROR(_xll.qlIndexFixing(Index6M,$H1554,TRUE,_xll.ohTrigger(RecalcTrigger,Trigger6M)),NA())</f>
        <v>1.426517425136929E-2</v>
      </c>
      <c r="M1554" s="183">
        <f>IFERROR(_xll.qlIndexFixing(Index1Y,$H1554,TRUE,_xll.ohTrigger(RecalcTrigger,Trigger1Y)),NA())</f>
        <v>1.4456181894274949E-2</v>
      </c>
      <c r="N1554" s="182">
        <f>IFERROR(_xll.qlIndexFixing(ONIndex1M,I1554,TRUE,_xll.ohTrigger(RecalcTrigger,Trigger1M)),NA())</f>
        <v>1.397909670060038E-2</v>
      </c>
      <c r="O1554" s="44">
        <f>IFERROR(_xll.qlIndexFixing(ONIndex3M,I1554,TRUE,_xll.ohTrigger(RecalcTrigger,Trigger3M)),NA())</f>
        <v>1.4348036474371995E-2</v>
      </c>
      <c r="P1554" s="44">
        <f>IFERROR(_xll.qlIndexFixing(ONIndex6M,I1554,TRUE,_xll.ohTrigger(RecalcTrigger,Trigger6M)),NA())</f>
        <v>1.4335292170120084E-2</v>
      </c>
      <c r="Q1554" s="183">
        <f>IFERROR(_xll.qlIndexFixing(ONIndex1Y,I1554,TRUE,_xll.ohTrigger(RecalcTrigger,Trigger1Y)),NA())</f>
        <v>1.4600877073069896E-2</v>
      </c>
    </row>
    <row r="1555" spans="2:17" x14ac:dyDescent="0.2">
      <c r="B1555" s="39" t="s">
        <v>42</v>
      </c>
      <c r="D1555" s="42">
        <f>_xll.qlCalendarAdvance(Calendar,$D1554,B1555,"f",FALSE)</f>
        <v>50487</v>
      </c>
      <c r="E1555" s="177">
        <f>_xll.qlInterestRateIndexValueDate(IndexON,D1555)</f>
        <v>50487</v>
      </c>
      <c r="F1555" s="193">
        <f>IFERROR(_xll.qlIndexFixing(IndexON,D1555,TRUE,_xll.ohTrigger(RecalcTrigger,TriggerON)),NA())</f>
        <v>1.4058893502966185E-2</v>
      </c>
      <c r="H1555" s="42">
        <f>_xll.qlCalendarAdvance(Calendar,$H1554,B1555,"f",FALSE)</f>
        <v>50487</v>
      </c>
      <c r="I1555" s="177">
        <f>_xll.qlInterestRateIndexValueDate(Index1M,$H1555)</f>
        <v>50489</v>
      </c>
      <c r="J1555" s="182">
        <f>IFERROR(_xll.qlIndexFixing(Index1M,$H1555,TRUE,_xll.ohTrigger(RecalcTrigger,Trigger1M)),NA())</f>
        <v>1.3961316465519761E-2</v>
      </c>
      <c r="K1555" s="44">
        <f>IFERROR(_xll.qlIndexFixing(Index3M,H1555,TRUE,_xll.ohTrigger(RecalcTrigger,Trigger3M)),NA())</f>
        <v>1.4305311293458802E-2</v>
      </c>
      <c r="L1555" s="44">
        <f>IFERROR(_xll.qlIndexFixing(Index6M,$H1555,TRUE,_xll.ohTrigger(RecalcTrigger,Trigger6M)),NA())</f>
        <v>1.4255554165220528E-2</v>
      </c>
      <c r="M1555" s="183">
        <f>IFERROR(_xll.qlIndexFixing(Index1Y,$H1555,TRUE,_xll.ohTrigger(RecalcTrigger,Trigger1Y)),NA())</f>
        <v>1.4446496398427412E-2</v>
      </c>
      <c r="N1555" s="182">
        <f>IFERROR(_xll.qlIndexFixing(ONIndex1M,I1555,TRUE,_xll.ohTrigger(RecalcTrigger,Trigger1M)),NA())</f>
        <v>1.3969331346075364E-2</v>
      </c>
      <c r="O1555" s="44">
        <f>IFERROR(_xll.qlIndexFixing(ONIndex3M,I1555,TRUE,_xll.ohTrigger(RecalcTrigger,Trigger3M)),NA())</f>
        <v>1.4338068502484091E-2</v>
      </c>
      <c r="P1555" s="44">
        <f>IFERROR(_xll.qlIndexFixing(ONIndex6M,I1555,TRUE,_xll.ohTrigger(RecalcTrigger,Trigger6M)),NA())</f>
        <v>1.4325438970583804E-2</v>
      </c>
      <c r="Q1555" s="183">
        <f>IFERROR(_xll.qlIndexFixing(ONIndex1Y,I1555,TRUE,_xll.ohTrigger(RecalcTrigger,Trigger1Y)),NA())</f>
        <v>1.459062254048682E-2</v>
      </c>
    </row>
    <row r="1556" spans="2:17" x14ac:dyDescent="0.2">
      <c r="B1556" s="39" t="s">
        <v>42</v>
      </c>
      <c r="D1556" s="42">
        <f>_xll.qlCalendarAdvance(Calendar,$D1555,B1556,"f",FALSE)</f>
        <v>50494</v>
      </c>
      <c r="E1556" s="177">
        <f>_xll.qlInterestRateIndexValueDate(IndexON,D1556)</f>
        <v>50494</v>
      </c>
      <c r="F1556" s="193">
        <f>IFERROR(_xll.qlIndexFixing(IndexON,D1556,TRUE,_xll.ohTrigger(RecalcTrigger,TriggerON)),NA())</f>
        <v>1.4049516077250246E-2</v>
      </c>
      <c r="H1556" s="42">
        <f>_xll.qlCalendarAdvance(Calendar,$H1555,B1556,"f",FALSE)</f>
        <v>50494</v>
      </c>
      <c r="I1556" s="177">
        <f>_xll.qlInterestRateIndexValueDate(Index1M,$H1556)</f>
        <v>50496</v>
      </c>
      <c r="J1556" s="182">
        <f>IFERROR(_xll.qlIndexFixing(Index1M,$H1556,TRUE,_xll.ohTrigger(RecalcTrigger,Trigger1M)),NA())</f>
        <v>1.3952019783651792E-2</v>
      </c>
      <c r="K1556" s="44">
        <f>IFERROR(_xll.qlIndexFixing(Index3M,H1556,TRUE,_xll.ohTrigger(RecalcTrigger,Trigger3M)),NA())</f>
        <v>1.4295861080883245E-2</v>
      </c>
      <c r="L1556" s="44">
        <f>IFERROR(_xll.qlIndexFixing(Index6M,$H1556,TRUE,_xll.ohTrigger(RecalcTrigger,Trigger6M)),NA())</f>
        <v>1.4247145638501787E-2</v>
      </c>
      <c r="M1556" s="183">
        <f>IFERROR(_xll.qlIndexFixing(Index1Y,$H1556,TRUE,_xll.ohTrigger(RecalcTrigger,Trigger1Y)),NA())</f>
        <v>1.4436841066493983E-2</v>
      </c>
      <c r="N1556" s="182">
        <f>IFERROR(_xll.qlIndexFixing(ONIndex1M,I1556,TRUE,_xll.ohTrigger(RecalcTrigger,Trigger1M)),NA())</f>
        <v>1.3959587364853476E-2</v>
      </c>
      <c r="O1556" s="44">
        <f>IFERROR(_xll.qlIndexFixing(ONIndex3M,I1556,TRUE,_xll.ohTrigger(RecalcTrigger,Trigger3M)),NA())</f>
        <v>1.4328119332356337E-2</v>
      </c>
      <c r="P1556" s="44">
        <f>IFERROR(_xll.qlIndexFixing(ONIndex6M,I1556,TRUE,_xll.ohTrigger(RecalcTrigger,Trigger6M)),NA())</f>
        <v>1.4315608114774392E-2</v>
      </c>
      <c r="Q1556" s="183">
        <f>IFERROR(_xll.qlIndexFixing(ONIndex1Y,I1556,TRUE,_xll.ohTrigger(RecalcTrigger,Trigger1Y)),NA())</f>
        <v>1.4580392493677152E-2</v>
      </c>
    </row>
    <row r="1557" spans="2:17" x14ac:dyDescent="0.2">
      <c r="B1557" s="39" t="s">
        <v>42</v>
      </c>
      <c r="D1557" s="42">
        <f>_xll.qlCalendarAdvance(Calendar,$D1556,B1557,"f",FALSE)</f>
        <v>50501</v>
      </c>
      <c r="E1557" s="177">
        <f>_xll.qlInterestRateIndexValueDate(IndexON,D1557)</f>
        <v>50501</v>
      </c>
      <c r="F1557" s="193">
        <f>IFERROR(_xll.qlIndexFixing(IndexON,D1557,TRUE,_xll.ohTrigger(RecalcTrigger,TriggerON)),NA())</f>
        <v>1.4040157066084191E-2</v>
      </c>
      <c r="H1557" s="42">
        <f>_xll.qlCalendarAdvance(Calendar,$H1556,B1557,"f",FALSE)</f>
        <v>50501</v>
      </c>
      <c r="I1557" s="177">
        <f>_xll.qlInterestRateIndexValueDate(Index1M,$H1557)</f>
        <v>50503</v>
      </c>
      <c r="J1557" s="182">
        <f>IFERROR(_xll.qlIndexFixing(Index1M,$H1557,TRUE,_xll.ohTrigger(RecalcTrigger,Trigger1M)),NA())</f>
        <v>1.3942321883004261E-2</v>
      </c>
      <c r="K1557" s="44">
        <f>IFERROR(_xll.qlIndexFixing(Index3M,H1557,TRUE,_xll.ohTrigger(RecalcTrigger,Trigger3M)),NA())</f>
        <v>1.4286012546660374E-2</v>
      </c>
      <c r="L1557" s="44">
        <f>IFERROR(_xll.qlIndexFixing(Index6M,$H1557,TRUE,_xll.ohTrigger(RecalcTrigger,Trigger6M)),NA())</f>
        <v>1.4237571461522698E-2</v>
      </c>
      <c r="M1557" s="183">
        <f>IFERROR(_xll.qlIndexFixing(Index1Y,$H1557,TRUE,_xll.ohTrigger(RecalcTrigger,Trigger1Y)),NA())</f>
        <v>1.4425698363337916E-2</v>
      </c>
      <c r="N1557" s="182">
        <f>IFERROR(_xll.qlIndexFixing(ONIndex1M,I1557,TRUE,_xll.ohTrigger(RecalcTrigger,Trigger1M)),NA())</f>
        <v>1.394986497300188E-2</v>
      </c>
      <c r="O1557" s="44">
        <f>IFERROR(_xll.qlIndexFixing(ONIndex3M,I1557,TRUE,_xll.ohTrigger(RecalcTrigger,Trigger3M)),NA())</f>
        <v>1.4318189163269324E-2</v>
      </c>
      <c r="P1557" s="44">
        <f>IFERROR(_xll.qlIndexFixing(ONIndex6M,I1557,TRUE,_xll.ohTrigger(RecalcTrigger,Trigger6M)),NA())</f>
        <v>1.430579980301161E-2</v>
      </c>
      <c r="Q1557" s="183">
        <f>IFERROR(_xll.qlIndexFixing(ONIndex1Y,I1557,TRUE,_xll.ohTrigger(RecalcTrigger,Trigger1Y)),NA())</f>
        <v>1.4570187135198864E-2</v>
      </c>
    </row>
    <row r="1558" spans="2:17" x14ac:dyDescent="0.2">
      <c r="B1558" s="39" t="s">
        <v>42</v>
      </c>
      <c r="D1558" s="42">
        <f>_xll.qlCalendarAdvance(Calendar,$D1557,B1558,"f",FALSE)</f>
        <v>50508</v>
      </c>
      <c r="E1558" s="177">
        <f>_xll.qlInterestRateIndexValueDate(IndexON,D1558)</f>
        <v>50508</v>
      </c>
      <c r="F1558" s="193">
        <f>IFERROR(_xll.qlIndexFixing(IndexON,D1558,TRUE,_xll.ohTrigger(RecalcTrigger,TriggerON)),NA())</f>
        <v>1.4030816672105928E-2</v>
      </c>
      <c r="H1558" s="42">
        <f>_xll.qlCalendarAdvance(Calendar,$H1557,B1558,"f",FALSE)</f>
        <v>50508</v>
      </c>
      <c r="I1558" s="177">
        <f>_xll.qlInterestRateIndexValueDate(Index1M,$H1558)</f>
        <v>50510</v>
      </c>
      <c r="J1558" s="182">
        <f>IFERROR(_xll.qlIndexFixing(Index1M,$H1558,TRUE,_xll.ohTrigger(RecalcTrigger,Trigger1M)),NA())</f>
        <v>1.393264617666562E-2</v>
      </c>
      <c r="K1558" s="44">
        <f>IFERROR(_xll.qlIndexFixing(Index3M,H1558,TRUE,_xll.ohTrigger(RecalcTrigger,Trigger3M)),NA())</f>
        <v>1.4276184476440744E-2</v>
      </c>
      <c r="L1558" s="44">
        <f>IFERROR(_xll.qlIndexFixing(Index6M,$H1558,TRUE,_xll.ohTrigger(RecalcTrigger,Trigger6M)),NA())</f>
        <v>1.4228022742123259E-2</v>
      </c>
      <c r="M1558" s="183">
        <f>IFERROR(_xll.qlIndexFixing(Index1Y,$H1558,TRUE,_xll.ohTrigger(RecalcTrigger,Trigger1Y)),NA())</f>
        <v>1.4417621713143968E-2</v>
      </c>
      <c r="N1558" s="182">
        <f>IFERROR(_xll.qlIndexFixing(ONIndex1M,I1558,TRUE,_xll.ohTrigger(RecalcTrigger,Trigger1M)),NA())</f>
        <v>1.3940164386028187E-2</v>
      </c>
      <c r="O1558" s="44">
        <f>IFERROR(_xll.qlIndexFixing(ONIndex3M,I1558,TRUE,_xll.ohTrigger(RecalcTrigger,Trigger3M)),NA())</f>
        <v>1.4308278194423707E-2</v>
      </c>
      <c r="P1558" s="44">
        <f>IFERROR(_xll.qlIndexFixing(ONIndex6M,I1558,TRUE,_xll.ohTrigger(RecalcTrigger,Trigger6M)),NA())</f>
        <v>1.4296014235135601E-2</v>
      </c>
      <c r="Q1558" s="183">
        <f>IFERROR(_xll.qlIndexFixing(ONIndex1Y,I1558,TRUE,_xll.ohTrigger(RecalcTrigger,Trigger1Y)),NA())</f>
        <v>1.4560006667689862E-2</v>
      </c>
    </row>
    <row r="1559" spans="2:17" x14ac:dyDescent="0.2">
      <c r="B1559" s="39" t="s">
        <v>42</v>
      </c>
      <c r="D1559" s="42">
        <f>_xll.qlCalendarAdvance(Calendar,$D1558,B1559,"f",FALSE)</f>
        <v>50515</v>
      </c>
      <c r="E1559" s="177">
        <f>_xll.qlInterestRateIndexValueDate(IndexON,D1559)</f>
        <v>50515</v>
      </c>
      <c r="F1559" s="193">
        <f>IFERROR(_xll.qlIndexFixing(IndexON,D1559,TRUE,_xll.ohTrigger(RecalcTrigger,TriggerON)),NA())</f>
        <v>1.4021495098113235E-2</v>
      </c>
      <c r="H1559" s="42">
        <f>_xll.qlCalendarAdvance(Calendar,$H1558,B1559,"f",FALSE)</f>
        <v>50515</v>
      </c>
      <c r="I1559" s="177">
        <f>_xll.qlInterestRateIndexValueDate(Index1M,$H1559)</f>
        <v>50517</v>
      </c>
      <c r="J1559" s="182">
        <f>IFERROR(_xll.qlIndexFixing(Index1M,$H1559,TRUE,_xll.ohTrigger(RecalcTrigger,Trigger1M)),NA())</f>
        <v>1.3922992880663065E-2</v>
      </c>
      <c r="K1559" s="44">
        <f>IFERROR(_xll.qlIndexFixing(Index3M,H1559,TRUE,_xll.ohTrigger(RecalcTrigger,Trigger3M)),NA())</f>
        <v>1.4266377070014427E-2</v>
      </c>
      <c r="L1559" s="44">
        <f>IFERROR(_xll.qlIndexFixing(Index6M,$H1559,TRUE,_xll.ohTrigger(RecalcTrigger,Trigger6M)),NA())</f>
        <v>1.4218499681408614E-2</v>
      </c>
      <c r="M1559" s="183">
        <f>IFERROR(_xll.qlIndexFixing(Index1Y,$H1559,TRUE,_xll.ohTrigger(RecalcTrigger,Trigger1Y)),NA())</f>
        <v>1.4408058101102275E-2</v>
      </c>
      <c r="N1559" s="182">
        <f>IFERROR(_xll.qlIndexFixing(ONIndex1M,I1559,TRUE,_xll.ohTrigger(RecalcTrigger,Trigger1M)),NA())</f>
        <v>1.3927724590434565E-2</v>
      </c>
      <c r="O1559" s="44">
        <f>IFERROR(_xll.qlIndexFixing(ONIndex3M,I1559,TRUE,_xll.ohTrigger(RecalcTrigger,Trigger3M)),NA())</f>
        <v>1.4295564053243837E-2</v>
      </c>
      <c r="P1559" s="44">
        <f>IFERROR(_xll.qlIndexFixing(ONIndex6M,I1559,TRUE,_xll.ohTrigger(RecalcTrigger,Trigger6M)),NA())</f>
        <v>1.4283466532338807E-2</v>
      </c>
      <c r="Q1559" s="183">
        <f>IFERROR(_xll.qlIndexFixing(ONIndex1Y,I1559,TRUE,_xll.ohTrigger(RecalcTrigger,Trigger1Y)),NA())</f>
        <v>1.4546954395866507E-2</v>
      </c>
    </row>
    <row r="1560" spans="2:17" x14ac:dyDescent="0.2">
      <c r="B1560" s="39" t="s">
        <v>42</v>
      </c>
      <c r="D1560" s="42">
        <f>_xll.qlCalendarAdvance(Calendar,$D1559,B1560,"f",FALSE)</f>
        <v>50522</v>
      </c>
      <c r="E1560" s="177">
        <f>_xll.qlInterestRateIndexValueDate(IndexON,D1560)</f>
        <v>50522</v>
      </c>
      <c r="F1560" s="193">
        <f>IFERROR(_xll.qlIndexFixing(IndexON,D1560,TRUE,_xll.ohTrigger(RecalcTrigger,TriggerON)),NA())</f>
        <v>1.4012192546584146E-2</v>
      </c>
      <c r="H1560" s="42">
        <f>_xll.qlCalendarAdvance(Calendar,$H1559,B1560,"f",FALSE)</f>
        <v>50522</v>
      </c>
      <c r="I1560" s="177">
        <f>_xll.qlInterestRateIndexValueDate(Index1M,$H1560)</f>
        <v>50524</v>
      </c>
      <c r="J1560" s="182">
        <f>IFERROR(_xll.qlIndexFixing(Index1M,$H1560,TRUE,_xll.ohTrigger(RecalcTrigger,Trigger1M)),NA())</f>
        <v>1.3913362211023794E-2</v>
      </c>
      <c r="K1560" s="44">
        <f>IFERROR(_xll.qlIndexFixing(Index3M,H1560,TRUE,_xll.ohTrigger(RecalcTrigger,Trigger3M)),NA())</f>
        <v>1.4256590527176769E-2</v>
      </c>
      <c r="L1560" s="44">
        <f>IFERROR(_xll.qlIndexFixing(Index6M,$H1560,TRUE,_xll.ohTrigger(RecalcTrigger,Trigger6M)),NA())</f>
        <v>1.4209002480482597E-2</v>
      </c>
      <c r="M1560" s="183">
        <f>IFERROR(_xll.qlIndexFixing(Index1Y,$H1560,TRUE,_xll.ohTrigger(RecalcTrigger,Trigger1Y)),NA())</f>
        <v>1.4398525471724249E-2</v>
      </c>
      <c r="N1560" s="182">
        <f>IFERROR(_xll.qlIndexFixing(ONIndex1M,I1560,TRUE,_xll.ohTrigger(RecalcTrigger,Trigger1M)),NA())</f>
        <v>1.3920829490823294E-2</v>
      </c>
      <c r="O1560" s="44">
        <f>IFERROR(_xll.qlIndexFixing(ONIndex3M,I1560,TRUE,_xll.ohTrigger(RecalcTrigger,Trigger3M)),NA())</f>
        <v>1.428851465401948E-2</v>
      </c>
      <c r="P1560" s="44">
        <f>IFERROR(_xll.qlIndexFixing(ONIndex6M,I1560,TRUE,_xll.ohTrigger(RecalcTrigger,Trigger6M)),NA())</f>
        <v>1.4276512131363717E-2</v>
      </c>
      <c r="Q1560" s="183">
        <f>IFERROR(_xll.qlIndexFixing(ONIndex1Y,I1560,TRUE,_xll.ohTrigger(RecalcTrigger,Trigger1Y)),NA())</f>
        <v>1.4539721216211277E-2</v>
      </c>
    </row>
    <row r="1561" spans="2:17" x14ac:dyDescent="0.2">
      <c r="B1561" s="39" t="s">
        <v>42</v>
      </c>
      <c r="D1561" s="42">
        <f>_xll.qlCalendarAdvance(Calendar,$D1560,B1561,"f",FALSE)</f>
        <v>50529</v>
      </c>
      <c r="E1561" s="177">
        <f>_xll.qlInterestRateIndexValueDate(IndexON,D1561)</f>
        <v>50529</v>
      </c>
      <c r="F1561" s="193">
        <f>IFERROR(_xll.qlIndexFixing(IndexON,D1561,TRUE,_xll.ohTrigger(RecalcTrigger,TriggerON)),NA())</f>
        <v>1.4002909220236504E-2</v>
      </c>
      <c r="H1561" s="42">
        <f>_xll.qlCalendarAdvance(Calendar,$H1560,B1561,"f",FALSE)</f>
        <v>50529</v>
      </c>
      <c r="I1561" s="177">
        <f>_xll.qlInterestRateIndexValueDate(Index1M,$H1561)</f>
        <v>50531</v>
      </c>
      <c r="J1561" s="182">
        <f>IFERROR(_xll.qlIndexFixing(Index1M,$H1561,TRUE,_xll.ohTrigger(RecalcTrigger,Trigger1M)),NA())</f>
        <v>1.3903754383772504E-2</v>
      </c>
      <c r="K1561" s="44">
        <f>IFERROR(_xll.qlIndexFixing(Index3M,H1561,TRUE,_xll.ohTrigger(RecalcTrigger,Trigger3M)),NA())</f>
        <v>1.4246413176153756E-2</v>
      </c>
      <c r="L1561" s="44">
        <f>IFERROR(_xll.qlIndexFixing(Index6M,$H1561,TRUE,_xll.ohTrigger(RecalcTrigger,Trigger6M)),NA())</f>
        <v>1.4198367833668646E-2</v>
      </c>
      <c r="M1561" s="183">
        <f>IFERROR(_xll.qlIndexFixing(Index1Y,$H1561,TRUE,_xll.ohTrigger(RecalcTrigger,Trigger1Y)),NA())</f>
        <v>1.4389024029684304E-2</v>
      </c>
      <c r="N1561" s="182">
        <f>IFERROR(_xll.qlIndexFixing(ONIndex1M,I1561,TRUE,_xll.ohTrigger(RecalcTrigger,Trigger1M)),NA())</f>
        <v>1.3911195614166871E-2</v>
      </c>
      <c r="O1561" s="44">
        <f>IFERROR(_xll.qlIndexFixing(ONIndex3M,I1561,TRUE,_xll.ohTrigger(RecalcTrigger,Trigger3M)),NA())</f>
        <v>1.4278662481181925E-2</v>
      </c>
      <c r="P1561" s="44">
        <f>IFERROR(_xll.qlIndexFixing(ONIndex6M,I1561,TRUE,_xll.ohTrigger(RecalcTrigger,Trigger6M)),NA())</f>
        <v>1.4266795995707682E-2</v>
      </c>
      <c r="Q1561" s="183">
        <f>IFERROR(_xll.qlIndexFixing(ONIndex1Y,I1561,TRUE,_xll.ohTrigger(RecalcTrigger,Trigger1Y)),NA())</f>
        <v>1.4529616637277698E-2</v>
      </c>
    </row>
    <row r="1562" spans="2:17" x14ac:dyDescent="0.2">
      <c r="B1562" s="39" t="s">
        <v>42</v>
      </c>
      <c r="D1562" s="42">
        <f>_xll.qlCalendarAdvance(Calendar,$D1561,B1562,"f",FALSE)</f>
        <v>50536</v>
      </c>
      <c r="E1562" s="177">
        <f>_xll.qlInterestRateIndexValueDate(IndexON,D1562)</f>
        <v>50536</v>
      </c>
      <c r="F1562" s="193">
        <f>IFERROR(_xll.qlIndexFixing(IndexON,D1562,TRUE,_xll.ohTrigger(RecalcTrigger,TriggerON)),NA())</f>
        <v>1.3993645321948023E-2</v>
      </c>
      <c r="H1562" s="42">
        <f>_xll.qlCalendarAdvance(Calendar,$H1561,B1562,"f",FALSE)</f>
        <v>50536</v>
      </c>
      <c r="I1562" s="177">
        <f>_xll.qlInterestRateIndexValueDate(Index1M,$H1562)</f>
        <v>50538</v>
      </c>
      <c r="J1562" s="182">
        <f>IFERROR(_xll.qlIndexFixing(Index1M,$H1562,TRUE,_xll.ohTrigger(RecalcTrigger,Trigger1M)),NA())</f>
        <v>1.3894169614931395E-2</v>
      </c>
      <c r="K1562" s="44">
        <f>IFERROR(_xll.qlIndexFixing(Index3M,H1562,TRUE,_xll.ohTrigger(RecalcTrigger,Trigger3M)),NA())</f>
        <v>1.423667013268522E-2</v>
      </c>
      <c r="L1562" s="44">
        <f>IFERROR(_xll.qlIndexFixing(Index6M,$H1562,TRUE,_xll.ohTrigger(RecalcTrigger,Trigger6M)),NA())</f>
        <v>1.4188927686433974E-2</v>
      </c>
      <c r="M1562" s="183">
        <f>IFERROR(_xll.qlIndexFixing(Index1Y,$H1562,TRUE,_xll.ohTrigger(RecalcTrigger,Trigger1Y)),NA())</f>
        <v>1.4379553979653133E-2</v>
      </c>
      <c r="N1562" s="182">
        <f>IFERROR(_xll.qlIndexFixing(ONIndex1M,I1562,TRUE,_xll.ohTrigger(RecalcTrigger,Trigger1M)),NA())</f>
        <v>1.3901584405777712E-2</v>
      </c>
      <c r="O1562" s="44">
        <f>IFERROR(_xll.qlIndexFixing(ONIndex3M,I1562,TRUE,_xll.ohTrigger(RecalcTrigger,Trigger3M)),NA())</f>
        <v>1.4268830305388391E-2</v>
      </c>
      <c r="P1562" s="44">
        <f>IFERROR(_xll.qlIndexFixing(ONIndex6M,I1562,TRUE,_xll.ohTrigger(RecalcTrigger,Trigger6M)),NA())</f>
        <v>1.4257103404018423E-2</v>
      </c>
      <c r="Q1562" s="183">
        <f>IFERROR(_xll.qlIndexFixing(ONIndex1Y,I1562,TRUE,_xll.ohTrigger(RecalcTrigger,Trigger1Y)),NA())</f>
        <v>1.4519537759865031E-2</v>
      </c>
    </row>
    <row r="1563" spans="2:17" x14ac:dyDescent="0.2">
      <c r="B1563" s="39" t="s">
        <v>42</v>
      </c>
      <c r="D1563" s="42">
        <f>_xll.qlCalendarAdvance(Calendar,$D1562,B1563,"f",FALSE)</f>
        <v>50543</v>
      </c>
      <c r="E1563" s="177">
        <f>_xll.qlInterestRateIndexValueDate(IndexON,D1563)</f>
        <v>50543</v>
      </c>
      <c r="F1563" s="193">
        <f>IFERROR(_xll.qlIndexFixing(IndexON,D1563,TRUE,_xll.ohTrigger(RecalcTrigger,TriggerON)),NA())</f>
        <v>1.3984401054196738E-2</v>
      </c>
      <c r="H1563" s="42">
        <f>_xll.qlCalendarAdvance(Calendar,$H1562,B1563,"f",FALSE)</f>
        <v>50543</v>
      </c>
      <c r="I1563" s="177">
        <f>_xll.qlInterestRateIndexValueDate(Index1M,$H1563)</f>
        <v>50545</v>
      </c>
      <c r="J1563" s="182">
        <f>IFERROR(_xll.qlIndexFixing(Index1M,$H1563,TRUE,_xll.ohTrigger(RecalcTrigger,Trigger1M)),NA())</f>
        <v>1.3884608120527664E-2</v>
      </c>
      <c r="K1563" s="44">
        <f>IFERROR(_xll.qlIndexFixing(Index3M,H1563,TRUE,_xll.ohTrigger(RecalcTrigger,Trigger3M)),NA())</f>
        <v>1.422694856755145E-2</v>
      </c>
      <c r="L1563" s="44">
        <f>IFERROR(_xll.qlIndexFixing(Index6M,$H1563,TRUE,_xll.ohTrigger(RecalcTrigger,Trigger6M)),NA())</f>
        <v>1.4179514049227024E-2</v>
      </c>
      <c r="M1563" s="183">
        <f>IFERROR(_xll.qlIndexFixing(Index1Y,$H1563,TRUE,_xll.ohTrigger(RecalcTrigger,Trigger1Y)),NA())</f>
        <v>1.4370115526295076E-2</v>
      </c>
      <c r="N1563" s="182">
        <f>IFERROR(_xll.qlIndexFixing(ONIndex1M,I1563,TRUE,_xll.ohTrigger(RecalcTrigger,Trigger1M)),NA())</f>
        <v>1.3891996081643043E-2</v>
      </c>
      <c r="O1563" s="44">
        <f>IFERROR(_xll.qlIndexFixing(ONIndex3M,I1563,TRUE,_xll.ohTrigger(RecalcTrigger,Trigger3M)),NA())</f>
        <v>1.4259018326079342E-2</v>
      </c>
      <c r="P1563" s="44">
        <f>IFERROR(_xll.qlIndexFixing(ONIndex6M,I1563,TRUE,_xll.ohTrigger(RecalcTrigger,Trigger6M)),NA())</f>
        <v>1.4247434556535765E-2</v>
      </c>
      <c r="Q1563" s="183">
        <f>IFERROR(_xll.qlIndexFixing(ONIndex1Y,I1563,TRUE,_xll.ohTrigger(RecalcTrigger,Trigger1Y)),NA())</f>
        <v>1.4509484786371374E-2</v>
      </c>
    </row>
    <row r="1564" spans="2:17" x14ac:dyDescent="0.2">
      <c r="B1564" s="39" t="s">
        <v>42</v>
      </c>
      <c r="D1564" s="42">
        <f>_xll.qlCalendarAdvance(Calendar,$D1563,B1564,"f",FALSE)</f>
        <v>50550</v>
      </c>
      <c r="E1564" s="177">
        <f>_xll.qlInterestRateIndexValueDate(IndexON,D1564)</f>
        <v>50550</v>
      </c>
      <c r="F1564" s="193">
        <f>IFERROR(_xll.qlIndexFixing(IndexON,D1564,TRUE,_xll.ohTrigger(RecalcTrigger,TriggerON)),NA())</f>
        <v>1.3975176619780427E-2</v>
      </c>
      <c r="H1564" s="42">
        <f>_xll.qlCalendarAdvance(Calendar,$H1563,B1564,"f",FALSE)</f>
        <v>50550</v>
      </c>
      <c r="I1564" s="177">
        <f>_xll.qlInterestRateIndexValueDate(Index1M,$H1564)</f>
        <v>50552</v>
      </c>
      <c r="J1564" s="182">
        <f>IFERROR(_xll.qlIndexFixing(Index1M,$H1564,TRUE,_xll.ohTrigger(RecalcTrigger,Trigger1M)),NA())</f>
        <v>1.3875070116576016E-2</v>
      </c>
      <c r="K1564" s="44">
        <f>IFERROR(_xll.qlIndexFixing(Index3M,H1564,TRUE,_xll.ohTrigger(RecalcTrigger,Trigger3M)),NA())</f>
        <v>1.4217248680545665E-2</v>
      </c>
      <c r="L1564" s="44">
        <f>IFERROR(_xll.qlIndexFixing(Index6M,$H1564,TRUE,_xll.ohTrigger(RecalcTrigger,Trigger6M)),NA())</f>
        <v>1.4170127123156604E-2</v>
      </c>
      <c r="M1564" s="183">
        <f>IFERROR(_xll.qlIndexFixing(Index1Y,$H1564,TRUE,_xll.ohTrigger(RecalcTrigger,Trigger1Y)),NA())</f>
        <v>1.4360708874270749E-2</v>
      </c>
      <c r="N1564" s="182">
        <f>IFERROR(_xll.qlIndexFixing(ONIndex1M,I1564,TRUE,_xll.ohTrigger(RecalcTrigger,Trigger1M)),NA())</f>
        <v>1.388243085743035E-2</v>
      </c>
      <c r="O1564" s="44">
        <f>IFERROR(_xll.qlIndexFixing(ONIndex3M,I1564,TRUE,_xll.ohTrigger(RecalcTrigger,Trigger3M)),NA())</f>
        <v>1.4249226742295562E-2</v>
      </c>
      <c r="P1564" s="44">
        <f>IFERROR(_xll.qlIndexFixing(ONIndex6M,I1564,TRUE,_xll.ohTrigger(RecalcTrigger,Trigger6M)),NA())</f>
        <v>1.4237789653179789E-2</v>
      </c>
      <c r="Q1564" s="183">
        <f>IFERROR(_xll.qlIndexFixing(ONIndex1Y,I1564,TRUE,_xll.ohTrigger(RecalcTrigger,Trigger1Y)),NA())</f>
        <v>1.4499457919594505E-2</v>
      </c>
    </row>
    <row r="1565" spans="2:17" x14ac:dyDescent="0.2">
      <c r="B1565" s="39" t="s">
        <v>42</v>
      </c>
      <c r="D1565" s="42">
        <f>_xll.qlCalendarAdvance(Calendar,$D1564,B1565,"f",FALSE)</f>
        <v>50557</v>
      </c>
      <c r="E1565" s="177">
        <f>_xll.qlInterestRateIndexValueDate(IndexON,D1565)</f>
        <v>50557</v>
      </c>
      <c r="F1565" s="193">
        <f>IFERROR(_xll.qlIndexFixing(IndexON,D1565,TRUE,_xll.ohTrigger(RecalcTrigger,TriggerON)),NA())</f>
        <v>1.3965972221257061E-2</v>
      </c>
      <c r="H1565" s="42">
        <f>_xll.qlCalendarAdvance(Calendar,$H1564,B1565,"f",FALSE)</f>
        <v>50557</v>
      </c>
      <c r="I1565" s="177">
        <f>_xll.qlInterestRateIndexValueDate(Index1M,$H1565)</f>
        <v>50559</v>
      </c>
      <c r="J1565" s="182">
        <f>IFERROR(_xll.qlIndexFixing(Index1M,$H1565,TRUE,_xll.ohTrigger(RecalcTrigger,Trigger1M)),NA())</f>
        <v>1.3865555819103648E-2</v>
      </c>
      <c r="K1565" s="44">
        <f>IFERROR(_xll.qlIndexFixing(Index3M,H1565,TRUE,_xll.ohTrigger(RecalcTrigger,Trigger3M)),NA())</f>
        <v>1.4207570671455883E-2</v>
      </c>
      <c r="L1565" s="44">
        <f>IFERROR(_xll.qlIndexFixing(Index6M,$H1565,TRUE,_xll.ohTrigger(RecalcTrigger,Trigger6M)),NA())</f>
        <v>1.4161911411076705E-2</v>
      </c>
      <c r="M1565" s="183">
        <f>IFERROR(_xll.qlIndexFixing(Index1Y,$H1565,TRUE,_xll.ohTrigger(RecalcTrigger,Trigger1Y)),NA())</f>
        <v>1.4351334228235514E-2</v>
      </c>
      <c r="N1565" s="182">
        <f>IFERROR(_xll.qlIndexFixing(ONIndex1M,I1565,TRUE,_xll.ohTrigger(RecalcTrigger,Trigger1M)),NA())</f>
        <v>1.387288894912686E-2</v>
      </c>
      <c r="O1565" s="44">
        <f>IFERROR(_xll.qlIndexFixing(ONIndex3M,I1565,TRUE,_xll.ohTrigger(RecalcTrigger,Trigger3M)),NA())</f>
        <v>1.4239455753477515E-2</v>
      </c>
      <c r="P1565" s="44">
        <f>IFERROR(_xll.qlIndexFixing(ONIndex6M,I1565,TRUE,_xll.ohTrigger(RecalcTrigger,Trigger6M)),NA())</f>
        <v>1.4228168894030446E-2</v>
      </c>
      <c r="Q1565" s="183">
        <f>IFERROR(_xll.qlIndexFixing(ONIndex1Y,I1565,TRUE,_xll.ohTrigger(RecalcTrigger,Trigger1Y)),NA())</f>
        <v>1.4489457362092395E-2</v>
      </c>
    </row>
    <row r="1566" spans="2:17" x14ac:dyDescent="0.2">
      <c r="B1566" s="39" t="s">
        <v>42</v>
      </c>
      <c r="D1566" s="42">
        <f>_xll.qlCalendarAdvance(Calendar,$D1565,B1566,"f",FALSE)</f>
        <v>50564</v>
      </c>
      <c r="E1566" s="177">
        <f>_xll.qlInterestRateIndexValueDate(IndexON,D1566)</f>
        <v>50564</v>
      </c>
      <c r="F1566" s="193">
        <f>IFERROR(_xll.qlIndexFixing(IndexON,D1566,TRUE,_xll.ohTrigger(RecalcTrigger,TriggerON)),NA())</f>
        <v>1.3956788061424419E-2</v>
      </c>
      <c r="H1566" s="42">
        <f>_xll.qlCalendarAdvance(Calendar,$H1565,B1566,"f",FALSE)</f>
        <v>50564</v>
      </c>
      <c r="I1566" s="177">
        <f>_xll.qlInterestRateIndexValueDate(Index1M,$H1566)</f>
        <v>50566</v>
      </c>
      <c r="J1566" s="182">
        <f>IFERROR(_xll.qlIndexFixing(Index1M,$H1566,TRUE,_xll.ohTrigger(RecalcTrigger,Trigger1M)),NA())</f>
        <v>1.3856065444132759E-2</v>
      </c>
      <c r="K1566" s="44">
        <f>IFERROR(_xll.qlIndexFixing(Index3M,H1566,TRUE,_xll.ohTrigger(RecalcTrigger,Trigger3M)),NA())</f>
        <v>1.4197914740073588E-2</v>
      </c>
      <c r="L1566" s="44">
        <f>IFERROR(_xll.qlIndexFixing(Index6M,$H1566,TRUE,_xll.ohTrigger(RecalcTrigger,Trigger6M)),NA())</f>
        <v>1.4152573591882543E-2</v>
      </c>
      <c r="M1566" s="183">
        <f>IFERROR(_xll.qlIndexFixing(Index1Y,$H1566,TRUE,_xll.ohTrigger(RecalcTrigger,Trigger1Y)),NA())</f>
        <v>1.4341991792840571E-2</v>
      </c>
      <c r="N1566" s="182">
        <f>IFERROR(_xll.qlIndexFixing(ONIndex1M,I1566,TRUE,_xll.ohTrigger(RecalcTrigger,Trigger1M)),NA())</f>
        <v>1.3863370572479994E-2</v>
      </c>
      <c r="O1566" s="44">
        <f>IFERROR(_xll.qlIndexFixing(ONIndex3M,I1566,TRUE,_xll.ohTrigger(RecalcTrigger,Trigger3M)),NA())</f>
        <v>1.4229705558665984E-2</v>
      </c>
      <c r="P1566" s="44">
        <f>IFERROR(_xll.qlIndexFixing(ONIndex6M,I1566,TRUE,_xll.ohTrigger(RecalcTrigger,Trigger6M)),NA())</f>
        <v>1.4218572479007818E-2</v>
      </c>
      <c r="Q1566" s="183">
        <f>IFERROR(_xll.qlIndexFixing(ONIndex1Y,I1566,TRUE,_xll.ohTrigger(RecalcTrigger,Trigger1Y)),NA())</f>
        <v>1.4479483316423014E-2</v>
      </c>
    </row>
    <row r="1567" spans="2:17" x14ac:dyDescent="0.2">
      <c r="B1567" s="39" t="s">
        <v>42</v>
      </c>
      <c r="D1567" s="42">
        <f>_xll.qlCalendarAdvance(Calendar,$D1566,B1567,"f",FALSE)</f>
        <v>50571</v>
      </c>
      <c r="E1567" s="177">
        <f>_xll.qlInterestRateIndexValueDate(IndexON,D1567)</f>
        <v>50571</v>
      </c>
      <c r="F1567" s="193">
        <f>IFERROR(_xll.qlIndexFixing(IndexON,D1567,TRUE,_xll.ohTrigger(RecalcTrigger,TriggerON)),NA())</f>
        <v>1.3947624342920406E-2</v>
      </c>
      <c r="H1567" s="42">
        <f>_xll.qlCalendarAdvance(Calendar,$H1566,B1567,"f",FALSE)</f>
        <v>50571</v>
      </c>
      <c r="I1567" s="177">
        <f>_xll.qlInterestRateIndexValueDate(Index1M,$H1567)</f>
        <v>50573</v>
      </c>
      <c r="J1567" s="182">
        <f>IFERROR(_xll.qlIndexFixing(Index1M,$H1567,TRUE,_xll.ohTrigger(RecalcTrigger,Trigger1M)),NA())</f>
        <v>1.3846599207683052E-2</v>
      </c>
      <c r="K1567" s="44">
        <f>IFERROR(_xll.qlIndexFixing(Index3M,H1567,TRUE,_xll.ohTrigger(RecalcTrigger,Trigger3M)),NA())</f>
        <v>1.4188281086184187E-2</v>
      </c>
      <c r="L1567" s="44">
        <f>IFERROR(_xll.qlIndexFixing(Index6M,$H1567,TRUE,_xll.ohTrigger(RecalcTrigger,Trigger6M)),NA())</f>
        <v>1.4143263040119536E-2</v>
      </c>
      <c r="M1567" s="183">
        <f>IFERROR(_xll.qlIndexFixing(Index1Y,$H1567,TRUE,_xll.ohTrigger(RecalcTrigger,Trigger1Y)),NA())</f>
        <v>1.4332681772731865E-2</v>
      </c>
      <c r="N1567" s="182">
        <f>IFERROR(_xll.qlIndexFixing(ONIndex1M,I1567,TRUE,_xll.ohTrigger(RecalcTrigger,Trigger1M)),NA())</f>
        <v>1.3853875943237171E-2</v>
      </c>
      <c r="O1567" s="44">
        <f>IFERROR(_xll.qlIndexFixing(ONIndex3M,I1567,TRUE,_xll.ohTrigger(RecalcTrigger,Trigger3M)),NA())</f>
        <v>1.4219976357061626E-2</v>
      </c>
      <c r="P1567" s="44">
        <f>IFERROR(_xll.qlIndexFixing(ONIndex6M,I1567,TRUE,_xll.ohTrigger(RecalcTrigger,Trigger6M)),NA())</f>
        <v>1.4209000608271793E-2</v>
      </c>
      <c r="Q1567" s="183">
        <f>IFERROR(_xll.qlIndexFixing(ONIndex1Y,I1567,TRUE,_xll.ohTrigger(RecalcTrigger,Trigger1Y)),NA())</f>
        <v>1.4469535985144333E-2</v>
      </c>
    </row>
    <row r="1568" spans="2:17" x14ac:dyDescent="0.2">
      <c r="B1568" s="39" t="s">
        <v>42</v>
      </c>
      <c r="D1568" s="42">
        <f>_xll.qlCalendarAdvance(Calendar,$D1567,B1568,"f",FALSE)</f>
        <v>50578</v>
      </c>
      <c r="E1568" s="177">
        <f>_xll.qlInterestRateIndexValueDate(IndexON,D1568)</f>
        <v>50578</v>
      </c>
      <c r="F1568" s="193">
        <f>IFERROR(_xll.qlIndexFixing(IndexON,D1568,TRUE,_xll.ohTrigger(RecalcTrigger,TriggerON)),NA())</f>
        <v>1.3938481268462866E-2</v>
      </c>
      <c r="H1568" s="42">
        <f>_xll.qlCalendarAdvance(Calendar,$H1567,B1568,"f",FALSE)</f>
        <v>50578</v>
      </c>
      <c r="I1568" s="177">
        <f>_xll.qlInterestRateIndexValueDate(Index1M,$H1568)</f>
        <v>50580</v>
      </c>
      <c r="J1568" s="182">
        <f>IFERROR(_xll.qlIndexFixing(Index1M,$H1568,TRUE,_xll.ohTrigger(RecalcTrigger,Trigger1M)),NA())</f>
        <v>1.3837157325776728E-2</v>
      </c>
      <c r="K1568" s="44">
        <f>IFERROR(_xll.qlIndexFixing(Index3M,H1568,TRUE,_xll.ohTrigger(RecalcTrigger,Trigger3M)),NA())</f>
        <v>1.4178669909573954E-2</v>
      </c>
      <c r="L1568" s="44">
        <f>IFERROR(_xll.qlIndexFixing(Index6M,$H1568,TRUE,_xll.ohTrigger(RecalcTrigger,Trigger6M)),NA())</f>
        <v>1.4133979956867056E-2</v>
      </c>
      <c r="M1568" s="183">
        <f>IFERROR(_xll.qlIndexFixing(Index1Y,$H1568,TRUE,_xll.ohTrigger(RecalcTrigger,Trigger1Y)),NA())</f>
        <v>1.4323404372551835E-2</v>
      </c>
      <c r="N1568" s="182">
        <f>IFERROR(_xll.qlIndexFixing(ONIndex1M,I1568,TRUE,_xll.ohTrigger(RecalcTrigger,Trigger1M)),NA())</f>
        <v>1.3844405277305682E-2</v>
      </c>
      <c r="O1568" s="44">
        <f>IFERROR(_xll.qlIndexFixing(ONIndex3M,I1568,TRUE,_xll.ohTrigger(RecalcTrigger,Trigger3M)),NA())</f>
        <v>1.4210268348104904E-2</v>
      </c>
      <c r="P1568" s="44">
        <f>IFERROR(_xll.qlIndexFixing(ONIndex6M,I1568,TRUE,_xll.ohTrigger(RecalcTrigger,Trigger6M)),NA())</f>
        <v>1.419945348198226E-2</v>
      </c>
      <c r="Q1568" s="183">
        <f>IFERROR(_xll.qlIndexFixing(ONIndex1Y,I1568,TRUE,_xll.ohTrigger(RecalcTrigger,Trigger1Y)),NA())</f>
        <v>1.4459615570974194E-2</v>
      </c>
    </row>
    <row r="1569" spans="2:17" x14ac:dyDescent="0.2">
      <c r="B1569" s="39" t="s">
        <v>42</v>
      </c>
      <c r="D1569" s="42">
        <f>_xll.qlCalendarAdvance(Calendar,$D1568,B1569,"f",FALSE)</f>
        <v>50585</v>
      </c>
      <c r="E1569" s="177">
        <f>_xll.qlInterestRateIndexValueDate(IndexON,D1569)</f>
        <v>50585</v>
      </c>
      <c r="F1569" s="193">
        <f>IFERROR(_xll.qlIndexFixing(IndexON,D1569,TRUE,_xll.ohTrigger(RecalcTrigger,TriggerON)),NA())</f>
        <v>1.3929359040689704E-2</v>
      </c>
      <c r="H1569" s="42">
        <f>_xll.qlCalendarAdvance(Calendar,$H1568,B1569,"f",FALSE)</f>
        <v>50585</v>
      </c>
      <c r="I1569" s="177">
        <f>_xll.qlInterestRateIndexValueDate(Index1M,$H1569)</f>
        <v>50587</v>
      </c>
      <c r="J1569" s="182">
        <f>IFERROR(_xll.qlIndexFixing(Index1M,$H1569,TRUE,_xll.ohTrigger(RecalcTrigger,Trigger1M)),NA())</f>
        <v>1.3827740014428491E-2</v>
      </c>
      <c r="K1569" s="44">
        <f>IFERROR(_xll.qlIndexFixing(Index3M,H1569,TRUE,_xll.ohTrigger(RecalcTrigger,Trigger3M)),NA())</f>
        <v>1.4169081410025691E-2</v>
      </c>
      <c r="L1569" s="44">
        <f>IFERROR(_xll.qlIndexFixing(Index6M,$H1569,TRUE,_xll.ohTrigger(RecalcTrigger,Trigger6M)),NA())</f>
        <v>1.412360019845911E-2</v>
      </c>
      <c r="M1569" s="183">
        <f>IFERROR(_xll.qlIndexFixing(Index1Y,$H1569,TRUE,_xll.ohTrigger(RecalcTrigger,Trigger1Y)),NA())</f>
        <v>1.4314159796937445E-2</v>
      </c>
      <c r="N1569" s="182">
        <f>IFERROR(_xll.qlIndexFixing(ONIndex1M,I1569,TRUE,_xll.ohTrigger(RecalcTrigger,Trigger1M)),NA())</f>
        <v>1.3834958790512886E-2</v>
      </c>
      <c r="O1569" s="44">
        <f>IFERROR(_xll.qlIndexFixing(ONIndex3M,I1569,TRUE,_xll.ohTrigger(RecalcTrigger,Trigger3M)),NA())</f>
        <v>1.4200581730916539E-2</v>
      </c>
      <c r="P1569" s="44">
        <f>IFERROR(_xll.qlIndexFixing(ONIndex6M,I1569,TRUE,_xll.ohTrigger(RecalcTrigger,Trigger6M)),NA())</f>
        <v>1.4189931299899428E-2</v>
      </c>
      <c r="Q1569" s="183">
        <f>IFERROR(_xll.qlIndexFixing(ONIndex1Y,I1569,TRUE,_xll.ohTrigger(RecalcTrigger,Trigger1Y)),NA())</f>
        <v>1.4449722276470567E-2</v>
      </c>
    </row>
    <row r="1570" spans="2:17" x14ac:dyDescent="0.2">
      <c r="B1570" s="39" t="s">
        <v>42</v>
      </c>
      <c r="D1570" s="42">
        <f>_xll.qlCalendarAdvance(Calendar,$D1569,B1570,"f",FALSE)</f>
        <v>50592</v>
      </c>
      <c r="E1570" s="177">
        <f>_xll.qlInterestRateIndexValueDate(IndexON,D1570)</f>
        <v>50592</v>
      </c>
      <c r="F1570" s="193">
        <f>IFERROR(_xll.qlIndexFixing(IndexON,D1570,TRUE,_xll.ohTrigger(RecalcTrigger,TriggerON)),NA())</f>
        <v>1.3920257862318763E-2</v>
      </c>
      <c r="H1570" s="42">
        <f>_xll.qlCalendarAdvance(Calendar,$H1569,B1570,"f",FALSE)</f>
        <v>50592</v>
      </c>
      <c r="I1570" s="177">
        <f>_xll.qlInterestRateIndexValueDate(Index1M,$H1570)</f>
        <v>50594</v>
      </c>
      <c r="J1570" s="182">
        <f>IFERROR(_xll.qlIndexFixing(Index1M,$H1570,TRUE,_xll.ohTrigger(RecalcTrigger,Trigger1M)),NA())</f>
        <v>1.3818347489663041E-2</v>
      </c>
      <c r="K1570" s="44">
        <f>IFERROR(_xll.qlIndexFixing(Index3M,H1570,TRUE,_xll.ohTrigger(RecalcTrigger,Trigger3M)),NA())</f>
        <v>1.4159515787322191E-2</v>
      </c>
      <c r="L1570" s="44">
        <f>IFERROR(_xll.qlIndexFixing(Index6M,$H1570,TRUE,_xll.ohTrigger(RecalcTrigger,Trigger6M)),NA())</f>
        <v>1.4114377762333366E-2</v>
      </c>
      <c r="M1570" s="183">
        <f>IFERROR(_xll.qlIndexFixing(Index1Y,$H1570,TRUE,_xll.ohTrigger(RecalcTrigger,Trigger1Y)),NA())</f>
        <v>1.4304948250521938E-2</v>
      </c>
      <c r="N1570" s="182">
        <f>IFERROR(_xll.qlIndexFixing(ONIndex1M,I1570,TRUE,_xll.ohTrigger(RecalcTrigger,Trigger1M)),NA())</f>
        <v>1.3825536698686136E-2</v>
      </c>
      <c r="O1570" s="44">
        <f>IFERROR(_xll.qlIndexFixing(ONIndex3M,I1570,TRUE,_xll.ohTrigger(RecalcTrigger,Trigger3M)),NA())</f>
        <v>1.4190916704857059E-2</v>
      </c>
      <c r="P1570" s="44">
        <f>IFERROR(_xll.qlIndexFixing(ONIndex6M,I1570,TRUE,_xll.ohTrigger(RecalcTrigger,Trigger6M)),NA())</f>
        <v>1.4180434262183184E-2</v>
      </c>
      <c r="Q1570" s="183">
        <f>IFERROR(_xll.qlIndexFixing(ONIndex1Y,I1570,TRUE,_xll.ohTrigger(RecalcTrigger,Trigger1Y)),NA())</f>
        <v>1.4439856304271359E-2</v>
      </c>
    </row>
    <row r="1571" spans="2:17" x14ac:dyDescent="0.2">
      <c r="B1571" s="39" t="s">
        <v>42</v>
      </c>
      <c r="D1571" s="42">
        <f>_xll.qlCalendarAdvance(Calendar,$D1570,B1571,"f",FALSE)</f>
        <v>50599</v>
      </c>
      <c r="E1571" s="177">
        <f>_xll.qlInterestRateIndexValueDate(IndexON,D1571)</f>
        <v>50599</v>
      </c>
      <c r="F1571" s="193">
        <f>IFERROR(_xll.qlIndexFixing(IndexON,D1571,TRUE,_xll.ohTrigger(RecalcTrigger,TriggerON)),NA())</f>
        <v>1.3911177935987951E-2</v>
      </c>
      <c r="H1571" s="42">
        <f>_xll.qlCalendarAdvance(Calendar,$H1570,B1571,"f",FALSE)</f>
        <v>50599</v>
      </c>
      <c r="I1571" s="177">
        <f>_xll.qlInterestRateIndexValueDate(Index1M,$H1571)</f>
        <v>50601</v>
      </c>
      <c r="J1571" s="182">
        <f>IFERROR(_xll.qlIndexFixing(Index1M,$H1571,TRUE,_xll.ohTrigger(RecalcTrigger,Trigger1M)),NA())</f>
        <v>1.3808979967497581E-2</v>
      </c>
      <c r="K1571" s="44">
        <f>IFERROR(_xll.qlIndexFixing(Index3M,H1571,TRUE,_xll.ohTrigger(RecalcTrigger,Trigger3M)),NA())</f>
        <v>1.4149973241244521E-2</v>
      </c>
      <c r="L1571" s="44">
        <f>IFERROR(_xll.qlIndexFixing(Index6M,$H1571,TRUE,_xll.ohTrigger(RecalcTrigger,Trigger6M)),NA())</f>
        <v>1.4105183445028011E-2</v>
      </c>
      <c r="M1571" s="183">
        <f>IFERROR(_xll.qlIndexFixing(Index1Y,$H1571,TRUE,_xll.ohTrigger(RecalcTrigger,Trigger1Y)),NA())</f>
        <v>1.4295769937933956E-2</v>
      </c>
      <c r="N1571" s="182">
        <f>IFERROR(_xll.qlIndexFixing(ONIndex1M,I1571,TRUE,_xll.ohTrigger(RecalcTrigger,Trigger1M)),NA())</f>
        <v>1.3816139217572854E-2</v>
      </c>
      <c r="O1571" s="44">
        <f>IFERROR(_xll.qlIndexFixing(ONIndex3M,I1571,TRUE,_xll.ohTrigger(RecalcTrigger,Trigger3M)),NA())</f>
        <v>1.4181273468887312E-2</v>
      </c>
      <c r="P1571" s="44">
        <f>IFERROR(_xll.qlIndexFixing(ONIndex6M,I1571,TRUE,_xll.ohTrigger(RecalcTrigger,Trigger6M)),NA())</f>
        <v>1.4170962568913481E-2</v>
      </c>
      <c r="Q1571" s="183">
        <f>IFERROR(_xll.qlIndexFixing(ONIndex1Y,I1571,TRUE,_xll.ohTrigger(RecalcTrigger,Trigger1Y)),NA())</f>
        <v>1.4430017856934541E-2</v>
      </c>
    </row>
    <row r="1572" spans="2:17" x14ac:dyDescent="0.2">
      <c r="B1572" s="39" t="s">
        <v>42</v>
      </c>
      <c r="D1572" s="42">
        <f>_xll.qlCalendarAdvance(Calendar,$D1571,B1572,"f",FALSE)</f>
        <v>50606</v>
      </c>
      <c r="E1572" s="177">
        <f>_xll.qlInterestRateIndexValueDate(IndexON,D1572)</f>
        <v>50606</v>
      </c>
      <c r="F1572" s="193">
        <f>IFERROR(_xll.qlIndexFixing(IndexON,D1572,TRUE,_xll.ohTrigger(RecalcTrigger,TriggerON)),NA())</f>
        <v>1.3902119464495044E-2</v>
      </c>
      <c r="H1572" s="42">
        <f>_xll.qlCalendarAdvance(Calendar,$H1571,B1572,"f",FALSE)</f>
        <v>50606</v>
      </c>
      <c r="I1572" s="177">
        <f>_xll.qlInterestRateIndexValueDate(Index1M,$H1572)</f>
        <v>50608</v>
      </c>
      <c r="J1572" s="182">
        <f>IFERROR(_xll.qlIndexFixing(Index1M,$H1572,TRUE,_xll.ohTrigger(RecalcTrigger,Trigger1M)),NA())</f>
        <v>1.3799637663949316E-2</v>
      </c>
      <c r="K1572" s="44">
        <f>IFERROR(_xll.qlIndexFixing(Index3M,H1572,TRUE,_xll.ohTrigger(RecalcTrigger,Trigger3M)),NA())</f>
        <v>1.4140453971572001E-2</v>
      </c>
      <c r="L1572" s="44">
        <f>IFERROR(_xll.qlIndexFixing(Index6M,$H1572,TRUE,_xll.ohTrigger(RecalcTrigger,Trigger6M)),NA())</f>
        <v>1.4096017447629505E-2</v>
      </c>
      <c r="M1572" s="183">
        <f>IFERROR(_xll.qlIndexFixing(Index1Y,$H1572,TRUE,_xll.ohTrigger(RecalcTrigger,Trigger1Y)),NA())</f>
        <v>1.4286625063797544E-2</v>
      </c>
      <c r="N1572" s="182">
        <f>IFERROR(_xll.qlIndexFixing(ONIndex1M,I1572,TRUE,_xll.ohTrigger(RecalcTrigger,Trigger1M)),NA())</f>
        <v>1.3806766563000394E-2</v>
      </c>
      <c r="O1572" s="44">
        <f>IFERROR(_xll.qlIndexFixing(ONIndex3M,I1572,TRUE,_xll.ohTrigger(RecalcTrigger,Trigger3M)),NA())</f>
        <v>1.4171652222367825E-2</v>
      </c>
      <c r="P1572" s="44">
        <f>IFERROR(_xll.qlIndexFixing(ONIndex6M,I1572,TRUE,_xll.ohTrigger(RecalcTrigger,Trigger6M)),NA())</f>
        <v>1.4161516420090337E-2</v>
      </c>
      <c r="Q1572" s="183">
        <f>IFERROR(_xll.qlIndexFixing(ONIndex1Y,I1572,TRUE,_xll.ohTrigger(RecalcTrigger,Trigger1Y)),NA())</f>
        <v>1.4420207137177954E-2</v>
      </c>
    </row>
    <row r="1573" spans="2:17" x14ac:dyDescent="0.2">
      <c r="B1573" s="39" t="s">
        <v>42</v>
      </c>
      <c r="D1573" s="42">
        <f>_xll.qlCalendarAdvance(Calendar,$D1572,B1573,"f",FALSE)</f>
        <v>50613</v>
      </c>
      <c r="E1573" s="177">
        <f>_xll.qlInterestRateIndexValueDate(IndexON,D1573)</f>
        <v>50613</v>
      </c>
      <c r="F1573" s="193">
        <f>IFERROR(_xll.qlIndexFixing(IndexON,D1573,TRUE,_xll.ohTrigger(RecalcTrigger,TriggerON)),NA())</f>
        <v>1.3893082650238142E-2</v>
      </c>
      <c r="H1573" s="42">
        <f>_xll.qlCalendarAdvance(Calendar,$H1572,B1573,"f",FALSE)</f>
        <v>50613</v>
      </c>
      <c r="I1573" s="177">
        <f>_xll.qlInterestRateIndexValueDate(Index1M,$H1573)</f>
        <v>50615</v>
      </c>
      <c r="J1573" s="182">
        <f>IFERROR(_xll.qlIndexFixing(Index1M,$H1573,TRUE,_xll.ohTrigger(RecalcTrigger,Trigger1M)),NA())</f>
        <v>1.3790320795035449E-2</v>
      </c>
      <c r="K1573" s="44">
        <f>IFERROR(_xll.qlIndexFixing(Index3M,H1573,TRUE,_xll.ohTrigger(RecalcTrigger,Trigger3M)),NA())</f>
        <v>1.4130958178083955E-2</v>
      </c>
      <c r="L1573" s="44">
        <f>IFERROR(_xll.qlIndexFixing(Index6M,$H1573,TRUE,_xll.ohTrigger(RecalcTrigger,Trigger6M)),NA())</f>
        <v>1.408687997122302E-2</v>
      </c>
      <c r="M1573" s="183">
        <f>IFERROR(_xll.qlIndexFixing(Index1Y,$H1573,TRUE,_xll.ohTrigger(RecalcTrigger,Trigger1Y)),NA())</f>
        <v>1.4277513832733679E-2</v>
      </c>
      <c r="N1573" s="182">
        <f>IFERROR(_xll.qlIndexFixing(ONIndex1M,I1573,TRUE,_xll.ohTrigger(RecalcTrigger,Trigger1M)),NA())</f>
        <v>1.3797418950955986E-2</v>
      </c>
      <c r="O1573" s="44">
        <f>IFERROR(_xll.qlIndexFixing(ONIndex3M,I1573,TRUE,_xll.ohTrigger(RecalcTrigger,Trigger3M)),NA())</f>
        <v>1.4162053164659127E-2</v>
      </c>
      <c r="P1573" s="44">
        <f>IFERROR(_xll.qlIndexFixing(ONIndex6M,I1573,TRUE,_xll.ohTrigger(RecalcTrigger,Trigger6M)),NA())</f>
        <v>1.4152096015713767E-2</v>
      </c>
      <c r="Q1573" s="183">
        <f>IFERROR(_xll.qlIndexFixing(ONIndex1Y,I1573,TRUE,_xll.ohTrigger(RecalcTrigger,Trigger1Y)),NA())</f>
        <v>1.4410424347399697E-2</v>
      </c>
    </row>
    <row r="1574" spans="2:17" x14ac:dyDescent="0.2">
      <c r="B1574" s="39" t="s">
        <v>42</v>
      </c>
      <c r="D1574" s="42">
        <f>_xll.qlCalendarAdvance(Calendar,$D1573,B1574,"f",FALSE)</f>
        <v>50620</v>
      </c>
      <c r="E1574" s="177">
        <f>_xll.qlInterestRateIndexValueDate(IndexON,D1574)</f>
        <v>50620</v>
      </c>
      <c r="F1574" s="193">
        <f>IFERROR(_xll.qlIndexFixing(IndexON,D1574,TRUE,_xll.ohTrigger(RecalcTrigger,TriggerON)),NA())</f>
        <v>1.3884067696174895E-2</v>
      </c>
      <c r="H1574" s="42">
        <f>_xll.qlCalendarAdvance(Calendar,$H1573,B1574,"f",FALSE)</f>
        <v>50620</v>
      </c>
      <c r="I1574" s="177">
        <f>_xll.qlInterestRateIndexValueDate(Index1M,$H1574)</f>
        <v>50622</v>
      </c>
      <c r="J1574" s="182">
        <f>IFERROR(_xll.qlIndexFixing(Index1M,$H1574,TRUE,_xll.ohTrigger(RecalcTrigger,Trigger1M)),NA())</f>
        <v>1.3781029576773185E-2</v>
      </c>
      <c r="K1574" s="44">
        <f>IFERROR(_xll.qlIndexFixing(Index3M,H1574,TRUE,_xll.ohTrigger(RecalcTrigger,Trigger3M)),NA())</f>
        <v>1.4121486060552756E-2</v>
      </c>
      <c r="L1574" s="44">
        <f>IFERROR(_xll.qlIndexFixing(Index6M,$H1574,TRUE,_xll.ohTrigger(RecalcTrigger,Trigger6M)),NA())</f>
        <v>1.4077771216889856E-2</v>
      </c>
      <c r="M1574" s="183">
        <f>IFERROR(_xll.qlIndexFixing(Index1Y,$H1574,TRUE,_xll.ohTrigger(RecalcTrigger,Trigger1Y)),NA())</f>
        <v>1.4268436449358083E-2</v>
      </c>
      <c r="N1574" s="182">
        <f>IFERROR(_xll.qlIndexFixing(ONIndex1M,I1574,TRUE,_xll.ohTrigger(RecalcTrigger,Trigger1M)),NA())</f>
        <v>1.3788096597027177E-2</v>
      </c>
      <c r="O1574" s="44">
        <f>IFERROR(_xll.qlIndexFixing(ONIndex3M,I1574,TRUE,_xll.ohTrigger(RecalcTrigger,Trigger3M)),NA())</f>
        <v>1.4152476494881938E-2</v>
      </c>
      <c r="P1574" s="44">
        <f>IFERROR(_xll.qlIndexFixing(ONIndex6M,I1574,TRUE,_xll.ohTrigger(RecalcTrigger,Trigger6M)),NA())</f>
        <v>1.4142701555783788E-2</v>
      </c>
      <c r="Q1574" s="183">
        <f>IFERROR(_xll.qlIndexFixing(ONIndex1Y,I1574,TRUE,_xll.ohTrigger(RecalcTrigger,Trigger1Y)),NA())</f>
        <v>1.4400669690477486E-2</v>
      </c>
    </row>
    <row r="1575" spans="2:17" x14ac:dyDescent="0.2">
      <c r="B1575" s="39" t="s">
        <v>42</v>
      </c>
      <c r="D1575" s="42">
        <f>_xll.qlCalendarAdvance(Calendar,$D1574,B1575,"f",FALSE)</f>
        <v>50627</v>
      </c>
      <c r="E1575" s="177">
        <f>_xll.qlInterestRateIndexValueDate(IndexON,D1575)</f>
        <v>50627</v>
      </c>
      <c r="F1575" s="193">
        <f>IFERROR(_xll.qlIndexFixing(IndexON,D1575,TRUE,_xll.ohTrigger(RecalcTrigger,TriggerON)),NA())</f>
        <v>1.387507480494321E-2</v>
      </c>
      <c r="H1575" s="42">
        <f>_xll.qlCalendarAdvance(Calendar,$H1574,B1575,"f",FALSE)</f>
        <v>50627</v>
      </c>
      <c r="I1575" s="177">
        <f>_xll.qlInterestRateIndexValueDate(Index1M,$H1575)</f>
        <v>50629</v>
      </c>
      <c r="J1575" s="182">
        <f>IFERROR(_xll.qlIndexFixing(Index1M,$H1575,TRUE,_xll.ohTrigger(RecalcTrigger,Trigger1M)),NA())</f>
        <v>1.3771764225182226E-2</v>
      </c>
      <c r="K1575" s="44">
        <f>IFERROR(_xll.qlIndexFixing(Index3M,H1575,TRUE,_xll.ohTrigger(RecalcTrigger,Trigger3M)),NA())</f>
        <v>1.4112037818755122E-2</v>
      </c>
      <c r="L1575" s="44">
        <f>IFERROR(_xll.qlIndexFixing(Index6M,$H1575,TRUE,_xll.ohTrigger(RecalcTrigger,Trigger6M)),NA())</f>
        <v>1.4068691385709167E-2</v>
      </c>
      <c r="M1575" s="183">
        <f>IFERROR(_xll.qlIndexFixing(Index1Y,$H1575,TRUE,_xll.ohTrigger(RecalcTrigger,Trigger1Y)),NA())</f>
        <v>1.4259393118283191E-2</v>
      </c>
      <c r="N1575" s="182">
        <f>IFERROR(_xll.qlIndexFixing(ONIndex1M,I1575,TRUE,_xll.ohTrigger(RecalcTrigger,Trigger1M)),NA())</f>
        <v>1.3778799717201196E-2</v>
      </c>
      <c r="O1575" s="44">
        <f>IFERROR(_xll.qlIndexFixing(ONIndex3M,I1575,TRUE,_xll.ohTrigger(RecalcTrigger,Trigger3M)),NA())</f>
        <v>1.414292241231685E-2</v>
      </c>
      <c r="P1575" s="44">
        <f>IFERROR(_xll.qlIndexFixing(ONIndex6M,I1575,TRUE,_xll.ohTrigger(RecalcTrigger,Trigger6M)),NA())</f>
        <v>1.4133333240380352E-2</v>
      </c>
      <c r="Q1575" s="183">
        <f>IFERROR(_xll.qlIndexFixing(ONIndex1Y,I1575,TRUE,_xll.ohTrigger(RecalcTrigger,Trigger1Y)),NA())</f>
        <v>1.4390943368889353E-2</v>
      </c>
    </row>
    <row r="1576" spans="2:17" x14ac:dyDescent="0.2">
      <c r="B1576" s="39" t="s">
        <v>42</v>
      </c>
      <c r="D1576" s="42">
        <f>_xll.qlCalendarAdvance(Calendar,$D1575,B1576,"f",FALSE)</f>
        <v>50634</v>
      </c>
      <c r="E1576" s="177">
        <f>_xll.qlInterestRateIndexValueDate(IndexON,D1576)</f>
        <v>50634</v>
      </c>
      <c r="F1576" s="193">
        <f>IFERROR(_xll.qlIndexFixing(IndexON,D1576,TRUE,_xll.ohTrigger(RecalcTrigger,TriggerON)),NA())</f>
        <v>1.3866104179180994E-2</v>
      </c>
      <c r="H1576" s="42">
        <f>_xll.qlCalendarAdvance(Calendar,$H1575,B1576,"f",FALSE)</f>
        <v>50634</v>
      </c>
      <c r="I1576" s="177">
        <f>_xll.qlInterestRateIndexValueDate(Index1M,$H1576)</f>
        <v>50636</v>
      </c>
      <c r="J1576" s="182">
        <f>IFERROR(_xll.qlIndexFixing(Index1M,$H1576,TRUE,_xll.ohTrigger(RecalcTrigger,Trigger1M)),NA())</f>
        <v>1.3762524956272282E-2</v>
      </c>
      <c r="K1576" s="44">
        <f>IFERROR(_xll.qlIndexFixing(Index3M,H1576,TRUE,_xll.ohTrigger(RecalcTrigger,Trigger3M)),NA())</f>
        <v>1.4102613652465163E-2</v>
      </c>
      <c r="L1576" s="44">
        <f>IFERROR(_xll.qlIndexFixing(Index6M,$H1576,TRUE,_xll.ohTrigger(RecalcTrigger,Trigger6M)),NA())</f>
        <v>1.4059640678759679E-2</v>
      </c>
      <c r="M1576" s="183">
        <f>IFERROR(_xll.qlIndexFixing(Index1Y,$H1576,TRUE,_xll.ohTrigger(RecalcTrigger,Trigger1Y)),NA())</f>
        <v>1.4250384044116842E-2</v>
      </c>
      <c r="N1576" s="182">
        <f>IFERROR(_xll.qlIndexFixing(ONIndex1M,I1576,TRUE,_xll.ohTrigger(RecalcTrigger,Trigger1M)),NA())</f>
        <v>1.3769528527305397E-2</v>
      </c>
      <c r="O1576" s="44">
        <f>IFERROR(_xll.qlIndexFixing(ONIndex3M,I1576,TRUE,_xll.ohTrigger(RecalcTrigger,Trigger3M)),NA())</f>
        <v>1.4133391116084582E-2</v>
      </c>
      <c r="P1576" s="44">
        <f>IFERROR(_xll.qlIndexFixing(ONIndex6M,I1576,TRUE,_xll.ohTrigger(RecalcTrigger,Trigger6M)),NA())</f>
        <v>1.4123991269583414E-2</v>
      </c>
      <c r="Q1576" s="183">
        <f>IFERROR(_xll.qlIndexFixing(ONIndex1Y,I1576,TRUE,_xll.ohTrigger(RecalcTrigger,Trigger1Y)),NA())</f>
        <v>1.4381245585113334E-2</v>
      </c>
    </row>
    <row r="1577" spans="2:17" x14ac:dyDescent="0.2">
      <c r="B1577" s="39" t="s">
        <v>42</v>
      </c>
      <c r="D1577" s="42">
        <f>_xll.qlCalendarAdvance(Calendar,$D1576,B1577,"f",FALSE)</f>
        <v>50641</v>
      </c>
      <c r="E1577" s="177">
        <f>_xll.qlInterestRateIndexValueDate(IndexON,D1577)</f>
        <v>50641</v>
      </c>
      <c r="F1577" s="193">
        <f>IFERROR(_xll.qlIndexFixing(IndexON,D1577,TRUE,_xll.ohTrigger(RecalcTrigger,TriggerON)),NA())</f>
        <v>1.3857156021526151E-2</v>
      </c>
      <c r="H1577" s="42">
        <f>_xll.qlCalendarAdvance(Calendar,$H1576,B1577,"f",FALSE)</f>
        <v>50641</v>
      </c>
      <c r="I1577" s="177">
        <f>_xll.qlInterestRateIndexValueDate(Index1M,$H1577)</f>
        <v>50643</v>
      </c>
      <c r="J1577" s="182">
        <f>IFERROR(_xll.qlIndexFixing(Index1M,$H1577,TRUE,_xll.ohTrigger(RecalcTrigger,Trigger1M)),NA())</f>
        <v>1.3753311986065553E-2</v>
      </c>
      <c r="K1577" s="44">
        <f>IFERROR(_xll.qlIndexFixing(Index3M,H1577,TRUE,_xll.ohTrigger(RecalcTrigger,Trigger3M)),NA())</f>
        <v>1.4093213761453513E-2</v>
      </c>
      <c r="L1577" s="44">
        <f>IFERROR(_xll.qlIndexFixing(Index6M,$H1577,TRUE,_xll.ohTrigger(RecalcTrigger,Trigger6M)),NA())</f>
        <v>1.4050619297114094E-2</v>
      </c>
      <c r="M1577" s="183">
        <f>IFERROR(_xll.qlIndexFixing(Index1Y,$H1577,TRUE,_xll.ohTrigger(RecalcTrigger,Trigger1Y)),NA())</f>
        <v>1.4241409431463807E-2</v>
      </c>
      <c r="N1577" s="182">
        <f>IFERROR(_xll.qlIndexFixing(ONIndex1M,I1577,TRUE,_xll.ohTrigger(RecalcTrigger,Trigger1M)),NA())</f>
        <v>1.3760283243007265E-2</v>
      </c>
      <c r="O1577" s="44">
        <f>IFERROR(_xll.qlIndexFixing(ONIndex3M,I1577,TRUE,_xll.ohTrigger(RecalcTrigger,Trigger3M)),NA())</f>
        <v>1.4123882805545662E-2</v>
      </c>
      <c r="P1577" s="44">
        <f>IFERROR(_xll.qlIndexFixing(ONIndex6M,I1577,TRUE,_xll.ohTrigger(RecalcTrigger,Trigger6M)),NA())</f>
        <v>1.4114675843472924E-2</v>
      </c>
      <c r="Q1577" s="183">
        <f>IFERROR(_xll.qlIndexFixing(ONIndex1Y,I1577,TRUE,_xll.ohTrigger(RecalcTrigger,Trigger1Y)),NA())</f>
        <v>1.4371576541947206E-2</v>
      </c>
    </row>
    <row r="1578" spans="2:17" x14ac:dyDescent="0.2">
      <c r="B1578" s="39" t="s">
        <v>42</v>
      </c>
      <c r="D1578" s="42">
        <f>_xll.qlCalendarAdvance(Calendar,$D1577,B1578,"f",FALSE)</f>
        <v>50648</v>
      </c>
      <c r="E1578" s="177">
        <f>_xll.qlInterestRateIndexValueDate(IndexON,D1578)</f>
        <v>50648</v>
      </c>
      <c r="F1578" s="193">
        <f>IFERROR(_xll.qlIndexFixing(IndexON,D1578,TRUE,_xll.ohTrigger(RecalcTrigger,TriggerON)),NA())</f>
        <v>1.3848230534696526E-2</v>
      </c>
      <c r="H1578" s="42">
        <f>_xll.qlCalendarAdvance(Calendar,$H1577,B1578,"f",FALSE)</f>
        <v>50648</v>
      </c>
      <c r="I1578" s="177">
        <f>_xll.qlInterestRateIndexValueDate(Index1M,$H1578)</f>
        <v>50650</v>
      </c>
      <c r="J1578" s="182">
        <f>IFERROR(_xll.qlIndexFixing(Index1M,$H1578,TRUE,_xll.ohTrigger(RecalcTrigger,Trigger1M)),NA())</f>
        <v>1.3744125530569251E-2</v>
      </c>
      <c r="K1578" s="44">
        <f>IFERROR(_xll.qlIndexFixing(Index3M,H1578,TRUE,_xll.ohTrigger(RecalcTrigger,Trigger3M)),NA())</f>
        <v>1.4084228183291671E-2</v>
      </c>
      <c r="L1578" s="44">
        <f>IFERROR(_xll.qlIndexFixing(Index6M,$H1578,TRUE,_xll.ohTrigger(RecalcTrigger,Trigger6M)),NA())</f>
        <v>1.4043422763291654E-2</v>
      </c>
      <c r="M1578" s="183">
        <f>IFERROR(_xll.qlIndexFixing(Index1Y,$H1578,TRUE,_xll.ohTrigger(RecalcTrigger,Trigger1Y)),NA())</f>
        <v>1.4232469484923823E-2</v>
      </c>
      <c r="N1578" s="182">
        <f>IFERROR(_xll.qlIndexFixing(ONIndex1M,I1578,TRUE,_xll.ohTrigger(RecalcTrigger,Trigger1M)),NA())</f>
        <v>1.3751064080214093E-2</v>
      </c>
      <c r="O1578" s="44">
        <f>IFERROR(_xll.qlIndexFixing(ONIndex3M,I1578,TRUE,_xll.ohTrigger(RecalcTrigger,Trigger3M)),NA())</f>
        <v>1.4114397679900748E-2</v>
      </c>
      <c r="P1578" s="44">
        <f>IFERROR(_xll.qlIndexFixing(ONIndex6M,I1578,TRUE,_xll.ohTrigger(RecalcTrigger,Trigger6M)),NA())</f>
        <v>1.4105387161809091E-2</v>
      </c>
      <c r="Q1578" s="183">
        <f>IFERROR(_xll.qlIndexFixing(ONIndex1Y,I1578,TRUE,_xll.ohTrigger(RecalcTrigger,Trigger1Y)),NA())</f>
        <v>1.4361936441948941E-2</v>
      </c>
    </row>
    <row r="1579" spans="2:17" x14ac:dyDescent="0.2">
      <c r="B1579" s="39" t="s">
        <v>42</v>
      </c>
      <c r="D1579" s="42">
        <f>_xll.qlCalendarAdvance(Calendar,$D1578,B1579,"f",FALSE)</f>
        <v>50655</v>
      </c>
      <c r="E1579" s="177">
        <f>_xll.qlInterestRateIndexValueDate(IndexON,D1579)</f>
        <v>50655</v>
      </c>
      <c r="F1579" s="193">
        <f>IFERROR(_xll.qlIndexFixing(IndexON,D1579,TRUE,_xll.ohTrigger(RecalcTrigger,TriggerON)),NA())</f>
        <v>1.3839327921409961E-2</v>
      </c>
      <c r="H1579" s="42">
        <f>_xll.qlCalendarAdvance(Calendar,$H1578,B1579,"f",FALSE)</f>
        <v>50655</v>
      </c>
      <c r="I1579" s="177">
        <f>_xll.qlInterestRateIndexValueDate(Index1M,$H1579)</f>
        <v>50657</v>
      </c>
      <c r="J1579" s="182">
        <f>IFERROR(_xll.qlIndexFixing(Index1M,$H1579,TRUE,_xll.ohTrigger(RecalcTrigger,Trigger1M)),NA())</f>
        <v>1.3734965805808075E-2</v>
      </c>
      <c r="K1579" s="44">
        <f>IFERROR(_xll.qlIndexFixing(Index3M,H1579,TRUE,_xll.ohTrigger(RecalcTrigger,Trigger3M)),NA())</f>
        <v>1.4074876007050331E-2</v>
      </c>
      <c r="L1579" s="44">
        <f>IFERROR(_xll.qlIndexFixing(Index6M,$H1579,TRUE,_xll.ohTrigger(RecalcTrigger,Trigger6M)),NA())</f>
        <v>1.4034451424577529E-2</v>
      </c>
      <c r="M1579" s="183">
        <f>IFERROR(_xll.qlIndexFixing(Index1Y,$H1579,TRUE,_xll.ohTrigger(RecalcTrigger,Trigger1Y)),NA())</f>
        <v>1.4223564409093991E-2</v>
      </c>
      <c r="N1579" s="182">
        <f>IFERROR(_xll.qlIndexFixing(ONIndex1M,I1579,TRUE,_xll.ohTrigger(RecalcTrigger,Trigger1M)),NA())</f>
        <v>1.3741871254753235E-2</v>
      </c>
      <c r="O1579" s="44">
        <f>IFERROR(_xll.qlIndexFixing(ONIndex3M,I1579,TRUE,_xll.ohTrigger(RecalcTrigger,Trigger3M)),NA())</f>
        <v>1.410493593843043E-2</v>
      </c>
      <c r="P1579" s="44">
        <f>IFERROR(_xll.qlIndexFixing(ONIndex6M,I1579,TRUE,_xll.ohTrigger(RecalcTrigger,Trigger6M)),NA())</f>
        <v>1.4096125424911676E-2</v>
      </c>
      <c r="Q1579" s="183">
        <f>IFERROR(_xll.qlIndexFixing(ONIndex1Y,I1579,TRUE,_xll.ohTrigger(RecalcTrigger,Trigger1Y)),NA())</f>
        <v>1.4352325487676509E-2</v>
      </c>
    </row>
    <row r="1580" spans="2:17" x14ac:dyDescent="0.2">
      <c r="B1580" s="39" t="s">
        <v>42</v>
      </c>
      <c r="D1580" s="42">
        <f>_xll.qlCalendarAdvance(Calendar,$D1579,B1580,"f",FALSE)</f>
        <v>50662</v>
      </c>
      <c r="E1580" s="177">
        <f>_xll.qlInterestRateIndexValueDate(IndexON,D1580)</f>
        <v>50662</v>
      </c>
      <c r="F1580" s="193">
        <f>IFERROR(_xll.qlIndexFixing(IndexON,D1580,TRUE,_xll.ohTrigger(RecalcTrigger,TriggerON)),NA())</f>
        <v>1.3830448384384297E-2</v>
      </c>
      <c r="H1580" s="42">
        <f>_xll.qlCalendarAdvance(Calendar,$H1579,B1580,"f",FALSE)</f>
        <v>50662</v>
      </c>
      <c r="I1580" s="177">
        <f>_xll.qlInterestRateIndexValueDate(Index1M,$H1580)</f>
        <v>50664</v>
      </c>
      <c r="J1580" s="182">
        <f>IFERROR(_xll.qlIndexFixing(Index1M,$H1580,TRUE,_xll.ohTrigger(RecalcTrigger,Trigger1M)),NA())</f>
        <v>1.3725833027786738E-2</v>
      </c>
      <c r="K1580" s="44">
        <f>IFERROR(_xll.qlIndexFixing(Index3M,H1580,TRUE,_xll.ohTrigger(RecalcTrigger,Trigger3M)),NA())</f>
        <v>1.4065548689913655E-2</v>
      </c>
      <c r="L1580" s="44">
        <f>IFERROR(_xll.qlIndexFixing(Index6M,$H1580,TRUE,_xll.ohTrigger(RecalcTrigger,Trigger6M)),NA())</f>
        <v>1.4025509935664709E-2</v>
      </c>
      <c r="M1580" s="183">
        <f>IFERROR(_xll.qlIndexFixing(Index1Y,$H1580,TRUE,_xll.ohTrigger(RecalcTrigger,Trigger1Y)),NA())</f>
        <v>1.4214694408567699E-2</v>
      </c>
      <c r="N1580" s="182">
        <f>IFERROR(_xll.qlIndexFixing(ONIndex1M,I1580,TRUE,_xll.ohTrigger(RecalcTrigger,Trigger1M)),NA())</f>
        <v>1.3732704982531985E-2</v>
      </c>
      <c r="O1580" s="44">
        <f>IFERROR(_xll.qlIndexFixing(ONIndex3M,I1580,TRUE,_xll.ohTrigger(RecalcTrigger,Trigger3M)),NA())</f>
        <v>1.4095497780175492E-2</v>
      </c>
      <c r="P1580" s="44">
        <f>IFERROR(_xll.qlIndexFixing(ONIndex6M,I1580,TRUE,_xll.ohTrigger(RecalcTrigger,Trigger6M)),NA())</f>
        <v>1.4086890832780696E-2</v>
      </c>
      <c r="Q1580" s="183">
        <f>IFERROR(_xll.qlIndexFixing(ONIndex1Y,I1580,TRUE,_xll.ohTrigger(RecalcTrigger,Trigger1Y)),NA())</f>
        <v>1.4342743881767817E-2</v>
      </c>
    </row>
    <row r="1581" spans="2:17" x14ac:dyDescent="0.2">
      <c r="B1581" s="39" t="s">
        <v>42</v>
      </c>
      <c r="D1581" s="42">
        <f>_xll.qlCalendarAdvance(Calendar,$D1580,B1581,"f",FALSE)</f>
        <v>50669</v>
      </c>
      <c r="E1581" s="177">
        <f>_xll.qlInterestRateIndexValueDate(IndexON,D1581)</f>
        <v>50669</v>
      </c>
      <c r="F1581" s="193">
        <f>IFERROR(_xll.qlIndexFixing(IndexON,D1581,TRUE,_xll.ohTrigger(RecalcTrigger,TriggerON)),NA())</f>
        <v>1.3821592126177507E-2</v>
      </c>
      <c r="H1581" s="42">
        <f>_xll.qlCalendarAdvance(Calendar,$H1580,B1581,"f",FALSE)</f>
        <v>50669</v>
      </c>
      <c r="I1581" s="177">
        <f>_xll.qlInterestRateIndexValueDate(Index1M,$H1581)</f>
        <v>50671</v>
      </c>
      <c r="J1581" s="182">
        <f>IFERROR(_xll.qlIndexFixing(Index1M,$H1581,TRUE,_xll.ohTrigger(RecalcTrigger,Trigger1M)),NA())</f>
        <v>1.3716727412522445E-2</v>
      </c>
      <c r="K1581" s="44">
        <f>IFERROR(_xll.qlIndexFixing(Index3M,H1581,TRUE,_xll.ohTrigger(RecalcTrigger,Trigger3M)),NA())</f>
        <v>1.4056246431641852E-2</v>
      </c>
      <c r="L1581" s="44">
        <f>IFERROR(_xll.qlIndexFixing(Index6M,$H1581,TRUE,_xll.ohTrigger(RecalcTrigger,Trigger6M)),NA())</f>
        <v>1.4016598497591055E-2</v>
      </c>
      <c r="M1581" s="183">
        <f>IFERROR(_xll.qlIndexFixing(Index1Y,$H1581,TRUE,_xll.ohTrigger(RecalcTrigger,Trigger1Y)),NA())</f>
        <v>1.420585968793351E-2</v>
      </c>
      <c r="N1581" s="182">
        <f>IFERROR(_xll.qlIndexFixing(ONIndex1M,I1581,TRUE,_xll.ohTrigger(RecalcTrigger,Trigger1M)),NA())</f>
        <v>1.3723565479217825E-2</v>
      </c>
      <c r="O1581" s="44">
        <f>IFERROR(_xll.qlIndexFixing(ONIndex3M,I1581,TRUE,_xll.ohTrigger(RecalcTrigger,Trigger3M)),NA())</f>
        <v>1.4086083404576399E-2</v>
      </c>
      <c r="P1581" s="44">
        <f>IFERROR(_xll.qlIndexFixing(ONIndex6M,I1581,TRUE,_xll.ohTrigger(RecalcTrigger,Trigger6M)),NA())</f>
        <v>1.4077683585256295E-2</v>
      </c>
      <c r="Q1581" s="183">
        <f>IFERROR(_xll.qlIndexFixing(ONIndex1Y,I1581,TRUE,_xll.ohTrigger(RecalcTrigger,Trigger1Y)),NA())</f>
        <v>1.4333191826940705E-2</v>
      </c>
    </row>
    <row r="1582" spans="2:17" x14ac:dyDescent="0.2">
      <c r="B1582" s="39" t="s">
        <v>42</v>
      </c>
      <c r="D1582" s="42">
        <f>_xll.qlCalendarAdvance(Calendar,$D1581,B1582,"f",FALSE)</f>
        <v>50676</v>
      </c>
      <c r="E1582" s="177">
        <f>_xll.qlInterestRateIndexValueDate(IndexON,D1582)</f>
        <v>50676</v>
      </c>
      <c r="F1582" s="193">
        <f>IFERROR(_xll.qlIndexFixing(IndexON,D1582,TRUE,_xll.ohTrigger(RecalcTrigger,TriggerON)),NA())</f>
        <v>1.3812759349507431E-2</v>
      </c>
      <c r="H1582" s="42">
        <f>_xll.qlCalendarAdvance(Calendar,$H1581,B1582,"f",FALSE)</f>
        <v>50676</v>
      </c>
      <c r="I1582" s="177">
        <f>_xll.qlInterestRateIndexValueDate(Index1M,$H1582)</f>
        <v>50678</v>
      </c>
      <c r="J1582" s="182">
        <f>IFERROR(_xll.qlIndexFixing(Index1M,$H1582,TRUE,_xll.ohTrigger(RecalcTrigger,Trigger1M)),NA())</f>
        <v>1.3708805122052336E-2</v>
      </c>
      <c r="K1582" s="44">
        <f>IFERROR(_xll.qlIndexFixing(Index3M,H1582,TRUE,_xll.ohTrigger(RecalcTrigger,Trigger3M)),NA())</f>
        <v>1.4046585427483904E-2</v>
      </c>
      <c r="L1582" s="44">
        <f>IFERROR(_xll.qlIndexFixing(Index6M,$H1582,TRUE,_xll.ohTrigger(RecalcTrigger,Trigger6M)),NA())</f>
        <v>1.4007365360411604E-2</v>
      </c>
      <c r="M1582" s="183">
        <f>IFERROR(_xll.qlIndexFixing(Index1Y,$H1582,TRUE,_xll.ohTrigger(RecalcTrigger,Trigger1Y)),NA())</f>
        <v>1.4197060451778019E-2</v>
      </c>
      <c r="N1582" s="182">
        <f>IFERROR(_xll.qlIndexFixing(ONIndex1M,I1582,TRUE,_xll.ohTrigger(RecalcTrigger,Trigger1M)),NA())</f>
        <v>1.3714452960797985E-2</v>
      </c>
      <c r="O1582" s="44">
        <f>IFERROR(_xll.qlIndexFixing(ONIndex3M,I1582,TRUE,_xll.ohTrigger(RecalcTrigger,Trigger3M)),NA())</f>
        <v>1.4076693010833807E-2</v>
      </c>
      <c r="P1582" s="44">
        <f>IFERROR(_xll.qlIndexFixing(ONIndex6M,I1582,TRUE,_xll.ohTrigger(RecalcTrigger,Trigger6M)),NA())</f>
        <v>1.4068503882578298E-2</v>
      </c>
      <c r="Q1582" s="183">
        <f>IFERROR(_xll.qlIndexFixing(ONIndex1Y,I1582,TRUE,_xll.ohTrigger(RecalcTrigger,Trigger1Y)),NA())</f>
        <v>1.4323669525593274E-2</v>
      </c>
    </row>
    <row r="1583" spans="2:17" x14ac:dyDescent="0.2">
      <c r="B1583" s="39" t="s">
        <v>42</v>
      </c>
      <c r="D1583" s="42">
        <f>_xll.qlCalendarAdvance(Calendar,$D1582,B1583,"f",FALSE)</f>
        <v>50683</v>
      </c>
      <c r="E1583" s="177">
        <f>_xll.qlInterestRateIndexValueDate(IndexON,D1583)</f>
        <v>50683</v>
      </c>
      <c r="F1583" s="193">
        <f>IFERROR(_xll.qlIndexFixing(IndexON,D1583,TRUE,_xll.ohTrigger(RecalcTrigger,TriggerON)),NA())</f>
        <v>1.3803950257011977E-2</v>
      </c>
      <c r="H1583" s="42">
        <f>_xll.qlCalendarAdvance(Calendar,$H1582,B1583,"f",FALSE)</f>
        <v>50683</v>
      </c>
      <c r="I1583" s="177">
        <f>_xll.qlInterestRateIndexValueDate(Index1M,$H1583)</f>
        <v>50685</v>
      </c>
      <c r="J1583" s="182">
        <f>IFERROR(_xll.qlIndexFixing(Index1M,$H1583,TRUE,_xll.ohTrigger(RecalcTrigger,Trigger1M)),NA())</f>
        <v>1.3698598534313822E-2</v>
      </c>
      <c r="K1583" s="44">
        <f>IFERROR(_xll.qlIndexFixing(Index3M,H1583,TRUE,_xll.ohTrigger(RecalcTrigger,Trigger3M)),NA())</f>
        <v>1.4037335383268965E-2</v>
      </c>
      <c r="L1583" s="44">
        <f>IFERROR(_xll.qlIndexFixing(Index6M,$H1583,TRUE,_xll.ohTrigger(RecalcTrigger,Trigger6M)),NA())</f>
        <v>1.3998516529184723E-2</v>
      </c>
      <c r="M1583" s="183">
        <f>IFERROR(_xll.qlIndexFixing(Index1Y,$H1583,TRUE,_xll.ohTrigger(RecalcTrigger,Trigger1Y)),NA())</f>
        <v>1.4188296904683222E-2</v>
      </c>
      <c r="N1583" s="182">
        <f>IFERROR(_xll.qlIndexFixing(ONIndex1M,I1583,TRUE,_xll.ohTrigger(RecalcTrigger,Trigger1M)),NA())</f>
        <v>1.3705367642939947E-2</v>
      </c>
      <c r="O1583" s="44">
        <f>IFERROR(_xll.qlIndexFixing(ONIndex3M,I1583,TRUE,_xll.ohTrigger(RecalcTrigger,Trigger3M)),NA())</f>
        <v>1.4067326798068436E-2</v>
      </c>
      <c r="P1583" s="44">
        <f>IFERROR(_xll.qlIndexFixing(ONIndex6M,I1583,TRUE,_xll.ohTrigger(RecalcTrigger,Trigger6M)),NA())</f>
        <v>1.4059351924666785E-2</v>
      </c>
      <c r="Q1583" s="183">
        <f>IFERROR(_xll.qlIndexFixing(ONIndex1Y,I1583,TRUE,_xll.ohTrigger(RecalcTrigger,Trigger1Y)),NA())</f>
        <v>1.4314177180523302E-2</v>
      </c>
    </row>
    <row r="1584" spans="2:17" x14ac:dyDescent="0.2">
      <c r="B1584" s="39" t="s">
        <v>42</v>
      </c>
      <c r="D1584" s="42">
        <f>_xll.qlCalendarAdvance(Calendar,$D1583,B1584,"f",FALSE)</f>
        <v>50690</v>
      </c>
      <c r="E1584" s="177">
        <f>_xll.qlInterestRateIndexValueDate(IndexON,D1584)</f>
        <v>50690</v>
      </c>
      <c r="F1584" s="193">
        <f>IFERROR(_xll.qlIndexFixing(IndexON,D1584,TRUE,_xll.ohTrigger(RecalcTrigger,TriggerON)),NA())</f>
        <v>1.3795165051648794E-2</v>
      </c>
      <c r="H1584" s="42">
        <f>_xll.qlCalendarAdvance(Calendar,$H1583,B1584,"f",FALSE)</f>
        <v>50690</v>
      </c>
      <c r="I1584" s="177">
        <f>_xll.qlInterestRateIndexValueDate(Index1M,$H1584)</f>
        <v>50692</v>
      </c>
      <c r="J1584" s="182">
        <f>IFERROR(_xll.qlIndexFixing(Index1M,$H1584,TRUE,_xll.ohTrigger(RecalcTrigger,Trigger1M)),NA())</f>
        <v>1.3689575703398904E-2</v>
      </c>
      <c r="K1584" s="44">
        <f>IFERROR(_xll.qlIndexFixing(Index3M,H1584,TRUE,_xll.ohTrigger(RecalcTrigger,Trigger3M)),NA())</f>
        <v>1.4028111012694629E-2</v>
      </c>
      <c r="L1584" s="44">
        <f>IFERROR(_xll.qlIndexFixing(Index6M,$H1584,TRUE,_xll.ohTrigger(RecalcTrigger,Trigger6M)),NA())</f>
        <v>1.3989698367660224E-2</v>
      </c>
      <c r="M1584" s="183">
        <f>IFERROR(_xll.qlIndexFixing(Index1Y,$H1584,TRUE,_xll.ohTrigger(RecalcTrigger,Trigger1Y)),NA())</f>
        <v>1.4179569251228047E-2</v>
      </c>
      <c r="N1584" s="182">
        <f>IFERROR(_xll.qlIndexFixing(ONIndex1M,I1584,TRUE,_xll.ohTrigger(RecalcTrigger,Trigger1M)),NA())</f>
        <v>1.3696309741630941E-2</v>
      </c>
      <c r="O1584" s="44">
        <f>IFERROR(_xll.qlIndexFixing(ONIndex3M,I1584,TRUE,_xll.ohTrigger(RecalcTrigger,Trigger3M)),NA())</f>
        <v>1.4057984965560877E-2</v>
      </c>
      <c r="P1584" s="44">
        <f>IFERROR(_xll.qlIndexFixing(ONIndex6M,I1584,TRUE,_xll.ohTrigger(RecalcTrigger,Trigger6M)),NA())</f>
        <v>1.4050227911681645E-2</v>
      </c>
      <c r="Q1584" s="183">
        <f>IFERROR(_xll.qlIndexFixing(ONIndex1Y,I1584,TRUE,_xll.ohTrigger(RecalcTrigger,Trigger1Y)),NA())</f>
        <v>1.4304714994208823E-2</v>
      </c>
    </row>
    <row r="1585" spans="2:17" x14ac:dyDescent="0.2">
      <c r="B1585" s="39" t="s">
        <v>42</v>
      </c>
      <c r="D1585" s="42">
        <f>_xll.qlCalendarAdvance(Calendar,$D1584,B1585,"f",FALSE)</f>
        <v>50697</v>
      </c>
      <c r="E1585" s="177">
        <f>_xll.qlInterestRateIndexValueDate(IndexON,D1585)</f>
        <v>50697</v>
      </c>
      <c r="F1585" s="193">
        <f>IFERROR(_xll.qlIndexFixing(IndexON,D1585,TRUE,_xll.ohTrigger(RecalcTrigger,TriggerON)),NA())</f>
        <v>1.3786403935736047E-2</v>
      </c>
      <c r="H1585" s="42">
        <f>_xll.qlCalendarAdvance(Calendar,$H1584,B1585,"f",FALSE)</f>
        <v>50697</v>
      </c>
      <c r="I1585" s="177">
        <f>_xll.qlInterestRateIndexValueDate(Index1M,$H1585)</f>
        <v>50699</v>
      </c>
      <c r="J1585" s="182">
        <f>IFERROR(_xll.qlIndexFixing(Index1M,$H1585,TRUE,_xll.ohTrigger(RecalcTrigger,Trigger1M)),NA())</f>
        <v>1.3680580899284867E-2</v>
      </c>
      <c r="K1585" s="44">
        <f>IFERROR(_xll.qlIndexFixing(Index3M,H1585,TRUE,_xll.ohTrigger(RecalcTrigger,Trigger3M)),NA())</f>
        <v>1.4018912515520237E-2</v>
      </c>
      <c r="L1585" s="44">
        <f>IFERROR(_xll.qlIndexFixing(Index6M,$H1585,TRUE,_xll.ohTrigger(RecalcTrigger,Trigger6M)),NA())</f>
        <v>1.3980911076872462E-2</v>
      </c>
      <c r="M1585" s="183">
        <f>IFERROR(_xll.qlIndexFixing(Index1Y,$H1585,TRUE,_xll.ohTrigger(RecalcTrigger,Trigger1Y)),NA())</f>
        <v>1.4170877695988356E-2</v>
      </c>
      <c r="N1585" s="182">
        <f>IFERROR(_xll.qlIndexFixing(ONIndex1M,I1585,TRUE,_xll.ohTrigger(RecalcTrigger,Trigger1M)),NA())</f>
        <v>1.3687279472458513E-2</v>
      </c>
      <c r="O1585" s="44">
        <f>IFERROR(_xll.qlIndexFixing(ONIndex3M,I1585,TRUE,_xll.ohTrigger(RecalcTrigger,Trigger3M)),NA())</f>
        <v>1.4048667712671659E-2</v>
      </c>
      <c r="P1585" s="44">
        <f>IFERROR(_xll.qlIndexFixing(ONIndex6M,I1585,TRUE,_xll.ohTrigger(RecalcTrigger,Trigger6M)),NA())</f>
        <v>1.4041132043383087E-2</v>
      </c>
      <c r="Q1585" s="183">
        <f>IFERROR(_xll.qlIndexFixing(ONIndex1Y,I1585,TRUE,_xll.ohTrigger(RecalcTrigger,Trigger1Y)),NA())</f>
        <v>1.4295283169367679E-2</v>
      </c>
    </row>
    <row r="1586" spans="2:17" x14ac:dyDescent="0.2">
      <c r="B1586" s="39" t="s">
        <v>42</v>
      </c>
      <c r="D1586" s="42">
        <f>_xll.qlCalendarAdvance(Calendar,$D1585,B1586,"f",FALSE)</f>
        <v>50704</v>
      </c>
      <c r="E1586" s="177">
        <f>_xll.qlInterestRateIndexValueDate(IndexON,D1586)</f>
        <v>50704</v>
      </c>
      <c r="F1586" s="193">
        <f>IFERROR(_xll.qlIndexFixing(IndexON,D1586,TRUE,_xll.ohTrigger(RecalcTrigger,TriggerON)),NA())</f>
        <v>1.3777667112151448E-2</v>
      </c>
      <c r="H1586" s="42">
        <f>_xll.qlCalendarAdvance(Calendar,$H1585,B1586,"f",FALSE)</f>
        <v>50704</v>
      </c>
      <c r="I1586" s="177">
        <f>_xll.qlInterestRateIndexValueDate(Index1M,$H1586)</f>
        <v>50706</v>
      </c>
      <c r="J1586" s="182">
        <f>IFERROR(_xll.qlIndexFixing(Index1M,$H1586,TRUE,_xll.ohTrigger(RecalcTrigger,Trigger1M)),NA())</f>
        <v>1.3671614337986415E-2</v>
      </c>
      <c r="K1586" s="44">
        <f>IFERROR(_xll.qlIndexFixing(Index3M,H1586,TRUE,_xll.ohTrigger(RecalcTrigger,Trigger3M)),NA())</f>
        <v>1.4009740091505999E-2</v>
      </c>
      <c r="L1586" s="44">
        <f>IFERROR(_xll.qlIndexFixing(Index6M,$H1586,TRUE,_xll.ohTrigger(RecalcTrigger,Trigger6M)),NA())</f>
        <v>1.3972154857854472E-2</v>
      </c>
      <c r="M1586" s="183">
        <f>IFERROR(_xll.qlIndexFixing(Index1Y,$H1586,TRUE,_xll.ohTrigger(RecalcTrigger,Trigger1Y)),NA())</f>
        <v>1.416222244353651E-2</v>
      </c>
      <c r="N1586" s="182">
        <f>IFERROR(_xll.qlIndexFixing(ONIndex1M,I1586,TRUE,_xll.ohTrigger(RecalcTrigger,Trigger1M)),NA())</f>
        <v>1.3678277051409893E-2</v>
      </c>
      <c r="O1586" s="44">
        <f>IFERROR(_xll.qlIndexFixing(ONIndex3M,I1586,TRUE,_xll.ohTrigger(RecalcTrigger,Trigger3M)),NA())</f>
        <v>1.4039375238441565E-2</v>
      </c>
      <c r="P1586" s="44">
        <f>IFERROR(_xll.qlIndexFixing(ONIndex6M,I1586,TRUE,_xll.ohTrigger(RecalcTrigger,Trigger6M)),NA())</f>
        <v>1.4032064520170806E-2</v>
      </c>
      <c r="Q1586" s="183">
        <f>IFERROR(_xll.qlIndexFixing(ONIndex1Y,I1586,TRUE,_xll.ohTrigger(RecalcTrigger,Trigger1Y)),NA())</f>
        <v>1.4285881908477904E-2</v>
      </c>
    </row>
    <row r="1587" spans="2:17" x14ac:dyDescent="0.2">
      <c r="B1587" s="39" t="s">
        <v>42</v>
      </c>
      <c r="D1587" s="42">
        <f>_xll.qlCalendarAdvance(Calendar,$D1586,B1587,"f",FALSE)</f>
        <v>50711</v>
      </c>
      <c r="E1587" s="177">
        <f>_xll.qlInterestRateIndexValueDate(IndexON,D1587)</f>
        <v>50711</v>
      </c>
      <c r="F1587" s="193">
        <f>IFERROR(_xll.qlIndexFixing(IndexON,D1587,TRUE,_xll.ohTrigger(RecalcTrigger,TriggerON)),NA())</f>
        <v>1.3768954783532905E-2</v>
      </c>
      <c r="H1587" s="42">
        <f>_xll.qlCalendarAdvance(Calendar,$H1586,B1587,"f",FALSE)</f>
        <v>50711</v>
      </c>
      <c r="I1587" s="177">
        <f>_xll.qlInterestRateIndexValueDate(Index1M,$H1587)</f>
        <v>50713</v>
      </c>
      <c r="J1587" s="182">
        <f>IFERROR(_xll.qlIndexFixing(Index1M,$H1587,TRUE,_xll.ohTrigger(RecalcTrigger,Trigger1M)),NA())</f>
        <v>1.3662676235515758E-2</v>
      </c>
      <c r="K1587" s="44">
        <f>IFERROR(_xll.qlIndexFixing(Index3M,H1587,TRUE,_xll.ohTrigger(RecalcTrigger,Trigger3M)),NA())</f>
        <v>1.4000593940408647E-2</v>
      </c>
      <c r="L1587" s="44">
        <f>IFERROR(_xll.qlIndexFixing(Index6M,$H1587,TRUE,_xll.ohTrigger(RecalcTrigger,Trigger6M)),NA())</f>
        <v>1.3963772194626356E-2</v>
      </c>
      <c r="M1587" s="183">
        <f>IFERROR(_xll.qlIndexFixing(Index1Y,$H1587,TRUE,_xll.ohTrigger(RecalcTrigger,Trigger1Y)),NA())</f>
        <v>1.41536036984418E-2</v>
      </c>
      <c r="N1587" s="182">
        <f>IFERROR(_xll.qlIndexFixing(ONIndex1M,I1587,TRUE,_xll.ohTrigger(RecalcTrigger,Trigger1M)),NA())</f>
        <v>1.3669302694312435E-2</v>
      </c>
      <c r="O1587" s="44">
        <f>IFERROR(_xll.qlIndexFixing(ONIndex3M,I1587,TRUE,_xll.ohTrigger(RecalcTrigger,Trigger3M)),NA())</f>
        <v>1.4030107742231124E-2</v>
      </c>
      <c r="P1587" s="44">
        <f>IFERROR(_xll.qlIndexFixing(ONIndex6M,I1587,TRUE,_xll.ohTrigger(RecalcTrigger,Trigger6M)),NA())</f>
        <v>1.4023025541725076E-2</v>
      </c>
      <c r="Q1587" s="183">
        <f>IFERROR(_xll.qlIndexFixing(ONIndex1Y,I1587,TRUE,_xll.ohTrigger(RecalcTrigger,Trigger1Y)),NA())</f>
        <v>1.4276511414257342E-2</v>
      </c>
    </row>
    <row r="1588" spans="2:17" x14ac:dyDescent="0.2">
      <c r="B1588" s="39" t="s">
        <v>42</v>
      </c>
      <c r="D1588" s="42">
        <f>_xll.qlCalendarAdvance(Calendar,$D1587,B1588,"f",FALSE)</f>
        <v>50718</v>
      </c>
      <c r="E1588" s="177">
        <f>_xll.qlInterestRateIndexValueDate(IndexON,D1588)</f>
        <v>50718</v>
      </c>
      <c r="F1588" s="193">
        <f>IFERROR(_xll.qlIndexFixing(IndexON,D1588,TRUE,_xll.ohTrigger(RecalcTrigger,TriggerON)),NA())</f>
        <v>1.376026715259826E-2</v>
      </c>
      <c r="H1588" s="42">
        <f>_xll.qlCalendarAdvance(Calendar,$H1587,B1588,"f",FALSE)</f>
        <v>50718</v>
      </c>
      <c r="I1588" s="177">
        <f>_xll.qlInterestRateIndexValueDate(Index1M,$H1588)</f>
        <v>50720</v>
      </c>
      <c r="J1588" s="182">
        <f>IFERROR(_xll.qlIndexFixing(Index1M,$H1588,TRUE,_xll.ohTrigger(RecalcTrigger,Trigger1M)),NA())</f>
        <v>1.3653766807880108E-2</v>
      </c>
      <c r="K1588" s="44">
        <f>IFERROR(_xll.qlIndexFixing(Index3M,H1588,TRUE,_xll.ohTrigger(RecalcTrigger,Trigger3M)),NA())</f>
        <v>1.399147426198665E-2</v>
      </c>
      <c r="L1588" s="44">
        <f>IFERROR(_xll.qlIndexFixing(Index6M,$H1588,TRUE,_xll.ohTrigger(RecalcTrigger,Trigger6M)),NA())</f>
        <v>1.3955076741307202E-2</v>
      </c>
      <c r="M1588" s="183">
        <f>IFERROR(_xll.qlIndexFixing(Index1Y,$H1588,TRUE,_xll.ohTrigger(RecalcTrigger,Trigger1Y)),NA())</f>
        <v>1.4145021665270237E-2</v>
      </c>
      <c r="N1588" s="182">
        <f>IFERROR(_xll.qlIndexFixing(ONIndex1M,I1588,TRUE,_xll.ohTrigger(RecalcTrigger,Trigger1M)),NA())</f>
        <v>1.366035661691356E-2</v>
      </c>
      <c r="O1588" s="44">
        <f>IFERROR(_xll.qlIndexFixing(ONIndex3M,I1588,TRUE,_xll.ohTrigger(RecalcTrigger,Trigger3M)),NA())</f>
        <v>1.4020865423161055E-2</v>
      </c>
      <c r="P1588" s="44">
        <f>IFERROR(_xll.qlIndexFixing(ONIndex6M,I1588,TRUE,_xll.ohTrigger(RecalcTrigger,Trigger6M)),NA())</f>
        <v>1.4014015308445593E-2</v>
      </c>
      <c r="Q1588" s="183">
        <f>IFERROR(_xll.qlIndexFixing(ONIndex1Y,I1588,TRUE,_xll.ohTrigger(RecalcTrigger,Trigger1Y)),NA())</f>
        <v>1.4267171889263963E-2</v>
      </c>
    </row>
    <row r="1589" spans="2:17" x14ac:dyDescent="0.2">
      <c r="B1589" s="39" t="s">
        <v>42</v>
      </c>
      <c r="D1589" s="42">
        <f>_xll.qlCalendarAdvance(Calendar,$D1588,B1589,"f",FALSE)</f>
        <v>50725</v>
      </c>
      <c r="E1589" s="177">
        <f>_xll.qlInterestRateIndexValueDate(IndexON,D1589)</f>
        <v>50725</v>
      </c>
      <c r="F1589" s="193">
        <f>IFERROR(_xll.qlIndexFixing(IndexON,D1589,TRUE,_xll.ohTrigger(RecalcTrigger,TriggerON)),NA())</f>
        <v>1.3751604421905483E-2</v>
      </c>
      <c r="H1589" s="42">
        <f>_xll.qlCalendarAdvance(Calendar,$H1588,B1589,"f",FALSE)</f>
        <v>50725</v>
      </c>
      <c r="I1589" s="177">
        <f>_xll.qlInterestRateIndexValueDate(Index1M,$H1589)</f>
        <v>50727</v>
      </c>
      <c r="J1589" s="182">
        <f>IFERROR(_xll.qlIndexFixing(Index1M,$H1589,TRUE,_xll.ohTrigger(RecalcTrigger,Trigger1M)),NA())</f>
        <v>1.364488627109417E-2</v>
      </c>
      <c r="K1589" s="44">
        <f>IFERROR(_xll.qlIndexFixing(Index3M,H1589,TRUE,_xll.ohTrigger(RecalcTrigger,Trigger3M)),NA())</f>
        <v>1.3982381255991529E-2</v>
      </c>
      <c r="L1589" s="44">
        <f>IFERROR(_xll.qlIndexFixing(Index6M,$H1589,TRUE,_xll.ohTrigger(RecalcTrigger,Trigger6M)),NA())</f>
        <v>1.3946412947053694E-2</v>
      </c>
      <c r="M1589" s="183">
        <f>IFERROR(_xll.qlIndexFixing(Index1Y,$H1589,TRUE,_xll.ohTrigger(RecalcTrigger,Trigger1Y)),NA())</f>
        <v>1.413647654858498E-2</v>
      </c>
      <c r="N1589" s="182">
        <f>IFERROR(_xll.qlIndexFixing(ONIndex1M,I1589,TRUE,_xll.ohTrigger(RecalcTrigger,Trigger1M)),NA())</f>
        <v>1.3651439035120561E-2</v>
      </c>
      <c r="O1589" s="44">
        <f>IFERROR(_xll.qlIndexFixing(ONIndex3M,I1589,TRUE,_xll.ohTrigger(RecalcTrigger,Trigger3M)),NA())</f>
        <v>1.4011648480751759E-2</v>
      </c>
      <c r="P1589" s="44">
        <f>IFERROR(_xll.qlIndexFixing(ONIndex6M,I1589,TRUE,_xll.ohTrigger(RecalcTrigger,Trigger6M)),NA())</f>
        <v>1.400503402001263E-2</v>
      </c>
      <c r="Q1589" s="183">
        <f>IFERROR(_xll.qlIndexFixing(ONIndex1Y,I1589,TRUE,_xll.ohTrigger(RecalcTrigger,Trigger1Y)),NA())</f>
        <v>1.4257863536055737E-2</v>
      </c>
    </row>
    <row r="1590" spans="2:17" x14ac:dyDescent="0.2">
      <c r="B1590" s="39" t="s">
        <v>42</v>
      </c>
      <c r="D1590" s="42">
        <f>_xll.qlCalendarAdvance(Calendar,$D1589,B1590,"f",FALSE)</f>
        <v>50732</v>
      </c>
      <c r="E1590" s="177">
        <f>_xll.qlInterestRateIndexValueDate(IndexON,D1590)</f>
        <v>50732</v>
      </c>
      <c r="F1590" s="193">
        <f>IFERROR(_xll.qlIndexFixing(IndexON,D1590,TRUE,_xll.ohTrigger(RecalcTrigger,TriggerON)),NA())</f>
        <v>1.3742966794252354E-2</v>
      </c>
      <c r="H1590" s="42">
        <f>_xll.qlCalendarAdvance(Calendar,$H1589,B1590,"f",FALSE)</f>
        <v>50732</v>
      </c>
      <c r="I1590" s="177">
        <f>_xll.qlInterestRateIndexValueDate(Index1M,$H1590)</f>
        <v>50734</v>
      </c>
      <c r="J1590" s="182">
        <f>IFERROR(_xll.qlIndexFixing(Index1M,$H1590,TRUE,_xll.ohTrigger(RecalcTrigger,Trigger1M)),NA())</f>
        <v>1.3636034841160161E-2</v>
      </c>
      <c r="K1590" s="44">
        <f>IFERROR(_xll.qlIndexFixing(Index3M,H1590,TRUE,_xll.ohTrigger(RecalcTrigger,Trigger3M)),NA())</f>
        <v>1.3973315122179147E-2</v>
      </c>
      <c r="L1590" s="44">
        <f>IFERROR(_xll.qlIndexFixing(Index6M,$H1590,TRUE,_xll.ohTrigger(RecalcTrigger,Trigger6M)),NA())</f>
        <v>1.3937781012883376E-2</v>
      </c>
      <c r="M1590" s="183">
        <f>IFERROR(_xll.qlIndexFixing(Index1Y,$H1590,TRUE,_xll.ohTrigger(RecalcTrigger,Trigger1Y)),NA())</f>
        <v>1.4127968552946343E-2</v>
      </c>
      <c r="N1590" s="182">
        <f>IFERROR(_xll.qlIndexFixing(ONIndex1M,I1590,TRUE,_xll.ohTrigger(RecalcTrigger,Trigger1M)),NA())</f>
        <v>1.3642550164680856E-2</v>
      </c>
      <c r="O1590" s="44">
        <f>IFERROR(_xll.qlIndexFixing(ONIndex3M,I1590,TRUE,_xll.ohTrigger(RecalcTrigger,Trigger3M)),NA())</f>
        <v>1.4002457113884148E-2</v>
      </c>
      <c r="P1590" s="44">
        <f>IFERROR(_xll.qlIndexFixing(ONIndex6M,I1590,TRUE,_xll.ohTrigger(RecalcTrigger,Trigger6M)),NA())</f>
        <v>1.3996081876666011E-2</v>
      </c>
      <c r="Q1590" s="183">
        <f>IFERROR(_xll.qlIndexFixing(ONIndex1Y,I1590,TRUE,_xll.ohTrigger(RecalcTrigger,Trigger1Y)),NA())</f>
        <v>1.4248586557430443E-2</v>
      </c>
    </row>
    <row r="1591" spans="2:17" x14ac:dyDescent="0.2">
      <c r="B1591" s="39" t="s">
        <v>42</v>
      </c>
      <c r="D1591" s="42">
        <f>_xll.qlCalendarAdvance(Calendar,$D1590,B1591,"f",FALSE)</f>
        <v>50739</v>
      </c>
      <c r="E1591" s="177">
        <f>_xll.qlInterestRateIndexValueDate(IndexON,D1591)</f>
        <v>50739</v>
      </c>
      <c r="F1591" s="193">
        <f>IFERROR(_xll.qlIndexFixing(IndexON,D1591,TRUE,_xll.ohTrigger(RecalcTrigger,TriggerON)),NA())</f>
        <v>1.3734354472356713E-2</v>
      </c>
      <c r="H1591" s="42">
        <f>_xll.qlCalendarAdvance(Calendar,$H1590,B1591,"f",FALSE)</f>
        <v>50739</v>
      </c>
      <c r="I1591" s="177">
        <f>_xll.qlInterestRateIndexValueDate(Index1M,$H1591)</f>
        <v>50741</v>
      </c>
      <c r="J1591" s="182">
        <f>IFERROR(_xll.qlIndexFixing(Index1M,$H1591,TRUE,_xll.ohTrigger(RecalcTrigger,Trigger1M)),NA())</f>
        <v>1.3627212734090288E-2</v>
      </c>
      <c r="K1591" s="44">
        <f>IFERROR(_xll.qlIndexFixing(Index3M,H1591,TRUE,_xll.ohTrigger(RecalcTrigger,Trigger3M)),NA())</f>
        <v>1.3965016152327259E-2</v>
      </c>
      <c r="L1591" s="44">
        <f>IFERROR(_xll.qlIndexFixing(Index6M,$H1591,TRUE,_xll.ohTrigger(RecalcTrigger,Trigger6M)),NA())</f>
        <v>1.3928846875296531E-2</v>
      </c>
      <c r="M1591" s="183">
        <f>IFERROR(_xll.qlIndexFixing(Index1Y,$H1591,TRUE,_xll.ohTrigger(RecalcTrigger,Trigger1Y)),NA())</f>
        <v>1.4119497882911355E-2</v>
      </c>
      <c r="N1591" s="182">
        <f>IFERROR(_xll.qlIndexFixing(ONIndex1M,I1591,TRUE,_xll.ohTrigger(RecalcTrigger,Trigger1M)),NA())</f>
        <v>1.3633690221421801E-2</v>
      </c>
      <c r="O1591" s="44">
        <f>IFERROR(_xll.qlIndexFixing(ONIndex3M,I1591,TRUE,_xll.ohTrigger(RecalcTrigger,Trigger3M)),NA())</f>
        <v>1.3993291521918749E-2</v>
      </c>
      <c r="P1591" s="44">
        <f>IFERROR(_xll.qlIndexFixing(ONIndex6M,I1591,TRUE,_xll.ohTrigger(RecalcTrigger,Trigger6M)),NA())</f>
        <v>1.3987159078325817E-2</v>
      </c>
      <c r="Q1591" s="183">
        <f>IFERROR(_xll.qlIndexFixing(ONIndex1Y,I1591,TRUE,_xll.ohTrigger(RecalcTrigger,Trigger1Y)),NA())</f>
        <v>1.4239341155786178E-2</v>
      </c>
    </row>
    <row r="1592" spans="2:17" x14ac:dyDescent="0.2">
      <c r="B1592" s="39" t="s">
        <v>42</v>
      </c>
      <c r="D1592" s="42">
        <f>_xll.qlCalendarAdvance(Calendar,$D1591,B1592,"f",FALSE)</f>
        <v>50746</v>
      </c>
      <c r="E1592" s="177">
        <f>_xll.qlInterestRateIndexValueDate(IndexON,D1592)</f>
        <v>50746</v>
      </c>
      <c r="F1592" s="193">
        <f>IFERROR(_xll.qlIndexFixing(IndexON,D1592,TRUE,_xll.ohTrigger(RecalcTrigger,TriggerON)),NA())</f>
        <v>1.3725767658776533E-2</v>
      </c>
      <c r="H1592" s="42">
        <f>_xll.qlCalendarAdvance(Calendar,$H1591,B1592,"f",FALSE)</f>
        <v>50746</v>
      </c>
      <c r="I1592" s="177">
        <f>_xll.qlInterestRateIndexValueDate(Index1M,$H1592)</f>
        <v>50748</v>
      </c>
      <c r="J1592" s="182">
        <f>IFERROR(_xll.qlIndexFixing(Index1M,$H1592,TRUE,_xll.ohTrigger(RecalcTrigger,Trigger1M)),NA())</f>
        <v>1.3618420165889267E-2</v>
      </c>
      <c r="K1592" s="44">
        <f>IFERROR(_xll.qlIndexFixing(Index3M,H1592,TRUE,_xll.ohTrigger(RecalcTrigger,Trigger3M)),NA())</f>
        <v>1.3956001090088321E-2</v>
      </c>
      <c r="L1592" s="44">
        <f>IFERROR(_xll.qlIndexFixing(Index6M,$H1592,TRUE,_xll.ohTrigger(RecalcTrigger,Trigger6M)),NA())</f>
        <v>1.3920281308460935E-2</v>
      </c>
      <c r="M1592" s="183">
        <f>IFERROR(_xll.qlIndexFixing(Index1Y,$H1592,TRUE,_xll.ohTrigger(RecalcTrigger,Trigger1Y)),NA())</f>
        <v>1.4111064743034855E-2</v>
      </c>
      <c r="N1592" s="182">
        <f>IFERROR(_xll.qlIndexFixing(ONIndex1M,I1592,TRUE,_xll.ohTrigger(RecalcTrigger,Trigger1M)),NA())</f>
        <v>1.3624859421090818E-2</v>
      </c>
      <c r="O1592" s="44">
        <f>IFERROR(_xll.qlIndexFixing(ONIndex3M,I1592,TRUE,_xll.ohTrigger(RecalcTrigger,Trigger3M)),NA())</f>
        <v>1.3984151904056219E-2</v>
      </c>
      <c r="P1592" s="44">
        <f>IFERROR(_xll.qlIndexFixing(ONIndex6M,I1592,TRUE,_xll.ohTrigger(RecalcTrigger,Trigger6M)),NA())</f>
        <v>1.3978265825151936E-2</v>
      </c>
      <c r="Q1592" s="183">
        <f>IFERROR(_xll.qlIndexFixing(ONIndex1Y,I1592,TRUE,_xll.ohTrigger(RecalcTrigger,Trigger1Y)),NA())</f>
        <v>1.4230127533840786E-2</v>
      </c>
    </row>
    <row r="1593" spans="2:17" x14ac:dyDescent="0.2">
      <c r="B1593" s="39" t="s">
        <v>42</v>
      </c>
      <c r="D1593" s="42">
        <f>_xll.qlCalendarAdvance(Calendar,$D1592,B1593,"f",FALSE)</f>
        <v>50753</v>
      </c>
      <c r="E1593" s="177">
        <f>_xll.qlInterestRateIndexValueDate(IndexON,D1593)</f>
        <v>50753</v>
      </c>
      <c r="F1593" s="193">
        <f>IFERROR(_xll.qlIndexFixing(IndexON,D1593,TRUE,_xll.ohTrigger(RecalcTrigger,TriggerON)),NA())</f>
        <v>1.3717206556309591E-2</v>
      </c>
      <c r="H1593" s="42">
        <f>_xll.qlCalendarAdvance(Calendar,$H1592,B1593,"f",FALSE)</f>
        <v>50753</v>
      </c>
      <c r="I1593" s="177">
        <f>_xll.qlInterestRateIndexValueDate(Index1M,$H1593)</f>
        <v>50755</v>
      </c>
      <c r="J1593" s="182">
        <f>IFERROR(_xll.qlIndexFixing(Index1M,$H1593,TRUE,_xll.ohTrigger(RecalcTrigger,Trigger1M)),NA())</f>
        <v>1.3609657352571802E-2</v>
      </c>
      <c r="K1593" s="44">
        <f>IFERROR(_xll.qlIndexFixing(Index3M,H1593,TRUE,_xll.ohTrigger(RecalcTrigger,Trigger3M)),NA())</f>
        <v>1.394701346817584E-2</v>
      </c>
      <c r="L1593" s="44">
        <f>IFERROR(_xll.qlIndexFixing(Index6M,$H1593,TRUE,_xll.ohTrigger(RecalcTrigger,Trigger6M)),NA())</f>
        <v>1.3911748220566194E-2</v>
      </c>
      <c r="M1593" s="183">
        <f>IFERROR(_xll.qlIndexFixing(Index1Y,$H1593,TRUE,_xll.ohTrigger(RecalcTrigger,Trigger1Y)),NA())</f>
        <v>1.4102669337868178E-2</v>
      </c>
      <c r="N1593" s="182">
        <f>IFERROR(_xll.qlIndexFixing(ONIndex1M,I1593,TRUE,_xll.ohTrigger(RecalcTrigger,Trigger1M)),NA())</f>
        <v>1.361605797975507E-2</v>
      </c>
      <c r="O1593" s="44">
        <f>IFERROR(_xll.qlIndexFixing(ONIndex3M,I1593,TRUE,_xll.ohTrigger(RecalcTrigger,Trigger3M)),NA())</f>
        <v>1.3975038459657085E-2</v>
      </c>
      <c r="P1593" s="44">
        <f>IFERROR(_xll.qlIndexFixing(ONIndex6M,I1593,TRUE,_xll.ohTrigger(RecalcTrigger,Trigger6M)),NA())</f>
        <v>1.396940231706445E-2</v>
      </c>
      <c r="Q1593" s="183">
        <f>IFERROR(_xll.qlIndexFixing(ONIndex1Y,I1593,TRUE,_xll.ohTrigger(RecalcTrigger,Trigger1Y)),NA())</f>
        <v>1.4220945894232173E-2</v>
      </c>
    </row>
    <row r="1594" spans="2:17" x14ac:dyDescent="0.2">
      <c r="B1594" s="39" t="s">
        <v>42</v>
      </c>
      <c r="D1594" s="42">
        <f>_xll.qlCalendarAdvance(Calendar,$D1593,B1594,"f",FALSE)</f>
        <v>50760</v>
      </c>
      <c r="E1594" s="177">
        <f>_xll.qlInterestRateIndexValueDate(IndexON,D1594)</f>
        <v>50760</v>
      </c>
      <c r="F1594" s="193">
        <f>IFERROR(_xll.qlIndexFixing(IndexON,D1594,TRUE,_xll.ohTrigger(RecalcTrigger,TriggerON)),NA())</f>
        <v>1.3708671367593794E-2</v>
      </c>
      <c r="H1594" s="42">
        <f>_xll.qlCalendarAdvance(Calendar,$H1593,B1594,"f",FALSE)</f>
        <v>50760</v>
      </c>
      <c r="I1594" s="177">
        <f>_xll.qlInterestRateIndexValueDate(Index1M,$H1594)</f>
        <v>50762</v>
      </c>
      <c r="J1594" s="182">
        <f>IFERROR(_xll.qlIndexFixing(Index1M,$H1594,TRUE,_xll.ohTrigger(RecalcTrigger,Trigger1M)),NA())</f>
        <v>1.3600924510140111E-2</v>
      </c>
      <c r="K1594" s="44">
        <f>IFERROR(_xll.qlIndexFixing(Index3M,H1594,TRUE,_xll.ohTrigger(RecalcTrigger,Trigger3M)),NA())</f>
        <v>1.3938053486329594E-2</v>
      </c>
      <c r="L1594" s="44">
        <f>IFERROR(_xll.qlIndexFixing(Index6M,$H1594,TRUE,_xll.ohTrigger(RecalcTrigger,Trigger6M)),NA())</f>
        <v>1.3903247812627336E-2</v>
      </c>
      <c r="M1594" s="183">
        <f>IFERROR(_xll.qlIndexFixing(Index1Y,$H1594,TRUE,_xll.ohTrigger(RecalcTrigger,Trigger1Y)),NA())</f>
        <v>1.4094311871960686E-2</v>
      </c>
      <c r="N1594" s="182">
        <f>IFERROR(_xll.qlIndexFixing(ONIndex1M,I1594,TRUE,_xll.ohTrigger(RecalcTrigger,Trigger1M)),NA())</f>
        <v>1.360728611308204E-2</v>
      </c>
      <c r="O1594" s="44">
        <f>IFERROR(_xll.qlIndexFixing(ONIndex3M,I1594,TRUE,_xll.ohTrigger(RecalcTrigger,Trigger3M)),NA())</f>
        <v>1.3965951387762132E-2</v>
      </c>
      <c r="P1594" s="44">
        <f>IFERROR(_xll.qlIndexFixing(ONIndex6M,I1594,TRUE,_xll.ohTrigger(RecalcTrigger,Trigger6M)),NA())</f>
        <v>1.396056875414331E-2</v>
      </c>
      <c r="Q1594" s="183">
        <f>IFERROR(_xll.qlIndexFixing(ONIndex1Y,I1594,TRUE,_xll.ohTrigger(RecalcTrigger,Trigger1Y)),NA())</f>
        <v>1.4211796439438373E-2</v>
      </c>
    </row>
    <row r="1595" spans="2:17" x14ac:dyDescent="0.2">
      <c r="B1595" s="39" t="s">
        <v>42</v>
      </c>
      <c r="D1595" s="42">
        <f>_xll.qlCalendarAdvance(Calendar,$D1594,B1595,"f",FALSE)</f>
        <v>50767</v>
      </c>
      <c r="E1595" s="177">
        <f>_xll.qlInterestRateIndexValueDate(IndexON,D1595)</f>
        <v>50767</v>
      </c>
      <c r="F1595" s="193">
        <f>IFERROR(_xll.qlIndexFixing(IndexON,D1595,TRUE,_xll.ohTrigger(RecalcTrigger,TriggerON)),NA())</f>
        <v>1.3700162295267049E-2</v>
      </c>
      <c r="H1595" s="42">
        <f>_xll.qlCalendarAdvance(Calendar,$H1594,B1595,"f",FALSE)</f>
        <v>50767</v>
      </c>
      <c r="I1595" s="177">
        <f>_xll.qlInterestRateIndexValueDate(Index1M,$H1595)</f>
        <v>50769</v>
      </c>
      <c r="J1595" s="182">
        <f>IFERROR(_xll.qlIndexFixing(Index1M,$H1595,TRUE,_xll.ohTrigger(RecalcTrigger,Trigger1M)),NA())</f>
        <v>1.3592221854601405E-2</v>
      </c>
      <c r="K1595" s="44">
        <f>IFERROR(_xll.qlIndexFixing(Index3M,H1595,TRUE,_xll.ohTrigger(RecalcTrigger,Trigger3M)),NA())</f>
        <v>1.3929121344283146E-2</v>
      </c>
      <c r="L1595" s="44">
        <f>IFERROR(_xll.qlIndexFixing(Index6M,$H1595,TRUE,_xll.ohTrigger(RecalcTrigger,Trigger6M)),NA())</f>
        <v>1.3894780285658952E-2</v>
      </c>
      <c r="M1595" s="183">
        <f>IFERROR(_xll.qlIndexFixing(Index1Y,$H1595,TRUE,_xll.ohTrigger(RecalcTrigger,Trigger1Y)),NA())</f>
        <v>1.4085992549859117E-2</v>
      </c>
      <c r="N1595" s="182">
        <f>IFERROR(_xll.qlIndexFixing(ONIndex1M,I1595,TRUE,_xll.ohTrigger(RecalcTrigger,Trigger1M)),NA())</f>
        <v>1.3598544036819149E-2</v>
      </c>
      <c r="O1595" s="44">
        <f>IFERROR(_xll.qlIndexFixing(ONIndex3M,I1595,TRUE,_xll.ohTrigger(RecalcTrigger,Trigger3M)),NA())</f>
        <v>1.3956890887811824E-2</v>
      </c>
      <c r="P1595" s="44">
        <f>IFERROR(_xll.qlIndexFixing(ONIndex6M,I1595,TRUE,_xll.ohTrigger(RecalcTrigger,Trigger6M)),NA())</f>
        <v>1.3951765336468469E-2</v>
      </c>
      <c r="Q1595" s="183">
        <f>IFERROR(_xll.qlIndexFixing(ONIndex1Y,I1595,TRUE,_xll.ohTrigger(RecalcTrigger,Trigger1Y)),NA())</f>
        <v>1.4202679372097293E-2</v>
      </c>
    </row>
    <row r="1596" spans="2:17" x14ac:dyDescent="0.2">
      <c r="B1596" s="39" t="s">
        <v>42</v>
      </c>
      <c r="D1596" s="42">
        <f>_xll.qlCalendarAdvance(Calendar,$D1595,B1596,"f",FALSE)</f>
        <v>50774</v>
      </c>
      <c r="E1596" s="177">
        <f>_xll.qlInterestRateIndexValueDate(IndexON,D1596)</f>
        <v>50774</v>
      </c>
      <c r="F1596" s="193">
        <f>IFERROR(_xll.qlIndexFixing(IndexON,D1596,TRUE,_xll.ohTrigger(RecalcTrigger,TriggerON)),NA())</f>
        <v>1.3691679542047197E-2</v>
      </c>
      <c r="H1596" s="42">
        <f>_xll.qlCalendarAdvance(Calendar,$H1595,B1596,"f",FALSE)</f>
        <v>50774</v>
      </c>
      <c r="I1596" s="177">
        <f>_xll.qlInterestRateIndexValueDate(Index1M,$H1596)</f>
        <v>50776</v>
      </c>
      <c r="J1596" s="182">
        <f>IFERROR(_xll.qlIndexFixing(Index1M,$H1596,TRUE,_xll.ohTrigger(RecalcTrigger,Trigger1M)),NA())</f>
        <v>1.3583549601962897E-2</v>
      </c>
      <c r="K1596" s="44">
        <f>IFERROR(_xll.qlIndexFixing(Index3M,H1596,TRUE,_xll.ohTrigger(RecalcTrigger,Trigger3M)),NA())</f>
        <v>1.3920217241774502E-2</v>
      </c>
      <c r="L1596" s="44">
        <f>IFERROR(_xll.qlIndexFixing(Index6M,$H1596,TRUE,_xll.ohTrigger(RecalcTrigger,Trigger6M)),NA())</f>
        <v>1.3886669726443052E-2</v>
      </c>
      <c r="M1596" s="183">
        <f>IFERROR(_xll.qlIndexFixing(Index1Y,$H1596,TRUE,_xll.ohTrigger(RecalcTrigger,Trigger1Y)),NA())</f>
        <v>1.4077711576107139E-2</v>
      </c>
      <c r="N1596" s="182">
        <f>IFERROR(_xll.qlIndexFixing(ONIndex1M,I1596,TRUE,_xll.ohTrigger(RecalcTrigger,Trigger1M)),NA())</f>
        <v>1.3589831966953625E-2</v>
      </c>
      <c r="O1596" s="44">
        <f>IFERROR(_xll.qlIndexFixing(ONIndex3M,I1596,TRUE,_xll.ohTrigger(RecalcTrigger,Trigger3M)),NA())</f>
        <v>1.394785715892688E-2</v>
      </c>
      <c r="P1596" s="44">
        <f>IFERROR(_xll.qlIndexFixing(ONIndex6M,I1596,TRUE,_xll.ohTrigger(RecalcTrigger,Trigger6M)),NA())</f>
        <v>1.3942992263960008E-2</v>
      </c>
      <c r="Q1596" s="183">
        <f>IFERROR(_xll.qlIndexFixing(ONIndex1Y,I1596,TRUE,_xll.ohTrigger(RecalcTrigger,Trigger1Y)),NA())</f>
        <v>1.4193594894926775E-2</v>
      </c>
    </row>
    <row r="1597" spans="2:17" x14ac:dyDescent="0.2">
      <c r="B1597" s="39" t="s">
        <v>42</v>
      </c>
      <c r="D1597" s="42">
        <f>_xll.qlCalendarAdvance(Calendar,$D1596,B1597,"f",FALSE)</f>
        <v>50781</v>
      </c>
      <c r="E1597" s="177">
        <f>_xll.qlInterestRateIndexValueDate(IndexON,D1597)</f>
        <v>50781</v>
      </c>
      <c r="F1597" s="193">
        <f>IFERROR(_xll.qlIndexFixing(IndexON,D1597,TRUE,_xll.ohTrigger(RecalcTrigger,TriggerON)),NA())</f>
        <v>1.3683223310572146E-2</v>
      </c>
      <c r="H1597" s="42">
        <f>_xll.qlCalendarAdvance(Calendar,$H1596,B1597,"f",FALSE)</f>
        <v>50781</v>
      </c>
      <c r="I1597" s="177">
        <f>_xll.qlInterestRateIndexValueDate(Index1M,$H1597)</f>
        <v>50783</v>
      </c>
      <c r="J1597" s="182">
        <f>IFERROR(_xll.qlIndexFixing(Index1M,$H1597,TRUE,_xll.ohTrigger(RecalcTrigger,Trigger1M)),NA())</f>
        <v>1.3574907968229299E-2</v>
      </c>
      <c r="K1597" s="44">
        <f>IFERROR(_xll.qlIndexFixing(Index3M,H1597,TRUE,_xll.ohTrigger(RecalcTrigger,Trigger3M)),NA())</f>
        <v>1.3911341378534559E-2</v>
      </c>
      <c r="L1597" s="44">
        <f>IFERROR(_xll.qlIndexFixing(Index6M,$H1597,TRUE,_xll.ohTrigger(RecalcTrigger,Trigger6M)),NA())</f>
        <v>1.387826644122974E-2</v>
      </c>
      <c r="M1597" s="183">
        <f>IFERROR(_xll.qlIndexFixing(Index1Y,$H1597,TRUE,_xll.ohTrigger(RecalcTrigger,Trigger1Y)),NA())</f>
        <v>1.4069469155246889E-2</v>
      </c>
      <c r="N1597" s="182">
        <f>IFERROR(_xll.qlIndexFixing(ONIndex1M,I1597,TRUE,_xll.ohTrigger(RecalcTrigger,Trigger1M)),NA())</f>
        <v>1.3581150119152952E-2</v>
      </c>
      <c r="O1597" s="44">
        <f>IFERROR(_xll.qlIndexFixing(ONIndex3M,I1597,TRUE,_xll.ohTrigger(RecalcTrigger,Trigger3M)),NA())</f>
        <v>1.3938850400387892E-2</v>
      </c>
      <c r="P1597" s="44">
        <f>IFERROR(_xll.qlIndexFixing(ONIndex6M,I1597,TRUE,_xll.ohTrigger(RecalcTrigger,Trigger6M)),NA())</f>
        <v>1.3934249736777815E-2</v>
      </c>
      <c r="Q1597" s="183">
        <f>IFERROR(_xll.qlIndexFixing(ONIndex1Y,I1597,TRUE,_xll.ohTrigger(RecalcTrigger,Trigger1Y)),NA())</f>
        <v>1.418454321048479E-2</v>
      </c>
    </row>
    <row r="1598" spans="2:17" x14ac:dyDescent="0.2">
      <c r="B1598" s="39" t="s">
        <v>42</v>
      </c>
      <c r="D1598" s="42">
        <f>_xll.qlCalendarAdvance(Calendar,$D1597,B1598,"f",FALSE)</f>
        <v>50788</v>
      </c>
      <c r="E1598" s="177">
        <f>_xll.qlInterestRateIndexValueDate(IndexON,D1598)</f>
        <v>50788</v>
      </c>
      <c r="F1598" s="193">
        <f>IFERROR(_xll.qlIndexFixing(IndexON,D1598,TRUE,_xll.ohTrigger(RecalcTrigger,TriggerON)),NA())</f>
        <v>1.3674793803639673E-2</v>
      </c>
      <c r="H1598" s="42">
        <f>_xll.qlCalendarAdvance(Calendar,$H1597,B1598,"f",FALSE)</f>
        <v>50788</v>
      </c>
      <c r="I1598" s="177">
        <f>_xll.qlInterestRateIndexValueDate(Index1M,$H1598)</f>
        <v>50790</v>
      </c>
      <c r="J1598" s="182">
        <f>IFERROR(_xll.qlIndexFixing(Index1M,$H1598,TRUE,_xll.ohTrigger(RecalcTrigger,Trigger1M)),NA())</f>
        <v>1.3566297169407826E-2</v>
      </c>
      <c r="K1598" s="44">
        <f>IFERROR(_xll.qlIndexFixing(Index3M,H1598,TRUE,_xll.ohTrigger(RecalcTrigger,Trigger3M)),NA())</f>
        <v>1.3902493954297768E-2</v>
      </c>
      <c r="L1598" s="44">
        <f>IFERROR(_xll.qlIndexFixing(Index6M,$H1598,TRUE,_xll.ohTrigger(RecalcTrigger,Trigger6M)),NA())</f>
        <v>1.3869896624183451E-2</v>
      </c>
      <c r="M1598" s="183">
        <f>IFERROR(_xll.qlIndexFixing(Index1Y,$H1598,TRUE,_xll.ohTrigger(RecalcTrigger,Trigger1Y)),NA())</f>
        <v>1.4061265491817439E-2</v>
      </c>
      <c r="N1598" s="182">
        <f>IFERROR(_xll.qlIndexFixing(ONIndex1M,I1598,TRUE,_xll.ohTrigger(RecalcTrigger,Trigger1M)),NA())</f>
        <v>1.3572498709244485E-2</v>
      </c>
      <c r="O1598" s="44">
        <f>IFERROR(_xll.qlIndexFixing(ONIndex3M,I1598,TRUE,_xll.ohTrigger(RecalcTrigger,Trigger3M)),NA())</f>
        <v>1.3929870811315581E-2</v>
      </c>
      <c r="P1598" s="44">
        <f>IFERROR(_xll.qlIndexFixing(ONIndex6M,I1598,TRUE,_xll.ohTrigger(RecalcTrigger,Trigger6M)),NA())</f>
        <v>1.3925537954921907E-2</v>
      </c>
      <c r="Q1598" s="183">
        <f>IFERROR(_xll.qlIndexFixing(ONIndex1Y,I1598,TRUE,_xll.ohTrigger(RecalcTrigger,Trigger1Y)),NA())</f>
        <v>1.4175524521329308E-2</v>
      </c>
    </row>
    <row r="1599" spans="2:17" x14ac:dyDescent="0.2">
      <c r="B1599" s="39" t="s">
        <v>42</v>
      </c>
      <c r="D1599" s="42">
        <f>_xll.qlCalendarAdvance(Calendar,$D1598,B1599,"f",FALSE)</f>
        <v>50795</v>
      </c>
      <c r="E1599" s="177">
        <f>_xll.qlInterestRateIndexValueDate(IndexON,D1599)</f>
        <v>50795</v>
      </c>
      <c r="F1599" s="193">
        <f>IFERROR(_xll.qlIndexFixing(IndexON,D1599,TRUE,_xll.ohTrigger(RecalcTrigger,TriggerON)),NA())</f>
        <v>1.366639122380775E-2</v>
      </c>
      <c r="H1599" s="42">
        <f>_xll.qlCalendarAdvance(Calendar,$H1598,B1599,"f",FALSE)</f>
        <v>50795</v>
      </c>
      <c r="I1599" s="177">
        <f>_xll.qlInterestRateIndexValueDate(Index1M,$H1599)</f>
        <v>50797</v>
      </c>
      <c r="J1599" s="182">
        <f>IFERROR(_xll.qlIndexFixing(Index1M,$H1599,TRUE,_xll.ohTrigger(RecalcTrigger,Trigger1M)),NA())</f>
        <v>1.355771742150319E-2</v>
      </c>
      <c r="K1599" s="44">
        <f>IFERROR(_xll.qlIndexFixing(Index3M,H1599,TRUE,_xll.ohTrigger(RecalcTrigger,Trigger3M)),NA())</f>
        <v>1.3893675168795028E-2</v>
      </c>
      <c r="L1599" s="44">
        <f>IFERROR(_xll.qlIndexFixing(Index6M,$H1599,TRUE,_xll.ohTrigger(RecalcTrigger,Trigger6M)),NA())</f>
        <v>1.3861560476307155E-2</v>
      </c>
      <c r="M1599" s="183">
        <f>IFERROR(_xll.qlIndexFixing(Index1Y,$H1599,TRUE,_xll.ohTrigger(RecalcTrigger,Trigger1Y)),NA())</f>
        <v>1.4053100790355669E-2</v>
      </c>
      <c r="N1599" s="182">
        <f>IFERROR(_xll.qlIndexFixing(ONIndex1M,I1599,TRUE,_xll.ohTrigger(RecalcTrigger,Trigger1M)),NA())</f>
        <v>1.3563877953295389E-2</v>
      </c>
      <c r="O1599" s="44">
        <f>IFERROR(_xll.qlIndexFixing(ONIndex3M,I1599,TRUE,_xll.ohTrigger(RecalcTrigger,Trigger3M)),NA())</f>
        <v>1.3920918591150411E-2</v>
      </c>
      <c r="P1599" s="44">
        <f>IFERROR(_xll.qlIndexFixing(ONIndex6M,I1599,TRUE,_xll.ohTrigger(RecalcTrigger,Trigger6M)),NA())</f>
        <v>1.3916857118312365E-2</v>
      </c>
      <c r="Q1599" s="183">
        <f>IFERROR(_xll.qlIndexFixing(ONIndex1Y,I1599,TRUE,_xll.ohTrigger(RecalcTrigger,Trigger1Y)),NA())</f>
        <v>1.4166539030178171E-2</v>
      </c>
    </row>
    <row r="1600" spans="2:17" x14ac:dyDescent="0.2">
      <c r="B1600" s="39" t="s">
        <v>42</v>
      </c>
      <c r="D1600" s="42">
        <f>_xll.qlCalendarAdvance(Calendar,$D1599,B1600,"f",FALSE)</f>
        <v>50802</v>
      </c>
      <c r="E1600" s="177">
        <f>_xll.qlInterestRateIndexValueDate(IndexON,D1600)</f>
        <v>50802</v>
      </c>
      <c r="F1600" s="193">
        <f>IFERROR(_xll.qlIndexFixing(IndexON,D1600,TRUE,_xll.ohTrigger(RecalcTrigger,TriggerON)),NA())</f>
        <v>1.3658015773794219E-2</v>
      </c>
      <c r="H1600" s="42">
        <f>_xll.qlCalendarAdvance(Calendar,$H1599,B1600,"f",FALSE)</f>
        <v>50802</v>
      </c>
      <c r="I1600" s="177">
        <f>_xll.qlInterestRateIndexValueDate(Index1M,$H1600)</f>
        <v>50804</v>
      </c>
      <c r="J1600" s="182">
        <f>IFERROR(_xll.qlIndexFixing(Index1M,$H1600,TRUE,_xll.ohTrigger(RecalcTrigger,Trigger1M)),NA())</f>
        <v>1.3550581954910244E-2</v>
      </c>
      <c r="K1600" s="44">
        <f>IFERROR(_xll.qlIndexFixing(Index3M,H1600,TRUE,_xll.ohTrigger(RecalcTrigger,Trigger3M)),NA())</f>
        <v>1.3885240224455206E-2</v>
      </c>
      <c r="L1600" s="44">
        <f>IFERROR(_xll.qlIndexFixing(Index6M,$H1600,TRUE,_xll.ohTrigger(RecalcTrigger,Trigger6M)),NA())</f>
        <v>1.3853258198601174E-2</v>
      </c>
      <c r="M1600" s="183">
        <f>IFERROR(_xll.qlIndexFixing(Index1Y,$H1600,TRUE,_xll.ohTrigger(RecalcTrigger,Trigger1Y)),NA())</f>
        <v>1.4044975255396925E-2</v>
      </c>
      <c r="N1600" s="182">
        <f>IFERROR(_xll.qlIndexFixing(ONIndex1M,I1600,TRUE,_xll.ohTrigger(RecalcTrigger,Trigger1M)),NA())</f>
        <v>1.355528806673334E-2</v>
      </c>
      <c r="O1600" s="44">
        <f>IFERROR(_xll.qlIndexFixing(ONIndex3M,I1600,TRUE,_xll.ohTrigger(RecalcTrigger,Trigger3M)),NA())</f>
        <v>1.3911993938853229E-2</v>
      </c>
      <c r="P1600" s="44">
        <f>IFERROR(_xll.qlIndexFixing(ONIndex6M,I1600,TRUE,_xll.ohTrigger(RecalcTrigger,Trigger6M)),NA())</f>
        <v>1.3908207427189012E-2</v>
      </c>
      <c r="Q1600" s="183">
        <f>IFERROR(_xll.qlIndexFixing(ONIndex1Y,I1600,TRUE,_xll.ohTrigger(RecalcTrigger,Trigger1Y)),NA())</f>
        <v>1.4157586939509414E-2</v>
      </c>
    </row>
    <row r="1601" spans="2:17" x14ac:dyDescent="0.2">
      <c r="B1601" s="39" t="s">
        <v>42</v>
      </c>
      <c r="D1601" s="42">
        <f>_xll.qlCalendarAdvance(Calendar,$D1600,B1601,"f",FALSE)</f>
        <v>50809</v>
      </c>
      <c r="E1601" s="177">
        <f>_xll.qlInterestRateIndexValueDate(IndexON,D1601)</f>
        <v>50809</v>
      </c>
      <c r="F1601" s="193">
        <f>IFERROR(_xll.qlIndexFixing(IndexON,D1601,TRUE,_xll.ohTrigger(RecalcTrigger,TriggerON)),NA())</f>
        <v>1.3649667656316922E-2</v>
      </c>
      <c r="H1601" s="42">
        <f>_xll.qlCalendarAdvance(Calendar,$H1600,B1601,"f",FALSE)</f>
        <v>50809</v>
      </c>
      <c r="I1601" s="177">
        <f>_xll.qlInterestRateIndexValueDate(Index1M,$H1601)</f>
        <v>50811</v>
      </c>
      <c r="J1601" s="182">
        <f>IFERROR(_xll.qlIndexFixing(Index1M,$H1601,TRUE,_xll.ohTrigger(RecalcTrigger,Trigger1M)),NA())</f>
        <v>1.3542057178120055E-2</v>
      </c>
      <c r="K1601" s="44">
        <f>IFERROR(_xll.qlIndexFixing(Index3M,H1601,TRUE,_xll.ohTrigger(RecalcTrigger,Trigger3M)),NA())</f>
        <v>1.3876477541708605E-2</v>
      </c>
      <c r="L1601" s="44">
        <f>IFERROR(_xll.qlIndexFixing(Index6M,$H1601,TRUE,_xll.ohTrigger(RecalcTrigger,Trigger6M)),NA())</f>
        <v>1.3844989992065387E-2</v>
      </c>
      <c r="M1601" s="183">
        <f>IFERROR(_xll.qlIndexFixing(Index1Y,$H1601,TRUE,_xll.ohTrigger(RecalcTrigger,Trigger1Y)),NA())</f>
        <v>1.4036889091473709E-2</v>
      </c>
      <c r="N1601" s="182">
        <f>IFERROR(_xll.qlIndexFixing(ONIndex1M,I1601,TRUE,_xll.ohTrigger(RecalcTrigger,Trigger1M)),NA())</f>
        <v>1.3546729265705437E-2</v>
      </c>
      <c r="O1601" s="44">
        <f>IFERROR(_xll.qlIndexFixing(ONIndex3M,I1601,TRUE,_xll.ohTrigger(RecalcTrigger,Trigger3M)),NA())</f>
        <v>1.3903097053864499E-2</v>
      </c>
      <c r="P1601" s="44">
        <f>IFERROR(_xll.qlIndexFixing(ONIndex6M,I1601,TRUE,_xll.ohTrigger(RecalcTrigger,Trigger6M)),NA())</f>
        <v>1.3899589081312058E-2</v>
      </c>
      <c r="Q1601" s="183">
        <f>IFERROR(_xll.qlIndexFixing(ONIndex1Y,I1601,TRUE,_xll.ohTrigger(RecalcTrigger,Trigger1Y)),NA())</f>
        <v>1.4148668451881008E-2</v>
      </c>
    </row>
    <row r="1602" spans="2:17" x14ac:dyDescent="0.2">
      <c r="B1602" s="39" t="s">
        <v>42</v>
      </c>
      <c r="D1602" s="42">
        <f>_xll.qlCalendarAdvance(Calendar,$D1601,B1602,"f",FALSE)</f>
        <v>50816</v>
      </c>
      <c r="E1602" s="177">
        <f>_xll.qlInterestRateIndexValueDate(IndexON,D1602)</f>
        <v>50816</v>
      </c>
      <c r="F1602" s="193">
        <f>IFERROR(_xll.qlIndexFixing(IndexON,D1602,TRUE,_xll.ohTrigger(RecalcTrigger,TriggerON)),NA())</f>
        <v>1.3641347073933829E-2</v>
      </c>
      <c r="H1602" s="42">
        <f>_xll.qlCalendarAdvance(Calendar,$H1601,B1602,"f",FALSE)</f>
        <v>50816</v>
      </c>
      <c r="I1602" s="177">
        <f>_xll.qlInterestRateIndexValueDate(Index1M,$H1602)</f>
        <v>50818</v>
      </c>
      <c r="J1602" s="182">
        <f>IFERROR(_xll.qlIndexFixing(Index1M,$H1602,TRUE,_xll.ohTrigger(RecalcTrigger,Trigger1M)),NA())</f>
        <v>1.3533564032987158E-2</v>
      </c>
      <c r="K1602" s="44">
        <f>IFERROR(_xll.qlIndexFixing(Index3M,H1602,TRUE,_xll.ohTrigger(RecalcTrigger,Trigger3M)),NA())</f>
        <v>1.386774408128095E-2</v>
      </c>
      <c r="L1602" s="44">
        <f>IFERROR(_xll.qlIndexFixing(Index6M,$H1602,TRUE,_xll.ohTrigger(RecalcTrigger,Trigger6M)),NA())</f>
        <v>1.3836756057697025E-2</v>
      </c>
      <c r="M1602" s="183">
        <f>IFERROR(_xll.qlIndexFixing(Index1Y,$H1602,TRUE,_xll.ohTrigger(RecalcTrigger,Trigger1Y)),NA())</f>
        <v>1.4028842503116989E-2</v>
      </c>
      <c r="N1602" s="182">
        <f>IFERROR(_xll.qlIndexFixing(ONIndex1M,I1602,TRUE,_xll.ohTrigger(RecalcTrigger,Trigger1M)),NA())</f>
        <v>1.3538201765879165E-2</v>
      </c>
      <c r="O1602" s="44">
        <f>IFERROR(_xll.qlIndexFixing(ONIndex3M,I1602,TRUE,_xll.ohTrigger(RecalcTrigger,Trigger3M)),NA())</f>
        <v>1.3894228135304942E-2</v>
      </c>
      <c r="P1602" s="44">
        <f>IFERROR(_xll.qlIndexFixing(ONIndex6M,I1602,TRUE,_xll.ohTrigger(RecalcTrigger,Trigger6M)),NA())</f>
        <v>1.3891002281001263E-2</v>
      </c>
      <c r="Q1602" s="183">
        <f>IFERROR(_xll.qlIndexFixing(ONIndex1Y,I1602,TRUE,_xll.ohTrigger(RecalcTrigger,Trigger1Y)),NA())</f>
        <v>1.4139783770170666E-2</v>
      </c>
    </row>
    <row r="1603" spans="2:17" x14ac:dyDescent="0.2">
      <c r="B1603" s="39" t="s">
        <v>42</v>
      </c>
      <c r="D1603" s="42">
        <f>_xll.qlCalendarAdvance(Calendar,$D1602,B1603,"f",FALSE)</f>
        <v>50823</v>
      </c>
      <c r="E1603" s="177">
        <f>_xll.qlInterestRateIndexValueDate(IndexON,D1603)</f>
        <v>50823</v>
      </c>
      <c r="F1603" s="193">
        <f>IFERROR(_xll.qlIndexFixing(IndexON,D1603,TRUE,_xll.ohTrigger(RecalcTrigger,TriggerON)),NA())</f>
        <v>1.3633054229522656E-2</v>
      </c>
      <c r="H1603" s="42">
        <f>_xll.qlCalendarAdvance(Calendar,$H1602,B1603,"f",FALSE)</f>
        <v>50823</v>
      </c>
      <c r="I1603" s="177">
        <f>_xll.qlInterestRateIndexValueDate(Index1M,$H1603)</f>
        <v>50825</v>
      </c>
      <c r="J1603" s="182">
        <f>IFERROR(_xll.qlIndexFixing(Index1M,$H1603,TRUE,_xll.ohTrigger(RecalcTrigger,Trigger1M)),NA())</f>
        <v>1.3525102735484509E-2</v>
      </c>
      <c r="K1603" s="44">
        <f>IFERROR(_xll.qlIndexFixing(Index3M,H1603,TRUE,_xll.ohTrigger(RecalcTrigger,Trigger3M)),NA())</f>
        <v>1.3859040042894729E-2</v>
      </c>
      <c r="L1603" s="44">
        <f>IFERROR(_xll.qlIndexFixing(Index6M,$H1603,TRUE,_xll.ohTrigger(RecalcTrigger,Trigger6M)),NA())</f>
        <v>1.3828556596491551E-2</v>
      </c>
      <c r="M1603" s="183">
        <f>IFERROR(_xll.qlIndexFixing(Index1Y,$H1603,TRUE,_xll.ohTrigger(RecalcTrigger,Trigger1Y)),NA())</f>
        <v>1.4020835694855321E-2</v>
      </c>
      <c r="N1603" s="182">
        <f>IFERROR(_xll.qlIndexFixing(ONIndex1M,I1603,TRUE,_xll.ohTrigger(RecalcTrigger,Trigger1M)),NA())</f>
        <v>1.3529705783161816E-2</v>
      </c>
      <c r="O1603" s="44">
        <f>IFERROR(_xll.qlIndexFixing(ONIndex3M,I1603,TRUE,_xll.ohTrigger(RecalcTrigger,Trigger3M)),NA())</f>
        <v>1.3885387382535086E-2</v>
      </c>
      <c r="P1603" s="44">
        <f>IFERROR(_xll.qlIndexFixing(ONIndex6M,I1603,TRUE,_xll.ohTrigger(RecalcTrigger,Trigger6M)),NA())</f>
        <v>1.3882447226096772E-2</v>
      </c>
      <c r="Q1603" s="183">
        <f>IFERROR(_xll.qlIndexFixing(ONIndex1Y,I1603,TRUE,_xll.ohTrigger(RecalcTrigger,Trigger1Y)),NA())</f>
        <v>1.4130933096776488E-2</v>
      </c>
    </row>
    <row r="1604" spans="2:17" x14ac:dyDescent="0.2">
      <c r="B1604" s="39" t="s">
        <v>42</v>
      </c>
      <c r="D1604" s="42">
        <f>_xll.qlCalendarAdvance(Calendar,$D1603,B1604,"f",FALSE)</f>
        <v>50830</v>
      </c>
      <c r="E1604" s="177">
        <f>_xll.qlInterestRateIndexValueDate(IndexON,D1604)</f>
        <v>50830</v>
      </c>
      <c r="F1604" s="193">
        <f>IFERROR(_xll.qlIndexFixing(IndexON,D1604,TRUE,_xll.ohTrigger(RecalcTrigger,TriggerON)),NA())</f>
        <v>1.3624789325641373E-2</v>
      </c>
      <c r="H1604" s="42">
        <f>_xll.qlCalendarAdvance(Calendar,$H1603,B1604,"f",FALSE)</f>
        <v>50830</v>
      </c>
      <c r="I1604" s="177">
        <f>_xll.qlInterestRateIndexValueDate(Index1M,$H1604)</f>
        <v>50832</v>
      </c>
      <c r="J1604" s="182">
        <f>IFERROR(_xll.qlIndexFixing(Index1M,$H1604,TRUE,_xll.ohTrigger(RecalcTrigger,Trigger1M)),NA())</f>
        <v>1.3515292005880086E-2</v>
      </c>
      <c r="K1604" s="44">
        <f>IFERROR(_xll.qlIndexFixing(Index3M,H1604,TRUE,_xll.ohTrigger(RecalcTrigger,Trigger3M)),NA())</f>
        <v>1.3849322686998167E-2</v>
      </c>
      <c r="L1604" s="44">
        <f>IFERROR(_xll.qlIndexFixing(Index6M,$H1604,TRUE,_xll.ohTrigger(RecalcTrigger,Trigger6M)),NA())</f>
        <v>1.3818861622654865E-2</v>
      </c>
      <c r="M1604" s="183">
        <f>IFERROR(_xll.qlIndexFixing(Index1Y,$H1604,TRUE,_xll.ohTrigger(RecalcTrigger,Trigger1Y)),NA())</f>
        <v>1.4012056194394608E-2</v>
      </c>
      <c r="N1604" s="182">
        <f>IFERROR(_xll.qlIndexFixing(ONIndex1M,I1604,TRUE,_xll.ohTrigger(RecalcTrigger,Trigger1M)),NA())</f>
        <v>1.352124153330081E-2</v>
      </c>
      <c r="O1604" s="44">
        <f>IFERROR(_xll.qlIndexFixing(ONIndex3M,I1604,TRUE,_xll.ohTrigger(RecalcTrigger,Trigger3M)),NA())</f>
        <v>1.387657499467565E-2</v>
      </c>
      <c r="P1604" s="44">
        <f>IFERROR(_xll.qlIndexFixing(ONIndex6M,I1604,TRUE,_xll.ohTrigger(RecalcTrigger,Trigger6M)),NA())</f>
        <v>1.3873924116678538E-2</v>
      </c>
      <c r="Q1604" s="183">
        <f>IFERROR(_xll.qlIndexFixing(ONIndex1Y,I1604,TRUE,_xll.ohTrigger(RecalcTrigger,Trigger1Y)),NA())</f>
        <v>1.4122116634256443E-2</v>
      </c>
    </row>
    <row r="1605" spans="2:17" x14ac:dyDescent="0.2">
      <c r="B1605" s="39" t="s">
        <v>42</v>
      </c>
      <c r="D1605" s="42">
        <f>_xll.qlCalendarAdvance(Calendar,$D1604,B1605,"f",FALSE)</f>
        <v>50837</v>
      </c>
      <c r="E1605" s="177">
        <f>_xll.qlInterestRateIndexValueDate(IndexON,D1605)</f>
        <v>50837</v>
      </c>
      <c r="F1605" s="193">
        <f>IFERROR(_xll.qlIndexFixing(IndexON,D1605,TRUE,_xll.ohTrigger(RecalcTrigger,TriggerON)),NA())</f>
        <v>1.3616552565007822E-2</v>
      </c>
      <c r="H1605" s="42">
        <f>_xll.qlCalendarAdvance(Calendar,$H1604,B1605,"f",FALSE)</f>
        <v>50837</v>
      </c>
      <c r="I1605" s="177">
        <f>_xll.qlInterestRateIndexValueDate(Index1M,$H1605)</f>
        <v>50839</v>
      </c>
      <c r="J1605" s="182">
        <f>IFERROR(_xll.qlIndexFixing(Index1M,$H1605,TRUE,_xll.ohTrigger(RecalcTrigger,Trigger1M)),NA())</f>
        <v>1.3506560199169374E-2</v>
      </c>
      <c r="K1605" s="44">
        <f>IFERROR(_xll.qlIndexFixing(Index3M,H1605,TRUE,_xll.ohTrigger(RecalcTrigger,Trigger3M)),NA())</f>
        <v>1.3840683605508856E-2</v>
      </c>
      <c r="L1605" s="44">
        <f>IFERROR(_xll.qlIndexFixing(Index6M,$H1605,TRUE,_xll.ohTrigger(RecalcTrigger,Trigger6M)),NA())</f>
        <v>1.3810742976881571E-2</v>
      </c>
      <c r="M1605" s="183">
        <f>IFERROR(_xll.qlIndexFixing(Index1Y,$H1605,TRUE,_xll.ohTrigger(RecalcTrigger,Trigger1Y)),NA())</f>
        <v>1.4004137664349025E-2</v>
      </c>
      <c r="N1605" s="182">
        <f>IFERROR(_xll.qlIndexFixing(ONIndex1M,I1605,TRUE,_xll.ohTrigger(RecalcTrigger,Trigger1M)),NA())</f>
        <v>1.3512809232123502E-2</v>
      </c>
      <c r="O1605" s="44">
        <f>IFERROR(_xll.qlIndexFixing(ONIndex3M,I1605,TRUE,_xll.ohTrigger(RecalcTrigger,Trigger3M)),NA())</f>
        <v>1.3867791171007227E-2</v>
      </c>
      <c r="P1605" s="44">
        <f>IFERROR(_xll.qlIndexFixing(ONIndex6M,I1605,TRUE,_xll.ohTrigger(RecalcTrigger,Trigger6M)),NA())</f>
        <v>1.3865433152746576E-2</v>
      </c>
      <c r="Q1605" s="183">
        <f>IFERROR(_xll.qlIndexFixing(ONIndex1Y,I1605,TRUE,_xll.ohTrigger(RecalcTrigger,Trigger1Y)),NA())</f>
        <v>1.411333458540831E-2</v>
      </c>
    </row>
    <row r="1606" spans="2:17" x14ac:dyDescent="0.2">
      <c r="B1606" s="39" t="s">
        <v>42</v>
      </c>
      <c r="D1606" s="42">
        <f>_xll.qlCalendarAdvance(Calendar,$D1605,B1606,"f",FALSE)</f>
        <v>50844</v>
      </c>
      <c r="E1606" s="177">
        <f>_xll.qlInterestRateIndexValueDate(IndexON,D1606)</f>
        <v>50844</v>
      </c>
      <c r="F1606" s="193">
        <f>IFERROR(_xll.qlIndexFixing(IndexON,D1606,TRUE,_xll.ohTrigger(RecalcTrigger,TriggerON)),NA())</f>
        <v>1.360834415025991E-2</v>
      </c>
      <c r="H1606" s="42">
        <f>_xll.qlCalendarAdvance(Calendar,$H1605,B1606,"f",FALSE)</f>
        <v>50844</v>
      </c>
      <c r="I1606" s="177">
        <f>_xll.qlInterestRateIndexValueDate(Index1M,$H1606)</f>
        <v>50846</v>
      </c>
      <c r="J1606" s="182">
        <f>IFERROR(_xll.qlIndexFixing(Index1M,$H1606,TRUE,_xll.ohTrigger(RecalcTrigger,Trigger1M)),NA())</f>
        <v>1.3498546756180729E-2</v>
      </c>
      <c r="K1606" s="44">
        <f>IFERROR(_xll.qlIndexFixing(Index3M,H1606,TRUE,_xll.ohTrigger(RecalcTrigger,Trigger3M)),NA())</f>
        <v>1.3832074592096268E-2</v>
      </c>
      <c r="L1606" s="44">
        <f>IFERROR(_xll.qlIndexFixing(Index6M,$H1606,TRUE,_xll.ohTrigger(RecalcTrigger,Trigger6M)),NA())</f>
        <v>1.380265948665514E-2</v>
      </c>
      <c r="M1606" s="183">
        <f>IFERROR(_xll.qlIndexFixing(Index1Y,$H1606,TRUE,_xll.ohTrigger(RecalcTrigger,Trigger1Y)),NA())</f>
        <v>1.3996259576996115E-2</v>
      </c>
      <c r="N1606" s="182">
        <f>IFERROR(_xll.qlIndexFixing(ONIndex1M,I1606,TRUE,_xll.ohTrigger(RecalcTrigger,Trigger1M)),NA())</f>
        <v>1.3504409095537184E-2</v>
      </c>
      <c r="O1606" s="44">
        <f>IFERROR(_xll.qlIndexFixing(ONIndex3M,I1606,TRUE,_xll.ohTrigger(RecalcTrigger,Trigger3M)),NA())</f>
        <v>1.3859036110730472E-2</v>
      </c>
      <c r="P1606" s="44">
        <f>IFERROR(_xll.qlIndexFixing(ONIndex6M,I1606,TRUE,_xll.ohTrigger(RecalcTrigger,Trigger6M)),NA())</f>
        <v>1.3856974534380839E-2</v>
      </c>
      <c r="Q1606" s="183">
        <f>IFERROR(_xll.qlIndexFixing(ONIndex1Y,I1606,TRUE,_xll.ohTrigger(RecalcTrigger,Trigger1Y)),NA())</f>
        <v>1.410458715279006E-2</v>
      </c>
    </row>
    <row r="1607" spans="2:17" x14ac:dyDescent="0.2">
      <c r="B1607" s="39" t="s">
        <v>42</v>
      </c>
      <c r="D1607" s="42">
        <f>_xll.qlCalendarAdvance(Calendar,$D1606,B1607,"f",FALSE)</f>
        <v>50851</v>
      </c>
      <c r="E1607" s="177">
        <f>_xll.qlInterestRateIndexValueDate(IndexON,D1607)</f>
        <v>50851</v>
      </c>
      <c r="F1607" s="193">
        <f>IFERROR(_xll.qlIndexFixing(IndexON,D1607,TRUE,_xll.ohTrigger(RecalcTrigger,TriggerON)),NA())</f>
        <v>1.3600164284195415E-2</v>
      </c>
      <c r="H1607" s="42">
        <f>_xll.qlCalendarAdvance(Calendar,$H1606,B1607,"f",FALSE)</f>
        <v>50851</v>
      </c>
      <c r="I1607" s="177">
        <f>_xll.qlInterestRateIndexValueDate(Index1M,$H1607)</f>
        <v>50853</v>
      </c>
      <c r="J1607" s="182">
        <f>IFERROR(_xll.qlIndexFixing(Index1M,$H1607,TRUE,_xll.ohTrigger(RecalcTrigger,Trigger1M)),NA())</f>
        <v>1.349022319174803E-2</v>
      </c>
      <c r="K1607" s="44">
        <f>IFERROR(_xll.qlIndexFixing(Index3M,H1607,TRUE,_xll.ohTrigger(RecalcTrigger,Trigger3M)),NA())</f>
        <v>1.3823495846490202E-2</v>
      </c>
      <c r="L1607" s="44">
        <f>IFERROR(_xll.qlIndexFixing(Index6M,$H1607,TRUE,_xll.ohTrigger(RecalcTrigger,Trigger6M)),NA())</f>
        <v>1.3794611352991976E-2</v>
      </c>
      <c r="M1607" s="183">
        <f>IFERROR(_xll.qlIndexFixing(Index1Y,$H1607,TRUE,_xll.ohTrigger(RecalcTrigger,Trigger1Y)),NA())</f>
        <v>1.398842213687357E-2</v>
      </c>
      <c r="N1607" s="182">
        <f>IFERROR(_xll.qlIndexFixing(ONIndex1M,I1607,TRUE,_xll.ohTrigger(RecalcTrigger,Trigger1M)),NA())</f>
        <v>1.3496041339209341E-2</v>
      </c>
      <c r="O1607" s="44">
        <f>IFERROR(_xll.qlIndexFixing(ONIndex3M,I1607,TRUE,_xll.ohTrigger(RecalcTrigger,Trigger3M)),NA())</f>
        <v>1.3850310013125977E-2</v>
      </c>
      <c r="P1607" s="44">
        <f>IFERROR(_xll.qlIndexFixing(ONIndex6M,I1607,TRUE,_xll.ohTrigger(RecalcTrigger,Trigger6M)),NA())</f>
        <v>1.3848548461741217E-2</v>
      </c>
      <c r="Q1607" s="183">
        <f>IFERROR(_xll.qlIndexFixing(ONIndex1Y,I1607,TRUE,_xll.ohTrigger(RecalcTrigger,Trigger1Y)),NA())</f>
        <v>1.4095874538799791E-2</v>
      </c>
    </row>
    <row r="1608" spans="2:17" x14ac:dyDescent="0.2">
      <c r="B1608" s="39" t="s">
        <v>42</v>
      </c>
      <c r="D1608" s="42">
        <f>_xll.qlCalendarAdvance(Calendar,$D1607,B1608,"f",FALSE)</f>
        <v>50858</v>
      </c>
      <c r="E1608" s="177">
        <f>_xll.qlInterestRateIndexValueDate(IndexON,D1608)</f>
        <v>50858</v>
      </c>
      <c r="F1608" s="193">
        <f>IFERROR(_xll.qlIndexFixing(IndexON,D1608,TRUE,_xll.ohTrigger(RecalcTrigger,TriggerON)),NA())</f>
        <v>1.3592013169372308E-2</v>
      </c>
      <c r="H1608" s="42">
        <f>_xll.qlCalendarAdvance(Calendar,$H1607,B1608,"f",FALSE)</f>
        <v>50858</v>
      </c>
      <c r="I1608" s="177">
        <f>_xll.qlInterestRateIndexValueDate(Index1M,$H1608)</f>
        <v>50860</v>
      </c>
      <c r="J1608" s="182">
        <f>IFERROR(_xll.qlIndexFixing(Index1M,$H1608,TRUE,_xll.ohTrigger(RecalcTrigger,Trigger1M)),NA())</f>
        <v>1.3482944012846576E-2</v>
      </c>
      <c r="K1608" s="44">
        <f>IFERROR(_xll.qlIndexFixing(Index3M,H1608,TRUE,_xll.ohTrigger(RecalcTrigger,Trigger3M)),NA())</f>
        <v>1.3815287596266632E-2</v>
      </c>
      <c r="L1608" s="44">
        <f>IFERROR(_xll.qlIndexFixing(Index6M,$H1608,TRUE,_xll.ohTrigger(RecalcTrigger,Trigger6M)),NA())</f>
        <v>1.3787488916931209E-2</v>
      </c>
      <c r="M1608" s="183">
        <f>IFERROR(_xll.qlIndexFixing(Index1Y,$H1608,TRUE,_xll.ohTrigger(RecalcTrigger,Trigger1Y)),NA())</f>
        <v>1.3981666028053372E-2</v>
      </c>
      <c r="N1608" s="182">
        <f>IFERROR(_xll.qlIndexFixing(ONIndex1M,I1608,TRUE,_xll.ohTrigger(RecalcTrigger,Trigger1M)),NA())</f>
        <v>1.3487706179127201E-2</v>
      </c>
      <c r="O1608" s="44">
        <f>IFERROR(_xll.qlIndexFixing(ONIndex3M,I1608,TRUE,_xll.ohTrigger(RecalcTrigger,Trigger3M)),NA())</f>
        <v>1.3841613077394399E-2</v>
      </c>
      <c r="P1608" s="44">
        <f>IFERROR(_xll.qlIndexFixing(ONIndex6M,I1608,TRUE,_xll.ohTrigger(RecalcTrigger,Trigger6M)),NA())</f>
        <v>1.3840155134667853E-2</v>
      </c>
      <c r="Q1608" s="183">
        <f>IFERROR(_xll.qlIndexFixing(ONIndex1Y,I1608,TRUE,_xll.ohTrigger(RecalcTrigger,Trigger1Y)),NA())</f>
        <v>1.4087196946395153E-2</v>
      </c>
    </row>
    <row r="1609" spans="2:17" x14ac:dyDescent="0.2">
      <c r="B1609" s="39" t="s">
        <v>42</v>
      </c>
      <c r="D1609" s="42">
        <f>_xll.qlCalendarAdvance(Calendar,$D1608,B1609,"f",FALSE)</f>
        <v>50865</v>
      </c>
      <c r="E1609" s="177">
        <f>_xll.qlInterestRateIndexValueDate(IndexON,D1609)</f>
        <v>50865</v>
      </c>
      <c r="F1609" s="193">
        <f>IFERROR(_xll.qlIndexFixing(IndexON,D1609,TRUE,_xll.ohTrigger(RecalcTrigger,TriggerON)),NA())</f>
        <v>1.3583891008428495E-2</v>
      </c>
      <c r="H1609" s="42">
        <f>_xll.qlCalendarAdvance(Calendar,$H1608,B1609,"f",FALSE)</f>
        <v>50865</v>
      </c>
      <c r="I1609" s="177">
        <f>_xll.qlInterestRateIndexValueDate(Index1M,$H1609)</f>
        <v>50867</v>
      </c>
      <c r="J1609" s="182">
        <f>IFERROR(_xll.qlIndexFixing(Index1M,$H1609,TRUE,_xll.ohTrigger(RecalcTrigger,Trigger1M)),NA())</f>
        <v>1.3473675263715179E-2</v>
      </c>
      <c r="K1609" s="44">
        <f>IFERROR(_xll.qlIndexFixing(Index3M,H1609,TRUE,_xll.ohTrigger(RecalcTrigger,Trigger3M)),NA())</f>
        <v>1.3806768083507193E-2</v>
      </c>
      <c r="L1609" s="44">
        <f>IFERROR(_xll.qlIndexFixing(Index6M,$H1609,TRUE,_xll.ohTrigger(RecalcTrigger,Trigger6M)),NA())</f>
        <v>1.37795051443557E-2</v>
      </c>
      <c r="M1609" s="183">
        <f>IFERROR(_xll.qlIndexFixing(Index1Y,$H1609,TRUE,_xll.ohTrigger(RecalcTrigger,Trigger1Y)),NA())</f>
        <v>1.3972870016462732E-2</v>
      </c>
      <c r="N1609" s="182">
        <f>IFERROR(_xll.qlIndexFixing(ONIndex1M,I1609,TRUE,_xll.ohTrigger(RecalcTrigger,Trigger1M)),NA())</f>
        <v>1.3477037788396373E-2</v>
      </c>
      <c r="O1609" s="44">
        <f>IFERROR(_xll.qlIndexFixing(ONIndex3M,I1609,TRUE,_xll.ohTrigger(RecalcTrigger,Trigger3M)),NA())</f>
        <v>1.3830474473595089E-2</v>
      </c>
      <c r="P1609" s="44">
        <f>IFERROR(_xll.qlIndexFixing(ONIndex6M,I1609,TRUE,_xll.ohTrigger(RecalcTrigger,Trigger6M)),NA())</f>
        <v>1.3829412152084331E-2</v>
      </c>
      <c r="Q1609" s="183">
        <f>IFERROR(_xll.qlIndexFixing(ONIndex1Y,I1609,TRUE,_xll.ohTrigger(RecalcTrigger,Trigger1Y)),NA())</f>
        <v>1.407609182789038E-2</v>
      </c>
    </row>
    <row r="1610" spans="2:17" x14ac:dyDescent="0.2">
      <c r="B1610" s="39" t="s">
        <v>42</v>
      </c>
      <c r="D1610" s="42">
        <f>_xll.qlCalendarAdvance(Calendar,$D1609,B1610,"f",FALSE)</f>
        <v>50872</v>
      </c>
      <c r="E1610" s="177">
        <f>_xll.qlInterestRateIndexValueDate(IndexON,D1610)</f>
        <v>50872</v>
      </c>
      <c r="F1610" s="193">
        <f>IFERROR(_xll.qlIndexFixing(IndexON,D1610,TRUE,_xll.ohTrigger(RecalcTrigger,TriggerON)),NA())</f>
        <v>1.357579800424169E-2</v>
      </c>
      <c r="H1610" s="42">
        <f>_xll.qlCalendarAdvance(Calendar,$H1609,B1610,"f",FALSE)</f>
        <v>50872</v>
      </c>
      <c r="I1610" s="177">
        <f>_xll.qlInterestRateIndexValueDate(Index1M,$H1610)</f>
        <v>50874</v>
      </c>
      <c r="J1610" s="182">
        <f>IFERROR(_xll.qlIndexFixing(Index1M,$H1610,TRUE,_xll.ohTrigger(RecalcTrigger,Trigger1M)),NA())</f>
        <v>1.3465451332124456E-2</v>
      </c>
      <c r="K1610" s="44">
        <f>IFERROR(_xll.qlIndexFixing(Index3M,H1610,TRUE,_xll.ohTrigger(RecalcTrigger,Trigger3M)),NA())</f>
        <v>1.3798279422102631E-2</v>
      </c>
      <c r="L1610" s="44">
        <f>IFERROR(_xll.qlIndexFixing(Index6M,$H1610,TRUE,_xll.ohTrigger(RecalcTrigger,Trigger6M)),NA())</f>
        <v>1.3771557283676164E-2</v>
      </c>
      <c r="M1610" s="183">
        <f>IFERROR(_xll.qlIndexFixing(Index1Y,$H1610,TRUE,_xll.ohTrigger(RecalcTrigger,Trigger1Y)),NA())</f>
        <v>1.3965155745241787E-2</v>
      </c>
      <c r="N1610" s="182">
        <f>IFERROR(_xll.qlIndexFixing(ONIndex1M,I1610,TRUE,_xll.ohTrigger(RecalcTrigger,Trigger1M)),NA())</f>
        <v>1.3471134510689708E-2</v>
      </c>
      <c r="O1610" s="44">
        <f>IFERROR(_xll.qlIndexFixing(ONIndex3M,I1610,TRUE,_xll.ohTrigger(RecalcTrigger,Trigger3M)),NA())</f>
        <v>1.3824307488432552E-2</v>
      </c>
      <c r="P1610" s="44">
        <f>IFERROR(_xll.qlIndexFixing(ONIndex6M,I1610,TRUE,_xll.ohTrigger(RecalcTrigger,Trigger6M)),NA())</f>
        <v>1.3823467517539711E-2</v>
      </c>
      <c r="Q1610" s="183">
        <f>IFERROR(_xll.qlIndexFixing(ONIndex1Y,I1610,TRUE,_xll.ohTrigger(RecalcTrigger,Trigger1Y)),NA())</f>
        <v>1.4069947636095037E-2</v>
      </c>
    </row>
    <row r="1611" spans="2:17" x14ac:dyDescent="0.2">
      <c r="B1611" s="39" t="s">
        <v>42</v>
      </c>
      <c r="D1611" s="42">
        <f>_xll.qlCalendarAdvance(Calendar,$D1610,B1611,"f",FALSE)</f>
        <v>50879</v>
      </c>
      <c r="E1611" s="177">
        <f>_xll.qlInterestRateIndexValueDate(IndexON,D1611)</f>
        <v>50879</v>
      </c>
      <c r="F1611" s="193">
        <f>IFERROR(_xll.qlIndexFixing(IndexON,D1611,TRUE,_xll.ohTrigger(RecalcTrigger,TriggerON)),NA())</f>
        <v>1.3567734359289929E-2</v>
      </c>
      <c r="H1611" s="42">
        <f>_xll.qlCalendarAdvance(Calendar,$H1610,B1611,"f",FALSE)</f>
        <v>50879</v>
      </c>
      <c r="I1611" s="177">
        <f>_xll.qlInterestRateIndexValueDate(Index1M,$H1611)</f>
        <v>50881</v>
      </c>
      <c r="J1611" s="182">
        <f>IFERROR(_xll.qlIndexFixing(Index1M,$H1611,TRUE,_xll.ohTrigger(RecalcTrigger,Trigger1M)),NA())</f>
        <v>1.3457261043479662E-2</v>
      </c>
      <c r="K1611" s="44">
        <f>IFERROR(_xll.qlIndexFixing(Index3M,H1611,TRUE,_xll.ohTrigger(RecalcTrigger,Trigger3M)),NA())</f>
        <v>1.378982181177626E-2</v>
      </c>
      <c r="L1611" s="44">
        <f>IFERROR(_xll.qlIndexFixing(Index6M,$H1611,TRUE,_xll.ohTrigger(RecalcTrigger,Trigger6M)),NA())</f>
        <v>1.3763645535887228E-2</v>
      </c>
      <c r="M1611" s="183">
        <f>IFERROR(_xll.qlIndexFixing(Index1Y,$H1611,TRUE,_xll.ohTrigger(RecalcTrigger,Trigger1Y)),NA())</f>
        <v>1.3957482939387198E-2</v>
      </c>
      <c r="N1611" s="182">
        <f>IFERROR(_xll.qlIndexFixing(ONIndex1M,I1611,TRUE,_xll.ohTrigger(RecalcTrigger,Trigger1M)),NA())</f>
        <v>1.3462898433989068E-2</v>
      </c>
      <c r="O1611" s="44">
        <f>IFERROR(_xll.qlIndexFixing(ONIndex3M,I1611,TRUE,_xll.ohTrigger(RecalcTrigger,Trigger3M)),NA())</f>
        <v>1.3815699233763468E-2</v>
      </c>
      <c r="P1611" s="44">
        <f>IFERROR(_xll.qlIndexFixing(ONIndex6M,I1611,TRUE,_xll.ohTrigger(RecalcTrigger,Trigger6M)),NA())</f>
        <v>1.3815173627564903E-2</v>
      </c>
      <c r="Q1611" s="183">
        <f>IFERROR(_xll.qlIndexFixing(ONIndex1Y,I1611,TRUE,_xll.ohTrigger(RecalcTrigger,Trigger1Y)),NA())</f>
        <v>1.4061376323475372E-2</v>
      </c>
    </row>
    <row r="1612" spans="2:17" x14ac:dyDescent="0.2">
      <c r="B1612" s="39" t="s">
        <v>42</v>
      </c>
      <c r="D1612" s="42">
        <f>_xll.qlCalendarAdvance(Calendar,$D1611,B1612,"f",FALSE)</f>
        <v>50886</v>
      </c>
      <c r="E1612" s="177">
        <f>_xll.qlInterestRateIndexValueDate(IndexON,D1612)</f>
        <v>50886</v>
      </c>
      <c r="F1612" s="193">
        <f>IFERROR(_xll.qlIndexFixing(IndexON,D1612,TRUE,_xll.ohTrigger(RecalcTrigger,TriggerON)),NA())</f>
        <v>1.3559700276291053E-2</v>
      </c>
      <c r="H1612" s="42">
        <f>_xll.qlCalendarAdvance(Calendar,$H1611,B1612,"f",FALSE)</f>
        <v>50886</v>
      </c>
      <c r="I1612" s="177">
        <f>_xll.qlInterestRateIndexValueDate(Index1M,$H1612)</f>
        <v>50888</v>
      </c>
      <c r="J1612" s="182">
        <f>IFERROR(_xll.qlIndexFixing(Index1M,$H1612,TRUE,_xll.ohTrigger(RecalcTrigger,Trigger1M)),NA())</f>
        <v>1.3449104613783014E-2</v>
      </c>
      <c r="K1612" s="44">
        <f>IFERROR(_xll.qlIndexFixing(Index3M,H1612,TRUE,_xll.ohTrigger(RecalcTrigger,Trigger3M)),NA())</f>
        <v>1.3781395452250518E-2</v>
      </c>
      <c r="L1612" s="44">
        <f>IFERROR(_xll.qlIndexFixing(Index6M,$H1612,TRUE,_xll.ohTrigger(RecalcTrigger,Trigger6M)),NA())</f>
        <v>1.3755770101983963E-2</v>
      </c>
      <c r="M1612" s="183">
        <f>IFERROR(_xll.qlIndexFixing(Index1Y,$H1612,TRUE,_xll.ohTrigger(RecalcTrigger,Trigger1Y)),NA())</f>
        <v>1.3949851803429492E-2</v>
      </c>
      <c r="N1612" s="182">
        <f>IFERROR(_xll.qlIndexFixing(ONIndex1M,I1612,TRUE,_xll.ohTrigger(RecalcTrigger,Trigger1M)),NA())</f>
        <v>1.3454695816763618E-2</v>
      </c>
      <c r="O1612" s="44">
        <f>IFERROR(_xll.qlIndexFixing(ONIndex3M,I1612,TRUE,_xll.ohTrigger(RecalcTrigger,Trigger3M)),NA())</f>
        <v>1.3807120937769923E-2</v>
      </c>
      <c r="P1612" s="44">
        <f>IFERROR(_xll.qlIndexFixing(ONIndex6M,I1612,TRUE,_xll.ohTrigger(RecalcTrigger,Trigger6M)),NA())</f>
        <v>1.3806913283316291E-2</v>
      </c>
      <c r="Q1612" s="183">
        <f>IFERROR(_xll.qlIndexFixing(ONIndex1Y,I1612,TRUE,_xll.ohTrigger(RecalcTrigger,Trigger1Y)),NA())</f>
        <v>1.4052840842753156E-2</v>
      </c>
    </row>
    <row r="1613" spans="2:17" x14ac:dyDescent="0.2">
      <c r="B1613" s="39" t="s">
        <v>42</v>
      </c>
      <c r="D1613" s="42">
        <f>_xll.qlCalendarAdvance(Calendar,$D1612,B1613,"f",FALSE)</f>
        <v>50893</v>
      </c>
      <c r="E1613" s="177">
        <f>_xll.qlInterestRateIndexValueDate(IndexON,D1613)</f>
        <v>50893</v>
      </c>
      <c r="F1613" s="193">
        <f>IFERROR(_xll.qlIndexFixing(IndexON,D1613,TRUE,_xll.ohTrigger(RecalcTrigger,TriggerON)),NA())</f>
        <v>1.3551695958202714E-2</v>
      </c>
      <c r="H1613" s="42">
        <f>_xll.qlCalendarAdvance(Calendar,$H1612,B1613,"f",FALSE)</f>
        <v>50893</v>
      </c>
      <c r="I1613" s="177">
        <f>_xll.qlInterestRateIndexValueDate(Index1M,$H1613)</f>
        <v>50895</v>
      </c>
      <c r="J1613" s="182">
        <f>IFERROR(_xll.qlIndexFixing(Index1M,$H1613,TRUE,_xll.ohTrigger(RecalcTrigger,Trigger1M)),NA())</f>
        <v>1.3440982259036727E-2</v>
      </c>
      <c r="K1613" s="44">
        <f>IFERROR(_xll.qlIndexFixing(Index3M,H1613,TRUE,_xll.ohTrigger(RecalcTrigger,Trigger3M)),NA())</f>
        <v>1.377267018176285E-2</v>
      </c>
      <c r="L1613" s="44">
        <f>IFERROR(_xll.qlIndexFixing(Index6M,$H1613,TRUE,_xll.ohTrigger(RecalcTrigger,Trigger6M)),NA())</f>
        <v>1.3747076295573524E-2</v>
      </c>
      <c r="M1613" s="183">
        <f>IFERROR(_xll.qlIndexFixing(Index1Y,$H1613,TRUE,_xll.ohTrigger(RecalcTrigger,Trigger1Y)),NA())</f>
        <v>1.3942262541898537E-2</v>
      </c>
      <c r="N1613" s="182">
        <f>IFERROR(_xll.qlIndexFixing(ONIndex1M,I1613,TRUE,_xll.ohTrigger(RecalcTrigger,Trigger1M)),NA())</f>
        <v>1.344652687492065E-2</v>
      </c>
      <c r="O1613" s="44">
        <f>IFERROR(_xll.qlIndexFixing(ONIndex3M,I1613,TRUE,_xll.ohTrigger(RecalcTrigger,Trigger3M)),NA())</f>
        <v>1.3798572800052256E-2</v>
      </c>
      <c r="P1613" s="44">
        <f>IFERROR(_xll.qlIndexFixing(ONIndex6M,I1613,TRUE,_xll.ohTrigger(RecalcTrigger,Trigger6M)),NA())</f>
        <v>1.3798686684873829E-2</v>
      </c>
      <c r="Q1613" s="183">
        <f>IFERROR(_xll.qlIndexFixing(ONIndex1Y,I1613,TRUE,_xll.ohTrigger(RecalcTrigger,Trigger1Y)),NA())</f>
        <v>1.4044341396406423E-2</v>
      </c>
    </row>
    <row r="1614" spans="2:17" x14ac:dyDescent="0.2">
      <c r="B1614" s="39" t="s">
        <v>42</v>
      </c>
      <c r="D1614" s="42">
        <f>_xll.qlCalendarAdvance(Calendar,$D1613,B1614,"f",FALSE)</f>
        <v>50900</v>
      </c>
      <c r="E1614" s="177">
        <f>_xll.qlInterestRateIndexValueDate(IndexON,D1614)</f>
        <v>50900</v>
      </c>
      <c r="F1614" s="193">
        <f>IFERROR(_xll.qlIndexFixing(IndexON,D1614,TRUE,_xll.ohTrigger(RecalcTrigger,TriggerON)),NA())</f>
        <v>1.3543721607263137E-2</v>
      </c>
      <c r="H1614" s="42">
        <f>_xll.qlCalendarAdvance(Calendar,$H1613,B1614,"f",FALSE)</f>
        <v>50900</v>
      </c>
      <c r="I1614" s="177">
        <f>_xll.qlInterestRateIndexValueDate(Index1M,$H1614)</f>
        <v>50902</v>
      </c>
      <c r="J1614" s="182">
        <f>IFERROR(_xll.qlIndexFixing(Index1M,$H1614,TRUE,_xll.ohTrigger(RecalcTrigger,Trigger1M)),NA())</f>
        <v>1.3432894195235523E-2</v>
      </c>
      <c r="K1614" s="44">
        <f>IFERROR(_xll.qlIndexFixing(Index3M,H1614,TRUE,_xll.ohTrigger(RecalcTrigger,Trigger3M)),NA())</f>
        <v>1.3764308903262848E-2</v>
      </c>
      <c r="L1614" s="44">
        <f>IFERROR(_xll.qlIndexFixing(Index6M,$H1614,TRUE,_xll.ohTrigger(RecalcTrigger,Trigger6M)),NA())</f>
        <v>1.3739281286193184E-2</v>
      </c>
      <c r="M1614" s="183">
        <f>IFERROR(_xll.qlIndexFixing(Index1Y,$H1614,TRUE,_xll.ohTrigger(RecalcTrigger,Trigger1Y)),NA())</f>
        <v>1.3934715359322902E-2</v>
      </c>
      <c r="N1614" s="182">
        <f>IFERROR(_xll.qlIndexFixing(ONIndex1M,I1614,TRUE,_xll.ohTrigger(RecalcTrigger,Trigger1M)),NA())</f>
        <v>1.3438391823967777E-2</v>
      </c>
      <c r="O1614" s="44">
        <f>IFERROR(_xll.qlIndexFixing(ONIndex3M,I1614,TRUE,_xll.ohTrigger(RecalcTrigger,Trigger3M)),NA())</f>
        <v>1.3790055019331504E-2</v>
      </c>
      <c r="P1614" s="44">
        <f>IFERROR(_xll.qlIndexFixing(ONIndex6M,I1614,TRUE,_xll.ohTrigger(RecalcTrigger,Trigger6M)),NA())</f>
        <v>1.3790494032317469E-2</v>
      </c>
      <c r="Q1614" s="183">
        <f>IFERROR(_xll.qlIndexFixing(ONIndex1Y,I1614,TRUE,_xll.ohTrigger(RecalcTrigger,Trigger1Y)),NA())</f>
        <v>1.4035878187073081E-2</v>
      </c>
    </row>
    <row r="1615" spans="2:17" x14ac:dyDescent="0.2">
      <c r="B1615" s="39" t="s">
        <v>42</v>
      </c>
      <c r="D1615" s="42">
        <f>_xll.qlCalendarAdvance(Calendar,$D1614,B1615,"f",FALSE)</f>
        <v>50907</v>
      </c>
      <c r="E1615" s="177">
        <f>_xll.qlInterestRateIndexValueDate(IndexON,D1615)</f>
        <v>50907</v>
      </c>
      <c r="F1615" s="193">
        <f>IFERROR(_xll.qlIndexFixing(IndexON,D1615,TRUE,_xll.ohTrigger(RecalcTrigger,TriggerON)),NA())</f>
        <v>1.3535777426429974E-2</v>
      </c>
      <c r="H1615" s="42">
        <f>_xll.qlCalendarAdvance(Calendar,$H1614,B1615,"f",FALSE)</f>
        <v>50907</v>
      </c>
      <c r="I1615" s="177">
        <f>_xll.qlInterestRateIndexValueDate(Index1M,$H1615)</f>
        <v>50909</v>
      </c>
      <c r="J1615" s="182">
        <f>IFERROR(_xll.qlIndexFixing(Index1M,$H1615,TRUE,_xll.ohTrigger(RecalcTrigger,Trigger1M)),NA())</f>
        <v>1.3424840638386615E-2</v>
      </c>
      <c r="K1615" s="44">
        <f>IFERROR(_xll.qlIndexFixing(Index3M,H1615,TRUE,_xll.ohTrigger(RecalcTrigger,Trigger3M)),NA())</f>
        <v>1.3755979490401667E-2</v>
      </c>
      <c r="L1615" s="44">
        <f>IFERROR(_xll.qlIndexFixing(Index6M,$H1615,TRUE,_xll.ohTrigger(RecalcTrigger,Trigger6M)),NA())</f>
        <v>1.3731523241458383E-2</v>
      </c>
      <c r="M1615" s="183">
        <f>IFERROR(_xll.qlIndexFixing(Index1Y,$H1615,TRUE,_xll.ohTrigger(RecalcTrigger,Trigger1Y)),NA())</f>
        <v>1.3927210460230287E-2</v>
      </c>
      <c r="N1615" s="182">
        <f>IFERROR(_xll.qlIndexFixing(ONIndex1M,I1615,TRUE,_xll.ohTrigger(RecalcTrigger,Trigger1M)),NA())</f>
        <v>1.3430290880052098E-2</v>
      </c>
      <c r="O1615" s="44">
        <f>IFERROR(_xll.qlIndexFixing(ONIndex3M,I1615,TRUE,_xll.ohTrigger(RecalcTrigger,Trigger3M)),NA())</f>
        <v>1.3781567795367877E-2</v>
      </c>
      <c r="P1615" s="44">
        <f>IFERROR(_xll.qlIndexFixing(ONIndex6M,I1615,TRUE,_xll.ohTrigger(RecalcTrigger,Trigger6M)),NA())</f>
        <v>1.3782335525567291E-2</v>
      </c>
      <c r="Q1615" s="183">
        <f>IFERROR(_xll.qlIndexFixing(ONIndex1Y,I1615,TRUE,_xll.ohTrigger(RecalcTrigger,Trigger1Y)),NA())</f>
        <v>1.4027451417470971E-2</v>
      </c>
    </row>
    <row r="1616" spans="2:17" x14ac:dyDescent="0.2">
      <c r="B1616" s="39" t="s">
        <v>42</v>
      </c>
      <c r="D1616" s="42">
        <f>_xll.qlCalendarAdvance(Calendar,$D1615,B1616,"f",FALSE)</f>
        <v>50914</v>
      </c>
      <c r="E1616" s="177">
        <f>_xll.qlInterestRateIndexValueDate(IndexON,D1616)</f>
        <v>50914</v>
      </c>
      <c r="F1616" s="193">
        <f>IFERROR(_xll.qlIndexFixing(IndexON,D1616,TRUE,_xll.ohTrigger(RecalcTrigger,TriggerON)),NA())</f>
        <v>1.3527863618341129E-2</v>
      </c>
      <c r="H1616" s="42">
        <f>_xll.qlCalendarAdvance(Calendar,$H1615,B1616,"f",FALSE)</f>
        <v>50914</v>
      </c>
      <c r="I1616" s="177">
        <f>_xll.qlInterestRateIndexValueDate(Index1M,$H1616)</f>
        <v>50916</v>
      </c>
      <c r="J1616" s="182">
        <f>IFERROR(_xll.qlIndexFixing(Index1M,$H1616,TRUE,_xll.ohTrigger(RecalcTrigger,Trigger1M)),NA())</f>
        <v>1.3416821804487222E-2</v>
      </c>
      <c r="K1616" s="44">
        <f>IFERROR(_xll.qlIndexFixing(Index3M,H1616,TRUE,_xll.ohTrigger(RecalcTrigger,Trigger3M)),NA())</f>
        <v>1.3747682142906502E-2</v>
      </c>
      <c r="L1616" s="44">
        <f>IFERROR(_xll.qlIndexFixing(Index6M,$H1616,TRUE,_xll.ohTrigger(RecalcTrigger,Trigger6M)),NA())</f>
        <v>1.3723802362373496E-2</v>
      </c>
      <c r="M1616" s="183">
        <f>IFERROR(_xll.qlIndexFixing(Index1Y,$H1616,TRUE,_xll.ohTrigger(RecalcTrigger,Trigger1Y)),NA())</f>
        <v>1.3919748049147954E-2</v>
      </c>
      <c r="N1616" s="182">
        <f>IFERROR(_xll.qlIndexFixing(ONIndex1M,I1616,TRUE,_xll.ohTrigger(RecalcTrigger,Trigger1M)),NA())</f>
        <v>1.3422224258841098E-2</v>
      </c>
      <c r="O1616" s="44">
        <f>IFERROR(_xll.qlIndexFixing(ONIndex3M,I1616,TRUE,_xll.ohTrigger(RecalcTrigger,Trigger3M)),NA())</f>
        <v>1.3773111326962351E-2</v>
      </c>
      <c r="P1616" s="44">
        <f>IFERROR(_xll.qlIndexFixing(ONIndex6M,I1616,TRUE,_xll.ohTrigger(RecalcTrigger,Trigger6M)),NA())</f>
        <v>1.3774211364703248E-2</v>
      </c>
      <c r="Q1616" s="183">
        <f>IFERROR(_xll.qlIndexFixing(ONIndex1Y,I1616,TRUE,_xll.ohTrigger(RecalcTrigger,Trigger1Y)),NA())</f>
        <v>1.4019061290158064E-2</v>
      </c>
    </row>
    <row r="1617" spans="2:17" x14ac:dyDescent="0.2">
      <c r="B1617" s="39" t="s">
        <v>42</v>
      </c>
      <c r="D1617" s="42">
        <f>_xll.qlCalendarAdvance(Calendar,$D1616,B1617,"f",FALSE)</f>
        <v>50921</v>
      </c>
      <c r="E1617" s="177">
        <f>_xll.qlInterestRateIndexValueDate(IndexON,D1617)</f>
        <v>50921</v>
      </c>
      <c r="F1617" s="193">
        <f>IFERROR(_xll.qlIndexFixing(IndexON,D1617,TRUE,_xll.ohTrigger(RecalcTrigger,TriggerON)),NA())</f>
        <v>1.3519980385634511E-2</v>
      </c>
      <c r="H1617" s="42">
        <f>_xll.qlCalendarAdvance(Calendar,$H1616,B1617,"f",FALSE)</f>
        <v>50921</v>
      </c>
      <c r="I1617" s="177">
        <f>_xll.qlInterestRateIndexValueDate(Index1M,$H1617)</f>
        <v>50923</v>
      </c>
      <c r="J1617" s="182">
        <f>IFERROR(_xll.qlIndexFixing(Index1M,$H1617,TRUE,_xll.ohTrigger(RecalcTrigger,Trigger1M)),NA())</f>
        <v>1.340883790952957E-2</v>
      </c>
      <c r="K1617" s="44">
        <f>IFERROR(_xll.qlIndexFixing(Index3M,H1617,TRUE,_xll.ohTrigger(RecalcTrigger,Trigger3M)),NA())</f>
        <v>1.3739417060497592E-2</v>
      </c>
      <c r="L1617" s="44">
        <f>IFERROR(_xll.qlIndexFixing(Index6M,$H1617,TRUE,_xll.ohTrigger(RecalcTrigger,Trigger6M)),NA())</f>
        <v>1.3716944675445495E-2</v>
      </c>
      <c r="M1617" s="183">
        <f>IFERROR(_xll.qlIndexFixing(Index1Y,$H1617,TRUE,_xll.ohTrigger(RecalcTrigger,Trigger1Y)),NA())</f>
        <v>1.3912328330602085E-2</v>
      </c>
      <c r="N1617" s="182">
        <f>IFERROR(_xll.qlIndexFixing(ONIndex1M,I1617,TRUE,_xll.ohTrigger(RecalcTrigger,Trigger1M)),NA())</f>
        <v>1.3414192176242068E-2</v>
      </c>
      <c r="O1617" s="44">
        <f>IFERROR(_xll.qlIndexFixing(ONIndex3M,I1617,TRUE,_xll.ohTrigger(RecalcTrigger,Trigger3M)),NA())</f>
        <v>1.3764685813635325E-2</v>
      </c>
      <c r="P1617" s="44">
        <f>IFERROR(_xll.qlIndexFixing(ONIndex6M,I1617,TRUE,_xll.ohTrigger(RecalcTrigger,Trigger6M)),NA())</f>
        <v>1.3766121749805293E-2</v>
      </c>
      <c r="Q1617" s="183">
        <f>IFERROR(_xll.qlIndexFixing(ONIndex1Y,I1617,TRUE,_xll.ohTrigger(RecalcTrigger,Trigger1Y)),NA())</f>
        <v>1.401070800769233E-2</v>
      </c>
    </row>
    <row r="1618" spans="2:17" x14ac:dyDescent="0.2">
      <c r="B1618" s="39" t="s">
        <v>42</v>
      </c>
      <c r="D1618" s="42">
        <f>_xll.qlCalendarAdvance(Calendar,$D1617,B1618,"f",FALSE)</f>
        <v>50928</v>
      </c>
      <c r="E1618" s="177">
        <f>_xll.qlInterestRateIndexValueDate(IndexON,D1618)</f>
        <v>50928</v>
      </c>
      <c r="F1618" s="193">
        <f>IFERROR(_xll.qlIndexFixing(IndexON,D1618,TRUE,_xll.ohTrigger(RecalcTrigger,TriggerON)),NA())</f>
        <v>1.3512127931107898E-2</v>
      </c>
      <c r="H1618" s="42">
        <f>_xll.qlCalendarAdvance(Calendar,$H1617,B1618,"f",FALSE)</f>
        <v>50928</v>
      </c>
      <c r="I1618" s="177">
        <f>_xll.qlInterestRateIndexValueDate(Index1M,$H1618)</f>
        <v>50930</v>
      </c>
      <c r="J1618" s="182">
        <f>IFERROR(_xll.qlIndexFixing(Index1M,$H1618,TRUE,_xll.ohTrigger(RecalcTrigger,Trigger1M)),NA())</f>
        <v>1.3400889169518371E-2</v>
      </c>
      <c r="K1618" s="44">
        <f>IFERROR(_xll.qlIndexFixing(Index3M,H1618,TRUE,_xll.ohTrigger(RecalcTrigger,Trigger3M)),NA())</f>
        <v>1.3731184442900389E-2</v>
      </c>
      <c r="L1618" s="44">
        <f>IFERROR(_xll.qlIndexFixing(Index6M,$H1618,TRUE,_xll.ohTrigger(RecalcTrigger,Trigger6M)),NA())</f>
        <v>1.3709291345659184E-2</v>
      </c>
      <c r="M1618" s="183">
        <f>IFERROR(_xll.qlIndexFixing(Index1Y,$H1618,TRUE,_xll.ohTrigger(RecalcTrigger,Trigger1Y)),NA())</f>
        <v>1.3904951509118206E-2</v>
      </c>
      <c r="N1618" s="182">
        <f>IFERROR(_xll.qlIndexFixing(ONIndex1M,I1618,TRUE,_xll.ohTrigger(RecalcTrigger,Trigger1M)),NA())</f>
        <v>1.3406194848082365E-2</v>
      </c>
      <c r="O1618" s="44">
        <f>IFERROR(_xll.qlIndexFixing(ONIndex3M,I1618,TRUE,_xll.ohTrigger(RecalcTrigger,Trigger3M)),NA())</f>
        <v>1.3756291454347647E-2</v>
      </c>
      <c r="P1618" s="44">
        <f>IFERROR(_xll.qlIndexFixing(ONIndex6M,I1618,TRUE,_xll.ohTrigger(RecalcTrigger,Trigger6M)),NA())</f>
        <v>1.3758066880793507E-2</v>
      </c>
      <c r="Q1618" s="183">
        <f>IFERROR(_xll.qlIndexFixing(ONIndex1Y,I1618,TRUE,_xll.ohTrigger(RecalcTrigger,Trigger1Y)),NA())</f>
        <v>1.4002391772631739E-2</v>
      </c>
    </row>
    <row r="1619" spans="2:17" x14ac:dyDescent="0.2">
      <c r="B1619" s="39" t="s">
        <v>42</v>
      </c>
      <c r="D1619" s="42">
        <f>_xll.qlCalendarAdvance(Calendar,$D1618,B1619,"f",FALSE)</f>
        <v>50935</v>
      </c>
      <c r="E1619" s="177">
        <f>_xll.qlInterestRateIndexValueDate(IndexON,D1619)</f>
        <v>50935</v>
      </c>
      <c r="F1619" s="193">
        <f>IFERROR(_xll.qlIndexFixing(IndexON,D1619,TRUE,_xll.ohTrigger(RecalcTrigger,TriggerON)),NA())</f>
        <v>1.3504306457239323E-2</v>
      </c>
      <c r="H1619" s="42">
        <f>_xll.qlCalendarAdvance(Calendar,$H1618,B1619,"f",FALSE)</f>
        <v>50935</v>
      </c>
      <c r="I1619" s="177">
        <f>_xll.qlInterestRateIndexValueDate(Index1M,$H1619)</f>
        <v>50937</v>
      </c>
      <c r="J1619" s="182">
        <f>IFERROR(_xll.qlIndexFixing(Index1M,$H1619,TRUE,_xll.ohTrigger(RecalcTrigger,Trigger1M)),NA())</f>
        <v>1.3392975800450846E-2</v>
      </c>
      <c r="K1619" s="44">
        <f>IFERROR(_xll.qlIndexFixing(Index3M,H1619,TRUE,_xll.ohTrigger(RecalcTrigger,Trigger3M)),NA())</f>
        <v>1.3722984489834267E-2</v>
      </c>
      <c r="L1619" s="44">
        <f>IFERROR(_xll.qlIndexFixing(Index6M,$H1619,TRUE,_xll.ohTrigger(RecalcTrigger,Trigger6M)),NA())</f>
        <v>1.3701675736683828E-2</v>
      </c>
      <c r="M1619" s="183">
        <f>IFERROR(_xll.qlIndexFixing(Index1Y,$H1619,TRUE,_xll.ohTrigger(RecalcTrigger,Trigger1Y)),NA())</f>
        <v>1.3897617789220974E-2</v>
      </c>
      <c r="N1619" s="182">
        <f>IFERROR(_xll.qlIndexFixing(ONIndex1M,I1619,TRUE,_xll.ohTrigger(RecalcTrigger,Trigger1M)),NA())</f>
        <v>1.3398232490029471E-2</v>
      </c>
      <c r="O1619" s="44">
        <f>IFERROR(_xll.qlIndexFixing(ONIndex3M,I1619,TRUE,_xll.ohTrigger(RecalcTrigger,Trigger3M)),NA())</f>
        <v>1.3747928448619717E-2</v>
      </c>
      <c r="P1619" s="44">
        <f>IFERROR(_xll.qlIndexFixing(ONIndex6M,I1619,TRUE,_xll.ohTrigger(RecalcTrigger,Trigger6M)),NA())</f>
        <v>1.3750046957827777E-2</v>
      </c>
      <c r="Q1619" s="183">
        <f>IFERROR(_xll.qlIndexFixing(ONIndex1Y,I1619,TRUE,_xll.ohTrigger(RecalcTrigger,Trigger1Y)),NA())</f>
        <v>1.3994112787774071E-2</v>
      </c>
    </row>
    <row r="1620" spans="2:17" x14ac:dyDescent="0.2">
      <c r="B1620" s="39" t="s">
        <v>42</v>
      </c>
      <c r="D1620" s="42">
        <f>_xll.qlCalendarAdvance(Calendar,$D1619,B1620,"f",FALSE)</f>
        <v>50942</v>
      </c>
      <c r="E1620" s="177">
        <f>_xll.qlInterestRateIndexValueDate(IndexON,D1620)</f>
        <v>50942</v>
      </c>
      <c r="F1620" s="193">
        <f>IFERROR(_xll.qlIndexFixing(IndexON,D1620,TRUE,_xll.ohTrigger(RecalcTrigger,TriggerON)),NA())</f>
        <v>1.3496516166906503E-2</v>
      </c>
      <c r="H1620" s="42">
        <f>_xll.qlCalendarAdvance(Calendar,$H1619,B1620,"f",FALSE)</f>
        <v>50942</v>
      </c>
      <c r="I1620" s="177">
        <f>_xll.qlInterestRateIndexValueDate(Index1M,$H1620)</f>
        <v>50944</v>
      </c>
      <c r="J1620" s="182">
        <f>IFERROR(_xll.qlIndexFixing(Index1M,$H1620,TRUE,_xll.ohTrigger(RecalcTrigger,Trigger1M)),NA())</f>
        <v>1.3385098018324215E-2</v>
      </c>
      <c r="K1620" s="44">
        <f>IFERROR(_xll.qlIndexFixing(Index3M,H1620,TRUE,_xll.ohTrigger(RecalcTrigger,Trigger3M)),NA())</f>
        <v>1.3714817401022941E-2</v>
      </c>
      <c r="L1620" s="44">
        <f>IFERROR(_xll.qlIndexFixing(Index6M,$H1620,TRUE,_xll.ohTrigger(RecalcTrigger,Trigger6M)),NA())</f>
        <v>1.3694098049504014E-2</v>
      </c>
      <c r="M1620" s="183">
        <f>IFERROR(_xll.qlIndexFixing(Index1Y,$H1620,TRUE,_xll.ohTrigger(RecalcTrigger,Trigger1Y)),NA())</f>
        <v>1.3890327375435482E-2</v>
      </c>
      <c r="N1620" s="182">
        <f>IFERROR(_xll.qlIndexFixing(ONIndex1M,I1620,TRUE,_xll.ohTrigger(RecalcTrigger,Trigger1M)),NA())</f>
        <v>1.3390305317990681E-2</v>
      </c>
      <c r="O1620" s="44">
        <f>IFERROR(_xll.qlIndexFixing(ONIndex3M,I1620,TRUE,_xll.ohTrigger(RecalcTrigger,Trigger3M)),NA())</f>
        <v>1.3739596995572256E-2</v>
      </c>
      <c r="P1620" s="44">
        <f>IFERROR(_xll.qlIndexFixing(ONIndex6M,I1620,TRUE,_xll.ohTrigger(RecalcTrigger,Trigger6M)),NA())</f>
        <v>1.3742062180908121E-2</v>
      </c>
      <c r="Q1620" s="183">
        <f>IFERROR(_xll.qlIndexFixing(ONIndex1Y,I1620,TRUE,_xll.ohTrigger(RecalcTrigger,Trigger1Y)),NA())</f>
        <v>1.398587125559736E-2</v>
      </c>
    </row>
    <row r="1621" spans="2:17" x14ac:dyDescent="0.2">
      <c r="B1621" s="39" t="s">
        <v>42</v>
      </c>
      <c r="D1621" s="42">
        <f>_xll.qlCalendarAdvance(Calendar,$D1620,B1621,"f",FALSE)</f>
        <v>50949</v>
      </c>
      <c r="E1621" s="177">
        <f>_xll.qlInterestRateIndexValueDate(IndexON,D1621)</f>
        <v>50949</v>
      </c>
      <c r="F1621" s="193">
        <f>IFERROR(_xll.qlIndexFixing(IndexON,D1621,TRUE,_xll.ohTrigger(RecalcTrigger,TriggerON)),NA())</f>
        <v>1.3488757262667406E-2</v>
      </c>
      <c r="H1621" s="42">
        <f>_xll.qlCalendarAdvance(Calendar,$H1620,B1621,"f",FALSE)</f>
        <v>50949</v>
      </c>
      <c r="I1621" s="177">
        <f>_xll.qlInterestRateIndexValueDate(Index1M,$H1621)</f>
        <v>50951</v>
      </c>
      <c r="J1621" s="182">
        <f>IFERROR(_xll.qlIndexFixing(Index1M,$H1621,TRUE,_xll.ohTrigger(RecalcTrigger,Trigger1M)),NA())</f>
        <v>1.3378182349174286E-2</v>
      </c>
      <c r="K1621" s="44">
        <f>IFERROR(_xll.qlIndexFixing(Index3M,H1621,TRUE,_xll.ohTrigger(RecalcTrigger,Trigger3M)),NA())</f>
        <v>1.3706683376185781E-2</v>
      </c>
      <c r="L1621" s="44">
        <f>IFERROR(_xll.qlIndexFixing(Index6M,$H1621,TRUE,_xll.ohTrigger(RecalcTrigger,Trigger6M)),NA())</f>
        <v>1.3686558485105197E-2</v>
      </c>
      <c r="M1621" s="183">
        <f>IFERROR(_xll.qlIndexFixing(Index1Y,$H1621,TRUE,_xll.ohTrigger(RecalcTrigger,Trigger1Y)),NA())</f>
        <v>1.3883748695980965E-2</v>
      </c>
      <c r="N1621" s="182">
        <f>IFERROR(_xll.qlIndexFixing(ONIndex1M,I1621,TRUE,_xll.ohTrigger(RecalcTrigger,Trigger1M)),NA())</f>
        <v>1.338241354795322E-2</v>
      </c>
      <c r="O1621" s="44">
        <f>IFERROR(_xll.qlIndexFixing(ONIndex3M,I1621,TRUE,_xll.ohTrigger(RecalcTrigger,Trigger3M)),NA())</f>
        <v>1.373129729440592E-2</v>
      </c>
      <c r="P1621" s="44">
        <f>IFERROR(_xll.qlIndexFixing(ONIndex6M,I1621,TRUE,_xll.ohTrigger(RecalcTrigger,Trigger6M)),NA())</f>
        <v>1.3734112750034555E-2</v>
      </c>
      <c r="Q1621" s="183">
        <f>IFERROR(_xll.qlIndexFixing(ONIndex1Y,I1621,TRUE,_xll.ohTrigger(RecalcTrigger,Trigger1Y)),NA())</f>
        <v>1.3977667378739511E-2</v>
      </c>
    </row>
    <row r="1622" spans="2:17" x14ac:dyDescent="0.2">
      <c r="B1622" s="39" t="s">
        <v>42</v>
      </c>
      <c r="D1622" s="42">
        <f>_xll.qlCalendarAdvance(Calendar,$D1621,B1622,"f",FALSE)</f>
        <v>50956</v>
      </c>
      <c r="E1622" s="177">
        <f>_xll.qlInterestRateIndexValueDate(IndexON,D1622)</f>
        <v>50956</v>
      </c>
      <c r="F1622" s="193">
        <f>IFERROR(_xll.qlIndexFixing(IndexON,D1622,TRUE,_xll.ohTrigger(RecalcTrigger,TriggerON)),NA())</f>
        <v>1.3481029947239875E-2</v>
      </c>
      <c r="H1622" s="42">
        <f>_xll.qlCalendarAdvance(Calendar,$H1621,B1622,"f",FALSE)</f>
        <v>50956</v>
      </c>
      <c r="I1622" s="177">
        <f>_xll.qlInterestRateIndexValueDate(Index1M,$H1622)</f>
        <v>50958</v>
      </c>
      <c r="J1622" s="182">
        <f>IFERROR(_xll.qlIndexFixing(Index1M,$H1622,TRUE,_xll.ohTrigger(RecalcTrigger,Trigger1M)),NA())</f>
        <v>1.3369450078887513E-2</v>
      </c>
      <c r="K1622" s="44">
        <f>IFERROR(_xll.qlIndexFixing(Index3M,H1622,TRUE,_xll.ohTrigger(RecalcTrigger,Trigger3M)),NA())</f>
        <v>1.3698582615043029E-2</v>
      </c>
      <c r="L1622" s="44">
        <f>IFERROR(_xll.qlIndexFixing(Index6M,$H1622,TRUE,_xll.ohTrigger(RecalcTrigger,Trigger6M)),NA())</f>
        <v>1.3678268822666614E-2</v>
      </c>
      <c r="M1622" s="183">
        <f>IFERROR(_xll.qlIndexFixing(Index1Y,$H1622,TRUE,_xll.ohTrigger(RecalcTrigger,Trigger1Y)),NA())</f>
        <v>1.3875877284295094E-2</v>
      </c>
      <c r="N1622" s="182">
        <f>IFERROR(_xll.qlIndexFixing(ONIndex1M,I1622,TRUE,_xll.ohTrigger(RecalcTrigger,Trigger1M)),NA())</f>
        <v>1.3374557395424702E-2</v>
      </c>
      <c r="O1622" s="44">
        <f>IFERROR(_xll.qlIndexFixing(ONIndex3M,I1622,TRUE,_xll.ohTrigger(RecalcTrigger,Trigger3M)),NA())</f>
        <v>1.37230295444013E-2</v>
      </c>
      <c r="P1622" s="44">
        <f>IFERROR(_xll.qlIndexFixing(ONIndex6M,I1622,TRUE,_xll.ohTrigger(RecalcTrigger,Trigger6M)),NA())</f>
        <v>1.3726198865366968E-2</v>
      </c>
      <c r="Q1622" s="183">
        <f>IFERROR(_xll.qlIndexFixing(ONIndex1Y,I1622,TRUE,_xll.ohTrigger(RecalcTrigger,Trigger1Y)),NA())</f>
        <v>1.3969501359758496E-2</v>
      </c>
    </row>
    <row r="1623" spans="2:17" x14ac:dyDescent="0.2">
      <c r="B1623" s="39" t="s">
        <v>42</v>
      </c>
      <c r="D1623" s="42">
        <f>_xll.qlCalendarAdvance(Calendar,$D1622,B1623,"f",FALSE)</f>
        <v>50963</v>
      </c>
      <c r="E1623" s="177">
        <f>_xll.qlInterestRateIndexValueDate(IndexON,D1623)</f>
        <v>50963</v>
      </c>
      <c r="F1623" s="193">
        <f>IFERROR(_xll.qlIndexFixing(IndexON,D1623,TRUE,_xll.ohTrigger(RecalcTrigger,TriggerON)),NA())</f>
        <v>1.3473334423341754E-2</v>
      </c>
      <c r="H1623" s="42">
        <f>_xll.qlCalendarAdvance(Calendar,$H1622,B1623,"f",FALSE)</f>
        <v>50963</v>
      </c>
      <c r="I1623" s="177">
        <f>_xll.qlInterestRateIndexValueDate(Index1M,$H1623)</f>
        <v>50965</v>
      </c>
      <c r="J1623" s="182">
        <f>IFERROR(_xll.qlIndexFixing(Index1M,$H1623,TRUE,_xll.ohTrigger(RecalcTrigger,Trigger1M)),NA())</f>
        <v>1.3361680353569383E-2</v>
      </c>
      <c r="K1623" s="44">
        <f>IFERROR(_xll.qlIndexFixing(Index3M,H1623,TRUE,_xll.ohTrigger(RecalcTrigger,Trigger3M)),NA())</f>
        <v>1.369051531731145E-2</v>
      </c>
      <c r="L1623" s="44">
        <f>IFERROR(_xll.qlIndexFixing(Index6M,$H1623,TRUE,_xll.ohTrigger(RecalcTrigger,Trigger6M)),NA())</f>
        <v>1.3670813731186122E-2</v>
      </c>
      <c r="M1623" s="183">
        <f>IFERROR(_xll.qlIndexFixing(Index1Y,$H1623,TRUE,_xll.ohTrigger(RecalcTrigger,Trigger1Y)),NA())</f>
        <v>1.3868718015987774E-2</v>
      </c>
      <c r="N1623" s="182">
        <f>IFERROR(_xll.qlIndexFixing(ONIndex1M,I1623,TRUE,_xll.ohTrigger(RecalcTrigger,Trigger1M)),NA())</f>
        <v>1.3366737076392354E-2</v>
      </c>
      <c r="O1623" s="44">
        <f>IFERROR(_xll.qlIndexFixing(ONIndex3M,I1623,TRUE,_xll.ohTrigger(RecalcTrigger,Trigger3M)),NA())</f>
        <v>1.3714793944759052E-2</v>
      </c>
      <c r="P1623" s="44">
        <f>IFERROR(_xll.qlIndexFixing(ONIndex6M,I1623,TRUE,_xll.ohTrigger(RecalcTrigger,Trigger6M)),NA())</f>
        <v>1.3718320726585631E-2</v>
      </c>
      <c r="Q1623" s="183">
        <f>IFERROR(_xll.qlIndexFixing(ONIndex1Y,I1623,TRUE,_xll.ohTrigger(RecalcTrigger,Trigger1Y)),NA())</f>
        <v>1.3961373401292221E-2</v>
      </c>
    </row>
    <row r="1624" spans="2:17" x14ac:dyDescent="0.2">
      <c r="B1624" s="39" t="s">
        <v>42</v>
      </c>
      <c r="D1624" s="42">
        <f>_xll.qlCalendarAdvance(Calendar,$D1623,B1624,"f",FALSE)</f>
        <v>50970</v>
      </c>
      <c r="E1624" s="177">
        <f>_xll.qlInterestRateIndexValueDate(IndexON,D1624)</f>
        <v>50970</v>
      </c>
      <c r="F1624" s="193">
        <f>IFERROR(_xll.qlIndexFixing(IndexON,D1624,TRUE,_xll.ohTrigger(RecalcTrigger,TriggerON)),NA())</f>
        <v>1.3465670893531012E-2</v>
      </c>
      <c r="H1624" s="42">
        <f>_xll.qlCalendarAdvance(Calendar,$H1623,B1624,"f",FALSE)</f>
        <v>50970</v>
      </c>
      <c r="I1624" s="177">
        <f>_xll.qlInterestRateIndexValueDate(Index1M,$H1624)</f>
        <v>50972</v>
      </c>
      <c r="J1624" s="182">
        <f>IFERROR(_xll.qlIndexFixing(Index1M,$H1624,TRUE,_xll.ohTrigger(RecalcTrigger,Trigger1M)),NA())</f>
        <v>1.3353947079181028E-2</v>
      </c>
      <c r="K1624" s="44">
        <f>IFERROR(_xll.qlIndexFixing(Index3M,H1624,TRUE,_xll.ohTrigger(RecalcTrigger,Trigger3M)),NA())</f>
        <v>1.3682481682709547E-2</v>
      </c>
      <c r="L1624" s="44">
        <f>IFERROR(_xll.qlIndexFixing(Index6M,$H1624,TRUE,_xll.ohTrigger(RecalcTrigger,Trigger6M)),NA())</f>
        <v>1.3663397413359597E-2</v>
      </c>
      <c r="M1624" s="183">
        <f>IFERROR(_xll.qlIndexFixing(Index1Y,$H1624,TRUE,_xll.ohTrigger(RecalcTrigger,Trigger1Y)),NA())</f>
        <v>1.3861602871886701E-2</v>
      </c>
      <c r="N1624" s="182">
        <f>IFERROR(_xll.qlIndexFixing(ONIndex1M,I1624,TRUE,_xll.ohTrigger(RecalcTrigger,Trigger1M)),NA())</f>
        <v>1.3358952806763469E-2</v>
      </c>
      <c r="O1624" s="44">
        <f>IFERROR(_xll.qlIndexFixing(ONIndex3M,I1624,TRUE,_xll.ohTrigger(RecalcTrigger,Trigger3M)),NA())</f>
        <v>1.3706590694759768E-2</v>
      </c>
      <c r="P1624" s="44">
        <f>IFERROR(_xll.qlIndexFixing(ONIndex6M,I1624,TRUE,_xll.ohTrigger(RecalcTrigger,Trigger6M)),NA())</f>
        <v>1.3710478534170178E-2</v>
      </c>
      <c r="Q1624" s="183">
        <f>IFERROR(_xll.qlIndexFixing(ONIndex1Y,I1624,TRUE,_xll.ohTrigger(RecalcTrigger,Trigger1Y)),NA())</f>
        <v>1.3953283705978592E-2</v>
      </c>
    </row>
    <row r="1625" spans="2:17" x14ac:dyDescent="0.2">
      <c r="B1625" s="39" t="s">
        <v>42</v>
      </c>
      <c r="D1625" s="42">
        <f>_xll.qlCalendarAdvance(Calendar,$D1624,B1625,"f",FALSE)</f>
        <v>50977</v>
      </c>
      <c r="E1625" s="177">
        <f>_xll.qlInterestRateIndexValueDate(IndexON,D1625)</f>
        <v>50977</v>
      </c>
      <c r="F1625" s="193">
        <f>IFERROR(_xll.qlIndexFixing(IndexON,D1625,TRUE,_xll.ohTrigger(RecalcTrigger,TriggerON)),NA())</f>
        <v>1.3458039560685364E-2</v>
      </c>
      <c r="H1625" s="42">
        <f>_xll.qlCalendarAdvance(Calendar,$H1624,B1625,"f",FALSE)</f>
        <v>50977</v>
      </c>
      <c r="I1625" s="177">
        <f>_xll.qlInterestRateIndexValueDate(Index1M,$H1625)</f>
        <v>50979</v>
      </c>
      <c r="J1625" s="182">
        <f>IFERROR(_xll.qlIndexFixing(Index1M,$H1625,TRUE,_xll.ohTrigger(RecalcTrigger,Trigger1M)),NA())</f>
        <v>1.3346250471722165E-2</v>
      </c>
      <c r="K1625" s="44">
        <f>IFERROR(_xll.qlIndexFixing(Index3M,H1625,TRUE,_xll.ohTrigger(RecalcTrigger,Trigger3M)),NA())</f>
        <v>1.3674481910954083E-2</v>
      </c>
      <c r="L1625" s="44">
        <f>IFERROR(_xll.qlIndexFixing(Index6M,$H1625,TRUE,_xll.ohTrigger(RecalcTrigger,Trigger6M)),NA())</f>
        <v>1.3656020070184537E-2</v>
      </c>
      <c r="M1625" s="183">
        <f>IFERROR(_xll.qlIndexFixing(Index1Y,$H1625,TRUE,_xll.ohTrigger(RecalcTrigger,Trigger1Y)),NA())</f>
        <v>1.3854532056516097E-2</v>
      </c>
      <c r="N1625" s="182">
        <f>IFERROR(_xll.qlIndexFixing(ONIndex1M,I1625,TRUE,_xll.ohTrigger(RecalcTrigger,Trigger1M)),NA())</f>
        <v>1.335120480220553E-2</v>
      </c>
      <c r="O1625" s="44">
        <f>IFERROR(_xll.qlIndexFixing(ONIndex3M,I1625,TRUE,_xll.ohTrigger(RecalcTrigger,Trigger3M)),NA())</f>
        <v>1.3698419993524169E-2</v>
      </c>
      <c r="P1625" s="44">
        <f>IFERROR(_xll.qlIndexFixing(ONIndex6M,I1625,TRUE,_xll.ohTrigger(RecalcTrigger,Trigger6M)),NA())</f>
        <v>1.3702672487880818E-2</v>
      </c>
      <c r="Q1625" s="183">
        <f>IFERROR(_xll.qlIndexFixing(ONIndex1Y,I1625,TRUE,_xll.ohTrigger(RecalcTrigger,Trigger1Y)),NA())</f>
        <v>1.394523247637558E-2</v>
      </c>
    </row>
    <row r="1626" spans="2:17" x14ac:dyDescent="0.2">
      <c r="B1626" s="39" t="s">
        <v>42</v>
      </c>
      <c r="D1626" s="42">
        <f>_xll.qlCalendarAdvance(Calendar,$D1625,B1626,"f",FALSE)</f>
        <v>50984</v>
      </c>
      <c r="E1626" s="177">
        <f>_xll.qlInterestRateIndexValueDate(IndexON,D1626)</f>
        <v>50984</v>
      </c>
      <c r="F1626" s="193">
        <f>IFERROR(_xll.qlIndexFixing(IndexON,D1626,TRUE,_xll.ohTrigger(RecalcTrigger,TriggerON)),NA())</f>
        <v>1.3450440627362781E-2</v>
      </c>
      <c r="H1626" s="42">
        <f>_xll.qlCalendarAdvance(Calendar,$H1625,B1626,"f",FALSE)</f>
        <v>50984</v>
      </c>
      <c r="I1626" s="177">
        <f>_xll.qlInterestRateIndexValueDate(Index1M,$H1626)</f>
        <v>50986</v>
      </c>
      <c r="J1626" s="182">
        <f>IFERROR(_xll.qlIndexFixing(Index1M,$H1626,TRUE,_xll.ohTrigger(RecalcTrigger,Trigger1M)),NA())</f>
        <v>1.3338590747187518E-2</v>
      </c>
      <c r="K1626" s="44">
        <f>IFERROR(_xll.qlIndexFixing(Index3M,H1626,TRUE,_xll.ohTrigger(RecalcTrigger,Trigger3M)),NA())</f>
        <v>1.3666516201763561E-2</v>
      </c>
      <c r="L1626" s="44">
        <f>IFERROR(_xll.qlIndexFixing(Index6M,$H1626,TRUE,_xll.ohTrigger(RecalcTrigger,Trigger6M)),NA())</f>
        <v>1.3648681902655427E-2</v>
      </c>
      <c r="M1626" s="183">
        <f>IFERROR(_xll.qlIndexFixing(Index1Y,$H1626,TRUE,_xll.ohTrigger(RecalcTrigger,Trigger1Y)),NA())</f>
        <v>1.3847505774398881E-2</v>
      </c>
      <c r="N1626" s="182">
        <f>IFERROR(_xll.qlIndexFixing(ONIndex1M,I1626,TRUE,_xll.ohTrigger(RecalcTrigger,Trigger1M)),NA())</f>
        <v>1.3343493278625829E-2</v>
      </c>
      <c r="O1626" s="44">
        <f>IFERROR(_xll.qlIndexFixing(ONIndex3M,I1626,TRUE,_xll.ohTrigger(RecalcTrigger,Trigger3M)),NA())</f>
        <v>1.3690282040332846E-2</v>
      </c>
      <c r="P1626" s="44">
        <f>IFERROR(_xll.qlIndexFixing(ONIndex6M,I1626,TRUE,_xll.ohTrigger(RecalcTrigger,Trigger6M)),NA())</f>
        <v>1.3694902787797503E-2</v>
      </c>
      <c r="Q1626" s="183">
        <f>IFERROR(_xll.qlIndexFixing(ONIndex1Y,I1626,TRUE,_xll.ohTrigger(RecalcTrigger,Trigger1Y)),NA())</f>
        <v>1.3937219915201027E-2</v>
      </c>
    </row>
    <row r="1627" spans="2:17" x14ac:dyDescent="0.2">
      <c r="B1627" s="39" t="s">
        <v>42</v>
      </c>
      <c r="D1627" s="42">
        <f>_xll.qlCalendarAdvance(Calendar,$D1626,B1627,"f",FALSE)</f>
        <v>50991</v>
      </c>
      <c r="E1627" s="177">
        <f>_xll.qlInterestRateIndexValueDate(IndexON,D1627)</f>
        <v>50991</v>
      </c>
      <c r="F1627" s="193">
        <f>IFERROR(_xll.qlIndexFixing(IndexON,D1627,TRUE,_xll.ohTrigger(RecalcTrigger,TriggerON)),NA())</f>
        <v>1.3442874296201168E-2</v>
      </c>
      <c r="H1627" s="42">
        <f>_xll.qlCalendarAdvance(Calendar,$H1626,B1627,"f",FALSE)</f>
        <v>50991</v>
      </c>
      <c r="I1627" s="177">
        <f>_xll.qlInterestRateIndexValueDate(Index1M,$H1627)</f>
        <v>50993</v>
      </c>
      <c r="J1627" s="182">
        <f>IFERROR(_xll.qlIndexFixing(Index1M,$H1627,TRUE,_xll.ohTrigger(RecalcTrigger,Trigger1M)),NA())</f>
        <v>1.3330968121571807E-2</v>
      </c>
      <c r="K1627" s="44">
        <f>IFERROR(_xll.qlIndexFixing(Index3M,H1627,TRUE,_xll.ohTrigger(RecalcTrigger,Trigger3M)),NA())</f>
        <v>1.3658584754851271E-2</v>
      </c>
      <c r="L1627" s="44">
        <f>IFERROR(_xll.qlIndexFixing(Index6M,$H1627,TRUE,_xll.ohTrigger(RecalcTrigger,Trigger6M)),NA())</f>
        <v>1.364138311176891E-2</v>
      </c>
      <c r="M1627" s="183">
        <f>IFERROR(_xll.qlIndexFixing(Index1Y,$H1627,TRUE,_xll.ohTrigger(RecalcTrigger,Trigger1Y)),NA())</f>
        <v>1.3840524230059062E-2</v>
      </c>
      <c r="N1627" s="182">
        <f>IFERROR(_xll.qlIndexFixing(ONIndex1M,I1627,TRUE,_xll.ohTrigger(RecalcTrigger,Trigger1M)),NA())</f>
        <v>1.3335818451851722E-2</v>
      </c>
      <c r="O1627" s="44">
        <f>IFERROR(_xll.qlIndexFixing(ONIndex3M,I1627,TRUE,_xll.ohTrigger(RecalcTrigger,Trigger3M)),NA())</f>
        <v>1.3682177034466392E-2</v>
      </c>
      <c r="P1627" s="44">
        <f>IFERROR(_xll.qlIndexFixing(ONIndex6M,I1627,TRUE,_xll.ohTrigger(RecalcTrigger,Trigger6M)),NA())</f>
        <v>1.3687169633920249E-2</v>
      </c>
      <c r="Q1627" s="183">
        <f>IFERROR(_xll.qlIndexFixing(ONIndex1Y,I1627,TRUE,_xll.ohTrigger(RecalcTrigger,Trigger1Y)),NA())</f>
        <v>1.3929246224932967E-2</v>
      </c>
    </row>
    <row r="1628" spans="2:17" x14ac:dyDescent="0.2">
      <c r="B1628" s="39" t="s">
        <v>42</v>
      </c>
      <c r="D1628" s="42">
        <f>_xll.qlCalendarAdvance(Calendar,$D1627,B1628,"f",FALSE)</f>
        <v>50998</v>
      </c>
      <c r="E1628" s="177">
        <f>_xll.qlInterestRateIndexValueDate(IndexON,D1628)</f>
        <v>50998</v>
      </c>
      <c r="F1628" s="193">
        <f>IFERROR(_xll.qlIndexFixing(IndexON,D1628,TRUE,_xll.ohTrigger(RecalcTrigger,TriggerON)),NA())</f>
        <v>1.3435340770078241E-2</v>
      </c>
      <c r="H1628" s="42">
        <f>_xll.qlCalendarAdvance(Calendar,$H1627,B1628,"f",FALSE)</f>
        <v>50998</v>
      </c>
      <c r="I1628" s="177">
        <f>_xll.qlInterestRateIndexValueDate(Index1M,$H1628)</f>
        <v>51000</v>
      </c>
      <c r="J1628" s="182">
        <f>IFERROR(_xll.qlIndexFixing(Index1M,$H1628,TRUE,_xll.ohTrigger(RecalcTrigger,Trigger1M)),NA())</f>
        <v>1.3323382810872253E-2</v>
      </c>
      <c r="K1628" s="44">
        <f>IFERROR(_xll.qlIndexFixing(Index3M,H1628,TRUE,_xll.ohTrigger(RecalcTrigger,Trigger3M)),NA())</f>
        <v>1.3650687769933979E-2</v>
      </c>
      <c r="L1628" s="44">
        <f>IFERROR(_xll.qlIndexFixing(Index6M,$H1628,TRUE,_xll.ohTrigger(RecalcTrigger,Trigger6M)),NA())</f>
        <v>1.3634123898519044E-2</v>
      </c>
      <c r="M1628" s="183">
        <f>IFERROR(_xll.qlIndexFixing(Index1Y,$H1628,TRUE,_xll.ohTrigger(RecalcTrigger,Trigger1Y)),NA())</f>
        <v>1.3833587628020861E-2</v>
      </c>
      <c r="N1628" s="182">
        <f>IFERROR(_xll.qlIndexFixing(ONIndex1M,I1628,TRUE,_xll.ohTrigger(RecalcTrigger,Trigger1M)),NA())</f>
        <v>1.3328180537630629E-2</v>
      </c>
      <c r="O1628" s="44">
        <f>IFERROR(_xll.qlIndexFixing(ONIndex3M,I1628,TRUE,_xll.ohTrigger(RecalcTrigger,Trigger3M)),NA())</f>
        <v>1.3674105175205398E-2</v>
      </c>
      <c r="P1628" s="44">
        <f>IFERROR(_xll.qlIndexFixing(ONIndex6M,I1628,TRUE,_xll.ohTrigger(RecalcTrigger,Trigger6M)),NA())</f>
        <v>1.3679473226408945E-2</v>
      </c>
      <c r="Q1628" s="183">
        <f>IFERROR(_xll.qlIndexFixing(ONIndex1Y,I1628,TRUE,_xll.ohTrigger(RecalcTrigger,Trigger1Y)),NA())</f>
        <v>1.3921311608209308E-2</v>
      </c>
    </row>
    <row r="1629" spans="2:17" x14ac:dyDescent="0.2">
      <c r="B1629" s="39" t="s">
        <v>42</v>
      </c>
      <c r="D1629" s="42">
        <f>_xll.qlCalendarAdvance(Calendar,$D1628,B1629,"f",FALSE)</f>
        <v>51005</v>
      </c>
      <c r="E1629" s="177">
        <f>_xll.qlInterestRateIndexValueDate(IndexON,D1629)</f>
        <v>51005</v>
      </c>
      <c r="F1629" s="193">
        <f>IFERROR(_xll.qlIndexFixing(IndexON,D1629,TRUE,_xll.ohTrigger(RecalcTrigger,TriggerON)),NA())</f>
        <v>1.3427840251392098E-2</v>
      </c>
      <c r="H1629" s="42">
        <f>_xll.qlCalendarAdvance(Calendar,$H1628,B1629,"f",FALSE)</f>
        <v>51005</v>
      </c>
      <c r="I1629" s="177">
        <f>_xll.qlInterestRateIndexValueDate(Index1M,$H1629)</f>
        <v>51007</v>
      </c>
      <c r="J1629" s="182">
        <f>IFERROR(_xll.qlIndexFixing(Index1M,$H1629,TRUE,_xll.ohTrigger(RecalcTrigger,Trigger1M)),NA())</f>
        <v>1.3315835031083578E-2</v>
      </c>
      <c r="K1629" s="44">
        <f>IFERROR(_xll.qlIndexFixing(Index3M,H1629,TRUE,_xll.ohTrigger(RecalcTrigger,Trigger3M)),NA())</f>
        <v>1.3642825446724974E-2</v>
      </c>
      <c r="L1629" s="44">
        <f>IFERROR(_xll.qlIndexFixing(Index6M,$H1629,TRUE,_xll.ohTrigger(RecalcTrigger,Trigger6M)),NA())</f>
        <v>1.3626904463899461E-2</v>
      </c>
      <c r="M1629" s="183">
        <f>IFERROR(_xll.qlIndexFixing(Index1Y,$H1629,TRUE,_xll.ohTrigger(RecalcTrigger,Trigger1Y)),NA())</f>
        <v>1.3826696172808069E-2</v>
      </c>
      <c r="N1629" s="182">
        <f>IFERROR(_xll.qlIndexFixing(ONIndex1M,I1629,TRUE,_xll.ohTrigger(RecalcTrigger,Trigger1M)),NA())</f>
        <v>1.3320579751869843E-2</v>
      </c>
      <c r="O1629" s="44">
        <f>IFERROR(_xll.qlIndexFixing(ONIndex3M,I1629,TRUE,_xll.ohTrigger(RecalcTrigger,Trigger3M)),NA())</f>
        <v>1.366606666175052E-2</v>
      </c>
      <c r="P1629" s="44">
        <f>IFERROR(_xll.qlIndexFixing(ONIndex6M,I1629,TRUE,_xll.ohTrigger(RecalcTrigger,Trigger6M)),NA())</f>
        <v>1.3671813765263607E-2</v>
      </c>
      <c r="Q1629" s="183">
        <f>IFERROR(_xll.qlIndexFixing(ONIndex1Y,I1629,TRUE,_xll.ohTrigger(RecalcTrigger,Trigger1Y)),NA())</f>
        <v>1.3913416267747891E-2</v>
      </c>
    </row>
    <row r="1630" spans="2:17" x14ac:dyDescent="0.2">
      <c r="B1630" s="39" t="s">
        <v>42</v>
      </c>
      <c r="D1630" s="42">
        <f>_xll.qlCalendarAdvance(Calendar,$D1629,B1630,"f",FALSE)</f>
        <v>51012</v>
      </c>
      <c r="E1630" s="177">
        <f>_xll.qlInterestRateIndexValueDate(IndexON,D1630)</f>
        <v>51012</v>
      </c>
      <c r="F1630" s="193">
        <f>IFERROR(_xll.qlIndexFixing(IndexON,D1630,TRUE,_xll.ohTrigger(RecalcTrigger,TriggerON)),NA())</f>
        <v>1.3420372943020453E-2</v>
      </c>
      <c r="H1630" s="42">
        <f>_xll.qlCalendarAdvance(Calendar,$H1629,B1630,"f",FALSE)</f>
        <v>51012</v>
      </c>
      <c r="I1630" s="177">
        <f>_xll.qlInterestRateIndexValueDate(Index1M,$H1630)</f>
        <v>51014</v>
      </c>
      <c r="J1630" s="182">
        <f>IFERROR(_xll.qlIndexFixing(Index1M,$H1630,TRUE,_xll.ohTrigger(RecalcTrigger,Trigger1M)),NA())</f>
        <v>1.3308324998205501E-2</v>
      </c>
      <c r="K1630" s="44">
        <f>IFERROR(_xll.qlIndexFixing(Index3M,H1630,TRUE,_xll.ohTrigger(RecalcTrigger,Trigger3M)),NA())</f>
        <v>1.3635292546688558E-2</v>
      </c>
      <c r="L1630" s="44">
        <f>IFERROR(_xll.qlIndexFixing(Index6M,$H1630,TRUE,_xll.ohTrigger(RecalcTrigger,Trigger6M)),NA())</f>
        <v>1.3620693622243841E-2</v>
      </c>
      <c r="M1630" s="183">
        <f>IFERROR(_xll.qlIndexFixing(Index1Y,$H1630,TRUE,_xll.ohTrigger(RecalcTrigger,Trigger1Y)),NA())</f>
        <v>1.3819850068945778E-2</v>
      </c>
      <c r="N1630" s="182">
        <f>IFERROR(_xll.qlIndexFixing(ONIndex1M,I1630,TRUE,_xll.ohTrigger(RecalcTrigger,Trigger1M)),NA())</f>
        <v>1.3313016310316783E-2</v>
      </c>
      <c r="O1630" s="44">
        <f>IFERROR(_xll.qlIndexFixing(ONIndex3M,I1630,TRUE,_xll.ohTrigger(RecalcTrigger,Trigger3M)),NA())</f>
        <v>1.3658061693222479E-2</v>
      </c>
      <c r="P1630" s="44">
        <f>IFERROR(_xll.qlIndexFixing(ONIndex6M,I1630,TRUE,_xll.ohTrigger(RecalcTrigger,Trigger6M)),NA())</f>
        <v>1.3664191450404317E-2</v>
      </c>
      <c r="Q1630" s="183">
        <f>IFERROR(_xll.qlIndexFixing(ONIndex1Y,I1630,TRUE,_xll.ohTrigger(RecalcTrigger,Trigger1Y)),NA())</f>
        <v>1.3905560405946815E-2</v>
      </c>
    </row>
    <row r="1631" spans="2:17" x14ac:dyDescent="0.2">
      <c r="B1631" s="39" t="s">
        <v>42</v>
      </c>
      <c r="D1631" s="42">
        <f>_xll.qlCalendarAdvance(Calendar,$D1630,B1631,"f",FALSE)</f>
        <v>51019</v>
      </c>
      <c r="E1631" s="177">
        <f>_xll.qlInterestRateIndexValueDate(IndexON,D1631)</f>
        <v>51019</v>
      </c>
      <c r="F1631" s="193">
        <f>IFERROR(_xll.qlIndexFixing(IndexON,D1631,TRUE,_xll.ohTrigger(RecalcTrigger,TriggerON)),NA())</f>
        <v>1.3412939047601213E-2</v>
      </c>
      <c r="H1631" s="42">
        <f>_xll.qlCalendarAdvance(Calendar,$H1630,B1631,"f",FALSE)</f>
        <v>51019</v>
      </c>
      <c r="I1631" s="177">
        <f>_xll.qlInterestRateIndexValueDate(Index1M,$H1631)</f>
        <v>51021</v>
      </c>
      <c r="J1631" s="182">
        <f>IFERROR(_xll.qlIndexFixing(Index1M,$H1631,TRUE,_xll.ohTrigger(RecalcTrigger,Trigger1M)),NA())</f>
        <v>1.3300852928227747E-2</v>
      </c>
      <c r="K1631" s="44">
        <f>IFERROR(_xll.qlIndexFixing(Index3M,H1631,TRUE,_xll.ohTrigger(RecalcTrigger,Trigger3M)),NA())</f>
        <v>1.3627497898587963E-2</v>
      </c>
      <c r="L1631" s="44">
        <f>IFERROR(_xll.qlIndexFixing(Index6M,$H1631,TRUE,_xll.ohTrigger(RecalcTrigger,Trigger6M)),NA())</f>
        <v>1.3613543673398548E-2</v>
      </c>
      <c r="M1631" s="183">
        <f>IFERROR(_xll.qlIndexFixing(Index1Y,$H1631,TRUE,_xll.ohTrigger(RecalcTrigger,Trigger1Y)),NA())</f>
        <v>1.3813049520959299E-2</v>
      </c>
      <c r="N1631" s="182">
        <f>IFERROR(_xll.qlIndexFixing(ONIndex1M,I1631,TRUE,_xll.ohTrigger(RecalcTrigger,Trigger1M)),NA())</f>
        <v>1.3305490428878741E-2</v>
      </c>
      <c r="O1631" s="44">
        <f>IFERROR(_xll.qlIndexFixing(ONIndex3M,I1631,TRUE,_xll.ohTrigger(RecalcTrigger,Trigger3M)),NA())</f>
        <v>1.3650090468821929E-2</v>
      </c>
      <c r="P1631" s="44">
        <f>IFERROR(_xll.qlIndexFixing(ONIndex6M,I1631,TRUE,_xll.ohTrigger(RecalcTrigger,Trigger6M)),NA())</f>
        <v>1.3656606481911027E-2</v>
      </c>
      <c r="Q1631" s="183">
        <f>IFERROR(_xll.qlIndexFixing(ONIndex1Y,I1631,TRUE,_xll.ohTrigger(RecalcTrigger,Trigger1Y)),NA())</f>
        <v>1.3897744225603859E-2</v>
      </c>
    </row>
    <row r="1632" spans="2:17" x14ac:dyDescent="0.2">
      <c r="B1632" s="39" t="s">
        <v>42</v>
      </c>
      <c r="D1632" s="42">
        <f>_xll.qlCalendarAdvance(Calendar,$D1631,B1632,"f",FALSE)</f>
        <v>51026</v>
      </c>
      <c r="E1632" s="177">
        <f>_xll.qlInterestRateIndexValueDate(IndexON,D1632)</f>
        <v>51026</v>
      </c>
      <c r="F1632" s="193">
        <f>IFERROR(_xll.qlIndexFixing(IndexON,D1632,TRUE,_xll.ohTrigger(RecalcTrigger,TriggerON)),NA())</f>
        <v>1.3405538767852221E-2</v>
      </c>
      <c r="H1632" s="42">
        <f>_xll.qlCalendarAdvance(Calendar,$H1631,B1632,"f",FALSE)</f>
        <v>51026</v>
      </c>
      <c r="I1632" s="177">
        <f>_xll.qlInterestRateIndexValueDate(Index1M,$H1632)</f>
        <v>51028</v>
      </c>
      <c r="J1632" s="182">
        <f>IFERROR(_xll.qlIndexFixing(Index1M,$H1632,TRUE,_xll.ohTrigger(RecalcTrigger,Trigger1M)),NA())</f>
        <v>1.3293419037150034E-2</v>
      </c>
      <c r="K1632" s="44">
        <f>IFERROR(_xll.qlIndexFixing(Index3M,H1632,TRUE,_xll.ohTrigger(RecalcTrigger,Trigger3M)),NA())</f>
        <v>1.3619738495568948E-2</v>
      </c>
      <c r="L1632" s="44">
        <f>IFERROR(_xll.qlIndexFixing(Index6M,$H1632,TRUE,_xll.ohTrigger(RecalcTrigger,Trigger6M)),NA())</f>
        <v>1.3606434042099038E-2</v>
      </c>
      <c r="M1632" s="183">
        <f>IFERROR(_xll.qlIndexFixing(Index1Y,$H1632,TRUE,_xll.ohTrigger(RecalcTrigger,Trigger1Y)),NA())</f>
        <v>1.3806294733374157E-2</v>
      </c>
      <c r="N1632" s="182">
        <f>IFERROR(_xll.qlIndexFixing(ONIndex1M,I1632,TRUE,_xll.ohTrigger(RecalcTrigger,Trigger1M)),NA())</f>
        <v>1.3298002323223201E-2</v>
      </c>
      <c r="O1632" s="44">
        <f>IFERROR(_xll.qlIndexFixing(ONIndex3M,I1632,TRUE,_xll.ohTrigger(RecalcTrigger,Trigger3M)),NA())</f>
        <v>1.3642153187989337E-2</v>
      </c>
      <c r="P1632" s="44">
        <f>IFERROR(_xll.qlIndexFixing(ONIndex6M,I1632,TRUE,_xll.ohTrigger(RecalcTrigger,Trigger6M)),NA())</f>
        <v>1.3649059059943625E-2</v>
      </c>
      <c r="Q1632" s="183">
        <f>IFERROR(_xll.qlIndexFixing(ONIndex1Y,I1632,TRUE,_xll.ohTrigger(RecalcTrigger,Trigger1Y)),NA())</f>
        <v>1.3889967929197056E-2</v>
      </c>
    </row>
    <row r="1633" spans="2:17" x14ac:dyDescent="0.2">
      <c r="B1633" s="39" t="s">
        <v>42</v>
      </c>
      <c r="D1633" s="42">
        <f>_xll.qlCalendarAdvance(Calendar,$D1632,B1633,"f",FALSE)</f>
        <v>51033</v>
      </c>
      <c r="E1633" s="177">
        <f>_xll.qlInterestRateIndexValueDate(IndexON,D1633)</f>
        <v>51033</v>
      </c>
      <c r="F1633" s="193">
        <f>IFERROR(_xll.qlIndexFixing(IndexON,D1633,TRUE,_xll.ohTrigger(RecalcTrigger,TriggerON)),NA())</f>
        <v>1.339817230625151E-2</v>
      </c>
      <c r="H1633" s="42">
        <f>_xll.qlCalendarAdvance(Calendar,$H1632,B1633,"f",FALSE)</f>
        <v>51033</v>
      </c>
      <c r="I1633" s="177">
        <f>_xll.qlInterestRateIndexValueDate(Index1M,$H1633)</f>
        <v>51035</v>
      </c>
      <c r="J1633" s="182">
        <f>IFERROR(_xll.qlIndexFixing(Index1M,$H1633,TRUE,_xll.ohTrigger(RecalcTrigger,Trigger1M)),NA())</f>
        <v>1.3286023540962089E-2</v>
      </c>
      <c r="K1633" s="44">
        <f>IFERROR(_xll.qlIndexFixing(Index3M,H1633,TRUE,_xll.ohTrigger(RecalcTrigger,Trigger3M)),NA())</f>
        <v>1.3612014537339014E-2</v>
      </c>
      <c r="L1633" s="44">
        <f>IFERROR(_xll.qlIndexFixing(Index6M,$H1633,TRUE,_xll.ohTrigger(RecalcTrigger,Trigger6M)),NA())</f>
        <v>1.3599364929314666E-2</v>
      </c>
      <c r="M1633" s="183">
        <f>IFERROR(_xll.qlIndexFixing(Index1Y,$H1633,TRUE,_xll.ohTrigger(RecalcTrigger,Trigger1Y)),NA())</f>
        <v>1.3799585910717399E-2</v>
      </c>
      <c r="N1633" s="182">
        <f>IFERROR(_xll.qlIndexFixing(ONIndex1M,I1633,TRUE,_xll.ohTrigger(RecalcTrigger,Trigger1M)),NA())</f>
        <v>1.3290552209337392E-2</v>
      </c>
      <c r="O1633" s="44">
        <f>IFERROR(_xll.qlIndexFixing(ONIndex3M,I1633,TRUE,_xll.ohTrigger(RecalcTrigger,Trigger3M)),NA())</f>
        <v>1.3634250049925356E-2</v>
      </c>
      <c r="P1633" s="44">
        <f>IFERROR(_xll.qlIndexFixing(ONIndex6M,I1633,TRUE,_xll.ohTrigger(RecalcTrigger,Trigger6M)),NA())</f>
        <v>1.3641549384342255E-2</v>
      </c>
      <c r="Q1633" s="183">
        <f>IFERROR(_xll.qlIndexFixing(ONIndex1Y,I1633,TRUE,_xll.ohTrigger(RecalcTrigger,Trigger1Y)),NA())</f>
        <v>1.3882231719444249E-2</v>
      </c>
    </row>
    <row r="1634" spans="2:17" x14ac:dyDescent="0.2">
      <c r="B1634" s="39" t="s">
        <v>42</v>
      </c>
      <c r="D1634" s="42">
        <f>_xll.qlCalendarAdvance(Calendar,$D1633,B1634,"f",FALSE)</f>
        <v>51040</v>
      </c>
      <c r="E1634" s="177">
        <f>_xll.qlInterestRateIndexValueDate(IndexON,D1634)</f>
        <v>51040</v>
      </c>
      <c r="F1634" s="193">
        <f>IFERROR(_xll.qlIndexFixing(IndexON,D1634,TRUE,_xll.ohTrigger(RecalcTrigger,TriggerON)),NA())</f>
        <v>1.3390839865836668E-2</v>
      </c>
      <c r="H1634" s="42">
        <f>_xll.qlCalendarAdvance(Calendar,$H1633,B1634,"f",FALSE)</f>
        <v>51040</v>
      </c>
      <c r="I1634" s="177">
        <f>_xll.qlInterestRateIndexValueDate(Index1M,$H1634)</f>
        <v>51042</v>
      </c>
      <c r="J1634" s="182">
        <f>IFERROR(_xll.qlIndexFixing(Index1M,$H1634,TRUE,_xll.ohTrigger(RecalcTrigger,Trigger1M)),NA())</f>
        <v>1.3278666655663629E-2</v>
      </c>
      <c r="K1634" s="44">
        <f>IFERROR(_xll.qlIndexFixing(Index3M,H1634,TRUE,_xll.ohTrigger(RecalcTrigger,Trigger3M)),NA())</f>
        <v>1.360432622360303E-2</v>
      </c>
      <c r="L1634" s="44">
        <f>IFERROR(_xll.qlIndexFixing(Index6M,$H1634,TRUE,_xll.ohTrigger(RecalcTrigger,Trigger6M)),NA())</f>
        <v>1.3592336536017857E-2</v>
      </c>
      <c r="M1634" s="183">
        <f>IFERROR(_xll.qlIndexFixing(Index1Y,$H1634,TRUE,_xll.ohTrigger(RecalcTrigger,Trigger1Y)),NA())</f>
        <v>1.379347141310169E-2</v>
      </c>
      <c r="N1634" s="182">
        <f>IFERROR(_xll.qlIndexFixing(ONIndex1M,I1634,TRUE,_xll.ohTrigger(RecalcTrigger,Trigger1M)),NA())</f>
        <v>1.3283140302968732E-2</v>
      </c>
      <c r="O1634" s="44">
        <f>IFERROR(_xll.qlIndexFixing(ONIndex3M,I1634,TRUE,_xll.ohTrigger(RecalcTrigger,Trigger3M)),NA())</f>
        <v>1.3626381253590836E-2</v>
      </c>
      <c r="P1634" s="44">
        <f>IFERROR(_xll.qlIndexFixing(ONIndex6M,I1634,TRUE,_xll.ohTrigger(RecalcTrigger,Trigger6M)),NA())</f>
        <v>1.3634077655186871E-2</v>
      </c>
      <c r="Q1634" s="183">
        <f>IFERROR(_xll.qlIndexFixing(ONIndex1Y,I1634,TRUE,_xll.ohTrigger(RecalcTrigger,Trigger1Y)),NA())</f>
        <v>1.3874535798983345E-2</v>
      </c>
    </row>
    <row r="1635" spans="2:17" x14ac:dyDescent="0.2">
      <c r="B1635" s="39" t="s">
        <v>42</v>
      </c>
      <c r="D1635" s="42">
        <f>_xll.qlCalendarAdvance(Calendar,$D1634,B1635,"f",FALSE)</f>
        <v>51047</v>
      </c>
      <c r="E1635" s="177">
        <f>_xll.qlInterestRateIndexValueDate(IndexON,D1635)</f>
        <v>51047</v>
      </c>
      <c r="F1635" s="193">
        <f>IFERROR(_xll.qlIndexFixing(IndexON,D1635,TRUE,_xll.ohTrigger(RecalcTrigger,TriggerON)),NA())</f>
        <v>1.3383541648925856E-2</v>
      </c>
      <c r="H1635" s="42">
        <f>_xll.qlCalendarAdvance(Calendar,$H1634,B1635,"f",FALSE)</f>
        <v>51047</v>
      </c>
      <c r="I1635" s="177">
        <f>_xll.qlInterestRateIndexValueDate(Index1M,$H1635)</f>
        <v>51049</v>
      </c>
      <c r="J1635" s="182">
        <f>IFERROR(_xll.qlIndexFixing(Index1M,$H1635,TRUE,_xll.ohTrigger(RecalcTrigger,Trigger1M)),NA())</f>
        <v>1.3271348597251875E-2</v>
      </c>
      <c r="K1635" s="44">
        <f>IFERROR(_xll.qlIndexFixing(Index3M,H1635,TRUE,_xll.ohTrigger(RecalcTrigger,Trigger3M)),NA())</f>
        <v>1.3596390587243099E-2</v>
      </c>
      <c r="L1635" s="44">
        <f>IFERROR(_xll.qlIndexFixing(Index6M,$H1635,TRUE,_xll.ohTrigger(RecalcTrigger,Trigger6M)),NA())</f>
        <v>1.3585120024885189E-2</v>
      </c>
      <c r="M1635" s="183">
        <f>IFERROR(_xll.qlIndexFixing(Index1Y,$H1635,TRUE,_xll.ohTrigger(RecalcTrigger,Trigger1Y)),NA())</f>
        <v>1.378630697829897E-2</v>
      </c>
      <c r="N1635" s="182">
        <f>IFERROR(_xll.qlIndexFixing(ONIndex1M,I1635,TRUE,_xll.ohTrigger(RecalcTrigger,Trigger1M)),NA())</f>
        <v>1.3275766819944579E-2</v>
      </c>
      <c r="O1635" s="44">
        <f>IFERROR(_xll.qlIndexFixing(ONIndex3M,I1635,TRUE,_xll.ohTrigger(RecalcTrigger,Trigger3M)),NA())</f>
        <v>1.3618546998586112E-2</v>
      </c>
      <c r="P1635" s="44">
        <f>IFERROR(_xll.qlIndexFixing(ONIndex6M,I1635,TRUE,_xll.ohTrigger(RecalcTrigger,Trigger6M)),NA())</f>
        <v>1.3626644072717298E-2</v>
      </c>
      <c r="Q1635" s="183">
        <f>IFERROR(_xll.qlIndexFixing(ONIndex1Y,I1635,TRUE,_xll.ohTrigger(RecalcTrigger,Trigger1Y)),NA())</f>
        <v>1.3866880370132506E-2</v>
      </c>
    </row>
    <row r="1636" spans="2:17" x14ac:dyDescent="0.2">
      <c r="B1636" s="39" t="s">
        <v>42</v>
      </c>
      <c r="D1636" s="42">
        <f>_xll.qlCalendarAdvance(Calendar,$D1635,B1636,"f",FALSE)</f>
        <v>51054</v>
      </c>
      <c r="E1636" s="177">
        <f>_xll.qlInterestRateIndexValueDate(IndexON,D1636)</f>
        <v>51054</v>
      </c>
      <c r="F1636" s="193">
        <f>IFERROR(_xll.qlIndexFixing(IndexON,D1636,TRUE,_xll.ohTrigger(RecalcTrigger,TriggerON)),NA())</f>
        <v>1.337627785839679E-2</v>
      </c>
      <c r="H1636" s="42">
        <f>_xll.qlCalendarAdvance(Calendar,$H1635,B1636,"f",FALSE)</f>
        <v>51054</v>
      </c>
      <c r="I1636" s="177">
        <f>_xll.qlInterestRateIndexValueDate(Index1M,$H1636)</f>
        <v>51056</v>
      </c>
      <c r="J1636" s="182">
        <f>IFERROR(_xll.qlIndexFixing(Index1M,$H1636,TRUE,_xll.ohTrigger(RecalcTrigger,Trigger1M)),NA())</f>
        <v>1.3264069581714055E-2</v>
      </c>
      <c r="K1636" s="44">
        <f>IFERROR(_xll.qlIndexFixing(Index3M,H1636,TRUE,_xll.ohTrigger(RecalcTrigger,Trigger3M)),NA())</f>
        <v>1.3588776487930313E-2</v>
      </c>
      <c r="L1636" s="44">
        <f>IFERROR(_xll.qlIndexFixing(Index6M,$H1636,TRUE,_xll.ohTrigger(RecalcTrigger,Trigger6M)),NA())</f>
        <v>1.3578176419818965E-2</v>
      </c>
      <c r="M1636" s="183">
        <f>IFERROR(_xll.qlIndexFixing(Index1Y,$H1636,TRUE,_xll.ohTrigger(RecalcTrigger,Trigger1Y)),NA())</f>
        <v>1.3779737277595083E-2</v>
      </c>
      <c r="N1636" s="182">
        <f>IFERROR(_xll.qlIndexFixing(ONIndex1M,I1636,TRUE,_xll.ohTrigger(RecalcTrigger,Trigger1M)),NA())</f>
        <v>1.3268431976172224E-2</v>
      </c>
      <c r="O1636" s="44">
        <f>IFERROR(_xll.qlIndexFixing(ONIndex3M,I1636,TRUE,_xll.ohTrigger(RecalcTrigger,Trigger3M)),NA())</f>
        <v>1.3610747483951968E-2</v>
      </c>
      <c r="P1636" s="44">
        <f>IFERROR(_xll.qlIndexFixing(ONIndex6M,I1636,TRUE,_xll.ohTrigger(RecalcTrigger,Trigger6M)),NA())</f>
        <v>1.3619248836693743E-2</v>
      </c>
      <c r="Q1636" s="183">
        <f>IFERROR(_xll.qlIndexFixing(ONIndex1Y,I1636,TRUE,_xll.ohTrigger(RecalcTrigger,Trigger1Y)),NA())</f>
        <v>1.3859265635929319E-2</v>
      </c>
    </row>
    <row r="1637" spans="2:17" x14ac:dyDescent="0.2">
      <c r="B1637" s="39" t="s">
        <v>42</v>
      </c>
      <c r="D1637" s="42">
        <f>_xll.qlCalendarAdvance(Calendar,$D1636,B1637,"f",FALSE)</f>
        <v>51061</v>
      </c>
      <c r="E1637" s="177">
        <f>_xll.qlInterestRateIndexValueDate(IndexON,D1637)</f>
        <v>51061</v>
      </c>
      <c r="F1637" s="193">
        <f>IFERROR(_xll.qlIndexFixing(IndexON,D1637,TRUE,_xll.ohTrigger(RecalcTrigger,TriggerON)),NA())</f>
        <v>1.3369048697047248E-2</v>
      </c>
      <c r="H1637" s="42">
        <f>_xll.qlCalendarAdvance(Calendar,$H1636,B1637,"f",FALSE)</f>
        <v>51061</v>
      </c>
      <c r="I1637" s="177">
        <f>_xll.qlInterestRateIndexValueDate(Index1M,$H1637)</f>
        <v>51063</v>
      </c>
      <c r="J1637" s="182">
        <f>IFERROR(_xll.qlIndexFixing(Index1M,$H1637,TRUE,_xll.ohTrigger(RecalcTrigger,Trigger1M)),NA())</f>
        <v>1.3256829825049887E-2</v>
      </c>
      <c r="K1637" s="44">
        <f>IFERROR(_xll.qlIndexFixing(Index3M,H1637,TRUE,_xll.ohTrigger(RecalcTrigger,Trigger3M)),NA())</f>
        <v>1.3581198648016489E-2</v>
      </c>
      <c r="L1637" s="44">
        <f>IFERROR(_xll.qlIndexFixing(Index6M,$H1637,TRUE,_xll.ohTrigger(RecalcTrigger,Trigger6M)),NA())</f>
        <v>1.3571274153191861E-2</v>
      </c>
      <c r="M1637" s="183">
        <f>IFERROR(_xll.qlIndexFixing(Index1Y,$H1637,TRUE,_xll.ohTrigger(RecalcTrigger,Trigger1Y)),NA())</f>
        <v>1.377321435993494E-2</v>
      </c>
      <c r="N1637" s="182">
        <f>IFERROR(_xll.qlIndexFixing(ONIndex1M,I1637,TRUE,_xll.ohTrigger(RecalcTrigger,Trigger1M)),NA())</f>
        <v>1.3261135987239214E-2</v>
      </c>
      <c r="O1637" s="44">
        <f>IFERROR(_xll.qlIndexFixing(ONIndex3M,I1637,TRUE,_xll.ohTrigger(RecalcTrigger,Trigger3M)),NA())</f>
        <v>1.3602982908889061E-2</v>
      </c>
      <c r="P1637" s="44">
        <f>IFERROR(_xll.qlIndexFixing(ONIndex6M,I1637,TRUE,_xll.ohTrigger(RecalcTrigger,Trigger6M)),NA())</f>
        <v>1.3611892147276095E-2</v>
      </c>
      <c r="Q1637" s="183">
        <f>IFERROR(_xll.qlIndexFixing(ONIndex1Y,I1637,TRUE,_xll.ohTrigger(RecalcTrigger,Trigger1Y)),NA())</f>
        <v>1.3851691798691945E-2</v>
      </c>
    </row>
    <row r="1638" spans="2:17" x14ac:dyDescent="0.2">
      <c r="B1638" s="39" t="s">
        <v>42</v>
      </c>
      <c r="D1638" s="42">
        <f>_xll.qlCalendarAdvance(Calendar,$D1637,B1638,"f",FALSE)</f>
        <v>51068</v>
      </c>
      <c r="E1638" s="177">
        <f>_xll.qlInterestRateIndexValueDate(IndexON,D1638)</f>
        <v>51068</v>
      </c>
      <c r="F1638" s="193">
        <f>IFERROR(_xll.qlIndexFixing(IndexON,D1638,TRUE,_xll.ohTrigger(RecalcTrigger,TriggerON)),NA())</f>
        <v>1.3361854367275328E-2</v>
      </c>
      <c r="H1638" s="42">
        <f>_xll.qlCalendarAdvance(Calendar,$H1637,B1638,"f",FALSE)</f>
        <v>51068</v>
      </c>
      <c r="I1638" s="177">
        <f>_xll.qlInterestRateIndexValueDate(Index1M,$H1638)</f>
        <v>51070</v>
      </c>
      <c r="J1638" s="182">
        <f>IFERROR(_xll.qlIndexFixing(Index1M,$H1638,TRUE,_xll.ohTrigger(RecalcTrigger,Trigger1M)),NA())</f>
        <v>1.3249629543249097E-2</v>
      </c>
      <c r="K1638" s="44">
        <f>IFERROR(_xll.qlIndexFixing(Index3M,H1638,TRUE,_xll.ohTrigger(RecalcTrigger,Trigger3M)),NA())</f>
        <v>1.3573657267209702E-2</v>
      </c>
      <c r="L1638" s="44">
        <f>IFERROR(_xll.qlIndexFixing(Index6M,$H1638,TRUE,_xll.ohTrigger(RecalcTrigger,Trigger6M)),NA())</f>
        <v>1.3564413425977978E-2</v>
      </c>
      <c r="M1638" s="183">
        <f>IFERROR(_xll.qlIndexFixing(Index1Y,$H1638,TRUE,_xll.ohTrigger(RecalcTrigger,Trigger1Y)),NA())</f>
        <v>1.3766738429850149E-2</v>
      </c>
      <c r="N1638" s="182">
        <f>IFERROR(_xll.qlIndexFixing(ONIndex1M,I1638,TRUE,_xll.ohTrigger(RecalcTrigger,Trigger1M)),NA())</f>
        <v>1.3253879069292651E-2</v>
      </c>
      <c r="O1638" s="44">
        <f>IFERROR(_xll.qlIndexFixing(ONIndex3M,I1638,TRUE,_xll.ohTrigger(RecalcTrigger,Trigger3M)),NA())</f>
        <v>1.3595253472677982E-2</v>
      </c>
      <c r="P1638" s="44">
        <f>IFERROR(_xll.qlIndexFixing(ONIndex6M,I1638,TRUE,_xll.ohTrigger(RecalcTrigger,Trigger6M)),NA())</f>
        <v>1.3604574204544306E-2</v>
      </c>
      <c r="Q1638" s="183">
        <f>IFERROR(_xll.qlIndexFixing(ONIndex1Y,I1638,TRUE,_xll.ohTrigger(RecalcTrigger,Trigger1Y)),NA())</f>
        <v>1.3844159061058292E-2</v>
      </c>
    </row>
    <row r="1639" spans="2:17" x14ac:dyDescent="0.2">
      <c r="B1639" s="39" t="s">
        <v>42</v>
      </c>
      <c r="D1639" s="42">
        <f>_xll.qlCalendarAdvance(Calendar,$D1638,B1639,"f",FALSE)</f>
        <v>51075</v>
      </c>
      <c r="E1639" s="177">
        <f>_xll.qlInterestRateIndexValueDate(IndexON,D1639)</f>
        <v>51075</v>
      </c>
      <c r="F1639" s="193">
        <f>IFERROR(_xll.qlIndexFixing(IndexON,D1639,TRUE,_xll.ohTrigger(RecalcTrigger,TriggerON)),NA())</f>
        <v>1.3354695071958744E-2</v>
      </c>
      <c r="H1639" s="42">
        <f>_xll.qlCalendarAdvance(Calendar,$H1638,B1639,"f",FALSE)</f>
        <v>51075</v>
      </c>
      <c r="I1639" s="177">
        <f>_xll.qlInterestRateIndexValueDate(Index1M,$H1639)</f>
        <v>51077</v>
      </c>
      <c r="J1639" s="182">
        <f>IFERROR(_xll.qlIndexFixing(Index1M,$H1639,TRUE,_xll.ohTrigger(RecalcTrigger,Trigger1M)),NA())</f>
        <v>1.3242468952311404E-2</v>
      </c>
      <c r="K1639" s="44">
        <f>IFERROR(_xll.qlIndexFixing(Index3M,H1639,TRUE,_xll.ohTrigger(RecalcTrigger,Trigger3M)),NA())</f>
        <v>1.3566152545217161E-2</v>
      </c>
      <c r="L1639" s="44">
        <f>IFERROR(_xll.qlIndexFixing(Index6M,$H1639,TRUE,_xll.ohTrigger(RecalcTrigger,Trigger6M)),NA())</f>
        <v>1.3557812395799557E-2</v>
      </c>
      <c r="M1639" s="183">
        <f>IFERROR(_xll.qlIndexFixing(Index1Y,$H1639,TRUE,_xll.ohTrigger(RecalcTrigger,Trigger1Y)),NA())</f>
        <v>1.3760309691873624E-2</v>
      </c>
      <c r="N1639" s="182">
        <f>IFERROR(_xll.qlIndexFixing(ONIndex1M,I1639,TRUE,_xll.ohTrigger(RecalcTrigger,Trigger1M)),NA())</f>
        <v>1.3246661437840146E-2</v>
      </c>
      <c r="O1639" s="44">
        <f>IFERROR(_xll.qlIndexFixing(ONIndex3M,I1639,TRUE,_xll.ohTrigger(RecalcTrigger,Trigger3M)),NA())</f>
        <v>1.3587559374679259E-2</v>
      </c>
      <c r="P1639" s="44">
        <f>IFERROR(_xll.qlIndexFixing(ONIndex6M,I1639,TRUE,_xll.ohTrigger(RecalcTrigger,Trigger6M)),NA())</f>
        <v>1.3597295208338522E-2</v>
      </c>
      <c r="Q1639" s="183">
        <f>IFERROR(_xll.qlIndexFixing(ONIndex1Y,I1639,TRUE,_xll.ohTrigger(RecalcTrigger,Trigger1Y)),NA())</f>
        <v>1.3836667625666266E-2</v>
      </c>
    </row>
    <row r="1640" spans="2:17" x14ac:dyDescent="0.2">
      <c r="B1640" s="39" t="s">
        <v>42</v>
      </c>
      <c r="D1640" s="42">
        <f>_xll.qlCalendarAdvance(Calendar,$D1639,B1640,"f",FALSE)</f>
        <v>51082</v>
      </c>
      <c r="E1640" s="177">
        <f>_xll.qlInterestRateIndexValueDate(IndexON,D1640)</f>
        <v>51082</v>
      </c>
      <c r="F1640" s="193">
        <f>IFERROR(_xll.qlIndexFixing(IndexON,D1640,TRUE,_xll.ohTrigger(RecalcTrigger,TriggerON)),NA())</f>
        <v>1.3347571013655468E-2</v>
      </c>
      <c r="H1640" s="42">
        <f>_xll.qlCalendarAdvance(Calendar,$H1639,B1640,"f",FALSE)</f>
        <v>51082</v>
      </c>
      <c r="I1640" s="177">
        <f>_xll.qlInterestRateIndexValueDate(Index1M,$H1640)</f>
        <v>51084</v>
      </c>
      <c r="J1640" s="182">
        <f>IFERROR(_xll.qlIndexFixing(Index1M,$H1640,TRUE,_xll.ohTrigger(RecalcTrigger,Trigger1M)),NA())</f>
        <v>1.3235348268226532E-2</v>
      </c>
      <c r="K1640" s="44">
        <f>IFERROR(_xll.qlIndexFixing(Index3M,H1640,TRUE,_xll.ohTrigger(RecalcTrigger,Trigger3M)),NA())</f>
        <v>1.355868468174694E-2</v>
      </c>
      <c r="L1640" s="44">
        <f>IFERROR(_xll.qlIndexFixing(Index6M,$H1640,TRUE,_xll.ohTrigger(RecalcTrigger,Trigger6M)),NA())</f>
        <v>1.3551032539798107E-2</v>
      </c>
      <c r="M1640" s="183">
        <f>IFERROR(_xll.qlIndexFixing(Index1Y,$H1640,TRUE,_xll.ohTrigger(RecalcTrigger,Trigger1Y)),NA())</f>
        <v>1.3753928350539579E-2</v>
      </c>
      <c r="N1640" s="182">
        <f>IFERROR(_xll.qlIndexFixing(ONIndex1M,I1640,TRUE,_xll.ohTrigger(RecalcTrigger,Trigger1M)),NA())</f>
        <v>1.3239483308868927E-2</v>
      </c>
      <c r="O1640" s="44">
        <f>IFERROR(_xll.qlIndexFixing(ONIndex3M,I1640,TRUE,_xll.ohTrigger(RecalcTrigger,Trigger3M)),NA())</f>
        <v>1.357990081385374E-2</v>
      </c>
      <c r="P1640" s="44">
        <f>IFERROR(_xll.qlIndexFixing(ONIndex6M,I1640,TRUE,_xll.ohTrigger(RecalcTrigger,Trigger6M)),NA())</f>
        <v>1.3590055358818631E-2</v>
      </c>
      <c r="Q1640" s="183">
        <f>IFERROR(_xll.qlIndexFixing(ONIndex1Y,I1640,TRUE,_xll.ohTrigger(RecalcTrigger,Trigger1Y)),NA())</f>
        <v>1.3829217695153773E-2</v>
      </c>
    </row>
    <row r="1641" spans="2:17" x14ac:dyDescent="0.2">
      <c r="B1641" s="39" t="s">
        <v>42</v>
      </c>
      <c r="D1641" s="42">
        <f>_xll.qlCalendarAdvance(Calendar,$D1640,B1641,"f",FALSE)</f>
        <v>51089</v>
      </c>
      <c r="E1641" s="177">
        <f>_xll.qlInterestRateIndexValueDate(IndexON,D1641)</f>
        <v>51089</v>
      </c>
      <c r="F1641" s="193">
        <f>IFERROR(_xll.qlIndexFixing(IndexON,D1641,TRUE,_xll.ohTrigger(RecalcTrigger,TriggerON)),NA())</f>
        <v>1.3340482395083342E-2</v>
      </c>
      <c r="H1641" s="42">
        <f>_xll.qlCalendarAdvance(Calendar,$H1640,B1641,"f",FALSE)</f>
        <v>51089</v>
      </c>
      <c r="I1641" s="177">
        <f>_xll.qlInterestRateIndexValueDate(Index1M,$H1641)</f>
        <v>51091</v>
      </c>
      <c r="J1641" s="182">
        <f>IFERROR(_xll.qlIndexFixing(Index1M,$H1641,TRUE,_xll.ohTrigger(RecalcTrigger,Trigger1M)),NA())</f>
        <v>1.3228267706989205E-2</v>
      </c>
      <c r="K1641" s="44">
        <f>IFERROR(_xll.qlIndexFixing(Index3M,H1641,TRUE,_xll.ohTrigger(RecalcTrigger,Trigger3M)),NA())</f>
        <v>1.3551253876507116E-2</v>
      </c>
      <c r="L1641" s="44">
        <f>IFERROR(_xll.qlIndexFixing(Index6M,$H1641,TRUE,_xll.ohTrigger(RecalcTrigger,Trigger6M)),NA())</f>
        <v>1.3544294810072311E-2</v>
      </c>
      <c r="M1641" s="183">
        <f>IFERROR(_xll.qlIndexFixing(Index1Y,$H1641,TRUE,_xll.ohTrigger(RecalcTrigger,Trigger1Y)),NA())</f>
        <v>1.3747594610384184E-2</v>
      </c>
      <c r="N1641" s="182">
        <f>IFERROR(_xll.qlIndexFixing(ONIndex1M,I1641,TRUE,_xll.ohTrigger(RecalcTrigger,Trigger1M)),NA())</f>
        <v>1.3232344898286286E-2</v>
      </c>
      <c r="O1641" s="44">
        <f>IFERROR(_xll.qlIndexFixing(ONIndex3M,I1641,TRUE,_xll.ohTrigger(RecalcTrigger,Trigger3M)),NA())</f>
        <v>1.3572277989721826E-2</v>
      </c>
      <c r="P1641" s="44">
        <f>IFERROR(_xll.qlIndexFixing(ONIndex6M,I1641,TRUE,_xll.ohTrigger(RecalcTrigger,Trigger6M)),NA())</f>
        <v>1.3582854856064586E-2</v>
      </c>
      <c r="Q1641" s="183">
        <f>IFERROR(_xll.qlIndexFixing(ONIndex1Y,I1641,TRUE,_xll.ohTrigger(RecalcTrigger,Trigger1Y)),NA())</f>
        <v>1.3821809472158719E-2</v>
      </c>
    </row>
    <row r="1642" spans="2:17" x14ac:dyDescent="0.2">
      <c r="B1642" s="39" t="s">
        <v>42</v>
      </c>
      <c r="D1642" s="42">
        <f>_xll.qlCalendarAdvance(Calendar,$D1641,B1642,"f",FALSE)</f>
        <v>51096</v>
      </c>
      <c r="E1642" s="177">
        <f>_xll.qlInterestRateIndexValueDate(IndexON,D1642)</f>
        <v>51096</v>
      </c>
      <c r="F1642" s="193">
        <f>IFERROR(_xll.qlIndexFixing(IndexON,D1642,TRUE,_xll.ohTrigger(RecalcTrigger,TriggerON)),NA())</f>
        <v>1.3333429419040144E-2</v>
      </c>
      <c r="H1642" s="42">
        <f>_xll.qlCalendarAdvance(Calendar,$H1641,B1642,"f",FALSE)</f>
        <v>51096</v>
      </c>
      <c r="I1642" s="177">
        <f>_xll.qlInterestRateIndexValueDate(Index1M,$H1642)</f>
        <v>51098</v>
      </c>
      <c r="J1642" s="182">
        <f>IFERROR(_xll.qlIndexFixing(Index1M,$H1642,TRUE,_xll.ohTrigger(RecalcTrigger,Trigger1M)),NA())</f>
        <v>1.3220971071584002E-2</v>
      </c>
      <c r="K1642" s="44">
        <f>IFERROR(_xll.qlIndexFixing(Index3M,H1642,TRUE,_xll.ohTrigger(RecalcTrigger,Trigger3M)),NA())</f>
        <v>1.3543860329203161E-2</v>
      </c>
      <c r="L1642" s="44">
        <f>IFERROR(_xll.qlIndexFixing(Index6M,$H1642,TRUE,_xll.ohTrigger(RecalcTrigger,Trigger6M)),NA())</f>
        <v>1.35375994075924E-2</v>
      </c>
      <c r="M1642" s="183">
        <f>IFERROR(_xll.qlIndexFixing(Index1Y,$H1642,TRUE,_xll.ohTrigger(RecalcTrigger,Trigger1Y)),NA())</f>
        <v>1.374130867594448E-2</v>
      </c>
      <c r="N1642" s="182">
        <f>IFERROR(_xll.qlIndexFixing(ONIndex1M,I1642,TRUE,_xll.ohTrigger(RecalcTrigger,Trigger1M)),NA())</f>
        <v>1.3225246421759707E-2</v>
      </c>
      <c r="O1642" s="44">
        <f>IFERROR(_xll.qlIndexFixing(ONIndex3M,I1642,TRUE,_xll.ohTrigger(RecalcTrigger,Trigger3M)),NA())</f>
        <v>1.35646911013243E-2</v>
      </c>
      <c r="P1642" s="44">
        <f>IFERROR(_xll.qlIndexFixing(ONIndex6M,I1642,TRUE,_xll.ohTrigger(RecalcTrigger,Trigger6M)),NA())</f>
        <v>1.3575693900076402E-2</v>
      </c>
      <c r="Q1642" s="183">
        <f>IFERROR(_xll.qlIndexFixing(ONIndex1Y,I1642,TRUE,_xll.ohTrigger(RecalcTrigger,Trigger1Y)),NA())</f>
        <v>1.3814443159239076E-2</v>
      </c>
    </row>
    <row r="1643" spans="2:17" x14ac:dyDescent="0.2">
      <c r="B1643" s="39" t="s">
        <v>42</v>
      </c>
      <c r="D1643" s="42">
        <f>_xll.qlCalendarAdvance(Calendar,$D1642,B1643,"f",FALSE)</f>
        <v>51103</v>
      </c>
      <c r="E1643" s="177">
        <f>_xll.qlInterestRateIndexValueDate(IndexON,D1643)</f>
        <v>51103</v>
      </c>
      <c r="F1643" s="193">
        <f>IFERROR(_xll.qlIndexFixing(IndexON,D1643,TRUE,_xll.ohTrigger(RecalcTrigger,TriggerON)),NA())</f>
        <v>1.3326412288083844E-2</v>
      </c>
      <c r="H1643" s="42">
        <f>_xll.qlCalendarAdvance(Calendar,$H1642,B1643,"f",FALSE)</f>
        <v>51103</v>
      </c>
      <c r="I1643" s="177">
        <f>_xll.qlInterestRateIndexValueDate(Index1M,$H1643)</f>
        <v>51105</v>
      </c>
      <c r="J1643" s="182">
        <f>IFERROR(_xll.qlIndexFixing(Index1M,$H1643,TRUE,_xll.ohTrigger(RecalcTrigger,Trigger1M)),NA())</f>
        <v>1.3214227817036073E-2</v>
      </c>
      <c r="K1643" s="44">
        <f>IFERROR(_xll.qlIndexFixing(Index3M,H1643,TRUE,_xll.ohTrigger(RecalcTrigger,Trigger3M)),NA())</f>
        <v>1.3536768353372234E-2</v>
      </c>
      <c r="L1643" s="44">
        <f>IFERROR(_xll.qlIndexFixing(Index6M,$H1643,TRUE,_xll.ohTrigger(RecalcTrigger,Trigger6M)),NA())</f>
        <v>1.3530739915227918E-2</v>
      </c>
      <c r="M1643" s="183">
        <f>IFERROR(_xll.qlIndexFixing(Index1Y,$H1643,TRUE,_xll.ohTrigger(RecalcTrigger,Trigger1Y)),NA())</f>
        <v>1.3735070751759679E-2</v>
      </c>
      <c r="N1643" s="182">
        <f>IFERROR(_xll.qlIndexFixing(ONIndex1M,I1643,TRUE,_xll.ohTrigger(RecalcTrigger,Trigger1M)),NA())</f>
        <v>1.3218188095036609E-2</v>
      </c>
      <c r="O1643" s="44">
        <f>IFERROR(_xll.qlIndexFixing(ONIndex3M,I1643,TRUE,_xll.ohTrigger(RecalcTrigger,Trigger3M)),NA())</f>
        <v>1.3557140347941754E-2</v>
      </c>
      <c r="P1643" s="44">
        <f>IFERROR(_xll.qlIndexFixing(ONIndex6M,I1643,TRUE,_xll.ohTrigger(RecalcTrigger,Trigger6M)),NA())</f>
        <v>1.3568572690934033E-2</v>
      </c>
      <c r="Q1643" s="183">
        <f>IFERROR(_xll.qlIndexFixing(ONIndex1Y,I1643,TRUE,_xll.ohTrigger(RecalcTrigger,Trigger1Y)),NA())</f>
        <v>1.3807118958872877E-2</v>
      </c>
    </row>
    <row r="1644" spans="2:17" x14ac:dyDescent="0.2">
      <c r="B1644" s="39" t="s">
        <v>42</v>
      </c>
      <c r="D1644" s="42">
        <f>_xll.qlCalendarAdvance(Calendar,$D1643,B1644,"f",FALSE)</f>
        <v>51110</v>
      </c>
      <c r="E1644" s="177">
        <f>_xll.qlInterestRateIndexValueDate(IndexON,D1644)</f>
        <v>51110</v>
      </c>
      <c r="F1644" s="193">
        <f>IFERROR(_xll.qlIndexFixing(IndexON,D1644,TRUE,_xll.ohTrigger(RecalcTrigger,TriggerON)),NA())</f>
        <v>1.3319431204932286E-2</v>
      </c>
      <c r="H1644" s="42">
        <f>_xll.qlCalendarAdvance(Calendar,$H1643,B1644,"f",FALSE)</f>
        <v>51110</v>
      </c>
      <c r="I1644" s="177">
        <f>_xll.qlInterestRateIndexValueDate(Index1M,$H1644)</f>
        <v>51112</v>
      </c>
      <c r="J1644" s="182">
        <f>IFERROR(_xll.qlIndexFixing(Index1M,$H1644,TRUE,_xll.ohTrigger(RecalcTrigger,Trigger1M)),NA())</f>
        <v>1.3207268920307214E-2</v>
      </c>
      <c r="K1644" s="44">
        <f>IFERROR(_xll.qlIndexFixing(Index3M,H1644,TRUE,_xll.ohTrigger(RecalcTrigger,Trigger3M)),NA())</f>
        <v>1.3529447468269703E-2</v>
      </c>
      <c r="L1644" s="44">
        <f>IFERROR(_xll.qlIndexFixing(Index6M,$H1644,TRUE,_xll.ohTrigger(RecalcTrigger,Trigger6M)),NA())</f>
        <v>1.3524132644963452E-2</v>
      </c>
      <c r="M1644" s="183">
        <f>IFERROR(_xll.qlIndexFixing(Index1Y,$H1644,TRUE,_xll.ohTrigger(RecalcTrigger,Trigger1Y)),NA())</f>
        <v>1.3728881042370729E-2</v>
      </c>
      <c r="N1644" s="182">
        <f>IFERROR(_xll.qlIndexFixing(ONIndex1M,I1644,TRUE,_xll.ohTrigger(RecalcTrigger,Trigger1M)),NA())</f>
        <v>1.3211170134184158E-2</v>
      </c>
      <c r="O1644" s="44">
        <f>IFERROR(_xll.qlIndexFixing(ONIndex3M,I1644,TRUE,_xll.ohTrigger(RecalcTrigger,Trigger3M)),NA())</f>
        <v>1.354962592885478E-2</v>
      </c>
      <c r="P1644" s="44">
        <f>IFERROR(_xll.qlIndexFixing(ONIndex6M,I1644,TRUE,_xll.ohTrigger(RecalcTrigger,Trigger6M)),NA())</f>
        <v>1.3561491428557559E-2</v>
      </c>
      <c r="Q1644" s="183">
        <f>IFERROR(_xll.qlIndexFixing(ONIndex1Y,I1644,TRUE,_xll.ohTrigger(RecalcTrigger,Trigger1Y)),NA())</f>
        <v>1.3799837073937837E-2</v>
      </c>
    </row>
    <row r="1645" spans="2:17" x14ac:dyDescent="0.2">
      <c r="B1645" s="39" t="s">
        <v>42</v>
      </c>
      <c r="D1645" s="42">
        <f>_xll.qlCalendarAdvance(Calendar,$D1644,B1645,"f",FALSE)</f>
        <v>51117</v>
      </c>
      <c r="E1645" s="177">
        <f>_xll.qlInterestRateIndexValueDate(IndexON,D1645)</f>
        <v>51117</v>
      </c>
      <c r="F1645" s="193">
        <f>IFERROR(_xll.qlIndexFixing(IndexON,D1645,TRUE,_xll.ohTrigger(RecalcTrigger,TriggerON)),NA())</f>
        <v>1.3312486372303312E-2</v>
      </c>
      <c r="H1645" s="42">
        <f>_xll.qlCalendarAdvance(Calendar,$H1644,B1645,"f",FALSE)</f>
        <v>51117</v>
      </c>
      <c r="I1645" s="177">
        <f>_xll.qlInterestRateIndexValueDate(Index1M,$H1645)</f>
        <v>51119</v>
      </c>
      <c r="J1645" s="182">
        <f>IFERROR(_xll.qlIndexFixing(Index1M,$H1645,TRUE,_xll.ohTrigger(RecalcTrigger,Trigger1M)),NA())</f>
        <v>1.3200351010397293E-2</v>
      </c>
      <c r="K1645" s="44">
        <f>IFERROR(_xll.qlIndexFixing(Index3M,H1645,TRUE,_xll.ohTrigger(RecalcTrigger,Trigger3M)),NA())</f>
        <v>1.352216442438744E-2</v>
      </c>
      <c r="L1645" s="44">
        <f>IFERROR(_xll.qlIndexFixing(Index6M,$H1645,TRUE,_xll.ohTrigger(RecalcTrigger,Trigger6M)),NA())</f>
        <v>1.3517568320934844E-2</v>
      </c>
      <c r="M1645" s="183">
        <f>IFERROR(_xll.qlIndexFixing(Index1Y,$H1645,TRUE,_xll.ohTrigger(RecalcTrigger,Trigger1Y)),NA())</f>
        <v>1.37227397523201E-2</v>
      </c>
      <c r="N1645" s="182">
        <f>IFERROR(_xll.qlIndexFixing(ONIndex1M,I1645,TRUE,_xll.ohTrigger(RecalcTrigger,Trigger1M)),NA())</f>
        <v>1.3204192754869837E-2</v>
      </c>
      <c r="O1645" s="44">
        <f>IFERROR(_xll.qlIndexFixing(ONIndex3M,I1645,TRUE,_xll.ohTrigger(RecalcTrigger,Trigger3M)),NA())</f>
        <v>1.3542148043264035E-2</v>
      </c>
      <c r="P1645" s="44">
        <f>IFERROR(_xll.qlIndexFixing(ONIndex6M,I1645,TRUE,_xll.ohTrigger(RecalcTrigger,Trigger6M)),NA())</f>
        <v>1.3554450312946997E-2</v>
      </c>
      <c r="Q1645" s="183">
        <f>IFERROR(_xll.qlIndexFixing(ONIndex1Y,I1645,TRUE,_xll.ohTrigger(RecalcTrigger,Trigger1Y)),NA())</f>
        <v>1.3792597706832055E-2</v>
      </c>
    </row>
    <row r="1646" spans="2:17" x14ac:dyDescent="0.2">
      <c r="B1646" s="39" t="s">
        <v>42</v>
      </c>
      <c r="D1646" s="42">
        <f>_xll.qlCalendarAdvance(Calendar,$D1645,B1646,"f",FALSE)</f>
        <v>51124</v>
      </c>
      <c r="E1646" s="177">
        <f>_xll.qlInterestRateIndexValueDate(IndexON,D1646)</f>
        <v>51124</v>
      </c>
      <c r="F1646" s="193">
        <f>IFERROR(_xll.qlIndexFixing(IndexON,D1646,TRUE,_xll.ohTrigger(RecalcTrigger,TriggerON)),NA())</f>
        <v>1.3305577992754891E-2</v>
      </c>
      <c r="H1646" s="42">
        <f>_xll.qlCalendarAdvance(Calendar,$H1645,B1646,"f",FALSE)</f>
        <v>51124</v>
      </c>
      <c r="I1646" s="177">
        <f>_xll.qlInterestRateIndexValueDate(Index1M,$H1646)</f>
        <v>51126</v>
      </c>
      <c r="J1646" s="182">
        <f>IFERROR(_xll.qlIndexFixing(Index1M,$H1646,TRUE,_xll.ohTrigger(RecalcTrigger,Trigger1M)),NA())</f>
        <v>1.319347430330603E-2</v>
      </c>
      <c r="K1646" s="44">
        <f>IFERROR(_xll.qlIndexFixing(Index3M,H1646,TRUE,_xll.ohTrigger(RecalcTrigger,Trigger3M)),NA())</f>
        <v>1.3514919421425919E-2</v>
      </c>
      <c r="L1646" s="44">
        <f>IFERROR(_xll.qlIndexFixing(Index6M,$H1646,TRUE,_xll.ohTrigger(RecalcTrigger,Trigger6M)),NA())</f>
        <v>1.3511047144115756E-2</v>
      </c>
      <c r="M1646" s="183">
        <f>IFERROR(_xll.qlIndexFixing(Index1Y,$H1646,TRUE,_xll.ohTrigger(RecalcTrigger,Trigger1Y)),NA())</f>
        <v>1.3716647086152868E-2</v>
      </c>
      <c r="N1646" s="182">
        <f>IFERROR(_xll.qlIndexFixing(ONIndex1M,I1646,TRUE,_xll.ohTrigger(RecalcTrigger,Trigger1M)),NA())</f>
        <v>1.3196268575557113E-2</v>
      </c>
      <c r="O1646" s="44">
        <f>IFERROR(_xll.qlIndexFixing(ONIndex3M,I1646,TRUE,_xll.ohTrigger(RecalcTrigger,Trigger3M)),NA())</f>
        <v>1.3533646878691741E-2</v>
      </c>
      <c r="P1646" s="44">
        <f>IFERROR(_xll.qlIndexFixing(ONIndex6M,I1646,TRUE,_xll.ohTrigger(RecalcTrigger,Trigger6M)),NA())</f>
        <v>1.3546452739783277E-2</v>
      </c>
      <c r="Q1646" s="183">
        <f>IFERROR(_xll.qlIndexFixing(ONIndex1Y,I1646,TRUE,_xll.ohTrigger(RecalcTrigger,Trigger1Y)),NA())</f>
        <v>1.3784376467143034E-2</v>
      </c>
    </row>
    <row r="1647" spans="2:17" x14ac:dyDescent="0.2">
      <c r="B1647" s="39" t="s">
        <v>42</v>
      </c>
      <c r="D1647" s="42">
        <f>_xll.qlCalendarAdvance(Calendar,$D1646,B1647,"f",FALSE)</f>
        <v>51131</v>
      </c>
      <c r="E1647" s="177">
        <f>_xll.qlInterestRateIndexValueDate(IndexON,D1647)</f>
        <v>51131</v>
      </c>
      <c r="F1647" s="193">
        <f>IFERROR(_xll.qlIndexFixing(IndexON,D1647,TRUE,_xll.ohTrigger(RecalcTrigger,TriggerON)),NA())</f>
        <v>1.329870626916474E-2</v>
      </c>
      <c r="H1647" s="42">
        <f>_xll.qlCalendarAdvance(Calendar,$H1646,B1647,"f",FALSE)</f>
        <v>51131</v>
      </c>
      <c r="I1647" s="177">
        <f>_xll.qlInterestRateIndexValueDate(Index1M,$H1647)</f>
        <v>51133</v>
      </c>
      <c r="J1647" s="182">
        <f>IFERROR(_xll.qlIndexFixing(Index1M,$H1647,TRUE,_xll.ohTrigger(RecalcTrigger,Trigger1M)),NA())</f>
        <v>1.3186639015023149E-2</v>
      </c>
      <c r="K1647" s="44">
        <f>IFERROR(_xll.qlIndexFixing(Index3M,H1647,TRUE,_xll.ohTrigger(RecalcTrigger,Trigger3M)),NA())</f>
        <v>1.3507712659087373E-2</v>
      </c>
      <c r="L1647" s="44">
        <f>IFERROR(_xll.qlIndexFixing(Index6M,$H1647,TRUE,_xll.ohTrigger(RecalcTrigger,Trigger6M)),NA())</f>
        <v>1.3504569315482474E-2</v>
      </c>
      <c r="M1647" s="183">
        <f>IFERROR(_xll.qlIndexFixing(Index1Y,$H1647,TRUE,_xll.ohTrigger(RecalcTrigger,Trigger1Y)),NA())</f>
        <v>1.3710603248415632E-2</v>
      </c>
      <c r="N1647" s="182">
        <f>IFERROR(_xll.qlIndexFixing(ONIndex1M,I1647,TRUE,_xll.ohTrigger(RecalcTrigger,Trigger1M)),NA())</f>
        <v>1.3190360604085072E-2</v>
      </c>
      <c r="O1647" s="44">
        <f>IFERROR(_xll.qlIndexFixing(ONIndex3M,I1647,TRUE,_xll.ohTrigger(RecalcTrigger,Trigger3M)),NA())</f>
        <v>1.3527302669293917E-2</v>
      </c>
      <c r="P1647" s="44">
        <f>IFERROR(_xll.qlIndexFixing(ONIndex6M,I1647,TRUE,_xll.ohTrigger(RecalcTrigger,Trigger6M)),NA())</f>
        <v>1.3540489322583227E-2</v>
      </c>
      <c r="Q1647" s="183">
        <f>IFERROR(_xll.qlIndexFixing(ONIndex1Y,I1647,TRUE,_xll.ohTrigger(RecalcTrigger,Trigger1Y)),NA())</f>
        <v>1.377824733681976E-2</v>
      </c>
    </row>
    <row r="1648" spans="2:17" x14ac:dyDescent="0.2">
      <c r="B1648" s="39" t="s">
        <v>42</v>
      </c>
      <c r="D1648" s="42">
        <f>_xll.qlCalendarAdvance(Calendar,$D1647,B1648,"f",FALSE)</f>
        <v>51138</v>
      </c>
      <c r="E1648" s="177">
        <f>_xll.qlInterestRateIndexValueDate(IndexON,D1648)</f>
        <v>51138</v>
      </c>
      <c r="F1648" s="193">
        <f>IFERROR(_xll.qlIndexFixing(IndexON,D1648,TRUE,_xll.ohTrigger(RecalcTrigger,TriggerON)),NA())</f>
        <v>1.3291871403851019E-2</v>
      </c>
      <c r="H1648" s="42">
        <f>_xll.qlCalendarAdvance(Calendar,$H1647,B1648,"f",FALSE)</f>
        <v>51138</v>
      </c>
      <c r="I1648" s="177">
        <f>_xll.qlInterestRateIndexValueDate(Index1M,$H1648)</f>
        <v>51140</v>
      </c>
      <c r="J1648" s="182">
        <f>IFERROR(_xll.qlIndexFixing(Index1M,$H1648,TRUE,_xll.ohTrigger(RecalcTrigger,Trigger1M)),NA())</f>
        <v>1.3179845361540876E-2</v>
      </c>
      <c r="K1648" s="44">
        <f>IFERROR(_xll.qlIndexFixing(Index3M,H1648,TRUE,_xll.ohTrigger(RecalcTrigger,Trigger3M)),NA())</f>
        <v>1.3500544337068767E-2</v>
      </c>
      <c r="L1648" s="44">
        <f>IFERROR(_xll.qlIndexFixing(Index6M,$H1648,TRUE,_xll.ohTrigger(RecalcTrigger,Trigger6M)),NA())</f>
        <v>1.3498327119148733E-2</v>
      </c>
      <c r="M1648" s="183">
        <f>IFERROR(_xll.qlIndexFixing(Index1Y,$H1648,TRUE,_xll.ohTrigger(RecalcTrigger,Trigger1Y)),NA())</f>
        <v>1.370460844365716E-2</v>
      </c>
      <c r="N1648" s="182">
        <f>IFERROR(_xll.qlIndexFixing(ONIndex1M,I1648,TRUE,_xll.ohTrigger(RecalcTrigger,Trigger1M)),NA())</f>
        <v>1.3183506264349276E-2</v>
      </c>
      <c r="O1648" s="44">
        <f>IFERROR(_xll.qlIndexFixing(ONIndex3M,I1648,TRUE,_xll.ohTrigger(RecalcTrigger,Trigger3M)),NA())</f>
        <v>1.3519935579475728E-2</v>
      </c>
      <c r="P1648" s="44">
        <f>IFERROR(_xll.qlIndexFixing(ONIndex6M,I1648,TRUE,_xll.ohTrigger(RecalcTrigger,Trigger6M)),NA())</f>
        <v>1.3533569847750115E-2</v>
      </c>
      <c r="Q1648" s="183">
        <f>IFERROR(_xll.qlIndexFixing(ONIndex1Y,I1648,TRUE,_xll.ohTrigger(RecalcTrigger,Trigger1Y)),NA())</f>
        <v>1.3771136739109124E-2</v>
      </c>
    </row>
    <row r="1649" spans="2:17" x14ac:dyDescent="0.2">
      <c r="B1649" s="39" t="s">
        <v>42</v>
      </c>
      <c r="D1649" s="42">
        <f>_xll.qlCalendarAdvance(Calendar,$D1648,B1649,"f",FALSE)</f>
        <v>51145</v>
      </c>
      <c r="E1649" s="177">
        <f>_xll.qlInterestRateIndexValueDate(IndexON,D1649)</f>
        <v>51145</v>
      </c>
      <c r="F1649" s="193">
        <f>IFERROR(_xll.qlIndexFixing(IndexON,D1649,TRUE,_xll.ohTrigger(RecalcTrigger,TriggerON)),NA())</f>
        <v>1.3285073599931252E-2</v>
      </c>
      <c r="H1649" s="42">
        <f>_xll.qlCalendarAdvance(Calendar,$H1648,B1649,"f",FALSE)</f>
        <v>51145</v>
      </c>
      <c r="I1649" s="177">
        <f>_xll.qlInterestRateIndexValueDate(Index1M,$H1649)</f>
        <v>51147</v>
      </c>
      <c r="J1649" s="182">
        <f>IFERROR(_xll.qlIndexFixing(Index1M,$H1649,TRUE,_xll.ohTrigger(RecalcTrigger,Trigger1M)),NA())</f>
        <v>1.317309355885643E-2</v>
      </c>
      <c r="K1649" s="44">
        <f>IFERROR(_xll.qlIndexFixing(Index3M,H1649,TRUE,_xll.ohTrigger(RecalcTrigger,Trigger3M)),NA())</f>
        <v>1.349341465506794E-2</v>
      </c>
      <c r="L1649" s="44">
        <f>IFERROR(_xll.qlIndexFixing(Index6M,$H1649,TRUE,_xll.ohTrigger(RecalcTrigger,Trigger6M)),NA())</f>
        <v>1.3491933634530523E-2</v>
      </c>
      <c r="M1649" s="183">
        <f>IFERROR(_xll.qlIndexFixing(Index1Y,$H1649,TRUE,_xll.ohTrigger(RecalcTrigger,Trigger1Y)),NA())</f>
        <v>1.3698662876429263E-2</v>
      </c>
      <c r="N1649" s="182">
        <f>IFERROR(_xll.qlIndexFixing(ONIndex1M,I1649,TRUE,_xll.ohTrigger(RecalcTrigger,Trigger1M)),NA())</f>
        <v>1.317669336954097E-2</v>
      </c>
      <c r="O1649" s="44">
        <f>IFERROR(_xll.qlIndexFixing(ONIndex3M,I1649,TRUE,_xll.ohTrigger(RecalcTrigger,Trigger3M)),NA())</f>
        <v>1.35126058201962E-2</v>
      </c>
      <c r="P1649" s="44">
        <f>IFERROR(_xll.qlIndexFixing(ONIndex6M,I1649,TRUE,_xll.ohTrigger(RecalcTrigger,Trigger6M)),NA())</f>
        <v>1.3526691320002726E-2</v>
      </c>
      <c r="Q1649" s="183">
        <f>IFERROR(_xll.qlIndexFixing(ONIndex1Y,I1649,TRUE,_xll.ohTrigger(RecalcTrigger,Trigger1Y)),NA())</f>
        <v>1.3764069469699436E-2</v>
      </c>
    </row>
    <row r="1650" spans="2:17" x14ac:dyDescent="0.2">
      <c r="B1650" s="39" t="s">
        <v>42</v>
      </c>
      <c r="D1650" s="42">
        <f>_xll.qlCalendarAdvance(Calendar,$D1649,B1650,"f",FALSE)</f>
        <v>51152</v>
      </c>
      <c r="E1650" s="177">
        <f>_xll.qlInterestRateIndexValueDate(IndexON,D1650)</f>
        <v>51152</v>
      </c>
      <c r="F1650" s="193">
        <f>IFERROR(_xll.qlIndexFixing(IndexON,D1650,TRUE,_xll.ohTrigger(RecalcTrigger,TriggerON)),NA())</f>
        <v>1.3278313059803537E-2</v>
      </c>
      <c r="H1650" s="42">
        <f>_xll.qlCalendarAdvance(Calendar,$H1649,B1650,"f",FALSE)</f>
        <v>51152</v>
      </c>
      <c r="I1650" s="177">
        <f>_xll.qlInterestRateIndexValueDate(Index1M,$H1650)</f>
        <v>51154</v>
      </c>
      <c r="J1650" s="182">
        <f>IFERROR(_xll.qlIndexFixing(Index1M,$H1650,TRUE,_xll.ohTrigger(RecalcTrigger,Trigger1M)),NA())</f>
        <v>1.3166383822959538E-2</v>
      </c>
      <c r="K1650" s="44">
        <f>IFERROR(_xll.qlIndexFixing(Index3M,H1650,TRUE,_xll.ohTrigger(RecalcTrigger,Trigger3M)),NA())</f>
        <v>1.3486323812783609E-2</v>
      </c>
      <c r="L1650" s="44">
        <f>IFERROR(_xll.qlIndexFixing(Index6M,$H1650,TRUE,_xll.ohTrigger(RecalcTrigger,Trigger6M)),NA())</f>
        <v>1.3485584084914761E-2</v>
      </c>
      <c r="M1650" s="183">
        <f>IFERROR(_xll.qlIndexFixing(Index1Y,$H1650,TRUE,_xll.ohTrigger(RecalcTrigger,Trigger1Y)),NA())</f>
        <v>1.3692766751285054E-2</v>
      </c>
      <c r="N1650" s="182">
        <f>IFERROR(_xll.qlIndexFixing(ONIndex1M,I1650,TRUE,_xll.ohTrigger(RecalcTrigger,Trigger1M)),NA())</f>
        <v>1.3169922135327639E-2</v>
      </c>
      <c r="O1650" s="44">
        <f>IFERROR(_xll.qlIndexFixing(ONIndex3M,I1650,TRUE,_xll.ohTrigger(RecalcTrigger,Trigger3M)),NA())</f>
        <v>1.3505313590496115E-2</v>
      </c>
      <c r="P1650" s="44">
        <f>IFERROR(_xll.qlIndexFixing(ONIndex6M,I1650,TRUE,_xll.ohTrigger(RecalcTrigger,Trigger6M)),NA())</f>
        <v>1.3519853939181203E-2</v>
      </c>
      <c r="Q1650" s="183">
        <f>IFERROR(_xll.qlIndexFixing(ONIndex1Y,I1650,TRUE,_xll.ohTrigger(RecalcTrigger,Trigger1Y)),NA())</f>
        <v>1.3757045731228601E-2</v>
      </c>
    </row>
    <row r="1651" spans="2:17" x14ac:dyDescent="0.2">
      <c r="B1651" s="39" t="s">
        <v>42</v>
      </c>
      <c r="D1651" s="42">
        <f>_xll.qlCalendarAdvance(Calendar,$D1650,B1651,"f",FALSE)</f>
        <v>51159</v>
      </c>
      <c r="E1651" s="177">
        <f>_xll.qlInterestRateIndexValueDate(IndexON,D1651)</f>
        <v>51159</v>
      </c>
      <c r="F1651" s="193">
        <f>IFERROR(_xll.qlIndexFixing(IndexON,D1651,TRUE,_xll.ohTrigger(RecalcTrigger,TriggerON)),NA())</f>
        <v>1.3271589986425525E-2</v>
      </c>
      <c r="H1651" s="42">
        <f>_xll.qlCalendarAdvance(Calendar,$H1650,B1651,"f",FALSE)</f>
        <v>51159</v>
      </c>
      <c r="I1651" s="177">
        <f>_xll.qlInterestRateIndexValueDate(Index1M,$H1651)</f>
        <v>51161</v>
      </c>
      <c r="J1651" s="182">
        <f>IFERROR(_xll.qlIndexFixing(Index1M,$H1651,TRUE,_xll.ohTrigger(RecalcTrigger,Trigger1M)),NA())</f>
        <v>1.315971636984492E-2</v>
      </c>
      <c r="K1651" s="44">
        <f>IFERROR(_xll.qlIndexFixing(Index3M,H1651,TRUE,_xll.ohTrigger(RecalcTrigger,Trigger3M)),NA())</f>
        <v>1.3479272009913619E-2</v>
      </c>
      <c r="L1651" s="44">
        <f>IFERROR(_xll.qlIndexFixing(Index6M,$H1651,TRUE,_xll.ohTrigger(RecalcTrigger,Trigger6M)),NA())</f>
        <v>1.3479278671272995E-2</v>
      </c>
      <c r="M1651" s="183">
        <f>IFERROR(_xll.qlIndexFixing(Index1Y,$H1651,TRUE,_xll.ohTrigger(RecalcTrigger,Trigger1Y)),NA())</f>
        <v>1.3686920272780904E-2</v>
      </c>
      <c r="N1651" s="182">
        <f>IFERROR(_xll.qlIndexFixing(ONIndex1M,I1651,TRUE,_xll.ohTrigger(RecalcTrigger,Trigger1M)),NA())</f>
        <v>1.3163192777536636E-2</v>
      </c>
      <c r="O1651" s="44">
        <f>IFERROR(_xll.qlIndexFixing(ONIndex3M,I1651,TRUE,_xll.ohTrigger(RecalcTrigger,Trigger3M)),NA())</f>
        <v>1.3498059089736003E-2</v>
      </c>
      <c r="P1651" s="44">
        <f>IFERROR(_xll.qlIndexFixing(ONIndex6M,I1651,TRUE,_xll.ohTrigger(RecalcTrigger,Trigger6M)),NA())</f>
        <v>1.3513057905445436E-2</v>
      </c>
      <c r="Q1651" s="183">
        <f>IFERROR(_xll.qlIndexFixing(ONIndex1Y,I1651,TRUE,_xll.ohTrigger(RecalcTrigger,Trigger1Y)),NA())</f>
        <v>1.3750065726334526E-2</v>
      </c>
    </row>
    <row r="1652" spans="2:17" x14ac:dyDescent="0.2">
      <c r="B1652" s="39" t="s">
        <v>42</v>
      </c>
      <c r="D1652" s="42">
        <f>_xll.qlCalendarAdvance(Calendar,$D1651,B1652,"f",FALSE)</f>
        <v>51166</v>
      </c>
      <c r="E1652" s="177">
        <f>_xll.qlInterestRateIndexValueDate(IndexON,D1652)</f>
        <v>51166</v>
      </c>
      <c r="F1652" s="193">
        <f>IFERROR(_xll.qlIndexFixing(IndexON,D1652,TRUE,_xll.ohTrigger(RecalcTrigger,TriggerON)),NA())</f>
        <v>1.3264904582035442E-2</v>
      </c>
      <c r="H1652" s="42">
        <f>_xll.qlCalendarAdvance(Calendar,$H1651,B1652,"f",FALSE)</f>
        <v>51166</v>
      </c>
      <c r="I1652" s="177">
        <f>_xll.qlInterestRateIndexValueDate(Index1M,$H1652)</f>
        <v>51168</v>
      </c>
      <c r="J1652" s="182">
        <f>IFERROR(_xll.qlIndexFixing(Index1M,$H1652,TRUE,_xll.ohTrigger(RecalcTrigger,Trigger1M)),NA())</f>
        <v>1.3153780124377665E-2</v>
      </c>
      <c r="K1652" s="44">
        <f>IFERROR(_xll.qlIndexFixing(Index3M,H1652,TRUE,_xll.ohTrigger(RecalcTrigger,Trigger3M)),NA())</f>
        <v>1.347250115659282E-2</v>
      </c>
      <c r="L1652" s="44">
        <f>IFERROR(_xll.qlIndexFixing(Index6M,$H1652,TRUE,_xll.ohTrigger(RecalcTrigger,Trigger6M)),NA())</f>
        <v>1.3473017594575016E-2</v>
      </c>
      <c r="M1652" s="183">
        <f>IFERROR(_xll.qlIndexFixing(Index1Y,$H1652,TRUE,_xll.ohTrigger(RecalcTrigger,Trigger1Y)),NA())</f>
        <v>1.3681123645476009E-2</v>
      </c>
      <c r="N1652" s="182">
        <f>IFERROR(_xll.qlIndexFixing(ONIndex1M,I1652,TRUE,_xll.ohTrigger(RecalcTrigger,Trigger1M)),NA())</f>
        <v>1.3156505512155192E-2</v>
      </c>
      <c r="O1652" s="44">
        <f>IFERROR(_xll.qlIndexFixing(ONIndex3M,I1652,TRUE,_xll.ohTrigger(RecalcTrigger,Trigger3M)),NA())</f>
        <v>1.3490842516956647E-2</v>
      </c>
      <c r="P1652" s="44">
        <f>IFERROR(_xll.qlIndexFixing(ONIndex6M,I1652,TRUE,_xll.ohTrigger(RecalcTrigger,Trigger6M)),NA())</f>
        <v>1.3506303418715504E-2</v>
      </c>
      <c r="Q1652" s="183">
        <f>IFERROR(_xll.qlIndexFixing(ONIndex1Y,I1652,TRUE,_xll.ohTrigger(RecalcTrigger,Trigger1Y)),NA())</f>
        <v>1.3743129657575182E-2</v>
      </c>
    </row>
    <row r="1653" spans="2:17" x14ac:dyDescent="0.2">
      <c r="B1653" s="39" t="s">
        <v>42</v>
      </c>
      <c r="D1653" s="42">
        <f>_xll.qlCalendarAdvance(Calendar,$D1652,B1653,"f",FALSE)</f>
        <v>51173</v>
      </c>
      <c r="E1653" s="177">
        <f>_xll.qlInterestRateIndexValueDate(IndexON,D1653)</f>
        <v>51173</v>
      </c>
      <c r="F1653" s="193">
        <f>IFERROR(_xll.qlIndexFixing(IndexON,D1653,TRUE,_xll.ohTrigger(RecalcTrigger,TriggerON)),NA())</f>
        <v>1.325825704975081E-2</v>
      </c>
      <c r="H1653" s="42">
        <f>_xll.qlCalendarAdvance(Calendar,$H1652,B1653,"f",FALSE)</f>
        <v>51173</v>
      </c>
      <c r="I1653" s="177">
        <f>_xll.qlInterestRateIndexValueDate(Index1M,$H1653)</f>
        <v>51175</v>
      </c>
      <c r="J1653" s="182">
        <f>IFERROR(_xll.qlIndexFixing(Index1M,$H1653,TRUE,_xll.ohTrigger(RecalcTrigger,Trigger1M)),NA())</f>
        <v>1.3147189401753457E-2</v>
      </c>
      <c r="K1653" s="44">
        <f>IFERROR(_xll.qlIndexFixing(Index3M,H1653,TRUE,_xll.ohTrigger(RecalcTrigger,Trigger3M)),NA())</f>
        <v>1.3465525437765358E-2</v>
      </c>
      <c r="L1653" s="44">
        <f>IFERROR(_xll.qlIndexFixing(Index6M,$H1653,TRUE,_xll.ohTrigger(RecalcTrigger,Trigger6M)),NA())</f>
        <v>1.3466801055793688E-2</v>
      </c>
      <c r="M1653" s="183">
        <f>IFERROR(_xll.qlIndexFixing(Index1Y,$H1653,TRUE,_xll.ohTrigger(RecalcTrigger,Trigger1Y)),NA())</f>
        <v>1.3675377073930871E-2</v>
      </c>
      <c r="N1653" s="182">
        <f>IFERROR(_xll.qlIndexFixing(ONIndex1M,I1653,TRUE,_xll.ohTrigger(RecalcTrigger,Trigger1M)),NA())</f>
        <v>1.314986055485079E-2</v>
      </c>
      <c r="O1653" s="44">
        <f>IFERROR(_xll.qlIndexFixing(ONIndex3M,I1653,TRUE,_xll.ohTrigger(RecalcTrigger,Trigger3M)),NA())</f>
        <v>1.3483664071678447E-2</v>
      </c>
      <c r="P1653" s="44">
        <f>IFERROR(_xll.qlIndexFixing(ONIndex6M,I1653,TRUE,_xll.ohTrigger(RecalcTrigger,Trigger6M)),NA())</f>
        <v>1.3499590679231233E-2</v>
      </c>
      <c r="Q1653" s="183">
        <f>IFERROR(_xll.qlIndexFixing(ONIndex1Y,I1653,TRUE,_xll.ohTrigger(RecalcTrigger,Trigger1Y)),NA())</f>
        <v>1.3736237727588474E-2</v>
      </c>
    </row>
    <row r="1654" spans="2:17" x14ac:dyDescent="0.2">
      <c r="B1654" s="39" t="s">
        <v>42</v>
      </c>
      <c r="D1654" s="42">
        <f>_xll.qlCalendarAdvance(Calendar,$D1653,B1654,"f",FALSE)</f>
        <v>51180</v>
      </c>
      <c r="E1654" s="177">
        <f>_xll.qlInterestRateIndexValueDate(IndexON,D1654)</f>
        <v>51180</v>
      </c>
      <c r="F1654" s="193">
        <f>IFERROR(_xll.qlIndexFixing(IndexON,D1654,TRUE,_xll.ohTrigger(RecalcTrigger,TriggerON)),NA())</f>
        <v>1.3251647592049665E-2</v>
      </c>
      <c r="H1654" s="42">
        <f>_xll.qlCalendarAdvance(Calendar,$H1653,B1654,"f",FALSE)</f>
        <v>51180</v>
      </c>
      <c r="I1654" s="177">
        <f>_xll.qlInterestRateIndexValueDate(Index1M,$H1654)</f>
        <v>51182</v>
      </c>
      <c r="J1654" s="182">
        <f>IFERROR(_xll.qlIndexFixing(Index1M,$H1654,TRUE,_xll.ohTrigger(RecalcTrigger,Trigger1M)),NA())</f>
        <v>1.3140641558553399E-2</v>
      </c>
      <c r="K1654" s="44">
        <f>IFERROR(_xll.qlIndexFixing(Index3M,H1654,TRUE,_xll.ohTrigger(RecalcTrigger,Trigger3M)),NA())</f>
        <v>1.3458589341568405E-2</v>
      </c>
      <c r="L1654" s="44">
        <f>IFERROR(_xll.qlIndexFixing(Index6M,$H1654,TRUE,_xll.ohTrigger(RecalcTrigger,Trigger6M)),NA())</f>
        <v>1.3460629255900121E-2</v>
      </c>
      <c r="M1654" s="183">
        <f>IFERROR(_xll.qlIndexFixing(Index1Y,$H1654,TRUE,_xll.ohTrigger(RecalcTrigger,Trigger1Y)),NA())</f>
        <v>1.3669680762710329E-2</v>
      </c>
      <c r="N1654" s="182">
        <f>IFERROR(_xll.qlIndexFixing(ONIndex1M,I1654,TRUE,_xll.ohTrigger(RecalcTrigger,Trigger1M)),NA())</f>
        <v>1.3143258121610657E-2</v>
      </c>
      <c r="O1654" s="44">
        <f>IFERROR(_xll.qlIndexFixing(ONIndex3M,I1654,TRUE,_xll.ohTrigger(RecalcTrigger,Trigger3M)),NA())</f>
        <v>1.3476523952942188E-2</v>
      </c>
      <c r="P1654" s="44">
        <f>IFERROR(_xll.qlIndexFixing(ONIndex6M,I1654,TRUE,_xll.ohTrigger(RecalcTrigger,Trigger6M)),NA())</f>
        <v>1.349291988675283E-2</v>
      </c>
      <c r="Q1654" s="183">
        <f>IFERROR(_xll.qlIndexFixing(ONIndex1Y,I1654,TRUE,_xll.ohTrigger(RecalcTrigger,Trigger1Y)),NA())</f>
        <v>1.3729390138932374E-2</v>
      </c>
    </row>
    <row r="1655" spans="2:17" x14ac:dyDescent="0.2">
      <c r="B1655" s="39" t="s">
        <v>42</v>
      </c>
      <c r="D1655" s="42">
        <f>_xll.qlCalendarAdvance(Calendar,$D1654,B1655,"f",FALSE)</f>
        <v>51187</v>
      </c>
      <c r="E1655" s="177">
        <f>_xll.qlInterestRateIndexValueDate(IndexON,D1655)</f>
        <v>51187</v>
      </c>
      <c r="F1655" s="193">
        <f>IFERROR(_xll.qlIndexFixing(IndexON,D1655,TRUE,_xll.ohTrigger(RecalcTrigger,TriggerON)),NA())</f>
        <v>1.3245076411569912E-2</v>
      </c>
      <c r="H1655" s="42">
        <f>_xll.qlCalendarAdvance(Calendar,$H1654,B1655,"f",FALSE)</f>
        <v>51187</v>
      </c>
      <c r="I1655" s="177">
        <f>_xll.qlInterestRateIndexValueDate(Index1M,$H1655)</f>
        <v>51189</v>
      </c>
      <c r="J1655" s="182">
        <f>IFERROR(_xll.qlIndexFixing(Index1M,$H1655,TRUE,_xll.ohTrigger(RecalcTrigger,Trigger1M)),NA())</f>
        <v>1.3134136810750936E-2</v>
      </c>
      <c r="K1655" s="44">
        <f>IFERROR(_xll.qlIndexFixing(Index3M,H1655,TRUE,_xll.ohTrigger(RecalcTrigger,Trigger3M)),NA())</f>
        <v>1.345169306769467E-2</v>
      </c>
      <c r="L1655" s="44">
        <f>IFERROR(_xll.qlIndexFixing(Index6M,$H1655,TRUE,_xll.ohTrigger(RecalcTrigger,Trigger6M)),NA())</f>
        <v>1.3454502395865858E-2</v>
      </c>
      <c r="M1655" s="183">
        <f>IFERROR(_xll.qlIndexFixing(Index1Y,$H1655,TRUE,_xll.ohTrigger(RecalcTrigger,Trigger1Y)),NA())</f>
        <v>1.36640349163814E-2</v>
      </c>
      <c r="N1655" s="182">
        <f>IFERROR(_xll.qlIndexFixing(ONIndex1M,I1655,TRUE,_xll.ohTrigger(RecalcTrigger,Trigger1M)),NA())</f>
        <v>1.3136698428022342E-2</v>
      </c>
      <c r="O1655" s="44">
        <f>IFERROR(_xll.qlIndexFixing(ONIndex3M,I1655,TRUE,_xll.ohTrigger(RecalcTrigger,Trigger3M)),NA())</f>
        <v>1.3469422359948524E-2</v>
      </c>
      <c r="P1655" s="44">
        <f>IFERROR(_xll.qlIndexFixing(ONIndex6M,I1655,TRUE,_xll.ohTrigger(RecalcTrigger,Trigger6M)),NA())</f>
        <v>1.3486291241600057E-2</v>
      </c>
      <c r="Q1655" s="183">
        <f>IFERROR(_xll.qlIndexFixing(ONIndex1Y,I1655,TRUE,_xll.ohTrigger(RecalcTrigger,Trigger1Y)),NA())</f>
        <v>1.3722587094324723E-2</v>
      </c>
    </row>
    <row r="1656" spans="2:17" x14ac:dyDescent="0.2">
      <c r="B1656" s="39" t="s">
        <v>42</v>
      </c>
      <c r="D1656" s="42">
        <f>_xll.qlCalendarAdvance(Calendar,$D1655,B1656,"f",FALSE)</f>
        <v>51194</v>
      </c>
      <c r="E1656" s="177">
        <f>_xll.qlInterestRateIndexValueDate(IndexON,D1656)</f>
        <v>51194</v>
      </c>
      <c r="F1656" s="193">
        <f>IFERROR(_xll.qlIndexFixing(IndexON,D1656,TRUE,_xll.ohTrigger(RecalcTrigger,TriggerON)),NA())</f>
        <v>1.323854371110933E-2</v>
      </c>
      <c r="H1656" s="42">
        <f>_xll.qlCalendarAdvance(Calendar,$H1655,B1656,"f",FALSE)</f>
        <v>51194</v>
      </c>
      <c r="I1656" s="177">
        <f>_xll.qlInterestRateIndexValueDate(Index1M,$H1656)</f>
        <v>51196</v>
      </c>
      <c r="J1656" s="182">
        <f>IFERROR(_xll.qlIndexFixing(Index1M,$H1656,TRUE,_xll.ohTrigger(RecalcTrigger,Trigger1M)),NA())</f>
        <v>1.3126803290563836E-2</v>
      </c>
      <c r="K1656" s="44">
        <f>IFERROR(_xll.qlIndexFixing(Index3M,H1656,TRUE,_xll.ohTrigger(RecalcTrigger,Trigger3M)),NA())</f>
        <v>1.344437458502391E-2</v>
      </c>
      <c r="L1656" s="44">
        <f>IFERROR(_xll.qlIndexFixing(Index6M,$H1656,TRUE,_xll.ohTrigger(RecalcTrigger,Trigger6M)),NA())</f>
        <v>1.3447750474350598E-2</v>
      </c>
      <c r="M1656" s="183">
        <f>IFERROR(_xll.qlIndexFixing(Index1Y,$H1656,TRUE,_xll.ohTrigger(RecalcTrigger,Trigger1Y)),NA())</f>
        <v>1.3658765634961132E-2</v>
      </c>
      <c r="N1656" s="182">
        <f>IFERROR(_xll.qlIndexFixing(ONIndex1M,I1656,TRUE,_xll.ohTrigger(RecalcTrigger,Trigger1M)),NA())</f>
        <v>1.3130181690073073E-2</v>
      </c>
      <c r="O1656" s="44">
        <f>IFERROR(_xll.qlIndexFixing(ONIndex3M,I1656,TRUE,_xll.ohTrigger(RecalcTrigger,Trigger3M)),NA())</f>
        <v>1.3462359492137921E-2</v>
      </c>
      <c r="P1656" s="44">
        <f>IFERROR(_xll.qlIndexFixing(ONIndex6M,I1656,TRUE,_xll.ohTrigger(RecalcTrigger,Trigger6M)),NA())</f>
        <v>1.3479704943533122E-2</v>
      </c>
      <c r="Q1656" s="183">
        <f>IFERROR(_xll.qlIndexFixing(ONIndex1Y,I1656,TRUE,_xll.ohTrigger(RecalcTrigger,Trigger1Y)),NA())</f>
        <v>1.3715828796243557E-2</v>
      </c>
    </row>
    <row r="1657" spans="2:17" x14ac:dyDescent="0.2">
      <c r="B1657" s="39" t="s">
        <v>42</v>
      </c>
      <c r="D1657" s="42">
        <f>_xll.qlCalendarAdvance(Calendar,$D1656,B1657,"f",FALSE)</f>
        <v>51201</v>
      </c>
      <c r="E1657" s="177">
        <f>_xll.qlInterestRateIndexValueDate(IndexON,D1657)</f>
        <v>51201</v>
      </c>
      <c r="F1657" s="193">
        <f>IFERROR(_xll.qlIndexFixing(IndexON,D1657,TRUE,_xll.ohTrigger(RecalcTrigger,TriggerON)),NA())</f>
        <v>1.3232049693305825E-2</v>
      </c>
      <c r="H1657" s="42">
        <f>_xll.qlCalendarAdvance(Calendar,$H1656,B1657,"f",FALSE)</f>
        <v>51201</v>
      </c>
      <c r="I1657" s="177">
        <f>_xll.qlInterestRateIndexValueDate(Index1M,$H1657)</f>
        <v>51203</v>
      </c>
      <c r="J1657" s="182">
        <f>IFERROR(_xll.qlIndexFixing(Index1M,$H1657,TRUE,_xll.ohTrigger(RecalcTrigger,Trigger1M)),NA())</f>
        <v>1.3120611685169536E-2</v>
      </c>
      <c r="K1657" s="44">
        <f>IFERROR(_xll.qlIndexFixing(Index3M,H1657,TRUE,_xll.ohTrigger(RecalcTrigger,Trigger3M)),NA())</f>
        <v>1.3437563871302219E-2</v>
      </c>
      <c r="L1657" s="44">
        <f>IFERROR(_xll.qlIndexFixing(Index6M,$H1657,TRUE,_xll.ohTrigger(RecalcTrigger,Trigger6M)),NA())</f>
        <v>1.3441726443849503E-2</v>
      </c>
      <c r="M1657" s="183">
        <f>IFERROR(_xll.qlIndexFixing(Index1Y,$H1657,TRUE,_xll.ohTrigger(RecalcTrigger,Trigger1Y)),NA())</f>
        <v>1.3653210657580911E-2</v>
      </c>
      <c r="N1657" s="182">
        <f>IFERROR(_xll.qlIndexFixing(ONIndex1M,I1657,TRUE,_xll.ohTrigger(RecalcTrigger,Trigger1M)),NA())</f>
        <v>1.3123708123510269E-2</v>
      </c>
      <c r="O1657" s="44">
        <f>IFERROR(_xll.qlIndexFixing(ONIndex3M,I1657,TRUE,_xll.ohTrigger(RecalcTrigger,Trigger3M)),NA())</f>
        <v>1.3455335548471226E-2</v>
      </c>
      <c r="P1657" s="44">
        <f>IFERROR(_xll.qlIndexFixing(ONIndex6M,I1657,TRUE,_xll.ohTrigger(RecalcTrigger,Trigger6M)),NA())</f>
        <v>1.3473161192711913E-2</v>
      </c>
      <c r="Q1657" s="183">
        <f>IFERROR(_xll.qlIndexFixing(ONIndex1Y,I1657,TRUE,_xll.ohTrigger(RecalcTrigger,Trigger1Y)),NA())</f>
        <v>1.3709115447406717E-2</v>
      </c>
    </row>
    <row r="1658" spans="2:17" x14ac:dyDescent="0.2">
      <c r="B1658" s="39" t="s">
        <v>42</v>
      </c>
      <c r="D1658" s="42">
        <f>_xll.qlCalendarAdvance(Calendar,$D1657,B1658,"f",FALSE)</f>
        <v>51208</v>
      </c>
      <c r="E1658" s="177">
        <f>_xll.qlInterestRateIndexValueDate(IndexON,D1658)</f>
        <v>51208</v>
      </c>
      <c r="F1658" s="193">
        <f>IFERROR(_xll.qlIndexFixing(IndexON,D1658,TRUE,_xll.ohTrigger(RecalcTrigger,TriggerON)),NA())</f>
        <v>1.3225594560877241E-2</v>
      </c>
      <c r="H1658" s="42">
        <f>_xll.qlCalendarAdvance(Calendar,$H1657,B1658,"f",FALSE)</f>
        <v>51208</v>
      </c>
      <c r="I1658" s="177">
        <f>_xll.qlInterestRateIndexValueDate(Index1M,$H1658)</f>
        <v>51210</v>
      </c>
      <c r="J1658" s="182">
        <f>IFERROR(_xll.qlIndexFixing(Index1M,$H1658,TRUE,_xll.ohTrigger(RecalcTrigger,Trigger1M)),NA())</f>
        <v>1.3114246259330609E-2</v>
      </c>
      <c r="K1658" s="44">
        <f>IFERROR(_xll.qlIndexFixing(Index3M,H1658,TRUE,_xll.ohTrigger(RecalcTrigger,Trigger3M)),NA())</f>
        <v>1.3430793610774368E-2</v>
      </c>
      <c r="L1658" s="44">
        <f>IFERROR(_xll.qlIndexFixing(Index6M,$H1658,TRUE,_xll.ohTrigger(RecalcTrigger,Trigger6M)),NA())</f>
        <v>1.3435748020735524E-2</v>
      </c>
      <c r="M1658" s="183">
        <f>IFERROR(_xll.qlIndexFixing(Index1Y,$H1658,TRUE,_xll.ohTrigger(RecalcTrigger,Trigger1Y)),NA())</f>
        <v>1.3647706708955829E-2</v>
      </c>
      <c r="N1658" s="182">
        <f>IFERROR(_xll.qlIndexFixing(ONIndex1M,I1658,TRUE,_xll.ohTrigger(RecalcTrigger,Trigger1M)),NA())</f>
        <v>1.3117277944241224E-2</v>
      </c>
      <c r="O1658" s="44">
        <f>IFERROR(_xll.qlIndexFixing(ONIndex3M,I1658,TRUE,_xll.ohTrigger(RecalcTrigger,Trigger3M)),NA())</f>
        <v>1.3448350728308966E-2</v>
      </c>
      <c r="P1658" s="44">
        <f>IFERROR(_xll.qlIndexFixing(ONIndex6M,I1658,TRUE,_xll.ohTrigger(RecalcTrigger,Trigger6M)),NA())</f>
        <v>1.346666018929632E-2</v>
      </c>
      <c r="Q1658" s="183">
        <f>IFERROR(_xll.qlIndexFixing(ONIndex1Y,I1658,TRUE,_xll.ohTrigger(RecalcTrigger,Trigger1Y)),NA())</f>
        <v>1.3702447250292238E-2</v>
      </c>
    </row>
    <row r="1659" spans="2:17" x14ac:dyDescent="0.2">
      <c r="B1659" s="39" t="s">
        <v>42</v>
      </c>
      <c r="D1659" s="42">
        <f>_xll.qlCalendarAdvance(Calendar,$D1658,B1659,"f",FALSE)</f>
        <v>51215</v>
      </c>
      <c r="E1659" s="177">
        <f>_xll.qlInterestRateIndexValueDate(IndexON,D1659)</f>
        <v>51215</v>
      </c>
      <c r="F1659" s="193">
        <f>IFERROR(_xll.qlIndexFixing(IndexON,D1659,TRUE,_xll.ohTrigger(RecalcTrigger,TriggerON)),NA())</f>
        <v>1.3219178516381547E-2</v>
      </c>
      <c r="H1659" s="42">
        <f>_xll.qlCalendarAdvance(Calendar,$H1658,B1659,"f",FALSE)</f>
        <v>51215</v>
      </c>
      <c r="I1659" s="177">
        <f>_xll.qlInterestRateIndexValueDate(Index1M,$H1659)</f>
        <v>51217</v>
      </c>
      <c r="J1659" s="182">
        <f>IFERROR(_xll.qlIndexFixing(Index1M,$H1659,TRUE,_xll.ohTrigger(RecalcTrigger,Trigger1M)),NA())</f>
        <v>1.3107924844211749E-2</v>
      </c>
      <c r="K1659" s="44">
        <f>IFERROR(_xll.qlIndexFixing(Index3M,H1659,TRUE,_xll.ohTrigger(RecalcTrigger,Trigger3M)),NA())</f>
        <v>1.3424064003143218E-2</v>
      </c>
      <c r="L1659" s="44">
        <f>IFERROR(_xll.qlIndexFixing(Index6M,$H1659,TRUE,_xll.ohTrigger(RecalcTrigger,Trigger6M)),NA())</f>
        <v>1.3429815406004865E-2</v>
      </c>
      <c r="M1659" s="183">
        <f>IFERROR(_xll.qlIndexFixing(Index1Y,$H1659,TRUE,_xll.ohTrigger(RecalcTrigger,Trigger1Y)),NA())</f>
        <v>1.3642253993648391E-2</v>
      </c>
      <c r="N1659" s="182">
        <f>IFERROR(_xll.qlIndexFixing(ONIndex1M,I1659,TRUE,_xll.ohTrigger(RecalcTrigger,Trigger1M)),NA())</f>
        <v>1.3110891368013355E-2</v>
      </c>
      <c r="O1659" s="44">
        <f>IFERROR(_xll.qlIndexFixing(ONIndex3M,I1659,TRUE,_xll.ohTrigger(RecalcTrigger,Trigger3M)),NA())</f>
        <v>1.3441405231011672E-2</v>
      </c>
      <c r="P1659" s="44">
        <f>IFERROR(_xll.qlIndexFixing(ONIndex6M,I1659,TRUE,_xll.ohTrigger(RecalcTrigger,Trigger6M)),NA())</f>
        <v>1.346020213304655E-2</v>
      </c>
      <c r="Q1659" s="183">
        <f>IFERROR(_xll.qlIndexFixing(ONIndex1Y,I1659,TRUE,_xll.ohTrigger(RecalcTrigger,Trigger1Y)),NA())</f>
        <v>1.3695824407697899E-2</v>
      </c>
    </row>
    <row r="1660" spans="2:17" x14ac:dyDescent="0.2">
      <c r="B1660" s="39" t="s">
        <v>42</v>
      </c>
      <c r="D1660" s="42">
        <f>_xll.qlCalendarAdvance(Calendar,$D1659,B1660,"f",FALSE)</f>
        <v>51222</v>
      </c>
      <c r="E1660" s="177">
        <f>_xll.qlInterestRateIndexValueDate(IndexON,D1660)</f>
        <v>51222</v>
      </c>
      <c r="F1660" s="193">
        <f>IFERROR(_xll.qlIndexFixing(IndexON,D1660,TRUE,_xll.ohTrigger(RecalcTrigger,TriggerON)),NA())</f>
        <v>1.3212801762616522E-2</v>
      </c>
      <c r="H1660" s="42">
        <f>_xll.qlCalendarAdvance(Calendar,$H1659,B1660,"f",FALSE)</f>
        <v>51222</v>
      </c>
      <c r="I1660" s="177">
        <f>_xll.qlInterestRateIndexValueDate(Index1M,$H1660)</f>
        <v>51224</v>
      </c>
      <c r="J1660" s="182">
        <f>IFERROR(_xll.qlIndexFixing(Index1M,$H1660,TRUE,_xll.ohTrigger(RecalcTrigger,Trigger1M)),NA())</f>
        <v>1.3101647655815174E-2</v>
      </c>
      <c r="K1660" s="44">
        <f>IFERROR(_xll.qlIndexFixing(Index3M,H1660,TRUE,_xll.ohTrigger(RecalcTrigger,Trigger3M)),NA())</f>
        <v>1.3417375248109023E-2</v>
      </c>
      <c r="L1660" s="44">
        <f>IFERROR(_xll.qlIndexFixing(Index6M,$H1660,TRUE,_xll.ohTrigger(RecalcTrigger,Trigger6M)),NA())</f>
        <v>1.3424393672206988E-2</v>
      </c>
      <c r="M1660" s="183">
        <f>IFERROR(_xll.qlIndexFixing(Index1Y,$H1660,TRUE,_xll.ohTrigger(RecalcTrigger,Trigger1Y)),NA())</f>
        <v>1.3636852716225041E-2</v>
      </c>
      <c r="N1660" s="182">
        <f>IFERROR(_xll.qlIndexFixing(ONIndex1M,I1660,TRUE,_xll.ohTrigger(RecalcTrigger,Trigger1M)),NA())</f>
        <v>1.3102744472854866E-2</v>
      </c>
      <c r="O1660" s="44">
        <f>IFERROR(_xll.qlIndexFixing(ONIndex3M,I1660,TRUE,_xll.ohTrigger(RecalcTrigger,Trigger3M)),NA())</f>
        <v>1.3432533406856351E-2</v>
      </c>
      <c r="P1660" s="44">
        <f>IFERROR(_xll.qlIndexFixing(ONIndex6M,I1660,TRUE,_xll.ohTrigger(RecalcTrigger,Trigger6M)),NA())</f>
        <v>1.3451962346193724E-2</v>
      </c>
      <c r="Q1660" s="183">
        <f>IFERROR(_xll.qlIndexFixing(ONIndex1Y,I1660,TRUE,_xll.ohTrigger(RecalcTrigger,Trigger1Y)),NA())</f>
        <v>1.3687376293489706E-2</v>
      </c>
    </row>
    <row r="1661" spans="2:17" x14ac:dyDescent="0.2">
      <c r="B1661" s="39" t="s">
        <v>42</v>
      </c>
      <c r="D1661" s="42">
        <f>_xll.qlCalendarAdvance(Calendar,$D1660,B1661,"f",FALSE)</f>
        <v>51229</v>
      </c>
      <c r="E1661" s="177">
        <f>_xll.qlInterestRateIndexValueDate(IndexON,D1661)</f>
        <v>51229</v>
      </c>
      <c r="F1661" s="193">
        <f>IFERROR(_xll.qlIndexFixing(IndexON,D1661,TRUE,_xll.ohTrigger(RecalcTrigger,TriggerON)),NA())</f>
        <v>1.3206464502220072E-2</v>
      </c>
      <c r="H1661" s="42">
        <f>_xll.qlCalendarAdvance(Calendar,$H1660,B1661,"f",FALSE)</f>
        <v>51229</v>
      </c>
      <c r="I1661" s="177">
        <f>_xll.qlInterestRateIndexValueDate(Index1M,$H1661)</f>
        <v>51231</v>
      </c>
      <c r="J1661" s="182">
        <f>IFERROR(_xll.qlIndexFixing(Index1M,$H1661,TRUE,_xll.ohTrigger(RecalcTrigger,Trigger1M)),NA())</f>
        <v>1.3095414910128111E-2</v>
      </c>
      <c r="K1661" s="44">
        <f>IFERROR(_xll.qlIndexFixing(Index3M,H1661,TRUE,_xll.ohTrigger(RecalcTrigger,Trigger3M)),NA())</f>
        <v>1.3410945082485994E-2</v>
      </c>
      <c r="L1661" s="44">
        <f>IFERROR(_xll.qlIndexFixing(Index6M,$H1661,TRUE,_xll.ohTrigger(RecalcTrigger,Trigger6M)),NA())</f>
        <v>1.3418543820717653E-2</v>
      </c>
      <c r="M1661" s="183">
        <f>IFERROR(_xll.qlIndexFixing(Index1Y,$H1661,TRUE,_xll.ohTrigger(RecalcTrigger,Trigger1Y)),NA())</f>
        <v>1.3631503081255292E-2</v>
      </c>
      <c r="N1661" s="182">
        <f>IFERROR(_xll.qlIndexFixing(ONIndex1M,I1661,TRUE,_xll.ohTrigger(RecalcTrigger,Trigger1M)),NA())</f>
        <v>1.3098249888070512E-2</v>
      </c>
      <c r="O1661" s="44">
        <f>IFERROR(_xll.qlIndexFixing(ONIndex3M,I1661,TRUE,_xll.ohTrigger(RecalcTrigger,Trigger3M)),NA())</f>
        <v>1.3427633001414918E-2</v>
      </c>
      <c r="P1661" s="44">
        <f>IFERROR(_xll.qlIndexFixing(ONIndex6M,I1661,TRUE,_xll.ohTrigger(RecalcTrigger,Trigger6M)),NA())</f>
        <v>1.3447415662843909E-2</v>
      </c>
      <c r="Q1661" s="183">
        <f>IFERROR(_xll.qlIndexFixing(ONIndex1Y,I1661,TRUE,_xll.ohTrigger(RecalcTrigger,Trigger1Y)),NA())</f>
        <v>1.3682715596061712E-2</v>
      </c>
    </row>
    <row r="1662" spans="2:17" x14ac:dyDescent="0.2">
      <c r="B1662" s="39" t="s">
        <v>42</v>
      </c>
      <c r="D1662" s="42">
        <f>_xll.qlCalendarAdvance(Calendar,$D1661,B1662,"f",FALSE)</f>
        <v>51236</v>
      </c>
      <c r="E1662" s="177">
        <f>_xll.qlInterestRateIndexValueDate(IndexON,D1662)</f>
        <v>51236</v>
      </c>
      <c r="F1662" s="193">
        <f>IFERROR(_xll.qlIndexFixing(IndexON,D1662,TRUE,_xll.ohTrigger(RecalcTrigger,TriggerON)),NA())</f>
        <v>1.3200166937830105E-2</v>
      </c>
      <c r="H1662" s="42">
        <f>_xll.qlCalendarAdvance(Calendar,$H1661,B1662,"f",FALSE)</f>
        <v>51236</v>
      </c>
      <c r="I1662" s="177">
        <f>_xll.qlInterestRateIndexValueDate(Index1M,$H1662)</f>
        <v>51238</v>
      </c>
      <c r="J1662" s="182">
        <f>IFERROR(_xll.qlIndexFixing(Index1M,$H1662,TRUE,_xll.ohTrigger(RecalcTrigger,Trigger1M)),NA())</f>
        <v>1.3089226823145284E-2</v>
      </c>
      <c r="K1662" s="44">
        <f>IFERROR(_xll.qlIndexFixing(Index3M,H1662,TRUE,_xll.ohTrigger(RecalcTrigger,Trigger3M)),NA())</f>
        <v>1.3404335893197833E-2</v>
      </c>
      <c r="L1662" s="44">
        <f>IFERROR(_xll.qlIndexFixing(Index6M,$H1662,TRUE,_xll.ohTrigger(RecalcTrigger,Trigger6M)),NA())</f>
        <v>1.3412740332085041E-2</v>
      </c>
      <c r="M1662" s="183">
        <f>IFERROR(_xll.qlIndexFixing(Index1Y,$H1662,TRUE,_xll.ohTrigger(RecalcTrigger,Trigger1Y)),NA())</f>
        <v>1.3626205293312378E-2</v>
      </c>
      <c r="N1662" s="182">
        <f>IFERROR(_xll.qlIndexFixing(ONIndex1M,I1662,TRUE,_xll.ohTrigger(RecalcTrigger,Trigger1M)),NA())</f>
        <v>1.3091995415930313E-2</v>
      </c>
      <c r="O1662" s="44">
        <f>IFERROR(_xll.qlIndexFixing(ONIndex3M,I1662,TRUE,_xll.ohTrigger(RecalcTrigger,Trigger3M)),NA())</f>
        <v>1.342080666775658E-2</v>
      </c>
      <c r="P1662" s="44">
        <f>IFERROR(_xll.qlIndexFixing(ONIndex6M,I1662,TRUE,_xll.ohTrigger(RecalcTrigger,Trigger6M)),NA())</f>
        <v>1.3441087648811134E-2</v>
      </c>
      <c r="Q1662" s="183">
        <f>IFERROR(_xll.qlIndexFixing(ONIndex1Y,I1662,TRUE,_xll.ohTrigger(RecalcTrigger,Trigger1Y)),NA())</f>
        <v>1.3676230032295678E-2</v>
      </c>
    </row>
    <row r="1663" spans="2:17" x14ac:dyDescent="0.2">
      <c r="B1663" s="39" t="s">
        <v>42</v>
      </c>
      <c r="D1663" s="42">
        <f>_xll.qlCalendarAdvance(Calendar,$D1662,B1663,"f",FALSE)</f>
        <v>51243</v>
      </c>
      <c r="E1663" s="177">
        <f>_xll.qlInterestRateIndexValueDate(IndexON,D1663)</f>
        <v>51243</v>
      </c>
      <c r="F1663" s="193">
        <f>IFERROR(_xll.qlIndexFixing(IndexON,D1663,TRUE,_xll.ohTrigger(RecalcTrigger,TriggerON)),NA())</f>
        <v>1.3193909272244397E-2</v>
      </c>
      <c r="H1663" s="42">
        <f>_xll.qlCalendarAdvance(Calendar,$H1662,B1663,"f",FALSE)</f>
        <v>51243</v>
      </c>
      <c r="I1663" s="177">
        <f>_xll.qlInterestRateIndexValueDate(Index1M,$H1663)</f>
        <v>51245</v>
      </c>
      <c r="J1663" s="182">
        <f>IFERROR(_xll.qlIndexFixing(Index1M,$H1663,TRUE,_xll.ohTrigger(RecalcTrigger,Trigger1M)),NA())</f>
        <v>1.3083083610861412E-2</v>
      </c>
      <c r="K1663" s="44">
        <f>IFERROR(_xll.qlIndexFixing(Index3M,H1663,TRUE,_xll.ohTrigger(RecalcTrigger,Trigger3M)),NA())</f>
        <v>1.3397768139687558E-2</v>
      </c>
      <c r="L1663" s="44">
        <f>IFERROR(_xll.qlIndexFixing(Index6M,$H1663,TRUE,_xll.ohTrigger(RecalcTrigger,Trigger6M)),NA())</f>
        <v>1.3406983407293301E-2</v>
      </c>
      <c r="M1663" s="183">
        <f>IFERROR(_xll.qlIndexFixing(Index1Y,$H1663,TRUE,_xll.ohTrigger(RecalcTrigger,Trigger1Y)),NA())</f>
        <v>1.3620626765450639E-2</v>
      </c>
      <c r="N1663" s="182">
        <f>IFERROR(_xll.qlIndexFixing(ONIndex1M,I1663,TRUE,_xll.ohTrigger(RecalcTrigger,Trigger1M)),NA())</f>
        <v>1.3085785410220652E-2</v>
      </c>
      <c r="O1663" s="44">
        <f>IFERROR(_xll.qlIndexFixing(ONIndex3M,I1663,TRUE,_xll.ohTrigger(RecalcTrigger,Trigger3M)),NA())</f>
        <v>1.3414020453685893E-2</v>
      </c>
      <c r="P1663" s="44">
        <f>IFERROR(_xll.qlIndexFixing(ONIndex6M,I1663,TRUE,_xll.ohTrigger(RecalcTrigger,Trigger6M)),NA())</f>
        <v>1.3434803382184057E-2</v>
      </c>
      <c r="Q1663" s="183">
        <f>IFERROR(_xll.qlIndexFixing(ONIndex1Y,I1663,TRUE,_xll.ohTrigger(RecalcTrigger,Trigger1Y)),NA())</f>
        <v>1.36697906333616E-2</v>
      </c>
    </row>
    <row r="1664" spans="2:17" x14ac:dyDescent="0.2">
      <c r="B1664" s="39" t="s">
        <v>42</v>
      </c>
      <c r="D1664" s="42">
        <f>_xll.qlCalendarAdvance(Calendar,$D1663,B1664,"f",FALSE)</f>
        <v>51250</v>
      </c>
      <c r="E1664" s="177">
        <f>_xll.qlInterestRateIndexValueDate(IndexON,D1664)</f>
        <v>51250</v>
      </c>
      <c r="F1664" s="193">
        <f>IFERROR(_xll.qlIndexFixing(IndexON,D1664,TRUE,_xll.ohTrigger(RecalcTrigger,TriggerON)),NA())</f>
        <v>1.3187691708100857E-2</v>
      </c>
      <c r="H1664" s="42">
        <f>_xll.qlCalendarAdvance(Calendar,$H1663,B1664,"f",FALSE)</f>
        <v>51250</v>
      </c>
      <c r="I1664" s="177">
        <f>_xll.qlInterestRateIndexValueDate(Index1M,$H1664)</f>
        <v>51252</v>
      </c>
      <c r="J1664" s="182">
        <f>IFERROR(_xll.qlIndexFixing(Index1M,$H1664,TRUE,_xll.ohTrigger(RecalcTrigger,Trigger1M)),NA())</f>
        <v>1.3076985489266224E-2</v>
      </c>
      <c r="K1664" s="44">
        <f>IFERROR(_xll.qlIndexFixing(Index3M,H1664,TRUE,_xll.ohTrigger(RecalcTrigger,Trigger3M)),NA())</f>
        <v>1.3391242021650374E-2</v>
      </c>
      <c r="L1664" s="44">
        <f>IFERROR(_xll.qlIndexFixing(Index6M,$H1664,TRUE,_xll.ohTrigger(RecalcTrigger,Trigger6M)),NA())</f>
        <v>1.3401273247326576E-2</v>
      </c>
      <c r="M1664" s="183">
        <f>IFERROR(_xll.qlIndexFixing(Index1Y,$H1664,TRUE,_xll.ohTrigger(RecalcTrigger,Trigger1Y)),NA())</f>
        <v>1.3615766076818398E-2</v>
      </c>
      <c r="N1664" s="182">
        <f>IFERROR(_xll.qlIndexFixing(ONIndex1M,I1664,TRUE,_xll.ohTrigger(RecalcTrigger,Trigger1M)),NA())</f>
        <v>1.3079419126640346E-2</v>
      </c>
      <c r="O1664" s="44">
        <f>IFERROR(_xll.qlIndexFixing(ONIndex3M,I1664,TRUE,_xll.ohTrigger(RecalcTrigger,Trigger3M)),NA())</f>
        <v>1.340704400226933E-2</v>
      </c>
      <c r="P1664" s="44">
        <f>IFERROR(_xll.qlIndexFixing(ONIndex6M,I1664,TRUE,_xll.ohTrigger(RecalcTrigger,Trigger6M)),NA())</f>
        <v>1.3428369562187292E-2</v>
      </c>
      <c r="Q1664" s="183">
        <f>IFERROR(_xll.qlIndexFixing(ONIndex1Y,I1664,TRUE,_xll.ohTrigger(RecalcTrigger,Trigger1Y)),NA())</f>
        <v>1.366320212746075E-2</v>
      </c>
    </row>
    <row r="1665" spans="2:17" x14ac:dyDescent="0.2">
      <c r="B1665" s="39" t="s">
        <v>42</v>
      </c>
      <c r="D1665" s="42">
        <f>_xll.qlCalendarAdvance(Calendar,$D1664,B1665,"f",FALSE)</f>
        <v>51258</v>
      </c>
      <c r="E1665" s="177">
        <f>_xll.qlInterestRateIndexValueDate(IndexON,D1665)</f>
        <v>51258</v>
      </c>
      <c r="F1665" s="193">
        <f>IFERROR(_xll.qlIndexFixing(IndexON,D1665,TRUE,_xll.ohTrigger(RecalcTrigger,TriggerON)),NA())</f>
        <v>1.3180635284175679E-2</v>
      </c>
      <c r="H1665" s="42">
        <f>_xll.qlCalendarAdvance(Calendar,$H1664,B1665,"f",FALSE)</f>
        <v>51258</v>
      </c>
      <c r="I1665" s="177">
        <f>_xll.qlInterestRateIndexValueDate(Index1M,$H1665)</f>
        <v>51260</v>
      </c>
      <c r="J1665" s="182">
        <f>IFERROR(_xll.qlIndexFixing(Index1M,$H1665,TRUE,_xll.ohTrigger(RecalcTrigger,Trigger1M)),NA())</f>
        <v>1.3070262450206486E-2</v>
      </c>
      <c r="K1665" s="44">
        <f>IFERROR(_xll.qlIndexFixing(Index3M,H1665,TRUE,_xll.ohTrigger(RecalcTrigger,Trigger3M)),NA())</f>
        <v>1.3383217365036752E-2</v>
      </c>
      <c r="L1665" s="44">
        <f>IFERROR(_xll.qlIndexFixing(Index6M,$H1665,TRUE,_xll.ohTrigger(RecalcTrigger,Trigger6M)),NA())</f>
        <v>1.3394527416090145E-2</v>
      </c>
      <c r="M1665" s="183">
        <f>IFERROR(_xll.qlIndexFixing(Index1Y,$H1665,TRUE,_xll.ohTrigger(RecalcTrigger,Trigger1Y)),NA())</f>
        <v>1.3609743414580889E-2</v>
      </c>
      <c r="N1665" s="182">
        <f>IFERROR(_xll.qlIndexFixing(ONIndex1M,I1665,TRUE,_xll.ohTrigger(RecalcTrigger,Trigger1M)),NA())</f>
        <v>1.3072628992105706E-2</v>
      </c>
      <c r="O1665" s="44">
        <f>IFERROR(_xll.qlIndexFixing(ONIndex3M,I1665,TRUE,_xll.ohTrigger(RecalcTrigger,Trigger3M)),NA())</f>
        <v>1.3399614589824083E-2</v>
      </c>
      <c r="P1665" s="44">
        <f>IFERROR(_xll.qlIndexFixing(ONIndex6M,I1665,TRUE,_xll.ohTrigger(RecalcTrigger,Trigger6M)),NA())</f>
        <v>1.3421485339595307E-2</v>
      </c>
      <c r="Q1665" s="183">
        <f>IFERROR(_xll.qlIndexFixing(ONIndex1Y,I1665,TRUE,_xll.ohTrigger(RecalcTrigger,Trigger1Y)),NA())</f>
        <v>1.3656148316565364E-2</v>
      </c>
    </row>
    <row r="1666" spans="2:17" x14ac:dyDescent="0.2">
      <c r="B1666" s="39" t="s">
        <v>42</v>
      </c>
      <c r="D1666" s="42">
        <f>_xll.qlCalendarAdvance(Calendar,$D1665,B1666,"f",FALSE)</f>
        <v>51265</v>
      </c>
      <c r="E1666" s="177">
        <f>_xll.qlInterestRateIndexValueDate(IndexON,D1666)</f>
        <v>51265</v>
      </c>
      <c r="F1666" s="193">
        <f>IFERROR(_xll.qlIndexFixing(IndexON,D1666,TRUE,_xll.ohTrigger(RecalcTrigger,TriggerON)),NA())</f>
        <v>1.317450433410805E-2</v>
      </c>
      <c r="H1666" s="42">
        <f>_xll.qlCalendarAdvance(Calendar,$H1665,B1666,"f",FALSE)</f>
        <v>51265</v>
      </c>
      <c r="I1666" s="177">
        <f>_xll.qlInterestRateIndexValueDate(Index1M,$H1666)</f>
        <v>51267</v>
      </c>
      <c r="J1666" s="182">
        <f>IFERROR(_xll.qlIndexFixing(Index1M,$H1666,TRUE,_xll.ohTrigger(RecalcTrigger,Trigger1M)),NA())</f>
        <v>1.3064258624094091E-2</v>
      </c>
      <c r="K1666" s="44">
        <f>IFERROR(_xll.qlIndexFixing(Index3M,H1666,TRUE,_xll.ohTrigger(RecalcTrigger,Trigger3M)),NA())</f>
        <v>1.3376789556779178E-2</v>
      </c>
      <c r="L1666" s="44">
        <f>IFERROR(_xll.qlIndexFixing(Index6M,$H1666,TRUE,_xll.ohTrigger(RecalcTrigger,Trigger6M)),NA())</f>
        <v>1.3388924612433012E-2</v>
      </c>
      <c r="M1666" s="183">
        <f>IFERROR(_xll.qlIndexFixing(Index1Y,$H1666,TRUE,_xll.ohTrigger(RecalcTrigger,Trigger1Y)),NA())</f>
        <v>1.3604668716155488E-2</v>
      </c>
      <c r="N1666" s="182">
        <f>IFERROR(_xll.qlIndexFixing(ONIndex1M,I1666,TRUE,_xll.ohTrigger(RecalcTrigger,Trigger1M)),NA())</f>
        <v>1.3066560142842576E-2</v>
      </c>
      <c r="O1666" s="44">
        <f>IFERROR(_xll.qlIndexFixing(ONIndex3M,I1666,TRUE,_xll.ohTrigger(RecalcTrigger,Trigger3M)),NA())</f>
        <v>1.339295576313404E-2</v>
      </c>
      <c r="P1666" s="44">
        <f>IFERROR(_xll.qlIndexFixing(ONIndex6M,I1666,TRUE,_xll.ohTrigger(RecalcTrigger,Trigger6M)),NA())</f>
        <v>1.3415339867144382E-2</v>
      </c>
      <c r="Q1666" s="183">
        <f>IFERROR(_xll.qlIndexFixing(ONIndex1Y,I1666,TRUE,_xll.ohTrigger(RecalcTrigger,Trigger1Y)),NA())</f>
        <v>1.3649855326196558E-2</v>
      </c>
    </row>
    <row r="1667" spans="2:17" x14ac:dyDescent="0.2">
      <c r="B1667" s="39" t="s">
        <v>42</v>
      </c>
      <c r="D1667" s="42">
        <f>_xll.qlCalendarAdvance(Calendar,$D1666,B1667,"f",FALSE)</f>
        <v>51272</v>
      </c>
      <c r="E1667" s="177">
        <f>_xll.qlInterestRateIndexValueDate(IndexON,D1667)</f>
        <v>51272</v>
      </c>
      <c r="F1667" s="193">
        <f>IFERROR(_xll.qlIndexFixing(IndexON,D1667,TRUE,_xll.ohTrigger(RecalcTrigger,TriggerON)),NA())</f>
        <v>1.3168414122413097E-2</v>
      </c>
      <c r="H1667" s="42">
        <f>_xll.qlCalendarAdvance(Calendar,$H1666,B1667,"f",FALSE)</f>
        <v>51272</v>
      </c>
      <c r="I1667" s="177">
        <f>_xll.qlInterestRateIndexValueDate(Index1M,$H1667)</f>
        <v>51274</v>
      </c>
      <c r="J1667" s="182">
        <f>IFERROR(_xll.qlIndexFixing(Index1M,$H1667,TRUE,_xll.ohTrigger(RecalcTrigger,Trigger1M)),NA())</f>
        <v>1.3058300550322966E-2</v>
      </c>
      <c r="K1667" s="44">
        <f>IFERROR(_xll.qlIndexFixing(Index3M,H1667,TRUE,_xll.ohTrigger(RecalcTrigger,Trigger3M)),NA())</f>
        <v>1.3370404059453384E-2</v>
      </c>
      <c r="L1667" s="44">
        <f>IFERROR(_xll.qlIndexFixing(Index6M,$H1667,TRUE,_xll.ohTrigger(RecalcTrigger,Trigger6M)),NA())</f>
        <v>1.3383369237672584E-2</v>
      </c>
      <c r="M1667" s="183">
        <f>IFERROR(_xll.qlIndexFixing(Index1Y,$H1667,TRUE,_xll.ohTrigger(RecalcTrigger,Trigger1Y)),NA())</f>
        <v>1.3599644711878257E-2</v>
      </c>
      <c r="N1667" s="182">
        <f>IFERROR(_xll.qlIndexFixing(ONIndex1M,I1667,TRUE,_xll.ohTrigger(RecalcTrigger,Trigger1M)),NA())</f>
        <v>1.3060536653934918E-2</v>
      </c>
      <c r="O1667" s="44">
        <f>IFERROR(_xll.qlIndexFixing(ONIndex3M,I1667,TRUE,_xll.ohTrigger(RecalcTrigger,Trigger3M)),NA())</f>
        <v>1.338633788169119E-2</v>
      </c>
      <c r="P1667" s="44">
        <f>IFERROR(_xll.qlIndexFixing(ONIndex6M,I1667,TRUE,_xll.ohTrigger(RecalcTrigger,Trigger6M)),NA())</f>
        <v>1.3409238970956139E-2</v>
      </c>
      <c r="Q1667" s="183">
        <f>IFERROR(_xll.qlIndexFixing(ONIndex1Y,I1667,TRUE,_xll.ohTrigger(RecalcTrigger,Trigger1Y)),NA())</f>
        <v>1.3643609340068252E-2</v>
      </c>
    </row>
    <row r="1668" spans="2:17" x14ac:dyDescent="0.2">
      <c r="B1668" s="39" t="s">
        <v>42</v>
      </c>
      <c r="D1668" s="42">
        <f>_xll.qlCalendarAdvance(Calendar,$D1667,B1668,"f",FALSE)</f>
        <v>51279</v>
      </c>
      <c r="E1668" s="177">
        <f>_xll.qlInterestRateIndexValueDate(IndexON,D1668)</f>
        <v>51279</v>
      </c>
      <c r="F1668" s="193">
        <f>IFERROR(_xll.qlIndexFixing(IndexON,D1668,TRUE,_xll.ohTrigger(RecalcTrigger,TriggerON)),NA())</f>
        <v>1.3162364851808661E-2</v>
      </c>
      <c r="H1668" s="42">
        <f>_xll.qlCalendarAdvance(Calendar,$H1667,B1668,"f",FALSE)</f>
        <v>51279</v>
      </c>
      <c r="I1668" s="177">
        <f>_xll.qlInterestRateIndexValueDate(Index1M,$H1668)</f>
        <v>51281</v>
      </c>
      <c r="J1668" s="182">
        <f>IFERROR(_xll.qlIndexFixing(Index1M,$H1668,TRUE,_xll.ohTrigger(RecalcTrigger,Trigger1M)),NA())</f>
        <v>1.3052388444877761E-2</v>
      </c>
      <c r="K1668" s="44">
        <f>IFERROR(_xll.qlIndexFixing(Index3M,H1668,TRUE,_xll.ohTrigger(RecalcTrigger,Trigger3M)),NA())</f>
        <v>1.3364061072770257E-2</v>
      </c>
      <c r="L1668" s="44">
        <f>IFERROR(_xll.qlIndexFixing(Index6M,$H1668,TRUE,_xll.ohTrigger(RecalcTrigger,Trigger6M)),NA())</f>
        <v>1.3377861492808289E-2</v>
      </c>
      <c r="M1668" s="183">
        <f>IFERROR(_xll.qlIndexFixing(Index1Y,$H1668,TRUE,_xll.ohTrigger(RecalcTrigger,Trigger1Y)),NA())</f>
        <v>1.3594670482216844E-2</v>
      </c>
      <c r="N1668" s="182">
        <f>IFERROR(_xll.qlIndexFixing(ONIndex1M,I1668,TRUE,_xll.ohTrigger(RecalcTrigger,Trigger1M)),NA())</f>
        <v>1.3054558741290023E-2</v>
      </c>
      <c r="O1668" s="44">
        <f>IFERROR(_xll.qlIndexFixing(ONIndex3M,I1668,TRUE,_xll.ohTrigger(RecalcTrigger,Trigger3M)),NA())</f>
        <v>1.3379761144456381E-2</v>
      </c>
      <c r="P1668" s="44">
        <f>IFERROR(_xll.qlIndexFixing(ONIndex6M,I1668,TRUE,_xll.ohTrigger(RecalcTrigger,Trigger6M)),NA())</f>
        <v>1.3403182850790785E-2</v>
      </c>
      <c r="Q1668" s="183">
        <f>IFERROR(_xll.qlIndexFixing(ONIndex1Y,I1668,TRUE,_xll.ohTrigger(RecalcTrigger,Trigger1Y)),NA())</f>
        <v>1.3637410560658481E-2</v>
      </c>
    </row>
    <row r="1669" spans="2:17" x14ac:dyDescent="0.2">
      <c r="B1669" s="39" t="s">
        <v>42</v>
      </c>
      <c r="D1669" s="42">
        <f>_xll.qlCalendarAdvance(Calendar,$D1668,B1669,"f",FALSE)</f>
        <v>51286</v>
      </c>
      <c r="E1669" s="177">
        <f>_xll.qlInterestRateIndexValueDate(IndexON,D1669)</f>
        <v>51286</v>
      </c>
      <c r="F1669" s="193">
        <f>IFERROR(_xll.qlIndexFixing(IndexON,D1669,TRUE,_xll.ohTrigger(RecalcTrigger,TriggerON)),NA())</f>
        <v>1.3156356725092522E-2</v>
      </c>
      <c r="H1669" s="42">
        <f>_xll.qlCalendarAdvance(Calendar,$H1668,B1669,"f",FALSE)</f>
        <v>51286</v>
      </c>
      <c r="I1669" s="177">
        <f>_xll.qlInterestRateIndexValueDate(Index1M,$H1669)</f>
        <v>51288</v>
      </c>
      <c r="J1669" s="182">
        <f>IFERROR(_xll.qlIndexFixing(Index1M,$H1669,TRUE,_xll.ohTrigger(RecalcTrigger,Trigger1M)),NA())</f>
        <v>1.3046522523748282E-2</v>
      </c>
      <c r="K1669" s="44">
        <f>IFERROR(_xll.qlIndexFixing(Index3M,H1669,TRUE,_xll.ohTrigger(RecalcTrigger,Trigger3M)),NA())</f>
        <v>1.3357760796440679E-2</v>
      </c>
      <c r="L1669" s="44">
        <f>IFERROR(_xll.qlIndexFixing(Index6M,$H1669,TRUE,_xll.ohTrigger(RecalcTrigger,Trigger6M)),NA())</f>
        <v>1.3372401578841724E-2</v>
      </c>
      <c r="M1669" s="183">
        <f>IFERROR(_xll.qlIndexFixing(Index1Y,$H1669,TRUE,_xll.ohTrigger(RecalcTrigger,Trigger1Y)),NA())</f>
        <v>1.3589745104242596E-2</v>
      </c>
      <c r="N1669" s="182">
        <f>IFERROR(_xll.qlIndexFixing(ONIndex1M,I1669,TRUE,_xll.ohTrigger(RecalcTrigger,Trigger1M)),NA())</f>
        <v>1.3048626620735249E-2</v>
      </c>
      <c r="O1669" s="44">
        <f>IFERROR(_xll.qlIndexFixing(ONIndex3M,I1669,TRUE,_xll.ohTrigger(RecalcTrigger,Trigger3M)),NA())</f>
        <v>1.3373225750710205E-2</v>
      </c>
      <c r="P1669" s="44">
        <f>IFERROR(_xll.qlIndexFixing(ONIndex6M,I1669,TRUE,_xll.ohTrigger(RecalcTrigger,Trigger6M)),NA())</f>
        <v>1.3397171706968081E-2</v>
      </c>
      <c r="Q1669" s="183">
        <f>IFERROR(_xll.qlIndexFixing(ONIndex1Y,I1669,TRUE,_xll.ohTrigger(RecalcTrigger,Trigger1Y)),NA())</f>
        <v>1.3631259190765022E-2</v>
      </c>
    </row>
    <row r="1670" spans="2:17" x14ac:dyDescent="0.2">
      <c r="B1670" s="39" t="s">
        <v>42</v>
      </c>
      <c r="D1670" s="42">
        <f>_xll.qlCalendarAdvance(Calendar,$D1669,B1670,"f",FALSE)</f>
        <v>51293</v>
      </c>
      <c r="E1670" s="177">
        <f>_xll.qlInterestRateIndexValueDate(IndexON,D1670)</f>
        <v>51293</v>
      </c>
      <c r="F1670" s="193">
        <f>IFERROR(_xll.qlIndexFixing(IndexON,D1670,TRUE,_xll.ohTrigger(RecalcTrigger,TriggerON)),NA())</f>
        <v>1.3150389944662777E-2</v>
      </c>
      <c r="H1670" s="42">
        <f>_xll.qlCalendarAdvance(Calendar,$H1669,B1670,"f",FALSE)</f>
        <v>51293</v>
      </c>
      <c r="I1670" s="177">
        <f>_xll.qlInterestRateIndexValueDate(Index1M,$H1670)</f>
        <v>51295</v>
      </c>
      <c r="J1670" s="182">
        <f>IFERROR(_xll.qlIndexFixing(Index1M,$H1670,TRUE,_xll.ohTrigger(RecalcTrigger,Trigger1M)),NA())</f>
        <v>1.3040703002926916E-2</v>
      </c>
      <c r="K1670" s="44">
        <f>IFERROR(_xll.qlIndexFixing(Index3M,H1670,TRUE,_xll.ohTrigger(RecalcTrigger,Trigger3M)),NA())</f>
        <v>1.3351503430178092E-2</v>
      </c>
      <c r="L1670" s="44">
        <f>IFERROR(_xll.qlIndexFixing(Index6M,$H1670,TRUE,_xll.ohTrigger(RecalcTrigger,Trigger6M)),NA())</f>
        <v>1.3366989696773617E-2</v>
      </c>
      <c r="M1670" s="183">
        <f>IFERROR(_xll.qlIndexFixing(Index1Y,$H1670,TRUE,_xll.ohTrigger(RecalcTrigger,Trigger1Y)),NA())</f>
        <v>1.3584867651632299E-2</v>
      </c>
      <c r="N1670" s="182">
        <f>IFERROR(_xll.qlIndexFixing(ONIndex1M,I1670,TRUE,_xll.ohTrigger(RecalcTrigger,Trigger1M)),NA())</f>
        <v>1.3042740508257822E-2</v>
      </c>
      <c r="O1670" s="44">
        <f>IFERROR(_xll.qlIndexFixing(ONIndex3M,I1670,TRUE,_xll.ohTrigger(RecalcTrigger,Trigger3M)),NA())</f>
        <v>1.3366731899893125E-2</v>
      </c>
      <c r="P1670" s="44">
        <f>IFERROR(_xll.qlIndexFixing(ONIndex6M,I1670,TRUE,_xll.ohTrigger(RecalcTrigger,Trigger6M)),NA())</f>
        <v>1.3391205739328171E-2</v>
      </c>
      <c r="Q1670" s="183">
        <f>IFERROR(_xll.qlIndexFixing(ONIndex1Y,I1670,TRUE,_xll.ohTrigger(RecalcTrigger,Trigger1Y)),NA())</f>
        <v>1.362515543286591E-2</v>
      </c>
    </row>
    <row r="1671" spans="2:17" x14ac:dyDescent="0.2">
      <c r="B1671" s="39" t="s">
        <v>42</v>
      </c>
      <c r="D1671" s="42">
        <f>_xll.qlCalendarAdvance(Calendar,$D1670,B1671,"f",FALSE)</f>
        <v>51300</v>
      </c>
      <c r="E1671" s="177">
        <f>_xll.qlInterestRateIndexValueDate(IndexON,D1671)</f>
        <v>51300</v>
      </c>
      <c r="F1671" s="193">
        <f>IFERROR(_xll.qlIndexFixing(IndexON,D1671,TRUE,_xll.ohTrigger(RecalcTrigger,TriggerON)),NA())</f>
        <v>1.3144464713477078E-2</v>
      </c>
      <c r="H1671" s="42">
        <f>_xll.qlCalendarAdvance(Calendar,$H1670,B1671,"f",FALSE)</f>
        <v>51300</v>
      </c>
      <c r="I1671" s="177">
        <f>_xll.qlInterestRateIndexValueDate(Index1M,$H1671)</f>
        <v>51302</v>
      </c>
      <c r="J1671" s="182">
        <f>IFERROR(_xll.qlIndexFixing(Index1M,$H1671,TRUE,_xll.ohTrigger(RecalcTrigger,Trigger1M)),NA())</f>
        <v>1.3034930098393155E-2</v>
      </c>
      <c r="K1671" s="44">
        <f>IFERROR(_xll.qlIndexFixing(Index3M,H1671,TRUE,_xll.ohTrigger(RecalcTrigger,Trigger3M)),NA())</f>
        <v>1.3345289173694229E-2</v>
      </c>
      <c r="L1671" s="44">
        <f>IFERROR(_xll.qlIndexFixing(Index6M,$H1671,TRUE,_xll.ohTrigger(RecalcTrigger,Trigger6M)),NA())</f>
        <v>1.3361626047607725E-2</v>
      </c>
      <c r="M1671" s="183">
        <f>IFERROR(_xll.qlIndexFixing(Index1Y,$H1671,TRUE,_xll.ohTrigger(RecalcTrigger,Trigger1Y)),NA())</f>
        <v>1.3580037194666215E-2</v>
      </c>
      <c r="N1671" s="182">
        <f>IFERROR(_xll.qlIndexFixing(ONIndex1M,I1671,TRUE,_xll.ohTrigger(RecalcTrigger,Trigger1M)),NA())</f>
        <v>1.3036900619365355E-2</v>
      </c>
      <c r="O1671" s="44">
        <f>IFERROR(_xll.qlIndexFixing(ONIndex3M,I1671,TRUE,_xll.ohTrigger(RecalcTrigger,Trigger3M)),NA())</f>
        <v>1.3360279790806118E-2</v>
      </c>
      <c r="P1671" s="44">
        <f>IFERROR(_xll.qlIndexFixing(ONIndex6M,I1671,TRUE,_xll.ohTrigger(RecalcTrigger,Trigger6M)),NA())</f>
        <v>1.3385285148030945E-2</v>
      </c>
      <c r="Q1671" s="183">
        <f>IFERROR(_xll.qlIndexFixing(ONIndex1Y,I1671,TRUE,_xll.ohTrigger(RecalcTrigger,Trigger1Y)),NA())</f>
        <v>1.3619099489678987E-2</v>
      </c>
    </row>
    <row r="1672" spans="2:17" x14ac:dyDescent="0.2">
      <c r="B1672" s="39" t="s">
        <v>42</v>
      </c>
      <c r="D1672" s="42">
        <f>_xll.qlCalendarAdvance(Calendar,$D1671,B1672,"f",FALSE)</f>
        <v>51307</v>
      </c>
      <c r="E1672" s="177">
        <f>_xll.qlInterestRateIndexValueDate(IndexON,D1672)</f>
        <v>51307</v>
      </c>
      <c r="F1672" s="193">
        <f>IFERROR(_xll.qlIndexFixing(IndexON,D1672,TRUE,_xll.ohTrigger(RecalcTrigger,TriggerON)),NA())</f>
        <v>1.3138581234093394E-2</v>
      </c>
      <c r="H1672" s="42">
        <f>_xll.qlCalendarAdvance(Calendar,$H1671,B1672,"f",FALSE)</f>
        <v>51307</v>
      </c>
      <c r="I1672" s="177">
        <f>_xll.qlInterestRateIndexValueDate(Index1M,$H1672)</f>
        <v>51309</v>
      </c>
      <c r="J1672" s="182">
        <f>IFERROR(_xll.qlIndexFixing(Index1M,$H1672,TRUE,_xll.ohTrigger(RecalcTrigger,Trigger1M)),NA())</f>
        <v>1.3029204026144539E-2</v>
      </c>
      <c r="K1672" s="44">
        <f>IFERROR(_xll.qlIndexFixing(Index3M,H1672,TRUE,_xll.ohTrigger(RecalcTrigger,Trigger3M)),NA())</f>
        <v>1.3339118226699979E-2</v>
      </c>
      <c r="L1672" s="44">
        <f>IFERROR(_xll.qlIndexFixing(Index6M,$H1672,TRUE,_xll.ohTrigger(RecalcTrigger,Trigger6M)),NA())</f>
        <v>1.3356310832348662E-2</v>
      </c>
      <c r="M1672" s="183">
        <f>IFERROR(_xll.qlIndexFixing(Index1Y,$H1672,TRUE,_xll.ohTrigger(RecalcTrigger,Trigger1Y)),NA())</f>
        <v>1.3575252800228964E-2</v>
      </c>
      <c r="N1672" s="182">
        <f>IFERROR(_xll.qlIndexFixing(ONIndex1M,I1672,TRUE,_xll.ohTrigger(RecalcTrigger,Trigger1M)),NA())</f>
        <v>1.3031107170204947E-2</v>
      </c>
      <c r="O1672" s="44">
        <f>IFERROR(_xll.qlIndexFixing(ONIndex3M,I1672,TRUE,_xll.ohTrigger(RecalcTrigger,Trigger3M)),NA())</f>
        <v>1.3353869623289327E-2</v>
      </c>
      <c r="P1672" s="44">
        <f>IFERROR(_xll.qlIndexFixing(ONIndex6M,I1672,TRUE,_xll.ohTrigger(RecalcTrigger,Trigger6M)),NA())</f>
        <v>1.3379410133076419E-2</v>
      </c>
      <c r="Q1672" s="183">
        <f>IFERROR(_xll.qlIndexFixing(ONIndex1Y,I1672,TRUE,_xll.ohTrigger(RecalcTrigger,Trigger1Y)),NA())</f>
        <v>1.3613091563682289E-2</v>
      </c>
    </row>
    <row r="1673" spans="2:17" x14ac:dyDescent="0.2">
      <c r="B1673" s="39" t="s">
        <v>42</v>
      </c>
      <c r="D1673" s="42">
        <f>_xll.qlCalendarAdvance(Calendar,$D1672,B1673,"f",FALSE)</f>
        <v>51314</v>
      </c>
      <c r="E1673" s="177">
        <f>_xll.qlInterestRateIndexValueDate(IndexON,D1673)</f>
        <v>51314</v>
      </c>
      <c r="F1673" s="193">
        <f>IFERROR(_xll.qlIndexFixing(IndexON,D1673,TRUE,_xll.ohTrigger(RecalcTrigger,TriggerON)),NA())</f>
        <v>1.3132739709149632E-2</v>
      </c>
      <c r="H1673" s="42">
        <f>_xll.qlCalendarAdvance(Calendar,$H1672,B1673,"f",FALSE)</f>
        <v>51314</v>
      </c>
      <c r="I1673" s="177">
        <f>_xll.qlInterestRateIndexValueDate(Index1M,$H1673)</f>
        <v>51316</v>
      </c>
      <c r="J1673" s="182">
        <f>IFERROR(_xll.qlIndexFixing(Index1M,$H1673,TRUE,_xll.ohTrigger(RecalcTrigger,Trigger1M)),NA())</f>
        <v>1.3023359169131721E-2</v>
      </c>
      <c r="K1673" s="44">
        <f>IFERROR(_xll.qlIndexFixing(Index3M,H1673,TRUE,_xll.ohTrigger(RecalcTrigger,Trigger3M)),NA())</f>
        <v>1.3333539575182813E-2</v>
      </c>
      <c r="L1673" s="44">
        <f>IFERROR(_xll.qlIndexFixing(Index6M,$H1673,TRUE,_xll.ohTrigger(RecalcTrigger,Trigger6M)),NA())</f>
        <v>1.3351044252002777E-2</v>
      </c>
      <c r="M1673" s="183">
        <f>IFERROR(_xll.qlIndexFixing(Index1Y,$H1673,TRUE,_xll.ohTrigger(RecalcTrigger,Trigger1Y)),NA())</f>
        <v>1.3570668303753353E-2</v>
      </c>
      <c r="N1673" s="182">
        <f>IFERROR(_xll.qlIndexFixing(ONIndex1M,I1673,TRUE,_xll.ohTrigger(RecalcTrigger,Trigger1M)),NA())</f>
        <v>1.3025360376284212E-2</v>
      </c>
      <c r="O1673" s="44">
        <f>IFERROR(_xll.qlIndexFixing(ONIndex3M,I1673,TRUE,_xll.ohTrigger(RecalcTrigger,Trigger3M)),NA())</f>
        <v>1.3347501595903921E-2</v>
      </c>
      <c r="P1673" s="44">
        <f>IFERROR(_xll.qlIndexFixing(ONIndex6M,I1673,TRUE,_xll.ohTrigger(RecalcTrigger,Trigger6M)),NA())</f>
        <v>1.3373580894384673E-2</v>
      </c>
      <c r="Q1673" s="183">
        <f>IFERROR(_xll.qlIndexFixing(ONIndex1Y,I1673,TRUE,_xll.ohTrigger(RecalcTrigger,Trigger1Y)),NA())</f>
        <v>1.3607131857593657E-2</v>
      </c>
    </row>
    <row r="1674" spans="2:17" x14ac:dyDescent="0.2">
      <c r="B1674" s="39" t="s">
        <v>42</v>
      </c>
      <c r="D1674" s="42">
        <f>_xll.qlCalendarAdvance(Calendar,$D1673,B1674,"f",FALSE)</f>
        <v>51321</v>
      </c>
      <c r="E1674" s="177">
        <f>_xll.qlInterestRateIndexValueDate(IndexON,D1674)</f>
        <v>51321</v>
      </c>
      <c r="F1674" s="193">
        <f>IFERROR(_xll.qlIndexFixing(IndexON,D1674,TRUE,_xll.ohTrigger(RecalcTrigger,TriggerON)),NA())</f>
        <v>1.3126940341443571E-2</v>
      </c>
      <c r="H1674" s="42">
        <f>_xll.qlCalendarAdvance(Calendar,$H1673,B1674,"f",FALSE)</f>
        <v>51321</v>
      </c>
      <c r="I1674" s="177">
        <f>_xll.qlInterestRateIndexValueDate(Index1M,$H1674)</f>
        <v>51323</v>
      </c>
      <c r="J1674" s="182">
        <f>IFERROR(_xll.qlIndexFixing(Index1M,$H1674,TRUE,_xll.ohTrigger(RecalcTrigger,Trigger1M)),NA())</f>
        <v>1.3017893242446503E-2</v>
      </c>
      <c r="K1674" s="44">
        <f>IFERROR(_xll.qlIndexFixing(Index3M,H1674,TRUE,_xll.ohTrigger(RecalcTrigger,Trigger3M)),NA())</f>
        <v>1.3326907060035764E-2</v>
      </c>
      <c r="L1674" s="44">
        <f>IFERROR(_xll.qlIndexFixing(Index6M,$H1674,TRUE,_xll.ohTrigger(RecalcTrigger,Trigger6M)),NA())</f>
        <v>1.3345826507576848E-2</v>
      </c>
      <c r="M1674" s="183">
        <f>IFERROR(_xll.qlIndexFixing(Index1Y,$H1674,TRUE,_xll.ohTrigger(RecalcTrigger,Trigger1Y)),NA())</f>
        <v>1.3565818449495736E-2</v>
      </c>
      <c r="N1674" s="182">
        <f>IFERROR(_xll.qlIndexFixing(ONIndex1M,I1674,TRUE,_xll.ohTrigger(RecalcTrigger,Trigger1M)),NA())</f>
        <v>1.3019660453590376E-2</v>
      </c>
      <c r="O1674" s="44">
        <f>IFERROR(_xll.qlIndexFixing(ONIndex3M,I1674,TRUE,_xll.ohTrigger(RecalcTrigger,Trigger3M)),NA())</f>
        <v>1.3341175908410108E-2</v>
      </c>
      <c r="P1674" s="44">
        <f>IFERROR(_xll.qlIndexFixing(ONIndex6M,I1674,TRUE,_xll.ohTrigger(RecalcTrigger,Trigger6M)),NA())</f>
        <v>1.3367797632195533E-2</v>
      </c>
      <c r="Q1674" s="183">
        <f>IFERROR(_xll.qlIndexFixing(ONIndex1Y,I1674,TRUE,_xll.ohTrigger(RecalcTrigger,Trigger1Y)),NA())</f>
        <v>1.3601220573971062E-2</v>
      </c>
    </row>
    <row r="1675" spans="2:17" x14ac:dyDescent="0.2">
      <c r="B1675" s="39" t="s">
        <v>42</v>
      </c>
      <c r="D1675" s="42">
        <f>_xll.qlCalendarAdvance(Calendar,$D1674,B1675,"f",FALSE)</f>
        <v>51328</v>
      </c>
      <c r="E1675" s="177">
        <f>_xll.qlInterestRateIndexValueDate(IndexON,D1675)</f>
        <v>51328</v>
      </c>
      <c r="F1675" s="193">
        <f>IFERROR(_xll.qlIndexFixing(IndexON,D1675,TRUE,_xll.ohTrigger(RecalcTrigger,TriggerON)),NA())</f>
        <v>1.3121183333613118E-2</v>
      </c>
      <c r="H1675" s="42">
        <f>_xll.qlCalendarAdvance(Calendar,$H1674,B1675,"f",FALSE)</f>
        <v>51328</v>
      </c>
      <c r="I1675" s="177">
        <f>_xll.qlInterestRateIndexValueDate(Index1M,$H1675)</f>
        <v>51330</v>
      </c>
      <c r="J1675" s="182">
        <f>IFERROR(_xll.qlIndexFixing(Index1M,$H1675,TRUE,_xll.ohTrigger(RecalcTrigger,Trigger1M)),NA())</f>
        <v>1.3012308962974117E-2</v>
      </c>
      <c r="K1675" s="44">
        <f>IFERROR(_xll.qlIndexFixing(Index3M,H1675,TRUE,_xll.ohTrigger(RecalcTrigger,Trigger3M)),NA())</f>
        <v>1.332086723978927E-2</v>
      </c>
      <c r="L1675" s="44">
        <f>IFERROR(_xll.qlIndexFixing(Index6M,$H1675,TRUE,_xll.ohTrigger(RecalcTrigger,Trigger6M)),NA())</f>
        <v>1.3340657800080249E-2</v>
      </c>
      <c r="M1675" s="183">
        <f>IFERROR(_xll.qlIndexFixing(Index1Y,$H1675,TRUE,_xll.ohTrigger(RecalcTrigger,Trigger1Y)),NA())</f>
        <v>1.3561166609984868E-2</v>
      </c>
      <c r="N1675" s="182">
        <f>IFERROR(_xll.qlIndexFixing(ONIndex1M,I1675,TRUE,_xll.ohTrigger(RecalcTrigger,Trigger1M)),NA())</f>
        <v>1.3014007618030732E-2</v>
      </c>
      <c r="O1675" s="44">
        <f>IFERROR(_xll.qlIndexFixing(ONIndex3M,I1675,TRUE,_xll.ohTrigger(RecalcTrigger,Trigger3M)),NA())</f>
        <v>1.3334892759848671E-2</v>
      </c>
      <c r="P1675" s="44">
        <f>IFERROR(_xll.qlIndexFixing(ONIndex6M,I1675,TRUE,_xll.ohTrigger(RecalcTrigger,Trigger6M)),NA())</f>
        <v>1.3362060546269205E-2</v>
      </c>
      <c r="Q1675" s="183">
        <f>IFERROR(_xll.qlIndexFixing(ONIndex1Y,I1675,TRUE,_xll.ohTrigger(RecalcTrigger,Trigger1Y)),NA())</f>
        <v>1.3595357915372475E-2</v>
      </c>
    </row>
    <row r="1676" spans="2:17" x14ac:dyDescent="0.2">
      <c r="B1676" s="39" t="s">
        <v>42</v>
      </c>
      <c r="D1676" s="42">
        <f>_xll.qlCalendarAdvance(Calendar,$D1675,B1676,"f",FALSE)</f>
        <v>51335</v>
      </c>
      <c r="E1676" s="177">
        <f>_xll.qlInterestRateIndexValueDate(IndexON,D1676)</f>
        <v>51335</v>
      </c>
      <c r="F1676" s="193">
        <f>IFERROR(_xll.qlIndexFixing(IndexON,D1676,TRUE,_xll.ohTrigger(RecalcTrigger,TriggerON)),NA())</f>
        <v>1.3115468888296178E-2</v>
      </c>
      <c r="H1676" s="42">
        <f>_xll.qlCalendarAdvance(Calendar,$H1675,B1676,"f",FALSE)</f>
        <v>51335</v>
      </c>
      <c r="I1676" s="177">
        <f>_xll.qlInterestRateIndexValueDate(Index1M,$H1676)</f>
        <v>51337</v>
      </c>
      <c r="J1676" s="182">
        <f>IFERROR(_xll.qlIndexFixing(Index1M,$H1676,TRUE,_xll.ohTrigger(RecalcTrigger,Trigger1M)),NA())</f>
        <v>1.3006772379735791E-2</v>
      </c>
      <c r="K1676" s="44">
        <f>IFERROR(_xll.qlIndexFixing(Index3M,H1676,TRUE,_xll.ohTrigger(RecalcTrigger,Trigger3M)),NA())</f>
        <v>1.3314871527884438E-2</v>
      </c>
      <c r="L1676" s="44">
        <f>IFERROR(_xll.qlIndexFixing(Index6M,$H1676,TRUE,_xll.ohTrigger(RecalcTrigger,Trigger6M)),NA())</f>
        <v>1.333553833052278E-2</v>
      </c>
      <c r="M1676" s="183">
        <f>IFERROR(_xll.qlIndexFixing(Index1Y,$H1676,TRUE,_xll.ohTrigger(RecalcTrigger,Trigger1Y)),NA())</f>
        <v>1.3556557066572175E-2</v>
      </c>
      <c r="N1676" s="182">
        <f>IFERROR(_xll.qlIndexFixing(ONIndex1M,I1676,TRUE,_xll.ohTrigger(RecalcTrigger,Trigger1M)),NA())</f>
        <v>1.3008402085192827E-2</v>
      </c>
      <c r="O1676" s="44">
        <f>IFERROR(_xll.qlIndexFixing(ONIndex3M,I1676,TRUE,_xll.ohTrigger(RecalcTrigger,Trigger3M)),NA())</f>
        <v>1.3328652349420267E-2</v>
      </c>
      <c r="P1676" s="44">
        <f>IFERROR(_xll.qlIndexFixing(ONIndex6M,I1676,TRUE,_xll.ohTrigger(RecalcTrigger,Trigger6M)),NA())</f>
        <v>1.3356369836845516E-2</v>
      </c>
      <c r="Q1676" s="183">
        <f>IFERROR(_xll.qlIndexFixing(ONIndex1Y,I1676,TRUE,_xll.ohTrigger(RecalcTrigger,Trigger1Y)),NA())</f>
        <v>1.3589544084515737E-2</v>
      </c>
    </row>
    <row r="1677" spans="2:17" x14ac:dyDescent="0.2">
      <c r="B1677" s="39" t="s">
        <v>42</v>
      </c>
      <c r="D1677" s="42">
        <f>_xll.qlCalendarAdvance(Calendar,$D1676,B1677,"f",FALSE)</f>
        <v>51342</v>
      </c>
      <c r="E1677" s="177">
        <f>_xll.qlInterestRateIndexValueDate(IndexON,D1677)</f>
        <v>51342</v>
      </c>
      <c r="F1677" s="193">
        <f>IFERROR(_xll.qlIndexFixing(IndexON,D1677,TRUE,_xll.ohTrigger(RecalcTrigger,TriggerON)),NA())</f>
        <v>1.310979720829053E-2</v>
      </c>
      <c r="H1677" s="42">
        <f>_xll.qlCalendarAdvance(Calendar,$H1676,B1677,"f",FALSE)</f>
        <v>51342</v>
      </c>
      <c r="I1677" s="177">
        <f>_xll.qlInterestRateIndexValueDate(Index1M,$H1677)</f>
        <v>51344</v>
      </c>
      <c r="J1677" s="182">
        <f>IFERROR(_xll.qlIndexFixing(Index1M,$H1677,TRUE,_xll.ohTrigger(RecalcTrigger,Trigger1M)),NA())</f>
        <v>1.3001283708726488E-2</v>
      </c>
      <c r="K1677" s="44">
        <f>IFERROR(_xll.qlIndexFixing(Index3M,H1677,TRUE,_xll.ohTrigger(RecalcTrigger,Trigger3M)),NA())</f>
        <v>1.3308920124034703E-2</v>
      </c>
      <c r="L1677" s="44">
        <f>IFERROR(_xll.qlIndexFixing(Index6M,$H1677,TRUE,_xll.ohTrigger(RecalcTrigger,Trigger6M)),NA())</f>
        <v>1.333046829991727E-2</v>
      </c>
      <c r="M1677" s="183">
        <f>IFERROR(_xll.qlIndexFixing(Index1Y,$H1677,TRUE,_xll.ohTrigger(RecalcTrigger,Trigger1Y)),NA())</f>
        <v>1.3551988869155755E-2</v>
      </c>
      <c r="N1677" s="182">
        <f>IFERROR(_xll.qlIndexFixing(ONIndex1M,I1677,TRUE,_xll.ohTrigger(RecalcTrigger,Trigger1M)),NA())</f>
        <v>1.3002844071143826E-2</v>
      </c>
      <c r="O1677" s="44">
        <f>IFERROR(_xll.qlIndexFixing(ONIndex3M,I1677,TRUE,_xll.ohTrigger(RecalcTrigger,Trigger3M)),NA())</f>
        <v>1.3322454876405487E-2</v>
      </c>
      <c r="P1677" s="44">
        <f>IFERROR(_xll.qlIndexFixing(ONIndex6M,I1677,TRUE,_xll.ohTrigger(RecalcTrigger,Trigger6M)),NA())</f>
        <v>1.3350725703844546E-2</v>
      </c>
      <c r="Q1677" s="183">
        <f>IFERROR(_xll.qlIndexFixing(ONIndex1Y,I1677,TRUE,_xll.ohTrigger(RecalcTrigger,Trigger1Y)),NA())</f>
        <v>1.3583779283958819E-2</v>
      </c>
    </row>
    <row r="1678" spans="2:17" x14ac:dyDescent="0.2">
      <c r="B1678" s="39" t="s">
        <v>42</v>
      </c>
      <c r="D1678" s="42">
        <f>_xll.qlCalendarAdvance(Calendar,$D1677,B1678,"f",FALSE)</f>
        <v>51349</v>
      </c>
      <c r="E1678" s="177">
        <f>_xll.qlInterestRateIndexValueDate(IndexON,D1678)</f>
        <v>51349</v>
      </c>
      <c r="F1678" s="193">
        <f>IFERROR(_xll.qlIndexFixing(IndexON,D1678,TRUE,_xll.ohTrigger(RecalcTrigger,TriggerON)),NA())</f>
        <v>1.3104168496074209E-2</v>
      </c>
      <c r="H1678" s="42">
        <f>_xll.qlCalendarAdvance(Calendar,$H1677,B1678,"f",FALSE)</f>
        <v>51349</v>
      </c>
      <c r="I1678" s="177">
        <f>_xll.qlInterestRateIndexValueDate(Index1M,$H1678)</f>
        <v>51351</v>
      </c>
      <c r="J1678" s="182">
        <f>IFERROR(_xll.qlIndexFixing(Index1M,$H1678,TRUE,_xll.ohTrigger(RecalcTrigger,Trigger1M)),NA())</f>
        <v>1.2995843165933435E-2</v>
      </c>
      <c r="K1678" s="44">
        <f>IFERROR(_xll.qlIndexFixing(Index3M,H1678,TRUE,_xll.ohTrigger(RecalcTrigger,Trigger3M)),NA())</f>
        <v>1.3303013227954352E-2</v>
      </c>
      <c r="L1678" s="44">
        <f>IFERROR(_xll.qlIndexFixing(Index6M,$H1678,TRUE,_xll.ohTrigger(RecalcTrigger,Trigger6M)),NA())</f>
        <v>1.3325447909277845E-2</v>
      </c>
      <c r="M1678" s="183">
        <f>IFERROR(_xll.qlIndexFixing(Index1Y,$H1678,TRUE,_xll.ohTrigger(RecalcTrigger,Trigger1Y)),NA())</f>
        <v>1.3547461064236094E-2</v>
      </c>
      <c r="N1678" s="182">
        <f>IFERROR(_xll.qlIndexFixing(ONIndex1M,I1678,TRUE,_xll.ohTrigger(RecalcTrigger,Trigger1M)),NA())</f>
        <v>1.2997333791551213E-2</v>
      </c>
      <c r="O1678" s="44">
        <f>IFERROR(_xll.qlIndexFixing(ONIndex3M,I1678,TRUE,_xll.ohTrigger(RecalcTrigger,Trigger3M)),NA())</f>
        <v>1.3316300539925052E-2</v>
      </c>
      <c r="P1678" s="44">
        <f>IFERROR(_xll.qlIndexFixing(ONIndex6M,I1678,TRUE,_xll.ohTrigger(RecalcTrigger,Trigger6M)),NA())</f>
        <v>1.3345128347426183E-2</v>
      </c>
      <c r="Q1678" s="183">
        <f>IFERROR(_xll.qlIndexFixing(ONIndex1Y,I1678,TRUE,_xll.ohTrigger(RecalcTrigger,Trigger1Y)),NA())</f>
        <v>1.3578063716339628E-2</v>
      </c>
    </row>
    <row r="1679" spans="2:17" x14ac:dyDescent="0.2">
      <c r="B1679" s="39" t="s">
        <v>42</v>
      </c>
      <c r="D1679" s="42">
        <f>_xll.qlCalendarAdvance(Calendar,$D1678,B1679,"f",FALSE)</f>
        <v>51356</v>
      </c>
      <c r="E1679" s="177">
        <f>_xll.qlInterestRateIndexValueDate(IndexON,D1679)</f>
        <v>51356</v>
      </c>
      <c r="F1679" s="193">
        <f>IFERROR(_xll.qlIndexFixing(IndexON,D1679,TRUE,_xll.ohTrigger(RecalcTrigger,TriggerON)),NA())</f>
        <v>1.3098582954444993E-2</v>
      </c>
      <c r="H1679" s="42">
        <f>_xll.qlCalendarAdvance(Calendar,$H1678,B1679,"f",FALSE)</f>
        <v>51356</v>
      </c>
      <c r="I1679" s="177">
        <f>_xll.qlInterestRateIndexValueDate(Index1M,$H1679)</f>
        <v>51358</v>
      </c>
      <c r="J1679" s="182">
        <f>IFERROR(_xll.qlIndexFixing(Index1M,$H1679,TRUE,_xll.ohTrigger(RecalcTrigger,Trigger1M)),NA())</f>
        <v>1.2990450967341284E-2</v>
      </c>
      <c r="K1679" s="44">
        <f>IFERROR(_xll.qlIndexFixing(Index3M,H1679,TRUE,_xll.ohTrigger(RecalcTrigger,Trigger3M)),NA())</f>
        <v>1.3297151039355973E-2</v>
      </c>
      <c r="L1679" s="44">
        <f>IFERROR(_xll.qlIndexFixing(Index6M,$H1679,TRUE,_xll.ohTrigger(RecalcTrigger,Trigger6M)),NA())</f>
        <v>1.3320477359618626E-2</v>
      </c>
      <c r="M1679" s="183">
        <f>IFERROR(_xll.qlIndexFixing(Index1Y,$H1679,TRUE,_xll.ohTrigger(RecalcTrigger,Trigger1Y)),NA())</f>
        <v>1.354297269491498E-2</v>
      </c>
      <c r="N1679" s="182">
        <f>IFERROR(_xll.qlIndexFixing(ONIndex1M,I1679,TRUE,_xll.ohTrigger(RecalcTrigger,Trigger1M)),NA())</f>
        <v>1.2991871462242344E-2</v>
      </c>
      <c r="O1679" s="44">
        <f>IFERROR(_xll.qlIndexFixing(ONIndex3M,I1679,TRUE,_xll.ohTrigger(RecalcTrigger,Trigger3M)),NA())</f>
        <v>1.3310189539259554E-2</v>
      </c>
      <c r="P1679" s="44">
        <f>IFERROR(_xll.qlIndexFixing(ONIndex6M,I1679,TRUE,_xll.ohTrigger(RecalcTrigger,Trigger6M)),NA())</f>
        <v>1.3339577967590444E-2</v>
      </c>
      <c r="Q1679" s="183">
        <f>IFERROR(_xll.qlIndexFixing(ONIndex1Y,I1679,TRUE,_xll.ohTrigger(RecalcTrigger,Trigger1Y)),NA())</f>
        <v>1.3572397584136198E-2</v>
      </c>
    </row>
    <row r="1680" spans="2:17" x14ac:dyDescent="0.2">
      <c r="B1680" s="39" t="s">
        <v>42</v>
      </c>
      <c r="D1680" s="42">
        <f>_xll.qlCalendarAdvance(Calendar,$D1679,B1680,"f",FALSE)</f>
        <v>51363</v>
      </c>
      <c r="E1680" s="177">
        <f>_xll.qlInterestRateIndexValueDate(IndexON,D1680)</f>
        <v>51363</v>
      </c>
      <c r="F1680" s="193">
        <f>IFERROR(_xll.qlIndexFixing(IndexON,D1680,TRUE,_xll.ohTrigger(RecalcTrigger,TriggerON)),NA())</f>
        <v>1.309304078620066E-2</v>
      </c>
      <c r="H1680" s="42">
        <f>_xll.qlCalendarAdvance(Calendar,$H1679,B1680,"f",FALSE)</f>
        <v>51363</v>
      </c>
      <c r="I1680" s="177">
        <f>_xll.qlInterestRateIndexValueDate(Index1M,$H1680)</f>
        <v>51365</v>
      </c>
      <c r="J1680" s="182">
        <f>IFERROR(_xll.qlIndexFixing(Index1M,$H1680,TRUE,_xll.ohTrigger(RecalcTrigger,Trigger1M)),NA())</f>
        <v>1.2985107328947575E-2</v>
      </c>
      <c r="K1680" s="44">
        <f>IFERROR(_xll.qlIndexFixing(Index3M,H1680,TRUE,_xll.ohTrigger(RecalcTrigger,Trigger3M)),NA())</f>
        <v>1.3291333757953853E-2</v>
      </c>
      <c r="L1680" s="44">
        <f>IFERROR(_xll.qlIndexFixing(Index6M,$H1680,TRUE,_xll.ohTrigger(RecalcTrigger,Trigger6M)),NA())</f>
        <v>1.3315556851957197E-2</v>
      </c>
      <c r="M1680" s="183">
        <f>IFERROR(_xll.qlIndexFixing(Index1Y,$H1680,TRUE,_xll.ohTrigger(RecalcTrigger,Trigger1Y)),NA())</f>
        <v>1.3538522800895285E-2</v>
      </c>
      <c r="N1680" s="182">
        <f>IFERROR(_xll.qlIndexFixing(ONIndex1M,I1680,TRUE,_xll.ohTrigger(RecalcTrigger,Trigger1M)),NA())</f>
        <v>1.298645729912451E-2</v>
      </c>
      <c r="O1680" s="44">
        <f>IFERROR(_xll.qlIndexFixing(ONIndex3M,I1680,TRUE,_xll.ohTrigger(RecalcTrigger,Trigger3M)),NA())</f>
        <v>1.3304122073849456E-2</v>
      </c>
      <c r="P1680" s="44">
        <f>IFERROR(_xll.qlIndexFixing(ONIndex6M,I1680,TRUE,_xll.ohTrigger(RecalcTrigger,Trigger6M)),NA())</f>
        <v>1.3334074764257409E-2</v>
      </c>
      <c r="Q1680" s="183">
        <f>IFERROR(_xll.qlIndexFixing(ONIndex1Y,I1680,TRUE,_xll.ohTrigger(RecalcTrigger,Trigger1Y)),NA())</f>
        <v>1.3566781090226243E-2</v>
      </c>
    </row>
    <row r="1681" spans="2:17" x14ac:dyDescent="0.2">
      <c r="B1681" s="39" t="s">
        <v>42</v>
      </c>
      <c r="D1681" s="42">
        <f>_xll.qlCalendarAdvance(Calendar,$D1680,B1681,"f",FALSE)</f>
        <v>51370</v>
      </c>
      <c r="E1681" s="177">
        <f>_xll.qlInterestRateIndexValueDate(IndexON,D1681)</f>
        <v>51370</v>
      </c>
      <c r="F1681" s="193">
        <f>IFERROR(_xll.qlIndexFixing(IndexON,D1681,TRUE,_xll.ohTrigger(RecalcTrigger,TriggerON)),NA())</f>
        <v>1.3087542193819246E-2</v>
      </c>
      <c r="H1681" s="42">
        <f>_xll.qlCalendarAdvance(Calendar,$H1680,B1681,"f",FALSE)</f>
        <v>51370</v>
      </c>
      <c r="I1681" s="177">
        <f>_xll.qlInterestRateIndexValueDate(Index1M,$H1681)</f>
        <v>51372</v>
      </c>
      <c r="J1681" s="182">
        <f>IFERROR(_xll.qlIndexFixing(Index1M,$H1681,TRUE,_xll.ohTrigger(RecalcTrigger,Trigger1M)),NA())</f>
        <v>1.2979812466739536E-2</v>
      </c>
      <c r="K1681" s="44">
        <f>IFERROR(_xll.qlIndexFixing(Index3M,H1681,TRUE,_xll.ohTrigger(RecalcTrigger,Trigger3M)),NA())</f>
        <v>1.3285561583463132E-2</v>
      </c>
      <c r="L1681" s="44">
        <f>IFERROR(_xll.qlIndexFixing(Index6M,$H1681,TRUE,_xll.ohTrigger(RecalcTrigger,Trigger6M)),NA())</f>
        <v>1.3310686587313297E-2</v>
      </c>
      <c r="M1681" s="183">
        <f>IFERROR(_xll.qlIndexFixing(Index1Y,$H1681,TRUE,_xll.ohTrigger(RecalcTrigger,Trigger1Y)),NA())</f>
        <v>1.3534110418481182E-2</v>
      </c>
      <c r="N1681" s="182">
        <f>IFERROR(_xll.qlIndexFixing(ONIndex1M,I1681,TRUE,_xll.ohTrigger(RecalcTrigger,Trigger1M)),NA())</f>
        <v>1.2981091517945131E-2</v>
      </c>
      <c r="O1681" s="44">
        <f>IFERROR(_xll.qlIndexFixing(ONIndex3M,I1681,TRUE,_xll.ohTrigger(RecalcTrigger,Trigger3M)),NA())</f>
        <v>1.3298098342655607E-2</v>
      </c>
      <c r="P1681" s="44">
        <f>IFERROR(_xll.qlIndexFixing(ONIndex6M,I1681,TRUE,_xll.ohTrigger(RecalcTrigger,Trigger6M)),NA())</f>
        <v>1.3328618937586967E-2</v>
      </c>
      <c r="Q1681" s="183">
        <f>IFERROR(_xll.qlIndexFixing(ONIndex1Y,I1681,TRUE,_xll.ohTrigger(RecalcTrigger,Trigger1Y)),NA())</f>
        <v>1.3561214436927926E-2</v>
      </c>
    </row>
    <row r="1682" spans="2:17" x14ac:dyDescent="0.2">
      <c r="B1682" s="39" t="s">
        <v>42</v>
      </c>
      <c r="D1682" s="42">
        <f>_xll.qlCalendarAdvance(Calendar,$D1681,B1682,"f",FALSE)</f>
        <v>51377</v>
      </c>
      <c r="E1682" s="177">
        <f>_xll.qlInterestRateIndexValueDate(IndexON,D1682)</f>
        <v>51377</v>
      </c>
      <c r="F1682" s="193">
        <f>IFERROR(_xll.qlIndexFixing(IndexON,D1682,TRUE,_xll.ohTrigger(RecalcTrigger,TriggerON)),NA())</f>
        <v>1.3082087380098528E-2</v>
      </c>
      <c r="H1682" s="42">
        <f>_xll.qlCalendarAdvance(Calendar,$H1681,B1682,"f",FALSE)</f>
        <v>51377</v>
      </c>
      <c r="I1682" s="177">
        <f>_xll.qlInterestRateIndexValueDate(Index1M,$H1682)</f>
        <v>51379</v>
      </c>
      <c r="J1682" s="182">
        <f>IFERROR(_xll.qlIndexFixing(Index1M,$H1682,TRUE,_xll.ohTrigger(RecalcTrigger,Trigger1M)),NA())</f>
        <v>1.2974977929563876E-2</v>
      </c>
      <c r="K1682" s="44">
        <f>IFERROR(_xll.qlIndexFixing(Index3M,H1682,TRUE,_xll.ohTrigger(RecalcTrigger,Trigger3M)),NA())</f>
        <v>1.3280302559214467E-2</v>
      </c>
      <c r="L1682" s="44">
        <f>IFERROR(_xll.qlIndexFixing(Index6M,$H1682,TRUE,_xll.ohTrigger(RecalcTrigger,Trigger6M)),NA())</f>
        <v>1.3306194237682244E-2</v>
      </c>
      <c r="M1682" s="183">
        <f>IFERROR(_xll.qlIndexFixing(Index1Y,$H1682,TRUE,_xll.ohTrigger(RecalcTrigger,Trigger1Y)),NA())</f>
        <v>1.3529834828673456E-2</v>
      </c>
      <c r="N1682" s="182">
        <f>IFERROR(_xll.qlIndexFixing(ONIndex1M,I1682,TRUE,_xll.ohTrigger(RecalcTrigger,Trigger1M)),NA())</f>
        <v>1.2975774334611501E-2</v>
      </c>
      <c r="O1682" s="44">
        <f>IFERROR(_xll.qlIndexFixing(ONIndex3M,I1682,TRUE,_xll.ohTrigger(RecalcTrigger,Trigger3M)),NA())</f>
        <v>1.3292118545198406E-2</v>
      </c>
      <c r="P1682" s="44">
        <f>IFERROR(_xll.qlIndexFixing(ONIndex6M,I1682,TRUE,_xll.ohTrigger(RecalcTrigger,Trigger6M)),NA())</f>
        <v>1.3323210687499198E-2</v>
      </c>
      <c r="Q1682" s="183">
        <f>IFERROR(_xll.qlIndexFixing(ONIndex1Y,I1682,TRUE,_xll.ohTrigger(RecalcTrigger,Trigger1Y)),NA())</f>
        <v>1.355569782695909E-2</v>
      </c>
    </row>
    <row r="1683" spans="2:17" x14ac:dyDescent="0.2">
      <c r="B1683" s="39" t="s">
        <v>42</v>
      </c>
      <c r="D1683" s="42">
        <f>_xll.qlCalendarAdvance(Calendar,$D1682,B1683,"f",FALSE)</f>
        <v>51384</v>
      </c>
      <c r="E1683" s="177">
        <f>_xll.qlInterestRateIndexValueDate(IndexON,D1683)</f>
        <v>51384</v>
      </c>
      <c r="F1683" s="193">
        <f>IFERROR(_xll.qlIndexFixing(IndexON,D1683,TRUE,_xll.ohTrigger(RecalcTrigger,TriggerON)),NA())</f>
        <v>1.3076676547676414E-2</v>
      </c>
      <c r="H1683" s="42">
        <f>_xll.qlCalendarAdvance(Calendar,$H1682,B1683,"f",FALSE)</f>
        <v>51384</v>
      </c>
      <c r="I1683" s="177">
        <f>_xll.qlInterestRateIndexValueDate(Index1M,$H1683)</f>
        <v>51386</v>
      </c>
      <c r="J1683" s="182">
        <f>IFERROR(_xll.qlIndexFixing(Index1M,$H1683,TRUE,_xll.ohTrigger(RecalcTrigger,Trigger1M)),NA())</f>
        <v>1.2969369934834545E-2</v>
      </c>
      <c r="K1683" s="44">
        <f>IFERROR(_xll.qlIndexFixing(Index3M,H1683,TRUE,_xll.ohTrigger(RecalcTrigger,Trigger3M)),NA())</f>
        <v>1.3274611963822638E-2</v>
      </c>
      <c r="L1683" s="44">
        <f>IFERROR(_xll.qlIndexFixing(Index6M,$H1683,TRUE,_xll.ohTrigger(RecalcTrigger,Trigger6M)),NA())</f>
        <v>1.3301411025796003E-2</v>
      </c>
      <c r="M1683" s="183">
        <f>IFERROR(_xll.qlIndexFixing(Index1Y,$H1683,TRUE,_xll.ohTrigger(RecalcTrigger,Trigger1Y)),NA())</f>
        <v>1.3525394316686862E-2</v>
      </c>
      <c r="N1683" s="182">
        <f>IFERROR(_xll.qlIndexFixing(ONIndex1M,I1683,TRUE,_xll.ohTrigger(RecalcTrigger,Trigger1M)),NA())</f>
        <v>1.2970505964791101E-2</v>
      </c>
      <c r="O1683" s="44">
        <f>IFERROR(_xll.qlIndexFixing(ONIndex3M,I1683,TRUE,_xll.ohTrigger(RecalcTrigger,Trigger3M)),NA())</f>
        <v>1.3286182880358766E-2</v>
      </c>
      <c r="P1683" s="44">
        <f>IFERROR(_xll.qlIndexFixing(ONIndex6M,I1683,TRUE,_xll.ohTrigger(RecalcTrigger,Trigger6M)),NA())</f>
        <v>1.3317850214153992E-2</v>
      </c>
      <c r="Q1683" s="183">
        <f>IFERROR(_xll.qlIndexFixing(ONIndex1Y,I1683,TRUE,_xll.ohTrigger(RecalcTrigger,Trigger1Y)),NA())</f>
        <v>1.355023146295764E-2</v>
      </c>
    </row>
    <row r="1684" spans="2:17" x14ac:dyDescent="0.2">
      <c r="B1684" s="39" t="s">
        <v>42</v>
      </c>
      <c r="D1684" s="42">
        <f>_xll.qlCalendarAdvance(Calendar,$D1683,B1684,"f",FALSE)</f>
        <v>51391</v>
      </c>
      <c r="E1684" s="177">
        <f>_xll.qlInterestRateIndexValueDate(IndexON,D1684)</f>
        <v>51391</v>
      </c>
      <c r="F1684" s="193">
        <f>IFERROR(_xll.qlIndexFixing(IndexON,D1684,TRUE,_xll.ohTrigger(RecalcTrigger,TriggerON)),NA())</f>
        <v>1.3071309899190808E-2</v>
      </c>
      <c r="H1684" s="42">
        <f>_xll.qlCalendarAdvance(Calendar,$H1683,B1684,"f",FALSE)</f>
        <v>51391</v>
      </c>
      <c r="I1684" s="177">
        <f>_xll.qlInterestRateIndexValueDate(Index1M,$H1684)</f>
        <v>51393</v>
      </c>
      <c r="J1684" s="182">
        <f>IFERROR(_xll.qlIndexFixing(Index1M,$H1684,TRUE,_xll.ohTrigger(RecalcTrigger,Trigger1M)),NA())</f>
        <v>1.2964222697122361E-2</v>
      </c>
      <c r="K1684" s="44">
        <f>IFERROR(_xll.qlIndexFixing(Index3M,H1684,TRUE,_xll.ohTrigger(RecalcTrigger,Trigger3M)),NA())</f>
        <v>1.3268967026382077E-2</v>
      </c>
      <c r="L1684" s="44">
        <f>IFERROR(_xll.qlIndexFixing(Index6M,$H1684,TRUE,_xll.ohTrigger(RecalcTrigger,Trigger6M)),NA())</f>
        <v>1.3296678594828238E-2</v>
      </c>
      <c r="M1684" s="183">
        <f>IFERROR(_xll.qlIndexFixing(Index1Y,$H1684,TRUE,_xll.ohTrigger(RecalcTrigger,Trigger1Y)),NA())</f>
        <v>1.3521088652916274E-2</v>
      </c>
      <c r="N1684" s="182">
        <f>IFERROR(_xll.qlIndexFixing(ONIndex1M,I1684,TRUE,_xll.ohTrigger(RecalcTrigger,Trigger1M)),NA())</f>
        <v>1.2965286624471162E-2</v>
      </c>
      <c r="O1684" s="44">
        <f>IFERROR(_xll.qlIndexFixing(ONIndex3M,I1684,TRUE,_xll.ohTrigger(RecalcTrigger,Trigger3M)),NA())</f>
        <v>1.328029154757715E-2</v>
      </c>
      <c r="P1684" s="44">
        <f>IFERROR(_xll.qlIndexFixing(ONIndex6M,I1684,TRUE,_xll.ohTrigger(RecalcTrigger,Trigger6M)),NA())</f>
        <v>1.3312537717391493E-2</v>
      </c>
      <c r="Q1684" s="183">
        <f>IFERROR(_xll.qlIndexFixing(ONIndex1Y,I1684,TRUE,_xll.ohTrigger(RecalcTrigger,Trigger1Y)),NA())</f>
        <v>1.3544815547481548E-2</v>
      </c>
    </row>
    <row r="1685" spans="2:17" x14ac:dyDescent="0.2">
      <c r="B1685" s="39" t="s">
        <v>42</v>
      </c>
      <c r="D1685" s="42">
        <f>_xll.qlCalendarAdvance(Calendar,$D1684,B1685,"f",FALSE)</f>
        <v>51398</v>
      </c>
      <c r="E1685" s="177">
        <f>_xll.qlInterestRateIndexValueDate(IndexON,D1685)</f>
        <v>51398</v>
      </c>
      <c r="F1685" s="193">
        <f>IFERROR(_xll.qlIndexFixing(IndexON,D1685,TRUE,_xll.ohTrigger(RecalcTrigger,TriggerON)),NA())</f>
        <v>1.3065987637439491E-2</v>
      </c>
      <c r="H1685" s="42">
        <f>_xll.qlCalendarAdvance(Calendar,$H1684,B1685,"f",FALSE)</f>
        <v>51398</v>
      </c>
      <c r="I1685" s="177">
        <f>_xll.qlInterestRateIndexValueDate(Index1M,$H1685)</f>
        <v>51400</v>
      </c>
      <c r="J1685" s="182">
        <f>IFERROR(_xll.qlIndexFixing(Index1M,$H1685,TRUE,_xll.ohTrigger(RecalcTrigger,Trigger1M)),NA())</f>
        <v>1.2959125099557652E-2</v>
      </c>
      <c r="K1685" s="44">
        <f>IFERROR(_xll.qlIndexFixing(Index3M,H1685,TRUE,_xll.ohTrigger(RecalcTrigger,Trigger3M)),NA())</f>
        <v>1.3263367946595012E-2</v>
      </c>
      <c r="L1685" s="44">
        <f>IFERROR(_xll.qlIndexFixing(Index6M,$H1685,TRUE,_xll.ohTrigger(RecalcTrigger,Trigger6M)),NA())</f>
        <v>1.3291997145783245E-2</v>
      </c>
      <c r="M1685" s="183">
        <f>IFERROR(_xll.qlIndexFixing(Index1Y,$H1685,TRUE,_xll.ohTrigger(RecalcTrigger,Trigger1Y)),NA())</f>
        <v>1.3516816611970101E-2</v>
      </c>
      <c r="N1685" s="182">
        <f>IFERROR(_xll.qlIndexFixing(ONIndex1M,I1685,TRUE,_xll.ohTrigger(RecalcTrigger,Trigger1M)),NA())</f>
        <v>1.2960116529399102E-2</v>
      </c>
      <c r="O1685" s="44">
        <f>IFERROR(_xll.qlIndexFixing(ONIndex3M,I1685,TRUE,_xll.ohTrigger(RecalcTrigger,Trigger3M)),NA())</f>
        <v>1.3274444745974279E-2</v>
      </c>
      <c r="P1685" s="44">
        <f>IFERROR(_xll.qlIndexFixing(ONIndex6M,I1685,TRUE,_xll.ohTrigger(RecalcTrigger,Trigger6M)),NA())</f>
        <v>1.3307273397531461E-2</v>
      </c>
      <c r="Q1685" s="183">
        <f>IFERROR(_xll.qlIndexFixing(ONIndex1Y,I1685,TRUE,_xll.ohTrigger(RecalcTrigger,Trigger1Y)),NA())</f>
        <v>1.3539450283248655E-2</v>
      </c>
    </row>
    <row r="1686" spans="2:17" x14ac:dyDescent="0.2">
      <c r="B1686" s="39" t="s">
        <v>42</v>
      </c>
      <c r="D1686" s="42">
        <f>_xll.qlCalendarAdvance(Calendar,$D1685,B1686,"f",FALSE)</f>
        <v>51405</v>
      </c>
      <c r="E1686" s="177">
        <f>_xll.qlInterestRateIndexValueDate(IndexON,D1686)</f>
        <v>51405</v>
      </c>
      <c r="F1686" s="193">
        <f>IFERROR(_xll.qlIndexFixing(IndexON,D1686,TRUE,_xll.ohTrigger(RecalcTrigger,TriggerON)),NA())</f>
        <v>1.3060709964980433E-2</v>
      </c>
      <c r="H1686" s="42">
        <f>_xll.qlCalendarAdvance(Calendar,$H1685,B1686,"f",FALSE)</f>
        <v>51405</v>
      </c>
      <c r="I1686" s="177">
        <f>_xll.qlInterestRateIndexValueDate(Index1M,$H1686)</f>
        <v>51407</v>
      </c>
      <c r="J1686" s="182">
        <f>IFERROR(_xll.qlIndexFixing(Index1M,$H1686,TRUE,_xll.ohTrigger(RecalcTrigger,Trigger1M)),NA())</f>
        <v>1.2953831708279816E-2</v>
      </c>
      <c r="K1686" s="44">
        <f>IFERROR(_xll.qlIndexFixing(Index3M,H1686,TRUE,_xll.ohTrigger(RecalcTrigger,Trigger3M)),NA())</f>
        <v>1.3257384304723074E-2</v>
      </c>
      <c r="L1686" s="44">
        <f>IFERROR(_xll.qlIndexFixing(Index6M,$H1686,TRUE,_xll.ohTrigger(RecalcTrigger,Trigger6M)),NA())</f>
        <v>1.3287298633544872E-2</v>
      </c>
      <c r="M1686" s="183">
        <f>IFERROR(_xll.qlIndexFixing(Index1Y,$H1686,TRUE,_xll.ohTrigger(RecalcTrigger,Trigger1Y)),NA())</f>
        <v>1.3512577213151619E-2</v>
      </c>
      <c r="N1686" s="182">
        <f>IFERROR(_xll.qlIndexFixing(ONIndex1M,I1686,TRUE,_xll.ohTrigger(RecalcTrigger,Trigger1M)),NA())</f>
        <v>1.2954995895242405E-2</v>
      </c>
      <c r="O1686" s="44">
        <f>IFERROR(_xll.qlIndexFixing(ONIndex3M,I1686,TRUE,_xll.ohTrigger(RecalcTrigger,Trigger3M)),NA())</f>
        <v>1.326864267491068E-2</v>
      </c>
      <c r="P1686" s="44">
        <f>IFERROR(_xll.qlIndexFixing(ONIndex6M,I1686,TRUE,_xll.ohTrigger(RecalcTrigger,Trigger6M)),NA())</f>
        <v>1.3302057454334104E-2</v>
      </c>
      <c r="Q1686" s="183">
        <f>IFERROR(_xll.qlIndexFixing(ONIndex1Y,I1686,TRUE,_xll.ohTrigger(RecalcTrigger,Trigger1Y)),NA())</f>
        <v>1.3534135872736996E-2</v>
      </c>
    </row>
    <row r="1687" spans="2:17" x14ac:dyDescent="0.2">
      <c r="B1687" s="39" t="s">
        <v>42</v>
      </c>
      <c r="D1687" s="42">
        <f>_xll.qlCalendarAdvance(Calendar,$D1686,B1687,"f",FALSE)</f>
        <v>51412</v>
      </c>
      <c r="E1687" s="177">
        <f>_xll.qlInterestRateIndexValueDate(IndexON,D1687)</f>
        <v>51412</v>
      </c>
      <c r="F1687" s="193">
        <f>IFERROR(_xll.qlIndexFixing(IndexON,D1687,TRUE,_xll.ohTrigger(RecalcTrigger,TriggerON)),NA())</f>
        <v>1.3055477084611411E-2</v>
      </c>
      <c r="H1687" s="42">
        <f>_xll.qlCalendarAdvance(Calendar,$H1686,B1687,"f",FALSE)</f>
        <v>51412</v>
      </c>
      <c r="I1687" s="177">
        <f>_xll.qlInterestRateIndexValueDate(Index1M,$H1687)</f>
        <v>51414</v>
      </c>
      <c r="J1687" s="182">
        <f>IFERROR(_xll.qlIndexFixing(Index1M,$H1687,TRUE,_xll.ohTrigger(RecalcTrigger,Trigger1M)),NA())</f>
        <v>1.2949079688832471E-2</v>
      </c>
      <c r="K1687" s="44">
        <f>IFERROR(_xll.qlIndexFixing(Index3M,H1687,TRUE,_xll.ohTrigger(RecalcTrigger,Trigger3M)),NA())</f>
        <v>1.3251886965731392E-2</v>
      </c>
      <c r="L1687" s="44">
        <f>IFERROR(_xll.qlIndexFixing(Index6M,$H1687,TRUE,_xll.ohTrigger(RecalcTrigger,Trigger6M)),NA())</f>
        <v>1.3282723323185284E-2</v>
      </c>
      <c r="M1687" s="183">
        <f>IFERROR(_xll.qlIndexFixing(Index1Y,$H1687,TRUE,_xll.ohTrigger(RecalcTrigger,Trigger1Y)),NA())</f>
        <v>1.3508369472364976E-2</v>
      </c>
      <c r="N1687" s="182">
        <f>IFERROR(_xll.qlIndexFixing(ONIndex1M,I1687,TRUE,_xll.ohTrigger(RecalcTrigger,Trigger1M)),NA())</f>
        <v>1.2949924938228108E-2</v>
      </c>
      <c r="O1687" s="44">
        <f>IFERROR(_xll.qlIndexFixing(ONIndex3M,I1687,TRUE,_xll.ohTrigger(RecalcTrigger,Trigger3M)),NA())</f>
        <v>1.3262885533666946E-2</v>
      </c>
      <c r="P1687" s="44">
        <f>IFERROR(_xll.qlIndexFixing(ONIndex6M,I1687,TRUE,_xll.ohTrigger(RecalcTrigger,Trigger6M)),NA())</f>
        <v>1.3296890088039248E-2</v>
      </c>
      <c r="Q1687" s="183">
        <f>IFERROR(_xll.qlIndexFixing(ONIndex1Y,I1687,TRUE,_xll.ohTrigger(RecalcTrigger,Trigger1Y)),NA())</f>
        <v>1.3528872518584478E-2</v>
      </c>
    </row>
    <row r="1688" spans="2:17" x14ac:dyDescent="0.2">
      <c r="B1688" s="39" t="s">
        <v>42</v>
      </c>
      <c r="D1688" s="42">
        <f>_xll.qlCalendarAdvance(Calendar,$D1687,B1688,"f",FALSE)</f>
        <v>51419</v>
      </c>
      <c r="E1688" s="177">
        <f>_xll.qlInterestRateIndexValueDate(IndexON,D1688)</f>
        <v>51419</v>
      </c>
      <c r="F1688" s="193">
        <f>IFERROR(_xll.qlIndexFixing(IndexON,D1688,TRUE,_xll.ohTrigger(RecalcTrigger,TriggerON)),NA())</f>
        <v>1.3050289198970333E-2</v>
      </c>
      <c r="H1688" s="42">
        <f>_xll.qlCalendarAdvance(Calendar,$H1687,B1688,"f",FALSE)</f>
        <v>51419</v>
      </c>
      <c r="I1688" s="177">
        <f>_xll.qlInterestRateIndexValueDate(Index1M,$H1688)</f>
        <v>51421</v>
      </c>
      <c r="J1688" s="182">
        <f>IFERROR(_xll.qlIndexFixing(Index1M,$H1688,TRUE,_xll.ohTrigger(RecalcTrigger,Trigger1M)),NA())</f>
        <v>1.2944132307659346E-2</v>
      </c>
      <c r="K1688" s="44">
        <f>IFERROR(_xll.qlIndexFixing(Index3M,H1688,TRUE,_xll.ohTrigger(RecalcTrigger,Trigger3M)),NA())</f>
        <v>1.3246436131664726E-2</v>
      </c>
      <c r="L1688" s="44">
        <f>IFERROR(_xll.qlIndexFixing(Index6M,$H1688,TRUE,_xll.ohTrigger(RecalcTrigger,Trigger6M)),NA())</f>
        <v>1.3278199614086102E-2</v>
      </c>
      <c r="M1688" s="183">
        <f>IFERROR(_xll.qlIndexFixing(Index1Y,$H1688,TRUE,_xll.ohTrigger(RecalcTrigger,Trigger1Y)),NA())</f>
        <v>1.3504192402112128E-2</v>
      </c>
      <c r="N1688" s="182">
        <f>IFERROR(_xll.qlIndexFixing(ONIndex1M,I1688,TRUE,_xll.ohTrigger(RecalcTrigger,Trigger1M)),NA())</f>
        <v>1.2944903873783886E-2</v>
      </c>
      <c r="O1688" s="44">
        <f>IFERROR(_xll.qlIndexFixing(ONIndex3M,I1688,TRUE,_xll.ohTrigger(RecalcTrigger,Trigger3M)),NA())</f>
        <v>1.325717352128386E-2</v>
      </c>
      <c r="P1688" s="44">
        <f>IFERROR(_xll.qlIndexFixing(ONIndex6M,I1688,TRUE,_xll.ohTrigger(RecalcTrigger,Trigger6M)),NA())</f>
        <v>1.3291771498487037E-2</v>
      </c>
      <c r="Q1688" s="183">
        <f>IFERROR(_xll.qlIndexFixing(ONIndex1Y,I1688,TRUE,_xll.ohTrigger(RecalcTrigger,Trigger1Y)),NA())</f>
        <v>1.3523660423508943E-2</v>
      </c>
    </row>
    <row r="1689" spans="2:17" x14ac:dyDescent="0.2">
      <c r="B1689" s="39" t="s">
        <v>42</v>
      </c>
      <c r="D1689" s="42">
        <f>_xll.qlCalendarAdvance(Calendar,$D1688,B1689,"f",FALSE)</f>
        <v>51426</v>
      </c>
      <c r="E1689" s="177">
        <f>_xll.qlInterestRateIndexValueDate(IndexON,D1689)</f>
        <v>51426</v>
      </c>
      <c r="F1689" s="193">
        <f>IFERROR(_xll.qlIndexFixing(IndexON,D1689,TRUE,_xll.ohTrigger(RecalcTrigger,TriggerON)),NA())</f>
        <v>1.3045146510615169E-2</v>
      </c>
      <c r="H1689" s="42">
        <f>_xll.qlCalendarAdvance(Calendar,$H1688,B1689,"f",FALSE)</f>
        <v>51426</v>
      </c>
      <c r="I1689" s="177">
        <f>_xll.qlInterestRateIndexValueDate(Index1M,$H1689)</f>
        <v>51428</v>
      </c>
      <c r="J1689" s="182">
        <f>IFERROR(_xll.qlIndexFixing(Index1M,$H1689,TRUE,_xll.ohTrigger(RecalcTrigger,Trigger1M)),NA())</f>
        <v>1.2939235430600661E-2</v>
      </c>
      <c r="K1689" s="44">
        <f>IFERROR(_xll.qlIndexFixing(Index3M,H1689,TRUE,_xll.ohTrigger(RecalcTrigger,Trigger3M)),NA())</f>
        <v>1.324103200224417E-2</v>
      </c>
      <c r="L1689" s="44">
        <f>IFERROR(_xll.qlIndexFixing(Index6M,$H1689,TRUE,_xll.ohTrigger(RecalcTrigger,Trigger6M)),NA())</f>
        <v>1.3273501246969762E-2</v>
      </c>
      <c r="M1689" s="183">
        <f>IFERROR(_xll.qlIndexFixing(Index1Y,$H1689,TRUE,_xll.ohTrigger(RecalcTrigger,Trigger1Y)),NA())</f>
        <v>1.3500045011494162E-2</v>
      </c>
      <c r="N1689" s="182">
        <f>IFERROR(_xll.qlIndexFixing(ONIndex1M,I1689,TRUE,_xll.ohTrigger(RecalcTrigger,Trigger1M)),NA())</f>
        <v>1.2939932917817032E-2</v>
      </c>
      <c r="O1689" s="44">
        <f>IFERROR(_xll.qlIndexFixing(ONIndex3M,I1689,TRUE,_xll.ohTrigger(RecalcTrigger,Trigger3M)),NA())</f>
        <v>1.3251506837121951E-2</v>
      </c>
      <c r="P1689" s="44">
        <f>IFERROR(_xll.qlIndexFixing(ONIndex6M,I1689,TRUE,_xll.ohTrigger(RecalcTrigger,Trigger6M)),NA())</f>
        <v>1.328670188583736E-2</v>
      </c>
      <c r="Q1689" s="183">
        <f>IFERROR(_xll.qlIndexFixing(ONIndex1Y,I1689,TRUE,_xll.ohTrigger(RecalcTrigger,Trigger1Y)),NA())</f>
        <v>1.3518499789988425E-2</v>
      </c>
    </row>
    <row r="1690" spans="2:17" x14ac:dyDescent="0.2">
      <c r="B1690" s="39" t="s">
        <v>42</v>
      </c>
      <c r="D1690" s="42">
        <f>_xll.qlCalendarAdvance(Calendar,$D1689,B1690,"f",FALSE)</f>
        <v>51433</v>
      </c>
      <c r="E1690" s="177">
        <f>_xll.qlInterestRateIndexValueDate(IndexON,D1690)</f>
        <v>51433</v>
      </c>
      <c r="F1690" s="193">
        <f>IFERROR(_xll.qlIndexFixing(IndexON,D1690,TRUE,_xll.ohTrigger(RecalcTrigger,TriggerON)),NA())</f>
        <v>1.3040049222423633E-2</v>
      </c>
      <c r="H1690" s="42">
        <f>_xll.qlCalendarAdvance(Calendar,$H1689,B1690,"f",FALSE)</f>
        <v>51433</v>
      </c>
      <c r="I1690" s="177">
        <f>_xll.qlInterestRateIndexValueDate(Index1M,$H1690)</f>
        <v>51435</v>
      </c>
      <c r="J1690" s="182">
        <f>IFERROR(_xll.qlIndexFixing(Index1M,$H1690,TRUE,_xll.ohTrigger(RecalcTrigger,Trigger1M)),NA())</f>
        <v>1.2934389273643643E-2</v>
      </c>
      <c r="K1690" s="44">
        <f>IFERROR(_xll.qlIndexFixing(Index3M,H1690,TRUE,_xll.ohTrigger(RecalcTrigger,Trigger3M)),NA())</f>
        <v>1.3235674777185709E-2</v>
      </c>
      <c r="L1690" s="44">
        <f>IFERROR(_xll.qlIndexFixing(Index6M,$H1690,TRUE,_xll.ohTrigger(RecalcTrigger,Trigger6M)),NA())</f>
        <v>1.3269307803747523E-2</v>
      </c>
      <c r="M1690" s="183">
        <f>IFERROR(_xll.qlIndexFixing(Index1Y,$H1690,TRUE,_xll.ohTrigger(RecalcTrigger,Trigger1Y)),NA())</f>
        <v>1.3495926306211284E-2</v>
      </c>
      <c r="N1690" s="182">
        <f>IFERROR(_xll.qlIndexFixing(ONIndex1M,I1690,TRUE,_xll.ohTrigger(RecalcTrigger,Trigger1M)),NA())</f>
        <v>1.2935012286234837E-2</v>
      </c>
      <c r="O1690" s="44">
        <f>IFERROR(_xll.qlIndexFixing(ONIndex3M,I1690,TRUE,_xll.ohTrigger(RecalcTrigger,Trigger3M)),NA())</f>
        <v>1.3245885680301939E-2</v>
      </c>
      <c r="P1690" s="44">
        <f>IFERROR(_xll.qlIndexFixing(ONIndex6M,I1690,TRUE,_xll.ohTrigger(RecalcTrigger,Trigger6M)),NA())</f>
        <v>1.3281681450170169E-2</v>
      </c>
      <c r="Q1690" s="183">
        <f>IFERROR(_xll.qlIndexFixing(ONIndex1Y,I1690,TRUE,_xll.ohTrigger(RecalcTrigger,Trigger1Y)),NA())</f>
        <v>1.3513390820580895E-2</v>
      </c>
    </row>
    <row r="1691" spans="2:17" x14ac:dyDescent="0.2">
      <c r="B1691" s="39" t="s">
        <v>42</v>
      </c>
      <c r="D1691" s="42">
        <f>_xll.qlCalendarAdvance(Calendar,$D1690,B1691,"f",FALSE)</f>
        <v>51440</v>
      </c>
      <c r="E1691" s="177">
        <f>_xll.qlInterestRateIndexValueDate(IndexON,D1691)</f>
        <v>51440</v>
      </c>
      <c r="F1691" s="193">
        <f>IFERROR(_xll.qlIndexFixing(IndexON,D1691,TRUE,_xll.ohTrigger(RecalcTrigger,TriggerON)),NA())</f>
        <v>1.3034997536953696E-2</v>
      </c>
      <c r="H1691" s="42">
        <f>_xll.qlCalendarAdvance(Calendar,$H1690,B1691,"f",FALSE)</f>
        <v>51440</v>
      </c>
      <c r="I1691" s="177">
        <f>_xll.qlInterestRateIndexValueDate(Index1M,$H1691)</f>
        <v>51442</v>
      </c>
      <c r="J1691" s="182">
        <f>IFERROR(_xll.qlIndexFixing(Index1M,$H1691,TRUE,_xll.ohTrigger(RecalcTrigger,Trigger1M)),NA())</f>
        <v>1.2929594052788413E-2</v>
      </c>
      <c r="K1691" s="44">
        <f>IFERROR(_xll.qlIndexFixing(Index3M,H1691,TRUE,_xll.ohTrigger(RecalcTrigger,Trigger3M)),NA())</f>
        <v>1.3230364656209586E-2</v>
      </c>
      <c r="L1691" s="44">
        <f>IFERROR(_xll.qlIndexFixing(Index6M,$H1691,TRUE,_xll.ohTrigger(RecalcTrigger,Trigger6M)),NA())</f>
        <v>1.3264990297837191E-2</v>
      </c>
      <c r="M1691" s="183">
        <f>IFERROR(_xll.qlIndexFixing(Index1Y,$H1691,TRUE,_xll.ohTrigger(RecalcTrigger,Trigger1Y)),NA())</f>
        <v>1.3491835288561082E-2</v>
      </c>
      <c r="N1691" s="182">
        <f>IFERROR(_xll.qlIndexFixing(ONIndex1M,I1691,TRUE,_xll.ohTrigger(RecalcTrigger,Trigger1M)),NA())</f>
        <v>1.2930142194864658E-2</v>
      </c>
      <c r="O1691" s="44">
        <f>IFERROR(_xll.qlIndexFixing(ONIndex3M,I1691,TRUE,_xll.ohTrigger(RecalcTrigger,Trigger3M)),NA())</f>
        <v>1.3240310250104415E-2</v>
      </c>
      <c r="P1691" s="44">
        <f>IFERROR(_xll.qlIndexFixing(ONIndex6M,I1691,TRUE,_xll.ohTrigger(RecalcTrigger,Trigger6M)),NA())</f>
        <v>1.3276710391405544E-2</v>
      </c>
      <c r="Q1691" s="183">
        <f>IFERROR(_xll.qlIndexFixing(ONIndex1Y,I1691,TRUE,_xll.ohTrigger(RecalcTrigger,Trigger1Y)),NA())</f>
        <v>1.3508333718084131E-2</v>
      </c>
    </row>
    <row r="1692" spans="2:17" x14ac:dyDescent="0.2">
      <c r="B1692" s="39" t="s">
        <v>42</v>
      </c>
      <c r="D1692" s="42">
        <f>_xll.qlCalendarAdvance(Calendar,$D1691,B1692,"f",FALSE)</f>
        <v>51447</v>
      </c>
      <c r="E1692" s="177">
        <f>_xll.qlInterestRateIndexValueDate(IndexON,D1692)</f>
        <v>51447</v>
      </c>
      <c r="F1692" s="193">
        <f>IFERROR(_xll.qlIndexFixing(IndexON,D1692,TRUE,_xll.ohTrigger(RecalcTrigger,TriggerON)),NA())</f>
        <v>1.3029991656923201E-2</v>
      </c>
      <c r="H1692" s="42">
        <f>_xll.qlCalendarAdvance(Calendar,$H1691,B1692,"f",FALSE)</f>
        <v>51447</v>
      </c>
      <c r="I1692" s="177">
        <f>_xll.qlInterestRateIndexValueDate(Index1M,$H1692)</f>
        <v>51449</v>
      </c>
      <c r="J1692" s="182">
        <f>IFERROR(_xll.qlIndexFixing(Index1M,$H1692,TRUE,_xll.ohTrigger(RecalcTrigger,Trigger1M)),NA())</f>
        <v>1.2924849984024777E-2</v>
      </c>
      <c r="K1692" s="44">
        <f>IFERROR(_xll.qlIndexFixing(Index3M,H1692,TRUE,_xll.ohTrigger(RecalcTrigger,Trigger3M)),NA())</f>
        <v>1.322510183903689E-2</v>
      </c>
      <c r="L1692" s="44">
        <f>IFERROR(_xll.qlIndexFixing(Index6M,$H1692,TRUE,_xll.ohTrigger(RecalcTrigger,Trigger6M)),NA())</f>
        <v>1.3260670248273588E-2</v>
      </c>
      <c r="M1692" s="183">
        <f>IFERROR(_xll.qlIndexFixing(Index1Y,$H1692,TRUE,_xll.ohTrigger(RecalcTrigger,Trigger1Y)),NA())</f>
        <v>1.3487770957439834E-2</v>
      </c>
      <c r="N1692" s="182">
        <f>IFERROR(_xll.qlIndexFixing(ONIndex1M,I1692,TRUE,_xll.ohTrigger(RecalcTrigger,Trigger1M)),NA())</f>
        <v>1.292532285953385E-2</v>
      </c>
      <c r="O1692" s="44">
        <f>IFERROR(_xll.qlIndexFixing(ONIndex3M,I1692,TRUE,_xll.ohTrigger(RecalcTrigger,Trigger3M)),NA())</f>
        <v>1.3234780745889907E-2</v>
      </c>
      <c r="P1692" s="44">
        <f>IFERROR(_xll.qlIndexFixing(ONIndex6M,I1692,TRUE,_xll.ohTrigger(RecalcTrigger,Trigger6M)),NA())</f>
        <v>1.3271788909543503E-2</v>
      </c>
      <c r="Q1692" s="183">
        <f>IFERROR(_xll.qlIndexFixing(ONIndex1Y,I1692,TRUE,_xll.ohTrigger(RecalcTrigger,Trigger1Y)),NA())</f>
        <v>1.3503328684976168E-2</v>
      </c>
    </row>
    <row r="1693" spans="2:17" x14ac:dyDescent="0.2">
      <c r="B1693" s="39" t="s">
        <v>42</v>
      </c>
      <c r="D1693" s="42">
        <f>_xll.qlCalendarAdvance(Calendar,$D1692,B1693,"f",FALSE)</f>
        <v>51454</v>
      </c>
      <c r="E1693" s="177">
        <f>_xll.qlInterestRateIndexValueDate(IndexON,D1693)</f>
        <v>51454</v>
      </c>
      <c r="F1693" s="193">
        <f>IFERROR(_xll.qlIndexFixing(IndexON,D1693,TRUE,_xll.ohTrigger(RecalcTrigger,TriggerON)),NA())</f>
        <v>1.3025031785129926E-2</v>
      </c>
      <c r="H1693" s="42">
        <f>_xll.qlCalendarAdvance(Calendar,$H1692,B1693,"f",FALSE)</f>
        <v>51454</v>
      </c>
      <c r="I1693" s="177">
        <f>_xll.qlInterestRateIndexValueDate(Index1M,$H1693)</f>
        <v>51456</v>
      </c>
      <c r="J1693" s="182">
        <f>IFERROR(_xll.qlIndexFixing(Index1M,$H1693,TRUE,_xll.ohTrigger(RecalcTrigger,Trigger1M)),NA())</f>
        <v>1.2920157283345121E-2</v>
      </c>
      <c r="K1693" s="44">
        <f>IFERROR(_xll.qlIndexFixing(Index3M,H1693,TRUE,_xll.ohTrigger(RecalcTrigger,Trigger3M)),NA())</f>
        <v>1.3219886525387862E-2</v>
      </c>
      <c r="L1693" s="44">
        <f>IFERROR(_xll.qlIndexFixing(Index6M,$H1693,TRUE,_xll.ohTrigger(RecalcTrigger,Trigger6M)),NA())</f>
        <v>1.3256399453965331E-2</v>
      </c>
      <c r="M1693" s="183">
        <f>IFERROR(_xll.qlIndexFixing(Index1Y,$H1693,TRUE,_xll.ohTrigger(RecalcTrigger,Trigger1Y)),NA())</f>
        <v>1.3483732308341635E-2</v>
      </c>
      <c r="N1693" s="182">
        <f>IFERROR(_xll.qlIndexFixing(ONIndex1M,I1693,TRUE,_xll.ohTrigger(RecalcTrigger,Trigger1M)),NA())</f>
        <v>1.2920554495989833E-2</v>
      </c>
      <c r="O1693" s="44">
        <f>IFERROR(_xll.qlIndexFixing(ONIndex3M,I1693,TRUE,_xll.ohTrigger(RecalcTrigger,Trigger3M)),NA())</f>
        <v>1.3229297366779136E-2</v>
      </c>
      <c r="P1693" s="44">
        <f>IFERROR(_xll.qlIndexFixing(ONIndex6M,I1693,TRUE,_xll.ohTrigger(RecalcTrigger,Trigger6M)),NA())</f>
        <v>1.3266917204743933E-2</v>
      </c>
      <c r="Q1693" s="183">
        <f>IFERROR(_xll.qlIndexFixing(ONIndex1Y,I1693,TRUE,_xll.ohTrigger(RecalcTrigger,Trigger1Y)),NA())</f>
        <v>1.3498375923814976E-2</v>
      </c>
    </row>
    <row r="1694" spans="2:17" x14ac:dyDescent="0.2">
      <c r="B1694" s="39" t="s">
        <v>42</v>
      </c>
      <c r="D1694" s="42">
        <f>_xll.qlCalendarAdvance(Calendar,$D1693,B1694,"f",FALSE)</f>
        <v>51461</v>
      </c>
      <c r="E1694" s="177">
        <f>_xll.qlInterestRateIndexValueDate(IndexON,D1694)</f>
        <v>51461</v>
      </c>
      <c r="F1694" s="193">
        <f>IFERROR(_xll.qlIndexFixing(IndexON,D1694,TRUE,_xll.ohTrigger(RecalcTrigger,TriggerON)),NA())</f>
        <v>1.3020118123971969E-2</v>
      </c>
      <c r="H1694" s="42">
        <f>_xll.qlCalendarAdvance(Calendar,$H1693,B1694,"f",FALSE)</f>
        <v>51461</v>
      </c>
      <c r="I1694" s="177">
        <f>_xll.qlInterestRateIndexValueDate(Index1M,$H1694)</f>
        <v>51463</v>
      </c>
      <c r="J1694" s="182">
        <f>IFERROR(_xll.qlIndexFixing(Index1M,$H1694,TRUE,_xll.ohTrigger(RecalcTrigger,Trigger1M)),NA())</f>
        <v>1.2915516166746988E-2</v>
      </c>
      <c r="K1694" s="44">
        <f>IFERROR(_xll.qlIndexFixing(Index3M,H1694,TRUE,_xll.ohTrigger(RecalcTrigger,Trigger3M)),NA())</f>
        <v>1.3214718914984443E-2</v>
      </c>
      <c r="L1694" s="44">
        <f>IFERROR(_xll.qlIndexFixing(Index6M,$H1694,TRUE,_xll.ohTrigger(RecalcTrigger,Trigger6M)),NA())</f>
        <v>1.3252175773360067E-2</v>
      </c>
      <c r="M1694" s="183">
        <f>IFERROR(_xll.qlIndexFixing(Index1Y,$H1694,TRUE,_xll.ohTrigger(RecalcTrigger,Trigger1Y)),NA())</f>
        <v>1.3479718333358393E-2</v>
      </c>
      <c r="N1694" s="182">
        <f>IFERROR(_xll.qlIndexFixing(ONIndex1M,I1694,TRUE,_xll.ohTrigger(RecalcTrigger,Trigger1M)),NA())</f>
        <v>1.2915837320059964E-2</v>
      </c>
      <c r="O1694" s="44">
        <f>IFERROR(_xll.qlIndexFixing(ONIndex3M,I1694,TRUE,_xll.ohTrigger(RecalcTrigger,Trigger3M)),NA())</f>
        <v>1.3223860312052693E-2</v>
      </c>
      <c r="P1694" s="44">
        <f>IFERROR(_xll.qlIndexFixing(ONIndex6M,I1694,TRUE,_xll.ohTrigger(RecalcTrigger,Trigger6M)),NA())</f>
        <v>1.3262095477006852E-2</v>
      </c>
      <c r="Q1694" s="183">
        <f>IFERROR(_xll.qlIndexFixing(ONIndex1Y,I1694,TRUE,_xll.ohTrigger(RecalcTrigger,Trigger1Y)),NA())</f>
        <v>1.3493475637398333E-2</v>
      </c>
    </row>
    <row r="1695" spans="2:17" x14ac:dyDescent="0.2">
      <c r="B1695" s="39" t="s">
        <v>42</v>
      </c>
      <c r="D1695" s="42">
        <f>_xll.qlCalendarAdvance(Calendar,$D1694,B1695,"f",FALSE)</f>
        <v>51468</v>
      </c>
      <c r="E1695" s="177">
        <f>_xll.qlInterestRateIndexValueDate(IndexON,D1695)</f>
        <v>51468</v>
      </c>
      <c r="F1695" s="193">
        <f>IFERROR(_xll.qlIndexFixing(IndexON,D1695,TRUE,_xll.ohTrigger(RecalcTrigger,TriggerON)),NA())</f>
        <v>1.3015250876327045E-2</v>
      </c>
      <c r="H1695" s="42">
        <f>_xll.qlCalendarAdvance(Calendar,$H1694,B1695,"f",FALSE)</f>
        <v>51468</v>
      </c>
      <c r="I1695" s="177">
        <f>_xll.qlInterestRateIndexValueDate(Index1M,$H1695)</f>
        <v>51470</v>
      </c>
      <c r="J1695" s="182">
        <f>IFERROR(_xll.qlIndexFixing(Index1M,$H1695,TRUE,_xll.ohTrigger(RecalcTrigger,Trigger1M)),NA())</f>
        <v>1.2910926850220184E-2</v>
      </c>
      <c r="K1695" s="44">
        <f>IFERROR(_xll.qlIndexFixing(Index3M,H1695,TRUE,_xll.ohTrigger(RecalcTrigger,Trigger3M)),NA())</f>
        <v>1.3210058558619231E-2</v>
      </c>
      <c r="L1695" s="44">
        <f>IFERROR(_xll.qlIndexFixing(Index6M,$H1695,TRUE,_xll.ohTrigger(RecalcTrigger,Trigger6M)),NA())</f>
        <v>1.3247958364598661E-2</v>
      </c>
      <c r="M1695" s="183">
        <f>IFERROR(_xll.qlIndexFixing(Index1Y,$H1695,TRUE,_xll.ohTrigger(RecalcTrigger,Trigger1Y)),NA())</f>
        <v>1.3475789412987613E-2</v>
      </c>
      <c r="N1695" s="182">
        <f>IFERROR(_xll.qlIndexFixing(ONIndex1M,I1695,TRUE,_xll.ohTrigger(RecalcTrigger,Trigger1M)),NA())</f>
        <v>1.2911171547571598E-2</v>
      </c>
      <c r="O1695" s="44">
        <f>IFERROR(_xll.qlIndexFixing(ONIndex3M,I1695,TRUE,_xll.ohTrigger(RecalcTrigger,Trigger3M)),NA())</f>
        <v>1.3218469780831299E-2</v>
      </c>
      <c r="P1695" s="44">
        <f>IFERROR(_xll.qlIndexFixing(ONIndex6M,I1695,TRUE,_xll.ohTrigger(RecalcTrigger,Trigger6M)),NA())</f>
        <v>1.3257323926332276E-2</v>
      </c>
      <c r="Q1695" s="183">
        <f>IFERROR(_xll.qlIndexFixing(ONIndex1Y,I1695,TRUE,_xll.ohTrigger(RecalcTrigger,Trigger1Y)),NA())</f>
        <v>1.3488628028204275E-2</v>
      </c>
    </row>
    <row r="1696" spans="2:17" x14ac:dyDescent="0.2">
      <c r="B1696" s="39" t="s">
        <v>42</v>
      </c>
      <c r="D1696" s="42">
        <f>_xll.qlCalendarAdvance(Calendar,$D1695,B1696,"f",FALSE)</f>
        <v>51475</v>
      </c>
      <c r="E1696" s="177">
        <f>_xll.qlInterestRateIndexValueDate(IndexON,D1696)</f>
        <v>51475</v>
      </c>
      <c r="F1696" s="193">
        <f>IFERROR(_xll.qlIndexFixing(IndexON,D1696,TRUE,_xll.ohTrigger(RecalcTrigger,TriggerON)),NA())</f>
        <v>1.3010430244912996E-2</v>
      </c>
      <c r="H1696" s="42">
        <f>_xll.qlCalendarAdvance(Calendar,$H1695,B1696,"f",FALSE)</f>
        <v>51475</v>
      </c>
      <c r="I1696" s="177">
        <f>_xll.qlInterestRateIndexValueDate(Index1M,$H1696)</f>
        <v>51477</v>
      </c>
      <c r="J1696" s="182">
        <f>IFERROR(_xll.qlIndexFixing(Index1M,$H1696,TRUE,_xll.ohTrigger(RecalcTrigger,Trigger1M)),NA())</f>
        <v>1.2906389549757095E-2</v>
      </c>
      <c r="K1696" s="44">
        <f>IFERROR(_xll.qlIndexFixing(Index3M,H1696,TRUE,_xll.ohTrigger(RecalcTrigger,Trigger3M)),NA())</f>
        <v>1.3204973809803455E-2</v>
      </c>
      <c r="L1696" s="44">
        <f>IFERROR(_xll.qlIndexFixing(Index6M,$H1696,TRUE,_xll.ohTrigger(RecalcTrigger,Trigger6M)),NA())</f>
        <v>1.3243824665710859E-2</v>
      </c>
      <c r="M1696" s="183">
        <f>IFERROR(_xll.qlIndexFixing(Index1Y,$H1696,TRUE,_xll.ohTrigger(RecalcTrigger,Trigger1Y)),NA())</f>
        <v>1.3471760357090898E-2</v>
      </c>
      <c r="N1696" s="182">
        <f>IFERROR(_xll.qlIndexFixing(ONIndex1M,I1696,TRUE,_xll.ohTrigger(RecalcTrigger,Trigger1M)),NA())</f>
        <v>1.2906557394432028E-2</v>
      </c>
      <c r="O1696" s="44">
        <f>IFERROR(_xll.qlIndexFixing(ONIndex3M,I1696,TRUE,_xll.ohTrigger(RecalcTrigger,Trigger3M)),NA())</f>
        <v>1.3213125972555417E-2</v>
      </c>
      <c r="P1696" s="44">
        <f>IFERROR(_xll.qlIndexFixing(ONIndex6M,I1696,TRUE,_xll.ohTrigger(RecalcTrigger,Trigger6M)),NA())</f>
        <v>1.3252602752720222E-2</v>
      </c>
      <c r="Q1696" s="183">
        <f>IFERROR(_xll.qlIndexFixing(ONIndex1Y,I1696,TRUE,_xll.ohTrigger(RecalcTrigger,Trigger1Y)),NA())</f>
        <v>1.3483833298870707E-2</v>
      </c>
    </row>
    <row r="1697" spans="2:17" x14ac:dyDescent="0.2">
      <c r="B1697" s="39" t="s">
        <v>42</v>
      </c>
      <c r="D1697" s="42">
        <f>_xll.qlCalendarAdvance(Calendar,$D1696,B1697,"f",FALSE)</f>
        <v>51482</v>
      </c>
      <c r="E1697" s="177">
        <f>_xll.qlInterestRateIndexValueDate(IndexON,D1697)</f>
        <v>51482</v>
      </c>
      <c r="F1697" s="193">
        <f>IFERROR(_xll.qlIndexFixing(IndexON,D1697,TRUE,_xll.ohTrigger(RecalcTrigger,TriggerON)),NA())</f>
        <v>1.3005656432367729E-2</v>
      </c>
      <c r="H1697" s="42">
        <f>_xll.qlCalendarAdvance(Calendar,$H1696,B1697,"f",FALSE)</f>
        <v>51482</v>
      </c>
      <c r="I1697" s="177">
        <f>_xll.qlInterestRateIndexValueDate(Index1M,$H1697)</f>
        <v>51484</v>
      </c>
      <c r="J1697" s="182">
        <f>IFERROR(_xll.qlIndexFixing(Index1M,$H1697,TRUE,_xll.ohTrigger(RecalcTrigger,Trigger1M)),NA())</f>
        <v>1.2901904481355262E-2</v>
      </c>
      <c r="K1697" s="44">
        <f>IFERROR(_xll.qlIndexFixing(Index3M,H1697,TRUE,_xll.ohTrigger(RecalcTrigger,Trigger3M)),NA())</f>
        <v>1.319993729898794E-2</v>
      </c>
      <c r="L1697" s="44">
        <f>IFERROR(_xll.qlIndexFixing(Index6M,$H1697,TRUE,_xll.ohTrigger(RecalcTrigger,Trigger6M)),NA())</f>
        <v>1.3239731362643371E-2</v>
      </c>
      <c r="M1697" s="183">
        <f>IFERROR(_xll.qlIndexFixing(Index1Y,$H1697,TRUE,_xll.ohTrigger(RecalcTrigger,Trigger1Y)),NA())</f>
        <v>1.346781432297737E-2</v>
      </c>
      <c r="N1697" s="182">
        <f>IFERROR(_xll.qlIndexFixing(ONIndex1M,I1697,TRUE,_xll.ohTrigger(RecalcTrigger,Trigger1M)),NA())</f>
        <v>1.2901995076468609E-2</v>
      </c>
      <c r="O1697" s="44">
        <f>IFERROR(_xll.qlIndexFixing(ONIndex3M,I1697,TRUE,_xll.ohTrigger(RecalcTrigger,Trigger3M)),NA())</f>
        <v>1.320782908610596E-2</v>
      </c>
      <c r="P1697" s="44">
        <f>IFERROR(_xll.qlIndexFixing(ONIndex6M,I1697,TRUE,_xll.ohTrigger(RecalcTrigger,Trigger6M)),NA())</f>
        <v>1.3247932156250641E-2</v>
      </c>
      <c r="Q1697" s="183">
        <f>IFERROR(_xll.qlIndexFixing(ONIndex1Y,I1697,TRUE,_xll.ohTrigger(RecalcTrigger,Trigger1Y)),NA())</f>
        <v>1.3479091651955599E-2</v>
      </c>
    </row>
    <row r="1698" spans="2:17" x14ac:dyDescent="0.2">
      <c r="B1698" s="39" t="s">
        <v>42</v>
      </c>
      <c r="D1698" s="42">
        <f>_xll.qlCalendarAdvance(Calendar,$D1697,B1698,"f",FALSE)</f>
        <v>51489</v>
      </c>
      <c r="E1698" s="177">
        <f>_xll.qlInterestRateIndexValueDate(IndexON,D1698)</f>
        <v>51489</v>
      </c>
      <c r="F1698" s="193">
        <f>IFERROR(_xll.qlIndexFixing(IndexON,D1698,TRUE,_xll.ohTrigger(RecalcTrigger,TriggerON)),NA())</f>
        <v>1.3000929641329151E-2</v>
      </c>
      <c r="H1698" s="42">
        <f>_xll.qlCalendarAdvance(Calendar,$H1697,B1698,"f",FALSE)</f>
        <v>51489</v>
      </c>
      <c r="I1698" s="177">
        <f>_xll.qlInterestRateIndexValueDate(Index1M,$H1698)</f>
        <v>51491</v>
      </c>
      <c r="J1698" s="182">
        <f>IFERROR(_xll.qlIndexFixing(Index1M,$H1698,TRUE,_xll.ohTrigger(RecalcTrigger,Trigger1M)),NA())</f>
        <v>1.2897471861014807E-2</v>
      </c>
      <c r="K1698" s="44">
        <f>IFERROR(_xll.qlIndexFixing(Index3M,H1698,TRUE,_xll.ohTrigger(RecalcTrigger,Trigger3M)),NA())</f>
        <v>1.3194949225874275E-2</v>
      </c>
      <c r="L1698" s="44">
        <f>IFERROR(_xll.qlIndexFixing(Index6M,$H1698,TRUE,_xll.ohTrigger(RecalcTrigger,Trigger6M)),NA())</f>
        <v>1.3235676297297884E-2</v>
      </c>
      <c r="M1698" s="183">
        <f>IFERROR(_xll.qlIndexFixing(Index1Y,$H1698,TRUE,_xll.ohTrigger(RecalcTrigger,Trigger1Y)),NA())</f>
        <v>1.3463888897319604E-2</v>
      </c>
      <c r="N1698" s="182">
        <f>IFERROR(_xll.qlIndexFixing(ONIndex1M,I1698,TRUE,_xll.ohTrigger(RecalcTrigger,Trigger1M)),NA())</f>
        <v>1.2896205752088719E-2</v>
      </c>
      <c r="O1698" s="44">
        <f>IFERROR(_xll.qlIndexFixing(ONIndex3M,I1698,TRUE,_xll.ohTrigger(RecalcTrigger,Trigger3M)),NA())</f>
        <v>1.3201088070999845E-2</v>
      </c>
      <c r="P1698" s="44">
        <f>IFERROR(_xll.qlIndexFixing(ONIndex6M,I1698,TRUE,_xll.ohTrigger(RecalcTrigger,Trigger6M)),NA())</f>
        <v>1.3242001743050125E-2</v>
      </c>
      <c r="Q1698" s="183">
        <f>IFERROR(_xll.qlIndexFixing(ONIndex1Y,I1698,TRUE,_xll.ohTrigger(RecalcTrigger,Trigger1Y)),NA())</f>
        <v>1.3473073573599947E-2</v>
      </c>
    </row>
    <row r="1699" spans="2:17" x14ac:dyDescent="0.2">
      <c r="B1699" s="39" t="s">
        <v>42</v>
      </c>
      <c r="D1699" s="42">
        <f>_xll.qlCalendarAdvance(Calendar,$D1698,B1699,"f",FALSE)</f>
        <v>51497</v>
      </c>
      <c r="E1699" s="177">
        <f>_xll.qlInterestRateIndexValueDate(IndexON,D1699)</f>
        <v>51497</v>
      </c>
      <c r="F1699" s="193">
        <f>IFERROR(_xll.qlIndexFixing(IndexON,D1699,TRUE,_xll.ohTrigger(RecalcTrigger,TriggerON)),NA())</f>
        <v>1.2995585431694323E-2</v>
      </c>
      <c r="H1699" s="42">
        <f>_xll.qlCalendarAdvance(Calendar,$H1698,B1699,"f",FALSE)</f>
        <v>51497</v>
      </c>
      <c r="I1699" s="177">
        <f>_xll.qlInterestRateIndexValueDate(Index1M,$H1699)</f>
        <v>51501</v>
      </c>
      <c r="J1699" s="182">
        <f>IFERROR(_xll.qlIndexFixing(Index1M,$H1699,TRUE,_xll.ohTrigger(RecalcTrigger,Trigger1M)),NA())</f>
        <v>1.2891230955771891E-2</v>
      </c>
      <c r="K1699" s="44">
        <f>IFERROR(_xll.qlIndexFixing(Index3M,H1699,TRUE,_xll.ohTrigger(RecalcTrigger,Trigger3M)),NA())</f>
        <v>1.318811006277903E-2</v>
      </c>
      <c r="L1699" s="44">
        <f>IFERROR(_xll.qlIndexFixing(Index6M,$H1699,TRUE,_xll.ohTrigger(RecalcTrigger,Trigger6M)),NA())</f>
        <v>1.3230037817140272E-2</v>
      </c>
      <c r="M1699" s="183">
        <f>IFERROR(_xll.qlIndexFixing(Index1Y,$H1699,TRUE,_xll.ohTrigger(RecalcTrigger,Trigger1Y)),NA())</f>
        <v>1.3458352272525786E-2</v>
      </c>
      <c r="N1699" s="182">
        <f>IFERROR(_xll.qlIndexFixing(ONIndex1M,I1699,TRUE,_xll.ohTrigger(RecalcTrigger,Trigger1M)),NA())</f>
        <v>1.2891762724702716E-2</v>
      </c>
      <c r="O1699" s="44">
        <f>IFERROR(_xll.qlIndexFixing(ONIndex3M,I1699,TRUE,_xll.ohTrigger(RecalcTrigger,Trigger3M)),NA())</f>
        <v>1.3195899183120474E-2</v>
      </c>
      <c r="P1699" s="44">
        <f>IFERROR(_xll.qlIndexFixing(ONIndex6M,I1699,TRUE,_xll.ohTrigger(RecalcTrigger,Trigger6M)),NA())</f>
        <v>1.3237447502625344E-2</v>
      </c>
      <c r="Q1699" s="183">
        <f>IFERROR(_xll.qlIndexFixing(ONIndex1Y,I1699,TRUE,_xll.ohTrigger(RecalcTrigger,Trigger1Y)),NA())</f>
        <v>1.3468454018861209E-2</v>
      </c>
    </row>
    <row r="1700" spans="2:17" x14ac:dyDescent="0.2">
      <c r="B1700" s="39" t="s">
        <v>42</v>
      </c>
      <c r="D1700" s="42">
        <f>_xll.qlCalendarAdvance(Calendar,$D1699,B1700,"f",FALSE)</f>
        <v>51504</v>
      </c>
      <c r="E1700" s="177">
        <f>_xll.qlInterestRateIndexValueDate(IndexON,D1700)</f>
        <v>51504</v>
      </c>
      <c r="F1700" s="193">
        <f>IFERROR(_xll.qlIndexFixing(IndexON,D1700,TRUE,_xll.ohTrigger(RecalcTrigger,TriggerON)),NA())</f>
        <v>1.2990960083589798E-2</v>
      </c>
      <c r="H1700" s="42">
        <f>_xll.qlCalendarAdvance(Calendar,$H1699,B1700,"f",FALSE)</f>
        <v>51504</v>
      </c>
      <c r="I1700" s="177">
        <f>_xll.qlInterestRateIndexValueDate(Index1M,$H1700)</f>
        <v>51508</v>
      </c>
      <c r="J1700" s="182">
        <f>IFERROR(_xll.qlIndexFixing(Index1M,$H1700,TRUE,_xll.ohTrigger(RecalcTrigger,Trigger1M)),NA())</f>
        <v>1.2886926608526807E-2</v>
      </c>
      <c r="K1700" s="44">
        <f>IFERROR(_xll.qlIndexFixing(Index3M,H1700,TRUE,_xll.ohTrigger(RecalcTrigger,Trigger3M)),NA())</f>
        <v>1.3182940934697174E-2</v>
      </c>
      <c r="L1700" s="44">
        <f>IFERROR(_xll.qlIndexFixing(Index6M,$H1700,TRUE,_xll.ohTrigger(RecalcTrigger,Trigger6M)),NA())</f>
        <v>1.322597415297258E-2</v>
      </c>
      <c r="M1700" s="183">
        <f>IFERROR(_xll.qlIndexFixing(Index1Y,$H1700,TRUE,_xll.ohTrigger(RecalcTrigger,Trigger1Y)),NA())</f>
        <v>1.3454472108864947E-2</v>
      </c>
      <c r="N1700" s="182">
        <f>IFERROR(_xll.qlIndexFixing(ONIndex1M,I1700,TRUE,_xll.ohTrigger(RecalcTrigger,Trigger1M)),NA())</f>
        <v>1.2887996228148069E-2</v>
      </c>
      <c r="O1700" s="44">
        <f>IFERROR(_xll.qlIndexFixing(ONIndex3M,I1700,TRUE,_xll.ohTrigger(RecalcTrigger,Trigger3M)),NA())</f>
        <v>1.3191489424722036E-2</v>
      </c>
      <c r="P1700" s="44">
        <f>IFERROR(_xll.qlIndexFixing(ONIndex6M,I1700,TRUE,_xll.ohTrigger(RecalcTrigger,Trigger6M)),NA())</f>
        <v>1.3233584638836504E-2</v>
      </c>
      <c r="Q1700" s="183">
        <f>IFERROR(_xll.qlIndexFixing(ONIndex1Y,I1700,TRUE,_xll.ohTrigger(RecalcTrigger,Trigger1Y)),NA())</f>
        <v>1.3464537172014346E-2</v>
      </c>
    </row>
    <row r="1701" spans="2:17" x14ac:dyDescent="0.2">
      <c r="B1701" s="39" t="s">
        <v>42</v>
      </c>
      <c r="D1701" s="42">
        <f>_xll.qlCalendarAdvance(Calendar,$D1700,B1701,"f",FALSE)</f>
        <v>51511</v>
      </c>
      <c r="E1701" s="177">
        <f>_xll.qlInterestRateIndexValueDate(IndexON,D1701)</f>
        <v>51511</v>
      </c>
      <c r="F1701" s="193">
        <f>IFERROR(_xll.qlIndexFixing(IndexON,D1701,TRUE,_xll.ohTrigger(RecalcTrigger,TriggerON)),NA())</f>
        <v>1.2986382393922469E-2</v>
      </c>
      <c r="H1701" s="42">
        <f>_xll.qlCalendarAdvance(Calendar,$H1700,B1701,"f",FALSE)</f>
        <v>51511</v>
      </c>
      <c r="I1701" s="177">
        <f>_xll.qlInterestRateIndexValueDate(Index1M,$H1701)</f>
        <v>51515</v>
      </c>
      <c r="J1701" s="182">
        <f>IFERROR(_xll.qlIndexFixing(Index1M,$H1701,TRUE,_xll.ohTrigger(RecalcTrigger,Trigger1M)),NA())</f>
        <v>1.2882675449896526E-2</v>
      </c>
      <c r="K1701" s="44">
        <f>IFERROR(_xll.qlIndexFixing(Index3M,H1701,TRUE,_xll.ohTrigger(RecalcTrigger,Trigger3M)),NA())</f>
        <v>1.3178123820899215E-2</v>
      </c>
      <c r="L1701" s="44">
        <f>IFERROR(_xll.qlIndexFixing(Index6M,$H1701,TRUE,_xll.ohTrigger(RecalcTrigger,Trigger6M)),NA())</f>
        <v>1.3222033707145803E-2</v>
      </c>
      <c r="M1701" s="183">
        <f>IFERROR(_xll.qlIndexFixing(Index1Y,$H1701,TRUE,_xll.ohTrigger(RecalcTrigger,Trigger1Y)),NA())</f>
        <v>1.345060911580242E-2</v>
      </c>
      <c r="N1701" s="182">
        <f>IFERROR(_xll.qlIndexFixing(ONIndex1M,I1701,TRUE,_xll.ohTrigger(RecalcTrigger,Trigger1M)),NA())</f>
        <v>1.2883650954806924E-2</v>
      </c>
      <c r="O1701" s="44">
        <f>IFERROR(_xll.qlIndexFixing(ONIndex3M,I1701,TRUE,_xll.ohTrigger(RecalcTrigger,Trigger3M)),NA())</f>
        <v>1.3186389052037839E-2</v>
      </c>
      <c r="P1701" s="44">
        <f>IFERROR(_xll.qlIndexFixing(ONIndex6M,I1701,TRUE,_xll.ohTrigger(RecalcTrigger,Trigger6M)),NA())</f>
        <v>1.3229125707212575E-2</v>
      </c>
      <c r="Q1701" s="183">
        <f>IFERROR(_xll.qlIndexFixing(ONIndex1Y,I1701,TRUE,_xll.ohTrigger(RecalcTrigger,Trigger1Y)),NA())</f>
        <v>1.3460017596580443E-2</v>
      </c>
    </row>
    <row r="1702" spans="2:17" x14ac:dyDescent="0.2">
      <c r="B1702" s="39" t="s">
        <v>42</v>
      </c>
      <c r="D1702" s="42">
        <f>_xll.qlCalendarAdvance(Calendar,$D1701,B1702,"f",FALSE)</f>
        <v>51518</v>
      </c>
      <c r="E1702" s="177">
        <f>_xll.qlInterestRateIndexValueDate(IndexON,D1702)</f>
        <v>51518</v>
      </c>
      <c r="F1702" s="193">
        <f>IFERROR(_xll.qlIndexFixing(IndexON,D1702,TRUE,_xll.ohTrigger(RecalcTrigger,TriggerON)),NA())</f>
        <v>1.2981852565410179E-2</v>
      </c>
      <c r="H1702" s="42">
        <f>_xll.qlCalendarAdvance(Calendar,$H1701,B1702,"f",FALSE)</f>
        <v>51518</v>
      </c>
      <c r="I1702" s="177">
        <f>_xll.qlInterestRateIndexValueDate(Index1M,$H1702)</f>
        <v>51522</v>
      </c>
      <c r="J1702" s="182">
        <f>IFERROR(_xll.qlIndexFixing(Index1M,$H1702,TRUE,_xll.ohTrigger(RecalcTrigger,Trigger1M)),NA())</f>
        <v>1.2878477695876012E-2</v>
      </c>
      <c r="K1702" s="44">
        <f>IFERROR(_xll.qlIndexFixing(Index3M,H1702,TRUE,_xll.ohTrigger(RecalcTrigger,Trigger3M)),NA())</f>
        <v>1.3173265841015622E-2</v>
      </c>
      <c r="L1702" s="44">
        <f>IFERROR(_xll.qlIndexFixing(Index6M,$H1702,TRUE,_xll.ohTrigger(RecalcTrigger,Trigger6M)),NA())</f>
        <v>1.3218121856604727E-2</v>
      </c>
      <c r="M1702" s="183">
        <f>IFERROR(_xll.qlIndexFixing(Index1Y,$H1702,TRUE,_xll.ohTrigger(RecalcTrigger,Trigger1Y)),NA())</f>
        <v>1.3446762251002454E-2</v>
      </c>
      <c r="N1702" s="182">
        <f>IFERROR(_xll.qlIndexFixing(ONIndex1M,I1702,TRUE,_xll.ohTrigger(RecalcTrigger,Trigger1M)),NA())</f>
        <v>1.2879358626314286E-2</v>
      </c>
      <c r="O1702" s="44">
        <f>IFERROR(_xll.qlIndexFixing(ONIndex3M,I1702,TRUE,_xll.ohTrigger(RecalcTrigger,Trigger3M)),NA())</f>
        <v>1.3181336626200135E-2</v>
      </c>
      <c r="P1702" s="44">
        <f>IFERROR(_xll.qlIndexFixing(ONIndex6M,I1702,TRUE,_xll.ohTrigger(RecalcTrigger,Trigger6M)),NA())</f>
        <v>1.322471838134831E-2</v>
      </c>
      <c r="Q1702" s="183">
        <f>IFERROR(_xll.qlIndexFixing(ONIndex1Y,I1702,TRUE,_xll.ohTrigger(RecalcTrigger,Trigger1Y)),NA())</f>
        <v>1.3455552145531513E-2</v>
      </c>
    </row>
    <row r="1703" spans="2:17" x14ac:dyDescent="0.2">
      <c r="B1703" s="39" t="s">
        <v>42</v>
      </c>
      <c r="D1703" s="42">
        <f>_xll.qlCalendarAdvance(Calendar,$D1702,B1703,"f",FALSE)</f>
        <v>51525</v>
      </c>
      <c r="E1703" s="177">
        <f>_xll.qlInterestRateIndexValueDate(IndexON,D1703)</f>
        <v>51525</v>
      </c>
      <c r="F1703" s="193">
        <f>IFERROR(_xll.qlIndexFixing(IndexON,D1703,TRUE,_xll.ohTrigger(RecalcTrigger,TriggerON)),NA())</f>
        <v>1.2977370800850707E-2</v>
      </c>
      <c r="H1703" s="42">
        <f>_xll.qlCalendarAdvance(Calendar,$H1702,B1703,"f",FALSE)</f>
        <v>51525</v>
      </c>
      <c r="I1703" s="177">
        <f>_xll.qlInterestRateIndexValueDate(Index1M,$H1703)</f>
        <v>51529</v>
      </c>
      <c r="J1703" s="182">
        <f>IFERROR(_xll.qlIndexFixing(Index1M,$H1703,TRUE,_xll.ohTrigger(RecalcTrigger,Trigger1M)),NA())</f>
        <v>1.2874333562462807E-2</v>
      </c>
      <c r="K1703" s="44">
        <f>IFERROR(_xll.qlIndexFixing(Index3M,H1703,TRUE,_xll.ohTrigger(RecalcTrigger,Trigger3M)),NA())</f>
        <v>1.3168637807745333E-2</v>
      </c>
      <c r="L1703" s="44">
        <f>IFERROR(_xll.qlIndexFixing(Index6M,$H1703,TRUE,_xll.ohTrigger(RecalcTrigger,Trigger6M)),NA())</f>
        <v>1.3214236404796961E-2</v>
      </c>
      <c r="M1703" s="183">
        <f>IFERROR(_xll.qlIndexFixing(Index1Y,$H1703,TRUE,_xll.ohTrigger(RecalcTrigger,Trigger1Y)),NA())</f>
        <v>1.3442930468706938E-2</v>
      </c>
      <c r="N1703" s="182">
        <f>IFERROR(_xll.qlIndexFixing(ONIndex1M,I1703,TRUE,_xll.ohTrigger(RecalcTrigger,Trigger1M)),NA())</f>
        <v>1.2875119458817252E-2</v>
      </c>
      <c r="O1703" s="44">
        <f>IFERROR(_xll.qlIndexFixing(ONIndex3M,I1703,TRUE,_xll.ohTrigger(RecalcTrigger,Trigger3M)),NA())</f>
        <v>1.3176332346169772E-2</v>
      </c>
      <c r="P1703" s="44">
        <f>IFERROR(_xll.qlIndexFixing(ONIndex6M,I1703,TRUE,_xll.ohTrigger(RecalcTrigger,Trigger6M)),NA())</f>
        <v>1.3220362861563473E-2</v>
      </c>
      <c r="Q1703" s="183">
        <f>IFERROR(_xll.qlIndexFixing(ONIndex1Y,I1703,TRUE,_xll.ohTrigger(RecalcTrigger,Trigger1Y)),NA())</f>
        <v>1.34511410215854E-2</v>
      </c>
    </row>
    <row r="1704" spans="2:17" x14ac:dyDescent="0.2">
      <c r="B1704" s="39" t="s">
        <v>42</v>
      </c>
      <c r="D1704" s="42">
        <f>_xll.qlCalendarAdvance(Calendar,$D1703,B1704,"f",FALSE)</f>
        <v>51532</v>
      </c>
      <c r="E1704" s="177">
        <f>_xll.qlInterestRateIndexValueDate(IndexON,D1704)</f>
        <v>51532</v>
      </c>
      <c r="F1704" s="193">
        <f>IFERROR(_xll.qlIndexFixing(IndexON,D1704,TRUE,_xll.ohTrigger(RecalcTrigger,TriggerON)),NA())</f>
        <v>1.2972937302802023E-2</v>
      </c>
      <c r="H1704" s="42">
        <f>_xll.qlCalendarAdvance(Calendar,$H1703,B1704,"f",FALSE)</f>
        <v>51532</v>
      </c>
      <c r="I1704" s="177">
        <f>_xll.qlInterestRateIndexValueDate(Index1M,$H1704)</f>
        <v>51536</v>
      </c>
      <c r="J1704" s="182">
        <f>IFERROR(_xll.qlIndexFixing(Index1M,$H1704,TRUE,_xll.ohTrigger(RecalcTrigger,Trigger1M)),NA())</f>
        <v>1.2870417093600039E-2</v>
      </c>
      <c r="K1704" s="44">
        <f>IFERROR(_xll.qlIndexFixing(Index3M,H1704,TRUE,_xll.ohTrigger(RecalcTrigger,Trigger3M)),NA())</f>
        <v>1.3163968665307372E-2</v>
      </c>
      <c r="L1704" s="44">
        <f>IFERROR(_xll.qlIndexFixing(Index6M,$H1704,TRUE,_xll.ohTrigger(RecalcTrigger,Trigger6M)),NA())</f>
        <v>1.3210375148088743E-2</v>
      </c>
      <c r="M1704" s="183">
        <f>IFERROR(_xll.qlIndexFixing(Index1Y,$H1704,TRUE,_xll.ohTrigger(RecalcTrigger,Trigger1Y)),NA())</f>
        <v>1.3439112719735843E-2</v>
      </c>
      <c r="N1704" s="182">
        <f>IFERROR(_xll.qlIndexFixing(ONIndex1M,I1704,TRUE,_xll.ohTrigger(RecalcTrigger,Trigger1M)),NA())</f>
        <v>1.2870933667903373E-2</v>
      </c>
      <c r="O1704" s="44">
        <f>IFERROR(_xll.qlIndexFixing(ONIndex3M,I1704,TRUE,_xll.ohTrigger(RecalcTrigger,Trigger3M)),NA())</f>
        <v>1.3171376411387214E-2</v>
      </c>
      <c r="P1704" s="44">
        <f>IFERROR(_xll.qlIndexFixing(ONIndex6M,I1704,TRUE,_xll.ohTrigger(RecalcTrigger,Trigger6M)),NA())</f>
        <v>1.3216059347698206E-2</v>
      </c>
      <c r="Q1704" s="183">
        <f>IFERROR(_xll.qlIndexFixing(ONIndex1Y,I1704,TRUE,_xll.ohTrigger(RecalcTrigger,Trigger1Y)),NA())</f>
        <v>1.3446784427300074E-2</v>
      </c>
    </row>
    <row r="1705" spans="2:17" x14ac:dyDescent="0.2">
      <c r="B1705" s="39" t="s">
        <v>42</v>
      </c>
      <c r="D1705" s="42">
        <f>_xll.qlCalendarAdvance(Calendar,$D1704,B1705,"f",FALSE)</f>
        <v>51539</v>
      </c>
      <c r="E1705" s="177">
        <f>_xll.qlInterestRateIndexValueDate(IndexON,D1705)</f>
        <v>51539</v>
      </c>
      <c r="F1705" s="193">
        <f>IFERROR(_xll.qlIndexFixing(IndexON,D1705,TRUE,_xll.ohTrigger(RecalcTrigger,TriggerON)),NA())</f>
        <v>1.2968552274061906E-2</v>
      </c>
      <c r="H1705" s="42">
        <f>_xll.qlCalendarAdvance(Calendar,$H1704,B1705,"f",FALSE)</f>
        <v>51539</v>
      </c>
      <c r="I1705" s="177">
        <f>_xll.qlInterestRateIndexValueDate(Index1M,$H1705)</f>
        <v>51543</v>
      </c>
      <c r="J1705" s="182">
        <f>IFERROR(_xll.qlIndexFixing(Index1M,$H1705,TRUE,_xll.ohTrigger(RecalcTrigger,Trigger1M)),NA())</f>
        <v>1.2866369649839893E-2</v>
      </c>
      <c r="K1705" s="44">
        <f>IFERROR(_xll.qlIndexFixing(Index3M,H1705,TRUE,_xll.ohTrigger(RecalcTrigger,Trigger3M)),NA())</f>
        <v>1.3159345601272923E-2</v>
      </c>
      <c r="L1705" s="44">
        <f>IFERROR(_xll.qlIndexFixing(Index6M,$H1705,TRUE,_xll.ohTrigger(RecalcTrigger,Trigger6M)),NA())</f>
        <v>1.3206535875761875E-2</v>
      </c>
      <c r="M1705" s="183">
        <f>IFERROR(_xll.qlIndexFixing(Index1Y,$H1705,TRUE,_xll.ohTrigger(RecalcTrigger,Trigger1Y)),NA())</f>
        <v>1.343530795148678E-2</v>
      </c>
      <c r="N1705" s="182">
        <f>IFERROR(_xll.qlIndexFixing(ONIndex1M,I1705,TRUE,_xll.ohTrigger(RecalcTrigger,Trigger1M)),NA())</f>
        <v>1.2866801469559874E-2</v>
      </c>
      <c r="O1705" s="44">
        <f>IFERROR(_xll.qlIndexFixing(ONIndex3M,I1705,TRUE,_xll.ohTrigger(RecalcTrigger,Trigger3M)),NA())</f>
        <v>1.3166469020893246E-2</v>
      </c>
      <c r="P1705" s="44">
        <f>IFERROR(_xll.qlIndexFixing(ONIndex6M,I1705,TRUE,_xll.ohTrigger(RecalcTrigger,Trigger6M)),NA())</f>
        <v>1.3211808039752526E-2</v>
      </c>
      <c r="Q1705" s="183">
        <f>IFERROR(_xll.qlIndexFixing(ONIndex1Y,I1705,TRUE,_xll.ohTrigger(RecalcTrigger,Trigger1Y)),NA())</f>
        <v>1.3442482565313441E-2</v>
      </c>
    </row>
    <row r="1706" spans="2:17" x14ac:dyDescent="0.2">
      <c r="B1706" s="39" t="s">
        <v>42</v>
      </c>
      <c r="D1706" s="42">
        <f>_xll.qlCalendarAdvance(Calendar,$D1705,B1706,"f",FALSE)</f>
        <v>51546</v>
      </c>
      <c r="E1706" s="177">
        <f>_xll.qlInterestRateIndexValueDate(IndexON,D1706)</f>
        <v>51546</v>
      </c>
      <c r="F1706" s="193">
        <f>IFERROR(_xll.qlIndexFixing(IndexON,D1706,TRUE,_xll.ohTrigger(RecalcTrigger,TriggerON)),NA())</f>
        <v>1.2964215917188326E-2</v>
      </c>
      <c r="H1706" s="42">
        <f>_xll.qlCalendarAdvance(Calendar,$H1705,B1706,"f",FALSE)</f>
        <v>51546</v>
      </c>
      <c r="I1706" s="177">
        <f>_xll.qlInterestRateIndexValueDate(Index1M,$H1706)</f>
        <v>51550</v>
      </c>
      <c r="J1706" s="182">
        <f>IFERROR(_xll.qlIndexFixing(Index1M,$H1706,TRUE,_xll.ohTrigger(RecalcTrigger,Trigger1M)),NA())</f>
        <v>1.2862376422445428E-2</v>
      </c>
      <c r="K1706" s="44">
        <f>IFERROR(_xll.qlIndexFixing(Index3M,H1706,TRUE,_xll.ohTrigger(RecalcTrigger,Trigger3M)),NA())</f>
        <v>1.3154764945564994E-2</v>
      </c>
      <c r="L1706" s="44">
        <f>IFERROR(_xll.qlIndexFixing(Index6M,$H1706,TRUE,_xll.ohTrigger(RecalcTrigger,Trigger6M)),NA())</f>
        <v>1.3202716370012831E-2</v>
      </c>
      <c r="M1706" s="183">
        <f>IFERROR(_xll.qlIndexFixing(Index1Y,$H1706,TRUE,_xll.ohTrigger(RecalcTrigger,Trigger1Y)),NA())</f>
        <v>1.3431515107934345E-2</v>
      </c>
      <c r="N1706" s="182">
        <f>IFERROR(_xll.qlIndexFixing(ONIndex1M,I1706,TRUE,_xll.ohTrigger(RecalcTrigger,Trigger1M)),NA())</f>
        <v>1.2862723079534177E-2</v>
      </c>
      <c r="O1706" s="44">
        <f>IFERROR(_xll.qlIndexFixing(ONIndex3M,I1706,TRUE,_xll.ohTrigger(RecalcTrigger,Trigger3M)),NA())</f>
        <v>1.3161610373968458E-2</v>
      </c>
      <c r="P1706" s="44">
        <f>IFERROR(_xll.qlIndexFixing(ONIndex6M,I1706,TRUE,_xll.ohTrigger(RecalcTrigger,Trigger6M)),NA())</f>
        <v>1.3207609137886323E-2</v>
      </c>
      <c r="Q1706" s="183">
        <f>IFERROR(_xll.qlIndexFixing(ONIndex1Y,I1706,TRUE,_xll.ohTrigger(RecalcTrigger,Trigger1Y)),NA())</f>
        <v>1.3438235638183471E-2</v>
      </c>
    </row>
    <row r="1707" spans="2:17" x14ac:dyDescent="0.2">
      <c r="B1707" s="39" t="s">
        <v>42</v>
      </c>
      <c r="D1707" s="42">
        <f>_xll.qlCalendarAdvance(Calendar,$D1706,B1707,"f",FALSE)</f>
        <v>51553</v>
      </c>
      <c r="E1707" s="177">
        <f>_xll.qlInterestRateIndexValueDate(IndexON,D1707)</f>
        <v>51553</v>
      </c>
      <c r="F1707" s="193">
        <f>IFERROR(_xll.qlIndexFixing(IndexON,D1707,TRUE,_xll.ohTrigger(RecalcTrigger,TriggerON)),NA())</f>
        <v>1.2959928435138934E-2</v>
      </c>
      <c r="H1707" s="42">
        <f>_xll.qlCalendarAdvance(Calendar,$H1706,B1707,"f",FALSE)</f>
        <v>51553</v>
      </c>
      <c r="I1707" s="177">
        <f>_xll.qlInterestRateIndexValueDate(Index1M,$H1707)</f>
        <v>51557</v>
      </c>
      <c r="J1707" s="182">
        <f>IFERROR(_xll.qlIndexFixing(Index1M,$H1707,TRUE,_xll.ohTrigger(RecalcTrigger,Trigger1M)),NA())</f>
        <v>1.2858437627406729E-2</v>
      </c>
      <c r="K1707" s="44">
        <f>IFERROR(_xll.qlIndexFixing(Index3M,H1707,TRUE,_xll.ohTrigger(RecalcTrigger,Trigger3M)),NA())</f>
        <v>1.3150223016314711E-2</v>
      </c>
      <c r="L1707" s="44">
        <f>IFERROR(_xll.qlIndexFixing(Index6M,$H1707,TRUE,_xll.ohTrigger(RecalcTrigger,Trigger6M)),NA())</f>
        <v>1.3198914405954524E-2</v>
      </c>
      <c r="M1707" s="183">
        <f>IFERROR(_xll.qlIndexFixing(Index1Y,$H1707,TRUE,_xll.ohTrigger(RecalcTrigger,Trigger1Y)),NA())</f>
        <v>1.3427733129631213E-2</v>
      </c>
      <c r="N1707" s="182">
        <f>IFERROR(_xll.qlIndexFixing(ONIndex1M,I1707,TRUE,_xll.ohTrigger(RecalcTrigger,Trigger1M)),NA())</f>
        <v>1.2858698713653638E-2</v>
      </c>
      <c r="O1707" s="44">
        <f>IFERROR(_xll.qlIndexFixing(ONIndex3M,I1707,TRUE,_xll.ohTrigger(RecalcTrigger,Trigger3M)),NA())</f>
        <v>1.3156800669893443E-2</v>
      </c>
      <c r="P1707" s="44">
        <f>IFERROR(_xll.qlIndexFixing(ONIndex6M,I1707,TRUE,_xll.ohTrigger(RecalcTrigger,Trigger6M)),NA())</f>
        <v>1.3203462842019675E-2</v>
      </c>
      <c r="Q1707" s="183">
        <f>IFERROR(_xll.qlIndexFixing(ONIndex1Y,I1707,TRUE,_xll.ohTrigger(RecalcTrigger,Trigger1Y)),NA())</f>
        <v>1.3434043848548072E-2</v>
      </c>
    </row>
    <row r="1708" spans="2:17" x14ac:dyDescent="0.2">
      <c r="B1708" s="39" t="s">
        <v>42</v>
      </c>
      <c r="D1708" s="42">
        <f>_xll.qlCalendarAdvance(Calendar,$D1707,B1708,"f",FALSE)</f>
        <v>51560</v>
      </c>
      <c r="E1708" s="177">
        <f>_xll.qlInterestRateIndexValueDate(IndexON,D1708)</f>
        <v>51560</v>
      </c>
      <c r="F1708" s="193">
        <f>IFERROR(_xll.qlIndexFixing(IndexON,D1708,TRUE,_xll.ohTrigger(RecalcTrigger,TriggerON)),NA())</f>
        <v>1.2955690030151956E-2</v>
      </c>
      <c r="H1708" s="42">
        <f>_xll.qlCalendarAdvance(Calendar,$H1707,B1708,"f",FALSE)</f>
        <v>51560</v>
      </c>
      <c r="I1708" s="177">
        <f>_xll.qlInterestRateIndexValueDate(Index1M,$H1708)</f>
        <v>51564</v>
      </c>
      <c r="J1708" s="182">
        <f>IFERROR(_xll.qlIndexFixing(Index1M,$H1708,TRUE,_xll.ohTrigger(RecalcTrigger,Trigger1M)),NA())</f>
        <v>1.2854424764448768E-2</v>
      </c>
      <c r="K1708" s="44">
        <f>IFERROR(_xll.qlIndexFixing(Index3M,H1708,TRUE,_xll.ohTrigger(RecalcTrigger,Trigger3M)),NA())</f>
        <v>1.3145640423548986E-2</v>
      </c>
      <c r="L1708" s="44">
        <f>IFERROR(_xll.qlIndexFixing(Index6M,$H1708,TRUE,_xll.ohTrigger(RecalcTrigger,Trigger6M)),NA())</f>
        <v>1.3195075385948692E-2</v>
      </c>
      <c r="M1708" s="183">
        <f>IFERROR(_xll.qlIndexFixing(Index1Y,$H1708,TRUE,_xll.ohTrigger(RecalcTrigger,Trigger1Y)),NA())</f>
        <v>1.3423960953707481E-2</v>
      </c>
      <c r="N1708" s="182">
        <f>IFERROR(_xll.qlIndexFixing(ONIndex1M,I1708,TRUE,_xll.ohTrigger(RecalcTrigger,Trigger1M)),NA())</f>
        <v>1.2854728587745612E-2</v>
      </c>
      <c r="O1708" s="44">
        <f>IFERROR(_xll.qlIndexFixing(ONIndex3M,I1708,TRUE,_xll.ohTrigger(RecalcTrigger,Trigger3M)),NA())</f>
        <v>1.3152040107948793E-2</v>
      </c>
      <c r="P1708" s="44">
        <f>IFERROR(_xll.qlIndexFixing(ONIndex6M,I1708,TRUE,_xll.ohTrigger(RecalcTrigger,Trigger6M)),NA())</f>
        <v>1.3199369352312473E-2</v>
      </c>
      <c r="Q1708" s="183">
        <f>IFERROR(_xll.qlIndexFixing(ONIndex1Y,I1708,TRUE,_xll.ohTrigger(RecalcTrigger,Trigger1Y)),NA())</f>
        <v>1.3429907398965213E-2</v>
      </c>
    </row>
    <row r="1709" spans="2:17" x14ac:dyDescent="0.2">
      <c r="B1709" s="39" t="s">
        <v>42</v>
      </c>
      <c r="D1709" s="42">
        <f>_xll.qlCalendarAdvance(Calendar,$D1708,B1709,"f",FALSE)</f>
        <v>51567</v>
      </c>
      <c r="E1709" s="177">
        <f>_xll.qlInterestRateIndexValueDate(IndexON,D1709)</f>
        <v>51567</v>
      </c>
      <c r="F1709" s="193">
        <f>IFERROR(_xll.qlIndexFixing(IndexON,D1709,TRUE,_xll.ohTrigger(RecalcTrigger,TriggerON)),NA())</f>
        <v>1.2951500905185043E-2</v>
      </c>
      <c r="H1709" s="42">
        <f>_xll.qlCalendarAdvance(Calendar,$H1708,B1709,"f",FALSE)</f>
        <v>51567</v>
      </c>
      <c r="I1709" s="177">
        <f>_xll.qlInterestRateIndexValueDate(Index1M,$H1709)</f>
        <v>51571</v>
      </c>
      <c r="J1709" s="182">
        <f>IFERROR(_xll.qlIndexFixing(Index1M,$H1709,TRUE,_xll.ohTrigger(RecalcTrigger,Trigger1M)),NA())</f>
        <v>1.285060689064586E-2</v>
      </c>
      <c r="K1709" s="44">
        <f>IFERROR(_xll.qlIndexFixing(Index3M,H1709,TRUE,_xll.ohTrigger(RecalcTrigger,Trigger3M)),NA())</f>
        <v>1.3141165934145644E-2</v>
      </c>
      <c r="L1709" s="44">
        <f>IFERROR(_xll.qlIndexFixing(Index6M,$H1709,TRUE,_xll.ohTrigger(RecalcTrigger,Trigger6M)),NA())</f>
        <v>1.3191301494855586E-2</v>
      </c>
      <c r="M1709" s="183">
        <f>IFERROR(_xll.qlIndexFixing(Index1Y,$H1709,TRUE,_xll.ohTrigger(RecalcTrigger,Trigger1Y)),NA())</f>
        <v>1.3420197513870453E-2</v>
      </c>
      <c r="N1709" s="182">
        <f>IFERROR(_xll.qlIndexFixing(ONIndex1M,I1709,TRUE,_xll.ohTrigger(RecalcTrigger,Trigger1M)),NA())</f>
        <v>1.2850812917637455E-2</v>
      </c>
      <c r="O1709" s="44">
        <f>IFERROR(_xll.qlIndexFixing(ONIndex3M,I1709,TRUE,_xll.ohTrigger(RecalcTrigger,Trigger3M)),NA())</f>
        <v>1.3147328887255227E-2</v>
      </c>
      <c r="P1709" s="44">
        <f>IFERROR(_xll.qlIndexFixing(ONIndex6M,I1709,TRUE,_xll.ohTrigger(RecalcTrigger,Trigger6M)),NA())</f>
        <v>1.3195328868604861E-2</v>
      </c>
      <c r="Q1709" s="183">
        <f>IFERROR(_xll.qlIndexFixing(ONIndex1Y,I1709,TRUE,_xll.ohTrigger(RecalcTrigger,Trigger1Y)),NA())</f>
        <v>1.3425826492152737E-2</v>
      </c>
    </row>
    <row r="1710" spans="2:17" x14ac:dyDescent="0.2">
      <c r="B1710" s="39" t="s">
        <v>42</v>
      </c>
      <c r="D1710" s="42">
        <f>_xll.qlCalendarAdvance(Calendar,$D1709,B1710,"f",FALSE)</f>
        <v>51574</v>
      </c>
      <c r="E1710" s="177">
        <f>_xll.qlInterestRateIndexValueDate(IndexON,D1710)</f>
        <v>51574</v>
      </c>
      <c r="F1710" s="193">
        <f>IFERROR(_xll.qlIndexFixing(IndexON,D1710,TRUE,_xll.ohTrigger(RecalcTrigger,TriggerON)),NA())</f>
        <v>1.29473612628761E-2</v>
      </c>
      <c r="H1710" s="42">
        <f>_xll.qlCalendarAdvance(Calendar,$H1709,B1710,"f",FALSE)</f>
        <v>51574</v>
      </c>
      <c r="I1710" s="177">
        <f>_xll.qlInterestRateIndexValueDate(Index1M,$H1710)</f>
        <v>51578</v>
      </c>
      <c r="J1710" s="182">
        <f>IFERROR(_xll.qlIndexFixing(Index1M,$H1710,TRUE,_xll.ohTrigger(RecalcTrigger,Trigger1M)),NA())</f>
        <v>1.284684414944595E-2</v>
      </c>
      <c r="K1710" s="44">
        <f>IFERROR(_xll.qlIndexFixing(Index3M,H1710,TRUE,_xll.ohTrigger(RecalcTrigger,Trigger3M)),NA())</f>
        <v>1.3136718769239749E-2</v>
      </c>
      <c r="L1710" s="44">
        <f>IFERROR(_xll.qlIndexFixing(Index6M,$H1710,TRUE,_xll.ohTrigger(RecalcTrigger,Trigger6M)),NA())</f>
        <v>1.3187538257200176E-2</v>
      </c>
      <c r="M1710" s="183">
        <f>IFERROR(_xll.qlIndexFixing(Index1Y,$H1710,TRUE,_xll.ohTrigger(RecalcTrigger,Trigger1Y)),NA())</f>
        <v>1.341644174040529E-2</v>
      </c>
      <c r="N1710" s="182">
        <f>IFERROR(_xll.qlIndexFixing(ONIndex1M,I1710,TRUE,_xll.ohTrigger(RecalcTrigger,Trigger1M)),NA())</f>
        <v>1.2846951919156524E-2</v>
      </c>
      <c r="O1710" s="44">
        <f>IFERROR(_xll.qlIndexFixing(ONIndex3M,I1710,TRUE,_xll.ohTrigger(RecalcTrigger,Trigger3M)),NA())</f>
        <v>1.3142667207093339E-2</v>
      </c>
      <c r="P1710" s="44">
        <f>IFERROR(_xll.qlIndexFixing(ONIndex6M,I1710,TRUE,_xll.ohTrigger(RecalcTrigger,Trigger6M)),NA())</f>
        <v>1.3191341591056727E-2</v>
      </c>
      <c r="Q1710" s="183">
        <f>IFERROR(_xll.qlIndexFixing(ONIndex1Y,I1710,TRUE,_xll.ohTrigger(RecalcTrigger,Trigger1Y)),NA())</f>
        <v>1.3421801330588679E-2</v>
      </c>
    </row>
    <row r="1711" spans="2:17" x14ac:dyDescent="0.2">
      <c r="B1711" s="39" t="s">
        <v>42</v>
      </c>
      <c r="D1711" s="42">
        <f>_xll.qlCalendarAdvance(Calendar,$D1710,B1711,"f",FALSE)</f>
        <v>51581</v>
      </c>
      <c r="E1711" s="177">
        <f>_xll.qlInterestRateIndexValueDate(IndexON,D1711)</f>
        <v>51581</v>
      </c>
      <c r="F1711" s="193">
        <f>IFERROR(_xll.qlIndexFixing(IndexON,D1711,TRUE,_xll.ohTrigger(RecalcTrigger,TriggerON)),NA())</f>
        <v>1.2943271305863036E-2</v>
      </c>
      <c r="H1711" s="42">
        <f>_xll.qlCalendarAdvance(Calendar,$H1710,B1711,"f",FALSE)</f>
        <v>51581</v>
      </c>
      <c r="I1711" s="177">
        <f>_xll.qlInterestRateIndexValueDate(Index1M,$H1711)</f>
        <v>51585</v>
      </c>
      <c r="J1711" s="182">
        <f>IFERROR(_xll.qlIndexFixing(Index1M,$H1711,TRUE,_xll.ohTrigger(RecalcTrigger,Trigger1M)),NA())</f>
        <v>1.284313675684658E-2</v>
      </c>
      <c r="K1711" s="44">
        <f>IFERROR(_xll.qlIndexFixing(Index3M,H1711,TRUE,_xll.ohTrigger(RecalcTrigger,Trigger3M)),NA())</f>
        <v>1.3132295240684991E-2</v>
      </c>
      <c r="L1711" s="44">
        <f>IFERROR(_xll.qlIndexFixing(Index6M,$H1711,TRUE,_xll.ohTrigger(RecalcTrigger,Trigger6M)),NA())</f>
        <v>1.3183783444266991E-2</v>
      </c>
      <c r="M1711" s="183">
        <f>IFERROR(_xll.qlIndexFixing(Index1Y,$H1711,TRUE,_xll.ohTrigger(RecalcTrigger,Trigger1Y)),NA())</f>
        <v>1.3412692560173484E-2</v>
      </c>
      <c r="N1711" s="182">
        <f>IFERROR(_xll.qlIndexFixing(ONIndex1M,I1711,TRUE,_xll.ohTrigger(RecalcTrigger,Trigger1M)),NA())</f>
        <v>1.2843145808130174E-2</v>
      </c>
      <c r="O1711" s="44">
        <f>IFERROR(_xll.qlIndexFixing(ONIndex3M,I1711,TRUE,_xll.ohTrigger(RecalcTrigger,Trigger3M)),NA())</f>
        <v>1.3138055266663784E-2</v>
      </c>
      <c r="P1711" s="44">
        <f>IFERROR(_xll.qlIndexFixing(ONIndex6M,I1711,TRUE,_xll.ohTrigger(RecalcTrigger,Trigger6M)),NA())</f>
        <v>1.3187407719827959E-2</v>
      </c>
      <c r="Q1711" s="183">
        <f>IFERROR(_xll.qlIndexFixing(ONIndex1Y,I1711,TRUE,_xll.ohTrigger(RecalcTrigger,Trigger1Y)),NA())</f>
        <v>1.341783211699088E-2</v>
      </c>
    </row>
    <row r="1712" spans="2:17" x14ac:dyDescent="0.2">
      <c r="B1712" s="39" t="s">
        <v>42</v>
      </c>
      <c r="D1712" s="42">
        <f>_xll.qlCalendarAdvance(Calendar,$D1711,B1712,"f",FALSE)</f>
        <v>51588</v>
      </c>
      <c r="E1712" s="177">
        <f>_xll.qlInterestRateIndexValueDate(IndexON,D1712)</f>
        <v>51588</v>
      </c>
      <c r="F1712" s="193">
        <f>IFERROR(_xll.qlIndexFixing(IndexON,D1712,TRUE,_xll.ohTrigger(RecalcTrigger,TriggerON)),NA())</f>
        <v>1.2939231236943627E-2</v>
      </c>
      <c r="H1712" s="42">
        <f>_xll.qlCalendarAdvance(Calendar,$H1711,B1712,"f",FALSE)</f>
        <v>51588</v>
      </c>
      <c r="I1712" s="177">
        <f>_xll.qlInterestRateIndexValueDate(Index1M,$H1712)</f>
        <v>51592</v>
      </c>
      <c r="J1712" s="182">
        <f>IFERROR(_xll.qlIndexFixing(Index1M,$H1712,TRUE,_xll.ohTrigger(RecalcTrigger,Trigger1M)),NA())</f>
        <v>1.28394847584603E-2</v>
      </c>
      <c r="K1712" s="44">
        <f>IFERROR(_xll.qlIndexFixing(Index3M,H1712,TRUE,_xll.ohTrigger(RecalcTrigger,Trigger3M)),NA())</f>
        <v>1.3127964575843722E-2</v>
      </c>
      <c r="L1712" s="44">
        <f>IFERROR(_xll.qlIndexFixing(Index6M,$H1712,TRUE,_xll.ohTrigger(RecalcTrigger,Trigger6M)),NA())</f>
        <v>1.3180062105492147E-2</v>
      </c>
      <c r="M1712" s="183">
        <f>IFERROR(_xll.qlIndexFixing(Index1Y,$H1712,TRUE,_xll.ohTrigger(RecalcTrigger,Trigger1Y)),NA())</f>
        <v>1.34089488966157E-2</v>
      </c>
      <c r="N1712" s="182">
        <f>IFERROR(_xll.qlIndexFixing(ONIndex1M,I1712,TRUE,_xll.ohTrigger(RecalcTrigger,Trigger1M)),NA())</f>
        <v>1.2839394800305826E-2</v>
      </c>
      <c r="O1712" s="44">
        <f>IFERROR(_xll.qlIndexFixing(ONIndex3M,I1712,TRUE,_xll.ohTrigger(RecalcTrigger,Trigger3M)),NA())</f>
        <v>1.313349326532709E-2</v>
      </c>
      <c r="P1712" s="44">
        <f>IFERROR(_xll.qlIndexFixing(ONIndex6M,I1712,TRUE,_xll.ohTrigger(RecalcTrigger,Trigger6M)),NA())</f>
        <v>1.3183527454678767E-2</v>
      </c>
      <c r="Q1712" s="183">
        <f>IFERROR(_xll.qlIndexFixing(ONIndex1Y,I1712,TRUE,_xll.ohTrigger(RecalcTrigger,Trigger1Y)),NA())</f>
        <v>1.3413919053917311E-2</v>
      </c>
    </row>
    <row r="1713" spans="2:17" x14ac:dyDescent="0.2">
      <c r="B1713" s="39" t="s">
        <v>42</v>
      </c>
      <c r="D1713" s="42">
        <f>_xll.qlCalendarAdvance(Calendar,$D1712,B1713,"f",FALSE)</f>
        <v>51595</v>
      </c>
      <c r="E1713" s="177">
        <f>_xll.qlInterestRateIndexValueDate(IndexON,D1713)</f>
        <v>51595</v>
      </c>
      <c r="F1713" s="193">
        <f>IFERROR(_xll.qlIndexFixing(IndexON,D1713,TRUE,_xll.ohTrigger(RecalcTrigger,TriggerON)),NA())</f>
        <v>1.2935241258595909E-2</v>
      </c>
      <c r="H1713" s="42">
        <f>_xll.qlCalendarAdvance(Calendar,$H1712,B1713,"f",FALSE)</f>
        <v>51595</v>
      </c>
      <c r="I1713" s="177">
        <f>_xll.qlInterestRateIndexValueDate(Index1M,$H1713)</f>
        <v>51599</v>
      </c>
      <c r="J1713" s="182">
        <f>IFERROR(_xll.qlIndexFixing(Index1M,$H1713,TRUE,_xll.ohTrigger(RecalcTrigger,Trigger1M)),NA())</f>
        <v>1.283590747152008E-2</v>
      </c>
      <c r="K1713" s="44">
        <f>IFERROR(_xll.qlIndexFixing(Index3M,H1713,TRUE,_xll.ohTrigger(RecalcTrigger,Trigger3M)),NA())</f>
        <v>1.3123577025562827E-2</v>
      </c>
      <c r="L1713" s="44">
        <f>IFERROR(_xll.qlIndexFixing(Index6M,$H1713,TRUE,_xll.ohTrigger(RecalcTrigger,Trigger6M)),NA())</f>
        <v>1.3176317850385528E-2</v>
      </c>
      <c r="M1713" s="183">
        <f>IFERROR(_xll.qlIndexFixing(Index1Y,$H1713,TRUE,_xll.ohTrigger(RecalcTrigger,Trigger1Y)),NA())</f>
        <v>1.3405209669747837E-2</v>
      </c>
      <c r="N1713" s="182">
        <f>IFERROR(_xll.qlIndexFixing(ONIndex1M,I1713,TRUE,_xll.ohTrigger(RecalcTrigger,Trigger1M)),NA())</f>
        <v>1.283569911159077E-2</v>
      </c>
      <c r="O1713" s="44">
        <f>IFERROR(_xll.qlIndexFixing(ONIndex3M,I1713,TRUE,_xll.ohTrigger(RecalcTrigger,Trigger3M)),NA())</f>
        <v>1.312898140212404E-2</v>
      </c>
      <c r="P1713" s="44">
        <f>IFERROR(_xll.qlIndexFixing(ONIndex6M,I1713,TRUE,_xll.ohTrigger(RecalcTrigger,Trigger6M)),NA())</f>
        <v>1.3179700995848975E-2</v>
      </c>
      <c r="Q1713" s="183">
        <f>IFERROR(_xll.qlIndexFixing(ONIndex1Y,I1713,TRUE,_xll.ohTrigger(RecalcTrigger,Trigger1Y)),NA())</f>
        <v>1.3410062343925944E-2</v>
      </c>
    </row>
    <row r="1714" spans="2:17" x14ac:dyDescent="0.2">
      <c r="B1714" s="39" t="s">
        <v>42</v>
      </c>
      <c r="D1714" s="42">
        <f>_xll.qlCalendarAdvance(Calendar,$D1713,B1714,"f",FALSE)</f>
        <v>51602</v>
      </c>
      <c r="E1714" s="177">
        <f>_xll.qlInterestRateIndexValueDate(IndexON,D1714)</f>
        <v>51602</v>
      </c>
      <c r="F1714" s="193">
        <f>IFERROR(_xll.qlIndexFixing(IndexON,D1714,TRUE,_xll.ohTrigger(RecalcTrigger,TriggerON)),NA())</f>
        <v>1.2931301573777532E-2</v>
      </c>
      <c r="H1714" s="42">
        <f>_xll.qlCalendarAdvance(Calendar,$H1713,B1714,"f",FALSE)</f>
        <v>51602</v>
      </c>
      <c r="I1714" s="177">
        <f>_xll.qlInterestRateIndexValueDate(Index1M,$H1714)</f>
        <v>51606</v>
      </c>
      <c r="J1714" s="182">
        <f>IFERROR(_xll.qlIndexFixing(Index1M,$H1714,TRUE,_xll.ohTrigger(RecalcTrigger,Trigger1M)),NA())</f>
        <v>1.2832341538075553E-2</v>
      </c>
      <c r="K1714" s="44">
        <f>IFERROR(_xll.qlIndexFixing(Index3M,H1714,TRUE,_xll.ohTrigger(RecalcTrigger,Trigger3M)),NA())</f>
        <v>1.3119202098395915E-2</v>
      </c>
      <c r="L1714" s="44">
        <f>IFERROR(_xll.qlIndexFixing(Index6M,$H1714,TRUE,_xll.ohTrigger(RecalcTrigger,Trigger6M)),NA())</f>
        <v>1.3172575327889029E-2</v>
      </c>
      <c r="M1714" s="183">
        <f>IFERROR(_xll.qlIndexFixing(Index1Y,$H1714,TRUE,_xll.ohTrigger(RecalcTrigger,Trigger1Y)),NA())</f>
        <v>1.3401473796164746E-2</v>
      </c>
      <c r="N1714" s="182">
        <f>IFERROR(_xll.qlIndexFixing(ONIndex1M,I1714,TRUE,_xll.ohTrigger(RecalcTrigger,Trigger1M)),NA())</f>
        <v>1.2832058957892301E-2</v>
      </c>
      <c r="O1714" s="44">
        <f>IFERROR(_xll.qlIndexFixing(ONIndex3M,I1714,TRUE,_xll.ohTrigger(RecalcTrigger,Trigger3M)),NA())</f>
        <v>1.3124519876415164E-2</v>
      </c>
      <c r="P1714" s="44">
        <f>IFERROR(_xll.qlIndexFixing(ONIndex6M,I1714,TRUE,_xll.ohTrigger(RecalcTrigger,Trigger6M)),NA())</f>
        <v>1.3175928543178728E-2</v>
      </c>
      <c r="Q1714" s="183">
        <f>IFERROR(_xll.qlIndexFixing(ONIndex1Y,I1714,TRUE,_xll.ohTrigger(RecalcTrigger,Trigger1Y)),NA())</f>
        <v>1.3406262189814555E-2</v>
      </c>
    </row>
    <row r="1715" spans="2:17" x14ac:dyDescent="0.2">
      <c r="B1715" s="39" t="s">
        <v>42</v>
      </c>
      <c r="D1715" s="42">
        <f>_xll.qlCalendarAdvance(Calendar,$D1714,B1715,"f",FALSE)</f>
        <v>51609</v>
      </c>
      <c r="E1715" s="177">
        <f>_xll.qlInterestRateIndexValueDate(IndexON,D1715)</f>
        <v>51609</v>
      </c>
      <c r="F1715" s="193">
        <f>IFERROR(_xll.qlIndexFixing(IndexON,D1715,TRUE,_xll.ohTrigger(RecalcTrigger,TriggerON)),NA())</f>
        <v>1.2927239835599735E-2</v>
      </c>
      <c r="H1715" s="42">
        <f>_xll.qlCalendarAdvance(Calendar,$H1714,B1715,"f",FALSE)</f>
        <v>51609</v>
      </c>
      <c r="I1715" s="177">
        <f>_xll.qlInterestRateIndexValueDate(Index1M,$H1715)</f>
        <v>51615</v>
      </c>
      <c r="J1715" s="182">
        <f>IFERROR(_xll.qlIndexFixing(Index1M,$H1715,TRUE,_xll.ohTrigger(RecalcTrigger,Trigger1M)),NA())</f>
        <v>1.2827792256103088E-2</v>
      </c>
      <c r="K1715" s="44">
        <f>IFERROR(_xll.qlIndexFixing(Index3M,H1715,TRUE,_xll.ohTrigger(RecalcTrigger,Trigger3M)),NA())</f>
        <v>1.3113589661731928E-2</v>
      </c>
      <c r="L1715" s="44">
        <f>IFERROR(_xll.qlIndexFixing(Index6M,$H1715,TRUE,_xll.ohTrigger(RecalcTrigger,Trigger6M)),NA())</f>
        <v>1.316776240660522E-2</v>
      </c>
      <c r="M1715" s="183">
        <f>IFERROR(_xll.qlIndexFixing(Index1Y,$H1715,TRUE,_xll.ohTrigger(RecalcTrigger,Trigger1Y)),NA())</f>
        <v>1.3396673707946774E-2</v>
      </c>
      <c r="N1715" s="182">
        <f>IFERROR(_xll.qlIndexFixing(ONIndex1M,I1715,TRUE,_xll.ohTrigger(RecalcTrigger,Trigger1M)),NA())</f>
        <v>1.2827412918818837E-2</v>
      </c>
      <c r="O1715" s="44">
        <f>IFERROR(_xll.qlIndexFixing(ONIndex3M,I1715,TRUE,_xll.ohTrigger(RecalcTrigger,Trigger3M)),NA())</f>
        <v>1.3118712357309548E-2</v>
      </c>
      <c r="P1715" s="44">
        <f>IFERROR(_xll.qlIndexFixing(ONIndex6M,I1715,TRUE,_xll.ohTrigger(RecalcTrigger,Trigger6M)),NA())</f>
        <v>1.3171115631536168E-2</v>
      </c>
      <c r="Q1715" s="183">
        <f>IFERROR(_xll.qlIndexFixing(ONIndex1Y,I1715,TRUE,_xll.ohTrigger(RecalcTrigger,Trigger1Y)),NA())</f>
        <v>1.3401431148141185E-2</v>
      </c>
    </row>
    <row r="1716" spans="2:17" x14ac:dyDescent="0.2">
      <c r="B1716" s="39" t="s">
        <v>42</v>
      </c>
      <c r="D1716" s="42">
        <f>_xll.qlCalendarAdvance(Calendar,$D1715,B1716,"f",FALSE)</f>
        <v>51616</v>
      </c>
      <c r="E1716" s="177">
        <f>_xll.qlInterestRateIndexValueDate(IndexON,D1716)</f>
        <v>51616</v>
      </c>
      <c r="F1716" s="193">
        <f>IFERROR(_xll.qlIndexFixing(IndexON,D1716,TRUE,_xll.ohTrigger(RecalcTrigger,TriggerON)),NA())</f>
        <v>1.2923573894800811E-2</v>
      </c>
      <c r="H1716" s="42">
        <f>_xll.qlCalendarAdvance(Calendar,$H1715,B1716,"f",FALSE)</f>
        <v>51616</v>
      </c>
      <c r="I1716" s="177">
        <f>_xll.qlInterestRateIndexValueDate(Index1M,$H1716)</f>
        <v>51620</v>
      </c>
      <c r="J1716" s="182">
        <f>IFERROR(_xll.qlIndexFixing(Index1M,$H1716,TRUE,_xll.ohTrigger(RecalcTrigger,Trigger1M)),NA())</f>
        <v>1.2825272616875161E-2</v>
      </c>
      <c r="K1716" s="44">
        <f>IFERROR(_xll.qlIndexFixing(Index3M,H1716,TRUE,_xll.ohTrigger(RecalcTrigger,Trigger3M)),NA())</f>
        <v>1.3110474996684732E-2</v>
      </c>
      <c r="L1716" s="44">
        <f>IFERROR(_xll.qlIndexFixing(Index6M,$H1716,TRUE,_xll.ohTrigger(RecalcTrigger,Trigger6M)),NA())</f>
        <v>1.3165086397324386E-2</v>
      </c>
      <c r="M1716" s="183">
        <f>IFERROR(_xll.qlIndexFixing(Index1Y,$H1716,TRUE,_xll.ohTrigger(RecalcTrigger,Trigger1Y)),NA())</f>
        <v>1.3394007758116782E-2</v>
      </c>
      <c r="N1716" s="182">
        <f>IFERROR(_xll.qlIndexFixing(ONIndex1M,I1716,TRUE,_xll.ohTrigger(RecalcTrigger,Trigger1M)),NA())</f>
        <v>1.2824439404983679E-2</v>
      </c>
      <c r="O1716" s="44">
        <f>IFERROR(_xll.qlIndexFixing(ONIndex3M,I1716,TRUE,_xll.ohTrigger(RecalcTrigger,Trigger3M)),NA())</f>
        <v>1.3115123609530599E-2</v>
      </c>
      <c r="P1716" s="44">
        <f>IFERROR(_xll.qlIndexFixing(ONIndex6M,I1716,TRUE,_xll.ohTrigger(RecalcTrigger,Trigger6M)),NA())</f>
        <v>1.31680199718609E-2</v>
      </c>
      <c r="Q1716" s="183">
        <f>IFERROR(_xll.qlIndexFixing(ONIndex1Y,I1716,TRUE,_xll.ohTrigger(RecalcTrigger,Trigger1Y)),NA())</f>
        <v>1.339830312272916E-2</v>
      </c>
    </row>
    <row r="1717" spans="2:17" x14ac:dyDescent="0.2">
      <c r="B1717" s="39" t="s">
        <v>42</v>
      </c>
      <c r="D1717" s="42">
        <f>_xll.qlCalendarAdvance(Calendar,$D1716,B1717,"f",FALSE)</f>
        <v>51623</v>
      </c>
      <c r="E1717" s="177">
        <f>_xll.qlInterestRateIndexValueDate(IndexON,D1717)</f>
        <v>51623</v>
      </c>
      <c r="F1717" s="193">
        <f>IFERROR(_xll.qlIndexFixing(IndexON,D1717,TRUE,_xll.ohTrigger(RecalcTrigger,TriggerON)),NA())</f>
        <v>1.2919782908076272E-2</v>
      </c>
      <c r="H1717" s="42">
        <f>_xll.qlCalendarAdvance(Calendar,$H1716,B1717,"f",FALSE)</f>
        <v>51623</v>
      </c>
      <c r="I1717" s="177">
        <f>_xll.qlInterestRateIndexValueDate(Index1M,$H1717)</f>
        <v>51627</v>
      </c>
      <c r="J1717" s="182">
        <f>IFERROR(_xll.qlIndexFixing(Index1M,$H1717,TRUE,_xll.ohTrigger(RecalcTrigger,Trigger1M)),NA())</f>
        <v>1.2821721371412562E-2</v>
      </c>
      <c r="K1717" s="44">
        <f>IFERROR(_xll.qlIndexFixing(Index3M,H1717,TRUE,_xll.ohTrigger(RecalcTrigger,Trigger3M)),NA())</f>
        <v>1.3106043061962813E-2</v>
      </c>
      <c r="L1717" s="44">
        <f>IFERROR(_xll.qlIndexFixing(Index6M,$H1717,TRUE,_xll.ohTrigger(RecalcTrigger,Trigger6M)),NA())</f>
        <v>1.3161306176837495E-2</v>
      </c>
      <c r="M1717" s="183">
        <f>IFERROR(_xll.qlIndexFixing(Index1Y,$H1717,TRUE,_xll.ohTrigger(RecalcTrigger,Trigger1Y)),NA())</f>
        <v>1.3390275596774946E-2</v>
      </c>
      <c r="N1717" s="182">
        <f>IFERROR(_xll.qlIndexFixing(ONIndex1M,I1717,TRUE,_xll.ohTrigger(RecalcTrigger,Trigger1M)),NA())</f>
        <v>1.2821420847659581E-2</v>
      </c>
      <c r="O1717" s="44">
        <f>IFERROR(_xll.qlIndexFixing(ONIndex3M,I1717,TRUE,_xll.ohTrigger(RecalcTrigger,Trigger3M)),NA())</f>
        <v>1.3111393244233938E-2</v>
      </c>
      <c r="P1717" s="44">
        <f>IFERROR(_xll.qlIndexFixing(ONIndex6M,I1717,TRUE,_xll.ohTrigger(RecalcTrigger,Trigger6M)),NA())</f>
        <v>1.3164882006133638E-2</v>
      </c>
      <c r="Q1717" s="183">
        <f>IFERROR(_xll.qlIndexFixing(ONIndex1Y,I1717,TRUE,_xll.ohTrigger(RecalcTrigger,Trigger1Y)),NA())</f>
        <v>1.339514983413892E-2</v>
      </c>
    </row>
    <row r="1718" spans="2:17" x14ac:dyDescent="0.2">
      <c r="B1718" s="39" t="s">
        <v>42</v>
      </c>
      <c r="D1718" s="42">
        <f>_xll.qlCalendarAdvance(Calendar,$D1717,B1718,"f",FALSE)</f>
        <v>51630</v>
      </c>
      <c r="E1718" s="177">
        <f>_xll.qlInterestRateIndexValueDate(IndexON,D1718)</f>
        <v>51630</v>
      </c>
      <c r="F1718" s="193">
        <f>IFERROR(_xll.qlIndexFixing(IndexON,D1718,TRUE,_xll.ohTrigger(RecalcTrigger,TriggerON)),NA())</f>
        <v>1.2916001305365299E-2</v>
      </c>
      <c r="H1718" s="42">
        <f>_xll.qlCalendarAdvance(Calendar,$H1717,B1718,"f",FALSE)</f>
        <v>51630</v>
      </c>
      <c r="I1718" s="177">
        <f>_xll.qlInterestRateIndexValueDate(Index1M,$H1718)</f>
        <v>51634</v>
      </c>
      <c r="J1718" s="182">
        <f>IFERROR(_xll.qlIndexFixing(Index1M,$H1718,TRUE,_xll.ohTrigger(RecalcTrigger,Trigger1M)),NA())</f>
        <v>1.2818192537194177E-2</v>
      </c>
      <c r="K1718" s="44">
        <f>IFERROR(_xll.qlIndexFixing(Index3M,H1718,TRUE,_xll.ohTrigger(RecalcTrigger,Trigger3M)),NA())</f>
        <v>1.3101685192348948E-2</v>
      </c>
      <c r="L1718" s="44">
        <f>IFERROR(_xll.qlIndexFixing(Index6M,$H1718,TRUE,_xll.ohTrigger(RecalcTrigger,Trigger6M)),NA())</f>
        <v>1.3157550021447296E-2</v>
      </c>
      <c r="M1718" s="183">
        <f>IFERROR(_xll.qlIndexFixing(Index1Y,$H1718,TRUE,_xll.ohTrigger(RecalcTrigger,Trigger1Y)),NA())</f>
        <v>1.338654354429266E-2</v>
      </c>
      <c r="N1718" s="182">
        <f>IFERROR(_xll.qlIndexFixing(ONIndex1M,I1718,TRUE,_xll.ohTrigger(RecalcTrigger,Trigger1M)),NA())</f>
        <v>1.2817898013235407E-2</v>
      </c>
      <c r="O1718" s="44">
        <f>IFERROR(_xll.qlIndexFixing(ONIndex3M,I1718,TRUE,_xll.ohTrigger(RecalcTrigger,Trigger3M)),NA())</f>
        <v>1.3107042094793186E-2</v>
      </c>
      <c r="P1718" s="44">
        <f>IFERROR(_xll.qlIndexFixing(ONIndex6M,I1718,TRUE,_xll.ohTrigger(RecalcTrigger,Trigger6M)),NA())</f>
        <v>1.3161216159787159E-2</v>
      </c>
      <c r="Q1718" s="183">
        <f>IFERROR(_xll.qlIndexFixing(ONIndex1Y,I1718,TRUE,_xll.ohTrigger(RecalcTrigger,Trigger1Y)),NA())</f>
        <v>1.339147047204392E-2</v>
      </c>
    </row>
    <row r="1719" spans="2:17" x14ac:dyDescent="0.2">
      <c r="B1719" s="39" t="s">
        <v>42</v>
      </c>
      <c r="D1719" s="42">
        <f>_xll.qlCalendarAdvance(Calendar,$D1718,B1719,"f",FALSE)</f>
        <v>51637</v>
      </c>
      <c r="E1719" s="177">
        <f>_xll.qlInterestRateIndexValueDate(IndexON,D1719)</f>
        <v>51637</v>
      </c>
      <c r="F1719" s="193">
        <f>IFERROR(_xll.qlIndexFixing(IndexON,D1719,TRUE,_xll.ohTrigger(RecalcTrigger,TriggerON)),NA())</f>
        <v>1.2912218229912398E-2</v>
      </c>
      <c r="H1719" s="42">
        <f>_xll.qlCalendarAdvance(Calendar,$H1718,B1719,"f",FALSE)</f>
        <v>51637</v>
      </c>
      <c r="I1719" s="177">
        <f>_xll.qlInterestRateIndexValueDate(Index1M,$H1719)</f>
        <v>51641</v>
      </c>
      <c r="J1719" s="182">
        <f>IFERROR(_xll.qlIndexFixing(Index1M,$H1719,TRUE,_xll.ohTrigger(RecalcTrigger,Trigger1M)),NA())</f>
        <v>1.2814662539142891E-2</v>
      </c>
      <c r="K1719" s="44">
        <f>IFERROR(_xll.qlIndexFixing(Index3M,H1719,TRUE,_xll.ohTrigger(RecalcTrigger,Trigger3M)),NA())</f>
        <v>1.3097328678815547E-2</v>
      </c>
      <c r="L1719" s="44">
        <f>IFERROR(_xll.qlIndexFixing(Index6M,$H1719,TRUE,_xll.ohTrigger(RecalcTrigger,Trigger6M)),NA())</f>
        <v>1.3153788805369573E-2</v>
      </c>
      <c r="M1719" s="183">
        <f>IFERROR(_xll.qlIndexFixing(Index1Y,$H1719,TRUE,_xll.ohTrigger(RecalcTrigger,Trigger1Y)),NA())</f>
        <v>1.3382811626712657E-2</v>
      </c>
      <c r="N1719" s="182">
        <f>IFERROR(_xll.qlIndexFixing(ONIndex1M,I1719,TRUE,_xll.ohTrigger(RecalcTrigger,Trigger1M)),NA())</f>
        <v>1.2814373941401058E-2</v>
      </c>
      <c r="O1719" s="44">
        <f>IFERROR(_xll.qlIndexFixing(ONIndex3M,I1719,TRUE,_xll.ohTrigger(RecalcTrigger,Trigger3M)),NA())</f>
        <v>1.3102692005144689E-2</v>
      </c>
      <c r="P1719" s="44">
        <f>IFERROR(_xll.qlIndexFixing(ONIndex6M,I1719,TRUE,_xll.ohTrigger(RecalcTrigger,Trigger6M)),NA())</f>
        <v>1.3157545067237209E-2</v>
      </c>
      <c r="Q1719" s="183">
        <f>IFERROR(_xll.qlIndexFixing(ONIndex1Y,I1719,TRUE,_xll.ohTrigger(RecalcTrigger,Trigger1Y)),NA())</f>
        <v>1.3387790568542002E-2</v>
      </c>
    </row>
    <row r="1720" spans="2:17" x14ac:dyDescent="0.2">
      <c r="B1720" s="39" t="s">
        <v>42</v>
      </c>
      <c r="D1720" s="42">
        <f>_xll.qlCalendarAdvance(Calendar,$D1719,B1720,"f",FALSE)</f>
        <v>51644</v>
      </c>
      <c r="E1720" s="177">
        <f>_xll.qlInterestRateIndexValueDate(IndexON,D1720)</f>
        <v>51644</v>
      </c>
      <c r="F1720" s="193">
        <f>IFERROR(_xll.qlIndexFixing(IndexON,D1720,TRUE,_xll.ohTrigger(RecalcTrigger,TriggerON)),NA())</f>
        <v>1.2908433723364254E-2</v>
      </c>
      <c r="H1720" s="42">
        <f>_xll.qlCalendarAdvance(Calendar,$H1719,B1720,"f",FALSE)</f>
        <v>51644</v>
      </c>
      <c r="I1720" s="177">
        <f>_xll.qlInterestRateIndexValueDate(Index1M,$H1720)</f>
        <v>51648</v>
      </c>
      <c r="J1720" s="182">
        <f>IFERROR(_xll.qlIndexFixing(Index1M,$H1720,TRUE,_xll.ohTrigger(RecalcTrigger,Trigger1M)),NA())</f>
        <v>1.2811131416999818E-2</v>
      </c>
      <c r="K1720" s="44">
        <f>IFERROR(_xll.qlIndexFixing(Index3M,H1720,TRUE,_xll.ohTrigger(RecalcTrigger,Trigger3M)),NA())</f>
        <v>1.3092973567686428E-2</v>
      </c>
      <c r="L1720" s="44">
        <f>IFERROR(_xll.qlIndexFixing(Index6M,$H1720,TRUE,_xll.ohTrigger(RecalcTrigger,Trigger6M)),NA())</f>
        <v>1.3150022545342246E-2</v>
      </c>
      <c r="M1720" s="183">
        <f>IFERROR(_xll.qlIndexFixing(Index1Y,$H1720,TRUE,_xll.ohTrigger(RecalcTrigger,Trigger1Y)),NA())</f>
        <v>1.337907987007613E-2</v>
      </c>
      <c r="N1720" s="182">
        <f>IFERROR(_xll.qlIndexFixing(ONIndex1M,I1720,TRUE,_xll.ohTrigger(RecalcTrigger,Trigger1M)),NA())</f>
        <v>1.2810848672044628E-2</v>
      </c>
      <c r="O1720" s="44">
        <f>IFERROR(_xll.qlIndexFixing(ONIndex3M,I1720,TRUE,_xll.ohTrigger(RecalcTrigger,Trigger3M)),NA())</f>
        <v>1.3098343021571424E-2</v>
      </c>
      <c r="P1720" s="44">
        <f>IFERROR(_xll.qlIndexFixing(ONIndex6M,I1720,TRUE,_xll.ohTrigger(RecalcTrigger,Trigger6M)),NA())</f>
        <v>1.3153868744710806E-2</v>
      </c>
      <c r="Q1720" s="183">
        <f>IFERROR(_xll.qlIndexFixing(ONIndex1Y,I1720,TRUE,_xll.ohTrigger(RecalcTrigger,Trigger1Y)),NA())</f>
        <v>1.3384110149452511E-2</v>
      </c>
    </row>
    <row r="1721" spans="2:17" x14ac:dyDescent="0.2">
      <c r="B1721" s="39" t="s">
        <v>42</v>
      </c>
      <c r="D1721" s="42">
        <f>_xll.qlCalendarAdvance(Calendar,$D1720,B1721,"f",FALSE)</f>
        <v>51651</v>
      </c>
      <c r="E1721" s="177">
        <f>_xll.qlInterestRateIndexValueDate(IndexON,D1721)</f>
        <v>51651</v>
      </c>
      <c r="F1721" s="193">
        <f>IFERROR(_xll.qlIndexFixing(IndexON,D1721,TRUE,_xll.ohTrigger(RecalcTrigger,TriggerON)),NA())</f>
        <v>1.2904647827207683E-2</v>
      </c>
      <c r="H1721" s="42">
        <f>_xll.qlCalendarAdvance(Calendar,$H1720,B1721,"f",FALSE)</f>
        <v>51651</v>
      </c>
      <c r="I1721" s="177">
        <f>_xll.qlInterestRateIndexValueDate(Index1M,$H1721)</f>
        <v>51655</v>
      </c>
      <c r="J1721" s="182">
        <f>IFERROR(_xll.qlIndexFixing(Index1M,$H1721,TRUE,_xll.ohTrigger(RecalcTrigger,Trigger1M)),NA())</f>
        <v>1.2807623852076233E-2</v>
      </c>
      <c r="K1721" s="44">
        <f>IFERROR(_xll.qlIndexFixing(Index3M,H1721,TRUE,_xll.ohTrigger(RecalcTrigger,Trigger3M)),NA())</f>
        <v>1.3088619905289747E-2</v>
      </c>
      <c r="L1721" s="44">
        <f>IFERROR(_xll.qlIndexFixing(Index6M,$H1721,TRUE,_xll.ohTrigger(RecalcTrigger,Trigger6M)),NA())</f>
        <v>1.3146282864022607E-2</v>
      </c>
      <c r="M1721" s="183">
        <f>IFERROR(_xll.qlIndexFixing(Index1Y,$H1721,TRUE,_xll.ohTrigger(RecalcTrigger,Trigger1Y)),NA())</f>
        <v>1.3375348300424715E-2</v>
      </c>
      <c r="N1721" s="182">
        <f>IFERROR(_xll.qlIndexFixing(ONIndex1M,I1721,TRUE,_xll.ohTrigger(RecalcTrigger,Trigger1M)),NA())</f>
        <v>1.2807322244574593E-2</v>
      </c>
      <c r="O1721" s="44">
        <f>IFERROR(_xll.qlIndexFixing(ONIndex3M,I1721,TRUE,_xll.ohTrigger(RecalcTrigger,Trigger3M)),NA())</f>
        <v>1.3093995190196495E-2</v>
      </c>
      <c r="P1721" s="44">
        <f>IFERROR(_xll.qlIndexFixing(ONIndex6M,I1721,TRUE,_xll.ohTrigger(RecalcTrigger,Trigger6M)),NA())</f>
        <v>1.3150187208994524E-2</v>
      </c>
      <c r="Q1721" s="183">
        <f>IFERROR(_xll.qlIndexFixing(ONIndex1Y,I1721,TRUE,_xll.ohTrigger(RecalcTrigger,Trigger1Y)),NA())</f>
        <v>1.3380429240275049E-2</v>
      </c>
    </row>
    <row r="1722" spans="2:17" x14ac:dyDescent="0.2">
      <c r="B1722" s="39" t="s">
        <v>42</v>
      </c>
      <c r="D1722" s="42">
        <f>_xll.qlCalendarAdvance(Calendar,$D1721,B1722,"f",FALSE)</f>
        <v>51658</v>
      </c>
      <c r="E1722" s="177">
        <f>_xll.qlInterestRateIndexValueDate(IndexON,D1722)</f>
        <v>51658</v>
      </c>
      <c r="F1722" s="193">
        <f>IFERROR(_xll.qlIndexFixing(IndexON,D1722,TRUE,_xll.ohTrigger(RecalcTrigger,TriggerON)),NA())</f>
        <v>1.2900860583009433E-2</v>
      </c>
      <c r="H1722" s="42">
        <f>_xll.qlCalendarAdvance(Calendar,$H1721,B1722,"f",FALSE)</f>
        <v>51658</v>
      </c>
      <c r="I1722" s="177">
        <f>_xll.qlInterestRateIndexValueDate(Index1M,$H1722)</f>
        <v>51662</v>
      </c>
      <c r="J1722" s="182">
        <f>IFERROR(_xll.qlIndexFixing(Index1M,$H1722,TRUE,_xll.ohTrigger(RecalcTrigger,Trigger1M)),NA())</f>
        <v>1.2804090797824408E-2</v>
      </c>
      <c r="K1722" s="44">
        <f>IFERROR(_xll.qlIndexFixing(Index3M,H1722,TRUE,_xll.ohTrigger(RecalcTrigger,Trigger3M)),NA())</f>
        <v>1.308426773794758E-2</v>
      </c>
      <c r="L1722" s="44">
        <f>IFERROR(_xll.qlIndexFixing(Index6M,$H1722,TRUE,_xll.ohTrigger(RecalcTrigger,Trigger6M)),NA())</f>
        <v>1.3142507055832343E-2</v>
      </c>
      <c r="M1722" s="183">
        <f>IFERROR(_xll.qlIndexFixing(Index1Y,$H1722,TRUE,_xll.ohTrigger(RecalcTrigger,Trigger1Y)),NA())</f>
        <v>1.3371616943799829E-2</v>
      </c>
      <c r="N1722" s="182">
        <f>IFERROR(_xll.qlIndexFixing(ONIndex1M,I1722,TRUE,_xll.ohTrigger(RecalcTrigger,Trigger1M)),NA())</f>
        <v>1.2803794699038917E-2</v>
      </c>
      <c r="O1722" s="44">
        <f>IFERROR(_xll.qlIndexFixing(ONIndex3M,I1722,TRUE,_xll.ohTrigger(RecalcTrigger,Trigger3M)),NA())</f>
        <v>1.308964855730288E-2</v>
      </c>
      <c r="P1722" s="44">
        <f>IFERROR(_xll.qlIndexFixing(ONIndex6M,I1722,TRUE,_xll.ohTrigger(RecalcTrigger,Trigger6M)),NA())</f>
        <v>1.3146500476794998E-2</v>
      </c>
      <c r="Q1722" s="183">
        <f>IFERROR(_xll.qlIndexFixing(ONIndex1Y,I1722,TRUE,_xll.ohTrigger(RecalcTrigger,Trigger1Y)),NA())</f>
        <v>1.3376747866988836E-2</v>
      </c>
    </row>
    <row r="1723" spans="2:17" x14ac:dyDescent="0.2">
      <c r="B1723" s="39" t="s">
        <v>42</v>
      </c>
      <c r="D1723" s="42">
        <f>_xll.qlCalendarAdvance(Calendar,$D1722,B1723,"f",FALSE)</f>
        <v>51665</v>
      </c>
      <c r="E1723" s="177">
        <f>_xll.qlInterestRateIndexValueDate(IndexON,D1723)</f>
        <v>51665</v>
      </c>
      <c r="F1723" s="193">
        <f>IFERROR(_xll.qlIndexFixing(IndexON,D1723,TRUE,_xll.ohTrigger(RecalcTrigger,TriggerON)),NA())</f>
        <v>1.289707203241619E-2</v>
      </c>
      <c r="H1723" s="42">
        <f>_xll.qlCalendarAdvance(Calendar,$H1722,B1723,"f",FALSE)</f>
        <v>51665</v>
      </c>
      <c r="I1723" s="177">
        <f>_xll.qlInterestRateIndexValueDate(Index1M,$H1723)</f>
        <v>51669</v>
      </c>
      <c r="J1723" s="182">
        <f>IFERROR(_xll.qlIndexFixing(Index1M,$H1723,TRUE,_xll.ohTrigger(RecalcTrigger,Trigger1M)),NA())</f>
        <v>1.2800556735861335E-2</v>
      </c>
      <c r="K1723" s="44">
        <f>IFERROR(_xll.qlIndexFixing(Index3M,H1723,TRUE,_xll.ohTrigger(RecalcTrigger,Trigger3M)),NA())</f>
        <v>1.3079917111988087E-2</v>
      </c>
      <c r="L1723" s="44">
        <f>IFERROR(_xll.qlIndexFixing(Index6M,$H1723,TRUE,_xll.ohTrigger(RecalcTrigger,Trigger6M)),NA())</f>
        <v>1.313872625285018E-2</v>
      </c>
      <c r="M1723" s="183">
        <f>IFERROR(_xll.qlIndexFixing(Index1Y,$H1723,TRUE,_xll.ohTrigger(RecalcTrigger,Trigger1Y)),NA())</f>
        <v>1.3367885826241791E-2</v>
      </c>
      <c r="N1723" s="182">
        <f>IFERROR(_xll.qlIndexFixing(ONIndex1M,I1723,TRUE,_xll.ohTrigger(RecalcTrigger,Trigger1M)),NA())</f>
        <v>1.2800266074766142E-2</v>
      </c>
      <c r="O1723" s="44">
        <f>IFERROR(_xll.qlIndexFixing(ONIndex3M,I1723,TRUE,_xll.ohTrigger(RecalcTrigger,Trigger3M)),NA())</f>
        <v>1.3085303168933748E-2</v>
      </c>
      <c r="P1723" s="44">
        <f>IFERROR(_xll.qlIndexFixing(ONIndex6M,I1723,TRUE,_xll.ohTrigger(RecalcTrigger,Trigger6M)),NA())</f>
        <v>1.3142808564579056E-2</v>
      </c>
      <c r="Q1723" s="183">
        <f>IFERROR(_xll.qlIndexFixing(ONIndex1Y,I1723,TRUE,_xll.ohTrigger(RecalcTrigger,Trigger1Y)),NA())</f>
        <v>1.3373066055093474E-2</v>
      </c>
    </row>
    <row r="1724" spans="2:17" x14ac:dyDescent="0.2">
      <c r="B1724" s="39" t="s">
        <v>42</v>
      </c>
      <c r="D1724" s="42">
        <f>_xll.qlCalendarAdvance(Calendar,$D1723,B1724,"f",FALSE)</f>
        <v>51672</v>
      </c>
      <c r="E1724" s="177">
        <f>_xll.qlInterestRateIndexValueDate(IndexON,D1724)</f>
        <v>51672</v>
      </c>
      <c r="F1724" s="193">
        <f>IFERROR(_xll.qlIndexFixing(IndexON,D1724,TRUE,_xll.ohTrigger(RecalcTrigger,TriggerON)),NA())</f>
        <v>1.289328221691477E-2</v>
      </c>
      <c r="H1724" s="42">
        <f>_xll.qlCalendarAdvance(Calendar,$H1723,B1724,"f",FALSE)</f>
        <v>51672</v>
      </c>
      <c r="I1724" s="177">
        <f>_xll.qlInterestRateIndexValueDate(Index1M,$H1724)</f>
        <v>51676</v>
      </c>
      <c r="J1724" s="182">
        <f>IFERROR(_xll.qlIndexFixing(Index1M,$H1724,TRUE,_xll.ohTrigger(RecalcTrigger,Trigger1M)),NA())</f>
        <v>1.2797021705928557E-2</v>
      </c>
      <c r="K1724" s="44">
        <f>IFERROR(_xll.qlIndexFixing(Index3M,H1724,TRUE,_xll.ohTrigger(RecalcTrigger,Trigger3M)),NA())</f>
        <v>1.3075568073735952E-2</v>
      </c>
      <c r="L1724" s="44">
        <f>IFERROR(_xll.qlIndexFixing(Index6M,$H1724,TRUE,_xll.ohTrigger(RecalcTrigger,Trigger6M)),NA())</f>
        <v>1.313494047181114E-2</v>
      </c>
      <c r="M1724" s="183">
        <f>IFERROR(_xll.qlIndexFixing(Index1Y,$H1724,TRUE,_xll.ohTrigger(RecalcTrigger,Trigger1Y)),NA())</f>
        <v>1.3364154973791141E-2</v>
      </c>
      <c r="N1724" s="182">
        <f>IFERROR(_xll.qlIndexFixing(ONIndex1M,I1724,TRUE,_xll.ohTrigger(RecalcTrigger,Trigger1M)),NA())</f>
        <v>1.2796736411724297E-2</v>
      </c>
      <c r="O1724" s="44">
        <f>IFERROR(_xll.qlIndexFixing(ONIndex3M,I1724,TRUE,_xll.ohTrigger(RecalcTrigger,Trigger3M)),NA())</f>
        <v>1.3080959071372078E-2</v>
      </c>
      <c r="P1724" s="44">
        <f>IFERROR(_xll.qlIndexFixing(ONIndex6M,I1724,TRUE,_xll.ohTrigger(RecalcTrigger,Trigger6M)),NA())</f>
        <v>1.3139111489133271E-2</v>
      </c>
      <c r="Q1724" s="183">
        <f>IFERROR(_xll.qlIndexFixing(ONIndex1Y,I1724,TRUE,_xll.ohTrigger(RecalcTrigger,Trigger1Y)),NA())</f>
        <v>1.3369383830248438E-2</v>
      </c>
    </row>
    <row r="1725" spans="2:17" x14ac:dyDescent="0.2">
      <c r="B1725" s="39" t="s">
        <v>42</v>
      </c>
      <c r="D1725" s="42">
        <f>_xll.qlCalendarAdvance(Calendar,$D1724,B1725,"f",FALSE)</f>
        <v>51679</v>
      </c>
      <c r="E1725" s="177">
        <f>_xll.qlInterestRateIndexValueDate(IndexON,D1725)</f>
        <v>51679</v>
      </c>
      <c r="F1725" s="193">
        <f>IFERROR(_xll.qlIndexFixing(IndexON,D1725,TRUE,_xll.ohTrigger(RecalcTrigger,TriggerON)),NA())</f>
        <v>1.2889491177991985E-2</v>
      </c>
      <c r="H1725" s="42">
        <f>_xll.qlCalendarAdvance(Calendar,$H1724,B1725,"f",FALSE)</f>
        <v>51679</v>
      </c>
      <c r="I1725" s="177">
        <f>_xll.qlInterestRateIndexValueDate(Index1M,$H1725)</f>
        <v>51683</v>
      </c>
      <c r="J1725" s="182">
        <f>IFERROR(_xll.qlIndexFixing(Index1M,$H1725,TRUE,_xll.ohTrigger(RecalcTrigger,Trigger1M)),NA())</f>
        <v>1.2793460335833728E-2</v>
      </c>
      <c r="K1725" s="44">
        <f>IFERROR(_xll.qlIndexFixing(Index3M,H1725,TRUE,_xll.ohTrigger(RecalcTrigger,Trigger3M)),NA())</f>
        <v>1.3071220669514987E-2</v>
      </c>
      <c r="L1725" s="44">
        <f>IFERROR(_xll.qlIndexFixing(Index6M,$H1725,TRUE,_xll.ohTrigger(RecalcTrigger,Trigger6M)),NA())</f>
        <v>1.3131082567130352E-2</v>
      </c>
      <c r="M1725" s="183">
        <f>IFERROR(_xll.qlIndexFixing(Index1Y,$H1725,TRUE,_xll.ohTrigger(RecalcTrigger,Trigger1Y)),NA())</f>
        <v>1.3360424412487325E-2</v>
      </c>
      <c r="N1725" s="182">
        <f>IFERROR(_xll.qlIndexFixing(ONIndex1M,I1725,TRUE,_xll.ohTrigger(RecalcTrigger,Trigger1M)),NA())</f>
        <v>1.2793205749481729E-2</v>
      </c>
      <c r="O1725" s="44">
        <f>IFERROR(_xll.qlIndexFixing(ONIndex3M,I1725,TRUE,_xll.ohTrigger(RecalcTrigger,Trigger3M)),NA())</f>
        <v>1.3076616310740974E-2</v>
      </c>
      <c r="P1725" s="44">
        <f>IFERROR(_xll.qlIndexFixing(ONIndex6M,I1725,TRUE,_xll.ohTrigger(RecalcTrigger,Trigger6M)),NA())</f>
        <v>1.3135409266844533E-2</v>
      </c>
      <c r="Q1725" s="183">
        <f>IFERROR(_xll.qlIndexFixing(ONIndex1Y,I1725,TRUE,_xll.ohTrigger(RecalcTrigger,Trigger1Y)),NA())</f>
        <v>1.3365701218273074E-2</v>
      </c>
    </row>
    <row r="1726" spans="2:17" x14ac:dyDescent="0.2">
      <c r="B1726" s="39" t="s">
        <v>42</v>
      </c>
      <c r="D1726" s="42">
        <f>_xll.qlCalendarAdvance(Calendar,$D1725,B1726,"f",FALSE)</f>
        <v>51686</v>
      </c>
      <c r="E1726" s="177">
        <f>_xll.qlInterestRateIndexValueDate(IndexON,D1726)</f>
        <v>51686</v>
      </c>
      <c r="F1726" s="193">
        <f>IFERROR(_xll.qlIndexFixing(IndexON,D1726,TRUE,_xll.ohTrigger(RecalcTrigger,TriggerON)),NA())</f>
        <v>1.2885698957454395E-2</v>
      </c>
      <c r="H1726" s="42">
        <f>_xll.qlCalendarAdvance(Calendar,$H1725,B1726,"f",FALSE)</f>
        <v>51686</v>
      </c>
      <c r="I1726" s="177">
        <f>_xll.qlInterestRateIndexValueDate(Index1M,$H1726)</f>
        <v>51690</v>
      </c>
      <c r="J1726" s="182">
        <f>IFERROR(_xll.qlIndexFixing(Index1M,$H1726,TRUE,_xll.ohTrigger(RecalcTrigger,Trigger1M)),NA())</f>
        <v>1.2789923303687846E-2</v>
      </c>
      <c r="K1726" s="44">
        <f>IFERROR(_xll.qlIndexFixing(Index3M,H1726,TRUE,_xll.ohTrigger(RecalcTrigger,Trigger3M)),NA())</f>
        <v>1.3066874945651615E-2</v>
      </c>
      <c r="L1726" s="44">
        <f>IFERROR(_xll.qlIndexFixing(Index6M,$H1726,TRUE,_xll.ohTrigger(RecalcTrigger,Trigger6M)),NA())</f>
        <v>1.3127319999495091E-2</v>
      </c>
      <c r="M1726" s="183">
        <f>IFERROR(_xll.qlIndexFixing(Index1Y,$H1726,TRUE,_xll.ohTrigger(RecalcTrigger,Trigger1Y)),NA())</f>
        <v>1.3356694168370004E-2</v>
      </c>
      <c r="N1726" s="182">
        <f>IFERROR(_xll.qlIndexFixing(ONIndex1M,I1726,TRUE,_xll.ohTrigger(RecalcTrigger,Trigger1M)),NA())</f>
        <v>1.2789674127846595E-2</v>
      </c>
      <c r="O1726" s="44">
        <f>IFERROR(_xll.qlIndexFixing(ONIndex3M,I1726,TRUE,_xll.ohTrigger(RecalcTrigger,Trigger3M)),NA())</f>
        <v>1.3072274933243477E-2</v>
      </c>
      <c r="P1726" s="44">
        <f>IFERROR(_xll.qlIndexFixing(ONIndex6M,I1726,TRUE,_xll.ohTrigger(RecalcTrigger,Trigger6M)),NA())</f>
        <v>1.3131701914339544E-2</v>
      </c>
      <c r="Q1726" s="183">
        <f>IFERROR(_xll.qlIndexFixing(ONIndex1Y,I1726,TRUE,_xll.ohTrigger(RecalcTrigger,Trigger1Y)),NA())</f>
        <v>1.3362018244826857E-2</v>
      </c>
    </row>
    <row r="1727" spans="2:17" x14ac:dyDescent="0.2">
      <c r="B1727" s="39" t="s">
        <v>42</v>
      </c>
      <c r="D1727" s="42">
        <f>_xll.qlCalendarAdvance(Calendar,$D1726,B1727,"f",FALSE)</f>
        <v>51693</v>
      </c>
      <c r="E1727" s="177">
        <f>_xll.qlInterestRateIndexValueDate(IndexON,D1727)</f>
        <v>51693</v>
      </c>
      <c r="F1727" s="193">
        <f>IFERROR(_xll.qlIndexFixing(IndexON,D1727,TRUE,_xll.ohTrigger(RecalcTrigger,TriggerON)),NA())</f>
        <v>1.2881905596469068E-2</v>
      </c>
      <c r="H1727" s="42">
        <f>_xll.qlCalendarAdvance(Calendar,$H1726,B1727,"f",FALSE)</f>
        <v>51693</v>
      </c>
      <c r="I1727" s="177">
        <f>_xll.qlInterestRateIndexValueDate(Index1M,$H1727)</f>
        <v>51697</v>
      </c>
      <c r="J1727" s="182">
        <f>IFERROR(_xll.qlIndexFixing(Index1M,$H1727,TRUE,_xll.ohTrigger(RecalcTrigger,Trigger1M)),NA())</f>
        <v>1.2786385425630237E-2</v>
      </c>
      <c r="K1727" s="44">
        <f>IFERROR(_xll.qlIndexFixing(Index3M,H1727,TRUE,_xll.ohTrigger(RecalcTrigger,Trigger3M)),NA())</f>
        <v>1.3062530948469649E-2</v>
      </c>
      <c r="L1727" s="44">
        <f>IFERROR(_xll.qlIndexFixing(Index6M,$H1727,TRUE,_xll.ohTrigger(RecalcTrigger,Trigger6M)),NA())</f>
        <v>1.3123518900448702E-2</v>
      </c>
      <c r="M1727" s="183">
        <f>IFERROR(_xll.qlIndexFixing(Index1Y,$H1727,TRUE,_xll.ohTrigger(RecalcTrigger,Trigger1Y)),NA())</f>
        <v>1.3352964267477967E-2</v>
      </c>
      <c r="N1727" s="182">
        <f>IFERROR(_xll.qlIndexFixing(ONIndex1M,I1727,TRUE,_xll.ohTrigger(RecalcTrigger,Trigger1M)),NA())</f>
        <v>1.2786141586387245E-2</v>
      </c>
      <c r="O1727" s="44">
        <f>IFERROR(_xll.qlIndexFixing(ONIndex3M,I1727,TRUE,_xll.ohTrigger(RecalcTrigger,Trigger3M)),NA())</f>
        <v>1.3067934985002694E-2</v>
      </c>
      <c r="P1727" s="44">
        <f>IFERROR(_xll.qlIndexFixing(ONIndex6M,I1727,TRUE,_xll.ohTrigger(RecalcTrigger,Trigger6M)),NA())</f>
        <v>1.3127989448245003E-2</v>
      </c>
      <c r="Q1727" s="183">
        <f>IFERROR(_xll.qlIndexFixing(ONIndex1Y,I1727,TRUE,_xll.ohTrigger(RecalcTrigger,Trigger1Y)),NA())</f>
        <v>1.335833493556926E-2</v>
      </c>
    </row>
    <row r="1728" spans="2:17" x14ac:dyDescent="0.2">
      <c r="B1728" s="39" t="s">
        <v>42</v>
      </c>
      <c r="D1728" s="42">
        <f>_xll.qlCalendarAdvance(Calendar,$D1727,B1728,"f",FALSE)</f>
        <v>51700</v>
      </c>
      <c r="E1728" s="177">
        <f>_xll.qlInterestRateIndexValueDate(IndexON,D1728)</f>
        <v>51700</v>
      </c>
      <c r="F1728" s="193">
        <f>IFERROR(_xll.qlIndexFixing(IndexON,D1728,TRUE,_xll.ohTrigger(RecalcTrigger,TriggerON)),NA())</f>
        <v>1.2878111137002435E-2</v>
      </c>
      <c r="H1728" s="42">
        <f>_xll.qlCalendarAdvance(Calendar,$H1727,B1728,"f",FALSE)</f>
        <v>51700</v>
      </c>
      <c r="I1728" s="177">
        <f>_xll.qlInterestRateIndexValueDate(Index1M,$H1728)</f>
        <v>51704</v>
      </c>
      <c r="J1728" s="182">
        <f>IFERROR(_xll.qlIndexFixing(Index1M,$H1728,TRUE,_xll.ohTrigger(RecalcTrigger,Trigger1M)),NA())</f>
        <v>1.2782846741404591E-2</v>
      </c>
      <c r="K1728" s="44">
        <f>IFERROR(_xll.qlIndexFixing(Index3M,H1728,TRUE,_xll.ohTrigger(RecalcTrigger,Trigger3M)),NA())</f>
        <v>1.3058188724292904E-2</v>
      </c>
      <c r="L1728" s="44">
        <f>IFERROR(_xll.qlIndexFixing(Index6M,$H1728,TRUE,_xll.ohTrigger(RecalcTrigger,Trigger6M)),NA())</f>
        <v>1.3119712891344736E-2</v>
      </c>
      <c r="M1728" s="183">
        <f>IFERROR(_xll.qlIndexFixing(Index1Y,$H1728,TRUE,_xll.ohTrigger(RecalcTrigger,Trigger1Y)),NA())</f>
        <v>1.3349234735850439E-2</v>
      </c>
      <c r="N1728" s="182">
        <f>IFERROR(_xll.qlIndexFixing(ONIndex1M,I1728,TRUE,_xll.ohTrigger(RecalcTrigger,Trigger1M)),NA())</f>
        <v>1.2782608164831899E-2</v>
      </c>
      <c r="O1728" s="44">
        <f>IFERROR(_xll.qlIndexFixing(ONIndex3M,I1728,TRUE,_xll.ohTrigger(RecalcTrigger,Trigger3M)),NA())</f>
        <v>1.3063596512221665E-2</v>
      </c>
      <c r="P1728" s="44">
        <f>IFERROR(_xll.qlIndexFixing(ONIndex6M,I1728,TRUE,_xll.ohTrigger(RecalcTrigger,Trigger6M)),NA())</f>
        <v>1.3124271885267547E-2</v>
      </c>
      <c r="Q1728" s="183">
        <f>IFERROR(_xll.qlIndexFixing(ONIndex1Y,I1728,TRUE,_xll.ohTrigger(RecalcTrigger,Trigger1Y)),NA())</f>
        <v>1.3354651316239696E-2</v>
      </c>
    </row>
    <row r="1729" spans="2:17" x14ac:dyDescent="0.2">
      <c r="B1729" s="39" t="s">
        <v>42</v>
      </c>
      <c r="D1729" s="42">
        <f>_xll.qlCalendarAdvance(Calendar,$D1728,B1729,"f",FALSE)</f>
        <v>51707</v>
      </c>
      <c r="E1729" s="177">
        <f>_xll.qlInterestRateIndexValueDate(IndexON,D1729)</f>
        <v>51707</v>
      </c>
      <c r="F1729" s="193">
        <f>IFERROR(_xll.qlIndexFixing(IndexON,D1729,TRUE,_xll.ohTrigger(RecalcTrigger,TriggerON)),NA())</f>
        <v>1.2874315620381438E-2</v>
      </c>
      <c r="H1729" s="42">
        <f>_xll.qlCalendarAdvance(Calendar,$H1728,B1729,"f",FALSE)</f>
        <v>51707</v>
      </c>
      <c r="I1729" s="177">
        <f>_xll.qlInterestRateIndexValueDate(Index1M,$H1729)</f>
        <v>51711</v>
      </c>
      <c r="J1729" s="182">
        <f>IFERROR(_xll.qlIndexFixing(Index1M,$H1729,TRUE,_xll.ohTrigger(RecalcTrigger,Trigger1M)),NA())</f>
        <v>1.2779307290741709E-2</v>
      </c>
      <c r="K1729" s="44">
        <f>IFERROR(_xll.qlIndexFixing(Index3M,H1729,TRUE,_xll.ohTrigger(RecalcTrigger,Trigger3M)),NA())</f>
        <v>1.3053848319446932E-2</v>
      </c>
      <c r="L1729" s="44">
        <f>IFERROR(_xll.qlIndexFixing(Index6M,$H1729,TRUE,_xll.ohTrigger(RecalcTrigger,Trigger6M)),NA())</f>
        <v>1.3115901988921543E-2</v>
      </c>
      <c r="M1729" s="183">
        <f>IFERROR(_xll.qlIndexFixing(Index1Y,$H1729,TRUE,_xll.ohTrigger(RecalcTrigger,Trigger1Y)),NA())</f>
        <v>1.3345505599525551E-2</v>
      </c>
      <c r="N1729" s="182">
        <f>IFERROR(_xll.qlIndexFixing(ONIndex1M,I1729,TRUE,_xll.ohTrigger(RecalcTrigger,Trigger1M)),NA())</f>
        <v>1.2779073902908777E-2</v>
      </c>
      <c r="O1729" s="44">
        <f>IFERROR(_xll.qlIndexFixing(ONIndex3M,I1729,TRUE,_xll.ohTrigger(RecalcTrigger,Trigger3M)),NA())</f>
        <v>1.3059259561183367E-2</v>
      </c>
      <c r="P1729" s="44">
        <f>IFERROR(_xll.qlIndexFixing(ONIndex6M,I1729,TRUE,_xll.ohTrigger(RecalcTrigger,Trigger6M)),NA())</f>
        <v>1.312054924171413E-2</v>
      </c>
      <c r="Q1729" s="183">
        <f>IFERROR(_xll.qlIndexFixing(ONIndex1Y,I1729,TRUE,_xll.ohTrigger(RecalcTrigger,Trigger1Y)),NA())</f>
        <v>1.3350967412497639E-2</v>
      </c>
    </row>
    <row r="1730" spans="2:17" x14ac:dyDescent="0.2">
      <c r="B1730" s="39" t="s">
        <v>42</v>
      </c>
      <c r="D1730" s="42">
        <f>_xll.qlCalendarAdvance(Calendar,$D1729,B1730,"f",FALSE)</f>
        <v>51714</v>
      </c>
      <c r="E1730" s="177">
        <f>_xll.qlInterestRateIndexValueDate(IndexON,D1730)</f>
        <v>51714</v>
      </c>
      <c r="F1730" s="193">
        <f>IFERROR(_xll.qlIndexFixing(IndexON,D1730,TRUE,_xll.ohTrigger(RecalcTrigger,TriggerON)),NA())</f>
        <v>1.2870519088252763E-2</v>
      </c>
      <c r="H1730" s="42">
        <f>_xll.qlCalendarAdvance(Calendar,$H1729,B1730,"f",FALSE)</f>
        <v>51714</v>
      </c>
      <c r="I1730" s="177">
        <f>_xll.qlInterestRateIndexValueDate(Index1M,$H1730)</f>
        <v>51718</v>
      </c>
      <c r="J1730" s="182">
        <f>IFERROR(_xll.qlIndexFixing(Index1M,$H1730,TRUE,_xll.ohTrigger(RecalcTrigger,Trigger1M)),NA())</f>
        <v>1.277576711339044E-2</v>
      </c>
      <c r="K1730" s="44">
        <f>IFERROR(_xll.qlIndexFixing(Index3M,H1730,TRUE,_xll.ohTrigger(RecalcTrigger,Trigger3M)),NA())</f>
        <v>1.3049509780254678E-2</v>
      </c>
      <c r="L1730" s="44">
        <f>IFERROR(_xll.qlIndexFixing(Index6M,$H1730,TRUE,_xll.ohTrigger(RecalcTrigger,Trigger6M)),NA())</f>
        <v>1.3112086209913125E-2</v>
      </c>
      <c r="M1730" s="183">
        <f>IFERROR(_xll.qlIndexFixing(Index1Y,$H1730,TRUE,_xll.ohTrigger(RecalcTrigger,Trigger1Y)),NA())</f>
        <v>1.3341776884541214E-2</v>
      </c>
      <c r="N1730" s="182">
        <f>IFERROR(_xll.qlIndexFixing(ONIndex1M,I1730,TRUE,_xll.ohTrigger(RecalcTrigger,Trigger1M)),NA())</f>
        <v>1.2775538840346101E-2</v>
      </c>
      <c r="O1730" s="44">
        <f>IFERROR(_xll.qlIndexFixing(ONIndex3M,I1730,TRUE,_xll.ohTrigger(RecalcTrigger,Trigger3M)),NA())</f>
        <v>1.3054924177851035E-2</v>
      </c>
      <c r="P1730" s="44">
        <f>IFERROR(_xll.qlIndexFixing(ONIndex6M,I1730,TRUE,_xll.ohTrigger(RecalcTrigger,Trigger6M)),NA())</f>
        <v>1.3116821534451262E-2</v>
      </c>
      <c r="Q1730" s="183">
        <f>IFERROR(_xll.qlIndexFixing(ONIndex1Y,I1730,TRUE,_xll.ohTrigger(RecalcTrigger,Trigger1Y)),NA())</f>
        <v>1.3347283250082498E-2</v>
      </c>
    </row>
    <row r="1731" spans="2:17" x14ac:dyDescent="0.2">
      <c r="B1731" s="39" t="s">
        <v>42</v>
      </c>
      <c r="D1731" s="42">
        <f>_xll.qlCalendarAdvance(Calendar,$D1730,B1731,"f",FALSE)</f>
        <v>51721</v>
      </c>
      <c r="E1731" s="177">
        <f>_xll.qlInterestRateIndexValueDate(IndexON,D1731)</f>
        <v>51721</v>
      </c>
      <c r="F1731" s="193">
        <f>IFERROR(_xll.qlIndexFixing(IndexON,D1731,TRUE,_xll.ohTrigger(RecalcTrigger,TriggerON)),NA())</f>
        <v>1.2866721582023288E-2</v>
      </c>
      <c r="H1731" s="42">
        <f>_xll.qlCalendarAdvance(Calendar,$H1730,B1731,"f",FALSE)</f>
        <v>51721</v>
      </c>
      <c r="I1731" s="177">
        <f>_xll.qlInterestRateIndexValueDate(Index1M,$H1731)</f>
        <v>51725</v>
      </c>
      <c r="J1731" s="182">
        <f>IFERROR(_xll.qlIndexFixing(Index1M,$H1731,TRUE,_xll.ohTrigger(RecalcTrigger,Trigger1M)),NA())</f>
        <v>1.2772226249081583E-2</v>
      </c>
      <c r="K1731" s="44">
        <f>IFERROR(_xll.qlIndexFixing(Index3M,H1731,TRUE,_xll.ohTrigger(RecalcTrigger,Trigger3M)),NA())</f>
        <v>1.3045173153039089E-2</v>
      </c>
      <c r="L1731" s="44">
        <f>IFERROR(_xll.qlIndexFixing(Index6M,$H1731,TRUE,_xll.ohTrigger(RecalcTrigger,Trigger6M)),NA())</f>
        <v>1.3108265571056533E-2</v>
      </c>
      <c r="M1731" s="183">
        <f>IFERROR(_xll.qlIndexFixing(Index1Y,$H1731,TRUE,_xll.ohTrigger(RecalcTrigger,Trigger1Y)),NA())</f>
        <v>1.3338048616934465E-2</v>
      </c>
      <c r="N1731" s="182">
        <f>IFERROR(_xll.qlIndexFixing(ONIndex1M,I1731,TRUE,_xll.ohTrigger(RecalcTrigger,Trigger1M)),NA())</f>
        <v>1.2772003016632283E-2</v>
      </c>
      <c r="O1731" s="44">
        <f>IFERROR(_xll.qlIndexFixing(ONIndex3M,I1731,TRUE,_xll.ohTrigger(RecalcTrigger,Trigger3M)),NA())</f>
        <v>1.3050590408587581E-2</v>
      </c>
      <c r="P1731" s="44">
        <f>IFERROR(_xll.qlIndexFixing(ONIndex6M,I1731,TRUE,_xll.ohTrigger(RecalcTrigger,Trigger6M)),NA())</f>
        <v>1.3113088780185578E-2</v>
      </c>
      <c r="Q1731" s="183">
        <f>IFERROR(_xll.qlIndexFixing(ONIndex1Y,I1731,TRUE,_xll.ohTrigger(RecalcTrigger,Trigger1Y)),NA())</f>
        <v>1.3343598854653749E-2</v>
      </c>
    </row>
    <row r="1732" spans="2:17" x14ac:dyDescent="0.2">
      <c r="B1732" s="39" t="s">
        <v>42</v>
      </c>
      <c r="D1732" s="42">
        <f>_xll.qlCalendarAdvance(Calendar,$D1731,B1732,"f",FALSE)</f>
        <v>51728</v>
      </c>
      <c r="E1732" s="177">
        <f>_xll.qlInterestRateIndexValueDate(IndexON,D1732)</f>
        <v>51728</v>
      </c>
      <c r="F1732" s="193">
        <f>IFERROR(_xll.qlIndexFixing(IndexON,D1732,TRUE,_xll.ohTrigger(RecalcTrigger,TriggerON)),NA())</f>
        <v>1.2862923143579508E-2</v>
      </c>
      <c r="H1732" s="42">
        <f>_xll.qlCalendarAdvance(Calendar,$H1731,B1732,"f",FALSE)</f>
        <v>51728</v>
      </c>
      <c r="I1732" s="177">
        <f>_xll.qlInterestRateIndexValueDate(Index1M,$H1732)</f>
        <v>51732</v>
      </c>
      <c r="J1732" s="182">
        <f>IFERROR(_xll.qlIndexFixing(Index1M,$H1732,TRUE,_xll.ohTrigger(RecalcTrigger,Trigger1M)),NA())</f>
        <v>1.276868473756141E-2</v>
      </c>
      <c r="K1732" s="44">
        <f>IFERROR(_xll.qlIndexFixing(Index3M,H1732,TRUE,_xll.ohTrigger(RecalcTrigger,Trigger3M)),NA())</f>
        <v>1.3040838484125716E-2</v>
      </c>
      <c r="L1732" s="44">
        <f>IFERROR(_xll.qlIndexFixing(Index6M,$H1732,TRUE,_xll.ohTrigger(RecalcTrigger,Trigger6M)),NA())</f>
        <v>1.3104440089087507E-2</v>
      </c>
      <c r="M1732" s="183">
        <f>IFERROR(_xll.qlIndexFixing(Index1Y,$H1732,TRUE,_xll.ohTrigger(RecalcTrigger,Trigger1Y)),NA())</f>
        <v>1.3334320822743216E-2</v>
      </c>
      <c r="N1732" s="182">
        <f>IFERROR(_xll.qlIndexFixing(ONIndex1M,I1732,TRUE,_xll.ohTrigger(RecalcTrigger,Trigger1M)),NA())</f>
        <v>1.2768466471815287E-2</v>
      </c>
      <c r="O1732" s="44">
        <f>IFERROR(_xll.qlIndexFixing(ONIndex3M,I1732,TRUE,_xll.ohTrigger(RecalcTrigger,Trigger3M)),NA())</f>
        <v>1.3046258299436175E-2</v>
      </c>
      <c r="P1732" s="44">
        <f>IFERROR(_xll.qlIndexFixing(ONIndex6M,I1732,TRUE,_xll.ohTrigger(RecalcTrigger,Trigger6M)),NA())</f>
        <v>1.3109350995144098E-2</v>
      </c>
      <c r="Q1732" s="183">
        <f>IFERROR(_xll.qlIndexFixing(ONIndex1Y,I1732,TRUE,_xll.ohTrigger(RecalcTrigger,Trigger1Y)),NA())</f>
        <v>1.3339914251870866E-2</v>
      </c>
    </row>
    <row r="1733" spans="2:17" x14ac:dyDescent="0.2">
      <c r="B1733" s="39" t="s">
        <v>42</v>
      </c>
      <c r="D1733" s="42">
        <f>_xll.qlCalendarAdvance(Calendar,$D1732,B1733,"f",FALSE)</f>
        <v>51735</v>
      </c>
      <c r="E1733" s="177">
        <f>_xll.qlInterestRateIndexValueDate(IndexON,D1733)</f>
        <v>51735</v>
      </c>
      <c r="F1733" s="193">
        <f>IFERROR(_xll.qlIndexFixing(IndexON,D1733,TRUE,_xll.ohTrigger(RecalcTrigger,TriggerON)),NA())</f>
        <v>1.2859123814088491E-2</v>
      </c>
      <c r="H1733" s="42">
        <f>_xll.qlCalendarAdvance(Calendar,$H1732,B1733,"f",FALSE)</f>
        <v>51735</v>
      </c>
      <c r="I1733" s="177">
        <f>_xll.qlInterestRateIndexValueDate(Index1M,$H1733)</f>
        <v>51739</v>
      </c>
      <c r="J1733" s="182">
        <f>IFERROR(_xll.qlIndexFixing(Index1M,$H1733,TRUE,_xll.ohTrigger(RecalcTrigger,Trigger1M)),NA())</f>
        <v>1.2765142618568455E-2</v>
      </c>
      <c r="K1733" s="44">
        <f>IFERROR(_xll.qlIndexFixing(Index3M,H1733,TRUE,_xll.ohTrigger(RecalcTrigger,Trigger3M)),NA())</f>
        <v>1.3036505819836635E-2</v>
      </c>
      <c r="L1733" s="44">
        <f>IFERROR(_xll.qlIndexFixing(Index6M,$H1733,TRUE,_xll.ohTrigger(RecalcTrigger,Trigger6M)),NA())</f>
        <v>1.3100609780742225E-2</v>
      </c>
      <c r="M1733" s="183">
        <f>IFERROR(_xll.qlIndexFixing(Index1Y,$H1733,TRUE,_xll.ohTrigger(RecalcTrigger,Trigger1Y)),NA())</f>
        <v>1.3330593528003842E-2</v>
      </c>
      <c r="N1733" s="182">
        <f>IFERROR(_xll.qlIndexFixing(ONIndex1M,I1733,TRUE,_xll.ohTrigger(RecalcTrigger,Trigger1M)),NA())</f>
        <v>1.2764929245383527E-2</v>
      </c>
      <c r="O1733" s="44">
        <f>IFERROR(_xll.qlIndexFixing(ONIndex3M,I1733,TRUE,_xll.ohTrigger(RecalcTrigger,Trigger3M)),NA())</f>
        <v>1.3041927896759731E-2</v>
      </c>
      <c r="P1733" s="44">
        <f>IFERROR(_xll.qlIndexFixing(ONIndex6M,I1733,TRUE,_xll.ohTrigger(RecalcTrigger,Trigger6M)),NA())</f>
        <v>1.3105608196113394E-2</v>
      </c>
      <c r="Q1733" s="183">
        <f>IFERROR(_xll.qlIndexFixing(ONIndex1Y,I1733,TRUE,_xll.ohTrigger(RecalcTrigger,Trigger1Y)),NA())</f>
        <v>1.333622946747326E-2</v>
      </c>
    </row>
    <row r="1734" spans="2:17" x14ac:dyDescent="0.2">
      <c r="B1734" s="39" t="s">
        <v>42</v>
      </c>
      <c r="D1734" s="42">
        <f>_xll.qlCalendarAdvance(Calendar,$D1733,B1734,"f",FALSE)</f>
        <v>51742</v>
      </c>
      <c r="E1734" s="177">
        <f>_xll.qlInterestRateIndexValueDate(IndexON,D1734)</f>
        <v>51742</v>
      </c>
      <c r="F1734" s="193">
        <f>IFERROR(_xll.qlIndexFixing(IndexON,D1734,TRUE,_xll.ohTrigger(RecalcTrigger,TriggerON)),NA())</f>
        <v>1.2855323635356797E-2</v>
      </c>
      <c r="H1734" s="42">
        <f>_xll.qlCalendarAdvance(Calendar,$H1733,B1734,"f",FALSE)</f>
        <v>51742</v>
      </c>
      <c r="I1734" s="177">
        <f>_xll.qlInterestRateIndexValueDate(Index1M,$H1734)</f>
        <v>51746</v>
      </c>
      <c r="J1734" s="182">
        <f>IFERROR(_xll.qlIndexFixing(Index1M,$H1734,TRUE,_xll.ohTrigger(RecalcTrigger,Trigger1M)),NA())</f>
        <v>1.2761626910708479E-2</v>
      </c>
      <c r="K1734" s="44">
        <f>IFERROR(_xll.qlIndexFixing(Index3M,H1734,TRUE,_xll.ohTrigger(RecalcTrigger,Trigger3M)),NA())</f>
        <v>1.3032248509476832E-2</v>
      </c>
      <c r="L1734" s="44">
        <f>IFERROR(_xll.qlIndexFixing(Index6M,$H1734,TRUE,_xll.ohTrigger(RecalcTrigger,Trigger6M)),NA())</f>
        <v>1.3096850391437646E-2</v>
      </c>
      <c r="M1734" s="183">
        <f>IFERROR(_xll.qlIndexFixing(Index1Y,$H1734,TRUE,_xll.ohTrigger(RecalcTrigger,Trigger1Y)),NA())</f>
        <v>1.3326866758752724E-2</v>
      </c>
      <c r="N1734" s="182">
        <f>IFERROR(_xll.qlIndexFixing(ONIndex1M,I1734,TRUE,_xll.ohTrigger(RecalcTrigger,Trigger1M)),NA())</f>
        <v>1.2761391376985287E-2</v>
      </c>
      <c r="O1734" s="44">
        <f>IFERROR(_xll.qlIndexFixing(ONIndex3M,I1734,TRUE,_xll.ohTrigger(RecalcTrigger,Trigger3M)),NA())</f>
        <v>1.3037599246521481E-2</v>
      </c>
      <c r="P1734" s="44">
        <f>IFERROR(_xll.qlIndexFixing(ONIndex6M,I1734,TRUE,_xll.ohTrigger(RecalcTrigger,Trigger6M)),NA())</f>
        <v>1.3101860399720167E-2</v>
      </c>
      <c r="Q1734" s="183">
        <f>IFERROR(_xll.qlIndexFixing(ONIndex1Y,I1734,TRUE,_xll.ohTrigger(RecalcTrigger,Trigger1Y)),NA())</f>
        <v>1.3332544527200341E-2</v>
      </c>
    </row>
    <row r="1735" spans="2:17" x14ac:dyDescent="0.2">
      <c r="B1735" s="39" t="s">
        <v>42</v>
      </c>
      <c r="D1735" s="42">
        <f>_xll.qlCalendarAdvance(Calendar,$D1734,B1735,"f",FALSE)</f>
        <v>51749</v>
      </c>
      <c r="E1735" s="177">
        <f>_xll.qlInterestRateIndexValueDate(IndexON,D1735)</f>
        <v>51749</v>
      </c>
      <c r="F1735" s="193">
        <f>IFERROR(_xll.qlIndexFixing(IndexON,D1735,TRUE,_xll.ohTrigger(RecalcTrigger,TriggerON)),NA())</f>
        <v>1.2851522648871239E-2</v>
      </c>
      <c r="H1735" s="42">
        <f>_xll.qlCalendarAdvance(Calendar,$H1734,B1735,"f",FALSE)</f>
        <v>51749</v>
      </c>
      <c r="I1735" s="177">
        <f>_xll.qlInterestRateIndexValueDate(Index1M,$H1735)</f>
        <v>51753</v>
      </c>
      <c r="J1735" s="182">
        <f>IFERROR(_xll.qlIndexFixing(Index1M,$H1735,TRUE,_xll.ohTrigger(RecalcTrigger,Trigger1M)),NA())</f>
        <v>1.2758083855837654E-2</v>
      </c>
      <c r="K1735" s="44">
        <f>IFERROR(_xll.qlIndexFixing(Index3M,H1735,TRUE,_xll.ohTrigger(RecalcTrigger,Trigger3M)),NA())</f>
        <v>1.302791999127011E-2</v>
      </c>
      <c r="L1735" s="44">
        <f>IFERROR(_xll.qlIndexFixing(Index6M,$H1735,TRUE,_xll.ohTrigger(RecalcTrigger,Trigger6M)),NA())</f>
        <v>1.309301143218957E-2</v>
      </c>
      <c r="M1735" s="183">
        <f>IFERROR(_xll.qlIndexFixing(Index1Y,$H1735,TRUE,_xll.ohTrigger(RecalcTrigger,Trigger1Y)),NA())</f>
        <v>1.3323140541025803E-2</v>
      </c>
      <c r="N1735" s="182">
        <f>IFERROR(_xll.qlIndexFixing(ONIndex1M,I1735,TRUE,_xll.ohTrigger(RecalcTrigger,Trigger1M)),NA())</f>
        <v>1.2757852906428724E-2</v>
      </c>
      <c r="O1735" s="44">
        <f>IFERROR(_xll.qlIndexFixing(ONIndex3M,I1735,TRUE,_xll.ohTrigger(RecalcTrigger,Trigger3M)),NA())</f>
        <v>1.3033272395084339E-2</v>
      </c>
      <c r="P1735" s="44">
        <f>IFERROR(_xll.qlIndexFixing(ONIndex6M,I1735,TRUE,_xll.ohTrigger(RecalcTrigger,Trigger6M)),NA())</f>
        <v>1.3098107622511179E-2</v>
      </c>
      <c r="Q1735" s="183">
        <f>IFERROR(_xll.qlIndexFixing(ONIndex1Y,I1735,TRUE,_xll.ohTrigger(RecalcTrigger,Trigger1Y)),NA())</f>
        <v>1.3328859456711584E-2</v>
      </c>
    </row>
    <row r="1736" spans="2:17" x14ac:dyDescent="0.2">
      <c r="B1736" s="39" t="s">
        <v>42</v>
      </c>
      <c r="D1736" s="42">
        <f>_xll.qlCalendarAdvance(Calendar,$D1735,B1736,"f",FALSE)</f>
        <v>51756</v>
      </c>
      <c r="E1736" s="177">
        <f>_xll.qlInterestRateIndexValueDate(IndexON,D1736)</f>
        <v>51756</v>
      </c>
      <c r="F1736" s="193">
        <f>IFERROR(_xll.qlIndexFixing(IndexON,D1736,TRUE,_xll.ohTrigger(RecalcTrigger,TriggerON)),NA())</f>
        <v>1.2847720896198567E-2</v>
      </c>
      <c r="H1736" s="42">
        <f>_xll.qlCalendarAdvance(Calendar,$H1735,B1736,"f",FALSE)</f>
        <v>51756</v>
      </c>
      <c r="I1736" s="177">
        <f>_xll.qlInterestRateIndexValueDate(Index1M,$H1736)</f>
        <v>51760</v>
      </c>
      <c r="J1736" s="182">
        <f>IFERROR(_xll.qlIndexFixing(Index1M,$H1736,TRUE,_xll.ohTrigger(RecalcTrigger,Trigger1M)),NA())</f>
        <v>1.2754540309853013E-2</v>
      </c>
      <c r="K1736" s="44">
        <f>IFERROR(_xll.qlIndexFixing(Index3M,H1736,TRUE,_xll.ohTrigger(RecalcTrigger,Trigger3M)),NA())</f>
        <v>1.3023593613219574E-2</v>
      </c>
      <c r="L1736" s="44">
        <f>IFERROR(_xll.qlIndexFixing(Index6M,$H1736,TRUE,_xll.ohTrigger(RecalcTrigger,Trigger6M)),NA())</f>
        <v>1.3089167694645935E-2</v>
      </c>
      <c r="M1736" s="183">
        <f>IFERROR(_xll.qlIndexFixing(Index1Y,$H1736,TRUE,_xll.ohTrigger(RecalcTrigger,Trigger1Y)),NA())</f>
        <v>1.3319414900859017E-2</v>
      </c>
      <c r="N1736" s="182">
        <f>IFERROR(_xll.qlIndexFixing(ONIndex1M,I1736,TRUE,_xll.ohTrigger(RecalcTrigger,Trigger1M)),NA())</f>
        <v>1.2754313873282186E-2</v>
      </c>
      <c r="O1736" s="44">
        <f>IFERROR(_xll.qlIndexFixing(ONIndex3M,I1736,TRUE,_xll.ohTrigger(RecalcTrigger,Trigger3M)),NA())</f>
        <v>1.3028947388491474E-2</v>
      </c>
      <c r="P1736" s="44">
        <f>IFERROR(_xll.qlIndexFixing(ONIndex6M,I1736,TRUE,_xll.ohTrigger(RecalcTrigger,Trigger6M)),NA())</f>
        <v>1.3094349881113132E-2</v>
      </c>
      <c r="Q1736" s="183">
        <f>IFERROR(_xll.qlIndexFixing(ONIndex1Y,I1736,TRUE,_xll.ohTrigger(RecalcTrigger,Trigger1Y)),NA())</f>
        <v>1.3325174281666463E-2</v>
      </c>
    </row>
    <row r="1737" spans="2:17" x14ac:dyDescent="0.2">
      <c r="B1737" s="39" t="s">
        <v>42</v>
      </c>
      <c r="D1737" s="42">
        <f>_xll.qlCalendarAdvance(Calendar,$D1736,B1737,"f",FALSE)</f>
        <v>51763</v>
      </c>
      <c r="E1737" s="177">
        <f>_xll.qlInterestRateIndexValueDate(IndexON,D1737)</f>
        <v>51763</v>
      </c>
      <c r="F1737" s="193">
        <f>IFERROR(_xll.qlIndexFixing(IndexON,D1737,TRUE,_xll.ohTrigger(RecalcTrigger,TriggerON)),NA())</f>
        <v>1.2843918418825595E-2</v>
      </c>
      <c r="H1737" s="42">
        <f>_xll.qlCalendarAdvance(Calendar,$H1736,B1737,"f",FALSE)</f>
        <v>51763</v>
      </c>
      <c r="I1737" s="177">
        <f>_xll.qlInterestRateIndexValueDate(Index1M,$H1737)</f>
        <v>51767</v>
      </c>
      <c r="J1737" s="182">
        <f>IFERROR(_xll.qlIndexFixing(Index1M,$H1737,TRUE,_xll.ohTrigger(RecalcTrigger,Trigger1M)),NA())</f>
        <v>1.2750996312496099E-2</v>
      </c>
      <c r="K1737" s="44">
        <f>IFERROR(_xll.qlIndexFixing(Index3M,H1737,TRUE,_xll.ohTrigger(RecalcTrigger,Trigger3M)),NA())</f>
        <v>1.301926942164509E-2</v>
      </c>
      <c r="L1737" s="44">
        <f>IFERROR(_xll.qlIndexFixing(Index6M,$H1737,TRUE,_xll.ohTrigger(RecalcTrigger,Trigger6M)),NA())</f>
        <v>1.3085319195541043E-2</v>
      </c>
      <c r="M1737" s="183">
        <f>IFERROR(_xll.qlIndexFixing(Index1Y,$H1737,TRUE,_xll.ohTrigger(RecalcTrigger,Trigger1Y)),NA())</f>
        <v>1.3315689864286776E-2</v>
      </c>
      <c r="N1737" s="182">
        <f>IFERROR(_xll.qlIndexFixing(ONIndex1M,I1737,TRUE,_xll.ohTrigger(RecalcTrigger,Trigger1M)),NA())</f>
        <v>1.2750774317433766E-2</v>
      </c>
      <c r="O1737" s="44">
        <f>IFERROR(_xll.qlIndexFixing(ONIndex3M,I1737,TRUE,_xll.ohTrigger(RecalcTrigger,Trigger3M)),NA())</f>
        <v>1.3024624273025864E-2</v>
      </c>
      <c r="P1737" s="44">
        <f>IFERROR(_xll.qlIndexFixing(ONIndex6M,I1737,TRUE,_xll.ohTrigger(RecalcTrigger,Trigger6M)),NA())</f>
        <v>1.3090587192152725E-2</v>
      </c>
      <c r="Q1737" s="183">
        <f>IFERROR(_xll.qlIndexFixing(ONIndex1Y,I1737,TRUE,_xll.ohTrigger(RecalcTrigger,Trigger1Y)),NA())</f>
        <v>1.3321489027884326E-2</v>
      </c>
    </row>
    <row r="1738" spans="2:17" x14ac:dyDescent="0.2">
      <c r="B1738" s="39" t="s">
        <v>42</v>
      </c>
      <c r="D1738" s="42">
        <f>_xll.qlCalendarAdvance(Calendar,$D1737,B1738,"f",FALSE)</f>
        <v>51770</v>
      </c>
      <c r="E1738" s="177">
        <f>_xll.qlInterestRateIndexValueDate(IndexON,D1738)</f>
        <v>51770</v>
      </c>
      <c r="F1738" s="193">
        <f>IFERROR(_xll.qlIndexFixing(IndexON,D1738,TRUE,_xll.ohTrigger(RecalcTrigger,TriggerON)),NA())</f>
        <v>1.2840115258478946E-2</v>
      </c>
      <c r="H1738" s="42">
        <f>_xll.qlCalendarAdvance(Calendar,$H1737,B1738,"f",FALSE)</f>
        <v>51770</v>
      </c>
      <c r="I1738" s="177">
        <f>_xll.qlInterestRateIndexValueDate(Index1M,$H1738)</f>
        <v>51774</v>
      </c>
      <c r="J1738" s="182">
        <f>IFERROR(_xll.qlIndexFixing(Index1M,$H1738,TRUE,_xll.ohTrigger(RecalcTrigger,Trigger1M)),NA())</f>
        <v>1.2747424302370995E-2</v>
      </c>
      <c r="K1738" s="44">
        <f>IFERROR(_xll.qlIndexFixing(Index3M,H1738,TRUE,_xll.ohTrigger(RecalcTrigger,Trigger3M)),NA())</f>
        <v>1.3014874189062187E-2</v>
      </c>
      <c r="L1738" s="44">
        <f>IFERROR(_xll.qlIndexFixing(Index6M,$H1738,TRUE,_xll.ohTrigger(RecalcTrigger,Trigger6M)),NA())</f>
        <v>1.3081465951608763E-2</v>
      </c>
      <c r="M1738" s="183">
        <f>IFERROR(_xll.qlIndexFixing(Index1Y,$H1738,TRUE,_xll.ohTrigger(RecalcTrigger,Trigger1Y)),NA())</f>
        <v>1.3311965457344801E-2</v>
      </c>
      <c r="N1738" s="182">
        <f>IFERROR(_xll.qlIndexFixing(ONIndex1M,I1738,TRUE,_xll.ohTrigger(RecalcTrigger,Trigger1M)),NA())</f>
        <v>1.2747234278451813E-2</v>
      </c>
      <c r="O1738" s="44">
        <f>IFERROR(_xll.qlIndexFixing(ONIndex3M,I1738,TRUE,_xll.ohTrigger(RecalcTrigger,Trigger3M)),NA())</f>
        <v>1.3020303094650743E-2</v>
      </c>
      <c r="P1738" s="44">
        <f>IFERROR(_xll.qlIndexFixing(ONIndex6M,I1738,TRUE,_xll.ohTrigger(RecalcTrigger,Trigger6M)),NA())</f>
        <v>1.3086819572096786E-2</v>
      </c>
      <c r="Q1738" s="183">
        <f>IFERROR(_xll.qlIndexFixing(ONIndex1Y,I1738,TRUE,_xll.ohTrigger(RecalcTrigger,Trigger1Y)),NA())</f>
        <v>1.3317803720864774E-2</v>
      </c>
    </row>
    <row r="1739" spans="2:17" x14ac:dyDescent="0.2">
      <c r="B1739" s="39" t="s">
        <v>42</v>
      </c>
      <c r="D1739" s="42">
        <f>_xll.qlCalendarAdvance(Calendar,$D1738,B1739,"f",FALSE)</f>
        <v>51777</v>
      </c>
      <c r="E1739" s="177">
        <f>_xll.qlInterestRateIndexValueDate(IndexON,D1739)</f>
        <v>51777</v>
      </c>
      <c r="F1739" s="193">
        <f>IFERROR(_xll.qlIndexFixing(IndexON,D1739,TRUE,_xll.ohTrigger(RecalcTrigger,TriggerON)),NA())</f>
        <v>1.2836311456565497E-2</v>
      </c>
      <c r="H1739" s="42">
        <f>_xll.qlCalendarAdvance(Calendar,$H1738,B1739,"f",FALSE)</f>
        <v>51777</v>
      </c>
      <c r="I1739" s="177">
        <f>_xll.qlInterestRateIndexValueDate(Index1M,$H1739)</f>
        <v>51781</v>
      </c>
      <c r="J1739" s="182">
        <f>IFERROR(_xll.qlIndexFixing(Index1M,$H1739,TRUE,_xll.ohTrigger(RecalcTrigger,Trigger1M)),NA())</f>
        <v>1.27438793730609E-2</v>
      </c>
      <c r="K1739" s="44">
        <f>IFERROR(_xll.qlIndexFixing(Index3M,H1739,TRUE,_xll.ohTrigger(RecalcTrigger,Trigger3M)),NA())</f>
        <v>1.3010554525299848E-2</v>
      </c>
      <c r="L1739" s="44">
        <f>IFERROR(_xll.qlIndexFixing(Index6M,$H1739,TRUE,_xll.ohTrigger(RecalcTrigger,Trigger6M)),NA())</f>
        <v>1.3077567769602836E-2</v>
      </c>
      <c r="M1739" s="183">
        <f>IFERROR(_xll.qlIndexFixing(Index1Y,$H1739,TRUE,_xll.ohTrigger(RecalcTrigger,Trigger1Y)),NA())</f>
        <v>1.3308241706067061E-2</v>
      </c>
      <c r="N1739" s="182">
        <f>IFERROR(_xll.qlIndexFixing(ONIndex1M,I1739,TRUE,_xll.ohTrigger(RecalcTrigger,Trigger1M)),NA())</f>
        <v>1.2743693795984612E-2</v>
      </c>
      <c r="O1739" s="44">
        <f>IFERROR(_xll.qlIndexFixing(ONIndex3M,I1739,TRUE,_xll.ohTrigger(RecalcTrigger,Trigger3M)),NA())</f>
        <v>1.301598389996883E-2</v>
      </c>
      <c r="P1739" s="44">
        <f>IFERROR(_xll.qlIndexFixing(ONIndex6M,I1739,TRUE,_xll.ohTrigger(RecalcTrigger,Trigger6M)),NA())</f>
        <v>1.3083047037651951E-2</v>
      </c>
      <c r="Q1739" s="183">
        <f>IFERROR(_xll.qlIndexFixing(ONIndex1Y,I1739,TRUE,_xll.ohTrigger(RecalcTrigger,Trigger1Y)),NA())</f>
        <v>1.3314118386347218E-2</v>
      </c>
    </row>
    <row r="1740" spans="2:17" x14ac:dyDescent="0.2">
      <c r="B1740" s="39" t="s">
        <v>42</v>
      </c>
      <c r="D1740" s="42">
        <f>_xll.qlCalendarAdvance(Calendar,$D1739,B1740,"f",FALSE)</f>
        <v>51784</v>
      </c>
      <c r="E1740" s="177">
        <f>_xll.qlInterestRateIndexValueDate(IndexON,D1740)</f>
        <v>51784</v>
      </c>
      <c r="F1740" s="193">
        <f>IFERROR(_xll.qlIndexFixing(IndexON,D1740,TRUE,_xll.ohTrigger(RecalcTrigger,TriggerON)),NA())</f>
        <v>1.2832507054731934E-2</v>
      </c>
      <c r="H1740" s="42">
        <f>_xll.qlCalendarAdvance(Calendar,$H1739,B1740,"f",FALSE)</f>
        <v>51784</v>
      </c>
      <c r="I1740" s="177">
        <f>_xll.qlInterestRateIndexValueDate(Index1M,$H1740)</f>
        <v>51788</v>
      </c>
      <c r="J1740" s="182">
        <f>IFERROR(_xll.qlIndexFixing(Index1M,$H1740,TRUE,_xll.ohTrigger(RecalcTrigger,Trigger1M)),NA())</f>
        <v>1.2740334114450346E-2</v>
      </c>
      <c r="K1740" s="44">
        <f>IFERROR(_xll.qlIndexFixing(Index3M,H1740,TRUE,_xll.ohTrigger(RecalcTrigger,Trigger3M)),NA())</f>
        <v>1.3006237190418945E-2</v>
      </c>
      <c r="L1740" s="44">
        <f>IFERROR(_xll.qlIndexFixing(Index6M,$H1740,TRUE,_xll.ohTrigger(RecalcTrigger,Trigger6M)),NA())</f>
        <v>1.3073745296197507E-2</v>
      </c>
      <c r="M1740" s="183">
        <f>IFERROR(_xll.qlIndexFixing(Index1Y,$H1740,TRUE,_xll.ohTrigger(RecalcTrigger,Trigger1Y)),NA())</f>
        <v>1.3304518636487746E-2</v>
      </c>
      <c r="N1740" s="182">
        <f>IFERROR(_xll.qlIndexFixing(ONIndex1M,I1740,TRUE,_xll.ohTrigger(RecalcTrigger,Trigger1M)),NA())</f>
        <v>1.2740152909920255E-2</v>
      </c>
      <c r="O1740" s="44">
        <f>IFERROR(_xll.qlIndexFixing(ONIndex3M,I1740,TRUE,_xll.ohTrigger(RecalcTrigger,Trigger3M)),NA())</f>
        <v>1.3011666734623617E-2</v>
      </c>
      <c r="P1740" s="44">
        <f>IFERROR(_xll.qlIndexFixing(ONIndex6M,I1740,TRUE,_xll.ohTrigger(RecalcTrigger,Trigger6M)),NA())</f>
        <v>1.3079269605285049E-2</v>
      </c>
      <c r="Q1740" s="183">
        <f>IFERROR(_xll.qlIndexFixing(ONIndex1Y,I1740,TRUE,_xll.ohTrigger(RecalcTrigger,Trigger1Y)),NA())</f>
        <v>1.3310433050151005E-2</v>
      </c>
    </row>
    <row r="1741" spans="2:17" x14ac:dyDescent="0.2">
      <c r="B1741" s="39" t="s">
        <v>42</v>
      </c>
      <c r="D1741" s="42">
        <f>_xll.qlCalendarAdvance(Calendar,$D1740,B1741,"f",FALSE)</f>
        <v>51791</v>
      </c>
      <c r="E1741" s="177">
        <f>_xll.qlInterestRateIndexValueDate(IndexON,D1741)</f>
        <v>51791</v>
      </c>
      <c r="F1741" s="193">
        <f>IFERROR(_xll.qlIndexFixing(IndexON,D1741,TRUE,_xll.ohTrigger(RecalcTrigger,TriggerON)),NA())</f>
        <v>1.2828702094545008E-2</v>
      </c>
      <c r="H1741" s="42">
        <f>_xll.qlCalendarAdvance(Calendar,$H1740,B1741,"f",FALSE)</f>
        <v>51791</v>
      </c>
      <c r="I1741" s="177">
        <f>_xll.qlInterestRateIndexValueDate(Index1M,$H1741)</f>
        <v>51795</v>
      </c>
      <c r="J1741" s="182">
        <f>IFERROR(_xll.qlIndexFixing(Index1M,$H1741,TRUE,_xll.ohTrigger(RecalcTrigger,Trigger1M)),NA())</f>
        <v>1.2736788566280449E-2</v>
      </c>
      <c r="K1741" s="44">
        <f>IFERROR(_xll.qlIndexFixing(Index3M,H1741,TRUE,_xll.ohTrigger(RecalcTrigger,Trigger3M)),NA())</f>
        <v>1.3001922230743292E-2</v>
      </c>
      <c r="L1741" s="44">
        <f>IFERROR(_xll.qlIndexFixing(Index6M,$H1741,TRUE,_xll.ohTrigger(RecalcTrigger,Trigger6M)),NA())</f>
        <v>1.3069877918184949E-2</v>
      </c>
      <c r="M1741" s="183">
        <f>IFERROR(_xll.qlIndexFixing(Index1Y,$H1741,TRUE,_xll.ohTrigger(RecalcTrigger,Trigger1Y)),NA())</f>
        <v>1.3300796274640165E-2</v>
      </c>
      <c r="N1741" s="182">
        <f>IFERROR(_xll.qlIndexFixing(ONIndex1M,I1741,TRUE,_xll.ohTrigger(RecalcTrigger,Trigger1M)),NA())</f>
        <v>1.2736611659747155E-2</v>
      </c>
      <c r="O1741" s="44">
        <f>IFERROR(_xll.qlIndexFixing(ONIndex3M,I1741,TRUE,_xll.ohTrigger(RecalcTrigger,Trigger3M)),NA())</f>
        <v>1.3007351645217824E-2</v>
      </c>
      <c r="P1741" s="44">
        <f>IFERROR(_xll.qlIndexFixing(ONIndex6M,I1741,TRUE,_xll.ohTrigger(RecalcTrigger,Trigger6M)),NA())</f>
        <v>1.3075487291862586E-2</v>
      </c>
      <c r="Q1741" s="183">
        <f>IFERROR(_xll.qlIndexFixing(ONIndex1Y,I1741,TRUE,_xll.ohTrigger(RecalcTrigger,Trigger1Y)),NA())</f>
        <v>1.3306747738015545E-2</v>
      </c>
    </row>
    <row r="1742" spans="2:17" x14ac:dyDescent="0.2">
      <c r="B1742" s="39" t="s">
        <v>42</v>
      </c>
      <c r="D1742" s="42">
        <f>_xll.qlCalendarAdvance(Calendar,$D1741,B1742,"f",FALSE)</f>
        <v>51798</v>
      </c>
      <c r="E1742" s="177">
        <f>_xll.qlInterestRateIndexValueDate(IndexON,D1742)</f>
        <v>51798</v>
      </c>
      <c r="F1742" s="193">
        <f>IFERROR(_xll.qlIndexFixing(IndexON,D1742,TRUE,_xll.ohTrigger(RecalcTrigger,TriggerON)),NA())</f>
        <v>1.2824896617491532E-2</v>
      </c>
      <c r="H1742" s="42">
        <f>_xll.qlCalendarAdvance(Calendar,$H1741,B1742,"f",FALSE)</f>
        <v>51798</v>
      </c>
      <c r="I1742" s="177">
        <f>_xll.qlInterestRateIndexValueDate(Index1M,$H1742)</f>
        <v>51802</v>
      </c>
      <c r="J1742" s="182">
        <f>IFERROR(_xll.qlIndexFixing(Index1M,$H1742,TRUE,_xll.ohTrigger(RecalcTrigger,Trigger1M)),NA())</f>
        <v>1.2733242768289741E-2</v>
      </c>
      <c r="K1742" s="44">
        <f>IFERROR(_xll.qlIndexFixing(Index3M,H1742,TRUE,_xll.ohTrigger(RecalcTrigger,Trigger3M)),NA())</f>
        <v>1.2997609692592359E-2</v>
      </c>
      <c r="L1742" s="44">
        <f>IFERROR(_xll.qlIndexFixing(Index6M,$H1742,TRUE,_xll.ohTrigger(RecalcTrigger,Trigger6M)),NA())</f>
        <v>1.306600586227959E-2</v>
      </c>
      <c r="M1742" s="183">
        <f>IFERROR(_xll.qlIndexFixing(Index1Y,$H1742,TRUE,_xll.ohTrigger(RecalcTrigger,Trigger1Y)),NA())</f>
        <v>1.3297074646558073E-2</v>
      </c>
      <c r="N1742" s="182">
        <f>IFERROR(_xll.qlIndexFixing(ONIndex1M,I1742,TRUE,_xll.ohTrigger(RecalcTrigger,Trigger1M)),NA())</f>
        <v>1.2733070085353404E-2</v>
      </c>
      <c r="O1742" s="44">
        <f>IFERROR(_xll.qlIndexFixing(ONIndex3M,I1742,TRUE,_xll.ohTrigger(RecalcTrigger,Trigger3M)),NA())</f>
        <v>1.3003038677794621E-2</v>
      </c>
      <c r="P1742" s="44">
        <f>IFERROR(_xll.qlIndexFixing(ONIndex6M,I1742,TRUE,_xll.ohTrigger(RecalcTrigger,Trigger6M)),NA())</f>
        <v>1.3071700113771456E-2</v>
      </c>
      <c r="Q1742" s="183">
        <f>IFERROR(_xll.qlIndexFixing(ONIndex1Y,I1742,TRUE,_xll.ohTrigger(RecalcTrigger,Trigger1Y)),NA())</f>
        <v>1.3303062475440441E-2</v>
      </c>
    </row>
    <row r="1743" spans="2:17" x14ac:dyDescent="0.2">
      <c r="B1743" s="39" t="s">
        <v>42</v>
      </c>
      <c r="D1743" s="42">
        <f>_xll.qlCalendarAdvance(Calendar,$D1742,B1743,"f",FALSE)</f>
        <v>51805</v>
      </c>
      <c r="E1743" s="177">
        <f>_xll.qlInterestRateIndexValueDate(IndexON,D1743)</f>
        <v>51805</v>
      </c>
      <c r="F1743" s="193">
        <f>IFERROR(_xll.qlIndexFixing(IndexON,D1743,TRUE,_xll.ohTrigger(RecalcTrigger,TriggerON)),NA())</f>
        <v>1.2821090665138257E-2</v>
      </c>
      <c r="H1743" s="42">
        <f>_xll.qlCalendarAdvance(Calendar,$H1742,B1743,"f",FALSE)</f>
        <v>51805</v>
      </c>
      <c r="I1743" s="177">
        <f>_xll.qlInterestRateIndexValueDate(Index1M,$H1743)</f>
        <v>51809</v>
      </c>
      <c r="J1743" s="182">
        <f>IFERROR(_xll.qlIndexFixing(Index1M,$H1743,TRUE,_xll.ohTrigger(RecalcTrigger,Trigger1M)),NA())</f>
        <v>1.2729725074807519E-2</v>
      </c>
      <c r="K1743" s="44">
        <f>IFERROR(_xll.qlIndexFixing(Index3M,H1743,TRUE,_xll.ohTrigger(RecalcTrigger,Trigger3M)),NA())</f>
        <v>1.2993299622289959E-2</v>
      </c>
      <c r="L1743" s="44">
        <f>IFERROR(_xll.qlIndexFixing(Index6M,$H1743,TRUE,_xll.ohTrigger(RecalcTrigger,Trigger6M)),NA())</f>
        <v>1.3062129145214861E-2</v>
      </c>
      <c r="M1743" s="183">
        <f>IFERROR(_xll.qlIndexFixing(Index1Y,$H1743,TRUE,_xll.ohTrigger(RecalcTrigger,Trigger1Y)),NA())</f>
        <v>1.3293353778273903E-2</v>
      </c>
      <c r="N1743" s="182">
        <f>IFERROR(_xll.qlIndexFixing(ONIndex1M,I1743,TRUE,_xll.ohTrigger(RecalcTrigger,Trigger1M)),NA())</f>
        <v>1.272952822614748E-2</v>
      </c>
      <c r="O1743" s="44">
        <f>IFERROR(_xll.qlIndexFixing(ONIndex3M,I1743,TRUE,_xll.ohTrigger(RecalcTrigger,Trigger3M)),NA())</f>
        <v>1.2998727878477112E-2</v>
      </c>
      <c r="P1743" s="44">
        <f>IFERROR(_xll.qlIndexFixing(ONIndex6M,I1743,TRUE,_xll.ohTrigger(RecalcTrigger,Trigger6M)),NA())</f>
        <v>1.3067908087638358E-2</v>
      </c>
      <c r="Q1743" s="183">
        <f>IFERROR(_xll.qlIndexFixing(ONIndex1Y,I1743,TRUE,_xll.ohTrigger(RecalcTrigger,Trigger1Y)),NA())</f>
        <v>1.3299377288165104E-2</v>
      </c>
    </row>
    <row r="1744" spans="2:17" x14ac:dyDescent="0.2">
      <c r="B1744" s="39" t="s">
        <v>42</v>
      </c>
      <c r="D1744" s="42">
        <f>_xll.qlCalendarAdvance(Calendar,$D1743,B1744,"f",FALSE)</f>
        <v>51812</v>
      </c>
      <c r="E1744" s="177">
        <f>_xll.qlInterestRateIndexValueDate(IndexON,D1744)</f>
        <v>51812</v>
      </c>
      <c r="F1744" s="193">
        <f>IFERROR(_xll.qlIndexFixing(IndexON,D1744,TRUE,_xll.ohTrigger(RecalcTrigger,TriggerON)),NA())</f>
        <v>1.2817284279211805E-2</v>
      </c>
      <c r="H1744" s="42">
        <f>_xll.qlCalendarAdvance(Calendar,$H1743,B1744,"f",FALSE)</f>
        <v>51812</v>
      </c>
      <c r="I1744" s="177">
        <f>_xll.qlInterestRateIndexValueDate(Index1M,$H1744)</f>
        <v>51816</v>
      </c>
      <c r="J1744" s="182">
        <f>IFERROR(_xll.qlIndexFixing(Index1M,$H1744,TRUE,_xll.ohTrigger(RecalcTrigger,Trigger1M)),NA())</f>
        <v>1.2726179030488005E-2</v>
      </c>
      <c r="K1744" s="44">
        <f>IFERROR(_xll.qlIndexFixing(Index3M,H1744,TRUE,_xll.ohTrigger(RecalcTrigger,Trigger3M)),NA())</f>
        <v>1.2988992066154694E-2</v>
      </c>
      <c r="L1744" s="44">
        <f>IFERROR(_xll.qlIndexFixing(Index6M,$H1744,TRUE,_xll.ohTrigger(RecalcTrigger,Trigger6M)),NA())</f>
        <v>1.305824778372419E-2</v>
      </c>
      <c r="M1744" s="183">
        <f>IFERROR(_xll.qlIndexFixing(Index1Y,$H1744,TRUE,_xll.ohTrigger(RecalcTrigger,Trigger1Y)),NA())</f>
        <v>1.328963369582075E-2</v>
      </c>
      <c r="N1744" s="182">
        <f>IFERROR(_xll.qlIndexFixing(ONIndex1M,I1744,TRUE,_xll.ohTrigger(RecalcTrigger,Trigger1M)),NA())</f>
        <v>1.2725986122177346E-2</v>
      </c>
      <c r="O1744" s="44">
        <f>IFERROR(_xll.qlIndexFixing(ONIndex3M,I1744,TRUE,_xll.ohTrigger(RecalcTrigger,Trigger3M)),NA())</f>
        <v>1.2994419293308468E-2</v>
      </c>
      <c r="P1744" s="44">
        <f>IFERROR(_xll.qlIndexFixing(ONIndex6M,I1744,TRUE,_xll.ohTrigger(RecalcTrigger,Trigger6M)),NA())</f>
        <v>1.3064111230089992E-2</v>
      </c>
      <c r="Q1744" s="183">
        <f>IFERROR(_xll.qlIndexFixing(ONIndex1Y,I1744,TRUE,_xll.ohTrigger(RecalcTrigger,Trigger1Y)),NA())</f>
        <v>1.3295692201928944E-2</v>
      </c>
    </row>
    <row r="1745" spans="2:17" x14ac:dyDescent="0.2">
      <c r="B1745" s="39" t="s">
        <v>42</v>
      </c>
      <c r="D1745" s="42">
        <f>_xll.qlCalendarAdvance(Calendar,$D1744,B1745,"f",FALSE)</f>
        <v>51819</v>
      </c>
      <c r="E1745" s="177">
        <f>_xll.qlInterestRateIndexValueDate(IndexON,D1745)</f>
        <v>51819</v>
      </c>
      <c r="F1745" s="193">
        <f>IFERROR(_xll.qlIndexFixing(IndexON,D1745,TRUE,_xll.ohTrigger(RecalcTrigger,TriggerON)),NA())</f>
        <v>1.2813477500879245E-2</v>
      </c>
      <c r="H1745" s="42">
        <f>_xll.qlCalendarAdvance(Calendar,$H1744,B1745,"f",FALSE)</f>
        <v>51819</v>
      </c>
      <c r="I1745" s="177">
        <f>_xll.qlInterestRateIndexValueDate(Index1M,$H1745)</f>
        <v>51823</v>
      </c>
      <c r="J1745" s="182">
        <f>IFERROR(_xll.qlIndexFixing(Index1M,$H1745,TRUE,_xll.ohTrigger(RecalcTrigger,Trigger1M)),NA())</f>
        <v>1.2722632852696591E-2</v>
      </c>
      <c r="K1745" s="44">
        <f>IFERROR(_xll.qlIndexFixing(Index3M,H1745,TRUE,_xll.ohTrigger(RecalcTrigger,Trigger3M)),NA())</f>
        <v>1.2984687070508642E-2</v>
      </c>
      <c r="L1745" s="44">
        <f>IFERROR(_xll.qlIndexFixing(Index6M,$H1745,TRUE,_xll.ohTrigger(RecalcTrigger,Trigger6M)),NA())</f>
        <v>1.3054361794540127E-2</v>
      </c>
      <c r="M1745" s="183">
        <f>IFERROR(_xll.qlIndexFixing(Index1Y,$H1745,TRUE,_xll.ohTrigger(RecalcTrigger,Trigger1Y)),NA())</f>
        <v>1.3285914425230173E-2</v>
      </c>
      <c r="N1745" s="182">
        <f>IFERROR(_xll.qlIndexFixing(ONIndex1M,I1745,TRUE,_xll.ohTrigger(RecalcTrigger,Trigger1M)),NA())</f>
        <v>1.2722443812851481E-2</v>
      </c>
      <c r="O1745" s="44">
        <f>IFERROR(_xll.qlIndexFixing(ONIndex3M,I1745,TRUE,_xll.ohTrigger(RecalcTrigger,Trigger3M)),NA())</f>
        <v>1.2990112968811474E-2</v>
      </c>
      <c r="P1745" s="44">
        <f>IFERROR(_xll.qlIndexFixing(ONIndex6M,I1745,TRUE,_xll.ohTrigger(RecalcTrigger,Trigger6M)),NA())</f>
        <v>1.3060309557753058E-2</v>
      </c>
      <c r="Q1745" s="183">
        <f>IFERROR(_xll.qlIndexFixing(ONIndex1Y,I1745,TRUE,_xll.ohTrigger(RecalcTrigger,Trigger1Y)),NA())</f>
        <v>1.3292007242471371E-2</v>
      </c>
    </row>
    <row r="1746" spans="2:17" x14ac:dyDescent="0.2">
      <c r="B1746" s="39" t="s">
        <v>42</v>
      </c>
      <c r="D1746" s="42">
        <f>_xll.qlCalendarAdvance(Calendar,$D1745,B1746,"f",FALSE)</f>
        <v>51826</v>
      </c>
      <c r="E1746" s="177">
        <f>_xll.qlInterestRateIndexValueDate(IndexON,D1746)</f>
        <v>51826</v>
      </c>
      <c r="F1746" s="193">
        <f>IFERROR(_xll.qlIndexFixing(IndexON,D1746,TRUE,_xll.ohTrigger(RecalcTrigger,TriggerON)),NA())</f>
        <v>1.2809670372107007E-2</v>
      </c>
      <c r="H1746" s="42">
        <f>_xll.qlCalendarAdvance(Calendar,$H1745,B1746,"f",FALSE)</f>
        <v>51826</v>
      </c>
      <c r="I1746" s="177">
        <f>_xll.qlInterestRateIndexValueDate(Index1M,$H1746)</f>
        <v>51830</v>
      </c>
      <c r="J1746" s="182">
        <f>IFERROR(_xll.qlIndexFixing(Index1M,$H1746,TRUE,_xll.ohTrigger(RecalcTrigger,Trigger1M)),NA())</f>
        <v>1.2719029151974925E-2</v>
      </c>
      <c r="K1746" s="44">
        <f>IFERROR(_xll.qlIndexFixing(Index3M,H1746,TRUE,_xll.ohTrigger(RecalcTrigger,Trigger3M)),NA())</f>
        <v>1.2980384681673011E-2</v>
      </c>
      <c r="L1746" s="44">
        <f>IFERROR(_xll.qlIndexFixing(Index6M,$H1746,TRUE,_xll.ohTrigger(RecalcTrigger,Trigger6M)),NA())</f>
        <v>1.3050471194396535E-2</v>
      </c>
      <c r="M1746" s="183">
        <f>IFERROR(_xll.qlIndexFixing(Index1Y,$H1746,TRUE,_xll.ohTrigger(RecalcTrigger,Trigger1Y)),NA())</f>
        <v>1.3282195992534173E-2</v>
      </c>
      <c r="N1746" s="182">
        <f>IFERROR(_xll.qlIndexFixing(ONIndex1M,I1746,TRUE,_xll.ohTrigger(RecalcTrigger,Trigger1M)),NA())</f>
        <v>1.2718901338137911E-2</v>
      </c>
      <c r="O1746" s="44">
        <f>IFERROR(_xll.qlIndexFixing(ONIndex3M,I1746,TRUE,_xll.ohTrigger(RecalcTrigger,Trigger3M)),NA())</f>
        <v>1.2985808951029298E-2</v>
      </c>
      <c r="P1746" s="44">
        <f>IFERROR(_xll.qlIndexFixing(ONIndex6M,I1746,TRUE,_xll.ohTrigger(RecalcTrigger,Trigger6M)),NA())</f>
        <v>1.3056503087094384E-2</v>
      </c>
      <c r="Q1746" s="183">
        <f>IFERROR(_xll.qlIndexFixing(ONIndex1Y,I1746,TRUE,_xll.ohTrigger(RecalcTrigger,Trigger1Y)),NA())</f>
        <v>1.328832243545186E-2</v>
      </c>
    </row>
    <row r="1747" spans="2:17" x14ac:dyDescent="0.2">
      <c r="B1747" s="39" t="s">
        <v>42</v>
      </c>
      <c r="D1747" s="42">
        <f>_xll.qlCalendarAdvance(Calendar,$D1746,B1747,"f",FALSE)</f>
        <v>51833</v>
      </c>
      <c r="E1747" s="177">
        <f>_xll.qlInterestRateIndexValueDate(IndexON,D1747)</f>
        <v>51833</v>
      </c>
      <c r="F1747" s="193">
        <f>IFERROR(_xll.qlIndexFixing(IndexON,D1747,TRUE,_xll.ohTrigger(RecalcTrigger,TriggerON)),NA())</f>
        <v>1.280586293430197E-2</v>
      </c>
      <c r="H1747" s="42">
        <f>_xll.qlCalendarAdvance(Calendar,$H1746,B1747,"f",FALSE)</f>
        <v>51833</v>
      </c>
      <c r="I1747" s="177">
        <f>_xll.qlInterestRateIndexValueDate(Index1M,$H1747)</f>
        <v>51837</v>
      </c>
      <c r="J1747" s="182">
        <f>IFERROR(_xll.qlIndexFixing(Index1M,$H1747,TRUE,_xll.ohTrigger(RecalcTrigger,Trigger1M)),NA())</f>
        <v>1.2715511421888268E-2</v>
      </c>
      <c r="K1747" s="44">
        <f>IFERROR(_xll.qlIndexFixing(Index3M,H1747,TRUE,_xll.ohTrigger(RecalcTrigger,Trigger3M)),NA())</f>
        <v>1.2976157952577906E-2</v>
      </c>
      <c r="L1747" s="44">
        <f>IFERROR(_xll.qlIndexFixing(Index6M,$H1747,TRUE,_xll.ohTrigger(RecalcTrigger,Trigger6M)),NA())</f>
        <v>1.3046576000025968E-2</v>
      </c>
      <c r="M1747" s="183">
        <f>IFERROR(_xll.qlIndexFixing(Index1Y,$H1747,TRUE,_xll.ohTrigger(RecalcTrigger,Trigger1Y)),NA())</f>
        <v>1.3278478423763871E-2</v>
      </c>
      <c r="N1747" s="182">
        <f>IFERROR(_xll.qlIndexFixing(ONIndex1M,I1747,TRUE,_xll.ohTrigger(RecalcTrigger,Trigger1M)),NA())</f>
        <v>1.2715358737445115E-2</v>
      </c>
      <c r="O1747" s="44">
        <f>IFERROR(_xll.qlIndexFixing(ONIndex3M,I1747,TRUE,_xll.ohTrigger(RecalcTrigger,Trigger3M)),NA())</f>
        <v>1.2981507286005112E-2</v>
      </c>
      <c r="P1747" s="44">
        <f>IFERROR(_xll.qlIndexFixing(ONIndex6M,I1747,TRUE,_xll.ohTrigger(RecalcTrigger,Trigger6M)),NA())</f>
        <v>1.3052691834820607E-2</v>
      </c>
      <c r="Q1747" s="183">
        <f>IFERROR(_xll.qlIndexFixing(ONIndex1Y,I1747,TRUE,_xll.ohTrigger(RecalcTrigger,Trigger1Y)),NA())</f>
        <v>1.3284637806529886E-2</v>
      </c>
    </row>
    <row r="1748" spans="2:17" x14ac:dyDescent="0.2">
      <c r="B1748" s="39" t="s">
        <v>42</v>
      </c>
      <c r="D1748" s="42">
        <f>_xll.qlCalendarAdvance(Calendar,$D1747,B1748,"f",FALSE)</f>
        <v>51840</v>
      </c>
      <c r="E1748" s="177">
        <f>_xll.qlInterestRateIndexValueDate(IndexON,D1748)</f>
        <v>51840</v>
      </c>
      <c r="F1748" s="193">
        <f>IFERROR(_xll.qlIndexFixing(IndexON,D1748,TRUE,_xll.ohTrigger(RecalcTrigger,TriggerON)),NA())</f>
        <v>1.2802055229030884E-2</v>
      </c>
      <c r="H1748" s="42">
        <f>_xll.qlCalendarAdvance(Calendar,$H1747,B1748,"f",FALSE)</f>
        <v>51840</v>
      </c>
      <c r="I1748" s="177">
        <f>_xll.qlInterestRateIndexValueDate(Index1M,$H1748)</f>
        <v>51844</v>
      </c>
      <c r="J1748" s="182">
        <f>IFERROR(_xll.qlIndexFixing(Index1M,$H1748,TRUE,_xll.ohTrigger(RecalcTrigger,Trigger1M)),NA())</f>
        <v>1.2711964959489678E-2</v>
      </c>
      <c r="K1748" s="44">
        <f>IFERROR(_xll.qlIndexFixing(Index3M,H1748,TRUE,_xll.ohTrigger(RecalcTrigger,Trigger3M)),NA())</f>
        <v>1.297186086937172E-2</v>
      </c>
      <c r="L1748" s="44">
        <f>IFERROR(_xll.qlIndexFixing(Index6M,$H1748,TRUE,_xll.ohTrigger(RecalcTrigger,Trigger6M)),NA())</f>
        <v>1.3042676228160972E-2</v>
      </c>
      <c r="M1748" s="183">
        <f>IFERROR(_xll.qlIndexFixing(Index1Y,$H1748,TRUE,_xll.ohTrigger(RecalcTrigger,Trigger1Y)),NA())</f>
        <v>1.3274761744950608E-2</v>
      </c>
      <c r="N1748" s="182">
        <f>IFERROR(_xll.qlIndexFixing(ONIndex1M,I1748,TRUE,_xll.ohTrigger(RecalcTrigger,Trigger1M)),NA())</f>
        <v>1.2711816050661184E-2</v>
      </c>
      <c r="O1748" s="44">
        <f>IFERROR(_xll.qlIndexFixing(ONIndex3M,I1748,TRUE,_xll.ohTrigger(RecalcTrigger,Trigger3M)),NA())</f>
        <v>1.2977208020021891E-2</v>
      </c>
      <c r="P1748" s="44">
        <f>IFERROR(_xll.qlIndexFixing(ONIndex6M,I1748,TRUE,_xll.ohTrigger(RecalcTrigger,Trigger6M)),NA())</f>
        <v>1.3048875817558425E-2</v>
      </c>
      <c r="Q1748" s="183">
        <f>IFERROR(_xll.qlIndexFixing(ONIndex1Y,I1748,TRUE,_xll.ohTrigger(RecalcTrigger,Trigger1Y)),NA())</f>
        <v>1.3280953381364924E-2</v>
      </c>
    </row>
    <row r="1749" spans="2:17" x14ac:dyDescent="0.2">
      <c r="B1749" s="39" t="s">
        <v>42</v>
      </c>
      <c r="D1749" s="42">
        <f>_xll.qlCalendarAdvance(Calendar,$D1748,B1749,"f",FALSE)</f>
        <v>51847</v>
      </c>
      <c r="E1749" s="177">
        <f>_xll.qlInterestRateIndexValueDate(IndexON,D1749)</f>
        <v>51847</v>
      </c>
      <c r="F1749" s="193">
        <f>IFERROR(_xll.qlIndexFixing(IndexON,D1749,TRUE,_xll.ohTrigger(RecalcTrigger,TriggerON)),NA())</f>
        <v>1.2798247297860499E-2</v>
      </c>
      <c r="H1749" s="42">
        <f>_xll.qlCalendarAdvance(Calendar,$H1748,B1749,"f",FALSE)</f>
        <v>51847</v>
      </c>
      <c r="I1749" s="177">
        <f>_xll.qlInterestRateIndexValueDate(Index1M,$H1749)</f>
        <v>51851</v>
      </c>
      <c r="J1749" s="182">
        <f>IFERROR(_xll.qlIndexFixing(Index1M,$H1749,TRUE,_xll.ohTrigger(RecalcTrigger,Trigger1M)),NA())</f>
        <v>1.2708418525442603E-2</v>
      </c>
      <c r="K1749" s="44">
        <f>IFERROR(_xll.qlIndexFixing(Index3M,H1749,TRUE,_xll.ohTrigger(RecalcTrigger,Trigger3M)),NA())</f>
        <v>1.2967566528477407E-2</v>
      </c>
      <c r="L1749" s="44">
        <f>IFERROR(_xll.qlIndexFixing(Index6M,$H1749,TRUE,_xll.ohTrigger(RecalcTrigger,Trigger6M)),NA())</f>
        <v>1.3038771895534977E-2</v>
      </c>
      <c r="M1749" s="183">
        <f>IFERROR(_xll.qlIndexFixing(Index1Y,$H1749,TRUE,_xll.ohTrigger(RecalcTrigger,Trigger1Y)),NA())</f>
        <v>1.3271045982124632E-2</v>
      </c>
      <c r="N1749" s="182">
        <f>IFERROR(_xll.qlIndexFixing(ONIndex1M,I1749,TRUE,_xll.ohTrigger(RecalcTrigger,Trigger1M)),NA())</f>
        <v>1.2708273317434404E-2</v>
      </c>
      <c r="O1749" s="44">
        <f>IFERROR(_xll.qlIndexFixing(ONIndex3M,I1749,TRUE,_xll.ohTrigger(RecalcTrigger,Trigger3M)),NA())</f>
        <v>1.2972911199202741E-2</v>
      </c>
      <c r="P1749" s="44">
        <f>IFERROR(_xll.qlIndexFixing(ONIndex6M,I1749,TRUE,_xll.ohTrigger(RecalcTrigger,Trigger6M)),NA())</f>
        <v>1.3045055051774668E-2</v>
      </c>
      <c r="Q1749" s="183">
        <f>IFERROR(_xll.qlIndexFixing(ONIndex1Y,I1749,TRUE,_xll.ohTrigger(RecalcTrigger,Trigger1Y)),NA())</f>
        <v>1.3277269185776319E-2</v>
      </c>
    </row>
    <row r="1750" spans="2:17" x14ac:dyDescent="0.2">
      <c r="B1750" s="39" t="s">
        <v>42</v>
      </c>
      <c r="D1750" s="42">
        <f>_xll.qlCalendarAdvance(Calendar,$D1749,B1750,"f",FALSE)</f>
        <v>51854</v>
      </c>
      <c r="E1750" s="177">
        <f>_xll.qlInterestRateIndexValueDate(IndexON,D1750)</f>
        <v>51854</v>
      </c>
      <c r="F1750" s="193">
        <f>IFERROR(_xll.qlIndexFixing(IndexON,D1750,TRUE,_xll.ohTrigger(RecalcTrigger,TriggerON)),NA())</f>
        <v>1.2794439182197692E-2</v>
      </c>
      <c r="H1750" s="42">
        <f>_xll.qlCalendarAdvance(Calendar,$H1749,B1750,"f",FALSE)</f>
        <v>51854</v>
      </c>
      <c r="I1750" s="177">
        <f>_xll.qlInterestRateIndexValueDate(Index1M,$H1750)</f>
        <v>51858</v>
      </c>
      <c r="J1750" s="182">
        <f>IFERROR(_xll.qlIndexFixing(Index1M,$H1750,TRUE,_xll.ohTrigger(RecalcTrigger,Trigger1M)),NA())</f>
        <v>1.2704872159488156E-2</v>
      </c>
      <c r="K1750" s="44">
        <f>IFERROR(_xll.qlIndexFixing(Index3M,H1750,TRUE,_xll.ohTrigger(RecalcTrigger,Trigger3M)),NA())</f>
        <v>1.2963274976215716E-2</v>
      </c>
      <c r="L1750" s="44">
        <f>IFERROR(_xll.qlIndexFixing(Index6M,$H1750,TRUE,_xll.ohTrigger(RecalcTrigger,Trigger6M)),NA())</f>
        <v>1.3034863018880972E-2</v>
      </c>
      <c r="M1750" s="183">
        <f>IFERROR(_xll.qlIndexFixing(Index1Y,$H1750,TRUE,_xll.ohTrigger(RecalcTrigger,Trigger1Y)),NA())</f>
        <v>1.3267331161316188E-2</v>
      </c>
      <c r="N1750" s="182">
        <f>IFERROR(_xll.qlIndexFixing(ONIndex1M,I1750,TRUE,_xll.ohTrigger(RecalcTrigger,Trigger1M)),NA())</f>
        <v>1.2703660528163851E-2</v>
      </c>
      <c r="O1750" s="44">
        <f>IFERROR(_xll.qlIndexFixing(ONIndex3M,I1750,TRUE,_xll.ohTrigger(RecalcTrigger,Trigger3M)),NA())</f>
        <v>1.296724428812901E-2</v>
      </c>
      <c r="P1750" s="44">
        <f>IFERROR(_xll.qlIndexFixing(ONIndex6M,I1750,TRUE,_xll.ohTrigger(RecalcTrigger,Trigger6M)),NA())</f>
        <v>1.3040060892475225E-2</v>
      </c>
      <c r="Q1750" s="183">
        <f>IFERROR(_xll.qlIndexFixing(ONIndex1Y,I1750,TRUE,_xll.ohTrigger(RecalcTrigger,Trigger1Y)),NA())</f>
        <v>1.3272495801235351E-2</v>
      </c>
    </row>
    <row r="1751" spans="2:17" x14ac:dyDescent="0.2">
      <c r="B1751" s="39" t="s">
        <v>42</v>
      </c>
      <c r="D1751" s="42">
        <f>_xll.qlCalendarAdvance(Calendar,$D1750,B1751,"f",FALSE)</f>
        <v>51862</v>
      </c>
      <c r="E1751" s="177">
        <f>_xll.qlInterestRateIndexValueDate(IndexON,D1751)</f>
        <v>51862</v>
      </c>
      <c r="F1751" s="193">
        <f>IFERROR(_xll.qlIndexFixing(IndexON,D1751,TRUE,_xll.ohTrigger(RecalcTrigger,TriggerON)),NA())</f>
        <v>1.2789997202187209E-2</v>
      </c>
      <c r="H1751" s="42">
        <f>_xll.qlCalendarAdvance(Calendar,$H1750,B1751,"f",FALSE)</f>
        <v>51862</v>
      </c>
      <c r="I1751" s="177">
        <f>_xll.qlInterestRateIndexValueDate(Index1M,$H1751)</f>
        <v>51866</v>
      </c>
      <c r="J1751" s="182">
        <f>IFERROR(_xll.qlIndexFixing(Index1M,$H1751,TRUE,_xll.ohTrigger(RecalcTrigger,Trigger1M)),NA())</f>
        <v>1.2700819304172288E-2</v>
      </c>
      <c r="K1751" s="44">
        <f>IFERROR(_xll.qlIndexFixing(Index3M,H1751,TRUE,_xll.ohTrigger(RecalcTrigger,Trigger3M)),NA())</f>
        <v>1.2958446612969965E-2</v>
      </c>
      <c r="L1751" s="44">
        <f>IFERROR(_xll.qlIndexFixing(Index6M,$H1751,TRUE,_xll.ohTrigger(RecalcTrigger,Trigger6M)),NA())</f>
        <v>1.3030435995472801E-2</v>
      </c>
      <c r="M1751" s="183">
        <f>IFERROR(_xll.qlIndexFixing(Index1Y,$H1751,TRUE,_xll.ohTrigger(RecalcTrigger,Trigger1Y)),NA())</f>
        <v>1.326308683870271E-2</v>
      </c>
      <c r="N1751" s="182">
        <f>IFERROR(_xll.qlIndexFixing(ONIndex1M,I1751,TRUE,_xll.ohTrigger(RecalcTrigger,Trigger1M)),NA())</f>
        <v>1.2700117597681526E-2</v>
      </c>
      <c r="O1751" s="44">
        <f>IFERROR(_xll.qlIndexFixing(ONIndex3M,I1751,TRUE,_xll.ohTrigger(RecalcTrigger,Trigger3M)),NA())</f>
        <v>1.2962953289159529E-2</v>
      </c>
      <c r="P1751" s="44">
        <f>IFERROR(_xll.qlIndexFixing(ONIndex6M,I1751,TRUE,_xll.ohTrigger(RecalcTrigger,Trigger6M)),NA())</f>
        <v>1.3036228386482662E-2</v>
      </c>
      <c r="Q1751" s="183">
        <f>IFERROR(_xll.qlIndexFixing(ONIndex1Y,I1751,TRUE,_xll.ohTrigger(RecalcTrigger,Trigger1Y)),NA())</f>
        <v>1.3268811998665697E-2</v>
      </c>
    </row>
    <row r="1752" spans="2:17" x14ac:dyDescent="0.2">
      <c r="B1752" s="39" t="s">
        <v>42</v>
      </c>
      <c r="D1752" s="42">
        <f>_xll.qlCalendarAdvance(Calendar,$D1751,B1752,"f",FALSE)</f>
        <v>51869</v>
      </c>
      <c r="E1752" s="177">
        <f>_xll.qlInterestRateIndexValueDate(IndexON,D1752)</f>
        <v>51869</v>
      </c>
      <c r="F1752" s="193">
        <f>IFERROR(_xll.qlIndexFixing(IndexON,D1752,TRUE,_xll.ohTrigger(RecalcTrigger,TriggerON)),NA())</f>
        <v>1.2786188551006106E-2</v>
      </c>
      <c r="H1752" s="42">
        <f>_xll.qlCalendarAdvance(Calendar,$H1751,B1752,"f",FALSE)</f>
        <v>51869</v>
      </c>
      <c r="I1752" s="177">
        <f>_xll.qlInterestRateIndexValueDate(Index1M,$H1752)</f>
        <v>51873</v>
      </c>
      <c r="J1752" s="182">
        <f>IFERROR(_xll.qlIndexFixing(Index1M,$H1752,TRUE,_xll.ohTrigger(RecalcTrigger,Trigger1M)),NA())</f>
        <v>1.2697273217934736E-2</v>
      </c>
      <c r="K1752" s="44">
        <f>IFERROR(_xll.qlIndexFixing(Index3M,H1752,TRUE,_xll.ohTrigger(RecalcTrigger,Trigger3M)),NA())</f>
        <v>1.295408839847105E-2</v>
      </c>
      <c r="L1752" s="44">
        <f>IFERROR(_xll.qlIndexFixing(Index6M,$H1752,TRUE,_xll.ohTrigger(RecalcTrigger,Trigger6M)),NA())</f>
        <v>1.3026517895594227E-2</v>
      </c>
      <c r="M1752" s="183">
        <f>IFERROR(_xll.qlIndexFixing(Index1Y,$H1752,TRUE,_xll.ohTrigger(RecalcTrigger,Trigger1Y)),NA())</f>
        <v>1.32593741241542E-2</v>
      </c>
      <c r="N1752" s="182">
        <f>IFERROR(_xll.qlIndexFixing(ONIndex1M,I1752,TRUE,_xll.ohTrigger(RecalcTrigger,Trigger1M)),NA())</f>
        <v>1.2697139153683423E-2</v>
      </c>
      <c r="O1752" s="44">
        <f>IFERROR(_xll.qlIndexFixing(ONIndex3M,I1752,TRUE,_xll.ohTrigger(RecalcTrigger,Trigger3M)),NA())</f>
        <v>1.2959423339413689E-2</v>
      </c>
      <c r="P1752" s="44">
        <f>IFERROR(_xll.qlIndexFixing(ONIndex6M,I1752,TRUE,_xll.ohTrigger(RecalcTrigger,Trigger6M)),NA())</f>
        <v>1.3033016202896874E-2</v>
      </c>
      <c r="Q1752" s="183">
        <f>IFERROR(_xll.qlIndexFixing(ONIndex1Y,I1752,TRUE,_xll.ohTrigger(RecalcTrigger,Trigger1Y)),NA())</f>
        <v>1.3265692066433132E-2</v>
      </c>
    </row>
    <row r="1753" spans="2:17" x14ac:dyDescent="0.2">
      <c r="B1753" s="39" t="s">
        <v>42</v>
      </c>
      <c r="D1753" s="42">
        <f>_xll.qlCalendarAdvance(Calendar,$D1752,B1753,"f",FALSE)</f>
        <v>51876</v>
      </c>
      <c r="E1753" s="177">
        <f>_xll.qlInterestRateIndexValueDate(IndexON,D1753)</f>
        <v>51876</v>
      </c>
      <c r="F1753" s="193">
        <f>IFERROR(_xll.qlIndexFixing(IndexON,D1753,TRUE,_xll.ohTrigger(RecalcTrigger,TriggerON)),NA())</f>
        <v>1.2782379852103176E-2</v>
      </c>
      <c r="H1753" s="42">
        <f>_xll.qlCalendarAdvance(Calendar,$H1752,B1753,"f",FALSE)</f>
        <v>51876</v>
      </c>
      <c r="I1753" s="177">
        <f>_xll.qlInterestRateIndexValueDate(Index1M,$H1753)</f>
        <v>51880</v>
      </c>
      <c r="J1753" s="182">
        <f>IFERROR(_xll.qlIndexFixing(Index1M,$H1753,TRUE,_xll.ohTrigger(RecalcTrigger,Trigger1M)),NA())</f>
        <v>1.26937273246783E-2</v>
      </c>
      <c r="K1753" s="44">
        <f>IFERROR(_xll.qlIndexFixing(Index3M,H1753,TRUE,_xll.ohTrigger(RecalcTrigger,Trigger3M)),NA())</f>
        <v>1.2949878580485574E-2</v>
      </c>
      <c r="L1753" s="44">
        <f>IFERROR(_xll.qlIndexFixing(Index6M,$H1753,TRUE,_xll.ohTrigger(RecalcTrigger,Trigger6M)),NA())</f>
        <v>1.3022595303199238E-2</v>
      </c>
      <c r="M1753" s="183">
        <f>IFERROR(_xll.qlIndexFixing(Index1Y,$H1753,TRUE,_xll.ohTrigger(RecalcTrigger,Trigger1Y)),NA())</f>
        <v>1.3255662433430002E-2</v>
      </c>
      <c r="N1753" s="182">
        <f>IFERROR(_xll.qlIndexFixing(ONIndex1M,I1753,TRUE,_xll.ohTrigger(RecalcTrigger,Trigger1M)),NA())</f>
        <v>1.2693596650912298E-2</v>
      </c>
      <c r="O1753" s="44">
        <f>IFERROR(_xll.qlIndexFixing(ONIndex3M,I1753,TRUE,_xll.ohTrigger(RecalcTrigger,Trigger3M)),NA())</f>
        <v>1.2955137140657769E-2</v>
      </c>
      <c r="P1753" s="44">
        <f>IFERROR(_xll.qlIndexFixing(ONIndex6M,I1753,TRUE,_xll.ohTrigger(RecalcTrigger,Trigger6M)),NA())</f>
        <v>1.3029175941827731E-2</v>
      </c>
      <c r="Q1753" s="183">
        <f>IFERROR(_xll.qlIndexFixing(ONIndex1Y,I1753,TRUE,_xll.ohTrigger(RecalcTrigger,Trigger1Y)),NA())</f>
        <v>1.3262009095464933E-2</v>
      </c>
    </row>
    <row r="1754" spans="2:17" x14ac:dyDescent="0.2">
      <c r="B1754" s="39" t="s">
        <v>42</v>
      </c>
      <c r="D1754" s="42">
        <f>_xll.qlCalendarAdvance(Calendar,$D1753,B1754,"f",FALSE)</f>
        <v>51883</v>
      </c>
      <c r="E1754" s="177">
        <f>_xll.qlInterestRateIndexValueDate(IndexON,D1754)</f>
        <v>51883</v>
      </c>
      <c r="F1754" s="193">
        <f>IFERROR(_xll.qlIndexFixing(IndexON,D1754,TRUE,_xll.ohTrigger(RecalcTrigger,TriggerON)),NA())</f>
        <v>1.277857114704517E-2</v>
      </c>
      <c r="H1754" s="42">
        <f>_xll.qlCalendarAdvance(Calendar,$H1753,B1754,"f",FALSE)</f>
        <v>51883</v>
      </c>
      <c r="I1754" s="177">
        <f>_xll.qlInterestRateIndexValueDate(Index1M,$H1754)</f>
        <v>51887</v>
      </c>
      <c r="J1754" s="182">
        <f>IFERROR(_xll.qlIndexFixing(Index1M,$H1754,TRUE,_xll.ohTrigger(RecalcTrigger,Trigger1M)),NA())</f>
        <v>1.2690181664141513E-2</v>
      </c>
      <c r="K1754" s="44">
        <f>IFERROR(_xll.qlIndexFixing(Index3M,H1754,TRUE,_xll.ohTrigger(RecalcTrigger,Trigger3M)),NA())</f>
        <v>1.2945599006664921E-2</v>
      </c>
      <c r="L1754" s="44">
        <f>IFERROR(_xll.qlIndexFixing(Index6M,$H1754,TRUE,_xll.ohTrigger(RecalcTrigger,Trigger6M)),NA())</f>
        <v>1.3018668235020087E-2</v>
      </c>
      <c r="M1754" s="183">
        <f>IFERROR(_xll.qlIndexFixing(Index1Y,$H1754,TRUE,_xll.ohTrigger(RecalcTrigger,Trigger1Y)),NA())</f>
        <v>1.3251951792558612E-2</v>
      </c>
      <c r="N1754" s="182">
        <f>IFERROR(_xll.qlIndexFixing(ONIndex1M,I1754,TRUE,_xll.ohTrigger(RecalcTrigger,Trigger1M)),NA())</f>
        <v>1.2690054305775078E-2</v>
      </c>
      <c r="O1754" s="44">
        <f>IFERROR(_xll.qlIndexFixing(ONIndex3M,I1754,TRUE,_xll.ohTrigger(RecalcTrigger,Trigger3M)),NA())</f>
        <v>1.2950853624635883E-2</v>
      </c>
      <c r="P1754" s="44">
        <f>IFERROR(_xll.qlIndexFixing(ONIndex6M,I1754,TRUE,_xll.ohTrigger(RecalcTrigger,Trigger6M)),NA())</f>
        <v>1.3025331017608721E-2</v>
      </c>
      <c r="Q1754" s="183">
        <f>IFERROR(_xll.qlIndexFixing(ONIndex1Y,I1754,TRUE,_xll.ohTrigger(RecalcTrigger,Trigger1Y)),NA())</f>
        <v>1.3258326486127459E-2</v>
      </c>
    </row>
    <row r="1755" spans="2:17" x14ac:dyDescent="0.2">
      <c r="B1755" s="39" t="s">
        <v>42</v>
      </c>
      <c r="D1755" s="42">
        <f>_xll.qlCalendarAdvance(Calendar,$D1754,B1755,"f",FALSE)</f>
        <v>51890</v>
      </c>
      <c r="E1755" s="177">
        <f>_xll.qlInterestRateIndexValueDate(IndexON,D1755)</f>
        <v>51890</v>
      </c>
      <c r="F1755" s="193">
        <f>IFERROR(_xll.qlIndexFixing(IndexON,D1755,TRUE,_xll.ohTrigger(RecalcTrigger,TriggerON)),NA())</f>
        <v>1.2774762477318902E-2</v>
      </c>
      <c r="H1755" s="42">
        <f>_xll.qlCalendarAdvance(Calendar,$H1754,B1755,"f",FALSE)</f>
        <v>51890</v>
      </c>
      <c r="I1755" s="177">
        <f>_xll.qlInterestRateIndexValueDate(Index1M,$H1755)</f>
        <v>51894</v>
      </c>
      <c r="J1755" s="182">
        <f>IFERROR(_xll.qlIndexFixing(Index1M,$H1755,TRUE,_xll.ohTrigger(RecalcTrigger,Trigger1M)),NA())</f>
        <v>1.2686636276068067E-2</v>
      </c>
      <c r="K1755" s="44">
        <f>IFERROR(_xll.qlIndexFixing(Index3M,H1755,TRUE,_xll.ohTrigger(RecalcTrigger,Trigger3M)),NA())</f>
        <v>1.2941322456214266E-2</v>
      </c>
      <c r="L1755" s="44">
        <f>IFERROR(_xll.qlIndexFixing(Index6M,$H1755,TRUE,_xll.ohTrigger(RecalcTrigger,Trigger6M)),NA())</f>
        <v>1.3014736707787257E-2</v>
      </c>
      <c r="M1755" s="183">
        <f>IFERROR(_xll.qlIndexFixing(Index1Y,$H1755,TRUE,_xll.ohTrigger(RecalcTrigger,Trigger1Y)),NA())</f>
        <v>1.3248242227568305E-2</v>
      </c>
      <c r="N1755" s="182">
        <f>IFERROR(_xll.qlIndexFixing(ONIndex1M,I1755,TRUE,_xll.ohTrigger(RecalcTrigger,Trigger1M)),NA())</f>
        <v>1.2686512158159857E-2</v>
      </c>
      <c r="O1755" s="44">
        <f>IFERROR(_xll.qlIndexFixing(ONIndex3M,I1755,TRUE,_xll.ohTrigger(RecalcTrigger,Trigger3M)),NA())</f>
        <v>1.2946572837471138E-2</v>
      </c>
      <c r="P1755" s="44">
        <f>IFERROR(_xll.qlIndexFixing(ONIndex6M,I1755,TRUE,_xll.ohTrigger(RecalcTrigger,Trigger6M)),NA())</f>
        <v>1.3021481447026417E-2</v>
      </c>
      <c r="Q1755" s="183">
        <f>IFERROR(_xll.qlIndexFixing(ONIndex1Y,I1755,TRUE,_xll.ohTrigger(RecalcTrigger,Trigger1Y)),NA())</f>
        <v>1.325464426416012E-2</v>
      </c>
    </row>
    <row r="1756" spans="2:17" x14ac:dyDescent="0.2">
      <c r="B1756" s="39" t="s">
        <v>42</v>
      </c>
      <c r="D1756" s="42">
        <f>_xll.qlCalendarAdvance(Calendar,$D1755,B1756,"f",FALSE)</f>
        <v>51897</v>
      </c>
      <c r="E1756" s="177">
        <f>_xll.qlInterestRateIndexValueDate(IndexON,D1756)</f>
        <v>51897</v>
      </c>
      <c r="F1756" s="193">
        <f>IFERROR(_xll.qlIndexFixing(IndexON,D1756,TRUE,_xll.ohTrigger(RecalcTrigger,TriggerON)),NA())</f>
        <v>1.2770953884597702E-2</v>
      </c>
      <c r="H1756" s="42">
        <f>_xll.qlCalendarAdvance(Calendar,$H1755,B1756,"f",FALSE)</f>
        <v>51897</v>
      </c>
      <c r="I1756" s="177">
        <f>_xll.qlInterestRateIndexValueDate(Index1M,$H1756)</f>
        <v>51901</v>
      </c>
      <c r="J1756" s="182">
        <f>IFERROR(_xll.qlIndexFixing(Index1M,$H1756,TRUE,_xll.ohTrigger(RecalcTrigger,Trigger1M)),NA())</f>
        <v>1.2683180713394089E-2</v>
      </c>
      <c r="K1756" s="44">
        <f>IFERROR(_xll.qlIndexFixing(Index3M,H1756,TRUE,_xll.ohTrigger(RecalcTrigger,Trigger3M)),NA())</f>
        <v>1.2937048975448562E-2</v>
      </c>
      <c r="L1756" s="44">
        <f>IFERROR(_xll.qlIndexFixing(Index6M,$H1756,TRUE,_xll.ohTrigger(RecalcTrigger,Trigger6M)),NA())</f>
        <v>1.3010800738232997E-2</v>
      </c>
      <c r="M1756" s="183">
        <f>IFERROR(_xll.qlIndexFixing(Index1Y,$H1756,TRUE,_xll.ohTrigger(RecalcTrigger,Trigger1Y)),NA())</f>
        <v>1.3244533764486699E-2</v>
      </c>
      <c r="N1756" s="182">
        <f>IFERROR(_xll.qlIndexFixing(ONIndex1M,I1756,TRUE,_xll.ohTrigger(RecalcTrigger,Trigger1M)),NA())</f>
        <v>1.2682970247634984E-2</v>
      </c>
      <c r="O1756" s="44">
        <f>IFERROR(_xll.qlIndexFixing(ONIndex3M,I1756,TRUE,_xll.ohTrigger(RecalcTrigger,Trigger3M)),NA())</f>
        <v>1.2942294825286638E-2</v>
      </c>
      <c r="P1756" s="44">
        <f>IFERROR(_xll.qlIndexFixing(ONIndex6M,I1756,TRUE,_xll.ohTrigger(RecalcTrigger,Trigger6M)),NA())</f>
        <v>1.3017627246627583E-2</v>
      </c>
      <c r="Q1756" s="183">
        <f>IFERROR(_xll.qlIndexFixing(ONIndex1Y,I1756,TRUE,_xll.ohTrigger(RecalcTrigger,Trigger1Y)),NA())</f>
        <v>1.3250962455222393E-2</v>
      </c>
    </row>
    <row r="1757" spans="2:17" x14ac:dyDescent="0.2">
      <c r="B1757" s="39" t="s">
        <v>42</v>
      </c>
      <c r="D1757" s="42">
        <f>_xll.qlCalendarAdvance(Calendar,$D1756,B1757,"f",FALSE)</f>
        <v>51904</v>
      </c>
      <c r="E1757" s="177">
        <f>_xll.qlInterestRateIndexValueDate(IndexON,D1757)</f>
        <v>51904</v>
      </c>
      <c r="F1757" s="193">
        <f>IFERROR(_xll.qlIndexFixing(IndexON,D1757,TRUE,_xll.ohTrigger(RecalcTrigger,TriggerON)),NA())</f>
        <v>1.2767145410421676E-2</v>
      </c>
      <c r="H1757" s="42">
        <f>_xll.qlCalendarAdvance(Calendar,$H1756,B1757,"f",FALSE)</f>
        <v>51904</v>
      </c>
      <c r="I1757" s="177">
        <f>_xll.qlInterestRateIndexValueDate(Index1M,$H1757)</f>
        <v>51908</v>
      </c>
      <c r="J1757" s="182">
        <f>IFERROR(_xll.qlIndexFixing(Index1M,$H1757,TRUE,_xll.ohTrigger(RecalcTrigger,Trigger1M)),NA())</f>
        <v>1.2679636279116582E-2</v>
      </c>
      <c r="K1757" s="44">
        <f>IFERROR(_xll.qlIndexFixing(Index3M,H1757,TRUE,_xll.ohTrigger(RecalcTrigger,Trigger3M)),NA())</f>
        <v>1.2932778610683648E-2</v>
      </c>
      <c r="L1757" s="44">
        <f>IFERROR(_xll.qlIndexFixing(Index6M,$H1757,TRUE,_xll.ohTrigger(RecalcTrigger,Trigger6M)),NA())</f>
        <v>1.3006860343087354E-2</v>
      </c>
      <c r="M1757" s="183">
        <f>IFERROR(_xll.qlIndexFixing(Index1Y,$H1757,TRUE,_xll.ohTrigger(RecalcTrigger,Trigger1Y)),NA())</f>
        <v>1.3240826429341412E-2</v>
      </c>
      <c r="N1757" s="182">
        <f>IFERROR(_xll.qlIndexFixing(ONIndex1M,I1757,TRUE,_xll.ohTrigger(RecalcTrigger,Trigger1M)),NA())</f>
        <v>1.2679428613848742E-2</v>
      </c>
      <c r="O1757" s="44">
        <f>IFERROR(_xll.qlIndexFixing(ONIndex3M,I1757,TRUE,_xll.ohTrigger(RecalcTrigger,Trigger3M)),NA())</f>
        <v>1.2938019634445297E-2</v>
      </c>
      <c r="P1757" s="44">
        <f>IFERROR(_xll.qlIndexFixing(ONIndex6M,I1757,TRUE,_xll.ohTrigger(RecalcTrigger,Trigger6M)),NA())</f>
        <v>1.3013768432799111E-2</v>
      </c>
      <c r="Q1757" s="183">
        <f>IFERROR(_xll.qlIndexFixing(ONIndex1Y,I1757,TRUE,_xll.ohTrigger(RecalcTrigger,Trigger1Y)),NA())</f>
        <v>1.3247281085053686E-2</v>
      </c>
    </row>
    <row r="1758" spans="2:17" x14ac:dyDescent="0.2">
      <c r="B1758" s="39" t="s">
        <v>42</v>
      </c>
      <c r="D1758" s="42">
        <f>_xll.qlCalendarAdvance(Calendar,$D1757,B1758,"f",FALSE)</f>
        <v>51911</v>
      </c>
      <c r="E1758" s="177">
        <f>_xll.qlInterestRateIndexValueDate(IndexON,D1758)</f>
        <v>51911</v>
      </c>
      <c r="F1758" s="193">
        <f>IFERROR(_xll.qlIndexFixing(IndexON,D1758,TRUE,_xll.ohTrigger(RecalcTrigger,TriggerON)),NA())</f>
        <v>1.2763337096304284E-2</v>
      </c>
      <c r="H1758" s="42">
        <f>_xll.qlCalendarAdvance(Calendar,$H1757,B1758,"f",FALSE)</f>
        <v>51911</v>
      </c>
      <c r="I1758" s="177">
        <f>_xll.qlInterestRateIndexValueDate(Index1M,$H1758)</f>
        <v>51915</v>
      </c>
      <c r="J1758" s="182">
        <f>IFERROR(_xll.qlIndexFixing(Index1M,$H1758,TRUE,_xll.ohTrigger(RecalcTrigger,Trigger1M)),NA())</f>
        <v>1.2676092227852693E-2</v>
      </c>
      <c r="K1758" s="44">
        <f>IFERROR(_xll.qlIndexFixing(Index3M,H1758,TRUE,_xll.ohTrigger(RecalcTrigger,Trigger3M)),NA())</f>
        <v>1.2928511408233589E-2</v>
      </c>
      <c r="L1758" s="44">
        <f>IFERROR(_xll.qlIndexFixing(Index6M,$H1758,TRUE,_xll.ohTrigger(RecalcTrigger,Trigger6M)),NA())</f>
        <v>1.3002915539083459E-2</v>
      </c>
      <c r="M1758" s="183">
        <f>IFERROR(_xll.qlIndexFixing(Index1Y,$H1758,TRUE,_xll.ohTrigger(RecalcTrigger,Trigger1Y)),NA())</f>
        <v>1.3237120248159845E-2</v>
      </c>
      <c r="N1758" s="182">
        <f>IFERROR(_xll.qlIndexFixing(ONIndex1M,I1758,TRUE,_xll.ohTrigger(RecalcTrigger,Trigger1M)),NA())</f>
        <v>1.2675887296609289E-2</v>
      </c>
      <c r="O1758" s="44">
        <f>IFERROR(_xll.qlIndexFixing(ONIndex3M,I1758,TRUE,_xll.ohTrigger(RecalcTrigger,Trigger3M)),NA())</f>
        <v>1.2933747310830412E-2</v>
      </c>
      <c r="P1758" s="44">
        <f>IFERROR(_xll.qlIndexFixing(ONIndex6M,I1758,TRUE,_xll.ohTrigger(RecalcTrigger,Trigger6M)),NA())</f>
        <v>1.3009905022407509E-2</v>
      </c>
      <c r="Q1758" s="183">
        <f>IFERROR(_xll.qlIndexFixing(ONIndex1Y,I1758,TRUE,_xll.ohTrigger(RecalcTrigger,Trigger1Y)),NA())</f>
        <v>1.3243600179393411E-2</v>
      </c>
    </row>
    <row r="1759" spans="2:17" x14ac:dyDescent="0.2">
      <c r="B1759" s="39" t="s">
        <v>42</v>
      </c>
      <c r="D1759" s="42">
        <f>_xll.qlCalendarAdvance(Calendar,$D1758,B1759,"f",FALSE)</f>
        <v>51918</v>
      </c>
      <c r="E1759" s="177">
        <f>_xll.qlInterestRateIndexValueDate(IndexON,D1759)</f>
        <v>51918</v>
      </c>
      <c r="F1759" s="193">
        <f>IFERROR(_xll.qlIndexFixing(IndexON,D1759,TRUE,_xll.ohTrigger(RecalcTrigger,TriggerON)),NA())</f>
        <v>1.2759528983838919E-2</v>
      </c>
      <c r="H1759" s="42">
        <f>_xll.qlCalendarAdvance(Calendar,$H1758,B1759,"f",FALSE)</f>
        <v>51918</v>
      </c>
      <c r="I1759" s="177">
        <f>_xll.qlInterestRateIndexValueDate(Index1M,$H1759)</f>
        <v>51922</v>
      </c>
      <c r="J1759" s="182">
        <f>IFERROR(_xll.qlIndexFixing(Index1M,$H1759,TRUE,_xll.ohTrigger(RecalcTrigger,Trigger1M)),NA())</f>
        <v>1.2672548599333502E-2</v>
      </c>
      <c r="K1759" s="44">
        <f>IFERROR(_xll.qlIndexFixing(Index3M,H1759,TRUE,_xll.ohTrigger(RecalcTrigger,Trigger3M)),NA())</f>
        <v>1.2924247414416001E-2</v>
      </c>
      <c r="L1759" s="44">
        <f>IFERROR(_xll.qlIndexFixing(Index6M,$H1759,TRUE,_xll.ohTrigger(RecalcTrigger,Trigger6M)),NA())</f>
        <v>1.2998966342950915E-2</v>
      </c>
      <c r="M1759" s="183">
        <f>IFERROR(_xll.qlIndexFixing(Index1Y,$H1759,TRUE,_xll.ohTrigger(RecalcTrigger,Trigger1Y)),NA())</f>
        <v>1.3233415246967863E-2</v>
      </c>
      <c r="N1759" s="182">
        <f>IFERROR(_xll.qlIndexFixing(ONIndex1M,I1759,TRUE,_xll.ohTrigger(RecalcTrigger,Trigger1M)),NA())</f>
        <v>1.267234633556491E-2</v>
      </c>
      <c r="O1759" s="44">
        <f>IFERROR(_xll.qlIndexFixing(ONIndex3M,I1759,TRUE,_xll.ohTrigger(RecalcTrigger,Trigger3M)),NA())</f>
        <v>1.2929477900884834E-2</v>
      </c>
      <c r="P1759" s="44">
        <f>IFERROR(_xll.qlIndexFixing(ONIndex6M,I1759,TRUE,_xll.ohTrigger(RecalcTrigger,Trigger6M)),NA())</f>
        <v>1.3006037031679796E-2</v>
      </c>
      <c r="Q1759" s="183">
        <f>IFERROR(_xll.qlIndexFixing(ONIndex1Y,I1759,TRUE,_xll.ohTrigger(RecalcTrigger,Trigger1Y)),NA())</f>
        <v>1.3239919763821106E-2</v>
      </c>
    </row>
    <row r="1760" spans="2:17" x14ac:dyDescent="0.2">
      <c r="B1760" s="39" t="s">
        <v>42</v>
      </c>
      <c r="D1760" s="42">
        <f>_xll.qlCalendarAdvance(Calendar,$D1759,B1760,"f",FALSE)</f>
        <v>51925</v>
      </c>
      <c r="E1760" s="177">
        <f>_xll.qlInterestRateIndexValueDate(IndexON,D1760)</f>
        <v>51925</v>
      </c>
      <c r="F1760" s="193">
        <f>IFERROR(_xll.qlIndexFixing(IndexON,D1760,TRUE,_xll.ohTrigger(RecalcTrigger,TriggerON)),NA())</f>
        <v>1.2755721114539043E-2</v>
      </c>
      <c r="H1760" s="42">
        <f>_xll.qlCalendarAdvance(Calendar,$H1759,B1760,"f",FALSE)</f>
        <v>51925</v>
      </c>
      <c r="I1760" s="177">
        <f>_xll.qlInterestRateIndexValueDate(Index1M,$H1760)</f>
        <v>51929</v>
      </c>
      <c r="J1760" s="182">
        <f>IFERROR(_xll.qlIndexFixing(Index1M,$H1760,TRUE,_xll.ohTrigger(RecalcTrigger,Trigger1M)),NA())</f>
        <v>1.2668793863801295E-2</v>
      </c>
      <c r="K1760" s="44">
        <f>IFERROR(_xll.qlIndexFixing(Index3M,H1760,TRUE,_xll.ohTrigger(RecalcTrigger,Trigger3M)),NA())</f>
        <v>1.2919842442040988E-2</v>
      </c>
      <c r="L1760" s="44">
        <f>IFERROR(_xll.qlIndexFixing(Index6M,$H1760,TRUE,_xll.ohTrigger(RecalcTrigger,Trigger6M)),NA())</f>
        <v>1.29948629798803E-2</v>
      </c>
      <c r="M1760" s="183">
        <f>IFERROR(_xll.qlIndexFixing(Index1Y,$H1760,TRUE,_xll.ohTrigger(RecalcTrigger,Trigger1Y)),NA())</f>
        <v>1.3229711451792428E-2</v>
      </c>
      <c r="N1760" s="182">
        <f>IFERROR(_xll.qlIndexFixing(ONIndex1M,I1760,TRUE,_xll.ohTrigger(RecalcTrigger,Trigger1M)),NA())</f>
        <v>1.2668805770363889E-2</v>
      </c>
      <c r="O1760" s="44">
        <f>IFERROR(_xll.qlIndexFixing(ONIndex3M,I1760,TRUE,_xll.ohTrigger(RecalcTrigger,Trigger3M)),NA())</f>
        <v>1.2925211450731666E-2</v>
      </c>
      <c r="P1760" s="44">
        <f>IFERROR(_xll.qlIndexFixing(ONIndex6M,I1760,TRUE,_xll.ohTrigger(RecalcTrigger,Trigger6M)),NA())</f>
        <v>1.3002164477642353E-2</v>
      </c>
      <c r="Q1760" s="183">
        <f>IFERROR(_xll.qlIndexFixing(ONIndex1Y,I1760,TRUE,_xll.ohTrigger(RecalcTrigger,Trigger1Y)),NA())</f>
        <v>1.3236239864076182E-2</v>
      </c>
    </row>
    <row r="1761" spans="2:17" x14ac:dyDescent="0.2">
      <c r="B1761" s="39" t="s">
        <v>42</v>
      </c>
      <c r="D1761" s="42">
        <f>_xll.qlCalendarAdvance(Calendar,$D1760,B1761,"f",FALSE)</f>
        <v>51932</v>
      </c>
      <c r="E1761" s="177">
        <f>_xll.qlInterestRateIndexValueDate(IndexON,D1761)</f>
        <v>51932</v>
      </c>
      <c r="F1761" s="193">
        <f>IFERROR(_xll.qlIndexFixing(IndexON,D1761,TRUE,_xll.ohTrigger(RecalcTrigger,TriggerON)),NA())</f>
        <v>1.2751913530024694E-2</v>
      </c>
      <c r="H1761" s="42">
        <f>_xll.qlCalendarAdvance(Calendar,$H1760,B1761,"f",FALSE)</f>
        <v>51932</v>
      </c>
      <c r="I1761" s="177">
        <f>_xll.qlInterestRateIndexValueDate(Index1M,$H1761)</f>
        <v>51936</v>
      </c>
      <c r="J1761" s="182">
        <f>IFERROR(_xll.qlIndexFixing(Index1M,$H1761,TRUE,_xll.ohTrigger(RecalcTrigger,Trigger1M)),NA())</f>
        <v>1.2665371894599507E-2</v>
      </c>
      <c r="K1761" s="44">
        <f>IFERROR(_xll.qlIndexFixing(Index3M,H1761,TRUE,_xll.ohTrigger(RecalcTrigger,Trigger3M)),NA())</f>
        <v>1.2915585189149034E-2</v>
      </c>
      <c r="L1761" s="44">
        <f>IFERROR(_xll.qlIndexFixing(Index6M,$H1761,TRUE,_xll.ohTrigger(RecalcTrigger,Trigger6M)),NA())</f>
        <v>1.2990903706176192E-2</v>
      </c>
      <c r="M1761" s="183">
        <f>IFERROR(_xll.qlIndexFixing(Index1Y,$H1761,TRUE,_xll.ohTrigger(RecalcTrigger,Trigger1Y)),NA())</f>
        <v>1.3226008888659407E-2</v>
      </c>
      <c r="N1761" s="182">
        <f>IFERROR(_xll.qlIndexFixing(ONIndex1M,I1761,TRUE,_xll.ohTrigger(RecalcTrigger,Trigger1M)),NA())</f>
        <v>1.2665265640734447E-2</v>
      </c>
      <c r="O1761" s="44">
        <f>IFERROR(_xll.qlIndexFixing(ONIndex3M,I1761,TRUE,_xll.ohTrigger(RecalcTrigger,Trigger3M)),NA())</f>
        <v>1.2920948006414079E-2</v>
      </c>
      <c r="P1761" s="44">
        <f>IFERROR(_xll.qlIndexFixing(ONIndex6M,I1761,TRUE,_xll.ohTrigger(RecalcTrigger,Trigger6M)),NA())</f>
        <v>1.2998287376682072E-2</v>
      </c>
      <c r="Q1761" s="183">
        <f>IFERROR(_xll.qlIndexFixing(ONIndex1Y,I1761,TRUE,_xll.ohTrigger(RecalcTrigger,Trigger1Y)),NA())</f>
        <v>1.323256050589805E-2</v>
      </c>
    </row>
    <row r="1762" spans="2:17" x14ac:dyDescent="0.2">
      <c r="B1762" s="39" t="s">
        <v>42</v>
      </c>
      <c r="D1762" s="42">
        <f>_xll.qlCalendarAdvance(Calendar,$D1761,B1762,"f",FALSE)</f>
        <v>51939</v>
      </c>
      <c r="E1762" s="177">
        <f>_xll.qlInterestRateIndexValueDate(IndexON,D1762)</f>
        <v>51939</v>
      </c>
      <c r="F1762" s="193">
        <f>IFERROR(_xll.qlIndexFixing(IndexON,D1762,TRUE,_xll.ohTrigger(RecalcTrigger,TriggerON)),NA())</f>
        <v>1.274810627188927E-2</v>
      </c>
      <c r="H1762" s="42">
        <f>_xll.qlCalendarAdvance(Calendar,$H1761,B1762,"f",FALSE)</f>
        <v>51939</v>
      </c>
      <c r="I1762" s="177">
        <f>_xll.qlInterestRateIndexValueDate(Index1M,$H1762)</f>
        <v>51943</v>
      </c>
      <c r="J1762" s="182">
        <f>IFERROR(_xll.qlIndexFixing(Index1M,$H1762,TRUE,_xll.ohTrigger(RecalcTrigger,Trigger1M)),NA())</f>
        <v>1.2661829526409761E-2</v>
      </c>
      <c r="K1762" s="44">
        <f>IFERROR(_xll.qlIndexFixing(Index3M,H1762,TRUE,_xll.ohTrigger(RecalcTrigger,Trigger3M)),NA())</f>
        <v>1.2911331290788515E-2</v>
      </c>
      <c r="L1762" s="44">
        <f>IFERROR(_xll.qlIndexFixing(Index6M,$H1762,TRUE,_xll.ohTrigger(RecalcTrigger,Trigger6M)),NA())</f>
        <v>1.2986940093783544E-2</v>
      </c>
      <c r="M1762" s="183">
        <f>IFERROR(_xll.qlIndexFixing(Index1Y,$H1762,TRUE,_xll.ohTrigger(RecalcTrigger,Trigger1Y)),NA())</f>
        <v>1.3222307583594007E-2</v>
      </c>
      <c r="N1762" s="182">
        <f>IFERROR(_xll.qlIndexFixing(ONIndex1M,I1762,TRUE,_xll.ohTrigger(RecalcTrigger,Trigger1M)),NA())</f>
        <v>1.2661725986404804E-2</v>
      </c>
      <c r="O1762" s="44">
        <f>IFERROR(_xll.qlIndexFixing(ONIndex3M,I1762,TRUE,_xll.ohTrigger(RecalcTrigger,Trigger3M)),NA())</f>
        <v>1.2916687614454858E-2</v>
      </c>
      <c r="P1762" s="44">
        <f>IFERROR(_xll.qlIndexFixing(ONIndex6M,I1762,TRUE,_xll.ohTrigger(RecalcTrigger,Trigger6M)),NA())</f>
        <v>1.2994405745345716E-2</v>
      </c>
      <c r="Q1762" s="183">
        <f>IFERROR(_xll.qlIndexFixing(ONIndex1Y,I1762,TRUE,_xll.ohTrigger(RecalcTrigger,Trigger1Y)),NA())</f>
        <v>1.3228881714946183E-2</v>
      </c>
    </row>
    <row r="1763" spans="2:17" x14ac:dyDescent="0.2">
      <c r="B1763" s="39" t="s">
        <v>42</v>
      </c>
      <c r="D1763" s="42">
        <f>_xll.qlCalendarAdvance(Calendar,$D1762,B1763,"f",FALSE)</f>
        <v>51946</v>
      </c>
      <c r="E1763" s="177">
        <f>_xll.qlInterestRateIndexValueDate(IndexON,D1763)</f>
        <v>51946</v>
      </c>
      <c r="F1763" s="193">
        <f>IFERROR(_xll.qlIndexFixing(IndexON,D1763,TRUE,_xll.ohTrigger(RecalcTrigger,TriggerON)),NA())</f>
        <v>1.2744299381619584E-2</v>
      </c>
      <c r="H1763" s="42">
        <f>_xll.qlCalendarAdvance(Calendar,$H1762,B1763,"f",FALSE)</f>
        <v>51946</v>
      </c>
      <c r="I1763" s="177">
        <f>_xll.qlInterestRateIndexValueDate(Index1M,$H1763)</f>
        <v>51950</v>
      </c>
      <c r="J1763" s="182">
        <f>IFERROR(_xll.qlIndexFixing(Index1M,$H1763,TRUE,_xll.ohTrigger(RecalcTrigger,Trigger1M)),NA())</f>
        <v>1.2658287748581321E-2</v>
      </c>
      <c r="K1763" s="44">
        <f>IFERROR(_xll.qlIndexFixing(Index3M,H1763,TRUE,_xll.ohTrigger(RecalcTrigger,Trigger3M)),NA())</f>
        <v>1.2907080793278031E-2</v>
      </c>
      <c r="L1763" s="44">
        <f>IFERROR(_xll.qlIndexFixing(Index6M,$H1763,TRUE,_xll.ohTrigger(RecalcTrigger,Trigger6M)),NA())</f>
        <v>1.2982972159433758E-2</v>
      </c>
      <c r="M1763" s="183">
        <f>IFERROR(_xll.qlIndexFixing(Index1Y,$H1763,TRUE,_xll.ohTrigger(RecalcTrigger,Trigger1Y)),NA())</f>
        <v>1.321860756262166E-2</v>
      </c>
      <c r="N1763" s="182">
        <f>IFERROR(_xll.qlIndexFixing(ONIndex1M,I1763,TRUE,_xll.ohTrigger(RecalcTrigger,Trigger1M)),NA())</f>
        <v>1.2658186847103181E-2</v>
      </c>
      <c r="O1763" s="44">
        <f>IFERROR(_xll.qlIndexFixing(ONIndex3M,I1763,TRUE,_xll.ohTrigger(RecalcTrigger,Trigger3M)),NA())</f>
        <v>1.2912430320417556E-2</v>
      </c>
      <c r="P1763" s="44">
        <f>IFERROR(_xll.qlIndexFixing(ONIndex6M,I1763,TRUE,_xll.ohTrigger(RecalcTrigger,Trigger6M)),NA())</f>
        <v>1.2990519600419859E-2</v>
      </c>
      <c r="Q1763" s="183">
        <f>IFERROR(_xll.qlIndexFixing(ONIndex1Y,I1763,TRUE,_xll.ohTrigger(RecalcTrigger,Trigger1Y)),NA())</f>
        <v>1.3225203516880057E-2</v>
      </c>
    </row>
    <row r="1764" spans="2:17" x14ac:dyDescent="0.2">
      <c r="B1764" s="39" t="s">
        <v>42</v>
      </c>
      <c r="D1764" s="42">
        <f>_xll.qlCalendarAdvance(Calendar,$D1763,B1764,"f",FALSE)</f>
        <v>51953</v>
      </c>
      <c r="E1764" s="177">
        <f>_xll.qlInterestRateIndexValueDate(IndexON,D1764)</f>
        <v>51953</v>
      </c>
      <c r="F1764" s="193">
        <f>IFERROR(_xll.qlIndexFixing(IndexON,D1764,TRUE,_xll.ohTrigger(RecalcTrigger,TriggerON)),NA())</f>
        <v>1.2740492900782385E-2</v>
      </c>
      <c r="H1764" s="42">
        <f>_xll.qlCalendarAdvance(Calendar,$H1763,B1764,"f",FALSE)</f>
        <v>51953</v>
      </c>
      <c r="I1764" s="177">
        <f>_xll.qlInterestRateIndexValueDate(Index1M,$H1764)</f>
        <v>51957</v>
      </c>
      <c r="J1764" s="182">
        <f>IFERROR(_xll.qlIndexFixing(Index1M,$H1764,TRUE,_xll.ohTrigger(RecalcTrigger,Trigger1M)),NA())</f>
        <v>1.2654746600857884E-2</v>
      </c>
      <c r="K1764" s="44">
        <f>IFERROR(_xll.qlIndexFixing(Index3M,H1764,TRUE,_xll.ohTrigger(RecalcTrigger,Trigger3M)),NA())</f>
        <v>1.2902905465067402E-2</v>
      </c>
      <c r="L1764" s="44">
        <f>IFERROR(_xll.qlIndexFixing(Index6M,$H1764,TRUE,_xll.ohTrigger(RecalcTrigger,Trigger6M)),NA())</f>
        <v>1.2979051678575803E-2</v>
      </c>
      <c r="M1764" s="183">
        <f>IFERROR(_xll.qlIndexFixing(Index1Y,$H1764,TRUE,_xll.ohTrigger(RecalcTrigger,Trigger1Y)),NA())</f>
        <v>1.3214908851767135E-2</v>
      </c>
      <c r="N1764" s="182">
        <f>IFERROR(_xll.qlIndexFixing(ONIndex1M,I1764,TRUE,_xll.ohTrigger(RecalcTrigger,Trigger1M)),NA())</f>
        <v>1.2654526914474218E-2</v>
      </c>
      <c r="O1764" s="44">
        <f>IFERROR(_xll.qlIndexFixing(ONIndex3M,I1764,TRUE,_xll.ohTrigger(RecalcTrigger,Trigger3M)),NA())</f>
        <v>1.2907886880457298E-2</v>
      </c>
      <c r="P1764" s="44">
        <f>IFERROR(_xll.qlIndexFixing(ONIndex6M,I1764,TRUE,_xll.ohTrigger(RecalcTrigger,Trigger6M)),NA())</f>
        <v>1.2986453263009068E-2</v>
      </c>
      <c r="Q1764" s="183">
        <f>IFERROR(_xll.qlIndexFixing(ONIndex1Y,I1764,TRUE,_xll.ohTrigger(RecalcTrigger,Trigger1Y)),NA())</f>
        <v>1.3221446372060797E-2</v>
      </c>
    </row>
    <row r="1765" spans="2:17" x14ac:dyDescent="0.2">
      <c r="B1765" s="39" t="s">
        <v>42</v>
      </c>
      <c r="D1765" s="42">
        <f>_xll.qlCalendarAdvance(Calendar,$D1764,B1765,"f",FALSE)</f>
        <v>51964</v>
      </c>
      <c r="E1765" s="177">
        <f>_xll.qlInterestRateIndexValueDate(IndexON,D1765)</f>
        <v>51964</v>
      </c>
      <c r="F1765" s="193">
        <f>IFERROR(_xll.qlIndexFixing(IndexON,D1765,TRUE,_xll.ohTrigger(RecalcTrigger,TriggerON)),NA())</f>
        <v>1.2734605382203057E-2</v>
      </c>
      <c r="H1765" s="42">
        <f>_xll.qlCalendarAdvance(Calendar,$H1764,B1765,"f",FALSE)</f>
        <v>51964</v>
      </c>
      <c r="I1765" s="177">
        <f>_xll.qlInterestRateIndexValueDate(Index1M,$H1765)</f>
        <v>51966</v>
      </c>
      <c r="J1765" s="182">
        <f>IFERROR(_xll.qlIndexFixing(Index1M,$H1765,TRUE,_xll.ohTrigger(RecalcTrigger,Trigger1M)),NA())</f>
        <v>1.2650164048577661E-2</v>
      </c>
      <c r="K1765" s="44">
        <f>IFERROR(_xll.qlIndexFixing(Index3M,H1765,TRUE,_xll.ohTrigger(RecalcTrigger,Trigger3M)),NA())</f>
        <v>1.2897449974027385E-2</v>
      </c>
      <c r="L1765" s="44">
        <f>IFERROR(_xll.qlIndexFixing(Index6M,$H1765,TRUE,_xll.ohTrigger(RecalcTrigger,Trigger6M)),NA())</f>
        <v>1.2973938784194703E-2</v>
      </c>
      <c r="M1765" s="183">
        <f>IFERROR(_xll.qlIndexFixing(Index1Y,$H1765,TRUE,_xll.ohTrigger(RecalcTrigger,Trigger1Y)),NA())</f>
        <v>1.3210155333335217E-2</v>
      </c>
      <c r="N1765" s="182">
        <f>IFERROR(_xll.qlIndexFixing(ONIndex1M,I1765,TRUE,_xll.ohTrigger(RecalcTrigger,Trigger1M)),NA())</f>
        <v>1.2649088845471113E-2</v>
      </c>
      <c r="O1765" s="44">
        <f>IFERROR(_xll.qlIndexFixing(ONIndex3M,I1765,TRUE,_xll.ohTrigger(RecalcTrigger,Trigger3M)),NA())</f>
        <v>1.2901497543253981E-2</v>
      </c>
      <c r="P1765" s="44">
        <f>IFERROR(_xll.qlIndexFixing(ONIndex6M,I1765,TRUE,_xll.ohTrigger(RecalcTrigger,Trigger6M)),NA())</f>
        <v>1.2980506046034179E-2</v>
      </c>
      <c r="Q1765" s="183">
        <f>IFERROR(_xll.qlIndexFixing(ONIndex1Y,I1765,TRUE,_xll.ohTrigger(RecalcTrigger,Trigger1Y)),NA())</f>
        <v>1.3215748195793964E-2</v>
      </c>
    </row>
    <row r="1766" spans="2:17" x14ac:dyDescent="0.2">
      <c r="B1766" s="39" t="s">
        <v>42</v>
      </c>
      <c r="D1766" s="42">
        <f>_xll.qlCalendarAdvance(Calendar,$D1765,B1766,"f",FALSE)</f>
        <v>51971</v>
      </c>
      <c r="E1766" s="177">
        <f>_xll.qlInterestRateIndexValueDate(IndexON,D1766)</f>
        <v>51971</v>
      </c>
      <c r="F1766" s="193">
        <f>IFERROR(_xll.qlIndexFixing(IndexON,D1766,TRUE,_xll.ohTrigger(RecalcTrigger,TriggerON)),NA())</f>
        <v>1.2730800337763526E-2</v>
      </c>
      <c r="H1766" s="42">
        <f>_xll.qlCalendarAdvance(Calendar,$H1765,B1766,"f",FALSE)</f>
        <v>51971</v>
      </c>
      <c r="I1766" s="177">
        <f>_xll.qlInterestRateIndexValueDate(Index1M,$H1766)</f>
        <v>51973</v>
      </c>
      <c r="J1766" s="182">
        <f>IFERROR(_xll.qlIndexFixing(Index1M,$H1766,TRUE,_xll.ohTrigger(RecalcTrigger,Trigger1M)),NA())</f>
        <v>1.264662442116149E-2</v>
      </c>
      <c r="K1766" s="44">
        <f>IFERROR(_xll.qlIndexFixing(Index3M,H1766,TRUE,_xll.ohTrigger(RecalcTrigger,Trigger3M)),NA())</f>
        <v>1.2893210865914937E-2</v>
      </c>
      <c r="L1766" s="44">
        <f>IFERROR(_xll.qlIndexFixing(Index6M,$H1766,TRUE,_xll.ohTrigger(RecalcTrigger,Trigger6M)),NA())</f>
        <v>1.2969957208956885E-2</v>
      </c>
      <c r="M1766" s="183">
        <f>IFERROR(_xll.qlIndexFixing(Index1Y,$H1766,TRUE,_xll.ohTrigger(RecalcTrigger,Trigger1Y)),NA())</f>
        <v>1.3206459714759344E-2</v>
      </c>
      <c r="N1766" s="182">
        <f>IFERROR(_xll.qlIndexFixing(ONIndex1M,I1766,TRUE,_xll.ohTrigger(RecalcTrigger,Trigger1M)),NA())</f>
        <v>1.2645551869399085E-2</v>
      </c>
      <c r="O1766" s="44">
        <f>IFERROR(_xll.qlIndexFixing(ONIndex3M,I1766,TRUE,_xll.ohTrigger(RecalcTrigger,Trigger3M)),NA())</f>
        <v>1.2897251691743605E-2</v>
      </c>
      <c r="P1766" s="44">
        <f>IFERROR(_xll.qlIndexFixing(ONIndex6M,I1766,TRUE,_xll.ohTrigger(RecalcTrigger,Trigger6M)),NA())</f>
        <v>1.2976603916134977E-2</v>
      </c>
      <c r="Q1766" s="183">
        <f>IFERROR(_xll.qlIndexFixing(ONIndex1Y,I1766,TRUE,_xll.ohTrigger(RecalcTrigger,Trigger1Y)),NA())</f>
        <v>1.3212072325146096E-2</v>
      </c>
    </row>
    <row r="1767" spans="2:17" x14ac:dyDescent="0.2">
      <c r="B1767" s="39" t="s">
        <v>42</v>
      </c>
      <c r="D1767" s="42">
        <f>_xll.qlCalendarAdvance(Calendar,$D1766,B1767,"f",FALSE)</f>
        <v>51978</v>
      </c>
      <c r="E1767" s="177">
        <f>_xll.qlInterestRateIndexValueDate(IndexON,D1767)</f>
        <v>51978</v>
      </c>
      <c r="F1767" s="193">
        <f>IFERROR(_xll.qlIndexFixing(IndexON,D1767,TRUE,_xll.ohTrigger(RecalcTrigger,TriggerON)),NA())</f>
        <v>1.2726995845042666E-2</v>
      </c>
      <c r="H1767" s="42">
        <f>_xll.qlCalendarAdvance(Calendar,$H1766,B1767,"f",FALSE)</f>
        <v>51978</v>
      </c>
      <c r="I1767" s="177">
        <f>_xll.qlInterestRateIndexValueDate(Index1M,$H1767)</f>
        <v>51980</v>
      </c>
      <c r="J1767" s="182">
        <f>IFERROR(_xll.qlIndexFixing(Index1M,$H1767,TRUE,_xll.ohTrigger(RecalcTrigger,Trigger1M)),NA())</f>
        <v>1.2643085557317024E-2</v>
      </c>
      <c r="K1767" s="44">
        <f>IFERROR(_xll.qlIndexFixing(Index3M,H1767,TRUE,_xll.ohTrigger(RecalcTrigger,Trigger3M)),NA())</f>
        <v>1.2888975353668073E-2</v>
      </c>
      <c r="L1767" s="44">
        <f>IFERROR(_xll.qlIndexFixing(Index6M,$H1767,TRUE,_xll.ohTrigger(RecalcTrigger,Trigger6M)),NA())</f>
        <v>1.296597138238798E-2</v>
      </c>
      <c r="M1767" s="183">
        <f>IFERROR(_xll.qlIndexFixing(Index1Y,$H1767,TRUE,_xll.ohTrigger(RecalcTrigger,Trigger1Y)),NA())</f>
        <v>1.3202765491808127E-2</v>
      </c>
      <c r="N1767" s="182">
        <f>IFERROR(_xll.qlIndexFixing(ONIndex1M,I1767,TRUE,_xll.ohTrigger(RecalcTrigger,Trigger1M)),NA())</f>
        <v>1.2642015589729994E-2</v>
      </c>
      <c r="O1767" s="44">
        <f>IFERROR(_xll.qlIndexFixing(ONIndex3M,I1767,TRUE,_xll.ohTrigger(RecalcTrigger,Trigger3M)),NA())</f>
        <v>1.2893009149506085E-2</v>
      </c>
      <c r="P1767" s="44">
        <f>IFERROR(_xll.qlIndexFixing(ONIndex6M,I1767,TRUE,_xll.ohTrigger(RecalcTrigger,Trigger6M)),NA())</f>
        <v>1.2972697348425655E-2</v>
      </c>
      <c r="Q1767" s="183">
        <f>IFERROR(_xll.qlIndexFixing(ONIndex1Y,I1767,TRUE,_xll.ohTrigger(RecalcTrigger,Trigger1Y)),NA())</f>
        <v>1.3208397164810037E-2</v>
      </c>
    </row>
    <row r="1768" spans="2:17" x14ac:dyDescent="0.2">
      <c r="B1768" s="39" t="s">
        <v>42</v>
      </c>
      <c r="D1768" s="42">
        <f>_xll.qlCalendarAdvance(Calendar,$D1767,B1768,"f",FALSE)</f>
        <v>51985</v>
      </c>
      <c r="E1768" s="177">
        <f>_xll.qlInterestRateIndexValueDate(IndexON,D1768)</f>
        <v>51985</v>
      </c>
      <c r="F1768" s="193">
        <f>IFERROR(_xll.qlIndexFixing(IndexON,D1768,TRUE,_xll.ohTrigger(RecalcTrigger,TriggerON)),NA())</f>
        <v>1.2723191945767098E-2</v>
      </c>
      <c r="H1768" s="42">
        <f>_xll.qlCalendarAdvance(Calendar,$H1767,B1768,"f",FALSE)</f>
        <v>51985</v>
      </c>
      <c r="I1768" s="177">
        <f>_xll.qlInterestRateIndexValueDate(Index1M,$H1768)</f>
        <v>51988</v>
      </c>
      <c r="J1768" s="182">
        <f>IFERROR(_xll.qlIndexFixing(Index1M,$H1768,TRUE,_xll.ohTrigger(RecalcTrigger,Trigger1M)),NA())</f>
        <v>1.2639072972880451E-2</v>
      </c>
      <c r="K1768" s="44">
        <f>IFERROR(_xll.qlIndexFixing(Index3M,H1768,TRUE,_xll.ohTrigger(RecalcTrigger,Trigger3M)),NA())</f>
        <v>1.2883925588434252E-2</v>
      </c>
      <c r="L1768" s="44">
        <f>IFERROR(_xll.qlIndexFixing(Index6M,$H1768,TRUE,_xll.ohTrigger(RecalcTrigger,Trigger6M)),NA())</f>
        <v>1.2961303496569277E-2</v>
      </c>
      <c r="M1768" s="183">
        <f>IFERROR(_xll.qlIndexFixing(Index1Y,$H1768,TRUE,_xll.ohTrigger(RecalcTrigger,Trigger1Y)),NA())</f>
        <v>1.3198501386276863E-2</v>
      </c>
      <c r="N1768" s="182">
        <f>IFERROR(_xll.qlIndexFixing(ONIndex1M,I1768,TRUE,_xll.ohTrigger(RecalcTrigger,Trigger1M)),NA())</f>
        <v>1.2637975031042359E-2</v>
      </c>
      <c r="O1768" s="44">
        <f>IFERROR(_xll.qlIndexFixing(ONIndex3M,I1768,TRUE,_xll.ohTrigger(RecalcTrigger,Trigger3M)),NA())</f>
        <v>1.2888164641431388E-2</v>
      </c>
      <c r="P1768" s="44">
        <f>IFERROR(_xll.qlIndexFixing(ONIndex6M,I1768,TRUE,_xll.ohTrigger(RecalcTrigger,Trigger6M)),NA())</f>
        <v>1.2968227286744849E-2</v>
      </c>
      <c r="Q1768" s="183">
        <f>IFERROR(_xll.qlIndexFixing(ONIndex1Y,I1768,TRUE,_xll.ohTrigger(RecalcTrigger,Trigger1Y)),NA())</f>
        <v>1.32041978844466E-2</v>
      </c>
    </row>
    <row r="1769" spans="2:17" x14ac:dyDescent="0.2">
      <c r="B1769" s="39" t="s">
        <v>42</v>
      </c>
      <c r="D1769" s="42">
        <f>_xll.qlCalendarAdvance(Calendar,$D1768,B1769,"f",FALSE)</f>
        <v>51992</v>
      </c>
      <c r="E1769" s="177">
        <f>_xll.qlInterestRateIndexValueDate(IndexON,D1769)</f>
        <v>51992</v>
      </c>
      <c r="F1769" s="193">
        <f>IFERROR(_xll.qlIndexFixing(IndexON,D1769,TRUE,_xll.ohTrigger(RecalcTrigger,TriggerON)),NA())</f>
        <v>1.2719388681423638E-2</v>
      </c>
      <c r="H1769" s="42">
        <f>_xll.qlCalendarAdvance(Calendar,$H1768,B1769,"f",FALSE)</f>
        <v>51992</v>
      </c>
      <c r="I1769" s="177">
        <f>_xll.qlInterestRateIndexValueDate(Index1M,$H1769)</f>
        <v>51994</v>
      </c>
      <c r="J1769" s="182">
        <f>IFERROR(_xll.qlIndexFixing(Index1M,$H1769,TRUE,_xll.ohTrigger(RecalcTrigger,Trigger1M)),NA())</f>
        <v>1.2636010279291066E-2</v>
      </c>
      <c r="K1769" s="44">
        <f>IFERROR(_xll.qlIndexFixing(Index3M,H1769,TRUE,_xll.ohTrigger(RecalcTrigger,Trigger3M)),NA())</f>
        <v>1.2880444182043073E-2</v>
      </c>
      <c r="L1769" s="44">
        <f>IFERROR(_xll.qlIndexFixing(Index6M,$H1769,TRUE,_xll.ohTrigger(RecalcTrigger,Trigger6M)),NA())</f>
        <v>1.2957824643210311E-2</v>
      </c>
      <c r="M1769" s="183">
        <f>IFERROR(_xll.qlIndexFixing(Index1Y,$H1769,TRUE,_xll.ohTrigger(RecalcTrigger,Trigger1Y)),NA())</f>
        <v>1.3195381336873277E-2</v>
      </c>
      <c r="N1769" s="182">
        <f>IFERROR(_xll.qlIndexFixing(ONIndex1M,I1769,TRUE,_xll.ohTrigger(RecalcTrigger,Trigger1M)),NA())</f>
        <v>1.2634945278593435E-2</v>
      </c>
      <c r="O1769" s="44">
        <f>IFERROR(_xll.qlIndexFixing(ONIndex3M,I1769,TRUE,_xll.ohTrigger(RecalcTrigger,Trigger3M)),NA())</f>
        <v>1.2884534177901585E-2</v>
      </c>
      <c r="P1769" s="44">
        <f>IFERROR(_xll.qlIndexFixing(ONIndex6M,I1769,TRUE,_xll.ohTrigger(RecalcTrigger,Trigger6M)),NA())</f>
        <v>1.2964870965843645E-2</v>
      </c>
      <c r="Q1769" s="183">
        <f>IFERROR(_xll.qlIndexFixing(ONIndex1Y,I1769,TRUE,_xll.ohTrigger(RecalcTrigger,Trigger1Y)),NA())</f>
        <v>1.3201049078190863E-2</v>
      </c>
    </row>
    <row r="1770" spans="2:17" x14ac:dyDescent="0.2">
      <c r="B1770" s="39" t="s">
        <v>42</v>
      </c>
      <c r="D1770" s="42">
        <f>_xll.qlCalendarAdvance(Calendar,$D1769,B1770,"f",FALSE)</f>
        <v>51999</v>
      </c>
      <c r="E1770" s="177">
        <f>_xll.qlInterestRateIndexValueDate(IndexON,D1770)</f>
        <v>51999</v>
      </c>
      <c r="F1770" s="193">
        <f>IFERROR(_xll.qlIndexFixing(IndexON,D1770,TRUE,_xll.ohTrigger(RecalcTrigger,TriggerON)),NA())</f>
        <v>1.271558609365897E-2</v>
      </c>
      <c r="H1770" s="42">
        <f>_xll.qlCalendarAdvance(Calendar,$H1769,B1770,"f",FALSE)</f>
        <v>51999</v>
      </c>
      <c r="I1770" s="177">
        <f>_xll.qlInterestRateIndexValueDate(Index1M,$H1770)</f>
        <v>52001</v>
      </c>
      <c r="J1770" s="182">
        <f>IFERROR(_xll.qlIndexFixing(Index1M,$H1770,TRUE,_xll.ohTrigger(RecalcTrigger,Trigger1M)),NA())</f>
        <v>1.2632473944585998E-2</v>
      </c>
      <c r="K1770" s="44">
        <f>IFERROR(_xll.qlIndexFixing(Index3M,H1770,TRUE,_xll.ohTrigger(RecalcTrigger,Trigger3M)),NA())</f>
        <v>1.287621986016208E-2</v>
      </c>
      <c r="L1770" s="44">
        <f>IFERROR(_xll.qlIndexFixing(Index6M,$H1770,TRUE,_xll.ohTrigger(RecalcTrigger,Trigger6M)),NA())</f>
        <v>1.2953824850325884E-2</v>
      </c>
      <c r="M1770" s="183">
        <f>IFERROR(_xll.qlIndexFixing(Index1Y,$H1770,TRUE,_xll.ohTrigger(RecalcTrigger,Trigger1Y)),NA())</f>
        <v>1.3191691456934586E-2</v>
      </c>
      <c r="N1770" s="182">
        <f>IFERROR(_xll.qlIndexFixing(ONIndex1M,I1770,TRUE,_xll.ohTrigger(RecalcTrigger,Trigger1M)),NA())</f>
        <v>1.2631411326502473E-2</v>
      </c>
      <c r="O1770" s="44">
        <f>IFERROR(_xll.qlIndexFixing(ONIndex3M,I1770,TRUE,_xll.ohTrigger(RecalcTrigger,Trigger3M)),NA())</f>
        <v>1.2880301840940689E-2</v>
      </c>
      <c r="P1770" s="44">
        <f>IFERROR(_xll.qlIndexFixing(ONIndex6M,I1770,TRUE,_xll.ohTrigger(RecalcTrigger,Trigger6M)),NA())</f>
        <v>1.296095118414442E-2</v>
      </c>
      <c r="Q1770" s="183">
        <f>IFERROR(_xll.qlIndexFixing(ONIndex1Y,I1770,TRUE,_xll.ohTrigger(RecalcTrigger,Trigger1Y)),NA())</f>
        <v>1.3197376203226696E-2</v>
      </c>
    </row>
    <row r="1771" spans="2:17" x14ac:dyDescent="0.2">
      <c r="B1771" s="39" t="s">
        <v>42</v>
      </c>
      <c r="D1771" s="42">
        <f>_xll.qlCalendarAdvance(Calendar,$D1770,B1771,"f",FALSE)</f>
        <v>52006</v>
      </c>
      <c r="E1771" s="177">
        <f>_xll.qlInterestRateIndexValueDate(IndexON,D1771)</f>
        <v>52006</v>
      </c>
      <c r="F1771" s="193">
        <f>IFERROR(_xll.qlIndexFixing(IndexON,D1771,TRUE,_xll.ohTrigger(RecalcTrigger,TriggerON)),NA())</f>
        <v>1.271178422395991E-2</v>
      </c>
      <c r="H1771" s="42">
        <f>_xll.qlCalendarAdvance(Calendar,$H1770,B1771,"f",FALSE)</f>
        <v>52006</v>
      </c>
      <c r="I1771" s="177">
        <f>_xll.qlInterestRateIndexValueDate(Index1M,$H1771)</f>
        <v>52008</v>
      </c>
      <c r="J1771" s="182">
        <f>IFERROR(_xll.qlIndexFixing(Index1M,$H1771,TRUE,_xll.ohTrigger(RecalcTrigger,Trigger1M)),NA())</f>
        <v>1.2628938532410483E-2</v>
      </c>
      <c r="K1771" s="44">
        <f>IFERROR(_xll.qlIndexFixing(Index3M,H1771,TRUE,_xll.ohTrigger(RecalcTrigger,Trigger3M)),NA())</f>
        <v>1.2871999322895449E-2</v>
      </c>
      <c r="L1771" s="44">
        <f>IFERROR(_xll.qlIndexFixing(Index6M,$H1771,TRUE,_xll.ohTrigger(RecalcTrigger,Trigger6M)),NA())</f>
        <v>1.2949820876303439E-2</v>
      </c>
      <c r="M1771" s="183">
        <f>IFERROR(_xll.qlIndexFixing(Index1Y,$H1771,TRUE,_xll.ohTrigger(RecalcTrigger,Trigger1Y)),NA())</f>
        <v>1.3188003076711315E-2</v>
      </c>
      <c r="N1771" s="182">
        <f>IFERROR(_xll.qlIndexFixing(ONIndex1M,I1771,TRUE,_xll.ohTrigger(RecalcTrigger,Trigger1M)),NA())</f>
        <v>1.2627878229567457E-2</v>
      </c>
      <c r="O1771" s="44">
        <f>IFERROR(_xll.qlIndexFixing(ONIndex3M,I1771,TRUE,_xll.ohTrigger(RecalcTrigger,Trigger3M)),NA())</f>
        <v>1.2876072997984878E-2</v>
      </c>
      <c r="P1771" s="44">
        <f>IFERROR(_xll.qlIndexFixing(ONIndex6M,I1771,TRUE,_xll.ohTrigger(RecalcTrigger,Trigger6M)),NA())</f>
        <v>1.2957027031061941E-2</v>
      </c>
      <c r="Q1771" s="183">
        <f>IFERROR(_xll.qlIndexFixing(ONIndex1Y,I1771,TRUE,_xll.ohTrigger(RecalcTrigger,Trigger1Y)),NA())</f>
        <v>1.3193704141531981E-2</v>
      </c>
    </row>
    <row r="1772" spans="2:17" x14ac:dyDescent="0.2">
      <c r="B1772" s="39" t="s">
        <v>42</v>
      </c>
      <c r="D1772" s="42">
        <f>_xll.qlCalendarAdvance(Calendar,$D1771,B1772,"f",FALSE)</f>
        <v>52013</v>
      </c>
      <c r="E1772" s="177">
        <f>_xll.qlInterestRateIndexValueDate(IndexON,D1772)</f>
        <v>52013</v>
      </c>
      <c r="F1772" s="193">
        <f>IFERROR(_xll.qlIndexFixing(IndexON,D1772,TRUE,_xll.ohTrigger(RecalcTrigger,TriggerON)),NA())</f>
        <v>1.270798311381327E-2</v>
      </c>
      <c r="H1772" s="42">
        <f>_xll.qlCalendarAdvance(Calendar,$H1771,B1772,"f",FALSE)</f>
        <v>52013</v>
      </c>
      <c r="I1772" s="177">
        <f>_xll.qlInterestRateIndexValueDate(Index1M,$H1772)</f>
        <v>52015</v>
      </c>
      <c r="J1772" s="182">
        <f>IFERROR(_xll.qlIndexFixing(Index1M,$H1772,TRUE,_xll.ohTrigger(RecalcTrigger,Trigger1M)),NA())</f>
        <v>1.2625404082497738E-2</v>
      </c>
      <c r="K1772" s="44">
        <f>IFERROR(_xll.qlIndexFixing(Index3M,H1772,TRUE,_xll.ohTrigger(RecalcTrigger,Trigger3M)),NA())</f>
        <v>1.2867782616560042E-2</v>
      </c>
      <c r="L1772" s="44">
        <f>IFERROR(_xll.qlIndexFixing(Index6M,$H1772,TRUE,_xll.ohTrigger(RecalcTrigger,Trigger6M)),NA())</f>
        <v>1.2945979065169866E-2</v>
      </c>
      <c r="M1772" s="183">
        <f>IFERROR(_xll.qlIndexFixing(Index1Y,$H1772,TRUE,_xll.ohTrigger(RecalcTrigger,Trigger1Y)),NA())</f>
        <v>1.3184316222225169E-2</v>
      </c>
      <c r="N1772" s="182">
        <f>IFERROR(_xll.qlIndexFixing(ONIndex1M,I1772,TRUE,_xll.ohTrigger(RecalcTrigger,Trigger1M)),NA())</f>
        <v>1.2624346027676481E-2</v>
      </c>
      <c r="O1772" s="44">
        <f>IFERROR(_xll.qlIndexFixing(ONIndex3M,I1772,TRUE,_xll.ohTrigger(RecalcTrigger,Trigger3M)),NA())</f>
        <v>1.2871847695317129E-2</v>
      </c>
      <c r="P1772" s="44">
        <f>IFERROR(_xll.qlIndexFixing(ONIndex6M,I1772,TRUE,_xll.ohTrigger(RecalcTrigger,Trigger6M)),NA())</f>
        <v>1.295309852314297E-2</v>
      </c>
      <c r="Q1772" s="183">
        <f>IFERROR(_xll.qlIndexFixing(ONIndex1Y,I1772,TRUE,_xll.ohTrigger(RecalcTrigger,Trigger1Y)),NA())</f>
        <v>1.3190032918526384E-2</v>
      </c>
    </row>
    <row r="1773" spans="2:17" x14ac:dyDescent="0.2">
      <c r="B1773" s="39" t="s">
        <v>42</v>
      </c>
      <c r="D1773" s="42">
        <f>_xll.qlCalendarAdvance(Calendar,$D1772,B1773,"f",FALSE)</f>
        <v>52020</v>
      </c>
      <c r="E1773" s="177">
        <f>_xll.qlInterestRateIndexValueDate(IndexON,D1773)</f>
        <v>52020</v>
      </c>
      <c r="F1773" s="193">
        <f>IFERROR(_xll.qlIndexFixing(IndexON,D1773,TRUE,_xll.ohTrigger(RecalcTrigger,TriggerON)),NA())</f>
        <v>1.2704182804785802E-2</v>
      </c>
      <c r="H1773" s="42">
        <f>_xll.qlCalendarAdvance(Calendar,$H1772,B1773,"f",FALSE)</f>
        <v>52020</v>
      </c>
      <c r="I1773" s="177">
        <f>_xll.qlInterestRateIndexValueDate(Index1M,$H1773)</f>
        <v>52022</v>
      </c>
      <c r="J1773" s="182">
        <f>IFERROR(_xll.qlIndexFixing(Index1M,$H1773,TRUE,_xll.ohTrigger(RecalcTrigger,Trigger1M)),NA())</f>
        <v>1.262187063459097E-2</v>
      </c>
      <c r="K1773" s="44">
        <f>IFERROR(_xll.qlIndexFixing(Index3M,H1773,TRUE,_xll.ohTrigger(RecalcTrigger,Trigger3M)),NA())</f>
        <v>1.2863569787470117E-2</v>
      </c>
      <c r="L1773" s="44">
        <f>IFERROR(_xll.qlIndexFixing(Index6M,$H1773,TRUE,_xll.ohTrigger(RecalcTrigger,Trigger6M)),NA())</f>
        <v>1.2941968081970519E-2</v>
      </c>
      <c r="M1773" s="183">
        <f>IFERROR(_xll.qlIndexFixing(Index1Y,$H1773,TRUE,_xll.ohTrigger(RecalcTrigger,Trigger1Y)),NA())</f>
        <v>1.3180630919497198E-2</v>
      </c>
      <c r="N1773" s="182">
        <f>IFERROR(_xll.qlIndexFixing(ONIndex1M,I1773,TRUE,_xll.ohTrigger(RecalcTrigger,Trigger1M)),NA())</f>
        <v>1.2620814760317955E-2</v>
      </c>
      <c r="O1773" s="44">
        <f>IFERROR(_xll.qlIndexFixing(ONIndex3M,I1773,TRUE,_xll.ohTrigger(RecalcTrigger,Trigger3M)),NA())</f>
        <v>1.2867625979220421E-2</v>
      </c>
      <c r="P1773" s="44">
        <f>IFERROR(_xll.qlIndexFixing(ONIndex6M,I1773,TRUE,_xll.ohTrigger(RecalcTrigger,Trigger6M)),NA())</f>
        <v>1.2949165676934271E-2</v>
      </c>
      <c r="Q1773" s="183">
        <f>IFERROR(_xll.qlIndexFixing(ONIndex1Y,I1773,TRUE,_xll.ohTrigger(RecalcTrigger,Trigger1Y)),NA())</f>
        <v>1.3186362560189124E-2</v>
      </c>
    </row>
    <row r="1774" spans="2:17" x14ac:dyDescent="0.2">
      <c r="B1774" s="39" t="s">
        <v>42</v>
      </c>
      <c r="D1774" s="42">
        <f>_xll.qlCalendarAdvance(Calendar,$D1773,B1774,"f",FALSE)</f>
        <v>52027</v>
      </c>
      <c r="E1774" s="177">
        <f>_xll.qlInterestRateIndexValueDate(IndexON,D1774)</f>
        <v>52027</v>
      </c>
      <c r="F1774" s="193">
        <f>IFERROR(_xll.qlIndexFixing(IndexON,D1774,TRUE,_xll.ohTrigger(RecalcTrigger,TriggerON)),NA())</f>
        <v>1.2700383338763999E-2</v>
      </c>
      <c r="H1774" s="42">
        <f>_xll.qlCalendarAdvance(Calendar,$H1773,B1774,"f",FALSE)</f>
        <v>52027</v>
      </c>
      <c r="I1774" s="177">
        <f>_xll.qlInterestRateIndexValueDate(Index1M,$H1774)</f>
        <v>52029</v>
      </c>
      <c r="J1774" s="182">
        <f>IFERROR(_xll.qlIndexFixing(Index1M,$H1774,TRUE,_xll.ohTrigger(RecalcTrigger,Trigger1M)),NA())</f>
        <v>1.2618338228423398E-2</v>
      </c>
      <c r="K1774" s="44">
        <f>IFERROR(_xll.qlIndexFixing(Index3M,H1774,TRUE,_xll.ohTrigger(RecalcTrigger,Trigger3M)),NA())</f>
        <v>1.2859360881941666E-2</v>
      </c>
      <c r="L1774" s="44">
        <f>IFERROR(_xll.qlIndexFixing(Index6M,$H1774,TRUE,_xll.ohTrigger(RecalcTrigger,Trigger6M)),NA())</f>
        <v>1.29379529645582E-2</v>
      </c>
      <c r="M1774" s="183">
        <f>IFERROR(_xll.qlIndexFixing(Index1Y,$H1774,TRUE,_xll.ohTrigger(RecalcTrigger,Trigger1Y)),NA())</f>
        <v>1.317694719454845E-2</v>
      </c>
      <c r="N1774" s="182">
        <f>IFERROR(_xll.qlIndexFixing(ONIndex1M,I1774,TRUE,_xll.ohTrigger(RecalcTrigger,Trigger1M)),NA())</f>
        <v>1.2617284467300038E-2</v>
      </c>
      <c r="O1774" s="44">
        <f>IFERROR(_xll.qlIndexFixing(ONIndex3M,I1774,TRUE,_xll.ohTrigger(RecalcTrigger,Trigger3M)),NA())</f>
        <v>1.286340789557805E-2</v>
      </c>
      <c r="P1774" s="44">
        <f>IFERROR(_xll.qlIndexFixing(ONIndex6M,I1774,TRUE,_xll.ohTrigger(RecalcTrigger,Trigger6M)),NA())</f>
        <v>1.2945228508982609E-2</v>
      </c>
      <c r="Q1774" s="183">
        <f>IFERROR(_xll.qlIndexFixing(ONIndex1Y,I1774,TRUE,_xll.ohTrigger(RecalcTrigger,Trigger1Y)),NA())</f>
        <v>1.318269309209974E-2</v>
      </c>
    </row>
    <row r="1775" spans="2:17" x14ac:dyDescent="0.2">
      <c r="B1775" s="39" t="s">
        <v>42</v>
      </c>
      <c r="D1775" s="42">
        <f>_xll.qlCalendarAdvance(Calendar,$D1774,B1775,"f",FALSE)</f>
        <v>52034</v>
      </c>
      <c r="E1775" s="177">
        <f>_xll.qlInterestRateIndexValueDate(IndexON,D1775)</f>
        <v>52034</v>
      </c>
      <c r="F1775" s="193">
        <f>IFERROR(_xll.qlIndexFixing(IndexON,D1775,TRUE,_xll.ohTrigger(RecalcTrigger,TriggerON)),NA())</f>
        <v>1.269658475691493E-2</v>
      </c>
      <c r="H1775" s="42">
        <f>_xll.qlCalendarAdvance(Calendar,$H1774,B1775,"f",FALSE)</f>
        <v>52034</v>
      </c>
      <c r="I1775" s="177">
        <f>_xll.qlInterestRateIndexValueDate(Index1M,$H1775)</f>
        <v>52036</v>
      </c>
      <c r="J1775" s="182">
        <f>IFERROR(_xll.qlIndexFixing(Index1M,$H1775,TRUE,_xll.ohTrigger(RecalcTrigger,Trigger1M)),NA())</f>
        <v>1.2614806903740727E-2</v>
      </c>
      <c r="K1775" s="44">
        <f>IFERROR(_xll.qlIndexFixing(Index3M,H1775,TRUE,_xll.ohTrigger(RecalcTrigger,Trigger3M)),NA())</f>
        <v>1.2855155946290686E-2</v>
      </c>
      <c r="L1775" s="44">
        <f>IFERROR(_xll.qlIndexFixing(Index6M,$H1775,TRUE,_xll.ohTrigger(RecalcTrigger,Trigger6M)),NA())</f>
        <v>1.2933933729663134E-2</v>
      </c>
      <c r="M1775" s="183">
        <f>IFERROR(_xll.qlIndexFixing(Index1Y,$H1775,TRUE,_xll.ohTrigger(RecalcTrigger,Trigger1Y)),NA())</f>
        <v>1.3173265073399314E-2</v>
      </c>
      <c r="N1775" s="182">
        <f>IFERROR(_xll.qlIndexFixing(ONIndex1M,I1775,TRUE,_xll.ohTrigger(RecalcTrigger,Trigger1M)),NA())</f>
        <v>1.261375518835095E-2</v>
      </c>
      <c r="O1775" s="44">
        <f>IFERROR(_xll.qlIndexFixing(ONIndex3M,I1775,TRUE,_xll.ohTrigger(RecalcTrigger,Trigger3M)),NA())</f>
        <v>1.2859193490752929E-2</v>
      </c>
      <c r="P1775" s="44">
        <f>IFERROR(_xll.qlIndexFixing(ONIndex6M,I1775,TRUE,_xll.ohTrigger(RecalcTrigger,Trigger6M)),NA())</f>
        <v>1.2941287036074556E-2</v>
      </c>
      <c r="Q1775" s="183">
        <f>IFERROR(_xll.qlIndexFixing(ONIndex1Y,I1775,TRUE,_xll.ohTrigger(RecalcTrigger,Trigger1Y)),NA())</f>
        <v>1.3179024539997641E-2</v>
      </c>
    </row>
    <row r="1776" spans="2:17" x14ac:dyDescent="0.2">
      <c r="B1776" s="39" t="s">
        <v>42</v>
      </c>
      <c r="D1776" s="42">
        <f>_xll.qlCalendarAdvance(Calendar,$D1775,B1776,"f",FALSE)</f>
        <v>52041</v>
      </c>
      <c r="E1776" s="177">
        <f>_xll.qlInterestRateIndexValueDate(IndexON,D1776)</f>
        <v>52041</v>
      </c>
      <c r="F1776" s="193">
        <f>IFERROR(_xll.qlIndexFixing(IndexON,D1776,TRUE,_xll.ohTrigger(RecalcTrigger,TriggerON)),NA())</f>
        <v>1.2692787100885283E-2</v>
      </c>
      <c r="H1776" s="42">
        <f>_xll.qlCalendarAdvance(Calendar,$H1775,B1776,"f",FALSE)</f>
        <v>52041</v>
      </c>
      <c r="I1776" s="177">
        <f>_xll.qlInterestRateIndexValueDate(Index1M,$H1776)</f>
        <v>52043</v>
      </c>
      <c r="J1776" s="182">
        <f>IFERROR(_xll.qlIndexFixing(Index1M,$H1776,TRUE,_xll.ohTrigger(RecalcTrigger,Trigger1M)),NA())</f>
        <v>1.2611276700276175E-2</v>
      </c>
      <c r="K1776" s="44">
        <f>IFERROR(_xll.qlIndexFixing(Index3M,H1776,TRUE,_xll.ohTrigger(RecalcTrigger,Trigger3M)),NA())</f>
        <v>1.2850955026830565E-2</v>
      </c>
      <c r="L1776" s="44">
        <f>IFERROR(_xll.qlIndexFixing(Index6M,$H1776,TRUE,_xll.ohTrigger(RecalcTrigger,Trigger6M)),NA())</f>
        <v>1.2929738874780659E-2</v>
      </c>
      <c r="M1776" s="183">
        <f>IFERROR(_xll.qlIndexFixing(Index1Y,$H1776,TRUE,_xll.ohTrigger(RecalcTrigger,Trigger1Y)),NA())</f>
        <v>1.3169584582069746E-2</v>
      </c>
      <c r="N1776" s="182">
        <f>IFERROR(_xll.qlIndexFixing(ONIndex1M,I1776,TRUE,_xll.ohTrigger(RecalcTrigger,Trigger1M)),NA())</f>
        <v>1.261022696303904E-2</v>
      </c>
      <c r="O1776" s="44">
        <f>IFERROR(_xll.qlIndexFixing(ONIndex3M,I1776,TRUE,_xll.ohTrigger(RecalcTrigger,Trigger3M)),NA())</f>
        <v>1.2854982811107973E-2</v>
      </c>
      <c r="P1776" s="44">
        <f>IFERROR(_xll.qlIndexFixing(ONIndex6M,I1776,TRUE,_xll.ohTrigger(RecalcTrigger,Trigger6M)),NA())</f>
        <v>1.2937341274676939E-2</v>
      </c>
      <c r="Q1776" s="183">
        <f>IFERROR(_xll.qlIndexFixing(ONIndex1Y,I1776,TRUE,_xll.ohTrigger(RecalcTrigger,Trigger1Y)),NA())</f>
        <v>1.3175356929542303E-2</v>
      </c>
    </row>
    <row r="1777" spans="2:17" x14ac:dyDescent="0.2">
      <c r="B1777" s="39" t="s">
        <v>42</v>
      </c>
      <c r="D1777" s="42">
        <f>_xll.qlCalendarAdvance(Calendar,$D1776,B1777,"f",FALSE)</f>
        <v>52048</v>
      </c>
      <c r="E1777" s="177">
        <f>_xll.qlInterestRateIndexValueDate(IndexON,D1777)</f>
        <v>52048</v>
      </c>
      <c r="F1777" s="193">
        <f>IFERROR(_xll.qlIndexFixing(IndexON,D1777,TRUE,_xll.ohTrigger(RecalcTrigger,TriggerON)),NA())</f>
        <v>1.2688990412241807E-2</v>
      </c>
      <c r="H1777" s="42">
        <f>_xll.qlCalendarAdvance(Calendar,$H1776,B1777,"f",FALSE)</f>
        <v>52048</v>
      </c>
      <c r="I1777" s="177">
        <f>_xll.qlInterestRateIndexValueDate(Index1M,$H1777)</f>
        <v>52050</v>
      </c>
      <c r="J1777" s="182">
        <f>IFERROR(_xll.qlIndexFixing(Index1M,$H1777,TRUE,_xll.ohTrigger(RecalcTrigger,Trigger1M)),NA())</f>
        <v>1.2607747657770452E-2</v>
      </c>
      <c r="K1777" s="44">
        <f>IFERROR(_xll.qlIndexFixing(Index3M,H1777,TRUE,_xll.ohTrigger(RecalcTrigger,Trigger3M)),NA())</f>
        <v>1.2846758169875558E-2</v>
      </c>
      <c r="L1777" s="44">
        <f>IFERROR(_xll.qlIndexFixing(Index6M,$H1777,TRUE,_xll.ohTrigger(RecalcTrigger,Trigger6M)),NA())</f>
        <v>1.2925710165325588E-2</v>
      </c>
      <c r="M1777" s="183">
        <f>IFERROR(_xll.qlIndexFixing(Index1Y,$H1777,TRUE,_xll.ohTrigger(RecalcTrigger,Trigger1Y)),NA())</f>
        <v>1.3165905746579916E-2</v>
      </c>
      <c r="N1777" s="182">
        <f>IFERROR(_xll.qlIndexFixing(ONIndex1M,I1777,TRUE,_xll.ohTrigger(RecalcTrigger,Trigger1M)),NA())</f>
        <v>1.2606699831172463E-2</v>
      </c>
      <c r="O1777" s="44">
        <f>IFERROR(_xll.qlIndexFixing(ONIndex3M,I1777,TRUE,_xll.ohTrigger(RecalcTrigger,Trigger3M)),NA())</f>
        <v>1.2850775902366607E-2</v>
      </c>
      <c r="P1777" s="44">
        <f>IFERROR(_xll.qlIndexFixing(ONIndex6M,I1777,TRUE,_xll.ohTrigger(RecalcTrigger,Trigger6M)),NA())</f>
        <v>1.2933391241416459E-2</v>
      </c>
      <c r="Q1777" s="183">
        <f>IFERROR(_xll.qlIndexFixing(ONIndex1Y,I1777,TRUE,_xll.ohTrigger(RecalcTrigger,Trigger1Y)),NA())</f>
        <v>1.3171690286393201E-2</v>
      </c>
    </row>
    <row r="1778" spans="2:17" x14ac:dyDescent="0.2">
      <c r="B1778" s="39" t="s">
        <v>42</v>
      </c>
      <c r="D1778" s="42">
        <f>_xll.qlCalendarAdvance(Calendar,$D1777,B1778,"f",FALSE)</f>
        <v>52055</v>
      </c>
      <c r="E1778" s="177">
        <f>_xll.qlInterestRateIndexValueDate(IndexON,D1778)</f>
        <v>52055</v>
      </c>
      <c r="F1778" s="193">
        <f>IFERROR(_xll.qlIndexFixing(IndexON,D1778,TRUE,_xll.ohTrigger(RecalcTrigger,TriggerON)),NA())</f>
        <v>1.2685194732711125E-2</v>
      </c>
      <c r="H1778" s="42">
        <f>_xll.qlCalendarAdvance(Calendar,$H1777,B1778,"f",FALSE)</f>
        <v>52055</v>
      </c>
      <c r="I1778" s="177">
        <f>_xll.qlInterestRateIndexValueDate(Index1M,$H1778)</f>
        <v>52057</v>
      </c>
      <c r="J1778" s="182">
        <f>IFERROR(_xll.qlIndexFixing(Index1M,$H1778,TRUE,_xll.ohTrigger(RecalcTrigger,Trigger1M)),NA())</f>
        <v>1.260421981596177E-2</v>
      </c>
      <c r="K1778" s="44">
        <f>IFERROR(_xll.qlIndexFixing(Index3M,H1778,TRUE,_xll.ohTrigger(RecalcTrigger,Trigger3M)),NA())</f>
        <v>1.2842565421741661E-2</v>
      </c>
      <c r="L1778" s="44">
        <f>IFERROR(_xll.qlIndexFixing(Index6M,$H1778,TRUE,_xll.ohTrigger(RecalcTrigger,Trigger6M)),NA())</f>
        <v>1.2921677391862891E-2</v>
      </c>
      <c r="M1778" s="183">
        <f>IFERROR(_xll.qlIndexFixing(Index1Y,$H1778,TRUE,_xll.ohTrigger(RecalcTrigger,Trigger1Y)),NA())</f>
        <v>1.3162228592948686E-2</v>
      </c>
      <c r="N1778" s="182">
        <f>IFERROR(_xll.qlIndexFixing(ONIndex1M,I1778,TRUE,_xll.ohTrigger(RecalcTrigger,Trigger1M)),NA())</f>
        <v>1.2603173832399506E-2</v>
      </c>
      <c r="O1778" s="44">
        <f>IFERROR(_xll.qlIndexFixing(ONIndex3M,I1778,TRUE,_xll.ohTrigger(RecalcTrigger,Trigger3M)),NA())</f>
        <v>1.2846572811051615E-2</v>
      </c>
      <c r="P1778" s="44">
        <f>IFERROR(_xll.qlIndexFixing(ONIndex6M,I1778,TRUE,_xll.ohTrigger(RecalcTrigger,Trigger6M)),NA())</f>
        <v>1.2929436952999751E-2</v>
      </c>
      <c r="Q1778" s="183">
        <f>IFERROR(_xll.qlIndexFixing(ONIndex1Y,I1778,TRUE,_xll.ohTrigger(RecalcTrigger,Trigger1Y)),NA())</f>
        <v>1.3168024636289744E-2</v>
      </c>
    </row>
    <row r="1779" spans="2:17" x14ac:dyDescent="0.2">
      <c r="B1779" s="39" t="s">
        <v>42</v>
      </c>
      <c r="D1779" s="42">
        <f>_xll.qlCalendarAdvance(Calendar,$D1778,B1779,"f",FALSE)</f>
        <v>52062</v>
      </c>
      <c r="E1779" s="177">
        <f>_xll.qlInterestRateIndexValueDate(IndexON,D1779)</f>
        <v>52062</v>
      </c>
      <c r="F1779" s="193">
        <f>IFERROR(_xll.qlIndexFixing(IndexON,D1779,TRUE,_xll.ohTrigger(RecalcTrigger,TriggerON)),NA())</f>
        <v>1.2681400103700113E-2</v>
      </c>
      <c r="H1779" s="42">
        <f>_xll.qlCalendarAdvance(Calendar,$H1778,B1779,"f",FALSE)</f>
        <v>52062</v>
      </c>
      <c r="I1779" s="177">
        <f>_xll.qlInterestRateIndexValueDate(Index1M,$H1779)</f>
        <v>52064</v>
      </c>
      <c r="J1779" s="182">
        <f>IFERROR(_xll.qlIndexFixing(Index1M,$H1779,TRUE,_xll.ohTrigger(RecalcTrigger,Trigger1M)),NA())</f>
        <v>1.2600693214588343E-2</v>
      </c>
      <c r="K1779" s="44">
        <f>IFERROR(_xll.qlIndexFixing(Index3M,H1779,TRUE,_xll.ohTrigger(RecalcTrigger,Trigger3M)),NA())</f>
        <v>1.283837682874313E-2</v>
      </c>
      <c r="L1779" s="44">
        <f>IFERROR(_xll.qlIndexFixing(Index6M,$H1779,TRUE,_xll.ohTrigger(RecalcTrigger,Trigger6M)),NA())</f>
        <v>1.291764057112499E-2</v>
      </c>
      <c r="M1779" s="183">
        <f>IFERROR(_xll.qlIndexFixing(Index1Y,$H1779,TRUE,_xll.ohTrigger(RecalcTrigger,Trigger1Y)),NA())</f>
        <v>1.3158553147195787E-2</v>
      </c>
      <c r="N1779" s="182">
        <f>IFERROR(_xll.qlIndexFixing(ONIndex1M,I1779,TRUE,_xll.ohTrigger(RecalcTrigger,Trigger1M)),NA())</f>
        <v>1.2599649006528324E-2</v>
      </c>
      <c r="O1779" s="44">
        <f>IFERROR(_xll.qlIndexFixing(ONIndex3M,I1779,TRUE,_xll.ohTrigger(RecalcTrigger,Trigger3M)),NA())</f>
        <v>1.2842373583286104E-2</v>
      </c>
      <c r="P1779" s="44">
        <f>IFERROR(_xll.qlIndexFixing(ONIndex6M,I1779,TRUE,_xll.ohTrigger(RecalcTrigger,Trigger6M)),NA())</f>
        <v>1.2925478425813708E-2</v>
      </c>
      <c r="Q1779" s="183">
        <f>IFERROR(_xll.qlIndexFixing(ONIndex1Y,I1779,TRUE,_xll.ohTrigger(RecalcTrigger,Trigger1Y)),NA())</f>
        <v>1.3164360004891407E-2</v>
      </c>
    </row>
    <row r="1780" spans="2:17" x14ac:dyDescent="0.2">
      <c r="B1780" s="39" t="s">
        <v>42</v>
      </c>
      <c r="D1780" s="42">
        <f>_xll.qlCalendarAdvance(Calendar,$D1779,B1780,"f",FALSE)</f>
        <v>52069</v>
      </c>
      <c r="E1780" s="177">
        <f>_xll.qlInterestRateIndexValueDate(IndexON,D1780)</f>
        <v>52069</v>
      </c>
      <c r="F1780" s="193">
        <f>IFERROR(_xll.qlIndexFixing(IndexON,D1780,TRUE,_xll.ohTrigger(RecalcTrigger,TriggerON)),NA())</f>
        <v>1.2677606566695587E-2</v>
      </c>
      <c r="H1780" s="42">
        <f>_xll.qlCalendarAdvance(Calendar,$H1779,B1780,"f",FALSE)</f>
        <v>52069</v>
      </c>
      <c r="I1780" s="177">
        <f>_xll.qlInterestRateIndexValueDate(Index1M,$H1780)</f>
        <v>52071</v>
      </c>
      <c r="J1780" s="182">
        <f>IFERROR(_xll.qlIndexFixing(Index1M,$H1780,TRUE,_xll.ohTrigger(RecalcTrigger,Trigger1M)),NA())</f>
        <v>1.259716789339338E-2</v>
      </c>
      <c r="K1780" s="44">
        <f>IFERROR(_xll.qlIndexFixing(Index3M,H1780,TRUE,_xll.ohTrigger(RecalcTrigger,Trigger3M)),NA())</f>
        <v>1.2834192437193352E-2</v>
      </c>
      <c r="L1780" s="44">
        <f>IFERROR(_xll.qlIndexFixing(Index6M,$H1780,TRUE,_xll.ohTrigger(RecalcTrigger,Trigger6M)),NA())</f>
        <v>1.2913599719844739E-2</v>
      </c>
      <c r="M1780" s="183">
        <f>IFERROR(_xll.qlIndexFixing(Index1Y,$H1780,TRUE,_xll.ohTrigger(RecalcTrigger,Trigger1Y)),NA())</f>
        <v>1.3154879435339202E-2</v>
      </c>
      <c r="N1780" s="182">
        <f>IFERROR(_xll.qlIndexFixing(ONIndex1M,I1780,TRUE,_xll.ohTrigger(RecalcTrigger,Trigger1M)),NA())</f>
        <v>1.259612539304733E-2</v>
      </c>
      <c r="O1780" s="44">
        <f>IFERROR(_xll.qlIndexFixing(ONIndex3M,I1780,TRUE,_xll.ohTrigger(RecalcTrigger,Trigger3M)),NA())</f>
        <v>1.2838178265193179E-2</v>
      </c>
      <c r="P1780" s="44">
        <f>IFERROR(_xll.qlIndexFixing(ONIndex6M,I1780,TRUE,_xll.ohTrigger(RecalcTrigger,Trigger6M)),NA())</f>
        <v>1.2921515676564965E-2</v>
      </c>
      <c r="Q1780" s="183">
        <f>IFERROR(_xll.qlIndexFixing(ONIndex1Y,I1780,TRUE,_xll.ohTrigger(RecalcTrigger,Trigger1Y)),NA())</f>
        <v>1.3160696418097473E-2</v>
      </c>
    </row>
    <row r="1781" spans="2:17" x14ac:dyDescent="0.2">
      <c r="B1781" s="39" t="s">
        <v>42</v>
      </c>
      <c r="D1781" s="42">
        <f>_xll.qlCalendarAdvance(Calendar,$D1780,B1781,"f",FALSE)</f>
        <v>52076</v>
      </c>
      <c r="E1781" s="177">
        <f>_xll.qlInterestRateIndexValueDate(IndexON,D1781)</f>
        <v>52076</v>
      </c>
      <c r="F1781" s="193">
        <f>IFERROR(_xll.qlIndexFixing(IndexON,D1781,TRUE,_xll.ohTrigger(RecalcTrigger,TriggerON)),NA())</f>
        <v>1.2673814163504105E-2</v>
      </c>
      <c r="H1781" s="42">
        <f>_xll.qlCalendarAdvance(Calendar,$H1780,B1781,"f",FALSE)</f>
        <v>52076</v>
      </c>
      <c r="I1781" s="177">
        <f>_xll.qlInterestRateIndexValueDate(Index1M,$H1781)</f>
        <v>52078</v>
      </c>
      <c r="J1781" s="182">
        <f>IFERROR(_xll.qlIndexFixing(Index1M,$H1781,TRUE,_xll.ohTrigger(RecalcTrigger,Trigger1M)),NA())</f>
        <v>1.2593738069649052E-2</v>
      </c>
      <c r="K1781" s="44">
        <f>IFERROR(_xll.qlIndexFixing(Index3M,H1781,TRUE,_xll.ohTrigger(RecalcTrigger,Trigger3M)),NA())</f>
        <v>1.2830012293405718E-2</v>
      </c>
      <c r="L1781" s="44">
        <f>IFERROR(_xll.qlIndexFixing(Index6M,$H1781,TRUE,_xll.ohTrigger(RecalcTrigger,Trigger6M)),NA())</f>
        <v>1.2909732790077691E-2</v>
      </c>
      <c r="M1781" s="183">
        <f>IFERROR(_xll.qlIndexFixing(Index1Y,$H1781,TRUE,_xll.ohTrigger(RecalcTrigger,Trigger1Y)),NA())</f>
        <v>1.315120748339757E-2</v>
      </c>
      <c r="N1781" s="182">
        <f>IFERROR(_xll.qlIndexFixing(ONIndex1M,I1781,TRUE,_xll.ohTrigger(RecalcTrigger,Trigger1M)),NA())</f>
        <v>1.2592603031844618E-2</v>
      </c>
      <c r="O1781" s="44">
        <f>IFERROR(_xll.qlIndexFixing(ONIndex3M,I1781,TRUE,_xll.ohTrigger(RecalcTrigger,Trigger3M)),NA())</f>
        <v>1.2833986903055816E-2</v>
      </c>
      <c r="P1781" s="44">
        <f>IFERROR(_xll.qlIndexFixing(ONIndex6M,I1781,TRUE,_xll.ohTrigger(RecalcTrigger,Trigger6M)),NA())</f>
        <v>1.2917548721800287E-2</v>
      </c>
      <c r="Q1781" s="183">
        <f>IFERROR(_xll.qlIndexFixing(ONIndex1Y,I1781,TRUE,_xll.ohTrigger(RecalcTrigger,Trigger1Y)),NA())</f>
        <v>1.3157033901327608E-2</v>
      </c>
    </row>
    <row r="1782" spans="2:17" x14ac:dyDescent="0.2">
      <c r="B1782" s="39" t="s">
        <v>42</v>
      </c>
      <c r="D1782" s="42">
        <f>_xll.qlCalendarAdvance(Calendar,$D1781,B1782,"f",FALSE)</f>
        <v>52083</v>
      </c>
      <c r="E1782" s="177">
        <f>_xll.qlInterestRateIndexValueDate(IndexON,D1782)</f>
        <v>52083</v>
      </c>
      <c r="F1782" s="193">
        <f>IFERROR(_xll.qlIndexFixing(IndexON,D1782,TRUE,_xll.ohTrigger(RecalcTrigger,TriggerON)),NA())</f>
        <v>1.2670022935372671E-2</v>
      </c>
      <c r="H1782" s="42">
        <f>_xll.qlCalendarAdvance(Calendar,$H1781,B1782,"f",FALSE)</f>
        <v>52083</v>
      </c>
      <c r="I1782" s="177">
        <f>_xll.qlInterestRateIndexValueDate(Index1M,$H1782)</f>
        <v>52085</v>
      </c>
      <c r="J1782" s="182">
        <f>IFERROR(_xll.qlIndexFixing(Index1M,$H1782,TRUE,_xll.ohTrigger(RecalcTrigger,Trigger1M)),NA())</f>
        <v>1.2590121250471709E-2</v>
      </c>
      <c r="K1782" s="44">
        <f>IFERROR(_xll.qlIndexFixing(Index3M,H1782,TRUE,_xll.ohTrigger(RecalcTrigger,Trigger3M)),NA())</f>
        <v>1.2825836443696219E-2</v>
      </c>
      <c r="L1782" s="44">
        <f>IFERROR(_xll.qlIndexFixing(Index6M,$H1782,TRUE,_xll.ohTrigger(RecalcTrigger,Trigger6M)),NA())</f>
        <v>1.290550599258644E-2</v>
      </c>
      <c r="M1782" s="183">
        <f>IFERROR(_xll.qlIndexFixing(Index1Y,$H1782,TRUE,_xll.ohTrigger(RecalcTrigger,Trigger1Y)),NA())</f>
        <v>1.3147537317387997E-2</v>
      </c>
      <c r="N1782" s="182">
        <f>IFERROR(_xll.qlIndexFixing(ONIndex1M,I1782,TRUE,_xll.ohTrigger(RecalcTrigger,Trigger1M)),NA())</f>
        <v>1.2589081962488535E-2</v>
      </c>
      <c r="O1782" s="44">
        <f>IFERROR(_xll.qlIndexFixing(ONIndex3M,I1782,TRUE,_xll.ohTrigger(RecalcTrigger,Trigger3M)),NA())</f>
        <v>1.282979954283725E-2</v>
      </c>
      <c r="P1782" s="44">
        <f>IFERROR(_xll.qlIndexFixing(ONIndex6M,I1782,TRUE,_xll.ohTrigger(RecalcTrigger,Trigger6M)),NA())</f>
        <v>1.291357757822631E-2</v>
      </c>
      <c r="Q1782" s="183">
        <f>IFERROR(_xll.qlIndexFixing(ONIndex1Y,I1782,TRUE,_xll.ohTrigger(RecalcTrigger,Trigger1Y)),NA())</f>
        <v>1.3153372480321224E-2</v>
      </c>
    </row>
    <row r="1783" spans="2:17" x14ac:dyDescent="0.2">
      <c r="B1783" s="39" t="s">
        <v>42</v>
      </c>
      <c r="D1783" s="42">
        <f>_xll.qlCalendarAdvance(Calendar,$D1782,B1783,"f",FALSE)</f>
        <v>52090</v>
      </c>
      <c r="E1783" s="177">
        <f>_xll.qlInterestRateIndexValueDate(IndexON,D1783)</f>
        <v>52090</v>
      </c>
      <c r="F1783" s="193">
        <f>IFERROR(_xll.qlIndexFixing(IndexON,D1783,TRUE,_xll.ohTrigger(RecalcTrigger,TriggerON)),NA())</f>
        <v>1.2666232924187781E-2</v>
      </c>
      <c r="H1783" s="42">
        <f>_xll.qlCalendarAdvance(Calendar,$H1782,B1783,"f",FALSE)</f>
        <v>52090</v>
      </c>
      <c r="I1783" s="177">
        <f>_xll.qlInterestRateIndexValueDate(Index1M,$H1783)</f>
        <v>52092</v>
      </c>
      <c r="J1783" s="182">
        <f>IFERROR(_xll.qlIndexFixing(Index1M,$H1783,TRUE,_xll.ohTrigger(RecalcTrigger,Trigger1M)),NA())</f>
        <v>1.2586600008228921E-2</v>
      </c>
      <c r="K1783" s="44">
        <f>IFERROR(_xll.qlIndexFixing(Index3M,H1783,TRUE,_xll.ohTrigger(RecalcTrigger,Trigger3M)),NA())</f>
        <v>1.2821664934376508E-2</v>
      </c>
      <c r="L1783" s="44">
        <f>IFERROR(_xll.qlIndexFixing(Index6M,$H1783,TRUE,_xll.ohTrigger(RecalcTrigger,Trigger6M)),NA())</f>
        <v>1.2901453150072377E-2</v>
      </c>
      <c r="M1783" s="183">
        <f>IFERROR(_xll.qlIndexFixing(Index1Y,$H1783,TRUE,_xll.ohTrigger(RecalcTrigger,Trigger1Y)),NA())</f>
        <v>1.3143868963329124E-2</v>
      </c>
      <c r="N1783" s="182">
        <f>IFERROR(_xll.qlIndexFixing(ONIndex1M,I1783,TRUE,_xll.ohTrigger(RecalcTrigger,Trigger1M)),NA())</f>
        <v>1.2585562224707303E-2</v>
      </c>
      <c r="O1783" s="44">
        <f>IFERROR(_xll.qlIndexFixing(ONIndex3M,I1783,TRUE,_xll.ohTrigger(RecalcTrigger,Trigger3M)),NA())</f>
        <v>1.2825616230820458E-2</v>
      </c>
      <c r="P1783" s="44">
        <f>IFERROR(_xll.qlIndexFixing(ONIndex6M,I1783,TRUE,_xll.ohTrigger(RecalcTrigger,Trigger6M)),NA())</f>
        <v>1.2909602262309861E-2</v>
      </c>
      <c r="Q1783" s="183">
        <f>IFERROR(_xll.qlIndexFixing(ONIndex1Y,I1783,TRUE,_xll.ohTrigger(RecalcTrigger,Trigger1Y)),NA())</f>
        <v>1.3149712180897666E-2</v>
      </c>
    </row>
    <row r="1784" spans="2:17" x14ac:dyDescent="0.2">
      <c r="B1784" s="39" t="s">
        <v>42</v>
      </c>
      <c r="D1784" s="42">
        <f>_xll.qlCalendarAdvance(Calendar,$D1783,B1784,"f",FALSE)</f>
        <v>52097</v>
      </c>
      <c r="E1784" s="177">
        <f>_xll.qlInterestRateIndexValueDate(IndexON,D1784)</f>
        <v>52097</v>
      </c>
      <c r="F1784" s="193">
        <f>IFERROR(_xll.qlIndexFixing(IndexON,D1784,TRUE,_xll.ohTrigger(RecalcTrigger,TriggerON)),NA())</f>
        <v>1.2662444171196441E-2</v>
      </c>
      <c r="H1784" s="42">
        <f>_xll.qlCalendarAdvance(Calendar,$H1783,B1784,"f",FALSE)</f>
        <v>52097</v>
      </c>
      <c r="I1784" s="177">
        <f>_xll.qlInterestRateIndexValueDate(Index1M,$H1784)</f>
        <v>52099</v>
      </c>
      <c r="J1784" s="182">
        <f>IFERROR(_xll.qlIndexFixing(Index1M,$H1784,TRUE,_xll.ohTrigger(RecalcTrigger,Trigger1M)),NA())</f>
        <v>1.2583080205112451E-2</v>
      </c>
      <c r="K1784" s="44">
        <f>IFERROR(_xll.qlIndexFixing(Index3M,H1784,TRUE,_xll.ohTrigger(RecalcTrigger,Trigger3M)),NA())</f>
        <v>1.281749781176084E-2</v>
      </c>
      <c r="L1784" s="44">
        <f>IFERROR(_xll.qlIndexFixing(Index6M,$H1784,TRUE,_xll.ohTrigger(RecalcTrigger,Trigger6M)),NA())</f>
        <v>1.2897396343944359E-2</v>
      </c>
      <c r="M1784" s="183">
        <f>IFERROR(_xll.qlIndexFixing(Index1Y,$H1784,TRUE,_xll.ohTrigger(RecalcTrigger,Trigger1Y)),NA())</f>
        <v>1.3140202447237619E-2</v>
      </c>
      <c r="N1784" s="182">
        <f>IFERROR(_xll.qlIndexFixing(ONIndex1M,I1784,TRUE,_xll.ohTrigger(RecalcTrigger,Trigger1M)),NA())</f>
        <v>1.2582043858229142E-2</v>
      </c>
      <c r="O1784" s="44">
        <f>IFERROR(_xll.qlIndexFixing(ONIndex3M,I1784,TRUE,_xll.ohTrigger(RecalcTrigger,Trigger3M)),NA())</f>
        <v>1.2821437013288417E-2</v>
      </c>
      <c r="P1784" s="44">
        <f>IFERROR(_xll.qlIndexFixing(ONIndex6M,I1784,TRUE,_xll.ohTrigger(RecalcTrigger,Trigger6M)),NA())</f>
        <v>1.2905622790757576E-2</v>
      </c>
      <c r="Q1784" s="183">
        <f>IFERROR(_xll.qlIndexFixing(ONIndex1Y,I1784,TRUE,_xll.ohTrigger(RecalcTrigger,Trigger1Y)),NA())</f>
        <v>1.3146053028636473E-2</v>
      </c>
    </row>
    <row r="1785" spans="2:17" x14ac:dyDescent="0.2">
      <c r="B1785" s="39" t="s">
        <v>42</v>
      </c>
      <c r="D1785" s="42">
        <f>_xll.qlCalendarAdvance(Calendar,$D1784,B1785,"f",FALSE)</f>
        <v>52104</v>
      </c>
      <c r="E1785" s="177">
        <f>_xll.qlInterestRateIndexValueDate(IndexON,D1785)</f>
        <v>52104</v>
      </c>
      <c r="F1785" s="193">
        <f>IFERROR(_xll.qlIndexFixing(IndexON,D1785,TRUE,_xll.ohTrigger(RecalcTrigger,TriggerON)),NA())</f>
        <v>1.2658656718205208E-2</v>
      </c>
      <c r="H1785" s="42">
        <f>_xll.qlCalendarAdvance(Calendar,$H1784,B1785,"f",FALSE)</f>
        <v>52104</v>
      </c>
      <c r="I1785" s="177">
        <f>_xll.qlInterestRateIndexValueDate(Index1M,$H1785)</f>
        <v>52106</v>
      </c>
      <c r="J1785" s="182">
        <f>IFERROR(_xll.qlIndexFixing(Index1M,$H1785,TRUE,_xll.ohTrigger(RecalcTrigger,Trigger1M)),NA())</f>
        <v>1.2579561880860513E-2</v>
      </c>
      <c r="K1785" s="44">
        <f>IFERROR(_xll.qlIndexFixing(Index3M,H1785,TRUE,_xll.ohTrigger(RecalcTrigger,Trigger3M)),NA())</f>
        <v>1.2813335122161734E-2</v>
      </c>
      <c r="L1785" s="44">
        <f>IFERROR(_xll.qlIndexFixing(Index6M,$H1785,TRUE,_xll.ohTrigger(RecalcTrigger,Trigger6M)),NA())</f>
        <v>1.2893518599885672E-2</v>
      </c>
      <c r="M1785" s="183">
        <f>IFERROR(_xll.qlIndexFixing(Index1Y,$H1785,TRUE,_xll.ohTrigger(RecalcTrigger,Trigger1Y)),NA())</f>
        <v>1.3136537795130149E-2</v>
      </c>
      <c r="N1785" s="182">
        <f>IFERROR(_xll.qlIndexFixing(ONIndex1M,I1785,TRUE,_xll.ohTrigger(RecalcTrigger,Trigger1M)),NA())</f>
        <v>1.2578526902702336E-2</v>
      </c>
      <c r="O1785" s="44">
        <f>IFERROR(_xll.qlIndexFixing(ONIndex3M,I1785,TRUE,_xll.ohTrigger(RecalcTrigger,Trigger3M)),NA())</f>
        <v>1.2817261936444169E-2</v>
      </c>
      <c r="P1785" s="44">
        <f>IFERROR(_xll.qlIndexFixing(ONIndex6M,I1785,TRUE,_xll.ohTrigger(RecalcTrigger,Trigger6M)),NA())</f>
        <v>1.290163918011622E-2</v>
      </c>
      <c r="Q1785" s="183">
        <f>IFERROR(_xll.qlIndexFixing(ONIndex1Y,I1785,TRUE,_xll.ohTrigger(RecalcTrigger,Trigger1Y)),NA())</f>
        <v>1.3142395049277056E-2</v>
      </c>
    </row>
    <row r="1786" spans="2:17" x14ac:dyDescent="0.2">
      <c r="B1786" s="39" t="s">
        <v>42</v>
      </c>
      <c r="D1786" s="42">
        <f>_xll.qlCalendarAdvance(Calendar,$D1785,B1786,"f",FALSE)</f>
        <v>52111</v>
      </c>
      <c r="E1786" s="177">
        <f>_xll.qlInterestRateIndexValueDate(IndexON,D1786)</f>
        <v>52111</v>
      </c>
      <c r="F1786" s="193">
        <f>IFERROR(_xll.qlIndexFixing(IndexON,D1786,TRUE,_xll.ohTrigger(RecalcTrigger,TriggerON)),NA())</f>
        <v>1.2654870606700896E-2</v>
      </c>
      <c r="H1786" s="42">
        <f>_xll.qlCalendarAdvance(Calendar,$H1785,B1786,"f",FALSE)</f>
        <v>52111</v>
      </c>
      <c r="I1786" s="177">
        <f>_xll.qlInterestRateIndexValueDate(Index1M,$H1786)</f>
        <v>52113</v>
      </c>
      <c r="J1786" s="182">
        <f>IFERROR(_xll.qlIndexFixing(Index1M,$H1786,TRUE,_xll.ohTrigger(RecalcTrigger,Trigger1M)),NA())</f>
        <v>1.2576045075216313E-2</v>
      </c>
      <c r="K1786" s="44">
        <f>IFERROR(_xll.qlIndexFixing(Index3M,H1786,TRUE,_xll.ohTrigger(RecalcTrigger,Trigger3M)),NA())</f>
        <v>1.2809245432790745E-2</v>
      </c>
      <c r="L1786" s="44">
        <f>IFERROR(_xll.qlIndexFixing(Index6M,$H1786,TRUE,_xll.ohTrigger(RecalcTrigger,Trigger6M)),NA())</f>
        <v>1.2889577816737224E-2</v>
      </c>
      <c r="M1786" s="183">
        <f>IFERROR(_xll.qlIndexFixing(Index1Y,$H1786,TRUE,_xll.ohTrigger(RecalcTrigger,Trigger1Y)),NA())</f>
        <v>1.3132875033022946E-2</v>
      </c>
      <c r="N1786" s="182">
        <f>IFERROR(_xll.qlIndexFixing(ONIndex1M,I1786,TRUE,_xll.ohTrigger(RecalcTrigger,Trigger1M)),NA())</f>
        <v>1.2575011397935043E-2</v>
      </c>
      <c r="O1786" s="44">
        <f>IFERROR(_xll.qlIndexFixing(ONIndex3M,I1786,TRUE,_xll.ohTrigger(RecalcTrigger,Trigger3M)),NA())</f>
        <v>1.281309104617101E-2</v>
      </c>
      <c r="P1786" s="44">
        <f>IFERROR(_xll.qlIndexFixing(ONIndex6M,I1786,TRUE,_xll.ohTrigger(RecalcTrigger,Trigger6M)),NA())</f>
        <v>1.2897651446932556E-2</v>
      </c>
      <c r="Q1786" s="183">
        <f>IFERROR(_xll.qlIndexFixing(ONIndex1Y,I1786,TRUE,_xll.ohTrigger(RecalcTrigger,Trigger1Y)),NA())</f>
        <v>1.3138738268638761E-2</v>
      </c>
    </row>
    <row r="1787" spans="2:17" x14ac:dyDescent="0.2">
      <c r="B1787" s="39" t="s">
        <v>42</v>
      </c>
      <c r="D1787" s="42">
        <f>_xll.qlCalendarAdvance(Calendar,$D1786,B1787,"f",FALSE)</f>
        <v>52118</v>
      </c>
      <c r="E1787" s="177">
        <f>_xll.qlInterestRateIndexValueDate(IndexON,D1787)</f>
        <v>52118</v>
      </c>
      <c r="F1787" s="193">
        <f>IFERROR(_xll.qlIndexFixing(IndexON,D1787,TRUE,_xll.ohTrigger(RecalcTrigger,TriggerON)),NA())</f>
        <v>1.2651085878170321E-2</v>
      </c>
      <c r="H1787" s="42">
        <f>_xll.qlCalendarAdvance(Calendar,$H1786,B1787,"f",FALSE)</f>
        <v>52118</v>
      </c>
      <c r="I1787" s="177">
        <f>_xll.qlInterestRateIndexValueDate(Index1M,$H1787)</f>
        <v>52120</v>
      </c>
      <c r="J1787" s="182">
        <f>IFERROR(_xll.qlIndexFixing(Index1M,$H1787,TRUE,_xll.ohTrigger(RecalcTrigger,Trigger1M)),NA())</f>
        <v>1.257252982791307E-2</v>
      </c>
      <c r="K1787" s="44">
        <f>IFERROR(_xll.qlIndexFixing(Index3M,H1787,TRUE,_xll.ohTrigger(RecalcTrigger,Trigger3M)),NA())</f>
        <v>1.2805091563700292E-2</v>
      </c>
      <c r="L1787" s="44">
        <f>IFERROR(_xll.qlIndexFixing(Index6M,$H1787,TRUE,_xll.ohTrigger(RecalcTrigger,Trigger6M)),NA())</f>
        <v>1.2885511315399573E-2</v>
      </c>
      <c r="M1787" s="183">
        <f>IFERROR(_xll.qlIndexFixing(Index1Y,$H1787,TRUE,_xll.ohTrigger(RecalcTrigger,Trigger1Y)),NA())</f>
        <v>1.3129214186932237E-2</v>
      </c>
      <c r="N1787" s="182">
        <f>IFERROR(_xll.qlIndexFixing(ONIndex1M,I1787,TRUE,_xll.ohTrigger(RecalcTrigger,Trigger1M)),NA())</f>
        <v>1.2571497383495611E-2</v>
      </c>
      <c r="O1787" s="44">
        <f>IFERROR(_xll.qlIndexFixing(ONIndex3M,I1787,TRUE,_xll.ohTrigger(RecalcTrigger,Trigger3M)),NA())</f>
        <v>1.2808924388831855E-2</v>
      </c>
      <c r="P1787" s="44">
        <f>IFERROR(_xll.qlIndexFixing(ONIndex6M,I1787,TRUE,_xll.ohTrigger(RecalcTrigger,Trigger6M)),NA())</f>
        <v>1.2893659607913222E-2</v>
      </c>
      <c r="Q1787" s="183">
        <f>IFERROR(_xll.qlIndexFixing(ONIndex1Y,I1787,TRUE,_xll.ohTrigger(RecalcTrigger,Trigger1Y)),NA())</f>
        <v>1.3135082712221191E-2</v>
      </c>
    </row>
    <row r="1788" spans="2:17" x14ac:dyDescent="0.2">
      <c r="B1788" s="39" t="s">
        <v>42</v>
      </c>
      <c r="D1788" s="42">
        <f>_xll.qlCalendarAdvance(Calendar,$D1787,B1788,"f",FALSE)</f>
        <v>52125</v>
      </c>
      <c r="E1788" s="177">
        <f>_xll.qlInterestRateIndexValueDate(IndexON,D1788)</f>
        <v>52125</v>
      </c>
      <c r="F1788" s="193">
        <f>IFERROR(_xll.qlIndexFixing(IndexON,D1788,TRUE,_xll.ohTrigger(RecalcTrigger,TriggerON)),NA())</f>
        <v>1.264730257418023E-2</v>
      </c>
      <c r="H1788" s="42">
        <f>_xll.qlCalendarAdvance(Calendar,$H1787,B1788,"f",FALSE)</f>
        <v>52125</v>
      </c>
      <c r="I1788" s="177">
        <f>_xll.qlInterestRateIndexValueDate(Index1M,$H1788)</f>
        <v>52127</v>
      </c>
      <c r="J1788" s="182">
        <f>IFERROR(_xll.qlIndexFixing(Index1M,$H1788,TRUE,_xll.ohTrigger(RecalcTrigger,Trigger1M)),NA())</f>
        <v>1.2569016178691494E-2</v>
      </c>
      <c r="K1788" s="44">
        <f>IFERROR(_xll.qlIndexFixing(Index3M,H1788,TRUE,_xll.ohTrigger(RecalcTrigger,Trigger3M)),NA())</f>
        <v>1.2800942263046896E-2</v>
      </c>
      <c r="L1788" s="44">
        <f>IFERROR(_xll.qlIndexFixing(Index6M,$H1788,TRUE,_xll.ohTrigger(RecalcTrigger,Trigger6M)),NA())</f>
        <v>1.2881440911867551E-2</v>
      </c>
      <c r="M1788" s="183">
        <f>IFERROR(_xll.qlIndexFixing(Index1Y,$H1788,TRUE,_xll.ohTrigger(RecalcTrigger,Trigger1Y)),NA())</f>
        <v>1.3125555282873598E-2</v>
      </c>
      <c r="N1788" s="182">
        <f>IFERROR(_xll.qlIndexFixing(ONIndex1M,I1788,TRUE,_xll.ohTrigger(RecalcTrigger,Trigger1M)),NA())</f>
        <v>1.2567984899192197E-2</v>
      </c>
      <c r="O1788" s="44">
        <f>IFERROR(_xll.qlIndexFixing(ONIndex3M,I1788,TRUE,_xll.ohTrigger(RecalcTrigger,Trigger3M)),NA())</f>
        <v>1.2804762010629744E-2</v>
      </c>
      <c r="P1788" s="44">
        <f>IFERROR(_xll.qlIndexFixing(ONIndex6M,I1788,TRUE,_xll.ohTrigger(RecalcTrigger,Trigger6M)),NA())</f>
        <v>1.2889663679604979E-2</v>
      </c>
      <c r="Q1788" s="183">
        <f>IFERROR(_xll.qlIndexFixing(ONIndex1Y,I1788,TRUE,_xll.ohTrigger(RecalcTrigger,Trigger1Y)),NA())</f>
        <v>1.3131428405763756E-2</v>
      </c>
    </row>
    <row r="1789" spans="2:17" x14ac:dyDescent="0.2">
      <c r="B1789" s="39" t="s">
        <v>42</v>
      </c>
      <c r="D1789" s="42">
        <f>_xll.qlCalendarAdvance(Calendar,$D1788,B1789,"f",FALSE)</f>
        <v>52132</v>
      </c>
      <c r="E1789" s="177">
        <f>_xll.qlInterestRateIndexValueDate(IndexON,D1789)</f>
        <v>52132</v>
      </c>
      <c r="F1789" s="193">
        <f>IFERROR(_xll.qlIndexFixing(IndexON,D1789,TRUE,_xll.ohTrigger(RecalcTrigger,TriggerON)),NA())</f>
        <v>1.2643520736377312E-2</v>
      </c>
      <c r="H1789" s="42">
        <f>_xll.qlCalendarAdvance(Calendar,$H1788,B1789,"f",FALSE)</f>
        <v>52132</v>
      </c>
      <c r="I1789" s="177">
        <f>_xll.qlInterestRateIndexValueDate(Index1M,$H1789)</f>
        <v>52134</v>
      </c>
      <c r="J1789" s="182">
        <f>IFERROR(_xll.qlIndexFixing(Index1M,$H1789,TRUE,_xll.ohTrigger(RecalcTrigger,Trigger1M)),NA())</f>
        <v>1.2565504167289798E-2</v>
      </c>
      <c r="K1789" s="44">
        <f>IFERROR(_xll.qlIndexFixing(Index3M,H1789,TRUE,_xll.ohTrigger(RecalcTrigger,Trigger3M)),NA())</f>
        <v>1.2796525852629926E-2</v>
      </c>
      <c r="L1789" s="44">
        <f>IFERROR(_xll.qlIndexFixing(Index6M,$H1789,TRUE,_xll.ohTrigger(RecalcTrigger,Trigger6M)),NA())</f>
        <v>1.2877366622867672E-2</v>
      </c>
      <c r="M1789" s="183">
        <f>IFERROR(_xll.qlIndexFixing(Index1Y,$H1789,TRUE,_xll.ohTrigger(RecalcTrigger,Trigger1Y)),NA())</f>
        <v>1.3121898346862603E-2</v>
      </c>
      <c r="N1789" s="182">
        <f>IFERROR(_xll.qlIndexFixing(ONIndex1M,I1789,TRUE,_xll.ohTrigger(RecalcTrigger,Trigger1M)),NA())</f>
        <v>1.2564473984673086E-2</v>
      </c>
      <c r="O1789" s="44">
        <f>IFERROR(_xll.qlIndexFixing(ONIndex3M,I1789,TRUE,_xll.ohTrigger(RecalcTrigger,Trigger3M)),NA())</f>
        <v>1.280060395776772E-2</v>
      </c>
      <c r="P1789" s="44">
        <f>IFERROR(_xll.qlIndexFixing(ONIndex6M,I1789,TRUE,_xll.ohTrigger(RecalcTrigger,Trigger6M)),NA())</f>
        <v>1.2885663678554593E-2</v>
      </c>
      <c r="Q1789" s="183">
        <f>IFERROR(_xll.qlIndexFixing(ONIndex1Y,I1789,TRUE,_xll.ohTrigger(RecalcTrigger,Trigger1Y)),NA())</f>
        <v>1.312777537516574E-2</v>
      </c>
    </row>
    <row r="1790" spans="2:17" x14ac:dyDescent="0.2">
      <c r="B1790" s="39" t="s">
        <v>42</v>
      </c>
      <c r="D1790" s="42">
        <f>_xll.qlCalendarAdvance(Calendar,$D1789,B1790,"f",FALSE)</f>
        <v>52139</v>
      </c>
      <c r="E1790" s="177">
        <f>_xll.qlInterestRateIndexValueDate(IndexON,D1790)</f>
        <v>52139</v>
      </c>
      <c r="F1790" s="193">
        <f>IFERROR(_xll.qlIndexFixing(IndexON,D1790,TRUE,_xll.ohTrigger(RecalcTrigger,TriggerON)),NA())</f>
        <v>1.2639740406328315E-2</v>
      </c>
      <c r="H1790" s="42">
        <f>_xll.qlCalendarAdvance(Calendar,$H1789,B1790,"f",FALSE)</f>
        <v>52139</v>
      </c>
      <c r="I1790" s="177">
        <f>_xll.qlInterestRateIndexValueDate(Index1M,$H1790)</f>
        <v>52141</v>
      </c>
      <c r="J1790" s="182">
        <f>IFERROR(_xll.qlIndexFixing(Index1M,$H1790,TRUE,_xll.ohTrigger(RecalcTrigger,Trigger1M)),NA())</f>
        <v>1.2561993833443696E-2</v>
      </c>
      <c r="K1790" s="44">
        <f>IFERROR(_xll.qlIndexFixing(Index3M,H1790,TRUE,_xll.ohTrigger(RecalcTrigger,Trigger3M)),NA())</f>
        <v>1.2792589790374531E-2</v>
      </c>
      <c r="L1790" s="44">
        <f>IFERROR(_xll.qlIndexFixing(Index6M,$H1790,TRUE,_xll.ohTrigger(RecalcTrigger,Trigger6M)),NA())</f>
        <v>1.2873225495483396E-2</v>
      </c>
      <c r="M1790" s="183">
        <f>IFERROR(_xll.qlIndexFixing(Index1Y,$H1790,TRUE,_xll.ohTrigger(RecalcTrigger,Trigger1Y)),NA())</f>
        <v>1.3118243404913729E-2</v>
      </c>
      <c r="N1790" s="182">
        <f>IFERROR(_xll.qlIndexFixing(ONIndex1M,I1790,TRUE,_xll.ohTrigger(RecalcTrigger,Trigger1M)),NA())</f>
        <v>1.2560964679506625E-2</v>
      </c>
      <c r="O1790" s="44">
        <f>IFERROR(_xll.qlIndexFixing(ONIndex3M,I1790,TRUE,_xll.ohTrigger(RecalcTrigger,Trigger3M)),NA())</f>
        <v>1.2796450276288951E-2</v>
      </c>
      <c r="P1790" s="44">
        <f>IFERROR(_xll.qlIndexFixing(ONIndex6M,I1790,TRUE,_xll.ohTrigger(RecalcTrigger,Trigger6M)),NA())</f>
        <v>1.2881659621388764E-2</v>
      </c>
      <c r="Q1790" s="183">
        <f>IFERROR(_xll.qlIndexFixing(ONIndex1Y,I1790,TRUE,_xll.ohTrigger(RecalcTrigger,Trigger1Y)),NA())</f>
        <v>1.3124123645846808E-2</v>
      </c>
    </row>
    <row r="1791" spans="2:17" x14ac:dyDescent="0.2">
      <c r="B1791" s="39" t="s">
        <v>42</v>
      </c>
      <c r="D1791" s="42">
        <f>_xll.qlCalendarAdvance(Calendar,$D1790,B1791,"f",FALSE)</f>
        <v>52146</v>
      </c>
      <c r="E1791" s="177">
        <f>_xll.qlInterestRateIndexValueDate(IndexON,D1791)</f>
        <v>52146</v>
      </c>
      <c r="F1791" s="193">
        <f>IFERROR(_xll.qlIndexFixing(IndexON,D1791,TRUE,_xll.ohTrigger(RecalcTrigger,TriggerON)),NA())</f>
        <v>1.2635961625280245E-2</v>
      </c>
      <c r="H1791" s="42">
        <f>_xll.qlCalendarAdvance(Calendar,$H1790,B1791,"f",FALSE)</f>
        <v>52146</v>
      </c>
      <c r="I1791" s="177">
        <f>_xll.qlInterestRateIndexValueDate(Index1M,$H1791)</f>
        <v>52148</v>
      </c>
      <c r="J1791" s="182">
        <f>IFERROR(_xll.qlIndexFixing(Index1M,$H1791,TRUE,_xll.ohTrigger(RecalcTrigger,Trigger1M)),NA())</f>
        <v>1.25584852168939E-2</v>
      </c>
      <c r="K1791" s="44">
        <f>IFERROR(_xll.qlIndexFixing(Index3M,H1791,TRUE,_xll.ohTrigger(RecalcTrigger,Trigger3M)),NA())</f>
        <v>1.2788454671446389E-2</v>
      </c>
      <c r="L1791" s="44">
        <f>IFERROR(_xll.qlIndexFixing(Index6M,$H1791,TRUE,_xll.ohTrigger(RecalcTrigger,Trigger6M)),NA())</f>
        <v>1.2869143070902591E-2</v>
      </c>
      <c r="M1791" s="183">
        <f>IFERROR(_xll.qlIndexFixing(Index1Y,$H1791,TRUE,_xll.ohTrigger(RecalcTrigger,Trigger1Y)),NA())</f>
        <v>1.311459048304189E-2</v>
      </c>
      <c r="N1791" s="182">
        <f>IFERROR(_xll.qlIndexFixing(ONIndex1M,I1791,TRUE,_xll.ohTrigger(RecalcTrigger,Trigger1M)),NA())</f>
        <v>1.2557457023660845E-2</v>
      </c>
      <c r="O1791" s="44">
        <f>IFERROR(_xll.qlIndexFixing(ONIndex3M,I1791,TRUE,_xll.ohTrigger(RecalcTrigger,Trigger3M)),NA())</f>
        <v>1.2792301012556351E-2</v>
      </c>
      <c r="P1791" s="44">
        <f>IFERROR(_xll.qlIndexFixing(ONIndex6M,I1791,TRUE,_xll.ohTrigger(RecalcTrigger,Trigger6M)),NA())</f>
        <v>1.2877651524814127E-2</v>
      </c>
      <c r="Q1791" s="183">
        <f>IFERROR(_xll.qlIndexFixing(ONIndex1Y,I1791,TRUE,_xll.ohTrigger(RecalcTrigger,Trigger1Y)),NA())</f>
        <v>1.3120473243626307E-2</v>
      </c>
    </row>
    <row r="1792" spans="2:17" x14ac:dyDescent="0.2">
      <c r="B1792" s="39" t="s">
        <v>42</v>
      </c>
      <c r="D1792" s="42">
        <f>_xll.qlCalendarAdvance(Calendar,$D1791,B1792,"f",FALSE)</f>
        <v>52153</v>
      </c>
      <c r="E1792" s="177">
        <f>_xll.qlInterestRateIndexValueDate(IndexON,D1792)</f>
        <v>52153</v>
      </c>
      <c r="F1792" s="193">
        <f>IFERROR(_xll.qlIndexFixing(IndexON,D1792,TRUE,_xll.ohTrigger(RecalcTrigger,TriggerON)),NA())</f>
        <v>1.263218443527947E-2</v>
      </c>
      <c r="H1792" s="42">
        <f>_xll.qlCalendarAdvance(Calendar,$H1791,B1792,"f",FALSE)</f>
        <v>52153</v>
      </c>
      <c r="I1792" s="177">
        <f>_xll.qlInterestRateIndexValueDate(Index1M,$H1792)</f>
        <v>52155</v>
      </c>
      <c r="J1792" s="182">
        <f>IFERROR(_xll.qlIndexFixing(Index1M,$H1792,TRUE,_xll.ohTrigger(RecalcTrigger,Trigger1M)),NA())</f>
        <v>1.2554978357376123E-2</v>
      </c>
      <c r="K1792" s="44">
        <f>IFERROR(_xll.qlIndexFixing(Index3M,H1792,TRUE,_xll.ohTrigger(RecalcTrigger,Trigger3M)),NA())</f>
        <v>1.2784324309723313E-2</v>
      </c>
      <c r="L1792" s="44">
        <f>IFERROR(_xll.qlIndexFixing(Index6M,$H1792,TRUE,_xll.ohTrigger(RecalcTrigger,Trigger6M)),NA())</f>
        <v>1.2865056812140901E-2</v>
      </c>
      <c r="M1792" s="183">
        <f>IFERROR(_xll.qlIndexFixing(Index1Y,$H1792,TRUE,_xll.ohTrigger(RecalcTrigger,Trigger1Y)),NA())</f>
        <v>1.3110939607260912E-2</v>
      </c>
      <c r="N1792" s="182">
        <f>IFERROR(_xll.qlIndexFixing(ONIndex1M,I1792,TRUE,_xll.ohTrigger(RecalcTrigger,Trigger1M)),NA())</f>
        <v>1.2553951056544221E-2</v>
      </c>
      <c r="O1792" s="44">
        <f>IFERROR(_xll.qlIndexFixing(ONIndex3M,I1792,TRUE,_xll.ohTrigger(RecalcTrigger,Trigger3M)),NA())</f>
        <v>1.2788156212613089E-2</v>
      </c>
      <c r="P1792" s="44">
        <f>IFERROR(_xll.qlIndexFixing(ONIndex6M,I1792,TRUE,_xll.ohTrigger(RecalcTrigger,Trigger6M)),NA())</f>
        <v>1.287363940529751E-2</v>
      </c>
      <c r="Q1792" s="183">
        <f>IFERROR(_xll.qlIndexFixing(ONIndex1Y,I1792,TRUE,_xll.ohTrigger(RecalcTrigger,Trigger1Y)),NA())</f>
        <v>1.3116824194083776E-2</v>
      </c>
    </row>
    <row r="1793" spans="2:17" x14ac:dyDescent="0.2">
      <c r="B1793" s="39" t="s">
        <v>42</v>
      </c>
      <c r="D1793" s="42">
        <f>_xll.qlCalendarAdvance(Calendar,$D1792,B1793,"f",FALSE)</f>
        <v>52160</v>
      </c>
      <c r="E1793" s="177">
        <f>_xll.qlInterestRateIndexValueDate(IndexON,D1793)</f>
        <v>52160</v>
      </c>
      <c r="F1793" s="193">
        <f>IFERROR(_xll.qlIndexFixing(IndexON,D1793,TRUE,_xll.ohTrigger(RecalcTrigger,TriggerON)),NA())</f>
        <v>1.262840887765293E-2</v>
      </c>
      <c r="H1793" s="42">
        <f>_xll.qlCalendarAdvance(Calendar,$H1792,B1793,"f",FALSE)</f>
        <v>52160</v>
      </c>
      <c r="I1793" s="177">
        <f>_xll.qlInterestRateIndexValueDate(Index1M,$H1793)</f>
        <v>52162</v>
      </c>
      <c r="J1793" s="182">
        <f>IFERROR(_xll.qlIndexFixing(Index1M,$H1793,TRUE,_xll.ohTrigger(RecalcTrigger,Trigger1M)),NA())</f>
        <v>1.2551473294626081E-2</v>
      </c>
      <c r="K1793" s="44">
        <f>IFERROR(_xll.qlIndexFixing(Index3M,H1793,TRUE,_xll.ohTrigger(RecalcTrigger,Trigger3M)),NA())</f>
        <v>1.2780198751514343E-2</v>
      </c>
      <c r="L1793" s="44">
        <f>IFERROR(_xll.qlIndexFixing(Index6M,$H1793,TRUE,_xll.ohTrigger(RecalcTrigger,Trigger6M)),NA())</f>
        <v>1.2860966735926923E-2</v>
      </c>
      <c r="M1793" s="183">
        <f>IFERROR(_xll.qlIndexFixing(Index1Y,$H1793,TRUE,_xll.ohTrigger(RecalcTrigger,Trigger1Y)),NA())</f>
        <v>1.3107290803584831E-2</v>
      </c>
      <c r="N1793" s="182">
        <f>IFERROR(_xll.qlIndexFixing(ONIndex1M,I1793,TRUE,_xll.ohTrigger(RecalcTrigger,Trigger1M)),NA())</f>
        <v>1.2550446818044847E-2</v>
      </c>
      <c r="O1793" s="44">
        <f>IFERROR(_xll.qlIndexFixing(ONIndex3M,I1793,TRUE,_xll.ohTrigger(RecalcTrigger,Trigger3M)),NA())</f>
        <v>1.2784015922662206E-2</v>
      </c>
      <c r="P1793" s="44">
        <f>IFERROR(_xll.qlIndexFixing(ONIndex6M,I1793,TRUE,_xll.ohTrigger(RecalcTrigger,Trigger6M)),NA())</f>
        <v>1.2869623279465614E-2</v>
      </c>
      <c r="Q1793" s="183">
        <f>IFERROR(_xll.qlIndexFixing(ONIndex1Y,I1793,TRUE,_xll.ohTrigger(RecalcTrigger,Trigger1Y)),NA())</f>
        <v>1.3113176523118497E-2</v>
      </c>
    </row>
    <row r="1794" spans="2:17" x14ac:dyDescent="0.2">
      <c r="B1794" s="39" t="s">
        <v>42</v>
      </c>
      <c r="D1794" s="42">
        <f>_xll.qlCalendarAdvance(Calendar,$D1793,B1794,"f",FALSE)</f>
        <v>52167</v>
      </c>
      <c r="E1794" s="177">
        <f>_xll.qlInterestRateIndexValueDate(IndexON,D1794)</f>
        <v>52167</v>
      </c>
      <c r="F1794" s="193">
        <f>IFERROR(_xll.qlIndexFixing(IndexON,D1794,TRUE,_xll.ohTrigger(RecalcTrigger,TriggerON)),NA())</f>
        <v>1.262463499388744E-2</v>
      </c>
      <c r="H1794" s="42">
        <f>_xll.qlCalendarAdvance(Calendar,$H1793,B1794,"f",FALSE)</f>
        <v>52167</v>
      </c>
      <c r="I1794" s="177">
        <f>_xll.qlInterestRateIndexValueDate(Index1M,$H1794)</f>
        <v>52169</v>
      </c>
      <c r="J1794" s="182">
        <f>IFERROR(_xll.qlIndexFixing(Index1M,$H1794,TRUE,_xll.ohTrigger(RecalcTrigger,Trigger1M)),NA())</f>
        <v>1.2548064452741193E-2</v>
      </c>
      <c r="K1794" s="44">
        <f>IFERROR(_xll.qlIndexFixing(Index3M,H1794,TRUE,_xll.ohTrigger(RecalcTrigger,Trigger3M)),NA())</f>
        <v>1.2776078043136345E-2</v>
      </c>
      <c r="L1794" s="44">
        <f>IFERROR(_xll.qlIndexFixing(Index6M,$H1794,TRUE,_xll.ohTrigger(RecalcTrigger,Trigger6M)),NA())</f>
        <v>1.2856872858988375E-2</v>
      </c>
      <c r="M1794" s="183">
        <f>IFERROR(_xll.qlIndexFixing(Index1Y,$H1794,TRUE,_xll.ohTrigger(RecalcTrigger,Trigger1Y)),NA())</f>
        <v>1.3103644098027032E-2</v>
      </c>
      <c r="N1794" s="182">
        <f>IFERROR(_xll.qlIndexFixing(ONIndex1M,I1794,TRUE,_xll.ohTrigger(RecalcTrigger,Trigger1M)),NA())</f>
        <v>1.2546944347811007E-2</v>
      </c>
      <c r="O1794" s="44">
        <f>IFERROR(_xll.qlIndexFixing(ONIndex3M,I1794,TRUE,_xll.ohTrigger(RecalcTrigger,Trigger3M)),NA())</f>
        <v>1.2779880188906745E-2</v>
      </c>
      <c r="P1794" s="44">
        <f>IFERROR(_xll.qlIndexFixing(ONIndex6M,I1794,TRUE,_xll.ohTrigger(RecalcTrigger,Trigger6M)),NA())</f>
        <v>1.2865603163865202E-2</v>
      </c>
      <c r="Q1794" s="183">
        <f>IFERROR(_xll.qlIndexFixing(ONIndex1Y,I1794,TRUE,_xll.ohTrigger(RecalcTrigger,Trigger1Y)),NA())</f>
        <v>1.3109530256230073E-2</v>
      </c>
    </row>
    <row r="1795" spans="2:17" x14ac:dyDescent="0.2">
      <c r="B1795" s="39" t="s">
        <v>42</v>
      </c>
      <c r="D1795" s="42">
        <f>_xll.qlCalendarAdvance(Calendar,$D1794,B1795,"f",FALSE)</f>
        <v>52174</v>
      </c>
      <c r="E1795" s="177">
        <f>_xll.qlInterestRateIndexValueDate(IndexON,D1795)</f>
        <v>52174</v>
      </c>
      <c r="F1795" s="193">
        <f>IFERROR(_xll.qlIndexFixing(IndexON,D1795,TRUE,_xll.ohTrigger(RecalcTrigger,TriggerON)),NA())</f>
        <v>1.2620862825709622E-2</v>
      </c>
      <c r="H1795" s="42">
        <f>_xll.qlCalendarAdvance(Calendar,$H1794,B1795,"f",FALSE)</f>
        <v>52174</v>
      </c>
      <c r="I1795" s="177">
        <f>_xll.qlInterestRateIndexValueDate(Index1M,$H1795)</f>
        <v>52176</v>
      </c>
      <c r="J1795" s="182">
        <f>IFERROR(_xll.qlIndexFixing(Index1M,$H1795,TRUE,_xll.ohTrigger(RecalcTrigger,Trigger1M)),NA())</f>
        <v>1.2544468718397039E-2</v>
      </c>
      <c r="K1795" s="44">
        <f>IFERROR(_xll.qlIndexFixing(Index3M,H1795,TRUE,_xll.ohTrigger(RecalcTrigger,Trigger3M)),NA())</f>
        <v>1.2771962230896626E-2</v>
      </c>
      <c r="L1795" s="44">
        <f>IFERROR(_xll.qlIndexFixing(Index6M,$H1795,TRUE,_xll.ohTrigger(RecalcTrigger,Trigger6M)),NA())</f>
        <v>1.2852840230797233E-2</v>
      </c>
      <c r="M1795" s="183">
        <f>IFERROR(_xll.qlIndexFixing(Index1Y,$H1795,TRUE,_xll.ohTrigger(RecalcTrigger,Trigger1Y)),NA())</f>
        <v>1.3099999516600678E-2</v>
      </c>
      <c r="N1795" s="182">
        <f>IFERROR(_xll.qlIndexFixing(ONIndex1M,I1795,TRUE,_xll.ohTrigger(RecalcTrigger,Trigger1M)),NA())</f>
        <v>1.2543443685411049E-2</v>
      </c>
      <c r="O1795" s="44">
        <f>IFERROR(_xll.qlIndexFixing(ONIndex3M,I1795,TRUE,_xll.ohTrigger(RecalcTrigger,Trigger3M)),NA())</f>
        <v>1.2775749057389874E-2</v>
      </c>
      <c r="P1795" s="44">
        <f>IFERROR(_xll.qlIndexFixing(ONIndex6M,I1795,TRUE,_xll.ohTrigger(RecalcTrigger,Trigger6M)),NA())</f>
        <v>1.2861579075202911E-2</v>
      </c>
      <c r="Q1795" s="183">
        <f>IFERROR(_xll.qlIndexFixing(ONIndex1Y,I1795,TRUE,_xll.ohTrigger(RecalcTrigger,Trigger1Y)),NA())</f>
        <v>1.3105885419397723E-2</v>
      </c>
    </row>
    <row r="1796" spans="2:17" x14ac:dyDescent="0.2">
      <c r="B1796" s="39" t="s">
        <v>42</v>
      </c>
      <c r="D1796" s="42">
        <f>_xll.qlCalendarAdvance(Calendar,$D1795,B1796,"f",FALSE)</f>
        <v>52181</v>
      </c>
      <c r="E1796" s="177">
        <f>_xll.qlInterestRateIndexValueDate(IndexON,D1796)</f>
        <v>52181</v>
      </c>
      <c r="F1796" s="193">
        <f>IFERROR(_xll.qlIndexFixing(IndexON,D1796,TRUE,_xll.ohTrigger(RecalcTrigger,TriggerON)),NA())</f>
        <v>1.2617092414446418E-2</v>
      </c>
      <c r="H1796" s="42">
        <f>_xll.qlCalendarAdvance(Calendar,$H1795,B1796,"f",FALSE)</f>
        <v>52181</v>
      </c>
      <c r="I1796" s="177">
        <f>_xll.qlInterestRateIndexValueDate(Index1M,$H1796)</f>
        <v>52183</v>
      </c>
      <c r="J1796" s="182">
        <f>IFERROR(_xll.qlIndexFixing(Index1M,$H1796,TRUE,_xll.ohTrigger(RecalcTrigger,Trigger1M)),NA())</f>
        <v>1.2540969284389469E-2</v>
      </c>
      <c r="K1796" s="44">
        <f>IFERROR(_xll.qlIndexFixing(Index3M,H1796,TRUE,_xll.ohTrigger(RecalcTrigger,Trigger3M)),NA())</f>
        <v>1.276785136110857E-2</v>
      </c>
      <c r="L1796" s="44">
        <f>IFERROR(_xll.qlIndexFixing(Index6M,$H1796,TRUE,_xll.ohTrigger(RecalcTrigger,Trigger6M)),NA())</f>
        <v>1.2848739211894642E-2</v>
      </c>
      <c r="M1796" s="183">
        <f>IFERROR(_xll.qlIndexFixing(Index1Y,$H1796,TRUE,_xll.ohTrigger(RecalcTrigger,Trigger1Y)),NA())</f>
        <v>1.309635708531828E-2</v>
      </c>
      <c r="N1796" s="182">
        <f>IFERROR(_xll.qlIndexFixing(ONIndex1M,I1796,TRUE,_xll.ohTrigger(RecalcTrigger,Trigger1M)),NA())</f>
        <v>1.2539944870813002E-2</v>
      </c>
      <c r="O1796" s="44">
        <f>IFERROR(_xll.qlIndexFixing(ONIndex3M,I1796,TRUE,_xll.ohTrigger(RecalcTrigger,Trigger3M)),NA())</f>
        <v>1.2771622574474506E-2</v>
      </c>
      <c r="P1796" s="44">
        <f>IFERROR(_xll.qlIndexFixing(ONIndex6M,I1796,TRUE,_xll.ohTrigger(RecalcTrigger,Trigger6M)),NA())</f>
        <v>1.2857551030105441E-2</v>
      </c>
      <c r="Q1796" s="183">
        <f>IFERROR(_xll.qlIndexFixing(ONIndex1Y,I1796,TRUE,_xll.ohTrigger(RecalcTrigger,Trigger1Y)),NA())</f>
        <v>1.3102242038041112E-2</v>
      </c>
    </row>
    <row r="1797" spans="2:17" x14ac:dyDescent="0.2">
      <c r="B1797" s="39" t="s">
        <v>42</v>
      </c>
      <c r="D1797" s="42">
        <f>_xll.qlCalendarAdvance(Calendar,$D1796,B1797,"f",FALSE)</f>
        <v>52188</v>
      </c>
      <c r="E1797" s="177">
        <f>_xll.qlInterestRateIndexValueDate(IndexON,D1797)</f>
        <v>52188</v>
      </c>
      <c r="F1797" s="193">
        <f>IFERROR(_xll.qlIndexFixing(IndexON,D1797,TRUE,_xll.ohTrigger(RecalcTrigger,TriggerON)),NA())</f>
        <v>1.261332380182445E-2</v>
      </c>
      <c r="H1797" s="42">
        <f>_xll.qlCalendarAdvance(Calendar,$H1796,B1797,"f",FALSE)</f>
        <v>52188</v>
      </c>
      <c r="I1797" s="177">
        <f>_xll.qlInterestRateIndexValueDate(Index1M,$H1797)</f>
        <v>52190</v>
      </c>
      <c r="J1797" s="182">
        <f>IFERROR(_xll.qlIndexFixing(Index1M,$H1797,TRUE,_xll.ohTrigger(RecalcTrigger,Trigger1M)),NA())</f>
        <v>1.2537471806104983E-2</v>
      </c>
      <c r="K1797" s="44">
        <f>IFERROR(_xll.qlIndexFixing(Index3M,H1797,TRUE,_xll.ohTrigger(RecalcTrigger,Trigger3M)),NA())</f>
        <v>1.2763745480080356E-2</v>
      </c>
      <c r="L1797" s="44">
        <f>IFERROR(_xll.qlIndexFixing(Index6M,$H1797,TRUE,_xll.ohTrigger(RecalcTrigger,Trigger6M)),NA())</f>
        <v>1.2844634441343336E-2</v>
      </c>
      <c r="M1797" s="183">
        <f>IFERROR(_xll.qlIndexFixing(Index1Y,$H1797,TRUE,_xll.ohTrigger(RecalcTrigger,Trigger1Y)),NA())</f>
        <v>1.3092716830192122E-2</v>
      </c>
      <c r="N1797" s="182">
        <f>IFERROR(_xll.qlIndexFixing(ONIndex1M,I1797,TRUE,_xll.ohTrigger(RecalcTrigger,Trigger1M)),NA())</f>
        <v>1.253644794350528E-2</v>
      </c>
      <c r="O1797" s="44">
        <f>IFERROR(_xll.qlIndexFixing(ONIndex3M,I1797,TRUE,_xll.ohTrigger(RecalcTrigger,Trigger3M)),NA())</f>
        <v>1.2767500786363684E-2</v>
      </c>
      <c r="P1797" s="44">
        <f>IFERROR(_xll.qlIndexFixing(ONIndex6M,I1797,TRUE,_xll.ohTrigger(RecalcTrigger,Trigger6M)),NA())</f>
        <v>1.2853519044879747E-2</v>
      </c>
      <c r="Q1797" s="183">
        <f>IFERROR(_xll.qlIndexFixing(ONIndex1Y,I1797,TRUE,_xll.ohTrigger(RecalcTrigger,Trigger1Y)),NA())</f>
        <v>1.3098600137899652E-2</v>
      </c>
    </row>
    <row r="1798" spans="2:17" x14ac:dyDescent="0.2">
      <c r="B1798" s="39" t="s">
        <v>42</v>
      </c>
      <c r="D1798" s="42">
        <f>_xll.qlCalendarAdvance(Calendar,$D1797,B1798,"f",FALSE)</f>
        <v>52195</v>
      </c>
      <c r="E1798" s="177">
        <f>_xll.qlInterestRateIndexValueDate(IndexON,D1798)</f>
        <v>52195</v>
      </c>
      <c r="F1798" s="193">
        <f>IFERROR(_xll.qlIndexFixing(IndexON,D1798,TRUE,_xll.ohTrigger(RecalcTrigger,TriggerON)),NA())</f>
        <v>1.2609557029490404E-2</v>
      </c>
      <c r="H1798" s="42">
        <f>_xll.qlCalendarAdvance(Calendar,$H1797,B1798,"f",FALSE)</f>
        <v>52195</v>
      </c>
      <c r="I1798" s="177">
        <f>_xll.qlInterestRateIndexValueDate(Index1M,$H1798)</f>
        <v>52197</v>
      </c>
      <c r="J1798" s="182">
        <f>IFERROR(_xll.qlIndexFixing(Index1M,$H1798,TRUE,_xll.ohTrigger(RecalcTrigger,Trigger1M)),NA())</f>
        <v>1.2533976323276796E-2</v>
      </c>
      <c r="K1798" s="44">
        <f>IFERROR(_xll.qlIndexFixing(Index3M,H1798,TRUE,_xll.ohTrigger(RecalcTrigger,Trigger3M)),NA())</f>
        <v>1.2759644634127107E-2</v>
      </c>
      <c r="L1798" s="44">
        <f>IFERROR(_xll.qlIndexFixing(Index6M,$H1798,TRUE,_xll.ohTrigger(RecalcTrigger,Trigger6M)),NA())</f>
        <v>1.2840525935868942E-2</v>
      </c>
      <c r="M1798" s="183">
        <f>IFERROR(_xll.qlIndexFixing(Index1Y,$H1798,TRUE,_xll.ohTrigger(RecalcTrigger,Trigger1Y)),NA())</f>
        <v>1.3089078777234713E-2</v>
      </c>
      <c r="N1798" s="182">
        <f>IFERROR(_xll.qlIndexFixing(ONIndex1M,I1798,TRUE,_xll.ohTrigger(RecalcTrigger,Trigger1M)),NA())</f>
        <v>1.2532952943216102E-2</v>
      </c>
      <c r="O1798" s="44">
        <f>IFERROR(_xll.qlIndexFixing(ONIndex3M,I1798,TRUE,_xll.ohTrigger(RecalcTrigger,Trigger3M)),NA())</f>
        <v>1.2763383739020639E-2</v>
      </c>
      <c r="P1798" s="44">
        <f>IFERROR(_xll.qlIndexFixing(ONIndex6M,I1798,TRUE,_xll.ohTrigger(RecalcTrigger,Trigger6M)),NA())</f>
        <v>1.2849483136472273E-2</v>
      </c>
      <c r="Q1798" s="183">
        <f>IFERROR(_xll.qlIndexFixing(ONIndex1Y,I1798,TRUE,_xll.ohTrigger(RecalcTrigger,Trigger1Y)),NA())</f>
        <v>1.3094959744712753E-2</v>
      </c>
    </row>
    <row r="1799" spans="2:17" x14ac:dyDescent="0.2">
      <c r="B1799" s="39" t="s">
        <v>42</v>
      </c>
      <c r="D1799" s="42">
        <f>_xll.qlCalendarAdvance(Calendar,$D1798,B1799,"f",FALSE)</f>
        <v>52202</v>
      </c>
      <c r="E1799" s="177">
        <f>_xll.qlInterestRateIndexValueDate(IndexON,D1799)</f>
        <v>52202</v>
      </c>
      <c r="F1799" s="193">
        <f>IFERROR(_xll.qlIndexFixing(IndexON,D1799,TRUE,_xll.ohTrigger(RecalcTrigger,TriggerON)),NA())</f>
        <v>1.2605792138851157E-2</v>
      </c>
      <c r="H1799" s="42">
        <f>_xll.qlCalendarAdvance(Calendar,$H1798,B1799,"f",FALSE)</f>
        <v>52202</v>
      </c>
      <c r="I1799" s="177">
        <f>_xll.qlInterestRateIndexValueDate(Index1M,$H1799)</f>
        <v>52204</v>
      </c>
      <c r="J1799" s="182">
        <f>IFERROR(_xll.qlIndexFixing(Index1M,$H1799,TRUE,_xll.ohTrigger(RecalcTrigger,Trigger1M)),NA())</f>
        <v>1.2530482875648119E-2</v>
      </c>
      <c r="K1799" s="44">
        <f>IFERROR(_xll.qlIndexFixing(Index3M,H1799,TRUE,_xll.ohTrigger(RecalcTrigger,Trigger3M)),NA())</f>
        <v>1.275568058619303E-2</v>
      </c>
      <c r="L1799" s="44">
        <f>IFERROR(_xll.qlIndexFixing(Index6M,$H1799,TRUE,_xll.ohTrigger(RecalcTrigger,Trigger6M)),NA())</f>
        <v>1.2836347048898095E-2</v>
      </c>
      <c r="M1799" s="183">
        <f>IFERROR(_xll.qlIndexFixing(Index1Y,$H1799,TRUE,_xll.ohTrigger(RecalcTrigger,Trigger1Y)),NA())</f>
        <v>1.3085442952457026E-2</v>
      </c>
      <c r="N1799" s="182">
        <f>IFERROR(_xll.qlIndexFixing(ONIndex1M,I1799,TRUE,_xll.ohTrigger(RecalcTrigger,Trigger1M)),NA())</f>
        <v>1.252945990967369E-2</v>
      </c>
      <c r="O1799" s="44">
        <f>IFERROR(_xll.qlIndexFixing(ONIndex3M,I1799,TRUE,_xll.ohTrigger(RecalcTrigger,Trigger3M)),NA())</f>
        <v>1.2759271478728351E-2</v>
      </c>
      <c r="P1799" s="44">
        <f>IFERROR(_xll.qlIndexFixing(ONIndex6M,I1799,TRUE,_xll.ohTrigger(RecalcTrigger,Trigger6M)),NA())</f>
        <v>1.2845443321349848E-2</v>
      </c>
      <c r="Q1799" s="183">
        <f>IFERROR(_xll.qlIndexFixing(ONIndex1Y,I1799,TRUE,_xll.ohTrigger(RecalcTrigger,Trigger1Y)),NA())</f>
        <v>1.309132088413989E-2</v>
      </c>
    </row>
    <row r="1800" spans="2:17" x14ac:dyDescent="0.2">
      <c r="B1800" s="39" t="s">
        <v>42</v>
      </c>
      <c r="D1800" s="42">
        <f>_xll.qlCalendarAdvance(Calendar,$D1799,B1800,"f",FALSE)</f>
        <v>52209</v>
      </c>
      <c r="E1800" s="177">
        <f>_xll.qlInterestRateIndexValueDate(IndexON,D1800)</f>
        <v>52209</v>
      </c>
      <c r="F1800" s="193">
        <f>IFERROR(_xll.qlIndexFixing(IndexON,D1800,TRUE,_xll.ohTrigger(RecalcTrigger,TriggerON)),NA())</f>
        <v>1.2602029171393525E-2</v>
      </c>
      <c r="H1800" s="42">
        <f>_xll.qlCalendarAdvance(Calendar,$H1799,B1800,"f",FALSE)</f>
        <v>52209</v>
      </c>
      <c r="I1800" s="177">
        <f>_xll.qlInterestRateIndexValueDate(Index1M,$H1800)</f>
        <v>52211</v>
      </c>
      <c r="J1800" s="182">
        <f>IFERROR(_xll.qlIndexFixing(Index1M,$H1800,TRUE,_xll.ohTrigger(RecalcTrigger,Trigger1M)),NA())</f>
        <v>1.2526991502954665E-2</v>
      </c>
      <c r="K1800" s="44">
        <f>IFERROR(_xll.qlIndexFixing(Index3M,H1800,TRUE,_xll.ohTrigger(RecalcTrigger,Trigger3M)),NA())</f>
        <v>1.2751589489033321E-2</v>
      </c>
      <c r="L1800" s="44">
        <f>IFERROR(_xll.qlIndexFixing(Index6M,$H1800,TRUE,_xll.ohTrigger(RecalcTrigger,Trigger6M)),NA())</f>
        <v>1.2832230718893327E-2</v>
      </c>
      <c r="M1800" s="183">
        <f>IFERROR(_xll.qlIndexFixing(Index1Y,$H1800,TRUE,_xll.ohTrigger(RecalcTrigger,Trigger1Y)),NA())</f>
        <v>1.3081809381870256E-2</v>
      </c>
      <c r="N1800" s="182">
        <f>IFERROR(_xll.qlIndexFixing(ONIndex1M,I1800,TRUE,_xll.ohTrigger(RecalcTrigger,Trigger1M)),NA())</f>
        <v>1.2525968882606264E-2</v>
      </c>
      <c r="O1800" s="44">
        <f>IFERROR(_xll.qlIndexFixing(ONIndex3M,I1800,TRUE,_xll.ohTrigger(RecalcTrigger,Trigger3M)),NA())</f>
        <v>1.2755164051769796E-2</v>
      </c>
      <c r="P1800" s="44">
        <f>IFERROR(_xll.qlIndexFixing(ONIndex6M,I1800,TRUE,_xll.ohTrigger(RecalcTrigger,Trigger6M)),NA())</f>
        <v>1.2841399616059235E-2</v>
      </c>
      <c r="Q1800" s="183">
        <f>IFERROR(_xll.qlIndexFixing(ONIndex1Y,I1800,TRUE,_xll.ohTrigger(RecalcTrigger,Trigger1Y)),NA())</f>
        <v>1.3087683582000409E-2</v>
      </c>
    </row>
    <row r="1801" spans="2:17" x14ac:dyDescent="0.2">
      <c r="B1801" s="39" t="s">
        <v>42</v>
      </c>
      <c r="D1801" s="42">
        <f>_xll.qlCalendarAdvance(Calendar,$D1800,B1801,"f",FALSE)</f>
        <v>52216</v>
      </c>
      <c r="E1801" s="177">
        <f>_xll.qlInterestRateIndexValueDate(IndexON,D1801)</f>
        <v>52216</v>
      </c>
      <c r="F1801" s="193">
        <f>IFERROR(_xll.qlIndexFixing(IndexON,D1801,TRUE,_xll.ohTrigger(RecalcTrigger,TriggerON)),NA())</f>
        <v>1.2598268168844129E-2</v>
      </c>
      <c r="H1801" s="42">
        <f>_xll.qlCalendarAdvance(Calendar,$H1800,B1801,"f",FALSE)</f>
        <v>52216</v>
      </c>
      <c r="I1801" s="177">
        <f>_xll.qlInterestRateIndexValueDate(Index1M,$H1801)</f>
        <v>52218</v>
      </c>
      <c r="J1801" s="182">
        <f>IFERROR(_xll.qlIndexFixing(Index1M,$H1801,TRUE,_xll.ohTrigger(RecalcTrigger,Trigger1M)),NA())</f>
        <v>1.2523502244929652E-2</v>
      </c>
      <c r="K1801" s="44">
        <f>IFERROR(_xll.qlIndexFixing(Index3M,H1801,TRUE,_xll.ohTrigger(RecalcTrigger,Trigger3M)),NA())</f>
        <v>1.2747503558804496E-2</v>
      </c>
      <c r="L1801" s="44">
        <f>IFERROR(_xll.qlIndexFixing(Index6M,$H1801,TRUE,_xll.ohTrigger(RecalcTrigger,Trigger6M)),NA())</f>
        <v>1.2828110705255382E-2</v>
      </c>
      <c r="M1801" s="183">
        <f>IFERROR(_xll.qlIndexFixing(Index1Y,$H1801,TRUE,_xll.ohTrigger(RecalcTrigger,Trigger1Y)),NA())</f>
        <v>1.3078178091486252E-2</v>
      </c>
      <c r="N1801" s="182">
        <f>IFERROR(_xll.qlIndexFixing(ONIndex1M,I1801,TRUE,_xll.ohTrigger(RecalcTrigger,Trigger1M)),NA())</f>
        <v>1.2522479901582173E-2</v>
      </c>
      <c r="O1801" s="44">
        <f>IFERROR(_xll.qlIndexFixing(ONIndex3M,I1801,TRUE,_xll.ohTrigger(RecalcTrigger,Trigger3M)),NA())</f>
        <v>1.2751061504188144E-2</v>
      </c>
      <c r="P1801" s="44">
        <f>IFERROR(_xll.qlIndexFixing(ONIndex6M,I1801,TRUE,_xll.ohTrigger(RecalcTrigger,Trigger6M)),NA())</f>
        <v>1.283735203730707E-2</v>
      </c>
      <c r="Q1801" s="183">
        <f>IFERROR(_xll.qlIndexFixing(ONIndex1Y,I1801,TRUE,_xll.ohTrigger(RecalcTrigger,Trigger1Y)),NA())</f>
        <v>1.3084047863873849E-2</v>
      </c>
    </row>
    <row r="1802" spans="2:17" x14ac:dyDescent="0.2">
      <c r="B1802" s="39" t="s">
        <v>42</v>
      </c>
      <c r="D1802" s="42">
        <f>_xll.qlCalendarAdvance(Calendar,$D1801,B1802,"f",FALSE)</f>
        <v>52223</v>
      </c>
      <c r="E1802" s="177">
        <f>_xll.qlInterestRateIndexValueDate(IndexON,D1802)</f>
        <v>52223</v>
      </c>
      <c r="F1802" s="193">
        <f>IFERROR(_xll.qlIndexFixing(IndexON,D1802,TRUE,_xll.ohTrigger(RecalcTrigger,TriggerON)),NA())</f>
        <v>1.2594509172689783E-2</v>
      </c>
      <c r="H1802" s="42">
        <f>_xll.qlCalendarAdvance(Calendar,$H1801,B1802,"f",FALSE)</f>
        <v>52223</v>
      </c>
      <c r="I1802" s="177">
        <f>_xll.qlInterestRateIndexValueDate(Index1M,$H1802)</f>
        <v>52229</v>
      </c>
      <c r="J1802" s="182">
        <f>IFERROR(_xll.qlIndexFixing(Index1M,$H1802,TRUE,_xll.ohTrigger(RecalcTrigger,Trigger1M)),NA())</f>
        <v>1.2518054725679044E-2</v>
      </c>
      <c r="K1802" s="44">
        <f>IFERROR(_xll.qlIndexFixing(Index3M,H1802,TRUE,_xll.ohTrigger(RecalcTrigger,Trigger3M)),NA())</f>
        <v>1.2740963321711842E-2</v>
      </c>
      <c r="L1802" s="44">
        <f>IFERROR(_xll.qlIndexFixing(Index6M,$H1802,TRUE,_xll.ohTrigger(RecalcTrigger,Trigger6M)),NA())</f>
        <v>1.28216289959024E-2</v>
      </c>
      <c r="M1802" s="183">
        <f>IFERROR(_xll.qlIndexFixing(Index1Y,$H1802,TRUE,_xll.ohTrigger(RecalcTrigger,Trigger1Y)),NA())</f>
        <v>1.3072476447525561E-2</v>
      </c>
      <c r="N1802" s="182">
        <f>IFERROR(_xll.qlIndexFixing(ONIndex1M,I1802,TRUE,_xll.ohTrigger(RecalcTrigger,Trigger1M)),NA())</f>
        <v>1.2517965835900924E-2</v>
      </c>
      <c r="O1802" s="44">
        <f>IFERROR(_xll.qlIndexFixing(ONIndex3M,I1802,TRUE,_xll.ohTrigger(RecalcTrigger,Trigger3M)),NA())</f>
        <v>1.2745727282883479E-2</v>
      </c>
      <c r="P1802" s="44">
        <f>IFERROR(_xll.qlIndexFixing(ONIndex6M,I1802,TRUE,_xll.ohTrigger(RecalcTrigger,Trigger6M)),NA())</f>
        <v>1.2832081408333806E-2</v>
      </c>
      <c r="Q1802" s="183">
        <f>IFERROR(_xll.qlIndexFixing(ONIndex1Y,I1802,TRUE,_xll.ohTrigger(RecalcTrigger,Trigger1Y)),NA())</f>
        <v>1.3079353846698893E-2</v>
      </c>
    </row>
    <row r="1803" spans="2:17" x14ac:dyDescent="0.2">
      <c r="B1803" s="39" t="s">
        <v>42</v>
      </c>
      <c r="D1803" s="42">
        <f>_xll.qlCalendarAdvance(Calendar,$D1802,B1803,"f",FALSE)</f>
        <v>52230</v>
      </c>
      <c r="E1803" s="177">
        <f>_xll.qlInterestRateIndexValueDate(IndexON,D1803)</f>
        <v>52230</v>
      </c>
      <c r="F1803" s="193">
        <f>IFERROR(_xll.qlIndexFixing(IndexON,D1803,TRUE,_xll.ohTrigger(RecalcTrigger,TriggerON)),NA())</f>
        <v>1.2590752224497237E-2</v>
      </c>
      <c r="H1803" s="42">
        <f>_xll.qlCalendarAdvance(Calendar,$H1802,B1803,"f",FALSE)</f>
        <v>52230</v>
      </c>
      <c r="I1803" s="177">
        <f>_xll.qlInterestRateIndexValueDate(Index1M,$H1803)</f>
        <v>52233</v>
      </c>
      <c r="J1803" s="182">
        <f>IFERROR(_xll.qlIndexFixing(Index1M,$H1803,TRUE,_xll.ohTrigger(RecalcTrigger,Trigger1M)),NA())</f>
        <v>1.2516063778576378E-2</v>
      </c>
      <c r="K1803" s="44">
        <f>IFERROR(_xll.qlIndexFixing(Index3M,H1803,TRUE,_xll.ohTrigger(RecalcTrigger,Trigger3M)),NA())</f>
        <v>1.2738765608213853E-2</v>
      </c>
      <c r="L1803" s="44">
        <f>IFERROR(_xll.qlIndexFixing(Index6M,$H1803,TRUE,_xll.ohTrigger(RecalcTrigger,Trigger6M)),NA())</f>
        <v>1.2819338111687829E-2</v>
      </c>
      <c r="M1803" s="183">
        <f>IFERROR(_xll.qlIndexFixing(Index1Y,$H1803,TRUE,_xll.ohTrigger(RecalcTrigger,Trigger1Y)),NA())</f>
        <v>1.3070362064534271E-2</v>
      </c>
      <c r="N1803" s="182">
        <f>IFERROR(_xll.qlIndexFixing(ONIndex1M,I1803,TRUE,_xll.ohTrigger(RecalcTrigger,Trigger1M)),NA())</f>
        <v>1.2515010588494135E-2</v>
      </c>
      <c r="O1803" s="44">
        <f>IFERROR(_xll.qlIndexFixing(ONIndex3M,I1803,TRUE,_xll.ohTrigger(RecalcTrigger,Trigger3M)),NA())</f>
        <v>1.2742286976124007E-2</v>
      </c>
      <c r="P1803" s="44">
        <f>IFERROR(_xll.qlIndexFixing(ONIndex6M,I1803,TRUE,_xll.ohTrigger(RecalcTrigger,Trigger6M)),NA())</f>
        <v>1.2828665687827367E-2</v>
      </c>
      <c r="Q1803" s="183">
        <f>IFERROR(_xll.qlIndexFixing(ONIndex1Y,I1803,TRUE,_xll.ohTrigger(RecalcTrigger,Trigger1Y)),NA())</f>
        <v>1.3076262492806023E-2</v>
      </c>
    </row>
    <row r="1804" spans="2:17" x14ac:dyDescent="0.2">
      <c r="B1804" s="39" t="s">
        <v>42</v>
      </c>
      <c r="D1804" s="42">
        <f>_xll.qlCalendarAdvance(Calendar,$D1803,B1804,"f",FALSE)</f>
        <v>52237</v>
      </c>
      <c r="E1804" s="177">
        <f>_xll.qlInterestRateIndexValueDate(IndexON,D1804)</f>
        <v>52237</v>
      </c>
      <c r="F1804" s="193">
        <f>IFERROR(_xll.qlIndexFixing(IndexON,D1804,TRUE,_xll.ohTrigger(RecalcTrigger,TriggerON)),NA())</f>
        <v>1.2586997365833241E-2</v>
      </c>
      <c r="H1804" s="42">
        <f>_xll.qlCalendarAdvance(Calendar,$H1803,B1804,"f",FALSE)</f>
        <v>52237</v>
      </c>
      <c r="I1804" s="177">
        <f>_xll.qlInterestRateIndexValueDate(Index1M,$H1804)</f>
        <v>52239</v>
      </c>
      <c r="J1804" s="182">
        <f>IFERROR(_xll.qlIndexFixing(Index1M,$H1804,TRUE,_xll.ohTrigger(RecalcTrigger,Trigger1M)),NA())</f>
        <v>1.2513047556272361E-2</v>
      </c>
      <c r="K1804" s="44">
        <f>IFERROR(_xll.qlIndexFixing(Index3M,H1804,TRUE,_xll.ohTrigger(RecalcTrigger,Trigger3M)),NA())</f>
        <v>1.2735277232777342E-2</v>
      </c>
      <c r="L1804" s="44">
        <f>IFERROR(_xll.qlIndexFixing(Index6M,$H1804,TRUE,_xll.ohTrigger(RecalcTrigger,Trigger6M)),NA())</f>
        <v>1.2815797406335934E-2</v>
      </c>
      <c r="M1804" s="183">
        <f>IFERROR(_xll.qlIndexFixing(Index1Y,$H1804,TRUE,_xll.ohTrigger(RecalcTrigger,Trigger1Y)),NA())</f>
        <v>1.3067298161648973E-2</v>
      </c>
      <c r="N1804" s="182">
        <f>IFERROR(_xll.qlIndexFixing(ONIndex1M,I1804,TRUE,_xll.ohTrigger(RecalcTrigger,Trigger1M)),NA())</f>
        <v>1.2512025632451795E-2</v>
      </c>
      <c r="O1804" s="44">
        <f>IFERROR(_xll.qlIndexFixing(ONIndex3M,I1804,TRUE,_xll.ohTrigger(RecalcTrigger,Trigger3M)),NA())</f>
        <v>1.2738783599735015E-2</v>
      </c>
      <c r="P1804" s="44">
        <f>IFERROR(_xll.qlIndexFixing(ONIndex6M,I1804,TRUE,_xll.ohTrigger(RecalcTrigger,Trigger6M)),NA())</f>
        <v>1.2825186225589036E-2</v>
      </c>
      <c r="Q1804" s="183">
        <f>IFERROR(_xll.qlIndexFixing(ONIndex1Y,I1804,TRUE,_xll.ohTrigger(RecalcTrigger,Trigger1Y)),NA())</f>
        <v>1.3073150470646056E-2</v>
      </c>
    </row>
    <row r="1805" spans="2:17" x14ac:dyDescent="0.2">
      <c r="B1805" s="39" t="s">
        <v>42</v>
      </c>
      <c r="D1805" s="42">
        <f>_xll.qlCalendarAdvance(Calendar,$D1804,B1805,"f",FALSE)</f>
        <v>52244</v>
      </c>
      <c r="E1805" s="177">
        <f>_xll.qlInterestRateIndexValueDate(IndexON,D1805)</f>
        <v>52244</v>
      </c>
      <c r="F1805" s="193">
        <f>IFERROR(_xll.qlIndexFixing(IndexON,D1805,TRUE,_xll.ohTrigger(RecalcTrigger,TriggerON)),NA())</f>
        <v>1.2583244638264546E-2</v>
      </c>
      <c r="H1805" s="42">
        <f>_xll.qlCalendarAdvance(Calendar,$H1804,B1805,"f",FALSE)</f>
        <v>52244</v>
      </c>
      <c r="I1805" s="177">
        <f>_xll.qlInterestRateIndexValueDate(Index1M,$H1805)</f>
        <v>52246</v>
      </c>
      <c r="J1805" s="182">
        <f>IFERROR(_xll.qlIndexFixing(Index1M,$H1805,TRUE,_xll.ohTrigger(RecalcTrigger,Trigger1M)),NA())</f>
        <v>1.250956715431073E-2</v>
      </c>
      <c r="K1805" s="44">
        <f>IFERROR(_xll.qlIndexFixing(Index3M,H1805,TRUE,_xll.ohTrigger(RecalcTrigger,Trigger3M)),NA())</f>
        <v>1.273121243334252E-2</v>
      </c>
      <c r="L1805" s="44">
        <f>IFERROR(_xll.qlIndexFixing(Index6M,$H1805,TRUE,_xll.ohTrigger(RecalcTrigger,Trigger6M)),NA())</f>
        <v>1.2811663224743511E-2</v>
      </c>
      <c r="M1805" s="183">
        <f>IFERROR(_xll.qlIndexFixing(Index1Y,$H1805,TRUE,_xll.ohTrigger(RecalcTrigger,Trigger1Y)),NA())</f>
        <v>1.3063676252174607E-2</v>
      </c>
      <c r="N1805" s="182">
        <f>IFERROR(_xll.qlIndexFixing(ONIndex1M,I1805,TRUE,_xll.ohTrigger(RecalcTrigger,Trigger1M)),NA())</f>
        <v>1.2508545232963186E-2</v>
      </c>
      <c r="O1805" s="44">
        <f>IFERROR(_xll.qlIndexFixing(ONIndex3M,I1805,TRUE,_xll.ohTrigger(RecalcTrigger,Trigger3M)),NA())</f>
        <v>1.2734701031531515E-2</v>
      </c>
      <c r="P1805" s="44">
        <f>IFERROR(_xll.qlIndexFixing(ONIndex6M,I1805,TRUE,_xll.ohTrigger(RecalcTrigger,Trigger6M)),NA())</f>
        <v>1.2821123318698113E-2</v>
      </c>
      <c r="Q1805" s="183">
        <f>IFERROR(_xll.qlIndexFixing(ONIndex1Y,I1805,TRUE,_xll.ohTrigger(RecalcTrigger,Trigger1Y)),NA())</f>
        <v>1.3069521345645541E-2</v>
      </c>
    </row>
    <row r="1806" spans="2:17" x14ac:dyDescent="0.2">
      <c r="B1806" s="39" t="s">
        <v>42</v>
      </c>
      <c r="D1806" s="42">
        <f>_xll.qlCalendarAdvance(Calendar,$D1805,B1806,"f",FALSE)</f>
        <v>52251</v>
      </c>
      <c r="E1806" s="177">
        <f>_xll.qlInterestRateIndexValueDate(IndexON,D1806)</f>
        <v>52251</v>
      </c>
      <c r="F1806" s="193">
        <f>IFERROR(_xll.qlIndexFixing(IndexON,D1806,TRUE,_xll.ohTrigger(RecalcTrigger,TriggerON)),NA())</f>
        <v>1.2579494083357901E-2</v>
      </c>
      <c r="H1806" s="42">
        <f>_xll.qlCalendarAdvance(Calendar,$H1805,B1806,"f",FALSE)</f>
        <v>52251</v>
      </c>
      <c r="I1806" s="177">
        <f>_xll.qlInterestRateIndexValueDate(Index1M,$H1806)</f>
        <v>52253</v>
      </c>
      <c r="J1806" s="182">
        <f>IFERROR(_xll.qlIndexFixing(Index1M,$H1806,TRUE,_xll.ohTrigger(RecalcTrigger,Trigger1M)),NA())</f>
        <v>1.2506089065708603E-2</v>
      </c>
      <c r="K1806" s="44">
        <f>IFERROR(_xll.qlIndexFixing(Index3M,H1806,TRUE,_xll.ohTrigger(RecalcTrigger,Trigger3M)),NA())</f>
        <v>1.2727153032375149E-2</v>
      </c>
      <c r="L1806" s="44">
        <f>IFERROR(_xll.qlIndexFixing(Index6M,$H1806,TRUE,_xll.ohTrigger(RecalcTrigger,Trigger6M)),NA())</f>
        <v>1.2807525442038751E-2</v>
      </c>
      <c r="M1806" s="183">
        <f>IFERROR(_xll.qlIndexFixing(Index1Y,$H1806,TRUE,_xll.ohTrigger(RecalcTrigger,Trigger1Y)),NA())</f>
        <v>1.3060056752951309E-2</v>
      </c>
      <c r="N1806" s="182">
        <f>IFERROR(_xll.qlIndexFixing(ONIndex1M,I1806,TRUE,_xll.ohTrigger(RecalcTrigger,Trigger1M)),NA())</f>
        <v>1.250506707807908E-2</v>
      </c>
      <c r="O1806" s="44">
        <f>IFERROR(_xll.qlIndexFixing(ONIndex3M,I1806,TRUE,_xll.ohTrigger(RecalcTrigger,Trigger3M)),NA())</f>
        <v>1.2730623573720123E-2</v>
      </c>
      <c r="P1806" s="44">
        <f>IFERROR(_xll.qlIndexFixing(ONIndex6M,I1806,TRUE,_xll.ohTrigger(RecalcTrigger,Trigger6M)),NA())</f>
        <v>1.2817056621079459E-2</v>
      </c>
      <c r="Q1806" s="183">
        <f>IFERROR(_xll.qlIndexFixing(ONIndex1Y,I1806,TRUE,_xll.ohTrigger(RecalcTrigger,Trigger1Y)),NA())</f>
        <v>1.3065893933195127E-2</v>
      </c>
    </row>
    <row r="1807" spans="2:17" x14ac:dyDescent="0.2">
      <c r="B1807" s="39" t="s">
        <v>42</v>
      </c>
      <c r="D1807" s="42">
        <f>_xll.qlCalendarAdvance(Calendar,$D1806,B1807,"f",FALSE)</f>
        <v>52258</v>
      </c>
      <c r="E1807" s="177">
        <f>_xll.qlInterestRateIndexValueDate(IndexON,D1807)</f>
        <v>52258</v>
      </c>
      <c r="F1807" s="193">
        <f>IFERROR(_xll.qlIndexFixing(IndexON,D1807,TRUE,_xll.ohTrigger(RecalcTrigger,TriggerON)),NA())</f>
        <v>1.2575745742680056E-2</v>
      </c>
      <c r="H1807" s="42">
        <f>_xll.qlCalendarAdvance(Calendar,$H1806,B1807,"f",FALSE)</f>
        <v>52258</v>
      </c>
      <c r="I1807" s="177">
        <f>_xll.qlInterestRateIndexValueDate(Index1M,$H1807)</f>
        <v>52260</v>
      </c>
      <c r="J1807" s="182">
        <f>IFERROR(_xll.qlIndexFixing(Index1M,$H1807,TRUE,_xll.ohTrigger(RecalcTrigger,Trigger1M)),NA())</f>
        <v>1.2502706432055593E-2</v>
      </c>
      <c r="K1807" s="44">
        <f>IFERROR(_xll.qlIndexFixing(Index3M,H1807,TRUE,_xll.ohTrigger(RecalcTrigger,Trigger3M)),NA())</f>
        <v>1.2723099076178634E-2</v>
      </c>
      <c r="L1807" s="44">
        <f>IFERROR(_xll.qlIndexFixing(Index6M,$H1807,TRUE,_xll.ohTrigger(RecalcTrigger,Trigger6M)),NA())</f>
        <v>1.2803384074946399E-2</v>
      </c>
      <c r="M1807" s="183">
        <f>IFERROR(_xll.qlIndexFixing(Index1Y,$H1807,TRUE,_xll.ohTrigger(RecalcTrigger,Trigger1Y)),NA())</f>
        <v>1.3056439689987862E-2</v>
      </c>
      <c r="N1807" s="182">
        <f>IFERROR(_xll.qlIndexFixing(ONIndex1M,I1807,TRUE,_xll.ohTrigger(RecalcTrigger,Trigger1M)),NA())</f>
        <v>1.2501591207527696E-2</v>
      </c>
      <c r="O1807" s="44">
        <f>IFERROR(_xll.qlIndexFixing(ONIndex3M,I1807,TRUE,_xll.ohTrigger(RecalcTrigger,Trigger3M)),NA())</f>
        <v>1.2726551272344011E-2</v>
      </c>
      <c r="P1807" s="44">
        <f>IFERROR(_xll.qlIndexFixing(ONIndex6M,I1807,TRUE,_xll.ohTrigger(RecalcTrigger,Trigger6M)),NA())</f>
        <v>1.2812986149679517E-2</v>
      </c>
      <c r="Q1807" s="183">
        <f>IFERROR(_xll.qlIndexFixing(ONIndex1Y,I1807,TRUE,_xll.ohTrigger(RecalcTrigger,Trigger1Y)),NA())</f>
        <v>1.3062268258874354E-2</v>
      </c>
    </row>
    <row r="1808" spans="2:17" x14ac:dyDescent="0.2">
      <c r="B1808" s="39" t="s">
        <v>42</v>
      </c>
      <c r="D1808" s="42">
        <f>_xll.qlCalendarAdvance(Calendar,$D1807,B1808,"f",FALSE)</f>
        <v>52265</v>
      </c>
      <c r="E1808" s="177">
        <f>_xll.qlInterestRateIndexValueDate(IndexON,D1808)</f>
        <v>52265</v>
      </c>
      <c r="F1808" s="193">
        <f>IFERROR(_xll.qlIndexFixing(IndexON,D1808,TRUE,_xll.ohTrigger(RecalcTrigger,TriggerON)),NA())</f>
        <v>1.2571999657637889E-2</v>
      </c>
      <c r="H1808" s="42">
        <f>_xll.qlCalendarAdvance(Calendar,$H1807,B1808,"f",FALSE)</f>
        <v>52265</v>
      </c>
      <c r="I1808" s="177">
        <f>_xll.qlInterestRateIndexValueDate(Index1M,$H1808)</f>
        <v>52267</v>
      </c>
      <c r="J1808" s="182">
        <f>IFERROR(_xll.qlIndexFixing(Index1M,$H1808,TRUE,_xll.ohTrigger(RecalcTrigger,Trigger1M)),NA())</f>
        <v>1.2499263918414842E-2</v>
      </c>
      <c r="K1808" s="44">
        <f>IFERROR(_xll.qlIndexFixing(Index3M,H1808,TRUE,_xll.ohTrigger(RecalcTrigger,Trigger3M)),NA())</f>
        <v>1.2719114306117342E-2</v>
      </c>
      <c r="L1808" s="44">
        <f>IFERROR(_xll.qlIndexFixing(Index6M,$H1808,TRUE,_xll.ohTrigger(RecalcTrigger,Trigger6M)),NA())</f>
        <v>1.2799239140192964E-2</v>
      </c>
      <c r="M1808" s="183">
        <f>IFERROR(_xll.qlIndexFixing(Index1Y,$H1808,TRUE,_xll.ohTrigger(RecalcTrigger,Trigger1Y)),NA())</f>
        <v>1.3052825089292393E-2</v>
      </c>
      <c r="N1808" s="182">
        <f>IFERROR(_xll.qlIndexFixing(ONIndex1M,I1808,TRUE,_xll.ohTrigger(RecalcTrigger,Trigger1M)),NA())</f>
        <v>1.249811766095732E-2</v>
      </c>
      <c r="O1808" s="44">
        <f>IFERROR(_xll.qlIndexFixing(ONIndex3M,I1808,TRUE,_xll.ohTrigger(RecalcTrigger,Trigger3M)),NA())</f>
        <v>1.2722484173606219E-2</v>
      </c>
      <c r="P1808" s="44">
        <f>IFERROR(_xll.qlIndexFixing(ONIndex6M,I1808,TRUE,_xll.ohTrigger(RecalcTrigger,Trigger6M)),NA())</f>
        <v>1.280891192088518E-2</v>
      </c>
      <c r="Q1808" s="183">
        <f>IFERROR(_xll.qlIndexFixing(ONIndex1Y,I1808,TRUE,_xll.ohTrigger(RecalcTrigger,Trigger1Y)),NA())</f>
        <v>1.3058644348502568E-2</v>
      </c>
    </row>
    <row r="1809" spans="2:17" x14ac:dyDescent="0.2">
      <c r="B1809" s="39" t="s">
        <v>42</v>
      </c>
      <c r="D1809" s="42">
        <f>_xll.qlCalendarAdvance(Calendar,$D1808,B1809,"f",FALSE)</f>
        <v>52272</v>
      </c>
      <c r="E1809" s="177">
        <f>_xll.qlInterestRateIndexValueDate(IndexON,D1809)</f>
        <v>52272</v>
      </c>
      <c r="F1809" s="193">
        <f>IFERROR(_xll.qlIndexFixing(IndexON,D1809,TRUE,_xll.ohTrigger(RecalcTrigger,TriggerON)),NA())</f>
        <v>1.2568255870037959E-2</v>
      </c>
      <c r="H1809" s="42">
        <f>_xll.qlCalendarAdvance(Calendar,$H1808,B1809,"f",FALSE)</f>
        <v>52272</v>
      </c>
      <c r="I1809" s="177">
        <f>_xll.qlInterestRateIndexValueDate(Index1M,$H1809)</f>
        <v>52274</v>
      </c>
      <c r="J1809" s="182">
        <f>IFERROR(_xll.qlIndexFixing(Index1M,$H1809,TRUE,_xll.ohTrigger(RecalcTrigger,Trigger1M)),NA())</f>
        <v>1.2495792782932938E-2</v>
      </c>
      <c r="K1809" s="44">
        <f>IFERROR(_xll.qlIndexFixing(Index3M,H1809,TRUE,_xll.ohTrigger(RecalcTrigger,Trigger3M)),NA())</f>
        <v>1.2715071116876853E-2</v>
      </c>
      <c r="L1809" s="44">
        <f>IFERROR(_xll.qlIndexFixing(Index6M,$H1809,TRUE,_xll.ohTrigger(RecalcTrigger,Trigger6M)),NA())</f>
        <v>1.2795090654503186E-2</v>
      </c>
      <c r="M1809" s="183">
        <f>IFERROR(_xll.qlIndexFixing(Index1Y,$H1809,TRUE,_xll.ohTrigger(RecalcTrigger,Trigger1Y)),NA())</f>
        <v>1.304921297687303E-2</v>
      </c>
      <c r="N1809" s="182">
        <f>IFERROR(_xll.qlIndexFixing(ONIndex1M,I1809,TRUE,_xll.ohTrigger(RecalcTrigger,Trigger1M)),NA())</f>
        <v>1.2494646478176108E-2</v>
      </c>
      <c r="O1809" s="44">
        <f>IFERROR(_xll.qlIndexFixing(ONIndex3M,I1809,TRUE,_xll.ohTrigger(RecalcTrigger,Trigger3M)),NA())</f>
        <v>1.2718422323789724E-2</v>
      </c>
      <c r="P1809" s="44">
        <f>IFERROR(_xll.qlIndexFixing(ONIndex6M,I1809,TRUE,_xll.ohTrigger(RecalcTrigger,Trigger6M)),NA())</f>
        <v>1.2804833951323147E-2</v>
      </c>
      <c r="Q1809" s="183">
        <f>IFERROR(_xll.qlIndexFixing(ONIndex1Y,I1809,TRUE,_xll.ohTrigger(RecalcTrigger,Trigger1Y)),NA())</f>
        <v>1.3055022227659308E-2</v>
      </c>
    </row>
    <row r="1810" spans="2:17" x14ac:dyDescent="0.2">
      <c r="B1810" s="39" t="s">
        <v>42</v>
      </c>
      <c r="D1810" s="42">
        <f>_xll.qlCalendarAdvance(Calendar,$D1809,B1810,"f",FALSE)</f>
        <v>52279</v>
      </c>
      <c r="E1810" s="177">
        <f>_xll.qlInterestRateIndexValueDate(IndexON,D1810)</f>
        <v>52279</v>
      </c>
      <c r="F1810" s="193">
        <f>IFERROR(_xll.qlIndexFixing(IndexON,D1810,TRUE,_xll.ohTrigger(RecalcTrigger,TriggerON)),NA())</f>
        <v>1.2564514421287143E-2</v>
      </c>
      <c r="H1810" s="42">
        <f>_xll.qlCalendarAdvance(Calendar,$H1809,B1810,"f",FALSE)</f>
        <v>52279</v>
      </c>
      <c r="I1810" s="177">
        <f>_xll.qlInterestRateIndexValueDate(Index1M,$H1810)</f>
        <v>52281</v>
      </c>
      <c r="J1810" s="182">
        <f>IFERROR(_xll.qlIndexFixing(Index1M,$H1810,TRUE,_xll.ohTrigger(RecalcTrigger,Trigger1M)),NA())</f>
        <v>1.2492324107931425E-2</v>
      </c>
      <c r="K1810" s="44">
        <f>IFERROR(_xll.qlIndexFixing(Index3M,H1810,TRUE,_xll.ohTrigger(RecalcTrigger,Trigger3M)),NA())</f>
        <v>1.271103350777676E-2</v>
      </c>
      <c r="L1810" s="44">
        <f>IFERROR(_xll.qlIndexFixing(Index6M,$H1810,TRUE,_xll.ohTrigger(RecalcTrigger,Trigger6M)),NA())</f>
        <v>1.2790938634603137E-2</v>
      </c>
      <c r="M1810" s="183">
        <f>IFERROR(_xll.qlIndexFixing(Index1Y,$H1810,TRUE,_xll.ohTrigger(RecalcTrigger,Trigger1Y)),NA())</f>
        <v>1.3045603378737463E-2</v>
      </c>
      <c r="N1810" s="182">
        <f>IFERROR(_xll.qlIndexFixing(ONIndex1M,I1810,TRUE,_xll.ohTrigger(RecalcTrigger,Trigger1M)),NA())</f>
        <v>1.2491177698752409E-2</v>
      </c>
      <c r="O1810" s="44">
        <f>IFERROR(_xll.qlIndexFixing(ONIndex3M,I1810,TRUE,_xll.ohTrigger(RecalcTrigger,Trigger3M)),NA())</f>
        <v>1.2714365768937697E-2</v>
      </c>
      <c r="P1810" s="44">
        <f>IFERROR(_xll.qlIndexFixing(ONIndex6M,I1810,TRUE,_xll.ohTrigger(RecalcTrigger,Trigger6M)),NA())</f>
        <v>1.2800752257700054E-2</v>
      </c>
      <c r="Q1810" s="183">
        <f>IFERROR(_xll.qlIndexFixing(ONIndex1Y,I1810,TRUE,_xll.ohTrigger(RecalcTrigger,Trigger1Y)),NA())</f>
        <v>1.3051401922163919E-2</v>
      </c>
    </row>
    <row r="1811" spans="2:17" x14ac:dyDescent="0.2">
      <c r="B1811" s="39" t="s">
        <v>42</v>
      </c>
      <c r="D1811" s="42">
        <f>_xll.qlCalendarAdvance(Calendar,$D1810,B1811,"f",FALSE)</f>
        <v>52286</v>
      </c>
      <c r="E1811" s="177">
        <f>_xll.qlInterestRateIndexValueDate(IndexON,D1811)</f>
        <v>52286</v>
      </c>
      <c r="F1811" s="193">
        <f>IFERROR(_xll.qlIndexFixing(IndexON,D1811,TRUE,_xll.ohTrigger(RecalcTrigger,TriggerON)),NA())</f>
        <v>1.2560775352952191E-2</v>
      </c>
      <c r="H1811" s="42">
        <f>_xll.qlCalendarAdvance(Calendar,$H1810,B1811,"f",FALSE)</f>
        <v>52286</v>
      </c>
      <c r="I1811" s="177">
        <f>_xll.qlInterestRateIndexValueDate(Index1M,$H1811)</f>
        <v>52288</v>
      </c>
      <c r="J1811" s="182">
        <f>IFERROR(_xll.qlIndexFixing(Index1M,$H1811,TRUE,_xll.ohTrigger(RecalcTrigger,Trigger1M)),NA())</f>
        <v>1.2488857933144233E-2</v>
      </c>
      <c r="K1811" s="44">
        <f>IFERROR(_xll.qlIndexFixing(Index3M,H1811,TRUE,_xll.ohTrigger(RecalcTrigger,Trigger3M)),NA())</f>
        <v>1.2707001525124287E-2</v>
      </c>
      <c r="L1811" s="44">
        <f>IFERROR(_xll.qlIndexFixing(Index6M,$H1811,TRUE,_xll.ohTrigger(RecalcTrigger,Trigger6M)),NA())</f>
        <v>1.2786783097217118E-2</v>
      </c>
      <c r="M1811" s="183">
        <f>IFERROR(_xll.qlIndexFixing(Index1Y,$H1811,TRUE,_xll.ohTrigger(RecalcTrigger,Trigger1Y)),NA())</f>
        <v>1.3041996320892941E-2</v>
      </c>
      <c r="N1811" s="182">
        <f>IFERROR(_xll.qlIndexFixing(ONIndex1M,I1811,TRUE,_xll.ohTrigger(RecalcTrigger,Trigger1M)),NA())</f>
        <v>1.2487711362334508E-2</v>
      </c>
      <c r="O1811" s="44">
        <f>IFERROR(_xll.qlIndexFixing(ONIndex3M,I1811,TRUE,_xll.ohTrigger(RecalcTrigger,Trigger3M)),NA())</f>
        <v>1.2710314555253177E-2</v>
      </c>
      <c r="P1811" s="44">
        <f>IFERROR(_xll.qlIndexFixing(ONIndex6M,I1811,TRUE,_xll.ohTrigger(RecalcTrigger,Trigger6M)),NA())</f>
        <v>1.2796666856322858E-2</v>
      </c>
      <c r="Q1811" s="183">
        <f>IFERROR(_xll.qlIndexFixing(ONIndex1Y,I1811,TRUE,_xll.ohTrigger(RecalcTrigger,Trigger1Y)),NA())</f>
        <v>1.3047783457835749E-2</v>
      </c>
    </row>
    <row r="1812" spans="2:17" x14ac:dyDescent="0.2">
      <c r="B1812" s="39" t="s">
        <v>42</v>
      </c>
      <c r="D1812" s="42">
        <f>_xll.qlCalendarAdvance(Calendar,$D1811,B1812,"f",FALSE)</f>
        <v>52293</v>
      </c>
      <c r="E1812" s="177">
        <f>_xll.qlInterestRateIndexValueDate(IndexON,D1812)</f>
        <v>52293</v>
      </c>
      <c r="F1812" s="193">
        <f>IFERROR(_xll.qlIndexFixing(IndexON,D1812,TRUE,_xll.ohTrigger(RecalcTrigger,TriggerON)),NA())</f>
        <v>1.2557038706679791E-2</v>
      </c>
      <c r="H1812" s="42">
        <f>_xll.qlCalendarAdvance(Calendar,$H1811,B1812,"f",FALSE)</f>
        <v>52293</v>
      </c>
      <c r="I1812" s="177">
        <f>_xll.qlInterestRateIndexValueDate(Index1M,$H1812)</f>
        <v>52295</v>
      </c>
      <c r="J1812" s="182">
        <f>IFERROR(_xll.qlIndexFixing(Index1M,$H1812,TRUE,_xll.ohTrigger(RecalcTrigger,Trigger1M)),NA())</f>
        <v>1.2485271339922888E-2</v>
      </c>
      <c r="K1812" s="44">
        <f>IFERROR(_xll.qlIndexFixing(Index3M,H1812,TRUE,_xll.ohTrigger(RecalcTrigger,Trigger3M)),NA())</f>
        <v>1.2702787407118823E-2</v>
      </c>
      <c r="L1812" s="44">
        <f>IFERROR(_xll.qlIndexFixing(Index6M,$H1812,TRUE,_xll.ohTrigger(RecalcTrigger,Trigger6M)),NA())</f>
        <v>1.2782264473136578E-2</v>
      </c>
      <c r="M1812" s="183">
        <f>IFERROR(_xll.qlIndexFixing(Index1Y,$H1812,TRUE,_xll.ohTrigger(RecalcTrigger,Trigger1Y)),NA())</f>
        <v>1.3038329781876299E-2</v>
      </c>
      <c r="N1812" s="182">
        <f>IFERROR(_xll.qlIndexFixing(ONIndex1M,I1812,TRUE,_xll.ohTrigger(RecalcTrigger,Trigger1M)),NA())</f>
        <v>1.2484247508810498E-2</v>
      </c>
      <c r="O1812" s="44">
        <f>IFERROR(_xll.qlIndexFixing(ONIndex3M,I1812,TRUE,_xll.ohTrigger(RecalcTrigger,Trigger3M)),NA())</f>
        <v>1.2706268728939207E-2</v>
      </c>
      <c r="P1812" s="44">
        <f>IFERROR(_xll.qlIndexFixing(ONIndex6M,I1812,TRUE,_xll.ohTrigger(RecalcTrigger,Trigger6M)),NA())</f>
        <v>1.2792577764138002E-2</v>
      </c>
      <c r="Q1812" s="183">
        <f>IFERROR(_xll.qlIndexFixing(ONIndex1Y,I1812,TRUE,_xll.ohTrigger(RecalcTrigger,Trigger1Y)),NA())</f>
        <v>1.3044166859934592E-2</v>
      </c>
    </row>
    <row r="1813" spans="2:17" x14ac:dyDescent="0.2">
      <c r="B1813" s="39" t="s">
        <v>42</v>
      </c>
      <c r="D1813" s="42">
        <f>_xll.qlCalendarAdvance(Calendar,$D1812,B1813,"f",FALSE)</f>
        <v>52300</v>
      </c>
      <c r="E1813" s="177">
        <f>_xll.qlInterestRateIndexValueDate(IndexON,D1813)</f>
        <v>52300</v>
      </c>
      <c r="F1813" s="193">
        <f>IFERROR(_xll.qlIndexFixing(IndexON,D1813,TRUE,_xll.ohTrigger(RecalcTrigger,TriggerON)),NA())</f>
        <v>1.2553304523876818E-2</v>
      </c>
      <c r="H1813" s="42">
        <f>_xll.qlCalendarAdvance(Calendar,$H1812,B1813,"f",FALSE)</f>
        <v>52300</v>
      </c>
      <c r="I1813" s="177">
        <f>_xll.qlInterestRateIndexValueDate(Index1M,$H1813)</f>
        <v>52302</v>
      </c>
      <c r="J1813" s="182">
        <f>IFERROR(_xll.qlIndexFixing(Index1M,$H1813,TRUE,_xll.ohTrigger(RecalcTrigger,Trigger1M)),NA())</f>
        <v>1.2481810557474771E-2</v>
      </c>
      <c r="K1813" s="44">
        <f>IFERROR(_xll.qlIndexFixing(Index3M,H1813,TRUE,_xll.ohTrigger(RecalcTrigger,Trigger3M)),NA())</f>
        <v>1.2698767644450009E-2</v>
      </c>
      <c r="L1813" s="44">
        <f>IFERROR(_xll.qlIndexFixing(Index6M,$H1813,TRUE,_xll.ohTrigger(RecalcTrigger,Trigger6M)),NA())</f>
        <v>1.2778100000074699E-2</v>
      </c>
      <c r="M1813" s="183">
        <f>IFERROR(_xll.qlIndexFixing(Index1Y,$H1813,TRUE,_xll.ohTrigger(RecalcTrigger,Trigger1Y)),NA())</f>
        <v>1.3034728101502356E-2</v>
      </c>
      <c r="N1813" s="182">
        <f>IFERROR(_xll.qlIndexFixing(ONIndex1M,I1813,TRUE,_xll.ohTrigger(RecalcTrigger,Trigger1M)),NA())</f>
        <v>1.2480786177748726E-2</v>
      </c>
      <c r="O1813" s="44">
        <f>IFERROR(_xll.qlIndexFixing(ONIndex3M,I1813,TRUE,_xll.ohTrigger(RecalcTrigger,Trigger3M)),NA())</f>
        <v>1.2702228336198829E-2</v>
      </c>
      <c r="P1813" s="44">
        <f>IFERROR(_xll.qlIndexFixing(ONIndex6M,I1813,TRUE,_xll.ohTrigger(RecalcTrigger,Trigger6M)),NA())</f>
        <v>1.2788484997532379E-2</v>
      </c>
      <c r="Q1813" s="183">
        <f>IFERROR(_xll.qlIndexFixing(ONIndex1Y,I1813,TRUE,_xll.ohTrigger(RecalcTrigger,Trigger1Y)),NA())</f>
        <v>1.3040552154519602E-2</v>
      </c>
    </row>
    <row r="1814" spans="2:17" x14ac:dyDescent="0.2">
      <c r="B1814" s="39" t="s">
        <v>42</v>
      </c>
      <c r="D1814" s="42">
        <f>_xll.qlCalendarAdvance(Calendar,$D1813,B1814,"f",FALSE)</f>
        <v>52307</v>
      </c>
      <c r="E1814" s="177">
        <f>_xll.qlInterestRateIndexValueDate(IndexON,D1814)</f>
        <v>52307</v>
      </c>
      <c r="F1814" s="193">
        <f>IFERROR(_xll.qlIndexFixing(IndexON,D1814,TRUE,_xll.ohTrigger(RecalcTrigger,TriggerON)),NA())</f>
        <v>1.2549572846269896E-2</v>
      </c>
      <c r="H1814" s="42">
        <f>_xll.qlCalendarAdvance(Calendar,$H1813,B1814,"f",FALSE)</f>
        <v>52307</v>
      </c>
      <c r="I1814" s="177">
        <f>_xll.qlInterestRateIndexValueDate(Index1M,$H1814)</f>
        <v>52309</v>
      </c>
      <c r="J1814" s="182">
        <f>IFERROR(_xll.qlIndexFixing(Index1M,$H1814,TRUE,_xll.ohTrigger(RecalcTrigger,Trigger1M)),NA())</f>
        <v>1.2478352406281867E-2</v>
      </c>
      <c r="K1814" s="44">
        <f>IFERROR(_xll.qlIndexFixing(Index3M,H1814,TRUE,_xll.ohTrigger(RecalcTrigger,Trigger3M)),NA())</f>
        <v>1.269475365780607E-2</v>
      </c>
      <c r="L1814" s="44">
        <f>IFERROR(_xll.qlIndexFixing(Index6M,$H1814,TRUE,_xll.ohTrigger(RecalcTrigger,Trigger6M)),NA())</f>
        <v>1.2773932065301901E-2</v>
      </c>
      <c r="M1814" s="183">
        <f>IFERROR(_xll.qlIndexFixing(Index1Y,$H1814,TRUE,_xll.ohTrigger(RecalcTrigger,Trigger1Y)),NA())</f>
        <v>1.3031129045401168E-2</v>
      </c>
      <c r="N1814" s="182">
        <f>IFERROR(_xll.qlIndexFixing(ONIndex1M,I1814,TRUE,_xll.ohTrigger(RecalcTrigger,Trigger1M)),NA())</f>
        <v>1.2477327408877414E-2</v>
      </c>
      <c r="O1814" s="44">
        <f>IFERROR(_xll.qlIndexFixing(ONIndex3M,I1814,TRUE,_xll.ohTrigger(RecalcTrigger,Trigger3M)),NA())</f>
        <v>1.2698193423235082E-2</v>
      </c>
      <c r="P1814" s="44">
        <f>IFERROR(_xll.qlIndexFixing(ONIndex6M,I1814,TRUE,_xll.ohTrigger(RecalcTrigger,Trigger6M)),NA())</f>
        <v>1.2784388573212624E-2</v>
      </c>
      <c r="Q1814" s="183">
        <f>IFERROR(_xll.qlIndexFixing(ONIndex1Y,I1814,TRUE,_xll.ohTrigger(RecalcTrigger,Trigger1Y)),NA())</f>
        <v>1.3036939367250255E-2</v>
      </c>
    </row>
    <row r="1815" spans="2:17" x14ac:dyDescent="0.2">
      <c r="B1815" s="39" t="s">
        <v>42</v>
      </c>
      <c r="D1815" s="42">
        <f>_xll.qlCalendarAdvance(Calendar,$D1814,B1815,"f",FALSE)</f>
        <v>52314</v>
      </c>
      <c r="E1815" s="177">
        <f>_xll.qlInterestRateIndexValueDate(IndexON,D1815)</f>
        <v>52314</v>
      </c>
      <c r="F1815" s="193">
        <f>IFERROR(_xll.qlIndexFixing(IndexON,D1815,TRUE,_xll.ohTrigger(RecalcTrigger,TriggerON)),NA())</f>
        <v>1.2545843715265903E-2</v>
      </c>
      <c r="H1815" s="42">
        <f>_xll.qlCalendarAdvance(Calendar,$H1814,B1815,"f",FALSE)</f>
        <v>52314</v>
      </c>
      <c r="I1815" s="177">
        <f>_xll.qlInterestRateIndexValueDate(Index1M,$H1815)</f>
        <v>52316</v>
      </c>
      <c r="J1815" s="182">
        <f>IFERROR(_xll.qlIndexFixing(Index1M,$H1815,TRUE,_xll.ohTrigger(RecalcTrigger,Trigger1M)),NA())</f>
        <v>1.2474896926079893E-2</v>
      </c>
      <c r="K1815" s="44">
        <f>IFERROR(_xll.qlIndexFixing(Index3M,H1815,TRUE,_xll.ohTrigger(RecalcTrigger,Trigger3M)),NA())</f>
        <v>1.2690745493494313E-2</v>
      </c>
      <c r="L1815" s="44">
        <f>IFERROR(_xll.qlIndexFixing(Index6M,$H1815,TRUE,_xll.ohTrigger(RecalcTrigger,Trigger6M)),NA())</f>
        <v>1.2769760685547169E-2</v>
      </c>
      <c r="M1815" s="183">
        <f>IFERROR(_xll.qlIndexFixing(Index1Y,$H1815,TRUE,_xll.ohTrigger(RecalcTrigger,Trigger1Y)),NA())</f>
        <v>1.3027532639581278E-2</v>
      </c>
      <c r="N1815" s="182">
        <f>IFERROR(_xll.qlIndexFixing(ONIndex1M,I1815,TRUE,_xll.ohTrigger(RecalcTrigger,Trigger1M)),NA())</f>
        <v>1.2472884249037364E-2</v>
      </c>
      <c r="O1815" s="44">
        <f>IFERROR(_xll.qlIndexFixing(ONIndex3M,I1815,TRUE,_xll.ohTrigger(RecalcTrigger,Trigger3M)),NA())</f>
        <v>1.2693013804021547E-2</v>
      </c>
      <c r="P1815" s="44">
        <f>IFERROR(_xll.qlIndexFixing(ONIndex6M,I1815,TRUE,_xll.ohTrigger(RecalcTrigger,Trigger6M)),NA())</f>
        <v>1.2779116393879519E-2</v>
      </c>
      <c r="Q1815" s="183">
        <f>IFERROR(_xll.qlIndexFixing(ONIndex1Y,I1815,TRUE,_xll.ohTrigger(RecalcTrigger,Trigger1Y)),NA())</f>
        <v>1.3032297214747857E-2</v>
      </c>
    </row>
    <row r="1816" spans="2:17" x14ac:dyDescent="0.2">
      <c r="B1816" s="39" t="s">
        <v>42</v>
      </c>
      <c r="D1816" s="42">
        <f>_xll.qlCalendarAdvance(Calendar,$D1815,B1816,"f",FALSE)</f>
        <v>52321</v>
      </c>
      <c r="E1816" s="177">
        <f>_xll.qlInterestRateIndexValueDate(IndexON,D1816)</f>
        <v>52321</v>
      </c>
      <c r="F1816" s="193">
        <f>IFERROR(_xll.qlIndexFixing(IndexON,D1816,TRUE,_xll.ohTrigger(RecalcTrigger,TriggerON)),NA())</f>
        <v>1.254211717259146E-2</v>
      </c>
      <c r="H1816" s="42">
        <f>_xll.qlCalendarAdvance(Calendar,$H1815,B1816,"f",FALSE)</f>
        <v>52321</v>
      </c>
      <c r="I1816" s="177">
        <f>_xll.qlInterestRateIndexValueDate(Index1M,$H1816)</f>
        <v>52323</v>
      </c>
      <c r="J1816" s="182">
        <f>IFERROR(_xll.qlIndexFixing(Index1M,$H1816,TRUE,_xll.ohTrigger(RecalcTrigger,Trigger1M)),NA())</f>
        <v>1.2471444156609557E-2</v>
      </c>
      <c r="K1816" s="44">
        <f>IFERROR(_xll.qlIndexFixing(Index3M,H1816,TRUE,_xll.ohTrigger(RecalcTrigger,Trigger3M)),NA())</f>
        <v>1.2686804648524095E-2</v>
      </c>
      <c r="L1816" s="44">
        <f>IFERROR(_xll.qlIndexFixing(Index6M,$H1816,TRUE,_xll.ohTrigger(RecalcTrigger,Trigger6M)),NA())</f>
        <v>1.2765806406041079E-2</v>
      </c>
      <c r="M1816" s="183">
        <f>IFERROR(_xll.qlIndexFixing(Index1Y,$H1816,TRUE,_xll.ohTrigger(RecalcTrigger,Trigger1Y)),NA())</f>
        <v>1.3023938910050581E-2</v>
      </c>
      <c r="N1816" s="182">
        <f>IFERROR(_xll.qlIndexFixing(ONIndex1M,I1816,TRUE,_xll.ohTrigger(RecalcTrigger,Trigger1M)),NA())</f>
        <v>1.2470417716459181E-2</v>
      </c>
      <c r="O1816" s="44">
        <f>IFERROR(_xll.qlIndexFixing(ONIndex3M,I1816,TRUE,_xll.ohTrigger(RecalcTrigger,Trigger3M)),NA())</f>
        <v>1.2690140221049973E-2</v>
      </c>
      <c r="P1816" s="44">
        <f>IFERROR(_xll.qlIndexFixing(ONIndex6M,I1816,TRUE,_xll.ohTrigger(RecalcTrigger,Trigger6M)),NA())</f>
        <v>1.2776184817537839E-2</v>
      </c>
      <c r="Q1816" s="183">
        <f>IFERROR(_xll.qlIndexFixing(ONIndex1Y,I1816,TRUE,_xll.ohTrigger(RecalcTrigger,Trigger1Y)),NA())</f>
        <v>1.302971964970645E-2</v>
      </c>
    </row>
    <row r="1817" spans="2:17" x14ac:dyDescent="0.2">
      <c r="B1817" s="39" t="s">
        <v>42</v>
      </c>
      <c r="D1817" s="42">
        <f>_xll.qlCalendarAdvance(Calendar,$D1816,B1817,"f",FALSE)</f>
        <v>52328</v>
      </c>
      <c r="E1817" s="177">
        <f>_xll.qlInterestRateIndexValueDate(IndexON,D1817)</f>
        <v>52328</v>
      </c>
      <c r="F1817" s="193">
        <f>IFERROR(_xll.qlIndexFixing(IndexON,D1817,TRUE,_xll.ohTrigger(RecalcTrigger,TriggerON)),NA())</f>
        <v>1.2538393259653446E-2</v>
      </c>
      <c r="H1817" s="42">
        <f>_xll.qlCalendarAdvance(Calendar,$H1816,B1817,"f",FALSE)</f>
        <v>52328</v>
      </c>
      <c r="I1817" s="177">
        <f>_xll.qlInterestRateIndexValueDate(Index1M,$H1817)</f>
        <v>52330</v>
      </c>
      <c r="J1817" s="182">
        <f>IFERROR(_xll.qlIndexFixing(Index1M,$H1817,TRUE,_xll.ohTrigger(RecalcTrigger,Trigger1M)),NA())</f>
        <v>1.2467994137604077E-2</v>
      </c>
      <c r="K1817" s="44">
        <f>IFERROR(_xll.qlIndexFixing(Index3M,H1817,TRUE,_xll.ohTrigger(RecalcTrigger,Trigger3M)),NA())</f>
        <v>1.2682807977162759E-2</v>
      </c>
      <c r="L1817" s="44">
        <f>IFERROR(_xll.qlIndexFixing(Index6M,$H1817,TRUE,_xll.ohTrigger(RecalcTrigger,Trigger6M)),NA())</f>
        <v>1.2761629343285069E-2</v>
      </c>
      <c r="M1817" s="183">
        <f>IFERROR(_xll.qlIndexFixing(Index1Y,$H1817,TRUE,_xll.ohTrigger(RecalcTrigger,Trigger1Y)),NA())</f>
        <v>1.3020347882816963E-2</v>
      </c>
      <c r="N1817" s="182">
        <f>IFERROR(_xll.qlIndexFixing(ONIndex1M,I1817,TRUE,_xll.ohTrigger(RecalcTrigger,Trigger1M)),NA())</f>
        <v>1.2466966872368701E-2</v>
      </c>
      <c r="O1817" s="44">
        <f>IFERROR(_xll.qlIndexFixing(ONIndex3M,I1817,TRUE,_xll.ohTrigger(RecalcTrigger,Trigger3M)),NA())</f>
        <v>1.2686122024314628E-2</v>
      </c>
      <c r="P1817" s="44">
        <f>IFERROR(_xll.qlIndexFixing(ONIndex6M,I1817,TRUE,_xll.ohTrigger(RecalcTrigger,Trigger6M)),NA())</f>
        <v>1.2772077519516145E-2</v>
      </c>
      <c r="Q1817" s="183">
        <f>IFERROR(_xll.qlIndexFixing(ONIndex1Y,I1817,TRUE,_xll.ohTrigger(RecalcTrigger,Trigger1Y)),NA())</f>
        <v>1.3026112770750942E-2</v>
      </c>
    </row>
    <row r="1818" spans="2:17" x14ac:dyDescent="0.2">
      <c r="B1818" s="39" t="s">
        <v>42</v>
      </c>
      <c r="D1818" s="42">
        <f>_xll.qlCalendarAdvance(Calendar,$D1817,B1818,"f",FALSE)</f>
        <v>52335</v>
      </c>
      <c r="E1818" s="177">
        <f>_xll.qlInterestRateIndexValueDate(IndexON,D1818)</f>
        <v>52335</v>
      </c>
      <c r="F1818" s="193">
        <f>IFERROR(_xll.qlIndexFixing(IndexON,D1818,TRUE,_xll.ohTrigger(RecalcTrigger,TriggerON)),NA())</f>
        <v>1.2534672018018611E-2</v>
      </c>
      <c r="H1818" s="42">
        <f>_xll.qlCalendarAdvance(Calendar,$H1817,B1818,"f",FALSE)</f>
        <v>52335</v>
      </c>
      <c r="I1818" s="177">
        <f>_xll.qlInterestRateIndexValueDate(Index1M,$H1818)</f>
        <v>52337</v>
      </c>
      <c r="J1818" s="182">
        <f>IFERROR(_xll.qlIndexFixing(Index1M,$H1818,TRUE,_xll.ohTrigger(RecalcTrigger,Trigger1M)),NA())</f>
        <v>1.2464546908799168E-2</v>
      </c>
      <c r="K1818" s="44">
        <f>IFERROR(_xll.qlIndexFixing(Index3M,H1818,TRUE,_xll.ohTrigger(RecalcTrigger,Trigger3M)),NA())</f>
        <v>1.2678817263494666E-2</v>
      </c>
      <c r="L1818" s="44">
        <f>IFERROR(_xll.qlIndexFixing(Index6M,$H1818,TRUE,_xll.ohTrigger(RecalcTrigger,Trigger6M)),NA())</f>
        <v>1.27574488823625E-2</v>
      </c>
      <c r="M1818" s="183">
        <f>IFERROR(_xll.qlIndexFixing(Index1Y,$H1818,TRUE,_xll.ohTrigger(RecalcTrigger,Trigger1Y)),NA())</f>
        <v>1.301673938568401E-2</v>
      </c>
      <c r="N1818" s="182">
        <f>IFERROR(_xll.qlIndexFixing(ONIndex1M,I1818,TRUE,_xll.ohTrigger(RecalcTrigger,Trigger1M)),NA())</f>
        <v>1.2463518749221691E-2</v>
      </c>
      <c r="O1818" s="44">
        <f>IFERROR(_xll.qlIndexFixing(ONIndex3M,I1818,TRUE,_xll.ohTrigger(RecalcTrigger,Trigger3M)),NA())</f>
        <v>1.2682109492008209E-2</v>
      </c>
      <c r="P1818" s="44">
        <f>IFERROR(_xll.qlIndexFixing(ONIndex6M,I1818,TRUE,_xll.ohTrigger(RecalcTrigger,Trigger6M)),NA())</f>
        <v>1.2767966630047312E-2</v>
      </c>
      <c r="Q1818" s="183">
        <f>IFERROR(_xll.qlIndexFixing(ONIndex1Y,I1818,TRUE,_xll.ohTrigger(RecalcTrigger,Trigger1Y)),NA())</f>
        <v>1.3022507912738845E-2</v>
      </c>
    </row>
    <row r="1819" spans="2:17" x14ac:dyDescent="0.2">
      <c r="B1819" s="39" t="s">
        <v>42</v>
      </c>
      <c r="D1819" s="42">
        <f>_xll.qlCalendarAdvance(Calendar,$D1818,B1819,"f",FALSE)</f>
        <v>52342</v>
      </c>
      <c r="E1819" s="177">
        <f>_xll.qlInterestRateIndexValueDate(IndexON,D1819)</f>
        <v>52342</v>
      </c>
      <c r="F1819" s="193">
        <f>IFERROR(_xll.qlIndexFixing(IndexON,D1819,TRUE,_xll.ohTrigger(RecalcTrigger,TriggerON)),NA())</f>
        <v>1.2530953489333641E-2</v>
      </c>
      <c r="H1819" s="42">
        <f>_xll.qlCalendarAdvance(Calendar,$H1818,B1819,"f",FALSE)</f>
        <v>52342</v>
      </c>
      <c r="I1819" s="177">
        <f>_xll.qlInterestRateIndexValueDate(Index1M,$H1819)</f>
        <v>52344</v>
      </c>
      <c r="J1819" s="182">
        <f>IFERROR(_xll.qlIndexFixing(Index1M,$H1819,TRUE,_xll.ohTrigger(RecalcTrigger,Trigger1M)),NA())</f>
        <v>1.2461102509933042E-2</v>
      </c>
      <c r="K1819" s="44">
        <f>IFERROR(_xll.qlIndexFixing(Index3M,H1819,TRUE,_xll.ohTrigger(RecalcTrigger,Trigger3M)),NA())</f>
        <v>1.2674832553826506E-2</v>
      </c>
      <c r="L1819" s="44">
        <f>IFERROR(_xll.qlIndexFixing(Index6M,$H1819,TRUE,_xll.ohTrigger(RecalcTrigger,Trigger6M)),NA())</f>
        <v>1.275326503999792E-2</v>
      </c>
      <c r="M1819" s="183">
        <f>IFERROR(_xll.qlIndexFixing(Index1Y,$H1819,TRUE,_xll.ohTrigger(RecalcTrigger,Trigger1Y)),NA())</f>
        <v>1.3013174039268629E-2</v>
      </c>
      <c r="N1819" s="182">
        <f>IFERROR(_xll.qlIndexFixing(ONIndex1M,I1819,TRUE,_xll.ohTrigger(RecalcTrigger,Trigger1M)),NA())</f>
        <v>1.2460073386666437E-2</v>
      </c>
      <c r="O1819" s="44">
        <f>IFERROR(_xll.qlIndexFixing(ONIndex3M,I1819,TRUE,_xll.ohTrigger(RecalcTrigger,Trigger3M)),NA())</f>
        <v>1.2678102670173885E-2</v>
      </c>
      <c r="P1819" s="44">
        <f>IFERROR(_xll.qlIndexFixing(ONIndex6M,I1819,TRUE,_xll.ohTrigger(RecalcTrigger,Trigger6M)),NA())</f>
        <v>1.2763852165837974E-2</v>
      </c>
      <c r="Q1819" s="183">
        <f>IFERROR(_xll.qlIndexFixing(ONIndex1Y,I1819,TRUE,_xll.ohTrigger(RecalcTrigger,Trigger1Y)),NA())</f>
        <v>1.30189051012497E-2</v>
      </c>
    </row>
    <row r="1820" spans="2:17" x14ac:dyDescent="0.2">
      <c r="B1820" s="39" t="s">
        <v>42</v>
      </c>
      <c r="D1820" s="42">
        <f>_xll.qlCalendarAdvance(Calendar,$D1819,B1820,"f",FALSE)</f>
        <v>52349</v>
      </c>
      <c r="E1820" s="177">
        <f>_xll.qlInterestRateIndexValueDate(IndexON,D1820)</f>
        <v>52349</v>
      </c>
      <c r="F1820" s="193">
        <f>IFERROR(_xll.qlIndexFixing(IndexON,D1820,TRUE,_xll.ohTrigger(RecalcTrigger,TriggerON)),NA())</f>
        <v>1.2527237715165285E-2</v>
      </c>
      <c r="H1820" s="42">
        <f>_xll.qlCalendarAdvance(Calendar,$H1819,B1820,"f",FALSE)</f>
        <v>52349</v>
      </c>
      <c r="I1820" s="177">
        <f>_xll.qlInterestRateIndexValueDate(Index1M,$H1820)</f>
        <v>52351</v>
      </c>
      <c r="J1820" s="182">
        <f>IFERROR(_xll.qlIndexFixing(Index1M,$H1820,TRUE,_xll.ohTrigger(RecalcTrigger,Trigger1M)),NA())</f>
        <v>1.2457751302108695E-2</v>
      </c>
      <c r="K1820" s="44">
        <f>IFERROR(_xll.qlIndexFixing(Index3M,H1820,TRUE,_xll.ohTrigger(RecalcTrigger,Trigger3M)),NA())</f>
        <v>1.2670793627688725E-2</v>
      </c>
      <c r="L1820" s="44">
        <f>IFERROR(_xll.qlIndexFixing(Index6M,$H1820,TRUE,_xll.ohTrigger(RecalcTrigger,Trigger6M)),NA())</f>
        <v>1.2749077832917621E-2</v>
      </c>
      <c r="M1820" s="183">
        <f>IFERROR(_xll.qlIndexFixing(Index1Y,$H1820,TRUE,_xll.ohTrigger(RecalcTrigger,Trigger1Y)),NA())</f>
        <v>1.3009651404415148E-2</v>
      </c>
      <c r="N1820" s="182">
        <f>IFERROR(_xll.qlIndexFixing(ONIndex1M,I1820,TRUE,_xll.ohTrigger(RecalcTrigger,Trigger1M)),NA())</f>
        <v>1.2456139260841326E-2</v>
      </c>
      <c r="O1820" s="44">
        <f>IFERROR(_xll.qlIndexFixing(ONIndex3M,I1820,TRUE,_xll.ohTrigger(RecalcTrigger,Trigger3M)),NA())</f>
        <v>1.2673530497213648E-2</v>
      </c>
      <c r="P1820" s="44">
        <f>IFERROR(_xll.qlIndexFixing(ONIndex6M,I1820,TRUE,_xll.ohTrigger(RecalcTrigger,Trigger6M)),NA())</f>
        <v>1.2759145565048868E-2</v>
      </c>
      <c r="Q1820" s="183">
        <f>IFERROR(_xll.qlIndexFixing(ONIndex1Y,I1820,TRUE,_xll.ohTrigger(RecalcTrigger,Trigger1Y)),NA())</f>
        <v>1.3014790141356869E-2</v>
      </c>
    </row>
    <row r="1821" spans="2:17" x14ac:dyDescent="0.2">
      <c r="B1821" s="39" t="s">
        <v>42</v>
      </c>
      <c r="D1821" s="42">
        <f>_xll.qlCalendarAdvance(Calendar,$D1820,B1821,"f",FALSE)</f>
        <v>52356</v>
      </c>
      <c r="E1821" s="177">
        <f>_xll.qlInterestRateIndexValueDate(IndexON,D1821)</f>
        <v>52356</v>
      </c>
      <c r="F1821" s="193">
        <f>IFERROR(_xll.qlIndexFixing(IndexON,D1821,TRUE,_xll.ohTrigger(RecalcTrigger,TriggerON)),NA())</f>
        <v>1.2523524736920422E-2</v>
      </c>
      <c r="H1821" s="42">
        <f>_xll.qlCalendarAdvance(Calendar,$H1820,B1821,"f",FALSE)</f>
        <v>52356</v>
      </c>
      <c r="I1821" s="177">
        <f>_xll.qlInterestRateIndexValueDate(Index1M,$H1821)</f>
        <v>52358</v>
      </c>
      <c r="J1821" s="182">
        <f>IFERROR(_xll.qlIndexFixing(Index1M,$H1821,TRUE,_xll.ohTrigger(RecalcTrigger,Trigger1M)),NA())</f>
        <v>1.2454222360969991E-2</v>
      </c>
      <c r="K1821" s="44">
        <f>IFERROR(_xll.qlIndexFixing(Index3M,H1821,TRUE,_xll.ohTrigger(RecalcTrigger,Trigger3M)),NA())</f>
        <v>1.2666821369831299E-2</v>
      </c>
      <c r="L1821" s="44">
        <f>IFERROR(_xll.qlIndexFixing(Index6M,$H1821,TRUE,_xll.ohTrigger(RecalcTrigger,Trigger6M)),NA())</f>
        <v>1.2744660999156786E-2</v>
      </c>
      <c r="M1821" s="183">
        <f>IFERROR(_xll.qlIndexFixing(Index1Y,$H1821,TRUE,_xll.ohTrigger(RecalcTrigger,Trigger1Y)),NA())</f>
        <v>1.3006011316990506E-2</v>
      </c>
      <c r="N1821" s="182">
        <f>IFERROR(_xll.qlIndexFixing(ONIndex1M,I1821,TRUE,_xll.ohTrigger(RecalcTrigger,Trigger1M)),NA())</f>
        <v>1.2453191102483885E-2</v>
      </c>
      <c r="O1821" s="44">
        <f>IFERROR(_xll.qlIndexFixing(ONIndex3M,I1821,TRUE,_xll.ohTrigger(RecalcTrigger,Trigger3M)),NA())</f>
        <v>1.2670106343293241E-2</v>
      </c>
      <c r="P1821" s="44">
        <f>IFERROR(_xll.qlIndexFixing(ONIndex6M,I1821,TRUE,_xll.ohTrigger(RecalcTrigger,Trigger6M)),NA())</f>
        <v>1.2755612579384845E-2</v>
      </c>
      <c r="Q1821" s="183">
        <f>IFERROR(_xll.qlIndexFixing(ONIndex1Y,I1821,TRUE,_xll.ohTrigger(RecalcTrigger,Trigger1Y)),NA())</f>
        <v>1.3011705720797906E-2</v>
      </c>
    </row>
    <row r="1822" spans="2:17" x14ac:dyDescent="0.2">
      <c r="B1822" s="39" t="s">
        <v>42</v>
      </c>
      <c r="D1822" s="42">
        <f>_xll.qlCalendarAdvance(Calendar,$D1821,B1822,"f",FALSE)</f>
        <v>52363</v>
      </c>
      <c r="E1822" s="177">
        <f>_xll.qlInterestRateIndexValueDate(IndexON,D1822)</f>
        <v>52363</v>
      </c>
      <c r="F1822" s="193">
        <f>IFERROR(_xll.qlIndexFixing(IndexON,D1822,TRUE,_xll.ohTrigger(RecalcTrigger,TriggerON)),NA())</f>
        <v>1.251981459640561E-2</v>
      </c>
      <c r="H1822" s="42">
        <f>_xll.qlCalendarAdvance(Calendar,$H1821,B1822,"f",FALSE)</f>
        <v>52363</v>
      </c>
      <c r="I1822" s="177">
        <f>_xll.qlInterestRateIndexValueDate(Index1M,$H1822)</f>
        <v>52365</v>
      </c>
      <c r="J1822" s="182">
        <f>IFERROR(_xll.qlIndexFixing(Index1M,$H1822,TRUE,_xll.ohTrigger(RecalcTrigger,Trigger1M)),NA())</f>
        <v>1.2450786690339499E-2</v>
      </c>
      <c r="K1822" s="44">
        <f>IFERROR(_xll.qlIndexFixing(Index3M,H1822,TRUE,_xll.ohTrigger(RecalcTrigger,Trigger3M)),NA())</f>
        <v>1.2662855258457196E-2</v>
      </c>
      <c r="L1822" s="44">
        <f>IFERROR(_xll.qlIndexFixing(Index6M,$H1822,TRUE,_xll.ohTrigger(RecalcTrigger,Trigger6M)),NA())</f>
        <v>1.2740465972906111E-2</v>
      </c>
      <c r="M1822" s="183">
        <f>IFERROR(_xll.qlIndexFixing(Index1Y,$H1822,TRUE,_xll.ohTrigger(RecalcTrigger,Trigger1Y)),NA())</f>
        <v>1.3002434191343292E-2</v>
      </c>
      <c r="N1822" s="182">
        <f>IFERROR(_xll.qlIndexFixing(ONIndex1M,I1822,TRUE,_xll.ohTrigger(RecalcTrigger,Trigger1M)),NA())</f>
        <v>1.2449754260153156E-2</v>
      </c>
      <c r="O1822" s="44">
        <f>IFERROR(_xll.qlIndexFixing(ONIndex3M,I1822,TRUE,_xll.ohTrigger(RecalcTrigger,Trigger3M)),NA())</f>
        <v>1.2666116930413196E-2</v>
      </c>
      <c r="P1822" s="44">
        <f>IFERROR(_xll.qlIndexFixing(ONIndex6M,I1822,TRUE,_xll.ohTrigger(RecalcTrigger,Trigger6M)),NA())</f>
        <v>1.2751487490474389E-2</v>
      </c>
      <c r="Q1822" s="183">
        <f>IFERROR(_xll.qlIndexFixing(ONIndex1Y,I1822,TRUE,_xll.ohTrigger(RecalcTrigger,Trigger1Y)),NA())</f>
        <v>1.3008109203154206E-2</v>
      </c>
    </row>
    <row r="1823" spans="2:17" x14ac:dyDescent="0.2">
      <c r="B1823" s="39" t="s">
        <v>42</v>
      </c>
      <c r="D1823" s="42">
        <f>_xll.qlCalendarAdvance(Calendar,$D1822,B1823,"f",FALSE)</f>
        <v>52370</v>
      </c>
      <c r="E1823" s="177">
        <f>_xll.qlInterestRateIndexValueDate(IndexON,D1823)</f>
        <v>52370</v>
      </c>
      <c r="F1823" s="193">
        <f>IFERROR(_xll.qlIndexFixing(IndexON,D1823,TRUE,_xll.ohTrigger(RecalcTrigger,TriggerON)),NA())</f>
        <v>1.251610733494779E-2</v>
      </c>
      <c r="H1823" s="42">
        <f>_xll.qlCalendarAdvance(Calendar,$H1822,B1823,"f",FALSE)</f>
        <v>52370</v>
      </c>
      <c r="I1823" s="177">
        <f>_xll.qlInterestRateIndexValueDate(Index1M,$H1823)</f>
        <v>52372</v>
      </c>
      <c r="J1823" s="182">
        <f>IFERROR(_xll.qlIndexFixing(Index1M,$H1823,TRUE,_xll.ohTrigger(RecalcTrigger,Trigger1M)),NA())</f>
        <v>1.2447354008595646E-2</v>
      </c>
      <c r="K1823" s="44">
        <f>IFERROR(_xll.qlIndexFixing(Index3M,H1823,TRUE,_xll.ohTrigger(RecalcTrigger,Trigger3M)),NA())</f>
        <v>1.2658895339872852E-2</v>
      </c>
      <c r="L1823" s="44">
        <f>IFERROR(_xll.qlIndexFixing(Index6M,$H1823,TRUE,_xll.ohTrigger(RecalcTrigger,Trigger6M)),NA())</f>
        <v>1.2736267635495487E-2</v>
      </c>
      <c r="M1823" s="183">
        <f>IFERROR(_xll.qlIndexFixing(Index1Y,$H1823,TRUE,_xll.ohTrigger(RecalcTrigger,Trigger1Y)),NA())</f>
        <v>1.2998859924031386E-2</v>
      </c>
      <c r="N1823" s="182">
        <f>IFERROR(_xll.qlIndexFixing(ONIndex1M,I1823,TRUE,_xll.ohTrigger(RecalcTrigger,Trigger1M)),NA())</f>
        <v>1.2446320337327066E-2</v>
      </c>
      <c r="O1823" s="44">
        <f>IFERROR(_xll.qlIndexFixing(ONIndex3M,I1823,TRUE,_xll.ohTrigger(RecalcTrigger,Trigger3M)),NA())</f>
        <v>1.2662133412977283E-2</v>
      </c>
      <c r="P1823" s="44">
        <f>IFERROR(_xll.qlIndexFixing(ONIndex6M,I1823,TRUE,_xll.ohTrigger(RecalcTrigger,Trigger6M)),NA())</f>
        <v>1.2747358893010485E-2</v>
      </c>
      <c r="Q1823" s="183">
        <f>IFERROR(_xll.qlIndexFixing(ONIndex1Y,I1823,TRUE,_xll.ohTrigger(RecalcTrigger,Trigger1Y)),NA())</f>
        <v>1.3004514834831227E-2</v>
      </c>
    </row>
    <row r="1824" spans="2:17" x14ac:dyDescent="0.2">
      <c r="B1824" s="39" t="s">
        <v>42</v>
      </c>
      <c r="D1824" s="42">
        <f>_xll.qlCalendarAdvance(Calendar,$D1823,B1824,"f",FALSE)</f>
        <v>52377</v>
      </c>
      <c r="E1824" s="177">
        <f>_xll.qlInterestRateIndexValueDate(IndexON,D1824)</f>
        <v>52377</v>
      </c>
      <c r="F1824" s="193">
        <f>IFERROR(_xll.qlIndexFixing(IndexON,D1824,TRUE,_xll.ohTrigger(RecalcTrigger,TriggerON)),NA())</f>
        <v>1.2512402994353522E-2</v>
      </c>
      <c r="H1824" s="42">
        <f>_xll.qlCalendarAdvance(Calendar,$H1823,B1824,"f",FALSE)</f>
        <v>52377</v>
      </c>
      <c r="I1824" s="177">
        <f>_xll.qlInterestRateIndexValueDate(Index1M,$H1824)</f>
        <v>52379</v>
      </c>
      <c r="J1824" s="182">
        <f>IFERROR(_xll.qlIndexFixing(Index1M,$H1824,TRUE,_xll.ohTrigger(RecalcTrigger,Trigger1M)),NA())</f>
        <v>1.2443924355476643E-2</v>
      </c>
      <c r="K1824" s="44">
        <f>IFERROR(_xll.qlIndexFixing(Index3M,H1824,TRUE,_xll.ohTrigger(RecalcTrigger,Trigger3M)),NA())</f>
        <v>1.2654941660386441E-2</v>
      </c>
      <c r="L1824" s="44">
        <f>IFERROR(_xll.qlIndexFixing(Index6M,$H1824,TRUE,_xll.ohTrigger(RecalcTrigger,Trigger6M)),NA())</f>
        <v>1.2732066003650459E-2</v>
      </c>
      <c r="M1824" s="183">
        <f>IFERROR(_xll.qlIndexFixing(Index1Y,$H1824,TRUE,_xll.ohTrigger(RecalcTrigger,Trigger1Y)),NA())</f>
        <v>1.2995288541059856E-2</v>
      </c>
      <c r="N1824" s="182">
        <f>IFERROR(_xll.qlIndexFixing(ONIndex1M,I1824,TRUE,_xll.ohTrigger(RecalcTrigger,Trigger1M)),NA())</f>
        <v>1.2442889373573962E-2</v>
      </c>
      <c r="O1824" s="44">
        <f>IFERROR(_xll.qlIndexFixing(ONIndex3M,I1824,TRUE,_xll.ohTrigger(RecalcTrigger,Trigger3M)),NA())</f>
        <v>1.2658155836948737E-2</v>
      </c>
      <c r="P1824" s="44">
        <f>IFERROR(_xll.qlIndexFixing(ONIndex6M,I1824,TRUE,_xll.ohTrigger(RecalcTrigger,Trigger6M)),NA())</f>
        <v>1.2743226803859642E-2</v>
      </c>
      <c r="Q1824" s="183">
        <f>IFERROR(_xll.qlIndexFixing(ONIndex1Y,I1824,TRUE,_xll.ohTrigger(RecalcTrigger,Trigger1Y)),NA())</f>
        <v>1.3000922641648316E-2</v>
      </c>
    </row>
    <row r="1825" spans="2:17" x14ac:dyDescent="0.2">
      <c r="B1825" s="39" t="s">
        <v>42</v>
      </c>
      <c r="D1825" s="42">
        <f>_xll.qlCalendarAdvance(Calendar,$D1824,B1825,"f",FALSE)</f>
        <v>52384</v>
      </c>
      <c r="E1825" s="177">
        <f>_xll.qlInterestRateIndexValueDate(IndexON,D1825)</f>
        <v>52384</v>
      </c>
      <c r="F1825" s="193">
        <f>IFERROR(_xll.qlIndexFixing(IndexON,D1825,TRUE,_xll.ohTrigger(RecalcTrigger,TriggerON)),NA())</f>
        <v>1.2508701615869811E-2</v>
      </c>
      <c r="H1825" s="42">
        <f>_xll.qlCalendarAdvance(Calendar,$H1824,B1825,"f",FALSE)</f>
        <v>52384</v>
      </c>
      <c r="I1825" s="177">
        <f>_xll.qlInterestRateIndexValueDate(Index1M,$H1825)</f>
        <v>52386</v>
      </c>
      <c r="J1825" s="182">
        <f>IFERROR(_xll.qlIndexFixing(Index1M,$H1825,TRUE,_xll.ohTrigger(RecalcTrigger,Trigger1M)),NA())</f>
        <v>1.244049777071321E-2</v>
      </c>
      <c r="K1825" s="44">
        <f>IFERROR(_xll.qlIndexFixing(Index3M,H1825,TRUE,_xll.ohTrigger(RecalcTrigger,Trigger3M)),NA())</f>
        <v>1.2650994266304403E-2</v>
      </c>
      <c r="L1825" s="44">
        <f>IFERROR(_xll.qlIndexFixing(Index6M,$H1825,TRUE,_xll.ohTrigger(RecalcTrigger,Trigger6M)),NA())</f>
        <v>1.2728091912161264E-2</v>
      </c>
      <c r="M1825" s="183">
        <f>IFERROR(_xll.qlIndexFixing(Index1Y,$H1825,TRUE,_xll.ohTrigger(RecalcTrigger,Trigger1Y)),NA())</f>
        <v>1.299172006843355E-2</v>
      </c>
      <c r="N1825" s="182">
        <f>IFERROR(_xll.qlIndexFixing(ONIndex1M,I1825,TRUE,_xll.ohTrigger(RecalcTrigger,Trigger1M)),NA())</f>
        <v>1.2439461408702002E-2</v>
      </c>
      <c r="O1825" s="44">
        <f>IFERROR(_xll.qlIndexFixing(ONIndex3M,I1825,TRUE,_xll.ohTrigger(RecalcTrigger,Trigger3M)),NA())</f>
        <v>1.2654184248610534E-2</v>
      </c>
      <c r="P1825" s="44">
        <f>IFERROR(_xll.qlIndexFixing(ONIndex6M,I1825,TRUE,_xll.ohTrigger(RecalcTrigger,Trigger6M)),NA())</f>
        <v>1.2739091239488687E-2</v>
      </c>
      <c r="Q1825" s="183">
        <f>IFERROR(_xll.qlIndexFixing(ONIndex1Y,I1825,TRUE,_xll.ohTrigger(RecalcTrigger,Trigger1Y)),NA())</f>
        <v>1.2997332649185012E-2</v>
      </c>
    </row>
    <row r="1826" spans="2:17" x14ac:dyDescent="0.2">
      <c r="B1826" s="39" t="s">
        <v>42</v>
      </c>
      <c r="D1826" s="42">
        <f>_xll.qlCalendarAdvance(Calendar,$D1825,B1826,"f",FALSE)</f>
        <v>52391</v>
      </c>
      <c r="E1826" s="177">
        <f>_xll.qlInterestRateIndexValueDate(IndexON,D1826)</f>
        <v>52391</v>
      </c>
      <c r="F1826" s="193">
        <f>IFERROR(_xll.qlIndexFixing(IndexON,D1826,TRUE,_xll.ohTrigger(RecalcTrigger,TriggerON)),NA())</f>
        <v>1.2505003241223278E-2</v>
      </c>
      <c r="H1826" s="42">
        <f>_xll.qlCalendarAdvance(Calendar,$H1825,B1826,"f",FALSE)</f>
        <v>52391</v>
      </c>
      <c r="I1826" s="177">
        <f>_xll.qlInterestRateIndexValueDate(Index1M,$H1826)</f>
        <v>52393</v>
      </c>
      <c r="J1826" s="182">
        <f>IFERROR(_xll.qlIndexFixing(Index1M,$H1826,TRUE,_xll.ohTrigger(RecalcTrigger,Trigger1M)),NA())</f>
        <v>1.2437074294041062E-2</v>
      </c>
      <c r="K1826" s="44">
        <f>IFERROR(_xll.qlIndexFixing(Index3M,H1826,TRUE,_xll.ohTrigger(RecalcTrigger,Trigger3M)),NA())</f>
        <v>1.2647053203931433E-2</v>
      </c>
      <c r="L1826" s="44">
        <f>IFERROR(_xll.qlIndexFixing(Index6M,$H1826,TRUE,_xll.ohTrigger(RecalcTrigger,Trigger6M)),NA())</f>
        <v>1.2723884868013456E-2</v>
      </c>
      <c r="M1826" s="183">
        <f>IFERROR(_xll.qlIndexFixing(Index1Y,$H1826,TRUE,_xll.ohTrigger(RecalcTrigger,Trigger1Y)),NA())</f>
        <v>1.2988154532156888E-2</v>
      </c>
      <c r="N1826" s="182">
        <f>IFERROR(_xll.qlIndexFixing(ONIndex1M,I1826,TRUE,_xll.ohTrigger(RecalcTrigger,Trigger1M)),NA())</f>
        <v>1.2436036482359469E-2</v>
      </c>
      <c r="O1826" s="44">
        <f>IFERROR(_xll.qlIndexFixing(ONIndex3M,I1826,TRUE,_xll.ohTrigger(RecalcTrigger,Trigger3M)),NA())</f>
        <v>1.2650218694165716E-2</v>
      </c>
      <c r="P1826" s="44">
        <f>IFERROR(_xll.qlIndexFixing(ONIndex6M,I1826,TRUE,_xll.ohTrigger(RecalcTrigger,Trigger6M)),NA())</f>
        <v>1.2734952216444384E-2</v>
      </c>
      <c r="Q1826" s="183">
        <f>IFERROR(_xll.qlIndexFixing(ONIndex1Y,I1826,TRUE,_xll.ohTrigger(RecalcTrigger,Trigger1Y)),NA())</f>
        <v>1.2993744883100788E-2</v>
      </c>
    </row>
    <row r="1827" spans="2:17" x14ac:dyDescent="0.2">
      <c r="B1827" s="39" t="s">
        <v>42</v>
      </c>
      <c r="D1827" s="42">
        <f>_xll.qlCalendarAdvance(Calendar,$D1826,B1827,"f",FALSE)</f>
        <v>52398</v>
      </c>
      <c r="E1827" s="177">
        <f>_xll.qlInterestRateIndexValueDate(IndexON,D1827)</f>
        <v>52398</v>
      </c>
      <c r="F1827" s="193">
        <f>IFERROR(_xll.qlIndexFixing(IndexON,D1827,TRUE,_xll.ohTrigger(RecalcTrigger,TriggerON)),NA())</f>
        <v>1.2501307911980675E-2</v>
      </c>
      <c r="H1827" s="42">
        <f>_xll.qlCalendarAdvance(Calendar,$H1826,B1827,"f",FALSE)</f>
        <v>52398</v>
      </c>
      <c r="I1827" s="177">
        <f>_xll.qlInterestRateIndexValueDate(Index1M,$H1827)</f>
        <v>52400</v>
      </c>
      <c r="J1827" s="182">
        <f>IFERROR(_xll.qlIndexFixing(Index1M,$H1827,TRUE,_xll.ohTrigger(RecalcTrigger,Trigger1M)),NA())</f>
        <v>1.2433653965205904E-2</v>
      </c>
      <c r="K1827" s="44">
        <f>IFERROR(_xll.qlIndexFixing(Index3M,H1827,TRUE,_xll.ohTrigger(RecalcTrigger,Trigger3M)),NA())</f>
        <v>1.2643118519577447E-2</v>
      </c>
      <c r="L1827" s="44">
        <f>IFERROR(_xll.qlIndexFixing(Index6M,$H1827,TRUE,_xll.ohTrigger(RecalcTrigger,Trigger6M)),NA())</f>
        <v>1.2719674576225241E-2</v>
      </c>
      <c r="M1827" s="183">
        <f>IFERROR(_xll.qlIndexFixing(Index1Y,$H1827,TRUE,_xll.ohTrigger(RecalcTrigger,Trigger1Y)),NA())</f>
        <v>1.2984591958234065E-2</v>
      </c>
      <c r="N1827" s="182">
        <f>IFERROR(_xll.qlIndexFixing(ONIndex1M,I1827,TRUE,_xll.ohTrigger(RecalcTrigger,Trigger1M)),NA())</f>
        <v>1.2432614634354522E-2</v>
      </c>
      <c r="O1827" s="44">
        <f>IFERROR(_xll.qlIndexFixing(ONIndex3M,I1827,TRUE,_xll.ohTrigger(RecalcTrigger,Trigger3M)),NA())</f>
        <v>1.2646259219657452E-2</v>
      </c>
      <c r="P1827" s="44">
        <f>IFERROR(_xll.qlIndexFixing(ONIndex6M,I1827,TRUE,_xll.ohTrigger(RecalcTrigger,Trigger6M)),NA())</f>
        <v>1.2730809751513306E-2</v>
      </c>
      <c r="Q1827" s="183">
        <f>IFERROR(_xll.qlIndexFixing(ONIndex1Y,I1827,TRUE,_xll.ohTrigger(RecalcTrigger,Trigger1Y)),NA())</f>
        <v>1.2990159369135057E-2</v>
      </c>
    </row>
    <row r="1828" spans="2:17" x14ac:dyDescent="0.2">
      <c r="B1828" s="39" t="s">
        <v>42</v>
      </c>
      <c r="D1828" s="42">
        <f>_xll.qlCalendarAdvance(Calendar,$D1827,B1828,"f",FALSE)</f>
        <v>52405</v>
      </c>
      <c r="E1828" s="177">
        <f>_xll.qlInterestRateIndexValueDate(IndexON,D1828)</f>
        <v>52405</v>
      </c>
      <c r="F1828" s="193">
        <f>IFERROR(_xll.qlIndexFixing(IndexON,D1828,TRUE,_xll.ohTrigger(RecalcTrigger,TriggerON)),NA())</f>
        <v>1.2497615669628814E-2</v>
      </c>
      <c r="H1828" s="42">
        <f>_xll.qlCalendarAdvance(Calendar,$H1827,B1828,"f",FALSE)</f>
        <v>52405</v>
      </c>
      <c r="I1828" s="177">
        <f>_xll.qlInterestRateIndexValueDate(Index1M,$H1828)</f>
        <v>52407</v>
      </c>
      <c r="J1828" s="182">
        <f>IFERROR(_xll.qlIndexFixing(Index1M,$H1828,TRUE,_xll.ohTrigger(RecalcTrigger,Trigger1M)),NA())</f>
        <v>1.243023682393346E-2</v>
      </c>
      <c r="K1828" s="44">
        <f>IFERROR(_xll.qlIndexFixing(Index3M,H1828,TRUE,_xll.ohTrigger(RecalcTrigger,Trigger3M)),NA())</f>
        <v>1.2639190259541928E-2</v>
      </c>
      <c r="L1828" s="44">
        <f>IFERROR(_xll.qlIndexFixing(Index6M,$H1828,TRUE,_xll.ohTrigger(RecalcTrigger,Trigger6M)),NA())</f>
        <v>1.2715226866470329E-2</v>
      </c>
      <c r="M1828" s="183">
        <f>IFERROR(_xll.qlIndexFixing(Index1Y,$H1828,TRUE,_xll.ohTrigger(RecalcTrigger,Trigger1Y)),NA())</f>
        <v>1.2981032372669064E-2</v>
      </c>
      <c r="N1828" s="182">
        <f>IFERROR(_xll.qlIndexFixing(ONIndex1M,I1828,TRUE,_xll.ohTrigger(RecalcTrigger,Trigger1M)),NA())</f>
        <v>1.2429195904175572E-2</v>
      </c>
      <c r="O1828" s="44">
        <f>IFERROR(_xll.qlIndexFixing(ONIndex3M,I1828,TRUE,_xll.ohTrigger(RecalcTrigger,Trigger3M)),NA())</f>
        <v>1.2642305871528592E-2</v>
      </c>
      <c r="P1828" s="44">
        <f>IFERROR(_xll.qlIndexFixing(ONIndex6M,I1828,TRUE,_xll.ohTrigger(RecalcTrigger,Trigger6M)),NA())</f>
        <v>1.2726663861002407E-2</v>
      </c>
      <c r="Q1828" s="183">
        <f>IFERROR(_xll.qlIndexFixing(ONIndex1Y,I1828,TRUE,_xll.ohTrigger(RecalcTrigger,Trigger1Y)),NA())</f>
        <v>1.2986576133027228E-2</v>
      </c>
    </row>
    <row r="1829" spans="2:17" x14ac:dyDescent="0.2">
      <c r="B1829" s="39" t="s">
        <v>42</v>
      </c>
      <c r="D1829" s="42">
        <f>_xll.qlCalendarAdvance(Calendar,$D1828,B1829,"f",FALSE)</f>
        <v>52412</v>
      </c>
      <c r="E1829" s="177">
        <f>_xll.qlInterestRateIndexValueDate(IndexON,D1829)</f>
        <v>52412</v>
      </c>
      <c r="F1829" s="193">
        <f>IFERROR(_xll.qlIndexFixing(IndexON,D1829,TRUE,_xll.ohTrigger(RecalcTrigger,TriggerON)),NA())</f>
        <v>1.2493926555894319E-2</v>
      </c>
      <c r="H1829" s="42">
        <f>_xll.qlCalendarAdvance(Calendar,$H1828,B1829,"f",FALSE)</f>
        <v>52412</v>
      </c>
      <c r="I1829" s="177">
        <f>_xll.qlInterestRateIndexValueDate(Index1M,$H1829)</f>
        <v>52414</v>
      </c>
      <c r="J1829" s="182">
        <f>IFERROR(_xll.qlIndexFixing(Index1M,$H1829,TRUE,_xll.ohTrigger(RecalcTrigger,Trigger1M)),NA())</f>
        <v>1.2426822909966939E-2</v>
      </c>
      <c r="K1829" s="44">
        <f>IFERROR(_xll.qlIndexFixing(Index3M,H1829,TRUE,_xll.ohTrigger(RecalcTrigger,Trigger3M)),NA())</f>
        <v>1.2635268470136529E-2</v>
      </c>
      <c r="L1829" s="44">
        <f>IFERROR(_xll.qlIndexFixing(Index6M,$H1829,TRUE,_xll.ohTrigger(RecalcTrigger,Trigger6M)),NA())</f>
        <v>1.2711009013358391E-2</v>
      </c>
      <c r="M1829" s="183">
        <f>IFERROR(_xll.qlIndexFixing(Index1Y,$H1829,TRUE,_xll.ohTrigger(RecalcTrigger,Trigger1Y)),NA())</f>
        <v>1.2977475801464999E-2</v>
      </c>
      <c r="N1829" s="182">
        <f>IFERROR(_xll.qlIndexFixing(ONIndex1M,I1829,TRUE,_xll.ohTrigger(RecalcTrigger,Trigger1M)),NA())</f>
        <v>1.2425780331710712E-2</v>
      </c>
      <c r="O1829" s="44">
        <f>IFERROR(_xll.qlIndexFixing(ONIndex3M,I1829,TRUE,_xll.ohTrigger(RecalcTrigger,Trigger3M)),NA())</f>
        <v>1.2638358695662433E-2</v>
      </c>
      <c r="P1829" s="44">
        <f>IFERROR(_xll.qlIndexFixing(ONIndex6M,I1829,TRUE,_xll.ohTrigger(RecalcTrigger,Trigger6M)),NA())</f>
        <v>1.2722514561858134E-2</v>
      </c>
      <c r="Q1829" s="183">
        <f>IFERROR(_xll.qlIndexFixing(ONIndex1Y,I1829,TRUE,_xll.ohTrigger(RecalcTrigger,Trigger1Y)),NA())</f>
        <v>1.2982995200436775E-2</v>
      </c>
    </row>
    <row r="1830" spans="2:17" x14ac:dyDescent="0.2">
      <c r="B1830" s="39" t="s">
        <v>42</v>
      </c>
      <c r="D1830" s="42">
        <f>_xll.qlCalendarAdvance(Calendar,$D1829,B1830,"f",FALSE)</f>
        <v>52419</v>
      </c>
      <c r="E1830" s="177">
        <f>_xll.qlInterestRateIndexValueDate(IndexON,D1830)</f>
        <v>52419</v>
      </c>
      <c r="F1830" s="193">
        <f>IFERROR(_xll.qlIndexFixing(IndexON,D1830,TRUE,_xll.ohTrigger(RecalcTrigger,TriggerON)),NA())</f>
        <v>1.2490240612184067E-2</v>
      </c>
      <c r="H1830" s="42">
        <f>_xll.qlCalendarAdvance(Calendar,$H1829,B1830,"f",FALSE)</f>
        <v>52419</v>
      </c>
      <c r="I1830" s="177">
        <f>_xll.qlInterestRateIndexValueDate(Index1M,$H1830)</f>
        <v>52421</v>
      </c>
      <c r="J1830" s="182">
        <f>IFERROR(_xll.qlIndexFixing(Index1M,$H1830,TRUE,_xll.ohTrigger(RecalcTrigger,Trigger1M)),NA())</f>
        <v>1.2423412263037059E-2</v>
      </c>
      <c r="K1830" s="44">
        <f>IFERROR(_xll.qlIndexFixing(Index3M,H1830,TRUE,_xll.ohTrigger(RecalcTrigger,Trigger3M)),NA())</f>
        <v>1.2631353197664209E-2</v>
      </c>
      <c r="L1830" s="44">
        <f>IFERROR(_xll.qlIndexFixing(Index6M,$H1830,TRUE,_xll.ohTrigger(RecalcTrigger,Trigger6M)),NA())</f>
        <v>1.2706787966173061E-2</v>
      </c>
      <c r="M1830" s="183">
        <f>IFERROR(_xll.qlIndexFixing(Index1Y,$H1830,TRUE,_xll.ohTrigger(RecalcTrigger,Trigger1Y)),NA())</f>
        <v>1.297392227062498E-2</v>
      </c>
      <c r="N1830" s="182">
        <f>IFERROR(_xll.qlIndexFixing(ONIndex1M,I1830,TRUE,_xll.ohTrigger(RecalcTrigger,Trigger1M)),NA())</f>
        <v>1.2422367956528291E-2</v>
      </c>
      <c r="O1830" s="44">
        <f>IFERROR(_xll.qlIndexFixing(ONIndex3M,I1830,TRUE,_xll.ohTrigger(RecalcTrigger,Trigger3M)),NA())</f>
        <v>1.2634417738341952E-2</v>
      </c>
      <c r="P1830" s="44">
        <f>IFERROR(_xll.qlIndexFixing(ONIndex6M,I1830,TRUE,_xll.ohTrigger(RecalcTrigger,Trigger6M)),NA())</f>
        <v>1.271836187038744E-2</v>
      </c>
      <c r="Q1830" s="183">
        <f>IFERROR(_xll.qlIndexFixing(ONIndex1Y,I1830,TRUE,_xll.ohTrigger(RecalcTrigger,Trigger1Y)),NA())</f>
        <v>1.2979416597023175E-2</v>
      </c>
    </row>
    <row r="1831" spans="2:17" x14ac:dyDescent="0.2">
      <c r="B1831" s="39" t="s">
        <v>42</v>
      </c>
      <c r="D1831" s="42">
        <f>_xll.qlCalendarAdvance(Calendar,$D1830,B1831,"f",FALSE)</f>
        <v>52426</v>
      </c>
      <c r="E1831" s="177">
        <f>_xll.qlInterestRateIndexValueDate(IndexON,D1831)</f>
        <v>52426</v>
      </c>
      <c r="F1831" s="193">
        <f>IFERROR(_xll.qlIndexFixing(IndexON,D1831,TRUE,_xll.ohTrigger(RecalcTrigger,TriggerON)),NA())</f>
        <v>1.2486557880064808E-2</v>
      </c>
      <c r="H1831" s="42">
        <f>_xll.qlCalendarAdvance(Calendar,$H1830,B1831,"f",FALSE)</f>
        <v>52426</v>
      </c>
      <c r="I1831" s="177">
        <f>_xll.qlInterestRateIndexValueDate(Index1M,$H1831)</f>
        <v>52428</v>
      </c>
      <c r="J1831" s="182">
        <f>IFERROR(_xll.qlIndexFixing(Index1M,$H1831,TRUE,_xll.ohTrigger(RecalcTrigger,Trigger1M)),NA())</f>
        <v>1.2420004922882033E-2</v>
      </c>
      <c r="K1831" s="44">
        <f>IFERROR(_xll.qlIndexFixing(Index3M,H1831,TRUE,_xll.ohTrigger(RecalcTrigger,Trigger3M)),NA())</f>
        <v>1.2627444488430539E-2</v>
      </c>
      <c r="L1831" s="44">
        <f>IFERROR(_xll.qlIndexFixing(Index6M,$H1831,TRUE,_xll.ohTrigger(RecalcTrigger,Trigger6M)),NA())</f>
        <v>1.2702563741639883E-2</v>
      </c>
      <c r="M1831" s="183">
        <f>IFERROR(_xll.qlIndexFixing(Index1Y,$H1831,TRUE,_xll.ohTrigger(RecalcTrigger,Trigger1Y)),NA())</f>
        <v>1.2970371806151905E-2</v>
      </c>
      <c r="N1831" s="182">
        <f>IFERROR(_xll.qlIndexFixing(ONIndex1M,I1831,TRUE,_xll.ohTrigger(RecalcTrigger,Trigger1M)),NA())</f>
        <v>1.2418958818356529E-2</v>
      </c>
      <c r="O1831" s="44">
        <f>IFERROR(_xll.qlIndexFixing(ONIndex3M,I1831,TRUE,_xll.ohTrigger(RecalcTrigger,Trigger3M)),NA())</f>
        <v>1.2630483045770191E-2</v>
      </c>
      <c r="P1831" s="44">
        <f>IFERROR(_xll.qlIndexFixing(ONIndex6M,I1831,TRUE,_xll.ohTrigger(RecalcTrigger,Trigger6M)),NA())</f>
        <v>1.2714205803376899E-2</v>
      </c>
      <c r="Q1831" s="183">
        <f>IFERROR(_xll.qlIndexFixing(ONIndex1Y,I1831,TRUE,_xll.ohTrigger(RecalcTrigger,Trigger1Y)),NA())</f>
        <v>1.2975840348525836E-2</v>
      </c>
    </row>
    <row r="1832" spans="2:17" x14ac:dyDescent="0.2">
      <c r="B1832" s="39" t="s">
        <v>42</v>
      </c>
      <c r="D1832" s="42">
        <f>_xll.qlCalendarAdvance(Calendar,$D1831,B1832,"f",FALSE)</f>
        <v>52433</v>
      </c>
      <c r="E1832" s="177">
        <f>_xll.qlInterestRateIndexValueDate(IndexON,D1832)</f>
        <v>52433</v>
      </c>
      <c r="F1832" s="193">
        <f>IFERROR(_xll.qlIndexFixing(IndexON,D1832,TRUE,_xll.ohTrigger(RecalcTrigger,TriggerON)),NA())</f>
        <v>1.2482878401183228E-2</v>
      </c>
      <c r="H1832" s="42">
        <f>_xll.qlCalendarAdvance(Calendar,$H1831,B1832,"f",FALSE)</f>
        <v>52433</v>
      </c>
      <c r="I1832" s="177">
        <f>_xll.qlInterestRateIndexValueDate(Index1M,$H1832)</f>
        <v>52435</v>
      </c>
      <c r="J1832" s="182">
        <f>IFERROR(_xll.qlIndexFixing(Index1M,$H1832,TRUE,_xll.ohTrigger(RecalcTrigger,Trigger1M)),NA())</f>
        <v>1.2416600929237576E-2</v>
      </c>
      <c r="K1832" s="44">
        <f>IFERROR(_xll.qlIndexFixing(Index3M,H1832,TRUE,_xll.ohTrigger(RecalcTrigger,Trigger3M)),NA())</f>
        <v>1.2623542388742821E-2</v>
      </c>
      <c r="L1832" s="44">
        <f>IFERROR(_xll.qlIndexFixing(Index6M,$H1832,TRUE,_xll.ohTrigger(RecalcTrigger,Trigger6M)),NA())</f>
        <v>1.2698336356484834E-2</v>
      </c>
      <c r="M1832" s="183">
        <f>IFERROR(_xll.qlIndexFixing(Index1Y,$H1832,TRUE,_xll.ohTrigger(RecalcTrigger,Trigger1Y)),NA())</f>
        <v>1.2966824434048016E-2</v>
      </c>
      <c r="N1832" s="182">
        <f>IFERROR(_xll.qlIndexFixing(ONIndex1M,I1832,TRUE,_xll.ohTrigger(RecalcTrigger,Trigger1M)),NA())</f>
        <v>1.2415552956923648E-2</v>
      </c>
      <c r="O1832" s="44">
        <f>IFERROR(_xll.qlIndexFixing(ONIndex3M,I1832,TRUE,_xll.ohTrigger(RecalcTrigger,Trigger3M)),NA())</f>
        <v>1.2626554664150191E-2</v>
      </c>
      <c r="P1832" s="44">
        <f>IFERROR(_xll.qlIndexFixing(ONIndex6M,I1832,TRUE,_xll.ohTrigger(RecalcTrigger,Trigger6M)),NA())</f>
        <v>1.2710046377373274E-2</v>
      </c>
      <c r="Q1832" s="183">
        <f>IFERROR(_xll.qlIndexFixing(ONIndex1Y,I1832,TRUE,_xll.ohTrigger(RecalcTrigger,Trigger1Y)),NA())</f>
        <v>1.2972266480604233E-2</v>
      </c>
    </row>
    <row r="1833" spans="2:17" x14ac:dyDescent="0.2">
      <c r="B1833" s="39" t="s">
        <v>42</v>
      </c>
      <c r="D1833" s="42">
        <f>_xll.qlCalendarAdvance(Calendar,$D1832,B1833,"f",FALSE)</f>
        <v>52440</v>
      </c>
      <c r="E1833" s="177">
        <f>_xll.qlInterestRateIndexValueDate(IndexON,D1833)</f>
        <v>52440</v>
      </c>
      <c r="F1833" s="193">
        <f>IFERROR(_xll.qlIndexFixing(IndexON,D1833,TRUE,_xll.ohTrigger(RecalcTrigger,TriggerON)),NA())</f>
        <v>1.2479202216946206E-2</v>
      </c>
      <c r="H1833" s="42">
        <f>_xll.qlCalendarAdvance(Calendar,$H1832,B1833,"f",FALSE)</f>
        <v>52440</v>
      </c>
      <c r="I1833" s="177">
        <f>_xll.qlInterestRateIndexValueDate(Index1M,$H1833)</f>
        <v>52442</v>
      </c>
      <c r="J1833" s="182">
        <f>IFERROR(_xll.qlIndexFixing(Index1M,$H1833,TRUE,_xll.ohTrigger(RecalcTrigger,Trigger1M)),NA())</f>
        <v>1.2413200321844398E-2</v>
      </c>
      <c r="K1833" s="44">
        <f>IFERROR(_xll.qlIndexFixing(Index3M,H1833,TRUE,_xll.ohTrigger(RecalcTrigger,Trigger3M)),NA())</f>
        <v>1.261964694490402E-2</v>
      </c>
      <c r="L1833" s="44">
        <f>IFERROR(_xll.qlIndexFixing(Index6M,$H1833,TRUE,_xll.ohTrigger(RecalcTrigger,Trigger6M)),NA())</f>
        <v>1.2694345561601827E-2</v>
      </c>
      <c r="M1833" s="183">
        <f>IFERROR(_xll.qlIndexFixing(Index1Y,$H1833,TRUE,_xll.ohTrigger(RecalcTrigger,Trigger1Y)),NA())</f>
        <v>1.2963336376208225E-2</v>
      </c>
      <c r="N1833" s="182">
        <f>IFERROR(_xll.qlIndexFixing(ONIndex1M,I1833,TRUE,_xll.ohTrigger(RecalcTrigger,Trigger1M)),NA())</f>
        <v>1.2412150411957867E-2</v>
      </c>
      <c r="O1833" s="44">
        <f>IFERROR(_xll.qlIndexFixing(ONIndex3M,I1833,TRUE,_xll.ohTrigger(RecalcTrigger,Trigger3M)),NA())</f>
        <v>1.2622632639605058E-2</v>
      </c>
      <c r="P1833" s="44">
        <f>IFERROR(_xll.qlIndexFixing(ONIndex6M,I1833,TRUE,_xll.ohTrigger(RecalcTrigger,Trigger6M)),NA())</f>
        <v>1.2705883608843394E-2</v>
      </c>
      <c r="Q1833" s="183">
        <f>IFERROR(_xll.qlIndexFixing(ONIndex1Y,I1833,TRUE,_xll.ohTrigger(RecalcTrigger,Trigger1Y)),NA())</f>
        <v>1.2968695018997778E-2</v>
      </c>
    </row>
    <row r="1834" spans="2:17" x14ac:dyDescent="0.2">
      <c r="B1834" s="39" t="s">
        <v>42</v>
      </c>
      <c r="D1834" s="42">
        <f>_xll.qlCalendarAdvance(Calendar,$D1833,B1834,"f",FALSE)</f>
        <v>52447</v>
      </c>
      <c r="E1834" s="177">
        <f>_xll.qlInterestRateIndexValueDate(IndexON,D1834)</f>
        <v>52447</v>
      </c>
      <c r="F1834" s="193">
        <f>IFERROR(_xll.qlIndexFixing(IndexON,D1834,TRUE,_xll.ohTrigger(RecalcTrigger,TriggerON)),NA())</f>
        <v>1.2475529369160299E-2</v>
      </c>
      <c r="H1834" s="42">
        <f>_xll.qlCalendarAdvance(Calendar,$H1833,B1834,"f",FALSE)</f>
        <v>52447</v>
      </c>
      <c r="I1834" s="177">
        <f>_xll.qlInterestRateIndexValueDate(Index1M,$H1834)</f>
        <v>52449</v>
      </c>
      <c r="J1834" s="182">
        <f>IFERROR(_xll.qlIndexFixing(Index1M,$H1834,TRUE,_xll.ohTrigger(RecalcTrigger,Trigger1M)),NA())</f>
        <v>1.240980314043072E-2</v>
      </c>
      <c r="K1834" s="44">
        <f>IFERROR(_xll.qlIndexFixing(Index3M,H1834,TRUE,_xll.ohTrigger(RecalcTrigger,Trigger3M)),NA())</f>
        <v>1.261575820322057E-2</v>
      </c>
      <c r="L1834" s="44">
        <f>IFERROR(_xll.qlIndexFixing(Index6M,$H1834,TRUE,_xll.ohTrigger(RecalcTrigger,Trigger6M)),NA())</f>
        <v>1.268987217121431E-2</v>
      </c>
      <c r="M1834" s="183">
        <f>IFERROR(_xll.qlIndexFixing(Index1Y,$H1834,TRUE,_xll.ohTrigger(RecalcTrigger,Trigger1Y)),NA())</f>
        <v>1.2959739070956123E-2</v>
      </c>
      <c r="N1834" s="182">
        <f>IFERROR(_xll.qlIndexFixing(ONIndex1M,I1834,TRUE,_xll.ohTrigger(RecalcTrigger,Trigger1M)),NA())</f>
        <v>1.2408751223027537E-2</v>
      </c>
      <c r="O1834" s="44">
        <f>IFERROR(_xll.qlIndexFixing(ONIndex3M,I1834,TRUE,_xll.ohTrigger(RecalcTrigger,Trigger3M)),NA())</f>
        <v>1.2618717018257897E-2</v>
      </c>
      <c r="P1834" s="44">
        <f>IFERROR(_xll.qlIndexFixing(ONIndex6M,I1834,TRUE,_xll.ohTrigger(RecalcTrigger,Trigger6M)),NA())</f>
        <v>1.2701717514653765E-2</v>
      </c>
      <c r="Q1834" s="183">
        <f>IFERROR(_xll.qlIndexFixing(ONIndex1Y,I1834,TRUE,_xll.ohTrigger(RecalcTrigger,Trigger1Y)),NA())</f>
        <v>1.2965125989365944E-2</v>
      </c>
    </row>
    <row r="1835" spans="2:17" x14ac:dyDescent="0.2">
      <c r="B1835" s="39" t="s">
        <v>42</v>
      </c>
      <c r="D1835" s="42">
        <f>_xll.qlCalendarAdvance(Calendar,$D1834,B1835,"f",FALSE)</f>
        <v>52454</v>
      </c>
      <c r="E1835" s="177">
        <f>_xll.qlInterestRateIndexValueDate(IndexON,D1835)</f>
        <v>52454</v>
      </c>
      <c r="F1835" s="193">
        <f>IFERROR(_xll.qlIndexFixing(IndexON,D1835,TRUE,_xll.ohTrigger(RecalcTrigger,TriggerON)),NA())</f>
        <v>1.2471859899072513E-2</v>
      </c>
      <c r="H1835" s="42">
        <f>_xll.qlCalendarAdvance(Calendar,$H1834,B1835,"f",FALSE)</f>
        <v>52454</v>
      </c>
      <c r="I1835" s="177">
        <f>_xll.qlInterestRateIndexValueDate(Index1M,$H1835)</f>
        <v>52456</v>
      </c>
      <c r="J1835" s="182">
        <f>IFERROR(_xll.qlIndexFixing(Index1M,$H1835,TRUE,_xll.ohTrigger(RecalcTrigger,Trigger1M)),NA())</f>
        <v>1.2406409424739751E-2</v>
      </c>
      <c r="K1835" s="44">
        <f>IFERROR(_xll.qlIndexFixing(Index3M,H1835,TRUE,_xll.ohTrigger(RecalcTrigger,Trigger3M)),NA())</f>
        <v>1.2611876209997173E-2</v>
      </c>
      <c r="L1835" s="44">
        <f>IFERROR(_xll.qlIndexFixing(Index6M,$H1835,TRUE,_xll.ohTrigger(RecalcTrigger,Trigger6M)),NA())</f>
        <v>1.2685635404549927E-2</v>
      </c>
      <c r="M1835" s="183">
        <f>IFERROR(_xll.qlIndexFixing(Index1Y,$H1835,TRUE,_xll.ohTrigger(RecalcTrigger,Trigger1Y)),NA())</f>
        <v>1.2956201131970869E-2</v>
      </c>
      <c r="N1835" s="182">
        <f>IFERROR(_xll.qlIndexFixing(ONIndex1M,I1835,TRUE,_xll.ohTrigger(RecalcTrigger,Trigger1M)),NA())</f>
        <v>1.2405355430020748E-2</v>
      </c>
      <c r="O1835" s="44">
        <f>IFERROR(_xll.qlIndexFixing(ONIndex3M,I1835,TRUE,_xll.ohTrigger(RecalcTrigger,Trigger3M)),NA())</f>
        <v>1.2614807846551557E-2</v>
      </c>
      <c r="P1835" s="44">
        <f>IFERROR(_xll.qlIndexFixing(ONIndex6M,I1835,TRUE,_xll.ohTrigger(RecalcTrigger,Trigger6M)),NA())</f>
        <v>1.2697548111031409E-2</v>
      </c>
      <c r="Q1835" s="183">
        <f>IFERROR(_xll.qlIndexFixing(ONIndex1Y,I1835,TRUE,_xll.ohTrigger(RecalcTrigger,Trigger1Y)),NA())</f>
        <v>1.2961559417448143E-2</v>
      </c>
    </row>
    <row r="1836" spans="2:17" x14ac:dyDescent="0.2">
      <c r="B1836" s="39" t="s">
        <v>42</v>
      </c>
      <c r="D1836" s="42">
        <f>_xll.qlCalendarAdvance(Calendar,$D1835,B1836,"f",FALSE)</f>
        <v>52461</v>
      </c>
      <c r="E1836" s="177">
        <f>_xll.qlInterestRateIndexValueDate(IndexON,D1836)</f>
        <v>52461</v>
      </c>
      <c r="F1836" s="193">
        <f>IFERROR(_xll.qlIndexFixing(IndexON,D1836,TRUE,_xll.ohTrigger(RecalcTrigger,TriggerON)),NA())</f>
        <v>1.2468193848489406E-2</v>
      </c>
      <c r="H1836" s="42">
        <f>_xll.qlCalendarAdvance(Calendar,$H1835,B1836,"f",FALSE)</f>
        <v>52461</v>
      </c>
      <c r="I1836" s="177">
        <f>_xll.qlInterestRateIndexValueDate(Index1M,$H1836)</f>
        <v>52463</v>
      </c>
      <c r="J1836" s="182">
        <f>IFERROR(_xll.qlIndexFixing(Index1M,$H1836,TRUE,_xll.ohTrigger(RecalcTrigger,Trigger1M)),NA())</f>
        <v>1.2403019214502209E-2</v>
      </c>
      <c r="K1836" s="44">
        <f>IFERROR(_xll.qlIndexFixing(Index3M,H1836,TRUE,_xll.ohTrigger(RecalcTrigger,Trigger3M)),NA())</f>
        <v>1.2608001011537657E-2</v>
      </c>
      <c r="L1836" s="44">
        <f>IFERROR(_xll.qlIndexFixing(Index6M,$H1836,TRUE,_xll.ohTrigger(RecalcTrigger,Trigger6M)),NA())</f>
        <v>1.2681395544167145E-2</v>
      </c>
      <c r="M1836" s="183">
        <f>IFERROR(_xll.qlIndexFixing(Index1Y,$H1836,TRUE,_xll.ohTrigger(RecalcTrigger,Trigger1Y)),NA())</f>
        <v>1.2952666389360951E-2</v>
      </c>
      <c r="N1836" s="182">
        <f>IFERROR(_xll.qlIndexFixing(ONIndex1M,I1836,TRUE,_xll.ohTrigger(RecalcTrigger,Trigger1M)),NA())</f>
        <v>1.2401963072505851E-2</v>
      </c>
      <c r="O1836" s="44">
        <f>IFERROR(_xll.qlIndexFixing(ONIndex3M,I1836,TRUE,_xll.ohTrigger(RecalcTrigger,Trigger3M)),NA())</f>
        <v>1.2610905170289399E-2</v>
      </c>
      <c r="P1836" s="44">
        <f>IFERROR(_xll.qlIndexFixing(ONIndex6M,I1836,TRUE,_xll.ohTrigger(RecalcTrigger,Trigger6M)),NA())</f>
        <v>1.269337541492277E-2</v>
      </c>
      <c r="Q1836" s="183">
        <f>IFERROR(_xll.qlIndexFixing(ONIndex1Y,I1836,TRUE,_xll.ohTrigger(RecalcTrigger,Trigger1Y)),NA())</f>
        <v>1.2957995328983785E-2</v>
      </c>
    </row>
    <row r="1837" spans="2:17" x14ac:dyDescent="0.2">
      <c r="B1837" s="39" t="s">
        <v>42</v>
      </c>
      <c r="D1837" s="42">
        <f>_xll.qlCalendarAdvance(Calendar,$D1836,B1837,"f",FALSE)</f>
        <v>52468</v>
      </c>
      <c r="E1837" s="177">
        <f>_xll.qlInterestRateIndexValueDate(IndexON,D1837)</f>
        <v>52468</v>
      </c>
      <c r="F1837" s="193">
        <f>IFERROR(_xll.qlIndexFixing(IndexON,D1837,TRUE,_xll.ohTrigger(RecalcTrigger,TriggerON)),NA())</f>
        <v>1.2464531258737921E-2</v>
      </c>
      <c r="H1837" s="42">
        <f>_xll.qlCalendarAdvance(Calendar,$H1836,B1837,"f",FALSE)</f>
        <v>52468</v>
      </c>
      <c r="I1837" s="177">
        <f>_xll.qlInterestRateIndexValueDate(Index1M,$H1837)</f>
        <v>52470</v>
      </c>
      <c r="J1837" s="182">
        <f>IFERROR(_xll.qlIndexFixing(Index1M,$H1837,TRUE,_xll.ohTrigger(RecalcTrigger,Trigger1M)),NA())</f>
        <v>1.239963254945381E-2</v>
      </c>
      <c r="K1837" s="44">
        <f>IFERROR(_xll.qlIndexFixing(Index3M,H1837,TRUE,_xll.ohTrigger(RecalcTrigger,Trigger3M)),NA())</f>
        <v>1.2604132654147593E-2</v>
      </c>
      <c r="L1837" s="44">
        <f>IFERROR(_xll.qlIndexFixing(Index6M,$H1837,TRUE,_xll.ohTrigger(RecalcTrigger,Trigger6M)),NA())</f>
        <v>1.267715260679065E-2</v>
      </c>
      <c r="M1837" s="183">
        <f>IFERROR(_xll.qlIndexFixing(Index1Y,$H1837,TRUE,_xll.ohTrigger(RecalcTrigger,Trigger1Y)),NA())</f>
        <v>1.2949134869127315E-2</v>
      </c>
      <c r="N1837" s="182">
        <f>IFERROR(_xll.qlIndexFixing(ONIndex1M,I1837,TRUE,_xll.ohTrigger(RecalcTrigger,Trigger1M)),NA())</f>
        <v>1.2398574190051193E-2</v>
      </c>
      <c r="O1837" s="44">
        <f>IFERROR(_xll.qlIndexFixing(ONIndex3M,I1837,TRUE,_xll.ohTrigger(RecalcTrigger,Trigger3M)),NA())</f>
        <v>1.2607009035914274E-2</v>
      </c>
      <c r="P1837" s="44">
        <f>IFERROR(_xll.qlIndexFixing(ONIndex6M,I1837,TRUE,_xll.ohTrigger(RecalcTrigger,Trigger6M)),NA())</f>
        <v>1.2689199442794674E-2</v>
      </c>
      <c r="Q1837" s="183">
        <f>IFERROR(_xll.qlIndexFixing(ONIndex1Y,I1837,TRUE,_xll.ohTrigger(RecalcTrigger,Trigger1Y)),NA())</f>
        <v>1.2954433749472472E-2</v>
      </c>
    </row>
    <row r="1838" spans="2:17" x14ac:dyDescent="0.2">
      <c r="B1838" s="39" t="s">
        <v>42</v>
      </c>
      <c r="D1838" s="42">
        <f>_xll.qlCalendarAdvance(Calendar,$D1837,B1838,"f",FALSE)</f>
        <v>52475</v>
      </c>
      <c r="E1838" s="177">
        <f>_xll.qlInterestRateIndexValueDate(IndexON,D1838)</f>
        <v>52475</v>
      </c>
      <c r="F1838" s="193">
        <f>IFERROR(_xll.qlIndexFixing(IndexON,D1838,TRUE,_xll.ohTrigger(RecalcTrigger,TriggerON)),NA())</f>
        <v>1.2460872171704551E-2</v>
      </c>
      <c r="H1838" s="42">
        <f>_xll.qlCalendarAdvance(Calendar,$H1837,B1838,"f",FALSE)</f>
        <v>52475</v>
      </c>
      <c r="I1838" s="177">
        <f>_xll.qlInterestRateIndexValueDate(Index1M,$H1838)</f>
        <v>52477</v>
      </c>
      <c r="J1838" s="182">
        <f>IFERROR(_xll.qlIndexFixing(Index1M,$H1838,TRUE,_xll.ohTrigger(RecalcTrigger,Trigger1M)),NA())</f>
        <v>1.2396249469335263E-2</v>
      </c>
      <c r="K1838" s="44">
        <f>IFERROR(_xll.qlIndexFixing(Index3M,H1838,TRUE,_xll.ohTrigger(RecalcTrigger,Trigger3M)),NA())</f>
        <v>1.2600325415949108E-2</v>
      </c>
      <c r="L1838" s="44">
        <f>IFERROR(_xll.qlIndexFixing(Index6M,$H1838,TRUE,_xll.ohTrigger(RecalcTrigger,Trigger6M)),NA())</f>
        <v>1.2673233465180393E-2</v>
      </c>
      <c r="M1838" s="183">
        <f>IFERROR(_xll.qlIndexFixing(Index1Y,$H1838,TRUE,_xll.ohTrigger(RecalcTrigger,Trigger1Y)),NA())</f>
        <v>1.294560659726981E-2</v>
      </c>
      <c r="N1838" s="182">
        <f>IFERROR(_xll.qlIndexFixing(ONIndex1M,I1838,TRUE,_xll.ohTrigger(RecalcTrigger,Trigger1M)),NA())</f>
        <v>1.2395188822704739E-2</v>
      </c>
      <c r="O1838" s="44">
        <f>IFERROR(_xll.qlIndexFixing(ONIndex3M,I1838,TRUE,_xll.ohTrigger(RecalcTrigger,Trigger3M)),NA())</f>
        <v>1.2603119489549286E-2</v>
      </c>
      <c r="P1838" s="44">
        <f>IFERROR(_xll.qlIndexFixing(ONIndex6M,I1838,TRUE,_xll.ohTrigger(RecalcTrigger,Trigger6M)),NA())</f>
        <v>1.2685020211113951E-2</v>
      </c>
      <c r="Q1838" s="183">
        <f>IFERROR(_xll.qlIndexFixing(ONIndex1Y,I1838,TRUE,_xll.ohTrigger(RecalcTrigger,Trigger1Y)),NA())</f>
        <v>1.2950874704893423E-2</v>
      </c>
    </row>
    <row r="1839" spans="2:17" x14ac:dyDescent="0.2">
      <c r="B1839" s="39" t="s">
        <v>42</v>
      </c>
      <c r="D1839" s="42">
        <f>_xll.qlCalendarAdvance(Calendar,$D1838,B1839,"f",FALSE)</f>
        <v>52482</v>
      </c>
      <c r="E1839" s="177">
        <f>_xll.qlInterestRateIndexValueDate(IndexON,D1839)</f>
        <v>52482</v>
      </c>
      <c r="F1839" s="193">
        <f>IFERROR(_xll.qlIndexFixing(IndexON,D1839,TRUE,_xll.ohTrigger(RecalcTrigger,TriggerON)),NA())</f>
        <v>1.2457216628716239E-2</v>
      </c>
      <c r="H1839" s="42">
        <f>_xll.qlCalendarAdvance(Calendar,$H1838,B1839,"f",FALSE)</f>
        <v>52482</v>
      </c>
      <c r="I1839" s="177">
        <f>_xll.qlInterestRateIndexValueDate(Index1M,$H1839)</f>
        <v>52484</v>
      </c>
      <c r="J1839" s="182">
        <f>IFERROR(_xll.qlIndexFixing(Index1M,$H1839,TRUE,_xll.ohTrigger(RecalcTrigger,Trigger1M)),NA())</f>
        <v>1.2392870013877288E-2</v>
      </c>
      <c r="K1839" s="44">
        <f>IFERROR(_xll.qlIndexFixing(Index3M,H1839,TRUE,_xll.ohTrigger(RecalcTrigger,Trigger3M)),NA())</f>
        <v>1.2596470510297273E-2</v>
      </c>
      <c r="L1839" s="44">
        <f>IFERROR(_xll.qlIndexFixing(Index6M,$H1839,TRUE,_xll.ohTrigger(RecalcTrigger,Trigger6M)),NA())</f>
        <v>1.2668985867107123E-2</v>
      </c>
      <c r="M1839" s="183">
        <f>IFERROR(_xll.qlIndexFixing(Index1Y,$H1839,TRUE,_xll.ohTrigger(RecalcTrigger,Trigger1Y)),NA())</f>
        <v>1.2942081599788945E-2</v>
      </c>
      <c r="N1839" s="182">
        <f>IFERROR(_xll.qlIndexFixing(ONIndex1M,I1839,TRUE,_xll.ohTrigger(RecalcTrigger,Trigger1M)),NA())</f>
        <v>1.2391807009874967E-2</v>
      </c>
      <c r="O1839" s="44">
        <f>IFERROR(_xll.qlIndexFixing(ONIndex3M,I1839,TRUE,_xll.ohTrigger(RecalcTrigger,Trigger3M)),NA())</f>
        <v>1.2599236577317541E-2</v>
      </c>
      <c r="P1839" s="44">
        <f>IFERROR(_xll.qlIndexFixing(ONIndex6M,I1839,TRUE,_xll.ohTrigger(RecalcTrigger,Trigger6M)),NA())</f>
        <v>1.2680837736747108E-2</v>
      </c>
      <c r="Q1839" s="183">
        <f>IFERROR(_xll.qlIndexFixing(ONIndex1Y,I1839,TRUE,_xll.ohTrigger(RecalcTrigger,Trigger1Y)),NA())</f>
        <v>1.2947318220586368E-2</v>
      </c>
    </row>
    <row r="1840" spans="2:17" x14ac:dyDescent="0.2">
      <c r="B1840" s="39" t="s">
        <v>42</v>
      </c>
      <c r="D1840" s="42">
        <f>_xll.qlCalendarAdvance(Calendar,$D1839,B1840,"f",FALSE)</f>
        <v>52489</v>
      </c>
      <c r="E1840" s="177">
        <f>_xll.qlInterestRateIndexValueDate(IndexON,D1840)</f>
        <v>52489</v>
      </c>
      <c r="F1840" s="193">
        <f>IFERROR(_xll.qlIndexFixing(IndexON,D1840,TRUE,_xll.ohTrigger(RecalcTrigger,TriggerON)),NA())</f>
        <v>1.245356467141967E-2</v>
      </c>
      <c r="H1840" s="42">
        <f>_xll.qlCalendarAdvance(Calendar,$H1839,B1840,"f",FALSE)</f>
        <v>52489</v>
      </c>
      <c r="I1840" s="177">
        <f>_xll.qlInterestRateIndexValueDate(Index1M,$H1840)</f>
        <v>52491</v>
      </c>
      <c r="J1840" s="182">
        <f>IFERROR(_xll.qlIndexFixing(Index1M,$H1840,TRUE,_xll.ohTrigger(RecalcTrigger,Trigger1M)),NA())</f>
        <v>1.2389494222818098E-2</v>
      </c>
      <c r="K1840" s="44">
        <f>IFERROR(_xll.qlIndexFixing(Index3M,H1840,TRUE,_xll.ohTrigger(RecalcTrigger,Trigger3M)),NA())</f>
        <v>1.2592622581035016E-2</v>
      </c>
      <c r="L1840" s="44">
        <f>IFERROR(_xll.qlIndexFixing(Index6M,$H1840,TRUE,_xll.ohTrigger(RecalcTrigger,Trigger6M)),NA())</f>
        <v>1.2664735237663533E-2</v>
      </c>
      <c r="M1840" s="183">
        <f>IFERROR(_xll.qlIndexFixing(Index1Y,$H1840,TRUE,_xll.ohTrigger(RecalcTrigger,Trigger1Y)),NA())</f>
        <v>1.2938559902683706E-2</v>
      </c>
      <c r="N1840" s="182">
        <f>IFERROR(_xll.qlIndexFixing(ONIndex1M,I1840,TRUE,_xll.ohTrigger(RecalcTrigger,Trigger1M)),NA())</f>
        <v>1.238842879121016E-2</v>
      </c>
      <c r="O1840" s="44">
        <f>IFERROR(_xll.qlIndexFixing(ONIndex3M,I1840,TRUE,_xll.ohTrigger(RecalcTrigger,Trigger3M)),NA())</f>
        <v>1.2595360345342144E-2</v>
      </c>
      <c r="P1840" s="44">
        <f>IFERROR(_xll.qlIndexFixing(ONIndex6M,I1840,TRUE,_xll.ohTrigger(RecalcTrigger,Trigger6M)),NA())</f>
        <v>1.2676652036001101E-2</v>
      </c>
      <c r="Q1840" s="183">
        <f>IFERROR(_xll.qlIndexFixing(ONIndex1Y,I1840,TRUE,_xll.ohTrigger(RecalcTrigger,Trigger1Y)),NA())</f>
        <v>1.2943764322530527E-2</v>
      </c>
    </row>
    <row r="1841" spans="2:17" x14ac:dyDescent="0.2">
      <c r="B1841" s="39" t="s">
        <v>42</v>
      </c>
      <c r="D1841" s="42">
        <f>_xll.qlCalendarAdvance(Calendar,$D1840,B1841,"f",FALSE)</f>
        <v>52496</v>
      </c>
      <c r="E1841" s="177">
        <f>_xll.qlInterestRateIndexValueDate(IndexON,D1841)</f>
        <v>52496</v>
      </c>
      <c r="F1841" s="193">
        <f>IFERROR(_xll.qlIndexFixing(IndexON,D1841,TRUE,_xll.ohTrigger(RecalcTrigger,TriggerON)),NA())</f>
        <v>1.2449916341221723E-2</v>
      </c>
      <c r="H1841" s="42">
        <f>_xll.qlCalendarAdvance(Calendar,$H1840,B1841,"f",FALSE)</f>
        <v>52496</v>
      </c>
      <c r="I1841" s="177">
        <f>_xll.qlInterestRateIndexValueDate(Index1M,$H1841)</f>
        <v>52498</v>
      </c>
      <c r="J1841" s="182">
        <f>IFERROR(_xll.qlIndexFixing(Index1M,$H1841,TRUE,_xll.ohTrigger(RecalcTrigger,Trigger1M)),NA())</f>
        <v>1.2386122135893407E-2</v>
      </c>
      <c r="K1841" s="44">
        <f>IFERROR(_xll.qlIndexFixing(Index3M,H1841,TRUE,_xll.ohTrigger(RecalcTrigger,Trigger3M)),NA())</f>
        <v>1.2588781674465517E-2</v>
      </c>
      <c r="L1841" s="44">
        <f>IFERROR(_xll.qlIndexFixing(Index6M,$H1841,TRUE,_xll.ohTrigger(RecalcTrigger,Trigger6M)),NA())</f>
        <v>1.2660481593572071E-2</v>
      </c>
      <c r="M1841" s="183">
        <f>IFERROR(_xll.qlIndexFixing(Index1Y,$H1841,TRUE,_xll.ohTrigger(RecalcTrigger,Trigger1Y)),NA())</f>
        <v>1.2935041531954379E-2</v>
      </c>
      <c r="N1841" s="182">
        <f>IFERROR(_xll.qlIndexFixing(ONIndex1M,I1841,TRUE,_xll.ohTrigger(RecalcTrigger,Trigger1M)),NA())</f>
        <v>1.2385054206678348E-2</v>
      </c>
      <c r="O1841" s="44">
        <f>IFERROR(_xll.qlIndexFixing(ONIndex3M,I1841,TRUE,_xll.ohTrigger(RecalcTrigger,Trigger3M)),NA())</f>
        <v>1.2591490839986008E-2</v>
      </c>
      <c r="P1841" s="44">
        <f>IFERROR(_xll.qlIndexFixing(ONIndex6M,I1841,TRUE,_xll.ohTrigger(RecalcTrigger,Trigger6M)),NA())</f>
        <v>1.2672463125662503E-2</v>
      </c>
      <c r="Q1841" s="183">
        <f>IFERROR(_xll.qlIndexFixing(ONIndex1Y,I1841,TRUE,_xll.ohTrigger(RecalcTrigger,Trigger1Y)),NA())</f>
        <v>1.2940213036385373E-2</v>
      </c>
    </row>
    <row r="1842" spans="2:17" x14ac:dyDescent="0.2">
      <c r="B1842" s="39" t="s">
        <v>42</v>
      </c>
      <c r="D1842" s="42">
        <f>_xll.qlCalendarAdvance(Calendar,$D1841,B1842,"f",FALSE)</f>
        <v>52503</v>
      </c>
      <c r="E1842" s="177">
        <f>_xll.qlInterestRateIndexValueDate(IndexON,D1842)</f>
        <v>52503</v>
      </c>
      <c r="F1842" s="193">
        <f>IFERROR(_xll.qlIndexFixing(IndexON,D1842,TRUE,_xll.ohTrigger(RecalcTrigger,TriggerON)),NA())</f>
        <v>1.2446271679849019E-2</v>
      </c>
      <c r="H1842" s="42">
        <f>_xll.qlCalendarAdvance(Calendar,$H1841,B1842,"f",FALSE)</f>
        <v>52503</v>
      </c>
      <c r="I1842" s="177">
        <f>_xll.qlInterestRateIndexValueDate(Index1M,$H1842)</f>
        <v>52505</v>
      </c>
      <c r="J1842" s="182">
        <f>IFERROR(_xll.qlIndexFixing(Index1M,$H1842,TRUE,_xll.ohTrigger(RecalcTrigger,Trigger1M)),NA())</f>
        <v>1.2382753792836432E-2</v>
      </c>
      <c r="K1842" s="44">
        <f>IFERROR(_xll.qlIndexFixing(Index3M,H1842,TRUE,_xll.ohTrigger(RecalcTrigger,Trigger3M)),NA())</f>
        <v>1.2584737118336707E-2</v>
      </c>
      <c r="L1842" s="44">
        <f>IFERROR(_xll.qlIndexFixing(Index6M,$H1842,TRUE,_xll.ohTrigger(RecalcTrigger,Trigger6M)),NA())</f>
        <v>1.2656141854864683E-2</v>
      </c>
      <c r="M1842" s="183">
        <f>IFERROR(_xll.qlIndexFixing(Index1Y,$H1842,TRUE,_xll.ohTrigger(RecalcTrigger,Trigger1Y)),NA())</f>
        <v>1.2931526513599084E-2</v>
      </c>
      <c r="N1842" s="182">
        <f>IFERROR(_xll.qlIndexFixing(ONIndex1M,I1842,TRUE,_xll.ohTrigger(RecalcTrigger,Trigger1M)),NA())</f>
        <v>1.2381683295847878E-2</v>
      </c>
      <c r="O1842" s="44">
        <f>IFERROR(_xll.qlIndexFixing(ONIndex3M,I1842,TRUE,_xll.ohTrigger(RecalcTrigger,Trigger3M)),NA())</f>
        <v>1.2587628107292304E-2</v>
      </c>
      <c r="P1842" s="44">
        <f>IFERROR(_xll.qlIndexFixing(ONIndex6M,I1842,TRUE,_xll.ohTrigger(RecalcTrigger,Trigger6M)),NA())</f>
        <v>1.2668271022278077E-2</v>
      </c>
      <c r="Q1842" s="183">
        <f>IFERROR(_xll.qlIndexFixing(ONIndex1Y,I1842,TRUE,_xll.ohTrigger(RecalcTrigger,Trigger1Y)),NA())</f>
        <v>1.2936664387730445E-2</v>
      </c>
    </row>
    <row r="1843" spans="2:17" x14ac:dyDescent="0.2">
      <c r="B1843" s="39" t="s">
        <v>42</v>
      </c>
      <c r="D1843" s="42">
        <f>_xll.qlCalendarAdvance(Calendar,$D1842,B1843,"f",FALSE)</f>
        <v>52510</v>
      </c>
      <c r="E1843" s="177">
        <f>_xll.qlInterestRateIndexValueDate(IndexON,D1843)</f>
        <v>52510</v>
      </c>
      <c r="F1843" s="193">
        <f>IFERROR(_xll.qlIndexFixing(IndexON,D1843,TRUE,_xll.ohTrigger(RecalcTrigger,TriggerON)),NA())</f>
        <v>1.2442630728868309E-2</v>
      </c>
      <c r="H1843" s="42">
        <f>_xll.qlCalendarAdvance(Calendar,$H1842,B1843,"f",FALSE)</f>
        <v>52510</v>
      </c>
      <c r="I1843" s="177">
        <f>_xll.qlInterestRateIndexValueDate(Index1M,$H1843)</f>
        <v>52512</v>
      </c>
      <c r="J1843" s="182">
        <f>IFERROR(_xll.qlIndexFixing(Index1M,$H1843,TRUE,_xll.ohTrigger(RecalcTrigger,Trigger1M)),NA())</f>
        <v>1.2379389233385385E-2</v>
      </c>
      <c r="K1843" s="44">
        <f>IFERROR(_xll.qlIndexFixing(Index3M,H1843,TRUE,_xll.ohTrigger(RecalcTrigger,Trigger3M)),NA())</f>
        <v>1.2581068765296657E-2</v>
      </c>
      <c r="L1843" s="44">
        <f>IFERROR(_xll.qlIndexFixing(Index6M,$H1843,TRUE,_xll.ohTrigger(RecalcTrigger,Trigger6M)),NA())</f>
        <v>1.2651881875269376E-2</v>
      </c>
      <c r="M1843" s="183">
        <f>IFERROR(_xll.qlIndexFixing(Index1Y,$H1843,TRUE,_xll.ohTrigger(RecalcTrigger,Trigger1Y)),NA())</f>
        <v>1.2928014873616805E-2</v>
      </c>
      <c r="N1843" s="182">
        <f>IFERROR(_xll.qlIndexFixing(ONIndex1M,I1843,TRUE,_xll.ohTrigger(RecalcTrigger,Trigger1M)),NA())</f>
        <v>1.2378316098287101E-2</v>
      </c>
      <c r="O1843" s="44">
        <f>IFERROR(_xll.qlIndexFixing(ONIndex3M,I1843,TRUE,_xll.ohTrigger(RecalcTrigger,Trigger3M)),NA())</f>
        <v>1.2583772193464071E-2</v>
      </c>
      <c r="P1843" s="44">
        <f>IFERROR(_xll.qlIndexFixing(ONIndex6M,I1843,TRUE,_xll.ohTrigger(RecalcTrigger,Trigger6M)),NA())</f>
        <v>1.2664075742474523E-2</v>
      </c>
      <c r="Q1843" s="183">
        <f>IFERROR(_xll.qlIndexFixing(ONIndex1Y,I1843,TRUE,_xll.ohTrigger(RecalcTrigger,Trigger1Y)),NA())</f>
        <v>1.2933118402305155E-2</v>
      </c>
    </row>
    <row r="1844" spans="2:17" x14ac:dyDescent="0.2">
      <c r="B1844" s="39" t="s">
        <v>42</v>
      </c>
      <c r="D1844" s="42">
        <f>_xll.qlCalendarAdvance(Calendar,$D1843,B1844,"f",FALSE)</f>
        <v>52517</v>
      </c>
      <c r="E1844" s="177">
        <f>_xll.qlInterestRateIndexValueDate(IndexON,D1844)</f>
        <v>52517</v>
      </c>
      <c r="F1844" s="193">
        <f>IFERROR(_xll.qlIndexFixing(IndexON,D1844,TRUE,_xll.ohTrigger(RecalcTrigger,TriggerON)),NA())</f>
        <v>1.2438993529766407E-2</v>
      </c>
      <c r="H1844" s="42">
        <f>_xll.qlCalendarAdvance(Calendar,$H1843,B1844,"f",FALSE)</f>
        <v>52517</v>
      </c>
      <c r="I1844" s="177">
        <f>_xll.qlInterestRateIndexValueDate(Index1M,$H1844)</f>
        <v>52519</v>
      </c>
      <c r="J1844" s="182">
        <f>IFERROR(_xll.qlIndexFixing(Index1M,$H1844,TRUE,_xll.ohTrigger(RecalcTrigger,Trigger1M)),NA())</f>
        <v>1.2376028497273484E-2</v>
      </c>
      <c r="K1844" s="44">
        <f>IFERROR(_xll.qlIndexFixing(Index3M,H1844,TRUE,_xll.ohTrigger(RecalcTrigger,Trigger3M)),NA())</f>
        <v>1.2577249591906942E-2</v>
      </c>
      <c r="L1844" s="44">
        <f>IFERROR(_xll.qlIndexFixing(Index6M,$H1844,TRUE,_xll.ohTrigger(RecalcTrigger,Trigger6M)),NA())</f>
        <v>1.2647283343869622E-2</v>
      </c>
      <c r="M1844" s="183">
        <f>IFERROR(_xll.qlIndexFixing(Index1Y,$H1844,TRUE,_xll.ohTrigger(RecalcTrigger,Trigger1Y)),NA())</f>
        <v>1.2924506638006093E-2</v>
      </c>
      <c r="N1844" s="182">
        <f>IFERROR(_xll.qlIndexFixing(ONIndex1M,I1844,TRUE,_xll.ohTrigger(RecalcTrigger,Trigger1M)),NA())</f>
        <v>1.2374952653884108E-2</v>
      </c>
      <c r="O1844" s="44">
        <f>IFERROR(_xll.qlIndexFixing(ONIndex3M,I1844,TRUE,_xll.ohTrigger(RecalcTrigger,Trigger3M)),NA())</f>
        <v>1.2579923144704352E-2</v>
      </c>
      <c r="P1844" s="44">
        <f>IFERROR(_xll.qlIndexFixing(ONIndex6M,I1844,TRUE,_xll.ohTrigger(RecalcTrigger,Trigger6M)),NA())</f>
        <v>1.2659877302798606E-2</v>
      </c>
      <c r="Q1844" s="183">
        <f>IFERROR(_xll.qlIndexFixing(ONIndex1Y,I1844,TRUE,_xll.ohTrigger(RecalcTrigger,Trigger1Y)),NA())</f>
        <v>1.2929575106008784E-2</v>
      </c>
    </row>
    <row r="1845" spans="2:17" x14ac:dyDescent="0.2">
      <c r="B1845" s="39" t="s">
        <v>42</v>
      </c>
      <c r="D1845" s="42">
        <f>_xll.qlCalendarAdvance(Calendar,$D1844,B1845,"f",FALSE)</f>
        <v>52524</v>
      </c>
      <c r="E1845" s="177">
        <f>_xll.qlInterestRateIndexValueDate(IndexON,D1845)</f>
        <v>52524</v>
      </c>
      <c r="F1845" s="193">
        <f>IFERROR(_xll.qlIndexFixing(IndexON,D1845,TRUE,_xll.ohTrigger(RecalcTrigger,TriggerON)),NA())</f>
        <v>1.2435360124110062E-2</v>
      </c>
      <c r="H1845" s="42">
        <f>_xll.qlCalendarAdvance(Calendar,$H1844,B1845,"f",FALSE)</f>
        <v>52524</v>
      </c>
      <c r="I1845" s="177">
        <f>_xll.qlInterestRateIndexValueDate(Index1M,$H1845)</f>
        <v>52526</v>
      </c>
      <c r="J1845" s="182">
        <f>IFERROR(_xll.qlIndexFixing(Index1M,$H1845,TRUE,_xll.ohTrigger(RecalcTrigger,Trigger1M)),NA())</f>
        <v>1.2372671624241438E-2</v>
      </c>
      <c r="K1845" s="44">
        <f>IFERROR(_xll.qlIndexFixing(Index3M,H1845,TRUE,_xll.ohTrigger(RecalcTrigger,Trigger3M)),NA())</f>
        <v>1.2573437630019059E-2</v>
      </c>
      <c r="L1845" s="44">
        <f>IFERROR(_xll.qlIndexFixing(Index6M,$H1845,TRUE,_xll.ohTrigger(RecalcTrigger,Trigger6M)),NA())</f>
        <v>1.2643353042776667E-2</v>
      </c>
      <c r="M1845" s="183">
        <f>IFERROR(_xll.qlIndexFixing(Index1Y,$H1845,TRUE,_xll.ohTrigger(RecalcTrigger,Trigger1Y)),NA())</f>
        <v>1.2921001832764414E-2</v>
      </c>
      <c r="N1845" s="182">
        <f>IFERROR(_xll.qlIndexFixing(ONIndex1M,I1845,TRUE,_xll.ohTrigger(RecalcTrigger,Trigger1M)),NA())</f>
        <v>1.2371593002287185E-2</v>
      </c>
      <c r="O1845" s="44">
        <f>IFERROR(_xll.qlIndexFixing(ONIndex3M,I1845,TRUE,_xll.ohTrigger(RecalcTrigger,Trigger3M)),NA())</f>
        <v>1.2576081007136253E-2</v>
      </c>
      <c r="P1845" s="44">
        <f>IFERROR(_xll.qlIndexFixing(ONIndex6M,I1845,TRUE,_xll.ohTrigger(RecalcTrigger,Trigger6M)),NA())</f>
        <v>1.2655675719877024E-2</v>
      </c>
      <c r="Q1845" s="183">
        <f>IFERROR(_xll.qlIndexFixing(ONIndex1Y,I1845,TRUE,_xll.ohTrigger(RecalcTrigger,Trigger1Y)),NA())</f>
        <v>1.2926034524181063E-2</v>
      </c>
    </row>
    <row r="1846" spans="2:17" x14ac:dyDescent="0.2">
      <c r="B1846" s="39" t="s">
        <v>42</v>
      </c>
      <c r="D1846" s="42">
        <f>_xll.qlCalendarAdvance(Calendar,$D1845,B1846,"f",FALSE)</f>
        <v>52531</v>
      </c>
      <c r="E1846" s="177">
        <f>_xll.qlInterestRateIndexValueDate(IndexON,D1846)</f>
        <v>52531</v>
      </c>
      <c r="F1846" s="193">
        <f>IFERROR(_xll.qlIndexFixing(IndexON,D1846,TRUE,_xll.ohTrigger(RecalcTrigger,TriggerON)),NA())</f>
        <v>1.2431730553466025E-2</v>
      </c>
      <c r="H1846" s="42">
        <f>_xll.qlCalendarAdvance(Calendar,$H1845,B1846,"f",FALSE)</f>
        <v>52531</v>
      </c>
      <c r="I1846" s="177">
        <f>_xll.qlInterestRateIndexValueDate(Index1M,$H1846)</f>
        <v>52533</v>
      </c>
      <c r="J1846" s="182">
        <f>IFERROR(_xll.qlIndexFixing(Index1M,$H1846,TRUE,_xll.ohTrigger(RecalcTrigger,Trigger1M)),NA())</f>
        <v>1.2369318654014971E-2</v>
      </c>
      <c r="K1846" s="44">
        <f>IFERROR(_xll.qlIndexFixing(Index3M,H1846,TRUE,_xll.ohTrigger(RecalcTrigger,Trigger3M)),NA())</f>
        <v>1.2569632925934229E-2</v>
      </c>
      <c r="L1846" s="44">
        <f>IFERROR(_xll.qlIndexFixing(Index6M,$H1846,TRUE,_xll.ohTrigger(RecalcTrigger,Trigger6M)),NA())</f>
        <v>1.2639084223323552E-2</v>
      </c>
      <c r="M1846" s="183">
        <f>IFERROR(_xll.qlIndexFixing(Index1Y,$H1846,TRUE,_xll.ohTrigger(RecalcTrigger,Trigger1Y)),NA())</f>
        <v>1.2917500483889883E-2</v>
      </c>
      <c r="N1846" s="182">
        <f>IFERROR(_xll.qlIndexFixing(ONIndex1M,I1846,TRUE,_xll.ohTrigger(RecalcTrigger,Trigger1M)),NA())</f>
        <v>1.2368237183144615E-2</v>
      </c>
      <c r="O1846" s="44">
        <f>IFERROR(_xll.qlIndexFixing(ONIndex3M,I1846,TRUE,_xll.ohTrigger(RecalcTrigger,Trigger3M)),NA())</f>
        <v>1.2572245826962813E-2</v>
      </c>
      <c r="P1846" s="44">
        <f>IFERROR(_xll.qlIndexFixing(ONIndex6M,I1846,TRUE,_xll.ohTrigger(RecalcTrigger,Trigger6M)),NA())</f>
        <v>1.2651471010336479E-2</v>
      </c>
      <c r="Q1846" s="183">
        <f>IFERROR(_xll.qlIndexFixing(ONIndex1Y,I1846,TRUE,_xll.ohTrigger(RecalcTrigger,Trigger1Y)),NA())</f>
        <v>1.2922496682721274E-2</v>
      </c>
    </row>
    <row r="1847" spans="2:17" x14ac:dyDescent="0.2">
      <c r="B1847" s="39" t="s">
        <v>42</v>
      </c>
      <c r="D1847" s="42">
        <f>_xll.qlCalendarAdvance(Calendar,$D1846,B1847,"f",FALSE)</f>
        <v>52538</v>
      </c>
      <c r="E1847" s="177">
        <f>_xll.qlInterestRateIndexValueDate(IndexON,D1847)</f>
        <v>52538</v>
      </c>
      <c r="F1847" s="193">
        <f>IFERROR(_xll.qlIndexFixing(IndexON,D1847,TRUE,_xll.ohTrigger(RecalcTrigger,TriggerON)),NA())</f>
        <v>1.242810485932111E-2</v>
      </c>
      <c r="H1847" s="42">
        <f>_xll.qlCalendarAdvance(Calendar,$H1846,B1847,"f",FALSE)</f>
        <v>52538</v>
      </c>
      <c r="I1847" s="177">
        <f>_xll.qlInterestRateIndexValueDate(Index1M,$H1847)</f>
        <v>52540</v>
      </c>
      <c r="J1847" s="182">
        <f>IFERROR(_xll.qlIndexFixing(Index1M,$H1847,TRUE,_xll.ohTrigger(RecalcTrigger,Trigger1M)),NA())</f>
        <v>1.236596962633979E-2</v>
      </c>
      <c r="K1847" s="44">
        <f>IFERROR(_xll.qlIndexFixing(Index3M,H1847,TRUE,_xll.ohTrigger(RecalcTrigger,Trigger3M)),NA())</f>
        <v>1.2565835525957152E-2</v>
      </c>
      <c r="L1847" s="44">
        <f>IFERROR(_xll.qlIndexFixing(Index6M,$H1847,TRUE,_xll.ohTrigger(RecalcTrigger,Trigger6M)),NA())</f>
        <v>1.2634897357839476E-2</v>
      </c>
      <c r="M1847" s="183">
        <f>IFERROR(_xll.qlIndexFixing(Index1Y,$H1847,TRUE,_xll.ohTrigger(RecalcTrigger,Trigger1Y)),NA())</f>
        <v>1.2914002617379532E-2</v>
      </c>
      <c r="N1847" s="182">
        <f>IFERROR(_xll.qlIndexFixing(ONIndex1M,I1847,TRUE,_xll.ohTrigger(RecalcTrigger,Trigger1M)),NA())</f>
        <v>1.236488523618462E-2</v>
      </c>
      <c r="O1847" s="44">
        <f>IFERROR(_xll.qlIndexFixing(ONIndex3M,I1847,TRUE,_xll.ohTrigger(RecalcTrigger,Trigger3M)),NA())</f>
        <v>1.2568417650387076E-2</v>
      </c>
      <c r="P1847" s="44">
        <f>IFERROR(_xll.qlIndexFixing(ONIndex6M,I1847,TRUE,_xll.ohTrigger(RecalcTrigger,Trigger6M)),NA())</f>
        <v>1.2647263190643798E-2</v>
      </c>
      <c r="Q1847" s="183">
        <f>IFERROR(_xll.qlIndexFixing(ONIndex1Y,I1847,TRUE,_xll.ohTrigger(RecalcTrigger,Trigger1Y)),NA())</f>
        <v>1.2918961607288892E-2</v>
      </c>
    </row>
    <row r="1848" spans="2:17" x14ac:dyDescent="0.2">
      <c r="B1848" s="39" t="s">
        <v>42</v>
      </c>
      <c r="D1848" s="42">
        <f>_xll.qlCalendarAdvance(Calendar,$D1847,B1848,"f",FALSE)</f>
        <v>52545</v>
      </c>
      <c r="E1848" s="177">
        <f>_xll.qlInterestRateIndexValueDate(IndexON,D1848)</f>
        <v>52545</v>
      </c>
      <c r="F1848" s="193">
        <f>IFERROR(_xll.qlIndexFixing(IndexON,D1848,TRUE,_xll.ohTrigger(RecalcTrigger,TriggerON)),NA())</f>
        <v>1.2424483083322002E-2</v>
      </c>
      <c r="H1848" s="42">
        <f>_xll.qlCalendarAdvance(Calendar,$H1847,B1848,"f",FALSE)</f>
        <v>52545</v>
      </c>
      <c r="I1848" s="177">
        <f>_xll.qlInterestRateIndexValueDate(Index1M,$H1848)</f>
        <v>52547</v>
      </c>
      <c r="J1848" s="182">
        <f>IFERROR(_xll.qlIndexFixing(Index1M,$H1848,TRUE,_xll.ohTrigger(RecalcTrigger,Trigger1M)),NA())</f>
        <v>1.2362624580944115E-2</v>
      </c>
      <c r="K1848" s="44">
        <f>IFERROR(_xll.qlIndexFixing(Index3M,H1848,TRUE,_xll.ohTrigger(RecalcTrigger,Trigger3M)),NA())</f>
        <v>1.2562045476389921E-2</v>
      </c>
      <c r="L1848" s="44">
        <f>IFERROR(_xll.qlIndexFixing(Index6M,$H1848,TRUE,_xll.ohTrigger(RecalcTrigger,Trigger6M)),NA())</f>
        <v>1.263062307942168E-2</v>
      </c>
      <c r="M1848" s="183">
        <f>IFERROR(_xll.qlIndexFixing(Index1Y,$H1848,TRUE,_xll.ohTrigger(RecalcTrigger,Trigger1Y)),NA())</f>
        <v>1.2910508259230609E-2</v>
      </c>
      <c r="N1848" s="182">
        <f>IFERROR(_xll.qlIndexFixing(ONIndex1M,I1848,TRUE,_xll.ohTrigger(RecalcTrigger,Trigger1M)),NA())</f>
        <v>1.2361537201055484E-2</v>
      </c>
      <c r="O1848" s="44">
        <f>IFERROR(_xll.qlIndexFixing(ONIndex3M,I1848,TRUE,_xll.ohTrigger(RecalcTrigger,Trigger3M)),NA())</f>
        <v>1.2564596523612082E-2</v>
      </c>
      <c r="P1848" s="44">
        <f>IFERROR(_xll.qlIndexFixing(ONIndex6M,I1848,TRUE,_xll.ohTrigger(RecalcTrigger,Trigger6M)),NA())</f>
        <v>1.2643052277505618E-2</v>
      </c>
      <c r="Q1848" s="183">
        <f>IFERROR(_xll.qlIndexFixing(ONIndex1Y,I1848,TRUE,_xll.ohTrigger(RecalcTrigger,Trigger1Y)),NA())</f>
        <v>1.2915429323623329E-2</v>
      </c>
    </row>
    <row r="1849" spans="2:17" x14ac:dyDescent="0.2">
      <c r="B1849" s="39" t="s">
        <v>42</v>
      </c>
      <c r="D1849" s="42">
        <f>_xll.qlCalendarAdvance(Calendar,$D1848,B1849,"f",FALSE)</f>
        <v>52552</v>
      </c>
      <c r="E1849" s="177">
        <f>_xll.qlInterestRateIndexValueDate(IndexON,D1849)</f>
        <v>52552</v>
      </c>
      <c r="F1849" s="193">
        <f>IFERROR(_xll.qlIndexFixing(IndexON,D1849,TRUE,_xll.ohTrigger(RecalcTrigger,TriggerON)),NA())</f>
        <v>1.2420865267035452E-2</v>
      </c>
      <c r="H1849" s="42">
        <f>_xll.qlCalendarAdvance(Calendar,$H1848,B1849,"f",FALSE)</f>
        <v>52552</v>
      </c>
      <c r="I1849" s="177">
        <f>_xll.qlInterestRateIndexValueDate(Index1M,$H1849)</f>
        <v>52554</v>
      </c>
      <c r="J1849" s="182">
        <f>IFERROR(_xll.qlIndexFixing(Index1M,$H1849,TRUE,_xll.ohTrigger(RecalcTrigger,Trigger1M)),NA())</f>
        <v>1.2359283557568657E-2</v>
      </c>
      <c r="K1849" s="44">
        <f>IFERROR(_xll.qlIndexFixing(Index3M,H1849,TRUE,_xll.ohTrigger(RecalcTrigger,Trigger3M)),NA())</f>
        <v>1.2558262823535497E-2</v>
      </c>
      <c r="L1849" s="44">
        <f>IFERROR(_xll.qlIndexFixing(Index6M,$H1849,TRUE,_xll.ohTrigger(RecalcTrigger,Trigger6M)),NA())</f>
        <v>1.2626345920128563E-2</v>
      </c>
      <c r="M1849" s="183">
        <f>IFERROR(_xll.qlIndexFixing(Index1Y,$H1849,TRUE,_xll.ohTrigger(RecalcTrigger,Trigger1Y)),NA())</f>
        <v>1.2907017435439275E-2</v>
      </c>
      <c r="N1849" s="182">
        <f>IFERROR(_xll.qlIndexFixing(ONIndex1M,I1849,TRUE,_xll.ohTrigger(RecalcTrigger,Trigger1M)),NA())</f>
        <v>1.2358193117485428E-2</v>
      </c>
      <c r="O1849" s="44">
        <f>IFERROR(_xll.qlIndexFixing(ONIndex3M,I1849,TRUE,_xll.ohTrigger(RecalcTrigger,Trigger3M)),NA())</f>
        <v>1.2560782492681E-2</v>
      </c>
      <c r="P1849" s="44">
        <f>IFERROR(_xll.qlIndexFixing(ONIndex6M,I1849,TRUE,_xll.ohTrigger(RecalcTrigger,Trigger6M)),NA())</f>
        <v>1.2638838287548637E-2</v>
      </c>
      <c r="Q1849" s="183">
        <f>IFERROR(_xll.qlIndexFixing(ONIndex1Y,I1849,TRUE,_xll.ohTrigger(RecalcTrigger,Trigger1Y)),NA())</f>
        <v>1.2911899857384057E-2</v>
      </c>
    </row>
    <row r="1850" spans="2:17" x14ac:dyDescent="0.2">
      <c r="B1850" s="39" t="s">
        <v>42</v>
      </c>
      <c r="D1850" s="42">
        <f>_xll.qlCalendarAdvance(Calendar,$D1849,B1850,"f",FALSE)</f>
        <v>52559</v>
      </c>
      <c r="E1850" s="177">
        <f>_xll.qlInterestRateIndexValueDate(IndexON,D1850)</f>
        <v>52559</v>
      </c>
      <c r="F1850" s="193">
        <f>IFERROR(_xll.qlIndexFixing(IndexON,D1850,TRUE,_xll.ohTrigger(RecalcTrigger,TriggerON)),NA())</f>
        <v>1.2417251451948275E-2</v>
      </c>
      <c r="H1850" s="42">
        <f>_xll.qlCalendarAdvance(Calendar,$H1849,B1850,"f",FALSE)</f>
        <v>52559</v>
      </c>
      <c r="I1850" s="177">
        <f>_xll.qlInterestRateIndexValueDate(Index1M,$H1850)</f>
        <v>52561</v>
      </c>
      <c r="J1850" s="182">
        <f>IFERROR(_xll.qlIndexFixing(Index1M,$H1850,TRUE,_xll.ohTrigger(RecalcTrigger,Trigger1M)),NA())</f>
        <v>1.2355946595944134E-2</v>
      </c>
      <c r="K1850" s="44">
        <f>IFERROR(_xll.qlIndexFixing(Index3M,H1850,TRUE,_xll.ohTrigger(RecalcTrigger,Trigger3M)),NA())</f>
        <v>1.2554487613698581E-2</v>
      </c>
      <c r="L1850" s="44">
        <f>IFERROR(_xll.qlIndexFixing(Index6M,$H1850,TRUE,_xll.ohTrigger(RecalcTrigger,Trigger6M)),NA())</f>
        <v>1.2622065896681698E-2</v>
      </c>
      <c r="M1850" s="183">
        <f>IFERROR(_xll.qlIndexFixing(Index1Y,$H1850,TRUE,_xll.ohTrigger(RecalcTrigger,Trigger1Y)),NA())</f>
        <v>1.2903530172002776E-2</v>
      </c>
      <c r="N1850" s="182">
        <f>IFERROR(_xll.qlIndexFixing(ONIndex1M,I1850,TRUE,_xll.ohTrigger(RecalcTrigger,Trigger1M)),NA())</f>
        <v>1.2354853025202672E-2</v>
      </c>
      <c r="O1850" s="44">
        <f>IFERROR(_xll.qlIndexFixing(ONIndex3M,I1850,TRUE,_xll.ohTrigger(RecalcTrigger,Trigger3M)),NA())</f>
        <v>1.2556975603876808E-2</v>
      </c>
      <c r="P1850" s="44">
        <f>IFERROR(_xll.qlIndexFixing(ONIndex6M,I1850,TRUE,_xll.ohTrigger(RecalcTrigger,Trigger6M)),NA())</f>
        <v>1.2634621237319621E-2</v>
      </c>
      <c r="Q1850" s="183">
        <f>IFERROR(_xll.qlIndexFixing(ONIndex1Y,I1850,TRUE,_xll.ohTrigger(RecalcTrigger,Trigger1Y)),NA())</f>
        <v>1.2908373234310488E-2</v>
      </c>
    </row>
    <row r="1851" spans="2:17" x14ac:dyDescent="0.2">
      <c r="B1851" s="39" t="s">
        <v>42</v>
      </c>
      <c r="D1851" s="42">
        <f>_xll.qlCalendarAdvance(Calendar,$D1850,B1851,"f",FALSE)</f>
        <v>52566</v>
      </c>
      <c r="E1851" s="177">
        <f>_xll.qlInterestRateIndexValueDate(IndexON,D1851)</f>
        <v>52566</v>
      </c>
      <c r="F1851" s="193">
        <f>IFERROR(_xll.qlIndexFixing(IndexON,D1851,TRUE,_xll.ohTrigger(RecalcTrigger,TriggerON)),NA())</f>
        <v>1.2413641679707155E-2</v>
      </c>
      <c r="H1851" s="42">
        <f>_xll.qlCalendarAdvance(Calendar,$H1850,B1851,"f",FALSE)</f>
        <v>52566</v>
      </c>
      <c r="I1851" s="177">
        <f>_xll.qlInterestRateIndexValueDate(Index1M,$H1851)</f>
        <v>52568</v>
      </c>
      <c r="J1851" s="182">
        <f>IFERROR(_xll.qlIndexFixing(Index1M,$H1851,TRUE,_xll.ohTrigger(RecalcTrigger,Trigger1M)),NA())</f>
        <v>1.2352613735806262E-2</v>
      </c>
      <c r="K1851" s="44">
        <f>IFERROR(_xll.qlIndexFixing(Index3M,H1851,TRUE,_xll.ohTrigger(RecalcTrigger,Trigger3M)),NA())</f>
        <v>1.2550769043336572E-2</v>
      </c>
      <c r="L1851" s="44">
        <f>IFERROR(_xll.qlIndexFixing(Index6M,$H1851,TRUE,_xll.ohTrigger(RecalcTrigger,Trigger6M)),NA())</f>
        <v>1.2617696762871274E-2</v>
      </c>
      <c r="M1851" s="183">
        <f>IFERROR(_xll.qlIndexFixing(Index1Y,$H1851,TRUE,_xll.ohTrigger(RecalcTrigger,Trigger1Y)),NA())</f>
        <v>1.2900046494915975E-2</v>
      </c>
      <c r="N1851" s="182">
        <f>IFERROR(_xll.qlIndexFixing(ONIndex1M,I1851,TRUE,_xll.ohTrigger(RecalcTrigger,Trigger1M)),NA())</f>
        <v>1.2351516963855502E-2</v>
      </c>
      <c r="O1851" s="44">
        <f>IFERROR(_xll.qlIndexFixing(ONIndex3M,I1851,TRUE,_xll.ohTrigger(RecalcTrigger,Trigger3M)),NA())</f>
        <v>1.2553175903402547E-2</v>
      </c>
      <c r="P1851" s="44">
        <f>IFERROR(_xll.qlIndexFixing(ONIndex6M,I1851,TRUE,_xll.ohTrigger(RecalcTrigger,Trigger6M)),NA())</f>
        <v>1.2630401143365333E-2</v>
      </c>
      <c r="Q1851" s="183">
        <f>IFERROR(_xll.qlIndexFixing(ONIndex1Y,I1851,TRUE,_xll.ohTrigger(RecalcTrigger,Trigger1Y)),NA())</f>
        <v>1.2904849480062097E-2</v>
      </c>
    </row>
    <row r="1852" spans="2:17" x14ac:dyDescent="0.2">
      <c r="B1852" s="39" t="s">
        <v>42</v>
      </c>
      <c r="D1852" s="42">
        <f>_xll.qlCalendarAdvance(Calendar,$D1851,B1852,"f",FALSE)</f>
        <v>52573</v>
      </c>
      <c r="E1852" s="177">
        <f>_xll.qlInterestRateIndexValueDate(IndexON,D1852)</f>
        <v>52573</v>
      </c>
      <c r="F1852" s="193">
        <f>IFERROR(_xll.qlIndexFixing(IndexON,D1852,TRUE,_xll.ohTrigger(RecalcTrigger,TriggerON)),NA())</f>
        <v>1.2410035991878843E-2</v>
      </c>
      <c r="H1852" s="42">
        <f>_xll.qlCalendarAdvance(Calendar,$H1851,B1852,"f",FALSE)</f>
        <v>52573</v>
      </c>
      <c r="I1852" s="177">
        <f>_xll.qlInterestRateIndexValueDate(Index1M,$H1852)</f>
        <v>52575</v>
      </c>
      <c r="J1852" s="182">
        <f>IFERROR(_xll.qlIndexFixing(Index1M,$H1852,TRUE,_xll.ohTrigger(RecalcTrigger,Trigger1M)),NA())</f>
        <v>1.2349285016893252E-2</v>
      </c>
      <c r="K1852" s="44">
        <f>IFERROR(_xll.qlIndexFixing(Index3M,H1852,TRUE,_xll.ohTrigger(RecalcTrigger,Trigger3M)),NA())</f>
        <v>1.2547008442318291E-2</v>
      </c>
      <c r="L1852" s="44">
        <f>IFERROR(_xll.qlIndexFixing(Index6M,$H1852,TRUE,_xll.ohTrigger(RecalcTrigger,Trigger6M)),NA())</f>
        <v>1.261341071519494E-2</v>
      </c>
      <c r="M1852" s="183">
        <f>IFERROR(_xll.qlIndexFixing(Index1Y,$H1852,TRUE,_xll.ohTrigger(RecalcTrigger,Trigger1Y)),NA())</f>
        <v>1.2896566430175465E-2</v>
      </c>
      <c r="N1852" s="182">
        <f>IFERROR(_xll.qlIndexFixing(ONIndex1M,I1852,TRUE,_xll.ohTrigger(RecalcTrigger,Trigger1M)),NA())</f>
        <v>1.2348184973252074E-2</v>
      </c>
      <c r="O1852" s="44">
        <f>IFERROR(_xll.qlIndexFixing(ONIndex3M,I1852,TRUE,_xll.ohTrigger(RecalcTrigger,Trigger3M)),NA())</f>
        <v>1.2549383437381323E-2</v>
      </c>
      <c r="P1852" s="44">
        <f>IFERROR(_xll.qlIndexFixing(ONIndex6M,I1852,TRUE,_xll.ohTrigger(RecalcTrigger,Trigger6M)),NA())</f>
        <v>1.2626178022392409E-2</v>
      </c>
      <c r="Q1852" s="183">
        <f>IFERROR(_xll.qlIndexFixing(ONIndex1Y,I1852,TRUE,_xll.ohTrigger(RecalcTrigger,Trigger1Y)),NA())</f>
        <v>1.2901328620218422E-2</v>
      </c>
    </row>
    <row r="1853" spans="2:17" x14ac:dyDescent="0.2">
      <c r="B1853" s="39" t="s">
        <v>42</v>
      </c>
      <c r="D1853" s="42">
        <f>_xll.qlCalendarAdvance(Calendar,$D1852,B1853,"f",FALSE)</f>
        <v>52580</v>
      </c>
      <c r="E1853" s="177">
        <f>_xll.qlInterestRateIndexValueDate(IndexON,D1853)</f>
        <v>52580</v>
      </c>
      <c r="F1853" s="193">
        <f>IFERROR(_xll.qlIndexFixing(IndexON,D1853,TRUE,_xll.ohTrigger(RecalcTrigger,TriggerON)),NA())</f>
        <v>1.2406434429790281E-2</v>
      </c>
      <c r="H1853" s="42">
        <f>_xll.qlCalendarAdvance(Calendar,$H1852,B1853,"f",FALSE)</f>
        <v>52580</v>
      </c>
      <c r="I1853" s="177">
        <f>_xll.qlInterestRateIndexValueDate(Index1M,$H1853)</f>
        <v>52582</v>
      </c>
      <c r="J1853" s="182">
        <f>IFERROR(_xll.qlIndexFixing(Index1M,$H1853,TRUE,_xll.ohTrigger(RecalcTrigger,Trigger1M)),NA())</f>
        <v>1.2345960478940821E-2</v>
      </c>
      <c r="K1853" s="44">
        <f>IFERROR(_xll.qlIndexFixing(Index3M,H1853,TRUE,_xll.ohTrigger(RecalcTrigger,Trigger3M)),NA())</f>
        <v>1.2543255419615129E-2</v>
      </c>
      <c r="L1853" s="44">
        <f>IFERROR(_xll.qlIndexFixing(Index6M,$H1853,TRUE,_xll.ohTrigger(RecalcTrigger,Trigger6M)),NA())</f>
        <v>1.260912185467313E-2</v>
      </c>
      <c r="M1853" s="183">
        <f>IFERROR(_xll.qlIndexFixing(Index1Y,$H1853,TRUE,_xll.ohTrigger(RecalcTrigger,Trigger1Y)),NA())</f>
        <v>1.2893090003775887E-2</v>
      </c>
      <c r="N1853" s="182">
        <f>IFERROR(_xll.qlIndexFixing(ONIndex1M,I1853,TRUE,_xll.ohTrigger(RecalcTrigger,Trigger1M)),NA())</f>
        <v>1.2344857092880801E-2</v>
      </c>
      <c r="O1853" s="44">
        <f>IFERROR(_xll.qlIndexFixing(ONIndex3M,I1853,TRUE,_xll.ohTrigger(RecalcTrigger,Trigger3M)),NA())</f>
        <v>1.2545598252016177E-2</v>
      </c>
      <c r="P1853" s="44">
        <f>IFERROR(_xll.qlIndexFixing(ONIndex6M,I1853,TRUE,_xll.ohTrigger(RecalcTrigger,Trigger6M)),NA())</f>
        <v>1.2621951890867678E-2</v>
      </c>
      <c r="Q1853" s="183">
        <f>IFERROR(_xll.qlIndexFixing(ONIndex1Y,I1853,TRUE,_xll.ohTrigger(RecalcTrigger,Trigger1Y)),NA())</f>
        <v>1.2897810680598809E-2</v>
      </c>
    </row>
    <row r="1854" spans="2:17" x14ac:dyDescent="0.2">
      <c r="B1854" s="39" t="s">
        <v>42</v>
      </c>
      <c r="D1854" s="42">
        <f>_xll.qlCalendarAdvance(Calendar,$D1853,B1854,"f",FALSE)</f>
        <v>52587</v>
      </c>
      <c r="E1854" s="177">
        <f>_xll.qlInterestRateIndexValueDate(IndexON,D1854)</f>
        <v>52587</v>
      </c>
      <c r="F1854" s="193">
        <f>IFERROR(_xll.qlIndexFixing(IndexON,D1854,TRUE,_xll.ohTrigger(RecalcTrigger,TriggerON)),NA())</f>
        <v>1.2402837035407899E-2</v>
      </c>
      <c r="H1854" s="42">
        <f>_xll.qlCalendarAdvance(Calendar,$H1853,B1854,"f",FALSE)</f>
        <v>52587</v>
      </c>
      <c r="I1854" s="177">
        <f>_xll.qlInterestRateIndexValueDate(Index1M,$H1854)</f>
        <v>52589</v>
      </c>
      <c r="J1854" s="182">
        <f>IFERROR(_xll.qlIndexFixing(Index1M,$H1854,TRUE,_xll.ohTrigger(RecalcTrigger,Trigger1M)),NA())</f>
        <v>1.2342640161677187E-2</v>
      </c>
      <c r="K1854" s="44">
        <f>IFERROR(_xll.qlIndexFixing(Index3M,H1854,TRUE,_xll.ohTrigger(RecalcTrigger,Trigger3M)),NA())</f>
        <v>1.2539510021524996E-2</v>
      </c>
      <c r="L1854" s="44">
        <f>IFERROR(_xll.qlIndexFixing(Index6M,$H1854,TRUE,_xll.ohTrigger(RecalcTrigger,Trigger6M)),NA())</f>
        <v>1.2604830198027332E-2</v>
      </c>
      <c r="M1854" s="183">
        <f>IFERROR(_xll.qlIndexFixing(Index1Y,$H1854,TRUE,_xll.ohTrigger(RecalcTrigger,Trigger1Y)),NA())</f>
        <v>1.2889601374708128E-2</v>
      </c>
      <c r="N1854" s="182">
        <f>IFERROR(_xll.qlIndexFixing(ONIndex1M,I1854,TRUE,_xll.ohTrigger(RecalcTrigger,Trigger1M)),NA())</f>
        <v>1.2341058885052547E-2</v>
      </c>
      <c r="O1854" s="44">
        <f>IFERROR(_xll.qlIndexFixing(ONIndex3M,I1854,TRUE,_xll.ohTrigger(RecalcTrigger,Trigger3M)),NA())</f>
        <v>1.2541281300100238E-2</v>
      </c>
      <c r="P1854" s="44">
        <f>IFERROR(_xll.qlIndexFixing(ONIndex6M,I1854,TRUE,_xll.ohTrigger(RecalcTrigger,Trigger6M)),NA())</f>
        <v>1.2617118361371027E-2</v>
      </c>
      <c r="Q1854" s="183">
        <f>IFERROR(_xll.qlIndexFixing(ONIndex1Y,I1854,TRUE,_xll.ohTrigger(RecalcTrigger,Trigger1Y)),NA())</f>
        <v>1.2893793786981078E-2</v>
      </c>
    </row>
    <row r="1855" spans="2:17" x14ac:dyDescent="0.2">
      <c r="B1855" s="39" t="s">
        <v>42</v>
      </c>
      <c r="D1855" s="42">
        <f>_xll.qlCalendarAdvance(Calendar,$D1854,B1855,"f",FALSE)</f>
        <v>52594</v>
      </c>
      <c r="E1855" s="177">
        <f>_xll.qlInterestRateIndexValueDate(IndexON,D1855)</f>
        <v>52594</v>
      </c>
      <c r="F1855" s="193">
        <f>IFERROR(_xll.qlIndexFixing(IndexON,D1855,TRUE,_xll.ohTrigger(RecalcTrigger,TriggerON)),NA())</f>
        <v>1.2399243850058639E-2</v>
      </c>
      <c r="H1855" s="42">
        <f>_xll.qlCalendarAdvance(Calendar,$H1854,B1855,"f",FALSE)</f>
        <v>52594</v>
      </c>
      <c r="I1855" s="177">
        <f>_xll.qlInterestRateIndexValueDate(Index1M,$H1855)</f>
        <v>52596</v>
      </c>
      <c r="J1855" s="182">
        <f>IFERROR(_xll.qlIndexFixing(Index1M,$H1855,TRUE,_xll.ohTrigger(RecalcTrigger,Trigger1M)),NA())</f>
        <v>1.2339399428582377E-2</v>
      </c>
      <c r="K1855" s="44">
        <f>IFERROR(_xll.qlIndexFixing(Index3M,H1855,TRUE,_xll.ohTrigger(RecalcTrigger,Trigger3M)),NA())</f>
        <v>1.2535772294350194E-2</v>
      </c>
      <c r="L1855" s="44">
        <f>IFERROR(_xll.qlIndexFixing(Index6M,$H1855,TRUE,_xll.ohTrigger(RecalcTrigger,Trigger6M)),NA())</f>
        <v>1.2600623402354768E-2</v>
      </c>
      <c r="M1855" s="183">
        <f>IFERROR(_xll.qlIndexFixing(Index1Y,$H1855,TRUE,_xll.ohTrigger(RecalcTrigger,Trigger1Y)),NA())</f>
        <v>1.2886195391855051E-2</v>
      </c>
      <c r="N1855" s="182">
        <f>IFERROR(_xll.qlIndexFixing(ONIndex1M,I1855,TRUE,_xll.ohTrigger(RecalcTrigger,Trigger1M)),NA())</f>
        <v>1.2337739946328696E-2</v>
      </c>
      <c r="O1855" s="44">
        <f>IFERROR(_xll.qlIndexFixing(ONIndex3M,I1855,TRUE,_xll.ohTrigger(RecalcTrigger,Trigger3M)),NA())</f>
        <v>1.2537511871650864E-2</v>
      </c>
      <c r="P1855" s="44">
        <f>IFERROR(_xll.qlIndexFixing(ONIndex6M,I1855,TRUE,_xll.ohTrigger(RecalcTrigger,Trigger6M)),NA())</f>
        <v>1.2612885834721865E-2</v>
      </c>
      <c r="Q1855" s="183">
        <f>IFERROR(_xll.qlIndexFixing(ONIndex1Y,I1855,TRUE,_xll.ohTrigger(RecalcTrigger,Trigger1Y)),NA())</f>
        <v>1.2890282191406754E-2</v>
      </c>
    </row>
    <row r="1856" spans="2:17" x14ac:dyDescent="0.2">
      <c r="B1856" s="39" t="s">
        <v>42</v>
      </c>
      <c r="D1856" s="42">
        <f>_xll.qlCalendarAdvance(Calendar,$D1855,B1856,"f",FALSE)</f>
        <v>52601</v>
      </c>
      <c r="E1856" s="177">
        <f>_xll.qlInterestRateIndexValueDate(IndexON,D1856)</f>
        <v>52601</v>
      </c>
      <c r="F1856" s="193">
        <f>IFERROR(_xll.qlIndexFixing(IndexON,D1856,TRUE,_xll.ohTrigger(RecalcTrigger,TriggerON)),NA())</f>
        <v>1.2395654915229315E-2</v>
      </c>
      <c r="H1856" s="42">
        <f>_xll.qlCalendarAdvance(Calendar,$H1855,B1856,"f",FALSE)</f>
        <v>52601</v>
      </c>
      <c r="I1856" s="177">
        <f>_xll.qlInterestRateIndexValueDate(Index1M,$H1856)</f>
        <v>52603</v>
      </c>
      <c r="J1856" s="182">
        <f>IFERROR(_xll.qlIndexFixing(Index1M,$H1856,TRUE,_xll.ohTrigger(RecalcTrigger,Trigger1M)),NA())</f>
        <v>1.2336012348176661E-2</v>
      </c>
      <c r="K1856" s="44">
        <f>IFERROR(_xll.qlIndexFixing(Index3M,H1856,TRUE,_xll.ohTrigger(RecalcTrigger,Trigger3M)),NA())</f>
        <v>1.2532042284390392E-2</v>
      </c>
      <c r="L1856" s="44">
        <f>IFERROR(_xll.qlIndexFixing(Index6M,$H1856,TRUE,_xll.ohTrigger(RecalcTrigger,Trigger6M)),NA())</f>
        <v>1.2596326545115081E-2</v>
      </c>
      <c r="M1856" s="183">
        <f>IFERROR(_xll.qlIndexFixing(Index1Y,$H1856,TRUE,_xll.ohTrigger(RecalcTrigger,Trigger1Y)),NA())</f>
        <v>1.2882682814573944E-2</v>
      </c>
      <c r="N1856" s="182">
        <f>IFERROR(_xll.qlIndexFixing(ONIndex1M,I1856,TRUE,_xll.ohTrigger(RecalcTrigger,Trigger1M)),NA())</f>
        <v>1.2334898511001668E-2</v>
      </c>
      <c r="O1856" s="44">
        <f>IFERROR(_xll.qlIndexFixing(ONIndex3M,I1856,TRUE,_xll.ohTrigger(RecalcTrigger,Trigger3M)),NA())</f>
        <v>1.253428684148794E-2</v>
      </c>
      <c r="P1856" s="44">
        <f>IFERROR(_xll.qlIndexFixing(ONIndex6M,I1856,TRUE,_xll.ohTrigger(RecalcTrigger,Trigger6M)),NA())</f>
        <v>1.2609255599649316E-2</v>
      </c>
      <c r="Q1856" s="183">
        <f>IFERROR(_xll.qlIndexFixing(ONIndex1Y,I1856,TRUE,_xll.ohTrigger(RecalcTrigger,Trigger1Y)),NA())</f>
        <v>1.2887274639998836E-2</v>
      </c>
    </row>
    <row r="1857" spans="2:17" x14ac:dyDescent="0.2">
      <c r="B1857" s="39" t="s">
        <v>42</v>
      </c>
      <c r="D1857" s="42">
        <f>_xll.qlCalendarAdvance(Calendar,$D1856,B1857,"f",FALSE)</f>
        <v>52608</v>
      </c>
      <c r="E1857" s="177">
        <f>_xll.qlInterestRateIndexValueDate(IndexON,D1857)</f>
        <v>52608</v>
      </c>
      <c r="F1857" s="193">
        <f>IFERROR(_xll.qlIndexFixing(IndexON,D1857,TRUE,_xll.ohTrigger(RecalcTrigger,TriggerON)),NA())</f>
        <v>1.2392070272486677E-2</v>
      </c>
      <c r="H1857" s="42">
        <f>_xll.qlCalendarAdvance(Calendar,$H1856,B1857,"f",FALSE)</f>
        <v>52608</v>
      </c>
      <c r="I1857" s="177">
        <f>_xll.qlInterestRateIndexValueDate(Index1M,$H1857)</f>
        <v>52610</v>
      </c>
      <c r="J1857" s="182">
        <f>IFERROR(_xll.qlIndexFixing(Index1M,$H1857,TRUE,_xll.ohTrigger(RecalcTrigger,Trigger1M)),NA())</f>
        <v>1.2332704931401206E-2</v>
      </c>
      <c r="K1857" s="44">
        <f>IFERROR(_xll.qlIndexFixing(Index3M,H1857,TRUE,_xll.ohTrigger(RecalcTrigger,Trigger3M)),NA())</f>
        <v>1.2528320037947013E-2</v>
      </c>
      <c r="L1857" s="44">
        <f>IFERROR(_xll.qlIndexFixing(Index6M,$H1857,TRUE,_xll.ohTrigger(RecalcTrigger,Trigger6M)),NA())</f>
        <v>1.2592026940764283E-2</v>
      </c>
      <c r="M1857" s="183">
        <f>IFERROR(_xll.qlIndexFixing(Index1Y,$H1857,TRUE,_xll.ohTrigger(RecalcTrigger,Trigger1Y)),NA())</f>
        <v>1.2879221201486681E-2</v>
      </c>
      <c r="N1857" s="182">
        <f>IFERROR(_xll.qlIndexFixing(ONIndex1M,I1857,TRUE,_xll.ohTrigger(RecalcTrigger,Trigger1M)),NA())</f>
        <v>1.2331587469001093E-2</v>
      </c>
      <c r="O1857" s="44">
        <f>IFERROR(_xll.qlIndexFixing(ONIndex3M,I1857,TRUE,_xll.ohTrigger(RecalcTrigger,Trigger3M)),NA())</f>
        <v>1.2530531240457776E-2</v>
      </c>
      <c r="P1857" s="44">
        <f>IFERROR(_xll.qlIndexFixing(ONIndex6M,I1857,TRUE,_xll.ohTrigger(RecalcTrigger,Trigger6M)),NA())</f>
        <v>1.2605017592184353E-2</v>
      </c>
      <c r="Q1857" s="183">
        <f>IFERROR(_xll.qlIndexFixing(ONIndex1Y,I1857,TRUE,_xll.ohTrigger(RecalcTrigger,Trigger1Y)),NA())</f>
        <v>1.2883768638189963E-2</v>
      </c>
    </row>
    <row r="1858" spans="2:17" x14ac:dyDescent="0.2">
      <c r="B1858" s="39" t="s">
        <v>42</v>
      </c>
      <c r="D1858" s="42">
        <f>_xll.qlCalendarAdvance(Calendar,$D1857,B1858,"f",FALSE)</f>
        <v>52615</v>
      </c>
      <c r="E1858" s="177">
        <f>_xll.qlInterestRateIndexValueDate(IndexON,D1858)</f>
        <v>52615</v>
      </c>
      <c r="F1858" s="193">
        <f>IFERROR(_xll.qlIndexFixing(IndexON,D1858,TRUE,_xll.ohTrigger(RecalcTrigger,TriggerON)),NA())</f>
        <v>1.2388489963557348E-2</v>
      </c>
      <c r="H1858" s="42">
        <f>_xll.qlCalendarAdvance(Calendar,$H1857,B1858,"f",FALSE)</f>
        <v>52615</v>
      </c>
      <c r="I1858" s="177">
        <f>_xll.qlInterestRateIndexValueDate(Index1M,$H1858)</f>
        <v>52617</v>
      </c>
      <c r="J1858" s="182">
        <f>IFERROR(_xll.qlIndexFixing(Index1M,$H1858,TRUE,_xll.ohTrigger(RecalcTrigger,Trigger1M)),NA())</f>
        <v>1.2329401894264902E-2</v>
      </c>
      <c r="K1858" s="44">
        <f>IFERROR(_xll.qlIndexFixing(Index3M,H1858,TRUE,_xll.ohTrigger(RecalcTrigger,Trigger3M)),NA())</f>
        <v>1.2524605601320602E-2</v>
      </c>
      <c r="L1858" s="44">
        <f>IFERROR(_xll.qlIndexFixing(Index6M,$H1858,TRUE,_xll.ohTrigger(RecalcTrigger,Trigger6M)),NA())</f>
        <v>1.258772460602175E-2</v>
      </c>
      <c r="M1858" s="183">
        <f>IFERROR(_xll.qlIndexFixing(Index1Y,$H1858,TRUE,_xll.ohTrigger(RecalcTrigger,Trigger1Y)),NA())</f>
        <v>1.2875763356712691E-2</v>
      </c>
      <c r="N1858" s="182">
        <f>IFERROR(_xll.qlIndexFixing(ONIndex1M,I1858,TRUE,_xll.ohTrigger(RecalcTrigger,Trigger1M)),NA())</f>
        <v>1.2328280735953712E-2</v>
      </c>
      <c r="O1858" s="44">
        <f>IFERROR(_xll.qlIndexFixing(ONIndex3M,I1858,TRUE,_xll.ohTrigger(RecalcTrigger,Trigger3M)),NA())</f>
        <v>1.2526783151018961E-2</v>
      </c>
      <c r="P1858" s="44">
        <f>IFERROR(_xll.qlIndexFixing(ONIndex6M,I1858,TRUE,_xll.ohTrigger(RecalcTrigger,Trigger6M)),NA())</f>
        <v>1.2600776657301083E-2</v>
      </c>
      <c r="Q1858" s="183">
        <f>IFERROR(_xll.qlIndexFixing(ONIndex1Y,I1858,TRUE,_xll.ohTrigger(RecalcTrigger,Trigger1Y)),NA())</f>
        <v>1.2880265685062398E-2</v>
      </c>
    </row>
    <row r="1859" spans="2:17" x14ac:dyDescent="0.2">
      <c r="B1859" s="39" t="s">
        <v>42</v>
      </c>
      <c r="D1859" s="42">
        <f>_xll.qlCalendarAdvance(Calendar,$D1858,B1859,"f",FALSE)</f>
        <v>52622</v>
      </c>
      <c r="E1859" s="177">
        <f>_xll.qlInterestRateIndexValueDate(IndexON,D1859)</f>
        <v>52622</v>
      </c>
      <c r="F1859" s="193">
        <f>IFERROR(_xll.qlIndexFixing(IndexON,D1859,TRUE,_xll.ohTrigger(RecalcTrigger,TriggerON)),NA())</f>
        <v>1.2384914029848204E-2</v>
      </c>
      <c r="H1859" s="42">
        <f>_xll.qlCalendarAdvance(Calendar,$H1858,B1859,"f",FALSE)</f>
        <v>52622</v>
      </c>
      <c r="I1859" s="177">
        <f>_xll.qlInterestRateIndexValueDate(Index1M,$H1859)</f>
        <v>52624</v>
      </c>
      <c r="J1859" s="182">
        <f>IFERROR(_xll.qlIndexFixing(Index1M,$H1859,TRUE,_xll.ohTrigger(RecalcTrigger,Trigger1M)),NA())</f>
        <v>1.232610327649597E-2</v>
      </c>
      <c r="K1859" s="44">
        <f>IFERROR(_xll.qlIndexFixing(Index3M,H1859,TRUE,_xll.ohTrigger(RecalcTrigger,Trigger3M)),NA())</f>
        <v>1.252089902080995E-2</v>
      </c>
      <c r="L1859" s="44">
        <f>IFERROR(_xll.qlIndexFixing(Index6M,$H1859,TRUE,_xll.ohTrigger(RecalcTrigger,Trigger6M)),NA())</f>
        <v>1.2583419557608611E-2</v>
      </c>
      <c r="M1859" s="183">
        <f>IFERROR(_xll.qlIndexFixing(Index1Y,$H1859,TRUE,_xll.ohTrigger(RecalcTrigger,Trigger1Y)),NA())</f>
        <v>1.2872309306244873E-2</v>
      </c>
      <c r="N1859" s="182">
        <f>IFERROR(_xll.qlIndexFixing(ONIndex1M,I1859,TRUE,_xll.ohTrigger(RecalcTrigger,Trigger1M)),NA())</f>
        <v>1.2324978351347937E-2</v>
      </c>
      <c r="O1859" s="44">
        <f>IFERROR(_xll.qlIndexFixing(ONIndex3M,I1859,TRUE,_xll.ohTrigger(RecalcTrigger,Trigger3M)),NA())</f>
        <v>1.2523042619214664E-2</v>
      </c>
      <c r="P1859" s="44">
        <f>IFERROR(_xll.qlIndexFixing(ONIndex6M,I1859,TRUE,_xll.ohTrigger(RecalcTrigger,Trigger6M)),NA())</f>
        <v>1.2596532811466332E-2</v>
      </c>
      <c r="Q1859" s="183">
        <f>IFERROR(_xll.qlIndexFixing(ONIndex1Y,I1859,TRUE,_xll.ohTrigger(RecalcTrigger,Trigger1Y)),NA())</f>
        <v>1.287676580635555E-2</v>
      </c>
    </row>
    <row r="1860" spans="2:17" x14ac:dyDescent="0.2">
      <c r="B1860" s="39" t="s">
        <v>42</v>
      </c>
      <c r="D1860" s="42">
        <f>_xll.qlCalendarAdvance(Calendar,$D1859,B1860,"f",FALSE)</f>
        <v>52629</v>
      </c>
      <c r="E1860" s="177">
        <f>_xll.qlInterestRateIndexValueDate(IndexON,D1860)</f>
        <v>52629</v>
      </c>
      <c r="F1860" s="193">
        <f>IFERROR(_xll.qlIndexFixing(IndexON,D1860,TRUE,_xll.ohTrigger(RecalcTrigger,TriggerON)),NA())</f>
        <v>1.2381342513005933E-2</v>
      </c>
      <c r="H1860" s="42">
        <f>_xll.qlCalendarAdvance(Calendar,$H1859,B1860,"f",FALSE)</f>
        <v>52629</v>
      </c>
      <c r="I1860" s="177">
        <f>_xll.qlInterestRateIndexValueDate(Index1M,$H1860)</f>
        <v>52631</v>
      </c>
      <c r="J1860" s="182">
        <f>IFERROR(_xll.qlIndexFixing(Index1M,$H1860,TRUE,_xll.ohTrigger(RecalcTrigger,Trigger1M)),NA())</f>
        <v>1.2322881398088627E-2</v>
      </c>
      <c r="K1860" s="44">
        <f>IFERROR(_xll.qlIndexFixing(Index3M,H1860,TRUE,_xll.ohTrigger(RecalcTrigger,Trigger3M)),NA())</f>
        <v>1.2517245659604548E-2</v>
      </c>
      <c r="L1860" s="44">
        <f>IFERROR(_xll.qlIndexFixing(Index6M,$H1860,TRUE,_xll.ohTrigger(RecalcTrigger,Trigger6M)),NA())</f>
        <v>1.2579111812242919E-2</v>
      </c>
      <c r="M1860" s="183">
        <f>IFERROR(_xll.qlIndexFixing(Index1Y,$H1860,TRUE,_xll.ohTrigger(RecalcTrigger,Trigger1Y)),NA())</f>
        <v>1.2868859076077002E-2</v>
      </c>
      <c r="N1860" s="182">
        <f>IFERROR(_xll.qlIndexFixing(ONIndex1M,I1860,TRUE,_xll.ohTrigger(RecalcTrigger,Trigger1M)),NA())</f>
        <v>1.232168035491199E-2</v>
      </c>
      <c r="O1860" s="44">
        <f>IFERROR(_xll.qlIndexFixing(ONIndex3M,I1860,TRUE,_xll.ohTrigger(RecalcTrigger,Trigger3M)),NA())</f>
        <v>1.251930969116799E-2</v>
      </c>
      <c r="P1860" s="44">
        <f>IFERROR(_xll.qlIndexFixing(ONIndex6M,I1860,TRUE,_xll.ohTrigger(RecalcTrigger,Trigger6M)),NA())</f>
        <v>1.2592286071386738E-2</v>
      </c>
      <c r="Q1860" s="183">
        <f>IFERROR(_xll.qlIndexFixing(ONIndex1Y,I1860,TRUE,_xll.ohTrigger(RecalcTrigger,Trigger1Y)),NA())</f>
        <v>1.2873269027728895E-2</v>
      </c>
    </row>
    <row r="1861" spans="2:17" x14ac:dyDescent="0.2">
      <c r="B1861" s="39" t="s">
        <v>42</v>
      </c>
      <c r="D1861" s="42">
        <f>_xll.qlCalendarAdvance(Calendar,$D1860,B1861,"f",FALSE)</f>
        <v>52636</v>
      </c>
      <c r="E1861" s="177">
        <f>_xll.qlInterestRateIndexValueDate(IndexON,D1861)</f>
        <v>52636</v>
      </c>
      <c r="F1861" s="193">
        <f>IFERROR(_xll.qlIndexFixing(IndexON,D1861,TRUE,_xll.ohTrigger(RecalcTrigger,TriggerON)),NA())</f>
        <v>1.2377775454517348E-2</v>
      </c>
      <c r="H1861" s="42">
        <f>_xll.qlCalendarAdvance(Calendar,$H1860,B1861,"f",FALSE)</f>
        <v>52636</v>
      </c>
      <c r="I1861" s="177">
        <f>_xll.qlInterestRateIndexValueDate(Index1M,$H1861)</f>
        <v>52638</v>
      </c>
      <c r="J1861" s="182">
        <f>IFERROR(_xll.qlIndexFixing(Index1M,$H1861,TRUE,_xll.ohTrigger(RecalcTrigger,Trigger1M)),NA())</f>
        <v>1.2319591102383768E-2</v>
      </c>
      <c r="K1861" s="44">
        <f>IFERROR(_xll.qlIndexFixing(Index3M,H1861,TRUE,_xll.ohTrigger(RecalcTrigger,Trigger3M)),NA())</f>
        <v>1.2513554481924594E-2</v>
      </c>
      <c r="L1861" s="44">
        <f>IFERROR(_xll.qlIndexFixing(Index6M,$H1861,TRUE,_xll.ohTrigger(RecalcTrigger,Trigger6M)),NA())</f>
        <v>1.2574801386646245E-2</v>
      </c>
      <c r="M1861" s="183">
        <f>IFERROR(_xll.qlIndexFixing(Index1Y,$H1861,TRUE,_xll.ohTrigger(RecalcTrigger,Trigger1Y)),NA())</f>
        <v>1.2865412692201544E-2</v>
      </c>
      <c r="N1861" s="182">
        <f>IFERROR(_xll.qlIndexFixing(ONIndex1M,I1861,TRUE,_xll.ohTrigger(RecalcTrigger,Trigger1M)),NA())</f>
        <v>1.2318386786533964E-2</v>
      </c>
      <c r="O1861" s="44">
        <f>IFERROR(_xll.qlIndexFixing(ONIndex3M,I1861,TRUE,_xll.ohTrigger(RecalcTrigger,Trigger3M)),NA())</f>
        <v>1.2515584413481662E-2</v>
      </c>
      <c r="P1861" s="44">
        <f>IFERROR(_xll.qlIndexFixing(ONIndex6M,I1861,TRUE,_xll.ohTrigger(RecalcTrigger,Trigger6M)),NA())</f>
        <v>1.2588036453609064E-2</v>
      </c>
      <c r="Q1861" s="183">
        <f>IFERROR(_xll.qlIndexFixing(ONIndex1Y,I1861,TRUE,_xll.ohTrigger(RecalcTrigger,Trigger1Y)),NA())</f>
        <v>1.2869775374761971E-2</v>
      </c>
    </row>
    <row r="1862" spans="2:17" x14ac:dyDescent="0.2">
      <c r="B1862" s="39" t="s">
        <v>42</v>
      </c>
      <c r="D1862" s="42">
        <f>_xll.qlCalendarAdvance(Calendar,$D1861,B1862,"f",FALSE)</f>
        <v>52643</v>
      </c>
      <c r="E1862" s="177">
        <f>_xll.qlInterestRateIndexValueDate(IndexON,D1862)</f>
        <v>52643</v>
      </c>
      <c r="F1862" s="193">
        <f>IFERROR(_xll.qlIndexFixing(IndexON,D1862,TRUE,_xll.ohTrigger(RecalcTrigger,TriggerON)),NA())</f>
        <v>1.2374212896029135E-2</v>
      </c>
      <c r="H1862" s="42">
        <f>_xll.qlCalendarAdvance(Calendar,$H1861,B1862,"f",FALSE)</f>
        <v>52643</v>
      </c>
      <c r="I1862" s="177">
        <f>_xll.qlInterestRateIndexValueDate(Index1M,$H1862)</f>
        <v>52645</v>
      </c>
      <c r="J1862" s="182">
        <f>IFERROR(_xll.qlIndexFixing(Index1M,$H1862,TRUE,_xll.ohTrigger(RecalcTrigger,Trigger1M)),NA())</f>
        <v>1.2316305336178441E-2</v>
      </c>
      <c r="K1862" s="44">
        <f>IFERROR(_xll.qlIndexFixing(Index3M,H1862,TRUE,_xll.ohTrigger(RecalcTrigger,Trigger3M)),NA())</f>
        <v>1.2509871295637964E-2</v>
      </c>
      <c r="L1862" s="44">
        <f>IFERROR(_xll.qlIndexFixing(Index6M,$H1862,TRUE,_xll.ohTrigger(RecalcTrigger,Trigger6M)),NA())</f>
        <v>1.2570488297536205E-2</v>
      </c>
      <c r="M1862" s="183">
        <f>IFERROR(_xll.qlIndexFixing(Index1Y,$H1862,TRUE,_xll.ohTrigger(RecalcTrigger,Trigger1Y)),NA())</f>
        <v>1.2861970180610754E-2</v>
      </c>
      <c r="N1862" s="182">
        <f>IFERROR(_xll.qlIndexFixing(ONIndex1M,I1862,TRUE,_xll.ohTrigger(RecalcTrigger,Trigger1M)),NA())</f>
        <v>1.231509768570227E-2</v>
      </c>
      <c r="O1862" s="44">
        <f>IFERROR(_xll.qlIndexFixing(ONIndex3M,I1862,TRUE,_xll.ohTrigger(RecalcTrigger,Trigger3M)),NA())</f>
        <v>1.2511866831799168E-2</v>
      </c>
      <c r="P1862" s="44">
        <f>IFERROR(_xll.qlIndexFixing(ONIndex6M,I1862,TRUE,_xll.ohTrigger(RecalcTrigger,Trigger6M)),NA())</f>
        <v>1.258378397476001E-2</v>
      </c>
      <c r="Q1862" s="183">
        <f>IFERROR(_xll.qlIndexFixing(ONIndex1Y,I1862,TRUE,_xll.ohTrigger(RecalcTrigger,Trigger1Y)),NA())</f>
        <v>1.2866284873354061E-2</v>
      </c>
    </row>
    <row r="1863" spans="2:17" x14ac:dyDescent="0.2">
      <c r="B1863" s="39" t="s">
        <v>42</v>
      </c>
      <c r="D1863" s="42">
        <f>_xll.qlCalendarAdvance(Calendar,$D1862,B1863,"f",FALSE)</f>
        <v>52650</v>
      </c>
      <c r="E1863" s="177">
        <f>_xll.qlInterestRateIndexValueDate(IndexON,D1863)</f>
        <v>52650</v>
      </c>
      <c r="F1863" s="193">
        <f>IFERROR(_xll.qlIndexFixing(IndexON,D1863,TRUE,_xll.ohTrigger(RecalcTrigger,TriggerON)),NA())</f>
        <v>1.2370654879108045E-2</v>
      </c>
      <c r="H1863" s="42">
        <f>_xll.qlCalendarAdvance(Calendar,$H1862,B1863,"f",FALSE)</f>
        <v>52650</v>
      </c>
      <c r="I1863" s="177">
        <f>_xll.qlInterestRateIndexValueDate(Index1M,$H1863)</f>
        <v>52652</v>
      </c>
      <c r="J1863" s="182">
        <f>IFERROR(_xll.qlIndexFixing(Index1M,$H1863,TRUE,_xll.ohTrigger(RecalcTrigger,Trigger1M)),NA())</f>
        <v>1.231302413920914E-2</v>
      </c>
      <c r="K1863" s="44">
        <f>IFERROR(_xll.qlIndexFixing(Index3M,H1863,TRUE,_xll.ohTrigger(RecalcTrigger,Trigger3M)),NA())</f>
        <v>1.2506196147045401E-2</v>
      </c>
      <c r="L1863" s="44">
        <f>IFERROR(_xll.qlIndexFixing(Index6M,$H1863,TRUE,_xll.ohTrigger(RecalcTrigger,Trigger6M)),NA())</f>
        <v>1.2566172561633051E-2</v>
      </c>
      <c r="M1863" s="183">
        <f>IFERROR(_xll.qlIndexFixing(Index1Y,$H1863,TRUE,_xll.ohTrigger(RecalcTrigger,Trigger1Y)),NA())</f>
        <v>1.2858531567297318E-2</v>
      </c>
      <c r="N1863" s="182">
        <f>IFERROR(_xll.qlIndexFixing(ONIndex1M,I1863,TRUE,_xll.ohTrigger(RecalcTrigger,Trigger1M)),NA())</f>
        <v>1.231181309214513E-2</v>
      </c>
      <c r="O1863" s="44">
        <f>IFERROR(_xll.qlIndexFixing(ONIndex3M,I1863,TRUE,_xll.ohTrigger(RecalcTrigger,Trigger3M)),NA())</f>
        <v>1.2508156992643293E-2</v>
      </c>
      <c r="P1863" s="44">
        <f>IFERROR(_xll.qlIndexFixing(ONIndex6M,I1863,TRUE,_xll.ohTrigger(RecalcTrigger,Trigger6M)),NA())</f>
        <v>1.2579528651306404E-2</v>
      </c>
      <c r="Q1863" s="183">
        <f>IFERROR(_xll.qlIndexFixing(ONIndex1Y,I1863,TRUE,_xll.ohTrigger(RecalcTrigger,Trigger1Y)),NA())</f>
        <v>1.2862797549084704E-2</v>
      </c>
    </row>
    <row r="1864" spans="2:17" x14ac:dyDescent="0.2">
      <c r="B1864" s="39" t="s">
        <v>42</v>
      </c>
      <c r="D1864" s="42">
        <f>_xll.qlCalendarAdvance(Calendar,$D1863,B1864,"f",FALSE)</f>
        <v>52657</v>
      </c>
      <c r="E1864" s="177">
        <f>_xll.qlInterestRateIndexValueDate(IndexON,D1864)</f>
        <v>52657</v>
      </c>
      <c r="F1864" s="193">
        <f>IFERROR(_xll.qlIndexFixing(IndexON,D1864,TRUE,_xll.ohTrigger(RecalcTrigger,TriggerON)),NA())</f>
        <v>1.2367101445160955E-2</v>
      </c>
      <c r="H1864" s="42">
        <f>_xll.qlCalendarAdvance(Calendar,$H1863,B1864,"f",FALSE)</f>
        <v>52657</v>
      </c>
      <c r="I1864" s="177">
        <f>_xll.qlInterestRateIndexValueDate(Index1M,$H1864)</f>
        <v>52659</v>
      </c>
      <c r="J1864" s="182">
        <f>IFERROR(_xll.qlIndexFixing(Index1M,$H1864,TRUE,_xll.ohTrigger(RecalcTrigger,Trigger1M)),NA())</f>
        <v>1.2309677868886926E-2</v>
      </c>
      <c r="K1864" s="44">
        <f>IFERROR(_xll.qlIndexFixing(Index3M,H1864,TRUE,_xll.ohTrigger(RecalcTrigger,Trigger3M)),NA())</f>
        <v>1.2502442121884933E-2</v>
      </c>
      <c r="L1864" s="44">
        <f>IFERROR(_xll.qlIndexFixing(Index6M,$H1864,TRUE,_xll.ohTrigger(RecalcTrigger,Trigger6M)),NA())</f>
        <v>1.2561491305293474E-2</v>
      </c>
      <c r="M1864" s="183">
        <f>IFERROR(_xll.qlIndexFixing(Index1Y,$H1864,TRUE,_xll.ohTrigger(RecalcTrigger,Trigger1Y)),NA())</f>
        <v>1.2855139584369306E-2</v>
      </c>
      <c r="N1864" s="182">
        <f>IFERROR(_xll.qlIndexFixing(ONIndex1M,I1864,TRUE,_xll.ohTrigger(RecalcTrigger,Trigger1M)),NA())</f>
        <v>1.23085330456707E-2</v>
      </c>
      <c r="O1864" s="44">
        <f>IFERROR(_xll.qlIndexFixing(ONIndex3M,I1864,TRUE,_xll.ohTrigger(RecalcTrigger,Trigger3M)),NA())</f>
        <v>1.2504454942057208E-2</v>
      </c>
      <c r="P1864" s="44">
        <f>IFERROR(_xll.qlIndexFixing(ONIndex6M,I1864,TRUE,_xll.ohTrigger(RecalcTrigger,Trigger6M)),NA())</f>
        <v>1.2575270499954883E-2</v>
      </c>
      <c r="Q1864" s="183">
        <f>IFERROR(_xll.qlIndexFixing(ONIndex1Y,I1864,TRUE,_xll.ohTrigger(RecalcTrigger,Trigger1Y)),NA())</f>
        <v>1.2859313427693309E-2</v>
      </c>
    </row>
    <row r="1865" spans="2:17" x14ac:dyDescent="0.2">
      <c r="B1865" s="39" t="s">
        <v>42</v>
      </c>
      <c r="D1865" s="42">
        <f>_xll.qlCalendarAdvance(Calendar,$D1864,B1865,"f",FALSE)</f>
        <v>52664</v>
      </c>
      <c r="E1865" s="177">
        <f>_xll.qlInterestRateIndexValueDate(IndexON,D1865)</f>
        <v>52664</v>
      </c>
      <c r="F1865" s="193">
        <f>IFERROR(_xll.qlIndexFixing(IndexON,D1865,TRUE,_xll.ohTrigger(RecalcTrigger,TriggerON)),NA())</f>
        <v>1.2363552635994424E-2</v>
      </c>
      <c r="H1865" s="42">
        <f>_xll.qlCalendarAdvance(Calendar,$H1864,B1865,"f",FALSE)</f>
        <v>52664</v>
      </c>
      <c r="I1865" s="177">
        <f>_xll.qlInterestRateIndexValueDate(Index1M,$H1865)</f>
        <v>52666</v>
      </c>
      <c r="J1865" s="182">
        <f>IFERROR(_xll.qlIndexFixing(Index1M,$H1865,TRUE,_xll.ohTrigger(RecalcTrigger,Trigger1M)),NA())</f>
        <v>1.2306406601757247E-2</v>
      </c>
      <c r="K1865" s="44">
        <f>IFERROR(_xll.qlIndexFixing(Index3M,H1865,TRUE,_xll.ohTrigger(RecalcTrigger,Trigger3M)),NA())</f>
        <v>1.2498784113528711E-2</v>
      </c>
      <c r="L1865" s="44">
        <f>IFERROR(_xll.qlIndexFixing(Index6M,$H1865,TRUE,_xll.ohTrigger(RecalcTrigger,Trigger6M)),NA())</f>
        <v>1.2557169002092528E-2</v>
      </c>
      <c r="M1865" s="183">
        <f>IFERROR(_xll.qlIndexFixing(Index1Y,$H1865,TRUE,_xll.ohTrigger(RecalcTrigger,Trigger1Y)),NA())</f>
        <v>1.2851708313435291E-2</v>
      </c>
      <c r="N1865" s="182">
        <f>IFERROR(_xll.qlIndexFixing(ONIndex1M,I1865,TRUE,_xll.ohTrigger(RecalcTrigger,Trigger1M)),NA())</f>
        <v>1.2305257585847329E-2</v>
      </c>
      <c r="O1865" s="44">
        <f>IFERROR(_xll.qlIndexFixing(ONIndex3M,I1865,TRUE,_xll.ohTrigger(RecalcTrigger,Trigger3M)),NA())</f>
        <v>1.2500760726164017E-2</v>
      </c>
      <c r="P1865" s="44">
        <f>IFERROR(_xll.qlIndexFixing(ONIndex6M,I1865,TRUE,_xll.ohTrigger(RecalcTrigger,Trigger6M)),NA())</f>
        <v>1.2571009537412081E-2</v>
      </c>
      <c r="Q1865" s="183">
        <f>IFERROR(_xll.qlIndexFixing(ONIndex1Y,I1865,TRUE,_xll.ohTrigger(RecalcTrigger,Trigger1Y)),NA())</f>
        <v>1.2855832534919287E-2</v>
      </c>
    </row>
    <row r="1866" spans="2:17" x14ac:dyDescent="0.2">
      <c r="B1866" s="39" t="s">
        <v>42</v>
      </c>
      <c r="D1866" s="42">
        <f>_xll.qlCalendarAdvance(Calendar,$D1865,B1866,"f",FALSE)</f>
        <v>52671</v>
      </c>
      <c r="E1866" s="177">
        <f>_xll.qlInterestRateIndexValueDate(IndexON,D1866)</f>
        <v>52671</v>
      </c>
      <c r="F1866" s="193">
        <f>IFERROR(_xll.qlIndexFixing(IndexON,D1866,TRUE,_xll.ohTrigger(RecalcTrigger,TriggerON)),NA())</f>
        <v>1.2360008492855457E-2</v>
      </c>
      <c r="H1866" s="42">
        <f>_xll.qlCalendarAdvance(Calendar,$H1865,B1866,"f",FALSE)</f>
        <v>52671</v>
      </c>
      <c r="I1866" s="177">
        <f>_xll.qlInterestRateIndexValueDate(Index1M,$H1866)</f>
        <v>52673</v>
      </c>
      <c r="J1866" s="182">
        <f>IFERROR(_xll.qlIndexFixing(Index1M,$H1866,TRUE,_xll.ohTrigger(RecalcTrigger,Trigger1M)),NA())</f>
        <v>1.2303117298619883E-2</v>
      </c>
      <c r="K1866" s="44">
        <f>IFERROR(_xll.qlIndexFixing(Index3M,H1866,TRUE,_xll.ohTrigger(RecalcTrigger,Trigger3M)),NA())</f>
        <v>1.2495134289014789E-2</v>
      </c>
      <c r="L1866" s="44">
        <f>IFERROR(_xll.qlIndexFixing(Index6M,$H1866,TRUE,_xll.ohTrigger(RecalcTrigger,Trigger6M)),NA())</f>
        <v>1.2552844106877667E-2</v>
      </c>
      <c r="M1866" s="183">
        <f>IFERROR(_xll.qlIndexFixing(Index1Y,$H1866,TRUE,_xll.ohTrigger(RecalcTrigger,Trigger1Y)),NA())</f>
        <v>1.2848281012664433E-2</v>
      </c>
      <c r="N1866" s="182">
        <f>IFERROR(_xll.qlIndexFixing(ONIndex1M,I1866,TRUE,_xll.ohTrigger(RecalcTrigger,Trigger1M)),NA())</f>
        <v>1.2301986752483174E-2</v>
      </c>
      <c r="O1866" s="44">
        <f>IFERROR(_xll.qlIndexFixing(ONIndex3M,I1866,TRUE,_xll.ohTrigger(RecalcTrigger,Trigger3M)),NA())</f>
        <v>1.2497074391326635E-2</v>
      </c>
      <c r="P1866" s="44">
        <f>IFERROR(_xll.qlIndexFixing(ONIndex6M,I1866,TRUE,_xll.ohTrigger(RecalcTrigger,Trigger6M)),NA())</f>
        <v>1.2566745780144828E-2</v>
      </c>
      <c r="Q1866" s="183">
        <f>IFERROR(_xll.qlIndexFixing(ONIndex1Y,I1866,TRUE,_xll.ohTrigger(RecalcTrigger,Trigger1Y)),NA())</f>
        <v>1.2852354896262241E-2</v>
      </c>
    </row>
    <row r="1867" spans="2:17" x14ac:dyDescent="0.2">
      <c r="B1867" s="39" t="s">
        <v>42</v>
      </c>
      <c r="D1867" s="42">
        <f>_xll.qlCalendarAdvance(Calendar,$D1866,B1867,"f",FALSE)</f>
        <v>52678</v>
      </c>
      <c r="E1867" s="177">
        <f>_xll.qlInterestRateIndexValueDate(IndexON,D1867)</f>
        <v>52678</v>
      </c>
      <c r="F1867" s="193">
        <f>IFERROR(_xll.qlIndexFixing(IndexON,D1867,TRUE,_xll.ohTrigger(RecalcTrigger,TriggerON)),NA())</f>
        <v>1.2356469057550612E-2</v>
      </c>
      <c r="H1867" s="42">
        <f>_xll.qlCalendarAdvance(Calendar,$H1866,B1867,"f",FALSE)</f>
        <v>52678</v>
      </c>
      <c r="I1867" s="177">
        <f>_xll.qlInterestRateIndexValueDate(Index1M,$H1867)</f>
        <v>52680</v>
      </c>
      <c r="J1867" s="182">
        <f>IFERROR(_xll.qlIndexFixing(Index1M,$H1867,TRUE,_xll.ohTrigger(RecalcTrigger,Trigger1M)),NA())</f>
        <v>1.2299878199763248E-2</v>
      </c>
      <c r="K1867" s="44">
        <f>IFERROR(_xll.qlIndexFixing(Index3M,H1867,TRUE,_xll.ohTrigger(RecalcTrigger,Trigger3M)),NA())</f>
        <v>1.2491492694645258E-2</v>
      </c>
      <c r="L1867" s="44">
        <f>IFERROR(_xll.qlIndexFixing(Index6M,$H1867,TRUE,_xll.ohTrigger(RecalcTrigger,Trigger6M)),NA())</f>
        <v>1.254851663636971E-2</v>
      </c>
      <c r="M1867" s="183">
        <f>IFERROR(_xll.qlIndexFixing(Index1Y,$H1867,TRUE,_xll.ohTrigger(RecalcTrigger,Trigger1Y)),NA())</f>
        <v>1.284485770804515E-2</v>
      </c>
      <c r="N1867" s="182">
        <f>IFERROR(_xll.qlIndexFixing(ONIndex1M,I1867,TRUE,_xll.ohTrigger(RecalcTrigger,Trigger1M)),NA())</f>
        <v>1.2298720585226519E-2</v>
      </c>
      <c r="O1867" s="44">
        <f>IFERROR(_xll.qlIndexFixing(ONIndex3M,I1867,TRUE,_xll.ohTrigger(RecalcTrigger,Trigger3M)),NA())</f>
        <v>1.2493395983588229E-2</v>
      </c>
      <c r="P1867" s="44">
        <f>IFERROR(_xll.qlIndexFixing(ONIndex6M,I1867,TRUE,_xll.ohTrigger(RecalcTrigger,Trigger6M)),NA())</f>
        <v>1.2562479244699887E-2</v>
      </c>
      <c r="Q1867" s="183">
        <f>IFERROR(_xll.qlIndexFixing(ONIndex1Y,I1867,TRUE,_xll.ohTrigger(RecalcTrigger,Trigger1Y)),NA())</f>
        <v>1.2848880537621454E-2</v>
      </c>
    </row>
    <row r="1868" spans="2:17" x14ac:dyDescent="0.2">
      <c r="B1868" s="39" t="s">
        <v>42</v>
      </c>
      <c r="D1868" s="42">
        <f>_xll.qlCalendarAdvance(Calendar,$D1867,B1868,"f",FALSE)</f>
        <v>52685</v>
      </c>
      <c r="E1868" s="177">
        <f>_xll.qlInterestRateIndexValueDate(IndexON,D1868)</f>
        <v>52685</v>
      </c>
      <c r="F1868" s="193">
        <f>IFERROR(_xll.qlIndexFixing(IndexON,D1868,TRUE,_xll.ohTrigger(RecalcTrigger,TriggerON)),NA())</f>
        <v>1.2352934371486768E-2</v>
      </c>
      <c r="H1868" s="42">
        <f>_xll.qlCalendarAdvance(Calendar,$H1867,B1868,"f",FALSE)</f>
        <v>52685</v>
      </c>
      <c r="I1868" s="177">
        <f>_xll.qlInterestRateIndexValueDate(Index1M,$H1868)</f>
        <v>52687</v>
      </c>
      <c r="J1868" s="182">
        <f>IFERROR(_xll.qlIndexFixing(Index1M,$H1868,TRUE,_xll.ohTrigger(RecalcTrigger,Trigger1M)),NA())</f>
        <v>1.2296688083456872E-2</v>
      </c>
      <c r="K1868" s="44">
        <f>IFERROR(_xll.qlIndexFixing(Index3M,H1868,TRUE,_xll.ohTrigger(RecalcTrigger,Trigger3M)),NA())</f>
        <v>1.2487900960942971E-2</v>
      </c>
      <c r="L1868" s="44">
        <f>IFERROR(_xll.qlIndexFixing(Index6M,$H1868,TRUE,_xll.ohTrigger(RecalcTrigger,Trigger6M)),NA())</f>
        <v>1.254446277546405E-2</v>
      </c>
      <c r="M1868" s="183">
        <f>IFERROR(_xll.qlIndexFixing(Index1Y,$H1868,TRUE,_xll.ohTrigger(RecalcTrigger,Trigger1Y)),NA())</f>
        <v>1.2841438425565857E-2</v>
      </c>
      <c r="N1868" s="182">
        <f>IFERROR(_xll.qlIndexFixing(ONIndex1M,I1868,TRUE,_xll.ohTrigger(RecalcTrigger,Trigger1M)),NA())</f>
        <v>1.2295459123645713E-2</v>
      </c>
      <c r="O1868" s="44">
        <f>IFERROR(_xll.qlIndexFixing(ONIndex3M,I1868,TRUE,_xll.ohTrigger(RecalcTrigger,Trigger3M)),NA())</f>
        <v>1.2489725549151842E-2</v>
      </c>
      <c r="P1868" s="44">
        <f>IFERROR(_xll.qlIndexFixing(ONIndex6M,I1868,TRUE,_xll.ohTrigger(RecalcTrigger,Trigger6M)),NA())</f>
        <v>1.2558209947624022E-2</v>
      </c>
      <c r="Q1868" s="183">
        <f>IFERROR(_xll.qlIndexFixing(ONIndex1Y,I1868,TRUE,_xll.ohTrigger(RecalcTrigger,Trigger1Y)),NA())</f>
        <v>1.2845409484576464E-2</v>
      </c>
    </row>
    <row r="1869" spans="2:17" x14ac:dyDescent="0.2">
      <c r="B1869" s="39" t="s">
        <v>42</v>
      </c>
      <c r="D1869" s="42">
        <f>_xll.qlCalendarAdvance(Calendar,$D1868,B1869,"f",FALSE)</f>
        <v>52692</v>
      </c>
      <c r="E1869" s="177">
        <f>_xll.qlInterestRateIndexValueDate(IndexON,D1869)</f>
        <v>52692</v>
      </c>
      <c r="F1869" s="193">
        <f>IFERROR(_xll.qlIndexFixing(IndexON,D1869,TRUE,_xll.ohTrigger(RecalcTrigger,TriggerON)),NA())</f>
        <v>1.2349404476390546E-2</v>
      </c>
      <c r="H1869" s="42">
        <f>_xll.qlCalendarAdvance(Calendar,$H1868,B1869,"f",FALSE)</f>
        <v>52692</v>
      </c>
      <c r="I1869" s="177">
        <f>_xll.qlInterestRateIndexValueDate(Index1M,$H1869)</f>
        <v>52694</v>
      </c>
      <c r="J1869" s="182">
        <f>IFERROR(_xll.qlIndexFixing(Index1M,$H1869,TRUE,_xll.ohTrigger(RecalcTrigger,Trigger1M)),NA())</f>
        <v>1.2293368905689495E-2</v>
      </c>
      <c r="K1869" s="44">
        <f>IFERROR(_xll.qlIndexFixing(Index3M,H1869,TRUE,_xll.ohTrigger(RecalcTrigger,Trigger3M)),NA())</f>
        <v>1.2484275488083901E-2</v>
      </c>
      <c r="L1869" s="44">
        <f>IFERROR(_xll.qlIndexFixing(Index6M,$H1869,TRUE,_xll.ohTrigger(RecalcTrigger,Trigger6M)),NA())</f>
        <v>1.2540131183401092E-2</v>
      </c>
      <c r="M1869" s="183">
        <f>IFERROR(_xll.qlIndexFixing(Index1Y,$H1869,TRUE,_xll.ohTrigger(RecalcTrigger,Trigger1Y)),NA())</f>
        <v>1.2837969915289562E-2</v>
      </c>
      <c r="N1869" s="182">
        <f>IFERROR(_xll.qlIndexFixing(ONIndex1M,I1869,TRUE,_xll.ohTrigger(RecalcTrigger,Trigger1M)),NA())</f>
        <v>1.2292202407628849E-2</v>
      </c>
      <c r="O1869" s="44">
        <f>IFERROR(_xll.qlIndexFixing(ONIndex3M,I1869,TRUE,_xll.ohTrigger(RecalcTrigger,Trigger3M)),NA())</f>
        <v>1.2486063134140579E-2</v>
      </c>
      <c r="P1869" s="44">
        <f>IFERROR(_xll.qlIndexFixing(ONIndex6M,I1869,TRUE,_xll.ohTrigger(RecalcTrigger,Trigger6M)),NA())</f>
        <v>1.2553937905863677E-2</v>
      </c>
      <c r="Q1869" s="183">
        <f>IFERROR(_xll.qlIndexFixing(ONIndex1Y,I1869,TRUE,_xll.ohTrigger(RecalcTrigger,Trigger1Y)),NA())</f>
        <v>1.2841941762866682E-2</v>
      </c>
    </row>
    <row r="1870" spans="2:17" x14ac:dyDescent="0.2">
      <c r="B1870" s="39" t="s">
        <v>42</v>
      </c>
      <c r="D1870" s="42">
        <f>_xll.qlCalendarAdvance(Calendar,$D1869,B1870,"f",FALSE)</f>
        <v>52699</v>
      </c>
      <c r="E1870" s="177">
        <f>_xll.qlInterestRateIndexValueDate(IndexON,D1870)</f>
        <v>52699</v>
      </c>
      <c r="F1870" s="193">
        <f>IFERROR(_xll.qlIndexFixing(IndexON,D1870,TRUE,_xll.ohTrigger(RecalcTrigger,TriggerON)),NA())</f>
        <v>1.2345879413588889E-2</v>
      </c>
      <c r="H1870" s="42">
        <f>_xll.qlCalendarAdvance(Calendar,$H1869,B1870,"f",FALSE)</f>
        <v>52699</v>
      </c>
      <c r="I1870" s="177">
        <f>_xll.qlInterestRateIndexValueDate(Index1M,$H1870)</f>
        <v>52701</v>
      </c>
      <c r="J1870" s="182">
        <f>IFERROR(_xll.qlIndexFixing(Index1M,$H1870,TRUE,_xll.ohTrigger(RecalcTrigger,Trigger1M)),NA())</f>
        <v>1.2290121523461373E-2</v>
      </c>
      <c r="K1870" s="44">
        <f>IFERROR(_xll.qlIndexFixing(Index3M,H1870,TRUE,_xll.ohTrigger(RecalcTrigger,Trigger3M)),NA())</f>
        <v>1.2480658380636932E-2</v>
      </c>
      <c r="L1870" s="44">
        <f>IFERROR(_xll.qlIndexFixing(Index6M,$H1870,TRUE,_xll.ohTrigger(RecalcTrigger,Trigger6M)),NA())</f>
        <v>1.2535797062733924E-2</v>
      </c>
      <c r="M1870" s="183">
        <f>IFERROR(_xll.qlIndexFixing(Index1Y,$H1870,TRUE,_xll.ohTrigger(RecalcTrigger,Trigger1Y)),NA())</f>
        <v>1.2834612030977847E-2</v>
      </c>
      <c r="N1870" s="182">
        <f>IFERROR(_xll.qlIndexFixing(ONIndex1M,I1870,TRUE,_xll.ohTrigger(RecalcTrigger,Trigger1M)),NA())</f>
        <v>1.2288022238298169E-2</v>
      </c>
      <c r="O1870" s="44">
        <f>IFERROR(_xll.qlIndexFixing(ONIndex3M,I1870,TRUE,_xll.ohTrigger(RecalcTrigger,Trigger3M)),NA())</f>
        <v>1.2481366173000552E-2</v>
      </c>
      <c r="P1870" s="44">
        <f>IFERROR(_xll.qlIndexFixing(ONIndex6M,I1870,TRUE,_xll.ohTrigger(RecalcTrigger,Trigger6M)),NA())</f>
        <v>1.2548441273914079E-2</v>
      </c>
      <c r="Q1870" s="183">
        <f>IFERROR(_xll.qlIndexFixing(ONIndex1Y,I1870,TRUE,_xll.ohTrigger(RecalcTrigger,Trigger1Y)),NA())</f>
        <v>1.2837488199908265E-2</v>
      </c>
    </row>
    <row r="1871" spans="2:17" x14ac:dyDescent="0.2">
      <c r="B1871" s="39" t="s">
        <v>42</v>
      </c>
      <c r="D1871" s="42">
        <f>_xll.qlCalendarAdvance(Calendar,$D1870,B1871,"f",FALSE)</f>
        <v>52706</v>
      </c>
      <c r="E1871" s="177">
        <f>_xll.qlInterestRateIndexValueDate(IndexON,D1871)</f>
        <v>52706</v>
      </c>
      <c r="F1871" s="193">
        <f>IFERROR(_xll.qlIndexFixing(IndexON,D1871,TRUE,_xll.ohTrigger(RecalcTrigger,TriggerON)),NA())</f>
        <v>1.2342359224888355E-2</v>
      </c>
      <c r="H1871" s="42">
        <f>_xll.qlCalendarAdvance(Calendar,$H1870,B1871,"f",FALSE)</f>
        <v>52706</v>
      </c>
      <c r="I1871" s="177">
        <f>_xll.qlInterestRateIndexValueDate(Index1M,$H1871)</f>
        <v>52708</v>
      </c>
      <c r="J1871" s="182">
        <f>IFERROR(_xll.qlIndexFixing(Index1M,$H1871,TRUE,_xll.ohTrigger(RecalcTrigger,Trigger1M)),NA())</f>
        <v>1.2286879037414211E-2</v>
      </c>
      <c r="K1871" s="44">
        <f>IFERROR(_xll.qlIndexFixing(Index3M,H1871,TRUE,_xll.ohTrigger(RecalcTrigger,Trigger3M)),NA())</f>
        <v>1.2477049684898217E-2</v>
      </c>
      <c r="L1871" s="44">
        <f>IFERROR(_xll.qlIndexFixing(Index6M,$H1871,TRUE,_xll.ohTrigger(RecalcTrigger,Trigger6M)),NA())</f>
        <v>1.2531460430181411E-2</v>
      </c>
      <c r="M1871" s="183">
        <f>IFERROR(_xll.qlIndexFixing(Index1Y,$H1871,TRUE,_xll.ohTrigger(RecalcTrigger,Trigger1Y)),NA())</f>
        <v>1.2831204970844209E-2</v>
      </c>
      <c r="N1871" s="182">
        <f>IFERROR(_xll.qlIndexFixing(ONIndex1M,I1871,TRUE,_xll.ohTrigger(RecalcTrigger,Trigger1M)),NA())</f>
        <v>1.2285703370880086E-2</v>
      </c>
      <c r="O1871" s="44">
        <f>IFERROR(_xll.qlIndexFixing(ONIndex3M,I1871,TRUE,_xll.ohTrigger(RecalcTrigger,Trigger3M)),NA())</f>
        <v>1.2478762547445399E-2</v>
      </c>
      <c r="P1871" s="44">
        <f>IFERROR(_xll.qlIndexFixing(ONIndex6M,I1871,TRUE,_xll.ohTrigger(RecalcTrigger,Trigger6M)),NA())</f>
        <v>1.2545385653597307E-2</v>
      </c>
      <c r="Q1871" s="183">
        <f>IFERROR(_xll.qlIndexFixing(ONIndex1Y,I1871,TRUE,_xll.ohTrigger(RecalcTrigger,Trigger1Y)),NA())</f>
        <v>1.2835016416330447E-2</v>
      </c>
    </row>
    <row r="1872" spans="2:17" x14ac:dyDescent="0.2">
      <c r="B1872" s="39" t="s">
        <v>42</v>
      </c>
      <c r="D1872" s="42">
        <f>_xll.qlCalendarAdvance(Calendar,$D1871,B1872,"f",FALSE)</f>
        <v>52713</v>
      </c>
      <c r="E1872" s="177">
        <f>_xll.qlInterestRateIndexValueDate(IndexON,D1872)</f>
        <v>52713</v>
      </c>
      <c r="F1872" s="193">
        <f>IFERROR(_xll.qlIndexFixing(IndexON,D1872,TRUE,_xll.ohTrigger(RecalcTrigger,TriggerON)),NA())</f>
        <v>1.2338843951695821E-2</v>
      </c>
      <c r="H1872" s="42">
        <f>_xll.qlCalendarAdvance(Calendar,$H1871,B1872,"f",FALSE)</f>
        <v>52713</v>
      </c>
      <c r="I1872" s="177">
        <f>_xll.qlInterestRateIndexValueDate(Index1M,$H1872)</f>
        <v>52715</v>
      </c>
      <c r="J1872" s="182">
        <f>IFERROR(_xll.qlIndexFixing(Index1M,$H1872,TRUE,_xll.ohTrigger(RecalcTrigger,Trigger1M)),NA())</f>
        <v>1.2283641487283725E-2</v>
      </c>
      <c r="K1872" s="44">
        <f>IFERROR(_xll.qlIndexFixing(Index3M,H1872,TRUE,_xll.ohTrigger(RecalcTrigger,Trigger3M)),NA())</f>
        <v>1.2473449447168298E-2</v>
      </c>
      <c r="L1872" s="44">
        <f>IFERROR(_xll.qlIndexFixing(Index6M,$H1872,TRUE,_xll.ohTrigger(RecalcTrigger,Trigger6M)),NA())</f>
        <v>1.252712130246242E-2</v>
      </c>
      <c r="M1872" s="183">
        <f>IFERROR(_xll.qlIndexFixing(Index1Y,$H1872,TRUE,_xll.ohTrigger(RecalcTrigger,Trigger1Y)),NA())</f>
        <v>1.2827802036800071E-2</v>
      </c>
      <c r="N1872" s="182">
        <f>IFERROR(_xll.qlIndexFixing(ONIndex1M,I1872,TRUE,_xll.ohTrigger(RecalcTrigger,Trigger1M)),NA())</f>
        <v>1.2282461129604627E-2</v>
      </c>
      <c r="O1872" s="44">
        <f>IFERROR(_xll.qlIndexFixing(ONIndex3M,I1872,TRUE,_xll.ohTrigger(RecalcTrigger,Trigger3M)),NA())</f>
        <v>1.2475124468007692E-2</v>
      </c>
      <c r="P1872" s="44">
        <f>IFERROR(_xll.qlIndexFixing(ONIndex6M,I1872,TRUE,_xll.ohTrigger(RecalcTrigger,Trigger6M)),NA())</f>
        <v>1.2541105476584491E-2</v>
      </c>
      <c r="Q1872" s="183">
        <f>IFERROR(_xll.qlIndexFixing(ONIndex1Y,I1872,TRUE,_xll.ohTrigger(RecalcTrigger,Trigger1Y)),NA())</f>
        <v>1.2831558842822943E-2</v>
      </c>
    </row>
    <row r="1873" spans="2:17" x14ac:dyDescent="0.2">
      <c r="B1873" s="39" t="s">
        <v>42</v>
      </c>
      <c r="D1873" s="42">
        <f>_xll.qlCalendarAdvance(Calendar,$D1872,B1873,"f",FALSE)</f>
        <v>52720</v>
      </c>
      <c r="E1873" s="177">
        <f>_xll.qlInterestRateIndexValueDate(IndexON,D1873)</f>
        <v>52720</v>
      </c>
      <c r="F1873" s="193">
        <f>IFERROR(_xll.qlIndexFixing(IndexON,D1873,TRUE,_xll.ohTrigger(RecalcTrigger,TriggerON)),NA())</f>
        <v>1.2335333635578039E-2</v>
      </c>
      <c r="H1873" s="42">
        <f>_xll.qlCalendarAdvance(Calendar,$H1872,B1873,"f",FALSE)</f>
        <v>52720</v>
      </c>
      <c r="I1873" s="177">
        <f>_xll.qlInterestRateIndexValueDate(Index1M,$H1873)</f>
        <v>52722</v>
      </c>
      <c r="J1873" s="182">
        <f>IFERROR(_xll.qlIndexFixing(Index1M,$H1873,TRUE,_xll.ohTrigger(RecalcTrigger,Trigger1M)),NA())</f>
        <v>1.2280408912808127E-2</v>
      </c>
      <c r="K1873" s="44">
        <f>IFERROR(_xll.qlIndexFixing(Index3M,H1873,TRUE,_xll.ohTrigger(RecalcTrigger,Trigger3M)),NA())</f>
        <v>1.2469818554243688E-2</v>
      </c>
      <c r="L1873" s="44">
        <f>IFERROR(_xll.qlIndexFixing(Index6M,$H1873,TRUE,_xll.ohTrigger(RecalcTrigger,Trigger6M)),NA())</f>
        <v>1.25224986685624E-2</v>
      </c>
      <c r="M1873" s="183">
        <f>IFERROR(_xll.qlIndexFixing(Index1Y,$H1873,TRUE,_xll.ohTrigger(RecalcTrigger,Trigger1Y)),NA())</f>
        <v>1.2824403254832313E-2</v>
      </c>
      <c r="N1873" s="182">
        <f>IFERROR(_xll.qlIndexFixing(ONIndex1M,I1873,TRUE,_xll.ohTrigger(RecalcTrigger,Trigger1M)),NA())</f>
        <v>1.2279223792566185E-2</v>
      </c>
      <c r="O1873" s="44">
        <f>IFERROR(_xll.qlIndexFixing(ONIndex3M,I1873,TRUE,_xll.ohTrigger(RecalcTrigger,Trigger3M)),NA())</f>
        <v>1.2471494592647403E-2</v>
      </c>
      <c r="P1873" s="44">
        <f>IFERROR(_xll.qlIndexFixing(ONIndex6M,I1873,TRUE,_xll.ohTrigger(RecalcTrigger,Trigger6M)),NA())</f>
        <v>1.2536822620914378E-2</v>
      </c>
      <c r="Q1873" s="183">
        <f>IFERROR(_xll.qlIndexFixing(ONIndex1Y,I1873,TRUE,_xll.ohTrigger(RecalcTrigger,Trigger1Y)),NA())</f>
        <v>1.2828104703448417E-2</v>
      </c>
    </row>
    <row r="1874" spans="2:17" x14ac:dyDescent="0.2">
      <c r="B1874" s="39" t="s">
        <v>42</v>
      </c>
      <c r="D1874" s="42">
        <f>_xll.qlCalendarAdvance(Calendar,$D1873,B1874,"f",FALSE)</f>
        <v>52727</v>
      </c>
      <c r="E1874" s="177">
        <f>_xll.qlInterestRateIndexValueDate(IndexON,D1874)</f>
        <v>52727</v>
      </c>
      <c r="F1874" s="193">
        <f>IFERROR(_xll.qlIndexFixing(IndexON,D1874,TRUE,_xll.ohTrigger(RecalcTrigger,TriggerON)),NA())</f>
        <v>1.2331828318181692E-2</v>
      </c>
      <c r="H1874" s="42">
        <f>_xll.qlCalendarAdvance(Calendar,$H1873,B1874,"f",FALSE)</f>
        <v>52727</v>
      </c>
      <c r="I1874" s="177">
        <f>_xll.qlInterestRateIndexValueDate(Index1M,$H1874)</f>
        <v>52729</v>
      </c>
      <c r="J1874" s="182">
        <f>IFERROR(_xll.qlIndexFixing(Index1M,$H1874,TRUE,_xll.ohTrigger(RecalcTrigger,Trigger1M)),NA())</f>
        <v>1.2277181353720634E-2</v>
      </c>
      <c r="K1874" s="44">
        <f>IFERROR(_xll.qlIndexFixing(Index3M,H1874,TRUE,_xll.ohTrigger(RecalcTrigger,Trigger3M)),NA())</f>
        <v>1.2466235867280935E-2</v>
      </c>
      <c r="L1874" s="44">
        <f>IFERROR(_xll.qlIndexFixing(Index6M,$H1874,TRUE,_xll.ohTrigger(RecalcTrigger,Trigger6M)),NA())</f>
        <v>1.251815363919513E-2</v>
      </c>
      <c r="M1874" s="183">
        <f>IFERROR(_xll.qlIndexFixing(Index1Y,$H1874,TRUE,_xll.ohTrigger(RecalcTrigger,Trigger1Y)),NA())</f>
        <v>1.2821008650927165E-2</v>
      </c>
      <c r="N1874" s="182">
        <f>IFERROR(_xll.qlIndexFixing(ONIndex1M,I1874,TRUE,_xll.ohTrigger(RecalcTrigger,Trigger1M)),NA())</f>
        <v>1.227599139949298E-2</v>
      </c>
      <c r="O1874" s="44">
        <f>IFERROR(_xll.qlIndexFixing(ONIndex3M,I1874,TRUE,_xll.ohTrigger(RecalcTrigger,Trigger3M)),NA())</f>
        <v>1.2467872967727445E-2</v>
      </c>
      <c r="P1874" s="44">
        <f>IFERROR(_xll.qlIndexFixing(ONIndex6M,I1874,TRUE,_xll.ohTrigger(RecalcTrigger,Trigger6M)),NA())</f>
        <v>1.2532537103373542E-2</v>
      </c>
      <c r="Q1874" s="183">
        <f>IFERROR(_xll.qlIndexFixing(ONIndex1Y,I1874,TRUE,_xll.ohTrigger(RecalcTrigger,Trigger1Y)),NA())</f>
        <v>1.282465402394628E-2</v>
      </c>
    </row>
    <row r="1875" spans="2:17" x14ac:dyDescent="0.2">
      <c r="B1875" s="39" t="s">
        <v>42</v>
      </c>
      <c r="D1875" s="42">
        <f>_xll.qlCalendarAdvance(Calendar,$D1874,B1875,"f",FALSE)</f>
        <v>52734</v>
      </c>
      <c r="E1875" s="177">
        <f>_xll.qlInterestRateIndexValueDate(IndexON,D1875)</f>
        <v>52734</v>
      </c>
      <c r="F1875" s="193">
        <f>IFERROR(_xll.qlIndexFixing(IndexON,D1875,TRUE,_xll.ohTrigger(RecalcTrigger,TriggerON)),NA())</f>
        <v>1.2328328040913661E-2</v>
      </c>
      <c r="H1875" s="42">
        <f>_xll.qlCalendarAdvance(Calendar,$H1874,B1875,"f",FALSE)</f>
        <v>52734</v>
      </c>
      <c r="I1875" s="177">
        <f>_xll.qlInterestRateIndexValueDate(Index1M,$H1875)</f>
        <v>52736</v>
      </c>
      <c r="J1875" s="182">
        <f>IFERROR(_xll.qlIndexFixing(Index1M,$H1875,TRUE,_xll.ohTrigger(RecalcTrigger,Trigger1M)),NA())</f>
        <v>1.2273958849749467E-2</v>
      </c>
      <c r="K1875" s="44">
        <f>IFERROR(_xll.qlIndexFixing(Index3M,H1875,TRUE,_xll.ohTrigger(RecalcTrigger,Trigger3M)),NA())</f>
        <v>1.2462661780860201E-2</v>
      </c>
      <c r="L1875" s="44">
        <f>IFERROR(_xll.qlIndexFixing(Index6M,$H1875,TRUE,_xll.ohTrigger(RecalcTrigger,Trigger6M)),NA())</f>
        <v>1.2513806168301308E-2</v>
      </c>
      <c r="M1875" s="183">
        <f>IFERROR(_xll.qlIndexFixing(Index1Y,$H1875,TRUE,_xll.ohTrigger(RecalcTrigger,Trigger1Y)),NA())</f>
        <v>1.2817618251070631E-2</v>
      </c>
      <c r="N1875" s="182">
        <f>IFERROR(_xll.qlIndexFixing(ONIndex1M,I1875,TRUE,_xll.ohTrigger(RecalcTrigger,Trigger1M)),NA())</f>
        <v>1.2272763990033297E-2</v>
      </c>
      <c r="O1875" s="44">
        <f>IFERROR(_xll.qlIndexFixing(ONIndex3M,I1875,TRUE,_xll.ohTrigger(RecalcTrigger,Trigger3M)),NA())</f>
        <v>1.2464259639450859E-2</v>
      </c>
      <c r="P1875" s="44">
        <f>IFERROR(_xll.qlIndexFixing(ONIndex6M,I1875,TRUE,_xll.ohTrigger(RecalcTrigger,Trigger6M)),NA())</f>
        <v>1.2528248940508746E-2</v>
      </c>
      <c r="Q1875" s="183">
        <f>IFERROR(_xll.qlIndexFixing(ONIndex1Y,I1875,TRUE,_xll.ohTrigger(RecalcTrigger,Trigger1Y)),NA())</f>
        <v>1.2821206829816134E-2</v>
      </c>
    </row>
    <row r="1876" spans="2:17" x14ac:dyDescent="0.2">
      <c r="B1876" s="39" t="s">
        <v>42</v>
      </c>
      <c r="D1876" s="42">
        <f>_xll.qlCalendarAdvance(Calendar,$D1875,B1876,"f",FALSE)</f>
        <v>52741</v>
      </c>
      <c r="E1876" s="177">
        <f>_xll.qlInterestRateIndexValueDate(IndexON,D1876)</f>
        <v>52741</v>
      </c>
      <c r="F1876" s="193">
        <f>IFERROR(_xll.qlIndexFixing(IndexON,D1876,TRUE,_xll.ohTrigger(RecalcTrigger,TriggerON)),NA())</f>
        <v>1.2324832845500566E-2</v>
      </c>
      <c r="H1876" s="42">
        <f>_xll.qlCalendarAdvance(Calendar,$H1875,B1876,"f",FALSE)</f>
        <v>52741</v>
      </c>
      <c r="I1876" s="177">
        <f>_xll.qlInterestRateIndexValueDate(Index1M,$H1876)</f>
        <v>52743</v>
      </c>
      <c r="J1876" s="182">
        <f>IFERROR(_xll.qlIndexFixing(Index1M,$H1876,TRUE,_xll.ohTrigger(RecalcTrigger,Trigger1M)),NA())</f>
        <v>1.2270741440637833E-2</v>
      </c>
      <c r="K1876" s="44">
        <f>IFERROR(_xll.qlIndexFixing(Index3M,H1876,TRUE,_xll.ohTrigger(RecalcTrigger,Trigger3M)),NA())</f>
        <v>1.2459096341282708E-2</v>
      </c>
      <c r="L1876" s="44">
        <f>IFERROR(_xll.qlIndexFixing(Index6M,$H1876,TRUE,_xll.ohTrigger(RecalcTrigger,Trigger6M)),NA())</f>
        <v>1.2509456272600894E-2</v>
      </c>
      <c r="M1876" s="183">
        <f>IFERROR(_xll.qlIndexFixing(Index1Y,$H1876,TRUE,_xll.ohTrigger(RecalcTrigger,Trigger1Y)),NA())</f>
        <v>1.2814232081248721E-2</v>
      </c>
      <c r="N1876" s="182">
        <f>IFERROR(_xll.qlIndexFixing(ONIndex1M,I1876,TRUE,_xll.ohTrigger(RecalcTrigger,Trigger1M)),NA())</f>
        <v>1.2269541604075229E-2</v>
      </c>
      <c r="O1876" s="44">
        <f>IFERROR(_xll.qlIndexFixing(ONIndex3M,I1876,TRUE,_xll.ohTrigger(RecalcTrigger,Trigger3M)),NA())</f>
        <v>1.2460654653700942E-2</v>
      </c>
      <c r="P1876" s="44">
        <f>IFERROR(_xll.qlIndexFixing(ONIndex6M,I1876,TRUE,_xll.ohTrigger(RecalcTrigger,Trigger6M)),NA())</f>
        <v>1.252395814894669E-2</v>
      </c>
      <c r="Q1876" s="183">
        <f>IFERROR(_xll.qlIndexFixing(ONIndex1Y,I1876,TRUE,_xll.ohTrigger(RecalcTrigger,Trigger1Y)),NA())</f>
        <v>1.2817763146957262E-2</v>
      </c>
    </row>
    <row r="1877" spans="2:17" x14ac:dyDescent="0.2">
      <c r="B1877" s="39" t="s">
        <v>42</v>
      </c>
      <c r="D1877" s="42">
        <f>_xll.qlCalendarAdvance(Calendar,$D1876,B1877,"f",FALSE)</f>
        <v>52748</v>
      </c>
      <c r="E1877" s="177">
        <f>_xll.qlInterestRateIndexValueDate(IndexON,D1877)</f>
        <v>52748</v>
      </c>
      <c r="F1877" s="193">
        <f>IFERROR(_xll.qlIndexFixing(IndexON,D1877,TRUE,_xll.ohTrigger(RecalcTrigger,TriggerON)),NA())</f>
        <v>1.2321342773349286E-2</v>
      </c>
      <c r="H1877" s="42">
        <f>_xll.qlCalendarAdvance(Calendar,$H1876,B1877,"f",FALSE)</f>
        <v>52748</v>
      </c>
      <c r="I1877" s="177">
        <f>_xll.qlInterestRateIndexValueDate(Index1M,$H1877)</f>
        <v>52750</v>
      </c>
      <c r="J1877" s="182">
        <f>IFERROR(_xll.qlIndexFixing(Index1M,$H1877,TRUE,_xll.ohTrigger(RecalcTrigger,Trigger1M)),NA())</f>
        <v>1.2267529166113955E-2</v>
      </c>
      <c r="K1877" s="44">
        <f>IFERROR(_xll.qlIndexFixing(Index3M,H1877,TRUE,_xll.ohTrigger(RecalcTrigger,Trigger3M)),NA())</f>
        <v>1.2455539594849682E-2</v>
      </c>
      <c r="L1877" s="44">
        <f>IFERROR(_xll.qlIndexFixing(Index6M,$H1877,TRUE,_xll.ohTrigger(RecalcTrigger,Trigger6M)),NA())</f>
        <v>1.2505388821512725E-2</v>
      </c>
      <c r="M1877" s="183">
        <f>IFERROR(_xll.qlIndexFixing(Index1Y,$H1877,TRUE,_xll.ohTrigger(RecalcTrigger,Trigger1Y)),NA())</f>
        <v>1.2810850167446788E-2</v>
      </c>
      <c r="N1877" s="182">
        <f>IFERROR(_xll.qlIndexFixing(ONIndex1M,I1877,TRUE,_xll.ohTrigger(RecalcTrigger,Trigger1M)),NA())</f>
        <v>1.2266324281107188E-2</v>
      </c>
      <c r="O1877" s="44">
        <f>IFERROR(_xll.qlIndexFixing(ONIndex3M,I1877,TRUE,_xll.ohTrigger(RecalcTrigger,Trigger3M)),NA())</f>
        <v>1.2457058057000481E-2</v>
      </c>
      <c r="P1877" s="44">
        <f>IFERROR(_xll.qlIndexFixing(ONIndex6M,I1877,TRUE,_xll.ohTrigger(RecalcTrigger,Trigger6M)),NA())</f>
        <v>1.2519664745074266E-2</v>
      </c>
      <c r="Q1877" s="183">
        <f>IFERROR(_xll.qlIndexFixing(ONIndex1Y,I1877,TRUE,_xll.ohTrigger(RecalcTrigger,Trigger1Y)),NA())</f>
        <v>1.2814323000949202E-2</v>
      </c>
    </row>
    <row r="1878" spans="2:17" x14ac:dyDescent="0.2">
      <c r="B1878" s="39" t="s">
        <v>42</v>
      </c>
      <c r="D1878" s="42">
        <f>_xll.qlCalendarAdvance(Calendar,$D1877,B1878,"f",FALSE)</f>
        <v>52755</v>
      </c>
      <c r="E1878" s="177">
        <f>_xll.qlInterestRateIndexValueDate(IndexON,D1878)</f>
        <v>52755</v>
      </c>
      <c r="F1878" s="193">
        <f>IFERROR(_xll.qlIndexFixing(IndexON,D1878,TRUE,_xll.ohTrigger(RecalcTrigger,TriggerON)),NA())</f>
        <v>1.231785786626638E-2</v>
      </c>
      <c r="H1878" s="42">
        <f>_xll.qlCalendarAdvance(Calendar,$H1877,B1878,"f",FALSE)</f>
        <v>52755</v>
      </c>
      <c r="I1878" s="177">
        <f>_xll.qlInterestRateIndexValueDate(Index1M,$H1878)</f>
        <v>52757</v>
      </c>
      <c r="J1878" s="182">
        <f>IFERROR(_xll.qlIndexFixing(Index1M,$H1878,TRUE,_xll.ohTrigger(RecalcTrigger,Trigger1M)),NA())</f>
        <v>1.2264322065911049E-2</v>
      </c>
      <c r="K1878" s="44">
        <f>IFERROR(_xll.qlIndexFixing(Index3M,H1878,TRUE,_xll.ohTrigger(RecalcTrigger,Trigger3M)),NA())</f>
        <v>1.2451991587856261E-2</v>
      </c>
      <c r="L1878" s="44">
        <f>IFERROR(_xll.qlIndexFixing(Index6M,$H1878,TRUE,_xll.ohTrigger(RecalcTrigger,Trigger6M)),NA())</f>
        <v>1.250103507387971E-2</v>
      </c>
      <c r="M1878" s="183">
        <f>IFERROR(_xll.qlIndexFixing(Index1Y,$H1878,TRUE,_xll.ohTrigger(RecalcTrigger,Trigger1Y)),NA())</f>
        <v>1.2807472535650177E-2</v>
      </c>
      <c r="N1878" s="182">
        <f>IFERROR(_xll.qlIndexFixing(ONIndex1M,I1878,TRUE,_xll.ohTrigger(RecalcTrigger,Trigger1M)),NA())</f>
        <v>1.2263112060857395E-2</v>
      </c>
      <c r="O1878" s="44">
        <f>IFERROR(_xll.qlIndexFixing(ONIndex3M,I1878,TRUE,_xll.ohTrigger(RecalcTrigger,Trigger3M)),NA())</f>
        <v>1.2453469895392644E-2</v>
      </c>
      <c r="P1878" s="44">
        <f>IFERROR(_xll.qlIndexFixing(ONIndex6M,I1878,TRUE,_xll.ohTrigger(RecalcTrigger,Trigger6M)),NA())</f>
        <v>1.2515368745837918E-2</v>
      </c>
      <c r="Q1878" s="183">
        <f>IFERROR(_xll.qlIndexFixing(ONIndex1Y,I1878,TRUE,_xll.ohTrigger(RecalcTrigger,Trigger1Y)),NA())</f>
        <v>1.2810886417691236E-2</v>
      </c>
    </row>
    <row r="1879" spans="2:17" x14ac:dyDescent="0.2">
      <c r="B1879" s="39" t="s">
        <v>42</v>
      </c>
      <c r="D1879" s="42">
        <f>_xll.qlCalendarAdvance(Calendar,$D1878,B1879,"f",FALSE)</f>
        <v>52762</v>
      </c>
      <c r="E1879" s="177">
        <f>_xll.qlInterestRateIndexValueDate(IndexON,D1879)</f>
        <v>52762</v>
      </c>
      <c r="F1879" s="193">
        <f>IFERROR(_xll.qlIndexFixing(IndexON,D1879,TRUE,_xll.ohTrigger(RecalcTrigger,TriggerON)),NA())</f>
        <v>1.2314378165498852E-2</v>
      </c>
      <c r="H1879" s="42">
        <f>_xll.qlCalendarAdvance(Calendar,$H1878,B1879,"f",FALSE)</f>
        <v>52762</v>
      </c>
      <c r="I1879" s="177">
        <f>_xll.qlInterestRateIndexValueDate(Index1M,$H1879)</f>
        <v>52764</v>
      </c>
      <c r="J1879" s="182">
        <f>IFERROR(_xll.qlIndexFixing(Index1M,$H1879,TRUE,_xll.ohTrigger(RecalcTrigger,Trigger1M)),NA())</f>
        <v>1.2261120179769824E-2</v>
      </c>
      <c r="K1879" s="44">
        <f>IFERROR(_xll.qlIndexFixing(Index3M,H1879,TRUE,_xll.ohTrigger(RecalcTrigger,Trigger3M)),NA())</f>
        <v>1.2448452366604539E-2</v>
      </c>
      <c r="L1879" s="44">
        <f>IFERROR(_xll.qlIndexFixing(Index6M,$H1879,TRUE,_xll.ohTrigger(RecalcTrigger,Trigger6M)),NA())</f>
        <v>1.2496678948106608E-2</v>
      </c>
      <c r="M1879" s="183">
        <f>IFERROR(_xll.qlIndexFixing(Index1Y,$H1879,TRUE,_xll.ohTrigger(RecalcTrigger,Trigger1Y)),NA())</f>
        <v>1.2804099211843589E-2</v>
      </c>
      <c r="N1879" s="182">
        <f>IFERROR(_xll.qlIndexFixing(ONIndex1M,I1879,TRUE,_xll.ohTrigger(RecalcTrigger,Trigger1M)),NA())</f>
        <v>1.2259904983134007E-2</v>
      </c>
      <c r="O1879" s="44">
        <f>IFERROR(_xll.qlIndexFixing(ONIndex3M,I1879,TRUE,_xll.ohTrigger(RecalcTrigger,Trigger3M)),NA())</f>
        <v>1.2449890215000536E-2</v>
      </c>
      <c r="P1879" s="44">
        <f>IFERROR(_xll.qlIndexFixing(ONIndex6M,I1879,TRUE,_xll.ohTrigger(RecalcTrigger,Trigger6M)),NA())</f>
        <v>1.2511070167544602E-2</v>
      </c>
      <c r="Q1879" s="183">
        <f>IFERROR(_xll.qlIndexFixing(ONIndex1Y,I1879,TRUE,_xll.ohTrigger(RecalcTrigger,Trigger1Y)),NA())</f>
        <v>1.2807453422603032E-2</v>
      </c>
    </row>
    <row r="1880" spans="2:17" x14ac:dyDescent="0.2">
      <c r="B1880" s="39" t="s">
        <v>42</v>
      </c>
      <c r="D1880" s="42">
        <f>_xll.qlCalendarAdvance(Calendar,$D1879,B1880,"f",FALSE)</f>
        <v>52769</v>
      </c>
      <c r="E1880" s="177">
        <f>_xll.qlInterestRateIndexValueDate(IndexON,D1880)</f>
        <v>52769</v>
      </c>
      <c r="F1880" s="193">
        <f>IFERROR(_xll.qlIndexFixing(IndexON,D1880,TRUE,_xll.ohTrigger(RecalcTrigger,TriggerON)),NA())</f>
        <v>1.2310903712773325E-2</v>
      </c>
      <c r="H1880" s="42">
        <f>_xll.qlCalendarAdvance(Calendar,$H1879,B1880,"f",FALSE)</f>
        <v>52769</v>
      </c>
      <c r="I1880" s="177">
        <f>_xll.qlInterestRateIndexValueDate(Index1M,$H1880)</f>
        <v>52771</v>
      </c>
      <c r="J1880" s="182">
        <f>IFERROR(_xll.qlIndexFixing(Index1M,$H1880,TRUE,_xll.ohTrigger(RecalcTrigger,Trigger1M)),NA())</f>
        <v>1.2257923547418503E-2</v>
      </c>
      <c r="K1880" s="44">
        <f>IFERROR(_xll.qlIndexFixing(Index3M,H1880,TRUE,_xll.ohTrigger(RecalcTrigger,Trigger3M)),NA())</f>
        <v>1.2444921977391396E-2</v>
      </c>
      <c r="L1880" s="44">
        <f>IFERROR(_xll.qlIndexFixing(Index6M,$H1880,TRUE,_xll.ohTrigger(RecalcTrigger,Trigger6M)),NA())</f>
        <v>1.2492320460911409E-2</v>
      </c>
      <c r="M1880" s="183">
        <f>IFERROR(_xll.qlIndexFixing(Index1Y,$H1880,TRUE,_xll.ohTrigger(RecalcTrigger,Trigger1Y)),NA())</f>
        <v>1.2800730222011494E-2</v>
      </c>
      <c r="N1880" s="182">
        <f>IFERROR(_xll.qlIndexFixing(ONIndex1M,I1880,TRUE,_xll.ohTrigger(RecalcTrigger,Trigger1M)),NA())</f>
        <v>1.2256703087505372E-2</v>
      </c>
      <c r="O1880" s="44">
        <f>IFERROR(_xll.qlIndexFixing(ONIndex3M,I1880,TRUE,_xll.ohTrigger(RecalcTrigger,Trigger3M)),NA())</f>
        <v>1.24463190620272E-2</v>
      </c>
      <c r="P1880" s="44">
        <f>IFERROR(_xll.qlIndexFixing(ONIndex6M,I1880,TRUE,_xll.ohTrigger(RecalcTrigger,Trigger6M)),NA())</f>
        <v>1.2506769026980891E-2</v>
      </c>
      <c r="Q1880" s="183">
        <f>IFERROR(_xll.qlIndexFixing(ONIndex1Y,I1880,TRUE,_xll.ohTrigger(RecalcTrigger,Trigger1Y)),NA())</f>
        <v>1.2804024041424E-2</v>
      </c>
    </row>
    <row r="1881" spans="2:17" x14ac:dyDescent="0.2">
      <c r="B1881" s="39" t="s">
        <v>42</v>
      </c>
      <c r="D1881" s="42">
        <f>_xll.qlCalendarAdvance(Calendar,$D1880,B1881,"f",FALSE)</f>
        <v>52776</v>
      </c>
      <c r="E1881" s="177">
        <f>_xll.qlInterestRateIndexValueDate(IndexON,D1881)</f>
        <v>52776</v>
      </c>
      <c r="F1881" s="193">
        <f>IFERROR(_xll.qlIndexFixing(IndexON,D1881,TRUE,_xll.ohTrigger(RecalcTrigger,TriggerON)),NA())</f>
        <v>1.2307434549656548E-2</v>
      </c>
      <c r="H1881" s="42">
        <f>_xll.qlCalendarAdvance(Calendar,$H1880,B1881,"f",FALSE)</f>
        <v>52776</v>
      </c>
      <c r="I1881" s="177">
        <f>_xll.qlInterestRateIndexValueDate(Index1M,$H1881)</f>
        <v>52778</v>
      </c>
      <c r="J1881" s="182">
        <f>IFERROR(_xll.qlIndexFixing(Index1M,$H1881,TRUE,_xll.ohTrigger(RecalcTrigger,Trigger1M)),NA())</f>
        <v>1.2254789225947861E-2</v>
      </c>
      <c r="K1881" s="44">
        <f>IFERROR(_xll.qlIndexFixing(Index3M,H1881,TRUE,_xll.ohTrigger(RecalcTrigger,Trigger3M)),NA())</f>
        <v>1.2441400466518055E-2</v>
      </c>
      <c r="L1881" s="44">
        <f>IFERROR(_xll.qlIndexFixing(Index6M,$H1881,TRUE,_xll.ohTrigger(RecalcTrigger,Trigger6M)),NA())</f>
        <v>1.2487959629012108E-2</v>
      </c>
      <c r="M1881" s="183">
        <f>IFERROR(_xll.qlIndexFixing(Index1Y,$H1881,TRUE,_xll.ohTrigger(RecalcTrigger,Trigger1Y)),NA())</f>
        <v>1.2797365592138586E-2</v>
      </c>
      <c r="N1881" s="182">
        <f>IFERROR(_xll.qlIndexFixing(ONIndex1M,I1881,TRUE,_xll.ohTrigger(RecalcTrigger,Trigger1M)),NA())</f>
        <v>1.2253506413779647E-2</v>
      </c>
      <c r="O1881" s="44">
        <f>IFERROR(_xll.qlIndexFixing(ONIndex3M,I1881,TRUE,_xll.ohTrigger(RecalcTrigger,Trigger3M)),NA())</f>
        <v>1.244275648259574E-2</v>
      </c>
      <c r="P1881" s="44">
        <f>IFERROR(_xll.qlIndexFixing(ONIndex6M,I1881,TRUE,_xll.ohTrigger(RecalcTrigger,Trigger6M)),NA())</f>
        <v>1.2502465340533675E-2</v>
      </c>
      <c r="Q1881" s="183">
        <f>IFERROR(_xll.qlIndexFixing(ONIndex1Y,I1881,TRUE,_xll.ohTrigger(RecalcTrigger,Trigger1Y)),NA())</f>
        <v>1.2800598300053423E-2</v>
      </c>
    </row>
    <row r="1882" spans="2:17" x14ac:dyDescent="0.2">
      <c r="B1882" s="39" t="s">
        <v>42</v>
      </c>
      <c r="D1882" s="42">
        <f>_xll.qlCalendarAdvance(Calendar,$D1881,B1882,"f",FALSE)</f>
        <v>52783</v>
      </c>
      <c r="E1882" s="177">
        <f>_xll.qlInterestRateIndexValueDate(IndexON,D1882)</f>
        <v>52783</v>
      </c>
      <c r="F1882" s="193">
        <f>IFERROR(_xll.qlIndexFixing(IndexON,D1882,TRUE,_xll.ohTrigger(RecalcTrigger,TriggerON)),NA())</f>
        <v>1.2303970717635337E-2</v>
      </c>
      <c r="H1882" s="42">
        <f>_xll.qlCalendarAdvance(Calendar,$H1881,B1882,"f",FALSE)</f>
        <v>52783</v>
      </c>
      <c r="I1882" s="177">
        <f>_xll.qlInterestRateIndexValueDate(Index1M,$H1882)</f>
        <v>52785</v>
      </c>
      <c r="J1882" s="182">
        <f>IFERROR(_xll.qlIndexFixing(Index1M,$H1882,TRUE,_xll.ohTrigger(RecalcTrigger,Trigger1M)),NA())</f>
        <v>1.2251546203020935E-2</v>
      </c>
      <c r="K1882" s="44">
        <f>IFERROR(_xll.qlIndexFixing(Index3M,H1882,TRUE,_xll.ohTrigger(RecalcTrigger,Trigger3M)),NA())</f>
        <v>1.2437887880283134E-2</v>
      </c>
      <c r="L1882" s="44">
        <f>IFERROR(_xll.qlIndexFixing(Index6M,$H1882,TRUE,_xll.ohTrigger(RecalcTrigger,Trigger6M)),NA())</f>
        <v>1.2483306913778526E-2</v>
      </c>
      <c r="M1882" s="183">
        <f>IFERROR(_xll.qlIndexFixing(Index1Y,$H1882,TRUE,_xll.ohTrigger(RecalcTrigger,Trigger1Y)),NA())</f>
        <v>1.2794005348208466E-2</v>
      </c>
      <c r="N1882" s="182">
        <f>IFERROR(_xll.qlIndexFixing(ONIndex1M,I1882,TRUE,_xll.ohTrigger(RecalcTrigger,Trigger1M)),NA())</f>
        <v>1.2250315001605117E-2</v>
      </c>
      <c r="O1882" s="44">
        <f>IFERROR(_xll.qlIndexFixing(ONIndex3M,I1882,TRUE,_xll.ohTrigger(RecalcTrigger,Trigger3M)),NA())</f>
        <v>1.2439202522989135E-2</v>
      </c>
      <c r="P1882" s="44">
        <f>IFERROR(_xll.qlIndexFixing(ONIndex6M,I1882,TRUE,_xll.ohTrigger(RecalcTrigger,Trigger6M)),NA())</f>
        <v>1.2498159124989527E-2</v>
      </c>
      <c r="Q1882" s="183">
        <f>IFERROR(_xll.qlIndexFixing(ONIndex1Y,I1882,TRUE,_xll.ohTrigger(RecalcTrigger,Trigger1Y)),NA())</f>
        <v>1.2797176223990903E-2</v>
      </c>
    </row>
    <row r="1883" spans="2:17" x14ac:dyDescent="0.2">
      <c r="B1883" s="39" t="s">
        <v>42</v>
      </c>
      <c r="D1883" s="42">
        <f>_xll.qlCalendarAdvance(Calendar,$D1882,B1883,"f",FALSE)</f>
        <v>52790</v>
      </c>
      <c r="E1883" s="177">
        <f>_xll.qlInterestRateIndexValueDate(IndexON,D1883)</f>
        <v>52790</v>
      </c>
      <c r="F1883" s="193">
        <f>IFERROR(_xll.qlIndexFixing(IndexON,D1883,TRUE,_xll.ohTrigger(RecalcTrigger,TriggerON)),NA())</f>
        <v>1.2300512258356378E-2</v>
      </c>
      <c r="H1883" s="42">
        <f>_xll.qlCalendarAdvance(Calendar,$H1882,B1883,"f",FALSE)</f>
        <v>52790</v>
      </c>
      <c r="I1883" s="177">
        <f>_xll.qlInterestRateIndexValueDate(Index1M,$H1883)</f>
        <v>52792</v>
      </c>
      <c r="J1883" s="182">
        <f>IFERROR(_xll.qlIndexFixing(Index1M,$H1883,TRUE,_xll.ohTrigger(RecalcTrigger,Trigger1M)),NA())</f>
        <v>1.2248365570446118E-2</v>
      </c>
      <c r="K1883" s="44">
        <f>IFERROR(_xll.qlIndexFixing(Index3M,H1883,TRUE,_xll.ohTrigger(RecalcTrigger,Trigger3M)),NA())</f>
        <v>1.2434384264983514E-2</v>
      </c>
      <c r="L1883" s="44">
        <f>IFERROR(_xll.qlIndexFixing(Index6M,$H1883,TRUE,_xll.ohTrigger(RecalcTrigger,Trigger6M)),NA())</f>
        <v>1.2478940512586516E-2</v>
      </c>
      <c r="M1883" s="183">
        <f>IFERROR(_xll.qlIndexFixing(Index1Y,$H1883,TRUE,_xll.ohTrigger(RecalcTrigger,Trigger1Y)),NA())</f>
        <v>1.2790649516204733E-2</v>
      </c>
      <c r="N1883" s="182">
        <f>IFERROR(_xll.qlIndexFixing(ONIndex1M,I1883,TRUE,_xll.ohTrigger(RecalcTrigger,Trigger1M)),NA())</f>
        <v>1.2247128890630066E-2</v>
      </c>
      <c r="O1883" s="44">
        <f>IFERROR(_xll.qlIndexFixing(ONIndex3M,I1883,TRUE,_xll.ohTrigger(RecalcTrigger,Trigger3M)),NA())</f>
        <v>1.243565722949036E-2</v>
      </c>
      <c r="P1883" s="44">
        <f>IFERROR(_xll.qlIndexFixing(ONIndex6M,I1883,TRUE,_xll.ohTrigger(RecalcTrigger,Trigger6M)),NA())</f>
        <v>1.2493850396895212E-2</v>
      </c>
      <c r="Q1883" s="183">
        <f>IFERROR(_xll.qlIndexFixing(ONIndex1Y,I1883,TRUE,_xll.ohTrigger(RecalcTrigger,Trigger1Y)),NA())</f>
        <v>1.2793757839135722E-2</v>
      </c>
    </row>
    <row r="1884" spans="2:17" x14ac:dyDescent="0.2">
      <c r="B1884" s="39" t="s">
        <v>42</v>
      </c>
      <c r="D1884" s="42">
        <f>_xll.qlCalendarAdvance(Calendar,$D1883,B1884,"f",FALSE)</f>
        <v>52797</v>
      </c>
      <c r="E1884" s="177">
        <f>_xll.qlInterestRateIndexValueDate(IndexON,D1884)</f>
        <v>52797</v>
      </c>
      <c r="F1884" s="193">
        <f>IFERROR(_xll.qlIndexFixing(IndexON,D1884,TRUE,_xll.ohTrigger(RecalcTrigger,TriggerON)),NA())</f>
        <v>1.2297059213306483E-2</v>
      </c>
      <c r="H1884" s="42">
        <f>_xll.qlCalendarAdvance(Calendar,$H1883,B1884,"f",FALSE)</f>
        <v>52797</v>
      </c>
      <c r="I1884" s="177">
        <f>_xll.qlInterestRateIndexValueDate(Index1M,$H1884)</f>
        <v>52799</v>
      </c>
      <c r="J1884" s="182">
        <f>IFERROR(_xll.qlIndexFixing(Index1M,$H1884,TRUE,_xll.ohTrigger(RecalcTrigger,Trigger1M)),NA())</f>
        <v>1.2245190350599067E-2</v>
      </c>
      <c r="K1884" s="44">
        <f>IFERROR(_xll.qlIndexFixing(Index3M,H1884,TRUE,_xll.ohTrigger(RecalcTrigger,Trigger3M)),NA())</f>
        <v>1.2430889666920414E-2</v>
      </c>
      <c r="L1884" s="44">
        <f>IFERROR(_xll.qlIndexFixing(Index6M,$H1884,TRUE,_xll.ohTrigger(RecalcTrigger,Trigger6M)),NA())</f>
        <v>1.2474571820344576E-2</v>
      </c>
      <c r="M1884" s="183">
        <f>IFERROR(_xll.qlIndexFixing(Index1Y,$H1884,TRUE,_xll.ohTrigger(RecalcTrigger,Trigger1Y)),NA())</f>
        <v>1.2787298122111421E-2</v>
      </c>
      <c r="N1884" s="182">
        <f>IFERROR(_xll.qlIndexFixing(ONIndex1M,I1884,TRUE,_xll.ohTrigger(RecalcTrigger,Trigger1M)),NA())</f>
        <v>1.2243948120662651E-2</v>
      </c>
      <c r="O1884" s="44">
        <f>IFERROR(_xll.qlIndexFixing(ONIndex3M,I1884,TRUE,_xll.ohTrigger(RecalcTrigger,Trigger3M)),NA())</f>
        <v>1.2432120647982714E-2</v>
      </c>
      <c r="P1884" s="44">
        <f>IFERROR(_xll.qlIndexFixing(ONIndex6M,I1884,TRUE,_xll.ohTrigger(RecalcTrigger,Trigger6M)),NA())</f>
        <v>1.2489539172877429E-2</v>
      </c>
      <c r="Q1884" s="183">
        <f>IFERROR(_xll.qlIndexFixing(ONIndex1Y,I1884,TRUE,_xll.ohTrigger(RecalcTrigger,Trigger1Y)),NA())</f>
        <v>1.2790343170907548E-2</v>
      </c>
    </row>
    <row r="1885" spans="2:17" x14ac:dyDescent="0.2">
      <c r="B1885" s="39" t="s">
        <v>42</v>
      </c>
      <c r="D1885" s="42">
        <f>_xll.qlCalendarAdvance(Calendar,$D1884,B1885,"f",FALSE)</f>
        <v>52804</v>
      </c>
      <c r="E1885" s="177">
        <f>_xll.qlInterestRateIndexValueDate(IndexON,D1885)</f>
        <v>52804</v>
      </c>
      <c r="F1885" s="193">
        <f>IFERROR(_xll.qlIndexFixing(IndexON,D1885,TRUE,_xll.ohTrigger(RecalcTrigger,TriggerON)),NA())</f>
        <v>1.2293611624052403E-2</v>
      </c>
      <c r="H1885" s="42">
        <f>_xll.qlCalendarAdvance(Calendar,$H1884,B1885,"f",FALSE)</f>
        <v>52804</v>
      </c>
      <c r="I1885" s="177">
        <f>_xll.qlInterestRateIndexValueDate(Index1M,$H1885)</f>
        <v>52806</v>
      </c>
      <c r="J1885" s="182">
        <f>IFERROR(_xll.qlIndexFixing(Index1M,$H1885,TRUE,_xll.ohTrigger(RecalcTrigger,Trigger1M)),NA())</f>
        <v>1.2242020583212998E-2</v>
      </c>
      <c r="K1885" s="44">
        <f>IFERROR(_xll.qlIndexFixing(Index3M,H1885,TRUE,_xll.ohTrigger(RecalcTrigger,Trigger3M)),NA())</f>
        <v>1.2427404132390718E-2</v>
      </c>
      <c r="L1885" s="44">
        <f>IFERROR(_xll.qlIndexFixing(Index6M,$H1885,TRUE,_xll.ohTrigger(RecalcTrigger,Trigger6M)),NA())</f>
        <v>1.2470200853771372E-2</v>
      </c>
      <c r="M1885" s="183">
        <f>IFERROR(_xll.qlIndexFixing(Index1Y,$H1885,TRUE,_xll.ohTrigger(RecalcTrigger,Trigger1Y)),NA())</f>
        <v>1.2783951191911256E-2</v>
      </c>
      <c r="N1885" s="182">
        <f>IFERROR(_xll.qlIndexFixing(ONIndex1M,I1885,TRUE,_xll.ohTrigger(RecalcTrigger,Trigger1M)),NA())</f>
        <v>1.2240772731191285E-2</v>
      </c>
      <c r="O1885" s="44">
        <f>IFERROR(_xll.qlIndexFixing(ONIndex3M,I1885,TRUE,_xll.ohTrigger(RecalcTrigger,Trigger3M)),NA())</f>
        <v>1.242859282482911E-2</v>
      </c>
      <c r="P1885" s="44">
        <f>IFERROR(_xll.qlIndexFixing(ONIndex6M,I1885,TRUE,_xll.ohTrigger(RecalcTrigger,Trigger6M)),NA())</f>
        <v>1.2485225469403005E-2</v>
      </c>
      <c r="Q1885" s="183">
        <f>IFERROR(_xll.qlIndexFixing(ONIndex1Y,I1885,TRUE,_xll.ohTrigger(RecalcTrigger,Trigger1Y)),NA())</f>
        <v>1.2786932245125726E-2</v>
      </c>
    </row>
    <row r="1886" spans="2:17" x14ac:dyDescent="0.2">
      <c r="B1886" s="39" t="s">
        <v>42</v>
      </c>
      <c r="D1886" s="42">
        <f>_xll.qlCalendarAdvance(Calendar,$D1885,B1886,"f",FALSE)</f>
        <v>52811</v>
      </c>
      <c r="E1886" s="177">
        <f>_xll.qlInterestRateIndexValueDate(IndexON,D1886)</f>
        <v>52811</v>
      </c>
      <c r="F1886" s="193">
        <f>IFERROR(_xll.qlIndexFixing(IndexON,D1886,TRUE,_xll.ohTrigger(RecalcTrigger,TriggerON)),NA())</f>
        <v>1.2290169532240824E-2</v>
      </c>
      <c r="H1886" s="42">
        <f>_xll.qlCalendarAdvance(Calendar,$H1885,B1886,"f",FALSE)</f>
        <v>52811</v>
      </c>
      <c r="I1886" s="177">
        <f>_xll.qlInterestRateIndexValueDate(Index1M,$H1886)</f>
        <v>52813</v>
      </c>
      <c r="J1886" s="182">
        <f>IFERROR(_xll.qlIndexFixing(Index1M,$H1886,TRUE,_xll.ohTrigger(RecalcTrigger,Trigger1M)),NA())</f>
        <v>1.2238856308023627E-2</v>
      </c>
      <c r="K1886" s="44">
        <f>IFERROR(_xll.qlIndexFixing(Index3M,H1886,TRUE,_xll.ohTrigger(RecalcTrigger,Trigger3M)),NA())</f>
        <v>1.242392770769217E-2</v>
      </c>
      <c r="L1886" s="44">
        <f>IFERROR(_xll.qlIndexFixing(Index6M,$H1886,TRUE,_xll.ohTrigger(RecalcTrigger,Trigger6M)),NA())</f>
        <v>1.2465827629585148E-2</v>
      </c>
      <c r="M1886" s="183">
        <f>IFERROR(_xll.qlIndexFixing(Index1Y,$H1886,TRUE,_xll.ohTrigger(RecalcTrigger,Trigger1Y)),NA())</f>
        <v>1.278060875158674E-2</v>
      </c>
      <c r="N1886" s="182">
        <f>IFERROR(_xll.qlIndexFixing(ONIndex1M,I1886,TRUE,_xll.ohTrigger(RecalcTrigger,Trigger1M)),NA())</f>
        <v>1.2237602762183997E-2</v>
      </c>
      <c r="O1886" s="44">
        <f>IFERROR(_xll.qlIndexFixing(ONIndex3M,I1886,TRUE,_xll.ohTrigger(RecalcTrigger,Trigger3M)),NA())</f>
        <v>1.2425073806232589E-2</v>
      </c>
      <c r="P1886" s="44">
        <f>IFERROR(_xll.qlIndexFixing(ONIndex6M,I1886,TRUE,_xll.ohTrigger(RecalcTrigger,Trigger6M)),NA())</f>
        <v>1.2480909303258514E-2</v>
      </c>
      <c r="Q1886" s="183">
        <f>IFERROR(_xll.qlIndexFixing(ONIndex1Y,I1886,TRUE,_xll.ohTrigger(RecalcTrigger,Trigger1Y)),NA())</f>
        <v>1.2783525087529668E-2</v>
      </c>
    </row>
    <row r="1887" spans="2:17" x14ac:dyDescent="0.2">
      <c r="B1887" s="39" t="s">
        <v>42</v>
      </c>
      <c r="D1887" s="42">
        <f>_xll.qlCalendarAdvance(Calendar,$D1886,B1887,"f",FALSE)</f>
        <v>52818</v>
      </c>
      <c r="E1887" s="177">
        <f>_xll.qlInterestRateIndexValueDate(IndexON,D1887)</f>
        <v>52818</v>
      </c>
      <c r="F1887" s="193">
        <f>IFERROR(_xll.qlIndexFixing(IndexON,D1887,TRUE,_xll.ohTrigger(RecalcTrigger,TriggerON)),NA())</f>
        <v>1.2286732979278625E-2</v>
      </c>
      <c r="H1887" s="42">
        <f>_xll.qlCalendarAdvance(Calendar,$H1886,B1887,"f",FALSE)</f>
        <v>52818</v>
      </c>
      <c r="I1887" s="177">
        <f>_xll.qlInterestRateIndexValueDate(Index1M,$H1887)</f>
        <v>52820</v>
      </c>
      <c r="J1887" s="182">
        <f>IFERROR(_xll.qlIndexFixing(Index1M,$H1887,TRUE,_xll.ohTrigger(RecalcTrigger,Trigger1M)),NA())</f>
        <v>1.2235697564759174E-2</v>
      </c>
      <c r="K1887" s="44">
        <f>IFERROR(_xll.qlIndexFixing(Index3M,H1887,TRUE,_xll.ohTrigger(RecalcTrigger,Trigger3M)),NA())</f>
        <v>1.2420460439125128E-2</v>
      </c>
      <c r="L1887" s="44">
        <f>IFERROR(_xll.qlIndexFixing(Index6M,$H1887,TRUE,_xll.ohTrigger(RecalcTrigger,Trigger6M)),NA())</f>
        <v>1.2461452164505003E-2</v>
      </c>
      <c r="M1887" s="183">
        <f>IFERROR(_xll.qlIndexFixing(Index1Y,$H1887,TRUE,_xll.ohTrigger(RecalcTrigger,Trigger1Y)),NA())</f>
        <v>1.2777270827121252E-2</v>
      </c>
      <c r="N1887" s="182">
        <f>IFERROR(_xll.qlIndexFixing(ONIndex1M,I1887,TRUE,_xll.ohTrigger(RecalcTrigger,Trigger1M)),NA())</f>
        <v>1.2234438253209134E-2</v>
      </c>
      <c r="O1887" s="44">
        <f>IFERROR(_xll.qlIndexFixing(ONIndex3M,I1887,TRUE,_xll.ohTrigger(RecalcTrigger,Trigger3M)),NA())</f>
        <v>1.2421563638156385E-2</v>
      </c>
      <c r="P1887" s="44">
        <f>IFERROR(_xll.qlIndexFixing(ONIndex6M,I1887,TRUE,_xll.ohTrigger(RecalcTrigger,Trigger6M)),NA())</f>
        <v>1.2476590690830847E-2</v>
      </c>
      <c r="Q1887" s="183">
        <f>IFERROR(_xll.qlIndexFixing(ONIndex1Y,I1887,TRUE,_xll.ohTrigger(RecalcTrigger,Trigger1Y)),NA())</f>
        <v>1.2780121723858784E-2</v>
      </c>
    </row>
    <row r="1888" spans="2:17" x14ac:dyDescent="0.2">
      <c r="B1888" s="39" t="s">
        <v>42</v>
      </c>
      <c r="D1888" s="42">
        <f>_xll.qlCalendarAdvance(Calendar,$D1887,B1888,"f",FALSE)</f>
        <v>52825</v>
      </c>
      <c r="E1888" s="177">
        <f>_xll.qlInterestRateIndexValueDate(IndexON,D1888)</f>
        <v>52825</v>
      </c>
      <c r="F1888" s="193">
        <f>IFERROR(_xll.qlIndexFixing(IndexON,D1888,TRUE,_xll.ohTrigger(RecalcTrigger,TriggerON)),NA())</f>
        <v>1.2283302006812491E-2</v>
      </c>
      <c r="H1888" s="42">
        <f>_xll.qlCalendarAdvance(Calendar,$H1887,B1888,"f",FALSE)</f>
        <v>52825</v>
      </c>
      <c r="I1888" s="177">
        <f>_xll.qlInterestRateIndexValueDate(Index1M,$H1888)</f>
        <v>52827</v>
      </c>
      <c r="J1888" s="182">
        <f>IFERROR(_xll.qlIndexFixing(Index1M,$H1888,TRUE,_xll.ohTrigger(RecalcTrigger,Trigger1M)),NA())</f>
        <v>1.2232544393157851E-2</v>
      </c>
      <c r="K1888" s="44">
        <f>IFERROR(_xll.qlIndexFixing(Index3M,H1888,TRUE,_xll.ohTrigger(RecalcTrigger,Trigger3M)),NA())</f>
        <v>1.2417002372987341E-2</v>
      </c>
      <c r="L1888" s="44">
        <f>IFERROR(_xll.qlIndexFixing(Index6M,$H1888,TRUE,_xll.ohTrigger(RecalcTrigger,Trigger6M)),NA())</f>
        <v>1.2457074475249606E-2</v>
      </c>
      <c r="M1888" s="183">
        <f>IFERROR(_xll.qlIndexFixing(Index1Y,$H1888,TRUE,_xll.ohTrigger(RecalcTrigger,Trigger1Y)),NA())</f>
        <v>1.2773937444496203E-2</v>
      </c>
      <c r="N1888" s="182">
        <f>IFERROR(_xll.qlIndexFixing(ONIndex1M,I1888,TRUE,_xll.ohTrigger(RecalcTrigger,Trigger1M)),NA())</f>
        <v>1.2231279243914983E-2</v>
      </c>
      <c r="O1888" s="44">
        <f>IFERROR(_xll.qlIndexFixing(ONIndex3M,I1888,TRUE,_xll.ohTrigger(RecalcTrigger,Trigger3M)),NA())</f>
        <v>1.2418062367043348E-2</v>
      </c>
      <c r="P1888" s="44">
        <f>IFERROR(_xll.qlIndexFixing(ONIndex6M,I1888,TRUE,_xll.ohTrigger(RecalcTrigger,Trigger6M)),NA())</f>
        <v>1.2472269648906575E-2</v>
      </c>
      <c r="Q1888" s="183">
        <f>IFERROR(_xll.qlIndexFixing(ONIndex1Y,I1888,TRUE,_xll.ohTrigger(RecalcTrigger,Trigger1Y)),NA())</f>
        <v>1.2776722179692612E-2</v>
      </c>
    </row>
    <row r="1889" spans="2:17" x14ac:dyDescent="0.2">
      <c r="B1889" s="39" t="s">
        <v>42</v>
      </c>
      <c r="D1889" s="42">
        <f>_xll.qlCalendarAdvance(Calendar,$D1888,B1889,"f",FALSE)</f>
        <v>52832</v>
      </c>
      <c r="E1889" s="177">
        <f>_xll.qlInterestRateIndexValueDate(IndexON,D1889)</f>
        <v>52832</v>
      </c>
      <c r="F1889" s="193">
        <f>IFERROR(_xll.qlIndexFixing(IndexON,D1889,TRUE,_xll.ohTrigger(RecalcTrigger,TriggerON)),NA())</f>
        <v>1.2279876656489108E-2</v>
      </c>
      <c r="H1889" s="42">
        <f>_xll.qlCalendarAdvance(Calendar,$H1888,B1889,"f",FALSE)</f>
        <v>52832</v>
      </c>
      <c r="I1889" s="177">
        <f>_xll.qlInterestRateIndexValueDate(Index1M,$H1889)</f>
        <v>52834</v>
      </c>
      <c r="J1889" s="182">
        <f>IFERROR(_xll.qlIndexFixing(Index1M,$H1889,TRUE,_xll.ohTrigger(RecalcTrigger,Trigger1M)),NA())</f>
        <v>1.2229396832955375E-2</v>
      </c>
      <c r="K1889" s="44">
        <f>IFERROR(_xll.qlIndexFixing(Index3M,H1889,TRUE,_xll.ohTrigger(RecalcTrigger,Trigger3M)),NA())</f>
        <v>1.2413553555575685E-2</v>
      </c>
      <c r="L1889" s="44">
        <f>IFERROR(_xll.qlIndexFixing(Index6M,$H1889,TRUE,_xll.ohTrigger(RecalcTrigger,Trigger6M)),NA())</f>
        <v>1.2452694578536335E-2</v>
      </c>
      <c r="M1889" s="183">
        <f>IFERROR(_xll.qlIndexFixing(Index1Y,$H1889,TRUE,_xll.ohTrigger(RecalcTrigger,Trigger1Y)),NA())</f>
        <v>1.2770608629694096E-2</v>
      </c>
      <c r="N1889" s="182">
        <f>IFERROR(_xll.qlIndexFixing(ONIndex1M,I1889,TRUE,_xll.ohTrigger(RecalcTrigger,Trigger1M)),NA())</f>
        <v>1.2228125774029763E-2</v>
      </c>
      <c r="O1889" s="44">
        <f>IFERROR(_xll.qlIndexFixing(ONIndex3M,I1889,TRUE,_xll.ohTrigger(RecalcTrigger,Trigger3M)),NA())</f>
        <v>1.2414570038936645E-2</v>
      </c>
      <c r="P1889" s="44">
        <f>IFERROR(_xll.qlIndexFixing(ONIndex6M,I1889,TRUE,_xll.ohTrigger(RecalcTrigger,Trigger6M)),NA())</f>
        <v>1.2467946194032464E-2</v>
      </c>
      <c r="Q1889" s="183">
        <f>IFERROR(_xll.qlIndexFixing(ONIndex1Y,I1889,TRUE,_xll.ohTrigger(RecalcTrigger,Trigger1Y)),NA())</f>
        <v>1.2773326480770564E-2</v>
      </c>
    </row>
    <row r="1890" spans="2:17" x14ac:dyDescent="0.2">
      <c r="B1890" s="39" t="s">
        <v>42</v>
      </c>
      <c r="D1890" s="42">
        <f>_xll.qlCalendarAdvance(Calendar,$D1889,B1890,"f",FALSE)</f>
        <v>52839</v>
      </c>
      <c r="E1890" s="177">
        <f>_xll.qlInterestRateIndexValueDate(IndexON,D1890)</f>
        <v>52839</v>
      </c>
      <c r="F1890" s="193">
        <f>IFERROR(_xll.qlIndexFixing(IndexON,D1890,TRUE,_xll.ohTrigger(RecalcTrigger,TriggerON)),NA())</f>
        <v>1.2276456969635419E-2</v>
      </c>
      <c r="H1890" s="42">
        <f>_xll.qlCalendarAdvance(Calendar,$H1889,B1890,"f",FALSE)</f>
        <v>52839</v>
      </c>
      <c r="I1890" s="177">
        <f>_xll.qlInterestRateIndexValueDate(Index1M,$H1890)</f>
        <v>52841</v>
      </c>
      <c r="J1890" s="182">
        <f>IFERROR(_xll.qlIndexFixing(Index1M,$H1890,TRUE,_xll.ohTrigger(RecalcTrigger,Trigger1M)),NA())</f>
        <v>1.2226254923879964E-2</v>
      </c>
      <c r="K1890" s="44">
        <f>IFERROR(_xll.qlIndexFixing(Index3M,H1890,TRUE,_xll.ohTrigger(RecalcTrigger,Trigger3M)),NA())</f>
        <v>1.2410144267237633E-2</v>
      </c>
      <c r="L1890" s="44">
        <f>IFERROR(_xll.qlIndexFixing(Index6M,$H1890,TRUE,_xll.ohTrigger(RecalcTrigger,Trigger6M)),NA())</f>
        <v>1.2448807166310248E-2</v>
      </c>
      <c r="M1890" s="183">
        <f>IFERROR(_xll.qlIndexFixing(Index1Y,$H1890,TRUE,_xll.ohTrigger(RecalcTrigger,Trigger1Y)),NA())</f>
        <v>1.2767284408696339E-2</v>
      </c>
      <c r="N1890" s="182">
        <f>IFERROR(_xll.qlIndexFixing(ONIndex1M,I1890,TRUE,_xll.ohTrigger(RecalcTrigger,Trigger1M)),NA())</f>
        <v>1.2224977883281696E-2</v>
      </c>
      <c r="O1890" s="44">
        <f>IFERROR(_xll.qlIndexFixing(ONIndex3M,I1890,TRUE,_xll.ohTrigger(RecalcTrigger,Trigger3M)),NA())</f>
        <v>1.2411086700119256E-2</v>
      </c>
      <c r="P1890" s="44">
        <f>IFERROR(_xll.qlIndexFixing(ONIndex6M,I1890,TRUE,_xll.ohTrigger(RecalcTrigger,Trigger6M)),NA())</f>
        <v>1.2463620342675341E-2</v>
      </c>
      <c r="Q1890" s="183">
        <f>IFERROR(_xll.qlIndexFixing(ONIndex1Y,I1890,TRUE,_xll.ohTrigger(RecalcTrigger,Trigger1Y)),NA())</f>
        <v>1.2769934652832049E-2</v>
      </c>
    </row>
    <row r="1891" spans="2:17" x14ac:dyDescent="0.2">
      <c r="B1891" s="39" t="s">
        <v>42</v>
      </c>
      <c r="D1891" s="42">
        <f>_xll.qlCalendarAdvance(Calendar,$D1890,B1891,"f",FALSE)</f>
        <v>52846</v>
      </c>
      <c r="E1891" s="177">
        <f>_xll.qlInterestRateIndexValueDate(IndexON,D1891)</f>
        <v>52846</v>
      </c>
      <c r="F1891" s="193">
        <f>IFERROR(_xll.qlIndexFixing(IndexON,D1891,TRUE,_xll.ohTrigger(RecalcTrigger,TriggerON)),NA())</f>
        <v>1.2273042988057981E-2</v>
      </c>
      <c r="H1891" s="42">
        <f>_xll.qlCalendarAdvance(Calendar,$H1890,B1891,"f",FALSE)</f>
        <v>52846</v>
      </c>
      <c r="I1891" s="177">
        <f>_xll.qlInterestRateIndexValueDate(Index1M,$H1891)</f>
        <v>52848</v>
      </c>
      <c r="J1891" s="182">
        <f>IFERROR(_xll.qlIndexFixing(Index1M,$H1891,TRUE,_xll.ohTrigger(RecalcTrigger,Trigger1M)),NA())</f>
        <v>1.2223118705669833E-2</v>
      </c>
      <c r="K1891" s="44">
        <f>IFERROR(_xll.qlIndexFixing(Index3M,H1891,TRUE,_xll.ohTrigger(RecalcTrigger,Trigger3M)),NA())</f>
        <v>1.2406713528261209E-2</v>
      </c>
      <c r="L1891" s="44">
        <f>IFERROR(_xll.qlIndexFixing(Index6M,$H1891,TRUE,_xll.ohTrigger(RecalcTrigger,Trigger6M)),NA())</f>
        <v>1.2444424408633026E-2</v>
      </c>
      <c r="M1891" s="183">
        <f>IFERROR(_xll.qlIndexFixing(Index1Y,$H1891,TRUE,_xll.ohTrigger(RecalcTrigger,Trigger1Y)),NA())</f>
        <v>1.2763964807484561E-2</v>
      </c>
      <c r="N1891" s="182">
        <f>IFERROR(_xll.qlIndexFixing(ONIndex1M,I1891,TRUE,_xll.ohTrigger(RecalcTrigger,Trigger1M)),NA())</f>
        <v>1.2221835611399001E-2</v>
      </c>
      <c r="O1891" s="44">
        <f>IFERROR(_xll.qlIndexFixing(ONIndex3M,I1891,TRUE,_xll.ohTrigger(RecalcTrigger,Trigger3M)),NA())</f>
        <v>1.2407612396554413E-2</v>
      </c>
      <c r="P1891" s="44">
        <f>IFERROR(_xll.qlIndexFixing(ONIndex6M,I1891,TRUE,_xll.ohTrigger(RecalcTrigger,Trigger6M)),NA())</f>
        <v>1.2459292111621778E-2</v>
      </c>
      <c r="Q1891" s="183">
        <f>IFERROR(_xll.qlIndexFixing(ONIndex1Y,I1891,TRUE,_xll.ohTrigger(RecalcTrigger,Trigger1Y)),NA())</f>
        <v>1.2766546721456606E-2</v>
      </c>
    </row>
    <row r="1892" spans="2:17" x14ac:dyDescent="0.2">
      <c r="B1892" s="39" t="s">
        <v>42</v>
      </c>
      <c r="D1892" s="42">
        <f>_xll.qlCalendarAdvance(Calendar,$D1891,B1892,"f",FALSE)</f>
        <v>52853</v>
      </c>
      <c r="E1892" s="177">
        <f>_xll.qlInterestRateIndexValueDate(IndexON,D1892)</f>
        <v>52853</v>
      </c>
      <c r="F1892" s="193">
        <f>IFERROR(_xll.qlIndexFixing(IndexON,D1892,TRUE,_xll.ohTrigger(RecalcTrigger,TriggerON)),NA())</f>
        <v>1.2269634753163672E-2</v>
      </c>
      <c r="H1892" s="42">
        <f>_xll.qlCalendarAdvance(Calendar,$H1891,B1892,"f",FALSE)</f>
        <v>52853</v>
      </c>
      <c r="I1892" s="177">
        <f>_xll.qlInterestRateIndexValueDate(Index1M,$H1892)</f>
        <v>52855</v>
      </c>
      <c r="J1892" s="182">
        <f>IFERROR(_xll.qlIndexFixing(Index1M,$H1892,TRUE,_xll.ohTrigger(RecalcTrigger,Trigger1M)),NA())</f>
        <v>1.2219988218058198E-2</v>
      </c>
      <c r="K1892" s="44">
        <f>IFERROR(_xll.qlIndexFixing(Index3M,H1892,TRUE,_xll.ohTrigger(RecalcTrigger,Trigger3M)),NA())</f>
        <v>1.2403292173245647E-2</v>
      </c>
      <c r="L1892" s="44">
        <f>IFERROR(_xll.qlIndexFixing(Index6M,$H1892,TRUE,_xll.ohTrigger(RecalcTrigger,Trigger6M)),NA())</f>
        <v>1.2440039487790688E-2</v>
      </c>
      <c r="M1892" s="183">
        <f>IFERROR(_xll.qlIndexFixing(Index1Y,$H1892,TRUE,_xll.ohTrigger(RecalcTrigger,Trigger1Y)),NA())</f>
        <v>1.2760649852039731E-2</v>
      </c>
      <c r="N1892" s="182">
        <f>IFERROR(_xll.qlIndexFixing(ONIndex1M,I1892,TRUE,_xll.ohTrigger(RecalcTrigger,Trigger1M)),NA())</f>
        <v>1.2218698998029964E-2</v>
      </c>
      <c r="O1892" s="44">
        <f>IFERROR(_xll.qlIndexFixing(ONIndex3M,I1892,TRUE,_xll.ohTrigger(RecalcTrigger,Trigger3M)),NA())</f>
        <v>1.2404147174605029E-2</v>
      </c>
      <c r="P1892" s="44">
        <f>IFERROR(_xll.qlIndexFixing(ONIndex6M,I1892,TRUE,_xll.ohTrigger(RecalcTrigger,Trigger6M)),NA())</f>
        <v>1.2454961517258667E-2</v>
      </c>
      <c r="Q1892" s="183">
        <f>IFERROR(_xll.qlIndexFixing(ONIndex1Y,I1892,TRUE,_xll.ohTrigger(RecalcTrigger,Trigger1Y)),NA())</f>
        <v>1.2763162712463583E-2</v>
      </c>
    </row>
    <row r="1893" spans="2:17" x14ac:dyDescent="0.2">
      <c r="B1893" s="39" t="s">
        <v>42</v>
      </c>
      <c r="D1893" s="42">
        <f>_xll.qlCalendarAdvance(Calendar,$D1892,B1893,"f",FALSE)</f>
        <v>52860</v>
      </c>
      <c r="E1893" s="177">
        <f>_xll.qlInterestRateIndexValueDate(IndexON,D1893)</f>
        <v>52860</v>
      </c>
      <c r="F1893" s="193">
        <f>IFERROR(_xll.qlIndexFixing(IndexON,D1893,TRUE,_xll.ohTrigger(RecalcTrigger,TriggerON)),NA())</f>
        <v>1.2266232306519242E-2</v>
      </c>
      <c r="H1893" s="42">
        <f>_xll.qlCalendarAdvance(Calendar,$H1892,B1893,"f",FALSE)</f>
        <v>52860</v>
      </c>
      <c r="I1893" s="177">
        <f>_xll.qlInterestRateIndexValueDate(Index1M,$H1893)</f>
        <v>52862</v>
      </c>
      <c r="J1893" s="182">
        <f>IFERROR(_xll.qlIndexFixing(Index1M,$H1893,TRUE,_xll.ohTrigger(RecalcTrigger,Trigger1M)),NA())</f>
        <v>1.2216863500773278E-2</v>
      </c>
      <c r="K1893" s="44">
        <f>IFERROR(_xll.qlIndexFixing(Index3M,H1893,TRUE,_xll.ohTrigger(RecalcTrigger,Trigger3M)),NA())</f>
        <v>1.2399880248481829E-2</v>
      </c>
      <c r="L1893" s="44">
        <f>IFERROR(_xll.qlIndexFixing(Index6M,$H1893,TRUE,_xll.ohTrigger(RecalcTrigger,Trigger6M)),NA())</f>
        <v>1.243565242049517E-2</v>
      </c>
      <c r="M1893" s="183">
        <f>IFERROR(_xll.qlIndexFixing(Index1Y,$H1893,TRUE,_xll.ohTrigger(RecalcTrigger,Trigger1Y)),NA())</f>
        <v>1.2757339568342822E-2</v>
      </c>
      <c r="N1893" s="182">
        <f>IFERROR(_xll.qlIndexFixing(ONIndex1M,I1893,TRUE,_xll.ohTrigger(RecalcTrigger,Trigger1M)),NA())</f>
        <v>1.2215568082742934E-2</v>
      </c>
      <c r="O1893" s="44">
        <f>IFERROR(_xll.qlIndexFixing(ONIndex3M,I1893,TRUE,_xll.ohTrigger(RecalcTrigger,Trigger3M)),NA())</f>
        <v>1.2400691080314274E-2</v>
      </c>
      <c r="P1893" s="44">
        <f>IFERROR(_xll.qlIndexFixing(ONIndex6M,I1893,TRUE,_xll.ohTrigger(RecalcTrigger,Trigger6M)),NA())</f>
        <v>1.245062857637258E-2</v>
      </c>
      <c r="Q1893" s="183">
        <f>IFERROR(_xll.qlIndexFixing(ONIndex1Y,I1893,TRUE,_xll.ohTrigger(RecalcTrigger,Trigger1Y)),NA())</f>
        <v>1.2759782651432516E-2</v>
      </c>
    </row>
    <row r="1894" spans="2:17" x14ac:dyDescent="0.2">
      <c r="B1894" s="39" t="s">
        <v>42</v>
      </c>
      <c r="D1894" s="42">
        <f>_xll.qlCalendarAdvance(Calendar,$D1893,B1894,"f",FALSE)</f>
        <v>52867</v>
      </c>
      <c r="E1894" s="177">
        <f>_xll.qlInterestRateIndexValueDate(IndexON,D1894)</f>
        <v>52867</v>
      </c>
      <c r="F1894" s="193">
        <f>IFERROR(_xll.qlIndexFixing(IndexON,D1894,TRUE,_xll.ohTrigger(RecalcTrigger,TriggerON)),NA())</f>
        <v>1.2262835689771379E-2</v>
      </c>
      <c r="H1894" s="42">
        <f>_xll.qlCalendarAdvance(Calendar,$H1893,B1894,"f",FALSE)</f>
        <v>52867</v>
      </c>
      <c r="I1894" s="177">
        <f>_xll.qlInterestRateIndexValueDate(Index1M,$H1894)</f>
        <v>52869</v>
      </c>
      <c r="J1894" s="182">
        <f>IFERROR(_xll.qlIndexFixing(Index1M,$H1894,TRUE,_xll.ohTrigger(RecalcTrigger,Trigger1M)),NA())</f>
        <v>1.2213744593553288E-2</v>
      </c>
      <c r="K1894" s="44">
        <f>IFERROR(_xll.qlIndexFixing(Index3M,H1894,TRUE,_xll.ohTrigger(RecalcTrigger,Trigger3M)),NA())</f>
        <v>1.2396477800272058E-2</v>
      </c>
      <c r="L1894" s="44">
        <f>IFERROR(_xll.qlIndexFixing(Index6M,$H1894,TRUE,_xll.ohTrigger(RecalcTrigger,Trigger6M)),NA())</f>
        <v>1.2431263223461938E-2</v>
      </c>
      <c r="M1894" s="183">
        <f>IFERROR(_xll.qlIndexFixing(Index1Y,$H1894,TRUE,_xll.ohTrigger(RecalcTrigger,Trigger1Y)),NA())</f>
        <v>1.2754033982374147E-2</v>
      </c>
      <c r="N1894" s="182">
        <f>IFERROR(_xll.qlIndexFixing(ONIndex1M,I1894,TRUE,_xll.ohTrigger(RecalcTrigger,Trigger1M)),NA())</f>
        <v>1.2212442905505938E-2</v>
      </c>
      <c r="O1894" s="44">
        <f>IFERROR(_xll.qlIndexFixing(ONIndex3M,I1894,TRUE,_xll.ohTrigger(RecalcTrigger,Trigger3M)),NA())</f>
        <v>1.2397244160124998E-2</v>
      </c>
      <c r="P1894" s="44">
        <f>IFERROR(_xll.qlIndexFixing(ONIndex6M,I1894,TRUE,_xll.ohTrigger(RecalcTrigger,Trigger6M)),NA())</f>
        <v>1.2446293305430345E-2</v>
      </c>
      <c r="Q1894" s="183">
        <f>IFERROR(_xll.qlIndexFixing(ONIndex1Y,I1894,TRUE,_xll.ohTrigger(RecalcTrigger,Trigger1Y)),NA())</f>
        <v>1.275640656426269E-2</v>
      </c>
    </row>
    <row r="1895" spans="2:17" x14ac:dyDescent="0.2">
      <c r="B1895" s="39" t="s">
        <v>42</v>
      </c>
      <c r="D1895" s="42">
        <f>_xll.qlCalendarAdvance(Calendar,$D1894,B1895,"f",FALSE)</f>
        <v>52874</v>
      </c>
      <c r="E1895" s="177">
        <f>_xll.qlInterestRateIndexValueDate(IndexON,D1895)</f>
        <v>52874</v>
      </c>
      <c r="F1895" s="193">
        <f>IFERROR(_xll.qlIndexFixing(IndexON,D1895,TRUE,_xll.ohTrigger(RecalcTrigger,TriggerON)),NA())</f>
        <v>1.2259444944406894E-2</v>
      </c>
      <c r="H1895" s="42">
        <f>_xll.qlCalendarAdvance(Calendar,$H1894,B1895,"f",FALSE)</f>
        <v>52874</v>
      </c>
      <c r="I1895" s="177">
        <f>_xll.qlInterestRateIndexValueDate(Index1M,$H1895)</f>
        <v>52876</v>
      </c>
      <c r="J1895" s="182">
        <f>IFERROR(_xll.qlIndexFixing(Index1M,$H1895,TRUE,_xll.ohTrigger(RecalcTrigger,Trigger1M)),NA())</f>
        <v>1.2210631536133942E-2</v>
      </c>
      <c r="K1895" s="44">
        <f>IFERROR(_xll.qlIndexFixing(Index3M,H1895,TRUE,_xll.ohTrigger(RecalcTrigger,Trigger3M)),NA())</f>
        <v>1.2393057467060591E-2</v>
      </c>
      <c r="L1895" s="44">
        <f>IFERROR(_xll.qlIndexFixing(Index6M,$H1895,TRUE,_xll.ohTrigger(RecalcTrigger,Trigger6M)),NA())</f>
        <v>1.2426771546789081E-2</v>
      </c>
      <c r="M1895" s="183">
        <f>IFERROR(_xll.qlIndexFixing(Index1Y,$H1895,TRUE,_xll.ohTrigger(RecalcTrigger,Trigger1Y)),NA())</f>
        <v>1.2750733120114238E-2</v>
      </c>
      <c r="N1895" s="182">
        <f>IFERROR(_xll.qlIndexFixing(ONIndex1M,I1895,TRUE,_xll.ohTrigger(RecalcTrigger,Trigger1M)),NA())</f>
        <v>1.220932350580739E-2</v>
      </c>
      <c r="O1895" s="44">
        <f>IFERROR(_xll.qlIndexFixing(ONIndex3M,I1895,TRUE,_xll.ohTrigger(RecalcTrigger,Trigger3M)),NA())</f>
        <v>1.2393806459920498E-2</v>
      </c>
      <c r="P1895" s="44">
        <f>IFERROR(_xll.qlIndexFixing(ONIndex6M,I1895,TRUE,_xll.ohTrigger(RecalcTrigger,Trigger6M)),NA())</f>
        <v>1.2441955721218534E-2</v>
      </c>
      <c r="Q1895" s="183">
        <f>IFERROR(_xll.qlIndexFixing(ONIndex1Y,I1895,TRUE,_xll.ohTrigger(RecalcTrigger,Trigger1Y)),NA())</f>
        <v>1.275303447637377E-2</v>
      </c>
    </row>
    <row r="1896" spans="2:17" x14ac:dyDescent="0.2">
      <c r="B1896" s="39" t="s">
        <v>42</v>
      </c>
      <c r="D1896" s="42">
        <f>_xll.qlCalendarAdvance(Calendar,$D1895,B1896,"f",FALSE)</f>
        <v>52881</v>
      </c>
      <c r="E1896" s="177">
        <f>_xll.qlInterestRateIndexValueDate(IndexON,D1896)</f>
        <v>52881</v>
      </c>
      <c r="F1896" s="193">
        <f>IFERROR(_xll.qlIndexFixing(IndexON,D1896,TRUE,_xll.ohTrigger(RecalcTrigger,TriggerON)),NA())</f>
        <v>1.2256060111992539E-2</v>
      </c>
      <c r="H1896" s="42">
        <f>_xll.qlCalendarAdvance(Calendar,$H1895,B1896,"f",FALSE)</f>
        <v>52881</v>
      </c>
      <c r="I1896" s="177">
        <f>_xll.qlInterestRateIndexValueDate(Index1M,$H1896)</f>
        <v>52883</v>
      </c>
      <c r="J1896" s="182">
        <f>IFERROR(_xll.qlIndexFixing(Index1M,$H1896,TRUE,_xll.ohTrigger(RecalcTrigger,Trigger1M)),NA())</f>
        <v>1.2207524368243461E-2</v>
      </c>
      <c r="K1896" s="44">
        <f>IFERROR(_xll.qlIndexFixing(Index3M,H1896,TRUE,_xll.ohTrigger(RecalcTrigger,Trigger3M)),NA())</f>
        <v>1.2389674687080111E-2</v>
      </c>
      <c r="L1896" s="44">
        <f>IFERROR(_xll.qlIndexFixing(Index6M,$H1896,TRUE,_xll.ohTrigger(RecalcTrigger,Trigger6M)),NA())</f>
        <v>1.2422377845321811E-2</v>
      </c>
      <c r="M1896" s="183">
        <f>IFERROR(_xll.qlIndexFixing(Index1Y,$H1896,TRUE,_xll.ohTrigger(RecalcTrigger,Trigger1Y)),NA())</f>
        <v>1.274743700754319E-2</v>
      </c>
      <c r="N1896" s="182">
        <f>IFERROR(_xll.qlIndexFixing(ONIndex1M,I1896,TRUE,_xll.ohTrigger(RecalcTrigger,Trigger1M)),NA())</f>
        <v>1.2206209923375511E-2</v>
      </c>
      <c r="O1896" s="44">
        <f>IFERROR(_xll.qlIndexFixing(ONIndex3M,I1896,TRUE,_xll.ohTrigger(RecalcTrigger,Trigger3M)),NA())</f>
        <v>1.2390378025903814E-2</v>
      </c>
      <c r="P1896" s="44">
        <f>IFERROR(_xll.qlIndexFixing(ONIndex6M,I1896,TRUE,_xll.ohTrigger(RecalcTrigger,Trigger6M)),NA())</f>
        <v>1.2437615840124039E-2</v>
      </c>
      <c r="Q1896" s="183">
        <f>IFERROR(_xll.qlIndexFixing(ONIndex1Y,I1896,TRUE,_xll.ohTrigger(RecalcTrigger,Trigger1Y)),NA())</f>
        <v>1.2749666413585103E-2</v>
      </c>
    </row>
    <row r="1897" spans="2:17" x14ac:dyDescent="0.2">
      <c r="B1897" s="39" t="s">
        <v>42</v>
      </c>
      <c r="D1897" s="42">
        <f>_xll.qlCalendarAdvance(Calendar,$D1896,B1897,"f",FALSE)</f>
        <v>52888</v>
      </c>
      <c r="E1897" s="177">
        <f>_xll.qlInterestRateIndexValueDate(IndexON,D1897)</f>
        <v>52888</v>
      </c>
      <c r="F1897" s="193">
        <f>IFERROR(_xll.qlIndexFixing(IndexON,D1897,TRUE,_xll.ohTrigger(RecalcTrigger,TriggerON)),NA())</f>
        <v>1.2252681234095064E-2</v>
      </c>
      <c r="H1897" s="42">
        <f>_xll.qlCalendarAdvance(Calendar,$H1896,B1897,"f",FALSE)</f>
        <v>52888</v>
      </c>
      <c r="I1897" s="177">
        <f>_xll.qlInterestRateIndexValueDate(Index1M,$H1897)</f>
        <v>52890</v>
      </c>
      <c r="J1897" s="182">
        <f>IFERROR(_xll.qlIndexFixing(Index1M,$H1897,TRUE,_xll.ohTrigger(RecalcTrigger,Trigger1M)),NA())</f>
        <v>1.2204423129617559E-2</v>
      </c>
      <c r="K1897" s="44">
        <f>IFERROR(_xll.qlIndexFixing(Index3M,H1897,TRUE,_xll.ohTrigger(RecalcTrigger,Trigger3M)),NA())</f>
        <v>1.238630152620775E-2</v>
      </c>
      <c r="L1897" s="44">
        <f>IFERROR(_xll.qlIndexFixing(Index6M,$H1897,TRUE,_xll.ohTrigger(RecalcTrigger,Trigger6M)),NA())</f>
        <v>1.2417982065435347E-2</v>
      </c>
      <c r="M1897" s="183">
        <f>IFERROR(_xll.qlIndexFixing(Index1Y,$H1897,TRUE,_xll.ohTrigger(RecalcTrigger,Trigger1Y)),NA())</f>
        <v>1.2744145670640224E-2</v>
      </c>
      <c r="N1897" s="182">
        <f>IFERROR(_xll.qlIndexFixing(ONIndex1M,I1897,TRUE,_xll.ohTrigger(RecalcTrigger,Trigger1M)),NA())</f>
        <v>1.2203102198018456E-2</v>
      </c>
      <c r="O1897" s="44">
        <f>IFERROR(_xll.qlIndexFixing(ONIndex3M,I1897,TRUE,_xll.ohTrigger(RecalcTrigger,Trigger3M)),NA())</f>
        <v>1.2386958904357925E-2</v>
      </c>
      <c r="P1897" s="44">
        <f>IFERROR(_xll.qlIndexFixing(ONIndex6M,I1897,TRUE,_xll.ohTrigger(RecalcTrigger,Trigger6M)),NA())</f>
        <v>1.2433273678853496E-2</v>
      </c>
      <c r="Q1897" s="183">
        <f>IFERROR(_xll.qlIndexFixing(ONIndex1Y,I1897,TRUE,_xll.ohTrigger(RecalcTrigger,Trigger1Y)),NA())</f>
        <v>1.2746302401716036E-2</v>
      </c>
    </row>
    <row r="1898" spans="2:17" x14ac:dyDescent="0.2">
      <c r="B1898" s="39" t="s">
        <v>42</v>
      </c>
      <c r="D1898" s="42">
        <f>_xll.qlCalendarAdvance(Calendar,$D1897,B1898,"f",FALSE)</f>
        <v>52895</v>
      </c>
      <c r="E1898" s="177">
        <f>_xll.qlInterestRateIndexValueDate(IndexON,D1898)</f>
        <v>52895</v>
      </c>
      <c r="F1898" s="193">
        <f>IFERROR(_xll.qlIndexFixing(IndexON,D1898,TRUE,_xll.ohTrigger(RecalcTrigger,TriggerON)),NA())</f>
        <v>1.2249308352281219E-2</v>
      </c>
      <c r="H1898" s="42">
        <f>_xll.qlCalendarAdvance(Calendar,$H1897,B1898,"f",FALSE)</f>
        <v>52895</v>
      </c>
      <c r="I1898" s="177">
        <f>_xll.qlInterestRateIndexValueDate(Index1M,$H1898)</f>
        <v>52897</v>
      </c>
      <c r="J1898" s="182">
        <f>IFERROR(_xll.qlIndexFixing(Index1M,$H1898,TRUE,_xll.ohTrigger(RecalcTrigger,Trigger1M)),NA())</f>
        <v>1.2201327859989453E-2</v>
      </c>
      <c r="K1898" s="44">
        <f>IFERROR(_xll.qlIndexFixing(Index3M,H1898,TRUE,_xll.ohTrigger(RecalcTrigger,Trigger3M)),NA())</f>
        <v>1.2382938030740387E-2</v>
      </c>
      <c r="L1898" s="44">
        <f>IFERROR(_xll.qlIndexFixing(Index6M,$H1898,TRUE,_xll.ohTrigger(RecalcTrigger,Trigger6M)),NA())</f>
        <v>1.2413584223843352E-2</v>
      </c>
      <c r="M1898" s="183">
        <f>IFERROR(_xll.qlIndexFixing(Index1Y,$H1898,TRUE,_xll.ohTrigger(RecalcTrigger,Trigger1Y)),NA())</f>
        <v>1.2740859135385432E-2</v>
      </c>
      <c r="N1898" s="182">
        <f>IFERROR(_xll.qlIndexFixing(ONIndex1M,I1898,TRUE,_xll.ohTrigger(RecalcTrigger,Trigger1M)),NA())</f>
        <v>1.2200000369304576E-2</v>
      </c>
      <c r="O1898" s="44">
        <f>IFERROR(_xll.qlIndexFixing(ONIndex3M,I1898,TRUE,_xll.ohTrigger(RecalcTrigger,Trigger3M)),NA())</f>
        <v>1.2383549141485872E-2</v>
      </c>
      <c r="P1898" s="44">
        <f>IFERROR(_xll.qlIndexFixing(ONIndex6M,I1898,TRUE,_xll.ohTrigger(RecalcTrigger,Trigger6M)),NA())</f>
        <v>1.2428929254033605E-2</v>
      </c>
      <c r="Q1898" s="183">
        <f>IFERROR(_xll.qlIndexFixing(ONIndex1Y,I1898,TRUE,_xll.ohTrigger(RecalcTrigger,Trigger1Y)),NA())</f>
        <v>1.2742942466266172E-2</v>
      </c>
    </row>
    <row r="1899" spans="2:17" x14ac:dyDescent="0.2">
      <c r="B1899" s="39" t="s">
        <v>42</v>
      </c>
      <c r="D1899" s="42">
        <f>_xll.qlCalendarAdvance(Calendar,$D1898,B1899,"f",FALSE)</f>
        <v>52902</v>
      </c>
      <c r="E1899" s="177">
        <f>_xll.qlInterestRateIndexValueDate(IndexON,D1899)</f>
        <v>52902</v>
      </c>
      <c r="F1899" s="193">
        <f>IFERROR(_xll.qlIndexFixing(IndexON,D1899,TRUE,_xll.ohTrigger(RecalcTrigger,TriggerON)),NA())</f>
        <v>1.2245941508197689E-2</v>
      </c>
      <c r="H1899" s="42">
        <f>_xll.qlCalendarAdvance(Calendar,$H1898,B1899,"f",FALSE)</f>
        <v>52902</v>
      </c>
      <c r="I1899" s="177">
        <f>_xll.qlInterestRateIndexValueDate(Index1M,$H1899)</f>
        <v>52904</v>
      </c>
      <c r="J1899" s="182">
        <f>IFERROR(_xll.qlIndexFixing(Index1M,$H1899,TRUE,_xll.ohTrigger(RecalcTrigger,Trigger1M)),NA())</f>
        <v>1.2198238599094857E-2</v>
      </c>
      <c r="K1899" s="44">
        <f>IFERROR(_xll.qlIndexFixing(Index3M,H1899,TRUE,_xll.ohTrigger(RecalcTrigger,Trigger3M)),NA())</f>
        <v>1.2379584246978378E-2</v>
      </c>
      <c r="L1899" s="44">
        <f>IFERROR(_xll.qlIndexFixing(Index6M,$H1899,TRUE,_xll.ohTrigger(RecalcTrigger,Trigger6M)),NA())</f>
        <v>1.2409285877229994E-2</v>
      </c>
      <c r="M1899" s="183">
        <f>IFERROR(_xll.qlIndexFixing(Index1Y,$H1899,TRUE,_xll.ohTrigger(RecalcTrigger,Trigger1Y)),NA())</f>
        <v>1.2737577427757815E-2</v>
      </c>
      <c r="N1899" s="182">
        <f>IFERROR(_xll.qlIndexFixing(ONIndex1M,I1899,TRUE,_xll.ohTrigger(RecalcTrigger,Trigger1M)),NA())</f>
        <v>1.2196904476962089E-2</v>
      </c>
      <c r="O1899" s="44">
        <f>IFERROR(_xll.qlIndexFixing(ONIndex3M,I1899,TRUE,_xll.ohTrigger(RecalcTrigger,Trigger3M)),NA())</f>
        <v>1.2380148783490696E-2</v>
      </c>
      <c r="P1899" s="44">
        <f>IFERROR(_xll.qlIndexFixing(ONIndex6M,I1899,TRUE,_xll.ohTrigger(RecalcTrigger,Trigger6M)),NA())</f>
        <v>1.2424582582131194E-2</v>
      </c>
      <c r="Q1899" s="183">
        <f>IFERROR(_xll.qlIndexFixing(ONIndex1Y,I1899,TRUE,_xll.ohTrigger(RecalcTrigger,Trigger1Y)),NA())</f>
        <v>1.2739586633054856E-2</v>
      </c>
    </row>
    <row r="1900" spans="2:17" x14ac:dyDescent="0.2">
      <c r="B1900" s="39" t="s">
        <v>42</v>
      </c>
      <c r="D1900" s="42">
        <f>_xll.qlCalendarAdvance(Calendar,$D1899,B1900,"f",FALSE)</f>
        <v>52909</v>
      </c>
      <c r="E1900" s="177">
        <f>_xll.qlInterestRateIndexValueDate(IndexON,D1900)</f>
        <v>52909</v>
      </c>
      <c r="F1900" s="193">
        <f>IFERROR(_xll.qlIndexFixing(IndexON,D1900,TRUE,_xll.ohTrigger(RecalcTrigger,TriggerON)),NA())</f>
        <v>1.2242580743171416E-2</v>
      </c>
      <c r="H1900" s="42">
        <f>_xll.qlCalendarAdvance(Calendar,$H1899,B1900,"f",FALSE)</f>
        <v>52909</v>
      </c>
      <c r="I1900" s="177">
        <f>_xll.qlInterestRateIndexValueDate(Index1M,$H1900)</f>
        <v>52911</v>
      </c>
      <c r="J1900" s="182">
        <f>IFERROR(_xll.qlIndexFixing(Index1M,$H1900,TRUE,_xll.ohTrigger(RecalcTrigger,Trigger1M)),NA())</f>
        <v>1.2195155386661993E-2</v>
      </c>
      <c r="K1900" s="44">
        <f>IFERROR(_xll.qlIndexFixing(Index3M,H1900,TRUE,_xll.ohTrigger(RecalcTrigger,Trigger3M)),NA())</f>
        <v>1.2376240221216863E-2</v>
      </c>
      <c r="L1900" s="44">
        <f>IFERROR(_xll.qlIndexFixing(Index6M,$H1900,TRUE,_xll.ohTrigger(RecalcTrigger,Trigger6M)),NA())</f>
        <v>1.2404884252767071E-2</v>
      </c>
      <c r="M1900" s="183">
        <f>IFERROR(_xll.qlIndexFixing(Index1Y,$H1900,TRUE,_xll.ohTrigger(RecalcTrigger,Trigger1Y)),NA())</f>
        <v>1.2734300573735934E-2</v>
      </c>
      <c r="N1900" s="182">
        <f>IFERROR(_xll.qlIndexFixing(ONIndex1M,I1900,TRUE,_xll.ohTrigger(RecalcTrigger,Trigger1M)),NA())</f>
        <v>1.2193814560719218E-2</v>
      </c>
      <c r="O1900" s="44">
        <f>IFERROR(_xll.qlIndexFixing(ONIndex3M,I1900,TRUE,_xll.ohTrigger(RecalcTrigger,Trigger3M)),NA())</f>
        <v>1.2376757876335631E-2</v>
      </c>
      <c r="P1900" s="44">
        <f>IFERROR(_xll.qlIndexFixing(ONIndex6M,I1900,TRUE,_xll.ohTrigger(RecalcTrigger,Trigger6M)),NA())</f>
        <v>1.2420233679852899E-2</v>
      </c>
      <c r="Q1900" s="183">
        <f>IFERROR(_xll.qlIndexFixing(ONIndex1Y,I1900,TRUE,_xll.ohTrigger(RecalcTrigger,Trigger1Y)),NA())</f>
        <v>1.2736234927661627E-2</v>
      </c>
    </row>
    <row r="1901" spans="2:17" x14ac:dyDescent="0.2">
      <c r="B1901" s="39" t="s">
        <v>42</v>
      </c>
      <c r="D1901" s="42">
        <f>_xll.qlCalendarAdvance(Calendar,$D1900,B1901,"f",FALSE)</f>
        <v>52916</v>
      </c>
      <c r="E1901" s="177">
        <f>_xll.qlInterestRateIndexValueDate(IndexON,D1901)</f>
        <v>52916</v>
      </c>
      <c r="F1901" s="193">
        <f>IFERROR(_xll.qlIndexFixing(IndexON,D1901,TRUE,_xll.ohTrigger(RecalcTrigger,TriggerON)),NA())</f>
        <v>1.223922609900896E-2</v>
      </c>
      <c r="H1901" s="42">
        <f>_xll.qlCalendarAdvance(Calendar,$H1900,B1901,"f",FALSE)</f>
        <v>52916</v>
      </c>
      <c r="I1901" s="177">
        <f>_xll.qlInterestRateIndexValueDate(Index1M,$H1901)</f>
        <v>52918</v>
      </c>
      <c r="J1901" s="182">
        <f>IFERROR(_xll.qlIndexFixing(Index1M,$H1901,TRUE,_xll.ohTrigger(RecalcTrigger,Trigger1M)),NA())</f>
        <v>1.2192078262429074E-2</v>
      </c>
      <c r="K1901" s="44">
        <f>IFERROR(_xll.qlIndexFixing(Index3M,H1901,TRUE,_xll.ohTrigger(RecalcTrigger,Trigger3M)),NA())</f>
        <v>1.2372905999751851E-2</v>
      </c>
      <c r="L1901" s="44">
        <f>IFERROR(_xll.qlIndexFixing(Index6M,$H1901,TRUE,_xll.ohTrigger(RecalcTrigger,Trigger6M)),NA())</f>
        <v>1.240048061556235E-2</v>
      </c>
      <c r="M1901" s="183">
        <f>IFERROR(_xll.qlIndexFixing(Index1Y,$H1901,TRUE,_xll.ohTrigger(RecalcTrigger,Trigger1Y)),NA())</f>
        <v>1.2731028599298351E-2</v>
      </c>
      <c r="N1901" s="182">
        <f>IFERROR(_xll.qlIndexFixing(ONIndex1M,I1901,TRUE,_xll.ohTrigger(RecalcTrigger,Trigger1M)),NA())</f>
        <v>1.2190730660224247E-2</v>
      </c>
      <c r="O1901" s="44">
        <f>IFERROR(_xll.qlIndexFixing(ONIndex3M,I1901,TRUE,_xll.ohTrigger(RecalcTrigger,Trigger3M)),NA())</f>
        <v>1.237337646638359E-2</v>
      </c>
      <c r="P1901" s="44">
        <f>IFERROR(_xll.qlIndexFixing(ONIndex6M,I1901,TRUE,_xll.ohTrigger(RecalcTrigger,Trigger6M)),NA())</f>
        <v>1.2415882563665548E-2</v>
      </c>
      <c r="Q1901" s="183">
        <f>IFERROR(_xll.qlIndexFixing(ONIndex1Y,I1901,TRUE,_xll.ohTrigger(RecalcTrigger,Trigger1Y)),NA())</f>
        <v>1.2732887376065705E-2</v>
      </c>
    </row>
    <row r="1902" spans="2:17" x14ac:dyDescent="0.2">
      <c r="B1902" s="39" t="s">
        <v>42</v>
      </c>
      <c r="D1902" s="42">
        <f>_xll.qlCalendarAdvance(Calendar,$D1901,B1902,"f",FALSE)</f>
        <v>52923</v>
      </c>
      <c r="E1902" s="177">
        <f>_xll.qlInterestRateIndexValueDate(IndexON,D1902)</f>
        <v>52923</v>
      </c>
      <c r="F1902" s="193">
        <f>IFERROR(_xll.qlIndexFixing(IndexON,D1902,TRUE,_xll.ohTrigger(RecalcTrigger,TriggerON)),NA())</f>
        <v>1.2235877617117197E-2</v>
      </c>
      <c r="H1902" s="42">
        <f>_xll.qlCalendarAdvance(Calendar,$H1901,B1902,"f",FALSE)</f>
        <v>52923</v>
      </c>
      <c r="I1902" s="177">
        <f>_xll.qlInterestRateIndexValueDate(Index1M,$H1902)</f>
        <v>52925</v>
      </c>
      <c r="J1902" s="182">
        <f>IFERROR(_xll.qlIndexFixing(Index1M,$H1902,TRUE,_xll.ohTrigger(RecalcTrigger,Trigger1M)),NA())</f>
        <v>1.2188994756093505E-2</v>
      </c>
      <c r="K1902" s="44">
        <f>IFERROR(_xll.qlIndexFixing(Index3M,H1902,TRUE,_xll.ohTrigger(RecalcTrigger,Trigger3M)),NA())</f>
        <v>1.2369581628881094E-2</v>
      </c>
      <c r="L1902" s="44">
        <f>IFERROR(_xll.qlIndexFixing(Index6M,$H1902,TRUE,_xll.ohTrigger(RecalcTrigger,Trigger6M)),NA())</f>
        <v>1.2396074982330418E-2</v>
      </c>
      <c r="M1902" s="183">
        <f>IFERROR(_xll.qlIndexFixing(Index1Y,$H1902,TRUE,_xll.ohTrigger(RecalcTrigger,Trigger1Y)),NA())</f>
        <v>1.2727761530424285E-2</v>
      </c>
      <c r="N1902" s="182">
        <f>IFERROR(_xll.qlIndexFixing(ONIndex1M,I1902,TRUE,_xll.ohTrigger(RecalcTrigger,Trigger1M)),NA())</f>
        <v>1.2187652815285333E-2</v>
      </c>
      <c r="O1902" s="44">
        <f>IFERROR(_xll.qlIndexFixing(ONIndex3M,I1902,TRUE,_xll.ohTrigger(RecalcTrigger,Trigger3M)),NA())</f>
        <v>1.2370004599757678E-2</v>
      </c>
      <c r="P1902" s="44">
        <f>IFERROR(_xll.qlIndexFixing(ONIndex6M,I1902,TRUE,_xll.ohTrigger(RecalcTrigger,Trigger6M)),NA())</f>
        <v>1.2411529250355713E-2</v>
      </c>
      <c r="Q1902" s="183">
        <f>IFERROR(_xll.qlIndexFixing(ONIndex1Y,I1902,TRUE,_xll.ohTrigger(RecalcTrigger,Trigger1Y)),NA())</f>
        <v>1.2729544003526883E-2</v>
      </c>
    </row>
    <row r="1903" spans="2:17" x14ac:dyDescent="0.2">
      <c r="B1903" s="39" t="s">
        <v>42</v>
      </c>
      <c r="D1903" s="42">
        <f>_xll.qlCalendarAdvance(Calendar,$D1902,B1903,"f",FALSE)</f>
        <v>52930</v>
      </c>
      <c r="E1903" s="177">
        <f>_xll.qlInterestRateIndexValueDate(IndexON,D1903)</f>
        <v>52930</v>
      </c>
      <c r="F1903" s="193">
        <f>IFERROR(_xll.qlIndexFixing(IndexON,D1903,TRUE,_xll.ohTrigger(RecalcTrigger,TriggerON)),NA())</f>
        <v>1.2232535339142814E-2</v>
      </c>
      <c r="H1903" s="42">
        <f>_xll.qlCalendarAdvance(Calendar,$H1902,B1903,"f",FALSE)</f>
        <v>52930</v>
      </c>
      <c r="I1903" s="177">
        <f>_xll.qlInterestRateIndexValueDate(Index1M,$H1903)</f>
        <v>52932</v>
      </c>
      <c r="J1903" s="182">
        <f>IFERROR(_xll.qlIndexFixing(Index1M,$H1903,TRUE,_xll.ohTrigger(RecalcTrigger,Trigger1M)),NA())</f>
        <v>1.218594243748844E-2</v>
      </c>
      <c r="K1903" s="44">
        <f>IFERROR(_xll.qlIndexFixing(Index3M,H1903,TRUE,_xll.ohTrigger(RecalcTrigger,Trigger3M)),NA())</f>
        <v>1.2366312602561713E-2</v>
      </c>
      <c r="L1903" s="44">
        <f>IFERROR(_xll.qlIndexFixing(Index6M,$H1903,TRUE,_xll.ohTrigger(RecalcTrigger,Trigger6M)),NA())</f>
        <v>1.2391564675303217E-2</v>
      </c>
      <c r="M1903" s="183">
        <f>IFERROR(_xll.qlIndexFixing(Index1Y,$H1903,TRUE,_xll.ohTrigger(RecalcTrigger,Trigger1Y)),NA())</f>
        <v>1.2724499393091204E-2</v>
      </c>
      <c r="N1903" s="182">
        <f>IFERROR(_xll.qlIndexFixing(ONIndex1M,I1903,TRUE,_xll.ohTrigger(RecalcTrigger,Trigger1M)),NA())</f>
        <v>1.2184581065550759E-2</v>
      </c>
      <c r="O1903" s="44">
        <f>IFERROR(_xll.qlIndexFixing(ONIndex3M,I1903,TRUE,_xll.ohTrigger(RecalcTrigger,Trigger3M)),NA())</f>
        <v>1.2366642322660937E-2</v>
      </c>
      <c r="P1903" s="44">
        <f>IFERROR(_xll.qlIndexFixing(ONIndex6M,I1903,TRUE,_xll.ohTrigger(RecalcTrigger,Trigger6M)),NA())</f>
        <v>1.2407173756470158E-2</v>
      </c>
      <c r="Q1903" s="183">
        <f>IFERROR(_xll.qlIndexFixing(ONIndex1Y,I1903,TRUE,_xll.ohTrigger(RecalcTrigger,Trigger1Y)),NA())</f>
        <v>1.2726204836104316E-2</v>
      </c>
    </row>
    <row r="1904" spans="2:17" x14ac:dyDescent="0.2">
      <c r="B1904" s="39" t="s">
        <v>42</v>
      </c>
      <c r="D1904" s="42">
        <f>_xll.qlCalendarAdvance(Calendar,$D1903,B1904,"f",FALSE)</f>
        <v>52937</v>
      </c>
      <c r="E1904" s="177">
        <f>_xll.qlInterestRateIndexValueDate(IndexON,D1904)</f>
        <v>52937</v>
      </c>
      <c r="F1904" s="193">
        <f>IFERROR(_xll.qlIndexFixing(IndexON,D1904,TRUE,_xll.ohTrigger(RecalcTrigger,TriggerON)),NA())</f>
        <v>1.2229199306492688E-2</v>
      </c>
      <c r="H1904" s="42">
        <f>_xll.qlCalendarAdvance(Calendar,$H1903,B1904,"f",FALSE)</f>
        <v>52937</v>
      </c>
      <c r="I1904" s="177">
        <f>_xll.qlInterestRateIndexValueDate(Index1M,$H1904)</f>
        <v>52939</v>
      </c>
      <c r="J1904" s="182">
        <f>IFERROR(_xll.qlIndexFixing(Index1M,$H1904,TRUE,_xll.ohTrigger(RecalcTrigger,Trigger1M)),NA())</f>
        <v>1.2182883816249657E-2</v>
      </c>
      <c r="K1904" s="44">
        <f>IFERROR(_xll.qlIndexFixing(Index3M,H1904,TRUE,_xll.ohTrigger(RecalcTrigger,Trigger3M)),NA())</f>
        <v>1.2363006860883985E-2</v>
      </c>
      <c r="L1904" s="44">
        <f>IFERROR(_xll.qlIndexFixing(Index6M,$H1904,TRUE,_xll.ohTrigger(RecalcTrigger,Trigger6M)),NA())</f>
        <v>1.2387154814476383E-2</v>
      </c>
      <c r="M1904" s="183">
        <f>IFERROR(_xll.qlIndexFixing(Index1Y,$H1904,TRUE,_xll.ohTrigger(RecalcTrigger,Trigger1Y)),NA())</f>
        <v>1.272124221327701E-2</v>
      </c>
      <c r="N1904" s="182">
        <f>IFERROR(_xll.qlIndexFixing(ONIndex1M,I1904,TRUE,_xll.ohTrigger(RecalcTrigger,Trigger1M)),NA())</f>
        <v>1.2181515450588876E-2</v>
      </c>
      <c r="O1904" s="44">
        <f>IFERROR(_xll.qlIndexFixing(ONIndex3M,I1904,TRUE,_xll.ohTrigger(RecalcTrigger,Trigger3M)),NA())</f>
        <v>1.2363289681216472E-2</v>
      </c>
      <c r="P1904" s="44">
        <f>IFERROR(_xll.qlIndexFixing(ONIndex6M,I1904,TRUE,_xll.ohTrigger(RecalcTrigger,Trigger6M)),NA())</f>
        <v>1.2402816098475711E-2</v>
      </c>
      <c r="Q1904" s="183">
        <f>IFERROR(_xll.qlIndexFixing(ONIndex1Y,I1904,TRUE,_xll.ohTrigger(RecalcTrigger,Trigger1Y)),NA())</f>
        <v>1.2722869899297606E-2</v>
      </c>
    </row>
    <row r="1905" spans="2:17" x14ac:dyDescent="0.2">
      <c r="B1905" s="39" t="s">
        <v>42</v>
      </c>
      <c r="D1905" s="42">
        <f>_xll.qlCalendarAdvance(Calendar,$D1904,B1905,"f",FALSE)</f>
        <v>52944</v>
      </c>
      <c r="E1905" s="177">
        <f>_xll.qlInterestRateIndexValueDate(IndexON,D1905)</f>
        <v>52944</v>
      </c>
      <c r="F1905" s="193">
        <f>IFERROR(_xll.qlIndexFixing(IndexON,D1905,TRUE,_xll.ohTrigger(RecalcTrigger,TriggerON)),NA())</f>
        <v>1.2225869560973379E-2</v>
      </c>
      <c r="H1905" s="42">
        <f>_xll.qlCalendarAdvance(Calendar,$H1904,B1905,"f",FALSE)</f>
        <v>52944</v>
      </c>
      <c r="I1905" s="177">
        <f>_xll.qlInterestRateIndexValueDate(Index1M,$H1905)</f>
        <v>52946</v>
      </c>
      <c r="J1905" s="182">
        <f>IFERROR(_xll.qlIndexFixing(Index1M,$H1905,TRUE,_xll.ohTrigger(RecalcTrigger,Trigger1M)),NA())</f>
        <v>1.2179831442138689E-2</v>
      </c>
      <c r="K1905" s="44">
        <f>IFERROR(_xll.qlIndexFixing(Index3M,H1905,TRUE,_xll.ohTrigger(RecalcTrigger,Trigger3M)),NA())</f>
        <v>1.2359711101332493E-2</v>
      </c>
      <c r="L1905" s="44">
        <f>IFERROR(_xll.qlIndexFixing(Index6M,$H1905,TRUE,_xll.ohTrigger(RecalcTrigger,Trigger6M)),NA())</f>
        <v>1.2382743008941419E-2</v>
      </c>
      <c r="M1905" s="183">
        <f>IFERROR(_xll.qlIndexFixing(Index1Y,$H1905,TRUE,_xll.ohTrigger(RecalcTrigger,Trigger1Y)),NA())</f>
        <v>1.2717990016959172E-2</v>
      </c>
      <c r="N1905" s="182">
        <f>IFERROR(_xll.qlIndexFixing(ONIndex1M,I1905,TRUE,_xll.ohTrigger(RecalcTrigger,Trigger1M)),NA())</f>
        <v>1.2178456010207839E-2</v>
      </c>
      <c r="O1905" s="44">
        <f>IFERROR(_xll.qlIndexFixing(ONIndex3M,I1905,TRUE,_xll.ohTrigger(RecalcTrigger,Trigger3M)),NA())</f>
        <v>1.235994672170726E-2</v>
      </c>
      <c r="P1905" s="44">
        <f>IFERROR(_xll.qlIndexFixing(ONIndex6M,I1905,TRUE,_xll.ohTrigger(RecalcTrigger,Trigger6M)),NA())</f>
        <v>1.2398456293079008E-2</v>
      </c>
      <c r="Q1905" s="183">
        <f>IFERROR(_xll.qlIndexFixing(ONIndex1Y,I1905,TRUE,_xll.ohTrigger(RecalcTrigger,Trigger1Y)),NA())</f>
        <v>1.2719539218846165E-2</v>
      </c>
    </row>
    <row r="1906" spans="2:17" x14ac:dyDescent="0.2">
      <c r="B1906" s="39" t="s">
        <v>42</v>
      </c>
      <c r="D1906" s="42">
        <f>_xll.qlCalendarAdvance(Calendar,$D1905,B1906,"f",FALSE)</f>
        <v>52951</v>
      </c>
      <c r="E1906" s="177">
        <f>_xll.qlInterestRateIndexValueDate(IndexON,D1906)</f>
        <v>52951</v>
      </c>
      <c r="F1906" s="193">
        <f>IFERROR(_xll.qlIndexFixing(IndexON,D1906,TRUE,_xll.ohTrigger(RecalcTrigger,TriggerON)),NA())</f>
        <v>1.2222546143911828E-2</v>
      </c>
      <c r="H1906" s="42">
        <f>_xll.qlCalendarAdvance(Calendar,$H1905,B1906,"f",FALSE)</f>
        <v>52951</v>
      </c>
      <c r="I1906" s="177">
        <f>_xll.qlInterestRateIndexValueDate(Index1M,$H1906)</f>
        <v>52953</v>
      </c>
      <c r="J1906" s="182">
        <f>IFERROR(_xll.qlIndexFixing(Index1M,$H1906,TRUE,_xll.ohTrigger(RecalcTrigger,Trigger1M)),NA())</f>
        <v>1.2176785354893749E-2</v>
      </c>
      <c r="K1906" s="44">
        <f>IFERROR(_xll.qlIndexFixing(Index3M,H1906,TRUE,_xll.ohTrigger(RecalcTrigger,Trigger3M)),NA())</f>
        <v>1.2356425370202651E-2</v>
      </c>
      <c r="L1906" s="44">
        <f>IFERROR(_xll.qlIndexFixing(Index6M,$H1906,TRUE,_xll.ohTrigger(RecalcTrigger,Trigger6M)),NA())</f>
        <v>1.2378329275411987E-2</v>
      </c>
      <c r="M1906" s="183">
        <f>IFERROR(_xll.qlIndexFixing(Index1Y,$H1906,TRUE,_xll.ohTrigger(RecalcTrigger,Trigger1Y)),NA())</f>
        <v>1.2714742830115157E-2</v>
      </c>
      <c r="N1906" s="182">
        <f>IFERROR(_xll.qlIndexFixing(ONIndex1M,I1906,TRUE,_xll.ohTrigger(RecalcTrigger,Trigger1M)),NA())</f>
        <v>1.217496711855226E-2</v>
      </c>
      <c r="O1906" s="44">
        <f>IFERROR(_xll.qlIndexFixing(ONIndex3M,I1906,TRUE,_xll.ohTrigger(RecalcTrigger,Trigger3M)),NA())</f>
        <v>1.2356138111080384E-2</v>
      </c>
      <c r="P1906" s="44">
        <f>IFERROR(_xll.qlIndexFixing(ONIndex6M,I1906,TRUE,_xll.ohTrigger(RecalcTrigger,Trigger6M)),NA())</f>
        <v>1.2393471050140548E-2</v>
      </c>
      <c r="Q1906" s="183">
        <f>IFERROR(_xll.qlIndexFixing(ONIndex1Y,I1906,TRUE,_xll.ohTrigger(RecalcTrigger,Trigger1Y)),NA())</f>
        <v>1.2715737971848995E-2</v>
      </c>
    </row>
    <row r="1907" spans="2:17" x14ac:dyDescent="0.2">
      <c r="B1907" s="39" t="s">
        <v>42</v>
      </c>
      <c r="D1907" s="42">
        <f>_xll.qlCalendarAdvance(Calendar,$D1906,B1907,"f",FALSE)</f>
        <v>52958</v>
      </c>
      <c r="E1907" s="177">
        <f>_xll.qlInterestRateIndexValueDate(IndexON,D1907)</f>
        <v>52958</v>
      </c>
      <c r="F1907" s="193">
        <f>IFERROR(_xll.qlIndexFixing(IndexON,D1907,TRUE,_xll.ohTrigger(RecalcTrigger,TriggerON)),NA())</f>
        <v>1.2219229097034656E-2</v>
      </c>
      <c r="H1907" s="42">
        <f>_xll.qlCalendarAdvance(Calendar,$H1906,B1907,"f",FALSE)</f>
        <v>52958</v>
      </c>
      <c r="I1907" s="177">
        <f>_xll.qlInterestRateIndexValueDate(Index1M,$H1907)</f>
        <v>52960</v>
      </c>
      <c r="J1907" s="182">
        <f>IFERROR(_xll.qlIndexFixing(Index1M,$H1907,TRUE,_xll.ohTrigger(RecalcTrigger,Trigger1M)),NA())</f>
        <v>1.2173745594243057E-2</v>
      </c>
      <c r="K1907" s="44">
        <f>IFERROR(_xll.qlIndexFixing(Index3M,H1907,TRUE,_xll.ohTrigger(RecalcTrigger,Trigger3M)),NA())</f>
        <v>1.2353149713786316E-2</v>
      </c>
      <c r="L1907" s="44">
        <f>IFERROR(_xll.qlIndexFixing(Index6M,$H1907,TRUE,_xll.ohTrigger(RecalcTrigger,Trigger6M)),NA())</f>
        <v>1.2373913630600433E-2</v>
      </c>
      <c r="M1907" s="183">
        <f>IFERROR(_xll.qlIndexFixing(Index1Y,$H1907,TRUE,_xll.ohTrigger(RecalcTrigger,Trigger1Y)),NA())</f>
        <v>1.2711500678721991E-2</v>
      </c>
      <c r="N1907" s="182">
        <f>IFERROR(_xll.qlIndexFixing(ONIndex1M,I1907,TRUE,_xll.ohTrigger(RecalcTrigger,Trigger1M)),NA())</f>
        <v>1.2172355811941316E-2</v>
      </c>
      <c r="O1907" s="44">
        <f>IFERROR(_xll.qlIndexFixing(ONIndex3M,I1907,TRUE,_xll.ohTrigger(RecalcTrigger,Trigger3M)),NA())</f>
        <v>1.2353290032907083E-2</v>
      </c>
      <c r="P1907" s="44">
        <f>IFERROR(_xll.qlIndexFixing(ONIndex6M,I1907,TRUE,_xll.ohTrigger(RecalcTrigger,Trigger6M)),NA())</f>
        <v>1.2389730306345825E-2</v>
      </c>
      <c r="Q1907" s="183">
        <f>IFERROR(_xll.qlIndexFixing(ONIndex1Y,I1907,TRUE,_xll.ohTrigger(RecalcTrigger,Trigger1Y)),NA())</f>
        <v>1.271289072996673E-2</v>
      </c>
    </row>
    <row r="1908" spans="2:17" x14ac:dyDescent="0.2">
      <c r="B1908" s="39" t="s">
        <v>42</v>
      </c>
      <c r="D1908" s="42">
        <f>_xll.qlCalendarAdvance(Calendar,$D1907,B1908,"f",FALSE)</f>
        <v>52965</v>
      </c>
      <c r="E1908" s="177">
        <f>_xll.qlInterestRateIndexValueDate(IndexON,D1908)</f>
        <v>52965</v>
      </c>
      <c r="F1908" s="193">
        <f>IFERROR(_xll.qlIndexFixing(IndexON,D1908,TRUE,_xll.ohTrigger(RecalcTrigger,TriggerON)),NA())</f>
        <v>1.2215918461748743E-2</v>
      </c>
      <c r="H1908" s="42">
        <f>_xll.qlCalendarAdvance(Calendar,$H1907,B1908,"f",FALSE)</f>
        <v>52965</v>
      </c>
      <c r="I1908" s="177">
        <f>_xll.qlInterestRateIndexValueDate(Index1M,$H1908)</f>
        <v>52967</v>
      </c>
      <c r="J1908" s="182">
        <f>IFERROR(_xll.qlIndexFixing(Index1M,$H1908,TRUE,_xll.ohTrigger(RecalcTrigger,Trigger1M)),NA())</f>
        <v>1.2170712199924827E-2</v>
      </c>
      <c r="K1908" s="44">
        <f>IFERROR(_xll.qlIndexFixing(Index3M,H1908,TRUE,_xll.ohTrigger(RecalcTrigger,Trigger3M)),NA())</f>
        <v>1.23498841783789E-2</v>
      </c>
      <c r="L1908" s="44">
        <f>IFERROR(_xll.qlIndexFixing(Index6M,$H1908,TRUE,_xll.ohTrigger(RecalcTrigger,Trigger6M)),NA())</f>
        <v>1.2369600202283497E-2</v>
      </c>
      <c r="M1908" s="183">
        <f>IFERROR(_xll.qlIndexFixing(Index1Y,$H1908,TRUE,_xll.ohTrigger(RecalcTrigger,Trigger1Y)),NA())</f>
        <v>1.2708263588756269E-2</v>
      </c>
      <c r="N1908" s="182">
        <f>IFERROR(_xll.qlIndexFixing(ONIndex1M,I1908,TRUE,_xll.ohTrigger(RecalcTrigger,Trigger1M)),NA())</f>
        <v>1.2169315133432335E-2</v>
      </c>
      <c r="O1908" s="44">
        <f>IFERROR(_xll.qlIndexFixing(ONIndex3M,I1908,TRUE,_xll.ohTrigger(RecalcTrigger,Trigger3M)),NA())</f>
        <v>1.23499763960222E-2</v>
      </c>
      <c r="P1908" s="44">
        <f>IFERROR(_xll.qlIndexFixing(ONIndex6M,I1908,TRUE,_xll.ohTrigger(RecalcTrigger,Trigger6M)),NA())</f>
        <v>1.2385364158422618E-2</v>
      </c>
      <c r="Q1908" s="183">
        <f>IFERROR(_xll.qlIndexFixing(ONIndex1Y,I1908,TRUE,_xll.ohTrigger(RecalcTrigger,Trigger1Y)),NA())</f>
        <v>1.2709572972857686E-2</v>
      </c>
    </row>
    <row r="1909" spans="2:17" x14ac:dyDescent="0.2">
      <c r="B1909" s="39" t="s">
        <v>42</v>
      </c>
      <c r="D1909" s="42">
        <f>_xll.qlCalendarAdvance(Calendar,$D1908,B1909,"f",FALSE)</f>
        <v>52972</v>
      </c>
      <c r="E1909" s="177">
        <f>_xll.qlInterestRateIndexValueDate(IndexON,D1909)</f>
        <v>52972</v>
      </c>
      <c r="F1909" s="193">
        <f>IFERROR(_xll.qlIndexFixing(IndexON,D1909,TRUE,_xll.ohTrigger(RecalcTrigger,TriggerON)),NA())</f>
        <v>1.2212614279780709E-2</v>
      </c>
      <c r="H1909" s="42">
        <f>_xll.qlCalendarAdvance(Calendar,$H1908,B1909,"f",FALSE)</f>
        <v>52972</v>
      </c>
      <c r="I1909" s="177">
        <f>_xll.qlInterestRateIndexValueDate(Index1M,$H1909)</f>
        <v>52974</v>
      </c>
      <c r="J1909" s="182">
        <f>IFERROR(_xll.qlIndexFixing(Index1M,$H1909,TRUE,_xll.ohTrigger(RecalcTrigger,Trigger1M)),NA())</f>
        <v>1.2167685211672274E-2</v>
      </c>
      <c r="K1909" s="44">
        <f>IFERROR(_xll.qlIndexFixing(Index3M,H1909,TRUE,_xll.ohTrigger(RecalcTrigger,Trigger3M)),NA())</f>
        <v>1.2346628810273153E-2</v>
      </c>
      <c r="L1909" s="44">
        <f>IFERROR(_xll.qlIndexFixing(Index6M,$H1909,TRUE,_xll.ohTrigger(RecalcTrigger,Trigger6M)),NA())</f>
        <v>1.2365181064817812E-2</v>
      </c>
      <c r="M1909" s="183">
        <f>IFERROR(_xll.qlIndexFixing(Index1Y,$H1909,TRUE,_xll.ohTrigger(RecalcTrigger,Trigger1Y)),NA())</f>
        <v>1.2705031586195015E-2</v>
      </c>
      <c r="N1909" s="182">
        <f>IFERROR(_xll.qlIndexFixing(ONIndex1M,I1909,TRUE,_xll.ohTrigger(RecalcTrigger,Trigger1M)),NA())</f>
        <v>1.2166280788337147E-2</v>
      </c>
      <c r="O1909" s="44">
        <f>IFERROR(_xll.qlIndexFixing(ONIndex3M,I1909,TRUE,_xll.ohTrigger(RecalcTrigger,Trigger3M)),NA())</f>
        <v>1.23466726258048E-2</v>
      </c>
      <c r="P1909" s="44">
        <f>IFERROR(_xll.qlIndexFixing(ONIndex6M,I1909,TRUE,_xll.ohTrigger(RecalcTrigger,Trigger6M)),NA())</f>
        <v>1.2380995929284211E-2</v>
      </c>
      <c r="Q1909" s="183">
        <f>IFERROR(_xll.qlIndexFixing(ONIndex1Y,I1909,TRUE,_xll.ohTrigger(RecalcTrigger,Trigger1Y)),NA())</f>
        <v>1.2706259574901679E-2</v>
      </c>
    </row>
    <row r="1910" spans="2:17" x14ac:dyDescent="0.2">
      <c r="B1910" s="39" t="s">
        <v>42</v>
      </c>
      <c r="D1910" s="42">
        <f>_xll.qlCalendarAdvance(Calendar,$D1909,B1910,"f",FALSE)</f>
        <v>52979</v>
      </c>
      <c r="E1910" s="177">
        <f>_xll.qlInterestRateIndexValueDate(IndexON,D1910)</f>
        <v>52979</v>
      </c>
      <c r="F1910" s="193">
        <f>IFERROR(_xll.qlIndexFixing(IndexON,D1910,TRUE,_xll.ohTrigger(RecalcTrigger,TriggerON)),NA())</f>
        <v>1.2209316592537434E-2</v>
      </c>
      <c r="H1910" s="42">
        <f>_xll.qlCalendarAdvance(Calendar,$H1909,B1910,"f",FALSE)</f>
        <v>52979</v>
      </c>
      <c r="I1910" s="177">
        <f>_xll.qlInterestRateIndexValueDate(Index1M,$H1910)</f>
        <v>52981</v>
      </c>
      <c r="J1910" s="182">
        <f>IFERROR(_xll.qlIndexFixing(Index1M,$H1910,TRUE,_xll.ohTrigger(RecalcTrigger,Trigger1M)),NA())</f>
        <v>1.2164664669213621E-2</v>
      </c>
      <c r="K1910" s="44">
        <f>IFERROR(_xll.qlIndexFixing(Index3M,H1910,TRUE,_xll.ohTrigger(RecalcTrigger,Trigger3M)),NA())</f>
        <v>1.2343383655763596E-2</v>
      </c>
      <c r="L1910" s="44">
        <f>IFERROR(_xll.qlIndexFixing(Index6M,$H1910,TRUE,_xll.ohTrigger(RecalcTrigger,Trigger6M)),NA())</f>
        <v>1.236076006502526E-2</v>
      </c>
      <c r="M1910" s="183">
        <f>IFERROR(_xll.qlIndexFixing(Index1Y,$H1910,TRUE,_xll.ohTrigger(RecalcTrigger,Trigger1Y)),NA())</f>
        <v>1.2701804697013947E-2</v>
      </c>
      <c r="N1910" s="182">
        <f>IFERROR(_xll.qlIndexFixing(ONIndex1M,I1910,TRUE,_xll.ohTrigger(RecalcTrigger,Trigger1M)),NA())</f>
        <v>1.2163252816144166E-2</v>
      </c>
      <c r="O1910" s="44">
        <f>IFERROR(_xll.qlIndexFixing(ONIndex3M,I1910,TRUE,_xll.ohTrigger(RecalcTrigger,Trigger3M)),NA())</f>
        <v>1.234337876813818E-2</v>
      </c>
      <c r="P1910" s="44">
        <f>IFERROR(_xll.qlIndexFixing(ONIndex6M,I1910,TRUE,_xll.ohTrigger(RecalcTrigger,Trigger6M)),NA())</f>
        <v>1.2376625635717176E-2</v>
      </c>
      <c r="Q1910" s="183">
        <f>IFERROR(_xll.qlIndexFixing(ONIndex1Y,I1910,TRUE,_xll.ohTrigger(RecalcTrigger,Trigger1Y)),NA())</f>
        <v>1.2702950561758186E-2</v>
      </c>
    </row>
    <row r="1911" spans="2:17" x14ac:dyDescent="0.2">
      <c r="B1911" s="39" t="s">
        <v>42</v>
      </c>
      <c r="D1911" s="42">
        <f>_xll.qlCalendarAdvance(Calendar,$D1910,B1911,"f",FALSE)</f>
        <v>52986</v>
      </c>
      <c r="E1911" s="177">
        <f>_xll.qlInterestRateIndexValueDate(IndexON,D1911)</f>
        <v>52986</v>
      </c>
      <c r="F1911" s="193">
        <f>IFERROR(_xll.qlIndexFixing(IndexON,D1911,TRUE,_xll.ohTrigger(RecalcTrigger,TriggerON)),NA())</f>
        <v>1.2206025441585666E-2</v>
      </c>
      <c r="H1911" s="42">
        <f>_xll.qlCalendarAdvance(Calendar,$H1910,B1911,"f",FALSE)</f>
        <v>52986</v>
      </c>
      <c r="I1911" s="177">
        <f>_xll.qlInterestRateIndexValueDate(Index1M,$H1911)</f>
        <v>52988</v>
      </c>
      <c r="J1911" s="182">
        <f>IFERROR(_xll.qlIndexFixing(Index1M,$H1911,TRUE,_xll.ohTrigger(RecalcTrigger,Trigger1M)),NA())</f>
        <v>1.2161650612282082E-2</v>
      </c>
      <c r="K1911" s="44">
        <f>IFERROR(_xll.qlIndexFixing(Index3M,H1911,TRUE,_xll.ohTrigger(RecalcTrigger,Trigger3M)),NA())</f>
        <v>1.2340148761143865E-2</v>
      </c>
      <c r="L1911" s="44">
        <f>IFERROR(_xll.qlIndexFixing(Index6M,$H1911,TRUE,_xll.ohTrigger(RecalcTrigger,Trigger6M)),NA())</f>
        <v>1.2356337219617776E-2</v>
      </c>
      <c r="M1911" s="183">
        <f>IFERROR(_xll.qlIndexFixing(Index1Y,$H1911,TRUE,_xll.ohTrigger(RecalcTrigger,Trigger1Y)),NA())</f>
        <v>1.2698582947189216E-2</v>
      </c>
      <c r="N1911" s="182">
        <f>IFERROR(_xll.qlIndexFixing(ONIndex1M,I1911,TRUE,_xll.ohTrigger(RecalcTrigger,Trigger1M)),NA())</f>
        <v>1.2160231256901355E-2</v>
      </c>
      <c r="O1911" s="44">
        <f>IFERROR(_xll.qlIndexFixing(ONIndex3M,I1911,TRUE,_xll.ohTrigger(RecalcTrigger,Trigger3M)),NA())</f>
        <v>1.2340094869545126E-2</v>
      </c>
      <c r="P1911" s="44">
        <f>IFERROR(_xll.qlIndexFixing(ONIndex6M,I1911,TRUE,_xll.ohTrigger(RecalcTrigger,Trigger6M)),NA())</f>
        <v>1.2372253294268276E-2</v>
      </c>
      <c r="Q1911" s="183">
        <f>IFERROR(_xll.qlIndexFixing(ONIndex1Y,I1911,TRUE,_xll.ohTrigger(RecalcTrigger,Trigger1Y)),NA())</f>
        <v>1.2699645959166617E-2</v>
      </c>
    </row>
    <row r="1912" spans="2:17" x14ac:dyDescent="0.2">
      <c r="B1912" s="39" t="s">
        <v>42</v>
      </c>
      <c r="D1912" s="42">
        <f>_xll.qlCalendarAdvance(Calendar,$D1911,B1912,"f",FALSE)</f>
        <v>52993</v>
      </c>
      <c r="E1912" s="177">
        <f>_xll.qlInterestRateIndexValueDate(IndexON,D1912)</f>
        <v>52993</v>
      </c>
      <c r="F1912" s="193">
        <f>IFERROR(_xll.qlIndexFixing(IndexON,D1912,TRUE,_xll.ohTrigger(RecalcTrigger,TriggerON)),NA())</f>
        <v>1.2202740868731965E-2</v>
      </c>
      <c r="H1912" s="42">
        <f>_xll.qlCalendarAdvance(Calendar,$H1911,B1912,"f",FALSE)</f>
        <v>52993</v>
      </c>
      <c r="I1912" s="177">
        <f>_xll.qlInterestRateIndexValueDate(Index1M,$H1912)</f>
        <v>52995</v>
      </c>
      <c r="J1912" s="182">
        <f>IFERROR(_xll.qlIndexFixing(Index1M,$H1912,TRUE,_xll.ohTrigger(RecalcTrigger,Trigger1M)),NA())</f>
        <v>1.2158679294591261E-2</v>
      </c>
      <c r="K1912" s="44">
        <f>IFERROR(_xll.qlIndexFixing(Index3M,H1912,TRUE,_xll.ohTrigger(RecalcTrigger,Trigger3M)),NA())</f>
        <v>1.2336941405928151E-2</v>
      </c>
      <c r="L1912" s="44">
        <f>IFERROR(_xll.qlIndexFixing(Index6M,$H1912,TRUE,_xll.ohTrigger(RecalcTrigger,Trigger6M)),NA())</f>
        <v>1.2351912545307297E-2</v>
      </c>
      <c r="M1912" s="183">
        <f>IFERROR(_xll.qlIndexFixing(Index1Y,$H1912,TRUE,_xll.ohTrigger(RecalcTrigger,Trigger1Y)),NA())</f>
        <v>1.2695366362696758E-2</v>
      </c>
      <c r="N1912" s="182">
        <f>IFERROR(_xll.qlIndexFixing(ONIndex1M,I1912,TRUE,_xll.ohTrigger(RecalcTrigger,Trigger1M)),NA())</f>
        <v>1.2157216150017192E-2</v>
      </c>
      <c r="O1912" s="44">
        <f>IFERROR(_xll.qlIndexFixing(ONIndex3M,I1912,TRUE,_xll.ohTrigger(RecalcTrigger,Trigger3M)),NA())</f>
        <v>1.2336820975988871E-2</v>
      </c>
      <c r="P1912" s="44">
        <f>IFERROR(_xll.qlIndexFixing(ONIndex6M,I1912,TRUE,_xll.ohTrigger(RecalcTrigger,Trigger6M)),NA())</f>
        <v>1.2367878921644149E-2</v>
      </c>
      <c r="Q1912" s="183">
        <f>IFERROR(_xll.qlIndexFixing(ONIndex1Y,I1912,TRUE,_xll.ohTrigger(RecalcTrigger,Trigger1Y)),NA())</f>
        <v>1.2696345792786445E-2</v>
      </c>
    </row>
    <row r="1913" spans="2:17" x14ac:dyDescent="0.2">
      <c r="B1913" s="39" t="s">
        <v>42</v>
      </c>
      <c r="D1913" s="42">
        <f>_xll.qlCalendarAdvance(Calendar,$D1912,B1913,"f",FALSE)</f>
        <v>53000</v>
      </c>
      <c r="E1913" s="177">
        <f>_xll.qlInterestRateIndexValueDate(IndexON,D1913)</f>
        <v>53000</v>
      </c>
      <c r="F1913" s="193">
        <f>IFERROR(_xll.qlIndexFixing(IndexON,D1913,TRUE,_xll.ohTrigger(RecalcTrigger,TriggerON)),NA())</f>
        <v>1.2199462915063464E-2</v>
      </c>
      <c r="H1913" s="42">
        <f>_xll.qlCalendarAdvance(Calendar,$H1912,B1913,"f",FALSE)</f>
        <v>53000</v>
      </c>
      <c r="I1913" s="177">
        <f>_xll.qlInterestRateIndexValueDate(Index1M,$H1913)</f>
        <v>53002</v>
      </c>
      <c r="J1913" s="182">
        <f>IFERROR(_xll.qlIndexFixing(Index1M,$H1913,TRUE,_xll.ohTrigger(RecalcTrigger,Trigger1M)),NA())</f>
        <v>1.2155676845444814E-2</v>
      </c>
      <c r="K1913" s="44">
        <f>IFERROR(_xll.qlIndexFixing(Index3M,H1913,TRUE,_xll.ohTrigger(RecalcTrigger,Trigger3M)),NA())</f>
        <v>1.2333726531913509E-2</v>
      </c>
      <c r="L1913" s="44">
        <f>IFERROR(_xll.qlIndexFixing(Index6M,$H1913,TRUE,_xll.ohTrigger(RecalcTrigger,Trigger6M)),NA())</f>
        <v>1.2347486058805757E-2</v>
      </c>
      <c r="M1913" s="183">
        <f>IFERROR(_xll.qlIndexFixing(Index1Y,$H1913,TRUE,_xll.ohTrigger(RecalcTrigger,Trigger1Y)),NA())</f>
        <v>1.2692154969511846E-2</v>
      </c>
      <c r="N1913" s="182">
        <f>IFERROR(_xll.qlIndexFixing(ONIndex1M,I1913,TRUE,_xll.ohTrigger(RecalcTrigger,Trigger1M)),NA())</f>
        <v>1.2154207535219896E-2</v>
      </c>
      <c r="O1913" s="44">
        <f>IFERROR(_xll.qlIndexFixing(ONIndex3M,I1913,TRUE,_xll.ohTrigger(RecalcTrigger,Trigger3M)),NA())</f>
        <v>1.2333557133752393E-2</v>
      </c>
      <c r="P1913" s="44">
        <f>IFERROR(_xll.qlIndexFixing(ONIndex6M,I1913,TRUE,_xll.ohTrigger(RecalcTrigger,Trigger6M)),NA())</f>
        <v>1.2363502534311621E-2</v>
      </c>
      <c r="Q1913" s="183">
        <f>IFERROR(_xll.qlIndexFixing(ONIndex1Y,I1913,TRUE,_xll.ohTrigger(RecalcTrigger,Trigger1Y)),NA())</f>
        <v>1.2693050088437019E-2</v>
      </c>
    </row>
    <row r="1914" spans="2:17" x14ac:dyDescent="0.2">
      <c r="B1914" s="39" t="s">
        <v>42</v>
      </c>
      <c r="D1914" s="42">
        <f>_xll.qlCalendarAdvance(Calendar,$D1913,B1914,"f",FALSE)</f>
        <v>53007</v>
      </c>
      <c r="E1914" s="177">
        <f>_xll.qlInterestRateIndexValueDate(IndexON,D1914)</f>
        <v>53007</v>
      </c>
      <c r="F1914" s="193">
        <f>IFERROR(_xll.qlIndexFixing(IndexON,D1914,TRUE,_xll.ohTrigger(RecalcTrigger,TriggerON)),NA())</f>
        <v>1.2196191622626529E-2</v>
      </c>
      <c r="H1914" s="42">
        <f>_xll.qlCalendarAdvance(Calendar,$H1913,B1914,"f",FALSE)</f>
        <v>53007</v>
      </c>
      <c r="I1914" s="177">
        <f>_xll.qlInterestRateIndexValueDate(Index1M,$H1914)</f>
        <v>53009</v>
      </c>
      <c r="J1914" s="182">
        <f>IFERROR(_xll.qlIndexFixing(Index1M,$H1914,TRUE,_xll.ohTrigger(RecalcTrigger,Trigger1M)),NA())</f>
        <v>1.2152680988687856E-2</v>
      </c>
      <c r="K1914" s="44">
        <f>IFERROR(_xll.qlIndexFixing(Index3M,H1914,TRUE,_xll.ohTrigger(RecalcTrigger,Trigger3M)),NA())</f>
        <v>1.2330522052976925E-2</v>
      </c>
      <c r="L1914" s="44">
        <f>IFERROR(_xll.qlIndexFixing(Index6M,$H1914,TRUE,_xll.ohTrigger(RecalcTrigger,Trigger6M)),NA())</f>
        <v>1.2343057776825093E-2</v>
      </c>
      <c r="M1914" s="183">
        <f>IFERROR(_xll.qlIndexFixing(Index1Y,$H1914,TRUE,_xll.ohTrigger(RecalcTrigger,Trigger1Y)),NA())</f>
        <v>1.268894879360976E-2</v>
      </c>
      <c r="N1914" s="182">
        <f>IFERROR(_xll.qlIndexFixing(ONIndex1M,I1914,TRUE,_xll.ohTrigger(RecalcTrigger,Trigger1M)),NA())</f>
        <v>1.215120545223769E-2</v>
      </c>
      <c r="O1914" s="44">
        <f>IFERROR(_xll.qlIndexFixing(ONIndex3M,I1914,TRUE,_xll.ohTrigger(RecalcTrigger,Trigger3M)),NA())</f>
        <v>1.2330303388958797E-2</v>
      </c>
      <c r="P1914" s="44">
        <f>IFERROR(_xll.qlIndexFixing(ONIndex6M,I1914,TRUE,_xll.ohTrigger(RecalcTrigger,Trigger6M)),NA())</f>
        <v>1.235912414897733E-2</v>
      </c>
      <c r="Q1914" s="183">
        <f>IFERROR(_xll.qlIndexFixing(ONIndex1Y,I1914,TRUE,_xll.ohTrigger(RecalcTrigger,Trigger1Y)),NA())</f>
        <v>1.2689758871697876E-2</v>
      </c>
    </row>
    <row r="1915" spans="2:17" x14ac:dyDescent="0.2">
      <c r="B1915" s="39" t="s">
        <v>42</v>
      </c>
      <c r="D1915" s="42">
        <f>_xll.qlCalendarAdvance(Calendar,$D1914,B1915,"f",FALSE)</f>
        <v>53014</v>
      </c>
      <c r="E1915" s="177">
        <f>_xll.qlInterestRateIndexValueDate(IndexON,D1915)</f>
        <v>53014</v>
      </c>
      <c r="F1915" s="193">
        <f>IFERROR(_xll.qlIndexFixing(IndexON,D1915,TRUE,_xll.ohTrigger(RecalcTrigger,TriggerON)),NA())</f>
        <v>1.2192927032748102E-2</v>
      </c>
      <c r="H1915" s="42">
        <f>_xll.qlCalendarAdvance(Calendar,$H1914,B1915,"f",FALSE)</f>
        <v>53014</v>
      </c>
      <c r="I1915" s="177">
        <f>_xll.qlInterestRateIndexValueDate(Index1M,$H1915)</f>
        <v>53016</v>
      </c>
      <c r="J1915" s="182">
        <f>IFERROR(_xll.qlIndexFixing(Index1M,$H1915,TRUE,_xll.ohTrigger(RecalcTrigger,Trigger1M)),NA())</f>
        <v>1.2149691764042903E-2</v>
      </c>
      <c r="K1915" s="44">
        <f>IFERROR(_xll.qlIndexFixing(Index3M,H1915,TRUE,_xll.ohTrigger(RecalcTrigger,Trigger3M)),NA())</f>
        <v>1.2327328015411254E-2</v>
      </c>
      <c r="L1915" s="44">
        <f>IFERROR(_xll.qlIndexFixing(Index6M,$H1915,TRUE,_xll.ohTrigger(RecalcTrigger,Trigger6M)),NA())</f>
        <v>1.2338627716075915E-2</v>
      </c>
      <c r="M1915" s="183">
        <f>IFERROR(_xll.qlIndexFixing(Index1Y,$H1915,TRUE,_xll.ohTrigger(RecalcTrigger,Trigger1Y)),NA())</f>
        <v>1.2685747860965338E-2</v>
      </c>
      <c r="N1915" s="182">
        <f>IFERROR(_xll.qlIndexFixing(ONIndex1M,I1915,TRUE,_xll.ohTrigger(RecalcTrigger,Trigger1M)),NA())</f>
        <v>1.2148209940878729E-2</v>
      </c>
      <c r="O1915" s="44">
        <f>IFERROR(_xll.qlIndexFixing(ONIndex3M,I1915,TRUE,_xll.ohTrigger(RecalcTrigger,Trigger3M)),NA())</f>
        <v>1.2327059787731187E-2</v>
      </c>
      <c r="P1915" s="44">
        <f>IFERROR(_xll.qlIndexFixing(ONIndex6M,I1915,TRUE,_xll.ohTrigger(RecalcTrigger,Trigger6M)),NA())</f>
        <v>1.2354743782188038E-2</v>
      </c>
      <c r="Q1915" s="183">
        <f>IFERROR(_xll.qlIndexFixing(ONIndex1Y,I1915,TRUE,_xll.ohTrigger(RecalcTrigger,Trigger1Y)),NA())</f>
        <v>1.2686472168308427E-2</v>
      </c>
    </row>
    <row r="1916" spans="2:17" x14ac:dyDescent="0.2">
      <c r="B1916" s="39" t="s">
        <v>42</v>
      </c>
      <c r="D1916" s="42">
        <f>_xll.qlCalendarAdvance(Calendar,$D1915,B1916,"f",FALSE)</f>
        <v>53021</v>
      </c>
      <c r="E1916" s="177">
        <f>_xll.qlInterestRateIndexValueDate(IndexON,D1916)</f>
        <v>53021</v>
      </c>
      <c r="F1916" s="193">
        <f>IFERROR(_xll.qlIndexFixing(IndexON,D1916,TRUE,_xll.ohTrigger(RecalcTrigger,TriggerON)),NA())</f>
        <v>1.2189669186994934E-2</v>
      </c>
      <c r="H1916" s="42">
        <f>_xll.qlCalendarAdvance(Calendar,$H1915,B1916,"f",FALSE)</f>
        <v>53021</v>
      </c>
      <c r="I1916" s="177">
        <f>_xll.qlInterestRateIndexValueDate(Index1M,$H1916)</f>
        <v>53023</v>
      </c>
      <c r="J1916" s="182">
        <f>IFERROR(_xll.qlIndexFixing(Index1M,$H1916,TRUE,_xll.ohTrigger(RecalcTrigger,Trigger1M)),NA())</f>
        <v>1.2146679001221183E-2</v>
      </c>
      <c r="K1916" s="44">
        <f>IFERROR(_xll.qlIndexFixing(Index3M,H1916,TRUE,_xll.ohTrigger(RecalcTrigger,Trigger3M)),NA())</f>
        <v>1.2324100675269168E-2</v>
      </c>
      <c r="L1916" s="44">
        <f>IFERROR(_xll.qlIndexFixing(Index6M,$H1916,TRUE,_xll.ohTrigger(RecalcTrigger,Trigger6M)),NA())</f>
        <v>1.2333664033161716E-2</v>
      </c>
      <c r="M1916" s="183">
        <f>IFERROR(_xll.qlIndexFixing(Index1Y,$H1916,TRUE,_xll.ohTrigger(RecalcTrigger,Trigger1Y)),NA())</f>
        <v>1.2682552197553857E-2</v>
      </c>
      <c r="N1916" s="182">
        <f>IFERROR(_xll.qlIndexFixing(ONIndex1M,I1916,TRUE,_xll.ohTrigger(RecalcTrigger,Trigger1M)),NA())</f>
        <v>1.2145221040711363E-2</v>
      </c>
      <c r="O1916" s="44">
        <f>IFERROR(_xll.qlIndexFixing(ONIndex3M,I1916,TRUE,_xll.ohTrigger(RecalcTrigger,Trigger3M)),NA())</f>
        <v>1.2323826376512415E-2</v>
      </c>
      <c r="P1916" s="44">
        <f>IFERROR(_xll.qlIndexFixing(ONIndex6M,I1916,TRUE,_xll.ohTrigger(RecalcTrigger,Trigger6M)),NA())</f>
        <v>1.235036145049051E-2</v>
      </c>
      <c r="Q1916" s="183">
        <f>IFERROR(_xll.qlIndexFixing(ONIndex1Y,I1916,TRUE,_xll.ohTrigger(RecalcTrigger,Trigger1Y)),NA())</f>
        <v>1.268319000384821E-2</v>
      </c>
    </row>
    <row r="1917" spans="2:17" x14ac:dyDescent="0.2">
      <c r="B1917" s="39" t="s">
        <v>42</v>
      </c>
      <c r="D1917" s="42">
        <f>_xll.qlCalendarAdvance(Calendar,$D1916,B1917,"f",FALSE)</f>
        <v>53028</v>
      </c>
      <c r="E1917" s="177">
        <f>_xll.qlInterestRateIndexValueDate(IndexON,D1917)</f>
        <v>53028</v>
      </c>
      <c r="F1917" s="193">
        <f>IFERROR(_xll.qlIndexFixing(IndexON,D1917,TRUE,_xll.ohTrigger(RecalcTrigger,TriggerON)),NA())</f>
        <v>1.218641812701371E-2</v>
      </c>
      <c r="H1917" s="42">
        <f>_xll.qlCalendarAdvance(Calendar,$H1916,B1917,"f",FALSE)</f>
        <v>53028</v>
      </c>
      <c r="I1917" s="177">
        <f>_xll.qlInterestRateIndexValueDate(Index1M,$H1917)</f>
        <v>53030</v>
      </c>
      <c r="J1917" s="182">
        <f>IFERROR(_xll.qlIndexFixing(Index1M,$H1917,TRUE,_xll.ohTrigger(RecalcTrigger,Trigger1M)),NA())</f>
        <v>1.2143697613828539E-2</v>
      </c>
      <c r="K1917" s="44">
        <f>IFERROR(_xll.qlIndexFixing(Index3M,H1917,TRUE,_xll.ohTrigger(RecalcTrigger,Trigger3M)),NA())</f>
        <v>1.232092961890385E-2</v>
      </c>
      <c r="L1917" s="44">
        <f>IFERROR(_xll.qlIndexFixing(Index6M,$H1917,TRUE,_xll.ohTrigger(RecalcTrigger,Trigger6M)),NA())</f>
        <v>1.2329229114690114E-2</v>
      </c>
      <c r="M1917" s="183">
        <f>IFERROR(_xll.qlIndexFixing(Index1Y,$H1917,TRUE,_xll.ohTrigger(RecalcTrigger,Trigger1Y)),NA())</f>
        <v>1.2679361829349279E-2</v>
      </c>
      <c r="N1917" s="182">
        <f>IFERROR(_xll.qlIndexFixing(ONIndex1M,I1917,TRUE,_xll.ohTrigger(RecalcTrigger,Trigger1M)),NA())</f>
        <v>1.2142238791383875E-2</v>
      </c>
      <c r="O1917" s="44">
        <f>IFERROR(_xll.qlIndexFixing(ONIndex3M,I1917,TRUE,_xll.ohTrigger(RecalcTrigger,Trigger3M)),NA())</f>
        <v>1.2320603201185776E-2</v>
      </c>
      <c r="P1917" s="44">
        <f>IFERROR(_xll.qlIndexFixing(ONIndex6M,I1917,TRUE,_xll.ohTrigger(RecalcTrigger,Trigger6M)),NA())</f>
        <v>1.2345977170591382E-2</v>
      </c>
      <c r="Q1917" s="183">
        <f>IFERROR(_xll.qlIndexFixing(ONIndex1Y,I1917,TRUE,_xll.ohTrigger(RecalcTrigger,Trigger1Y)),NA())</f>
        <v>1.2679912404136573E-2</v>
      </c>
    </row>
    <row r="1918" spans="2:17" x14ac:dyDescent="0.2">
      <c r="B1918" s="39" t="s">
        <v>42</v>
      </c>
      <c r="D1918" s="42">
        <f>_xll.qlCalendarAdvance(Calendar,$D1917,B1918,"f",FALSE)</f>
        <v>53035</v>
      </c>
      <c r="E1918" s="177">
        <f>_xll.qlInterestRateIndexValueDate(IndexON,D1918)</f>
        <v>53035</v>
      </c>
      <c r="F1918" s="193">
        <f>IFERROR(_xll.qlIndexFixing(IndexON,D1918,TRUE,_xll.ohTrigger(RecalcTrigger,TriggerON)),NA())</f>
        <v>1.2183173894211308E-2</v>
      </c>
      <c r="H1918" s="42">
        <f>_xll.qlCalendarAdvance(Calendar,$H1917,B1918,"f",FALSE)</f>
        <v>53035</v>
      </c>
      <c r="I1918" s="177">
        <f>_xll.qlInterestRateIndexValueDate(Index1M,$H1918)</f>
        <v>53037</v>
      </c>
      <c r="J1918" s="182">
        <f>IFERROR(_xll.qlIndexFixing(Index1M,$H1918,TRUE,_xll.ohTrigger(RecalcTrigger,Trigger1M)),NA())</f>
        <v>1.2140737146150715E-2</v>
      </c>
      <c r="K1918" s="44">
        <f>IFERROR(_xll.qlIndexFixing(Index3M,H1918,TRUE,_xll.ohTrigger(RecalcTrigger,Trigger3M)),NA())</f>
        <v>1.2317769153875035E-2</v>
      </c>
      <c r="L1918" s="44">
        <f>IFERROR(_xll.qlIndexFixing(Index6M,$H1918,TRUE,_xll.ohTrigger(RecalcTrigger,Trigger6M)),NA())</f>
        <v>1.2324792473528563E-2</v>
      </c>
      <c r="M1918" s="183">
        <f>IFERROR(_xll.qlIndexFixing(Index1Y,$H1918,TRUE,_xll.ohTrigger(RecalcTrigger,Trigger1Y)),NA())</f>
        <v>1.2676176782326003E-2</v>
      </c>
      <c r="N1918" s="182">
        <f>IFERROR(_xll.qlIndexFixing(ONIndex1M,I1918,TRUE,_xll.ohTrigger(RecalcTrigger,Trigger1M)),NA())</f>
        <v>1.2139263232784359E-2</v>
      </c>
      <c r="O1918" s="44">
        <f>IFERROR(_xll.qlIndexFixing(ONIndex3M,I1918,TRUE,_xll.ohTrigger(RecalcTrigger,Trigger3M)),NA())</f>
        <v>1.2317390307874376E-2</v>
      </c>
      <c r="P1918" s="44">
        <f>IFERROR(_xll.qlIndexFixing(ONIndex6M,I1918,TRUE,_xll.ohTrigger(RecalcTrigger,Trigger6M)),NA())</f>
        <v>1.2341590958957482E-2</v>
      </c>
      <c r="Q1918" s="183">
        <f>IFERROR(_xll.qlIndexFixing(ONIndex1Y,I1918,TRUE,_xll.ohTrigger(RecalcTrigger,Trigger1Y)),NA())</f>
        <v>1.2676639394832989E-2</v>
      </c>
    </row>
    <row r="1919" spans="2:17" x14ac:dyDescent="0.2">
      <c r="B1919" s="39" t="s">
        <v>42</v>
      </c>
      <c r="D1919" s="42">
        <f>_xll.qlCalendarAdvance(Calendar,$D1918,B1919,"f",FALSE)</f>
        <v>53042</v>
      </c>
      <c r="E1919" s="177">
        <f>_xll.qlInterestRateIndexValueDate(IndexON,D1919)</f>
        <v>53042</v>
      </c>
      <c r="F1919" s="193">
        <f>IFERROR(_xll.qlIndexFixing(IndexON,D1919,TRUE,_xll.ohTrigger(RecalcTrigger,TriggerON)),NA())</f>
        <v>1.2179936530234414E-2</v>
      </c>
      <c r="H1919" s="42">
        <f>_xll.qlCalendarAdvance(Calendar,$H1918,B1919,"f",FALSE)</f>
        <v>53042</v>
      </c>
      <c r="I1919" s="177">
        <f>_xll.qlInterestRateIndexValueDate(Index1M,$H1919)</f>
        <v>53044</v>
      </c>
      <c r="J1919" s="182">
        <f>IFERROR(_xll.qlIndexFixing(Index1M,$H1919,TRUE,_xll.ohTrigger(RecalcTrigger,Trigger1M)),NA())</f>
        <v>1.2137776403834399E-2</v>
      </c>
      <c r="K1919" s="44">
        <f>IFERROR(_xll.qlIndexFixing(Index3M,H1919,TRUE,_xll.ohTrigger(RecalcTrigger,Trigger3M)),NA())</f>
        <v>1.2314619326478734E-2</v>
      </c>
      <c r="L1919" s="44">
        <f>IFERROR(_xll.qlIndexFixing(Index6M,$H1919,TRUE,_xll.ohTrigger(RecalcTrigger,Trigger6M)),NA())</f>
        <v>1.2320354126391866E-2</v>
      </c>
      <c r="M1919" s="183">
        <f>IFERROR(_xll.qlIndexFixing(Index1Y,$H1919,TRUE,_xll.ohTrigger(RecalcTrigger,Trigger1Y)),NA())</f>
        <v>1.2672991358852376E-2</v>
      </c>
      <c r="N1919" s="182">
        <f>IFERROR(_xll.qlIndexFixing(ONIndex1M,I1919,TRUE,_xll.ohTrigger(RecalcTrigger,Trigger1M)),NA())</f>
        <v>1.2136294404481163E-2</v>
      </c>
      <c r="O1919" s="44">
        <f>IFERROR(_xll.qlIndexFixing(ONIndex3M,I1919,TRUE,_xll.ohTrigger(RecalcTrigger,Trigger3M)),NA())</f>
        <v>1.2314187743180938E-2</v>
      </c>
      <c r="P1919" s="44">
        <f>IFERROR(_xll.qlIndexFixing(ONIndex6M,I1919,TRUE,_xll.ohTrigger(RecalcTrigger,Trigger6M)),NA())</f>
        <v>1.2337202832295446E-2</v>
      </c>
      <c r="Q1919" s="183">
        <f>IFERROR(_xll.qlIndexFixing(ONIndex1Y,I1919,TRUE,_xll.ohTrigger(RecalcTrigger,Trigger1Y)),NA())</f>
        <v>1.267337100167687E-2</v>
      </c>
    </row>
    <row r="1920" spans="2:17" x14ac:dyDescent="0.2">
      <c r="B1920" s="39" t="s">
        <v>42</v>
      </c>
      <c r="D1920" s="42">
        <f>_xll.qlCalendarAdvance(Calendar,$D1919,B1920,"f",FALSE)</f>
        <v>53049</v>
      </c>
      <c r="E1920" s="177">
        <f>_xll.qlInterestRateIndexValueDate(IndexON,D1920)</f>
        <v>53049</v>
      </c>
      <c r="F1920" s="193">
        <f>IFERROR(_xll.qlIndexFixing(IndexON,D1920,TRUE,_xll.ohTrigger(RecalcTrigger,TriggerON)),NA())</f>
        <v>1.2176706076569843E-2</v>
      </c>
      <c r="H1920" s="42">
        <f>_xll.qlCalendarAdvance(Calendar,$H1919,B1920,"f",FALSE)</f>
        <v>53049</v>
      </c>
      <c r="I1920" s="177">
        <f>_xll.qlInterestRateIndexValueDate(Index1M,$H1920)</f>
        <v>53051</v>
      </c>
      <c r="J1920" s="182">
        <f>IFERROR(_xll.qlIndexFixing(Index1M,$H1920,TRUE,_xll.ohTrigger(RecalcTrigger,Trigger1M)),NA())</f>
        <v>1.2134840454717818E-2</v>
      </c>
      <c r="K1920" s="44">
        <f>IFERROR(_xll.qlIndexFixing(Index3M,H1920,TRUE,_xll.ohTrigger(RecalcTrigger,Trigger3M)),NA())</f>
        <v>1.2311480183008351E-2</v>
      </c>
      <c r="L1920" s="44">
        <f>IFERROR(_xll.qlIndexFixing(Index6M,$H1920,TRUE,_xll.ohTrigger(RecalcTrigger,Trigger6M)),NA())</f>
        <v>1.2316236508089046E-2</v>
      </c>
      <c r="M1920" s="183">
        <f>IFERROR(_xll.qlIndexFixing(Index1Y,$H1920,TRUE,_xll.ohTrigger(RecalcTrigger,Trigger1Y)),NA())</f>
        <v>1.2669822755718778E-2</v>
      </c>
      <c r="N1920" s="182">
        <f>IFERROR(_xll.qlIndexFixing(ONIndex1M,I1920,TRUE,_xll.ohTrigger(RecalcTrigger,Trigger1M)),NA())</f>
        <v>1.2133332346122572E-2</v>
      </c>
      <c r="O1920" s="44">
        <f>IFERROR(_xll.qlIndexFixing(ONIndex3M,I1920,TRUE,_xll.ohTrigger(RecalcTrigger,Trigger3M)),NA())</f>
        <v>1.2310995552908821E-2</v>
      </c>
      <c r="P1920" s="44">
        <f>IFERROR(_xll.qlIndexFixing(ONIndex6M,I1920,TRUE,_xll.ohTrigger(RecalcTrigger,Trigger6M)),NA())</f>
        <v>1.2332812807231974E-2</v>
      </c>
      <c r="Q1920" s="183">
        <f>IFERROR(_xll.qlIndexFixing(ONIndex1Y,I1920,TRUE,_xll.ohTrigger(RecalcTrigger,Trigger1Y)),NA())</f>
        <v>1.2670107250327689E-2</v>
      </c>
    </row>
    <row r="1921" spans="2:17" x14ac:dyDescent="0.2">
      <c r="B1921" s="39" t="s">
        <v>42</v>
      </c>
      <c r="D1921" s="42">
        <f>_xll.qlCalendarAdvance(Calendar,$D1920,B1921,"f",FALSE)</f>
        <v>53056</v>
      </c>
      <c r="E1921" s="177">
        <f>_xll.qlInterestRateIndexValueDate(IndexON,D1921)</f>
        <v>53056</v>
      </c>
      <c r="F1921" s="193">
        <f>IFERROR(_xll.qlIndexFixing(IndexON,D1921,TRUE,_xll.ohTrigger(RecalcTrigger,TriggerON)),NA())</f>
        <v>1.2173482574944217E-2</v>
      </c>
      <c r="H1921" s="42">
        <f>_xll.qlCalendarAdvance(Calendar,$H1920,B1921,"f",FALSE)</f>
        <v>53056</v>
      </c>
      <c r="I1921" s="177">
        <f>_xll.qlInterestRateIndexValueDate(Index1M,$H1921)</f>
        <v>53058</v>
      </c>
      <c r="J1921" s="182">
        <f>IFERROR(_xll.qlIndexFixing(Index1M,$H1921,TRUE,_xll.ohTrigger(RecalcTrigger,Trigger1M)),NA())</f>
        <v>1.2131875488313182E-2</v>
      </c>
      <c r="K1921" s="44">
        <f>IFERROR(_xll.qlIndexFixing(Index3M,H1921,TRUE,_xll.ohTrigger(RecalcTrigger,Trigger3M)),NA())</f>
        <v>1.2308362999609072E-2</v>
      </c>
      <c r="L1921" s="44">
        <f>IFERROR(_xll.qlIndexFixing(Index6M,$H1921,TRUE,_xll.ohTrigger(RecalcTrigger,Trigger6M)),NA())</f>
        <v>1.2311795594728281E-2</v>
      </c>
      <c r="M1921" s="183">
        <f>IFERROR(_xll.qlIndexFixing(Index1Y,$H1921,TRUE,_xll.ohTrigger(RecalcTrigger,Trigger1Y)),NA())</f>
        <v>1.2666653828081877E-2</v>
      </c>
      <c r="N1921" s="182">
        <f>IFERROR(_xll.qlIndexFixing(ONIndex1M,I1921,TRUE,_xll.ohTrigger(RecalcTrigger,Trigger1M)),NA())</f>
        <v>1.212953399712724E-2</v>
      </c>
      <c r="O1921" s="44">
        <f>IFERROR(_xll.qlIndexFixing(ONIndex3M,I1921,TRUE,_xll.ohTrigger(RecalcTrigger,Trigger3M)),NA())</f>
        <v>1.2306906626751157E-2</v>
      </c>
      <c r="P1921" s="44">
        <f>IFERROR(_xll.qlIndexFixing(ONIndex6M,I1921,TRUE,_xll.ohTrigger(RecalcTrigger,Trigger6M)),NA())</f>
        <v>1.2327165726349065E-2</v>
      </c>
      <c r="Q1921" s="183">
        <f>IFERROR(_xll.qlIndexFixing(ONIndex1Y,I1921,TRUE,_xll.ohTrigger(RecalcTrigger,Trigger1Y)),NA())</f>
        <v>1.266591786045268E-2</v>
      </c>
    </row>
    <row r="1922" spans="2:17" x14ac:dyDescent="0.2">
      <c r="B1922" s="39" t="s">
        <v>42</v>
      </c>
      <c r="D1922" s="42">
        <f>_xll.qlCalendarAdvance(Calendar,$D1921,B1922,"f",FALSE)</f>
        <v>53063</v>
      </c>
      <c r="E1922" s="177">
        <f>_xll.qlInterestRateIndexValueDate(IndexON,D1922)</f>
        <v>53063</v>
      </c>
      <c r="F1922" s="193">
        <f>IFERROR(_xll.qlIndexFixing(IndexON,D1922,TRUE,_xll.ohTrigger(RecalcTrigger,TriggerON)),NA())</f>
        <v>1.2170266066764412E-2</v>
      </c>
      <c r="H1922" s="42">
        <f>_xll.qlCalendarAdvance(Calendar,$H1921,B1922,"f",FALSE)</f>
        <v>53063</v>
      </c>
      <c r="I1922" s="177">
        <f>_xll.qlInterestRateIndexValueDate(Index1M,$H1922)</f>
        <v>53065</v>
      </c>
      <c r="J1922" s="182">
        <f>IFERROR(_xll.qlIndexFixing(Index1M,$H1922,TRUE,_xll.ohTrigger(RecalcTrigger,Trigger1M)),NA())</f>
        <v>1.2128935394569718E-2</v>
      </c>
      <c r="K1922" s="44">
        <f>IFERROR(_xll.qlIndexFixing(Index3M,H1922,TRUE,_xll.ohTrigger(RecalcTrigger,Trigger3M)),NA())</f>
        <v>1.2305244690823379E-2</v>
      </c>
      <c r="L1922" s="44">
        <f>IFERROR(_xll.qlIndexFixing(Index6M,$H1922,TRUE,_xll.ohTrigger(RecalcTrigger,Trigger6M)),NA())</f>
        <v>1.2307353021958296E-2</v>
      </c>
      <c r="M1922" s="183">
        <f>IFERROR(_xll.qlIndexFixing(Index1Y,$H1922,TRUE,_xll.ohTrigger(RecalcTrigger,Trigger1Y)),NA())</f>
        <v>1.2663490325521254E-2</v>
      </c>
      <c r="N1922" s="182">
        <f>IFERROR(_xll.qlIndexFixing(ONIndex1M,I1922,TRUE,_xll.ohTrigger(RecalcTrigger,Trigger1M)),NA())</f>
        <v>1.2127428698391896E-2</v>
      </c>
      <c r="O1922" s="44">
        <f>IFERROR(_xll.qlIndexFixing(ONIndex3M,I1922,TRUE,_xll.ohTrigger(RecalcTrigger,Trigger3M)),NA())</f>
        <v>1.2304642480520656E-2</v>
      </c>
      <c r="P1922" s="44">
        <f>IFERROR(_xll.qlIndexFixing(ONIndex6M,I1922,TRUE,_xll.ohTrigger(RecalcTrigger,Trigger6M)),NA())</f>
        <v>1.2324027128007842E-2</v>
      </c>
      <c r="Q1922" s="183">
        <f>IFERROR(_xll.qlIndexFixing(ONIndex1Y,I1922,TRUE,_xll.ohTrigger(RecalcTrigger,Trigger1Y)),NA())</f>
        <v>1.2663593775767978E-2</v>
      </c>
    </row>
    <row r="1923" spans="2:17" x14ac:dyDescent="0.2">
      <c r="B1923" s="39" t="s">
        <v>42</v>
      </c>
      <c r="D1923" s="42">
        <f>_xll.qlCalendarAdvance(Calendar,$D1922,B1923,"f",FALSE)</f>
        <v>53070</v>
      </c>
      <c r="E1923" s="177">
        <f>_xll.qlInterestRateIndexValueDate(IndexON,D1923)</f>
        <v>53070</v>
      </c>
      <c r="F1923" s="193">
        <f>IFERROR(_xll.qlIndexFixing(IndexON,D1923,TRUE,_xll.ohTrigger(RecalcTrigger,TriggerON)),NA())</f>
        <v>1.2167056593677117E-2</v>
      </c>
      <c r="H1923" s="42">
        <f>_xll.qlCalendarAdvance(Calendar,$H1922,B1923,"f",FALSE)</f>
        <v>53070</v>
      </c>
      <c r="I1923" s="177">
        <f>_xll.qlInterestRateIndexValueDate(Index1M,$H1923)</f>
        <v>53072</v>
      </c>
      <c r="J1923" s="182">
        <f>IFERROR(_xll.qlIndexFixing(Index1M,$H1923,TRUE,_xll.ohTrigger(RecalcTrigger,Trigger1M)),NA())</f>
        <v>1.2126002263151969E-2</v>
      </c>
      <c r="K1923" s="44">
        <f>IFERROR(_xll.qlIndexFixing(Index3M,H1923,TRUE,_xll.ohTrigger(RecalcTrigger,Trigger3M)),NA())</f>
        <v>1.2302137201150325E-2</v>
      </c>
      <c r="L1923" s="44">
        <f>IFERROR(_xll.qlIndexFixing(Index6M,$H1923,TRUE,_xll.ohTrigger(RecalcTrigger,Trigger6M)),NA())</f>
        <v>1.2302908806489654E-2</v>
      </c>
      <c r="M1923" s="183">
        <f>IFERROR(_xll.qlIndexFixing(Index1Y,$H1923,TRUE,_xll.ohTrigger(RecalcTrigger,Trigger1Y)),NA())</f>
        <v>1.2660332274009121E-2</v>
      </c>
      <c r="N1923" s="182">
        <f>IFERROR(_xll.qlIndexFixing(ONIndex1M,I1923,TRUE,_xll.ohTrigger(RecalcTrigger,Trigger1M)),NA())</f>
        <v>1.212448718831638E-2</v>
      </c>
      <c r="O1923" s="44">
        <f>IFERROR(_xll.qlIndexFixing(ONIndex3M,I1923,TRUE,_xll.ohTrigger(RecalcTrigger,Trigger3M)),NA())</f>
        <v>1.2301481690890625E-2</v>
      </c>
      <c r="P1923" s="44">
        <f>IFERROR(_xll.qlIndexFixing(ONIndex6M,I1923,TRUE,_xll.ohTrigger(RecalcTrigger,Trigger6M)),NA())</f>
        <v>1.2319631507020645E-2</v>
      </c>
      <c r="Q1923" s="183">
        <f>IFERROR(_xll.qlIndexFixing(ONIndex1Y,I1923,TRUE,_xll.ohTrigger(RecalcTrigger,Trigger1Y)),NA())</f>
        <v>1.2660344103956334E-2</v>
      </c>
    </row>
    <row r="1924" spans="2:17" x14ac:dyDescent="0.2">
      <c r="B1924" s="39" t="s">
        <v>42</v>
      </c>
      <c r="D1924" s="42">
        <f>_xll.qlCalendarAdvance(Calendar,$D1923,B1924,"f",FALSE)</f>
        <v>53077</v>
      </c>
      <c r="E1924" s="177">
        <f>_xll.qlInterestRateIndexValueDate(IndexON,D1924)</f>
        <v>53077</v>
      </c>
      <c r="F1924" s="193">
        <f>IFERROR(_xll.qlIndexFixing(IndexON,D1924,TRUE,_xll.ohTrigger(RecalcTrigger,TriggerON)),NA())</f>
        <v>1.2163854197169144E-2</v>
      </c>
      <c r="H1924" s="42">
        <f>_xll.qlCalendarAdvance(Calendar,$H1923,B1924,"f",FALSE)</f>
        <v>53077</v>
      </c>
      <c r="I1924" s="177">
        <f>_xll.qlInterestRateIndexValueDate(Index1M,$H1924)</f>
        <v>53079</v>
      </c>
      <c r="J1924" s="182">
        <f>IFERROR(_xll.qlIndexFixing(Index1M,$H1924,TRUE,_xll.ohTrigger(RecalcTrigger,Trigger1M)),NA())</f>
        <v>1.212307613378566E-2</v>
      </c>
      <c r="K1924" s="44">
        <f>IFERROR(_xll.qlIndexFixing(Index3M,H1924,TRUE,_xll.ohTrigger(RecalcTrigger,Trigger3M)),NA())</f>
        <v>1.2299040576882549E-2</v>
      </c>
      <c r="L1924" s="44">
        <f>IFERROR(_xll.qlIndexFixing(Index6M,$H1924,TRUE,_xll.ohTrigger(RecalcTrigger,Trigger6M)),NA())</f>
        <v>1.2298462965034673E-2</v>
      </c>
      <c r="M1924" s="183">
        <f>IFERROR(_xll.qlIndexFixing(Index1Y,$H1924,TRUE,_xll.ohTrigger(RecalcTrigger,Trigger1Y)),NA())</f>
        <v>1.2657179699518564E-2</v>
      </c>
      <c r="N1924" s="182">
        <f>IFERROR(_xll.qlIndexFixing(ONIndex1M,I1924,TRUE,_xll.ohTrigger(RecalcTrigger,Trigger1M)),NA())</f>
        <v>1.2121133949030138E-2</v>
      </c>
      <c r="O1924" s="44">
        <f>IFERROR(_xll.qlIndexFixing(ONIndex3M,I1924,TRUE,_xll.ohTrigger(RecalcTrigger,Trigger3M)),NA())</f>
        <v>1.2297882292271467E-2</v>
      </c>
      <c r="P1924" s="44">
        <f>IFERROR(_xll.qlIndexFixing(ONIndex6M,I1924,TRUE,_xll.ohTrigger(RecalcTrigger,Trigger6M)),NA())</f>
        <v>1.2314605697811842E-2</v>
      </c>
      <c r="Q1924" s="183">
        <f>IFERROR(_xll.qlIndexFixing(ONIndex1Y,I1924,TRUE,_xll.ohTrigger(RecalcTrigger,Trigger1Y)),NA())</f>
        <v>1.2656636004528821E-2</v>
      </c>
    </row>
    <row r="1925" spans="2:17" x14ac:dyDescent="0.2">
      <c r="B1925" s="39" t="s">
        <v>42</v>
      </c>
      <c r="D1925" s="42">
        <f>_xll.qlCalendarAdvance(Calendar,$D1924,B1925,"f",FALSE)</f>
        <v>53084</v>
      </c>
      <c r="E1925" s="177">
        <f>_xll.qlInterestRateIndexValueDate(IndexON,D1925)</f>
        <v>53084</v>
      </c>
      <c r="F1925" s="193">
        <f>IFERROR(_xll.qlIndexFixing(IndexON,D1925,TRUE,_xll.ohTrigger(RecalcTrigger,TriggerON)),NA())</f>
        <v>1.2160658918807243E-2</v>
      </c>
      <c r="H1925" s="42">
        <f>_xll.qlCalendarAdvance(Calendar,$H1924,B1925,"f",FALSE)</f>
        <v>53084</v>
      </c>
      <c r="I1925" s="177">
        <f>_xll.qlInterestRateIndexValueDate(Index1M,$H1925)</f>
        <v>53086</v>
      </c>
      <c r="J1925" s="182">
        <f>IFERROR(_xll.qlIndexFixing(Index1M,$H1925,TRUE,_xll.ohTrigger(RecalcTrigger,Trigger1M)),NA())</f>
        <v>1.2120157046206503E-2</v>
      </c>
      <c r="K1925" s="44">
        <f>IFERROR(_xll.qlIndexFixing(Index3M,H1925,TRUE,_xll.ohTrigger(RecalcTrigger,Trigger3M)),NA())</f>
        <v>1.2295946344911655E-2</v>
      </c>
      <c r="L1925" s="44">
        <f>IFERROR(_xll.qlIndexFixing(Index6M,$H1925,TRUE,_xll.ohTrigger(RecalcTrigger,Trigger6M)),NA())</f>
        <v>1.2293689154049018E-2</v>
      </c>
      <c r="M1925" s="183">
        <f>IFERROR(_xll.qlIndexFixing(Index1Y,$H1925,TRUE,_xll.ohTrigger(RecalcTrigger,Trigger1Y)),NA())</f>
        <v>1.2654032618725119E-2</v>
      </c>
      <c r="N1925" s="182">
        <f>IFERROR(_xll.qlIndexFixing(ONIndex1M,I1925,TRUE,_xll.ohTrigger(RecalcTrigger,Trigger1M)),NA())</f>
        <v>1.2118624994226224E-2</v>
      </c>
      <c r="O1925" s="44">
        <f>IFERROR(_xll.qlIndexFixing(ONIndex3M,I1925,TRUE,_xll.ohTrigger(RecalcTrigger,Trigger3M)),NA())</f>
        <v>1.2295191835454133E-2</v>
      </c>
      <c r="P1925" s="44">
        <f>IFERROR(_xll.qlIndexFixing(ONIndex6M,I1925,TRUE,_xll.ohTrigger(RecalcTrigger,Trigger6M)),NA())</f>
        <v>1.2310834785509428E-2</v>
      </c>
      <c r="Q1925" s="183">
        <f>IFERROR(_xll.qlIndexFixing(ONIndex1Y,I1925,TRUE,_xll.ohTrigger(RecalcTrigger,Trigger1Y)),NA())</f>
        <v>1.2653859019806646E-2</v>
      </c>
    </row>
    <row r="1926" spans="2:17" x14ac:dyDescent="0.2">
      <c r="B1926" s="39" t="s">
        <v>42</v>
      </c>
      <c r="D1926" s="42">
        <f>_xll.qlCalendarAdvance(Calendar,$D1925,B1926,"f",FALSE)</f>
        <v>53091</v>
      </c>
      <c r="E1926" s="177">
        <f>_xll.qlInterestRateIndexValueDate(IndexON,D1926)</f>
        <v>53091</v>
      </c>
      <c r="F1926" s="193">
        <f>IFERROR(_xll.qlIndexFixing(IndexON,D1926,TRUE,_xll.ohTrigger(RecalcTrigger,TriggerON)),NA())</f>
        <v>1.2157470800158166E-2</v>
      </c>
      <c r="H1926" s="42">
        <f>_xll.qlCalendarAdvance(Calendar,$H1925,B1926,"f",FALSE)</f>
        <v>53091</v>
      </c>
      <c r="I1926" s="177">
        <f>_xll.qlInterestRateIndexValueDate(Index1M,$H1926)</f>
        <v>53093</v>
      </c>
      <c r="J1926" s="182">
        <f>IFERROR(_xll.qlIndexFixing(Index1M,$H1926,TRUE,_xll.ohTrigger(RecalcTrigger,Trigger1M)),NA())</f>
        <v>1.2117245040147717E-2</v>
      </c>
      <c r="K1926" s="44">
        <f>IFERROR(_xll.qlIndexFixing(Index3M,H1926,TRUE,_xll.ohTrigger(RecalcTrigger,Trigger3M)),NA())</f>
        <v>1.2292872277212132E-2</v>
      </c>
      <c r="L1926" s="44">
        <f>IFERROR(_xll.qlIndexFixing(Index6M,$H1926,TRUE,_xll.ohTrigger(RecalcTrigger,Trigger6M)),NA())</f>
        <v>1.2289239333062064E-2</v>
      </c>
      <c r="M1926" s="183">
        <f>IFERROR(_xll.qlIndexFixing(Index1Y,$H1926,TRUE,_xll.ohTrigger(RecalcTrigger,Trigger1Y)),NA())</f>
        <v>1.2650890892018603E-2</v>
      </c>
      <c r="N1926" s="182">
        <f>IFERROR(_xll.qlIndexFixing(ONIndex1M,I1926,TRUE,_xll.ohTrigger(RecalcTrigger,Trigger1M)),NA())</f>
        <v>1.2115704389668025E-2</v>
      </c>
      <c r="O1926" s="44">
        <f>IFERROR(_xll.qlIndexFixing(ONIndex3M,I1926,TRUE,_xll.ohTrigger(RecalcTrigger,Trigger3M)),NA())</f>
        <v>1.2292062862053754E-2</v>
      </c>
      <c r="P1926" s="44">
        <f>IFERROR(_xll.qlIndexFixing(ONIndex6M,I1926,TRUE,_xll.ohTrigger(RecalcTrigger,Trigger6M)),NA())</f>
        <v>1.2306433718078935E-2</v>
      </c>
      <c r="Q1926" s="183">
        <f>IFERROR(_xll.qlIndexFixing(ONIndex1Y,I1926,TRUE,_xll.ohTrigger(RecalcTrigger,Trigger1Y)),NA())</f>
        <v>1.2650623658867488E-2</v>
      </c>
    </row>
    <row r="1927" spans="2:17" x14ac:dyDescent="0.2">
      <c r="B1927" s="39" t="s">
        <v>42</v>
      </c>
      <c r="D1927" s="42">
        <f>_xll.qlCalendarAdvance(Calendar,$D1926,B1927,"f",FALSE)</f>
        <v>53098</v>
      </c>
      <c r="E1927" s="177">
        <f>_xll.qlInterestRateIndexValueDate(IndexON,D1927)</f>
        <v>53098</v>
      </c>
      <c r="F1927" s="193">
        <f>IFERROR(_xll.qlIndexFixing(IndexON,D1927,TRUE,_xll.ohTrigger(RecalcTrigger,TriggerON)),NA())</f>
        <v>1.2154289882948532E-2</v>
      </c>
      <c r="H1927" s="42">
        <f>_xll.qlCalendarAdvance(Calendar,$H1926,B1927,"f",FALSE)</f>
        <v>53098</v>
      </c>
      <c r="I1927" s="177">
        <f>_xll.qlInterestRateIndexValueDate(Index1M,$H1927)</f>
        <v>53100</v>
      </c>
      <c r="J1927" s="182">
        <f>IFERROR(_xll.qlIndexFixing(Index1M,$H1927,TRUE,_xll.ohTrigger(RecalcTrigger,Trigger1M)),NA())</f>
        <v>1.2114340155345016E-2</v>
      </c>
      <c r="K1927" s="44">
        <f>IFERROR(_xll.qlIndexFixing(Index3M,H1927,TRUE,_xll.ohTrigger(RecalcTrigger,Trigger3M)),NA())</f>
        <v>1.2289809217507124E-2</v>
      </c>
      <c r="L1927" s="44">
        <f>IFERROR(_xll.qlIndexFixing(Index6M,$H1927,TRUE,_xll.ohTrigger(RecalcTrigger,Trigger6M)),NA())</f>
        <v>1.2284787939805055E-2</v>
      </c>
      <c r="M1927" s="183">
        <f>IFERROR(_xll.qlIndexFixing(Index1Y,$H1927,TRUE,_xll.ohTrigger(RecalcTrigger,Trigger1Y)),NA())</f>
        <v>1.264775424962555E-2</v>
      </c>
      <c r="N1927" s="182">
        <f>IFERROR(_xll.qlIndexFixing(ONIndex1M,I1927,TRUE,_xll.ohTrigger(RecalcTrigger,Trigger1M)),NA())</f>
        <v>1.2112790832832232E-2</v>
      </c>
      <c r="O1927" s="44">
        <f>IFERROR(_xll.qlIndexFixing(ONIndex3M,I1927,TRUE,_xll.ohTrigger(RecalcTrigger,Trigger3M)),NA())</f>
        <v>1.2288944586416051E-2</v>
      </c>
      <c r="P1927" s="44">
        <f>IFERROR(_xll.qlIndexFixing(ONIndex6M,I1927,TRUE,_xll.ohTrigger(RecalcTrigger,Trigger6M)),NA())</f>
        <v>1.2302030868474034E-2</v>
      </c>
      <c r="Q1927" s="183">
        <f>IFERROR(_xll.qlIndexFixing(ONIndex1Y,I1927,TRUE,_xll.ohTrigger(RecalcTrigger,Trigger1Y)),NA())</f>
        <v>1.2647393119591399E-2</v>
      </c>
    </row>
    <row r="1928" spans="2:17" x14ac:dyDescent="0.2">
      <c r="B1928" s="39" t="s">
        <v>42</v>
      </c>
      <c r="D1928" s="42">
        <f>_xll.qlCalendarAdvance(Calendar,$D1927,B1928,"f",FALSE)</f>
        <v>53105</v>
      </c>
      <c r="E1928" s="177">
        <f>_xll.qlInterestRateIndexValueDate(IndexON,D1928)</f>
        <v>53105</v>
      </c>
      <c r="F1928" s="193">
        <f>IFERROR(_xll.qlIndexFixing(IndexON,D1928,TRUE,_xll.ohTrigger(RecalcTrigger,TriggerON)),NA())</f>
        <v>1.2151116208505286E-2</v>
      </c>
      <c r="H1928" s="42">
        <f>_xll.qlCalendarAdvance(Calendar,$H1927,B1928,"f",FALSE)</f>
        <v>53105</v>
      </c>
      <c r="I1928" s="177">
        <f>_xll.qlInterestRateIndexValueDate(Index1M,$H1928)</f>
        <v>53107</v>
      </c>
      <c r="J1928" s="182">
        <f>IFERROR(_xll.qlIndexFixing(Index1M,$H1928,TRUE,_xll.ohTrigger(RecalcTrigger,Trigger1M)),NA())</f>
        <v>1.2111442431521624E-2</v>
      </c>
      <c r="K1928" s="44">
        <f>IFERROR(_xll.qlIndexFixing(Index3M,H1928,TRUE,_xll.ohTrigger(RecalcTrigger,Trigger3M)),NA())</f>
        <v>1.2286757212092643E-2</v>
      </c>
      <c r="L1928" s="44">
        <f>IFERROR(_xll.qlIndexFixing(Index6M,$H1928,TRUE,_xll.ohTrigger(RecalcTrigger,Trigger6M)),NA())</f>
        <v>1.2280334990992361E-2</v>
      </c>
      <c r="M1928" s="183">
        <f>IFERROR(_xll.qlIndexFixing(Index1Y,$H1928,TRUE,_xll.ohTrigger(RecalcTrigger,Trigger1Y)),NA())</f>
        <v>1.2644622417092405E-2</v>
      </c>
      <c r="N1928" s="182">
        <f>IFERROR(_xll.qlIndexFixing(ONIndex1M,I1928,TRUE,_xll.ohTrigger(RecalcTrigger,Trigger1M)),NA())</f>
        <v>1.210988436376681E-2</v>
      </c>
      <c r="O1928" s="44">
        <f>IFERROR(_xll.qlIndexFixing(ONIndex3M,I1928,TRUE,_xll.ohTrigger(RecalcTrigger,Trigger3M)),NA())</f>
        <v>1.2285837054664128E-2</v>
      </c>
      <c r="P1928" s="44">
        <f>IFERROR(_xll.qlIndexFixing(ONIndex6M,I1928,TRUE,_xll.ohTrigger(RecalcTrigger,Trigger6M)),NA())</f>
        <v>1.2297626253081617E-2</v>
      </c>
      <c r="Q1928" s="183">
        <f>IFERROR(_xll.qlIndexFixing(ONIndex1Y,I1928,TRUE,_xll.ohTrigger(RecalcTrigger,Trigger1Y)),NA())</f>
        <v>1.264416742771779E-2</v>
      </c>
    </row>
    <row r="1929" spans="2:17" x14ac:dyDescent="0.2">
      <c r="B1929" s="39" t="s">
        <v>42</v>
      </c>
      <c r="D1929" s="42">
        <f>_xll.qlCalendarAdvance(Calendar,$D1928,B1929,"f",FALSE)</f>
        <v>53112</v>
      </c>
      <c r="E1929" s="177">
        <f>_xll.qlInterestRateIndexValueDate(IndexON,D1929)</f>
        <v>53112</v>
      </c>
      <c r="F1929" s="193">
        <f>IFERROR(_xll.qlIndexFixing(IndexON,D1929,TRUE,_xll.ohTrigger(RecalcTrigger,TriggerON)),NA())</f>
        <v>1.2147949818475112E-2</v>
      </c>
      <c r="H1929" s="42">
        <f>_xll.qlCalendarAdvance(Calendar,$H1928,B1929,"f",FALSE)</f>
        <v>53112</v>
      </c>
      <c r="I1929" s="177">
        <f>_xll.qlInterestRateIndexValueDate(Index1M,$H1929)</f>
        <v>53114</v>
      </c>
      <c r="J1929" s="182">
        <f>IFERROR(_xll.qlIndexFixing(Index1M,$H1929,TRUE,_xll.ohTrigger(RecalcTrigger,Trigger1M)),NA())</f>
        <v>1.2108551908418252E-2</v>
      </c>
      <c r="K1929" s="44">
        <f>IFERROR(_xll.qlIndexFixing(Index3M,H1929,TRUE,_xll.ohTrigger(RecalcTrigger,Trigger3M)),NA())</f>
        <v>1.2283716307263829E-2</v>
      </c>
      <c r="L1929" s="44">
        <f>IFERROR(_xll.qlIndexFixing(Index6M,$H1929,TRUE,_xll.ohTrigger(RecalcTrigger,Trigger6M)),NA())</f>
        <v>1.22762099528437E-2</v>
      </c>
      <c r="M1929" s="183">
        <f>IFERROR(_xll.qlIndexFixing(Index1Y,$H1929,TRUE,_xll.ohTrigger(RecalcTrigger,Trigger1Y)),NA())</f>
        <v>1.2641495119205891E-2</v>
      </c>
      <c r="N1929" s="182">
        <f>IFERROR(_xll.qlIndexFixing(ONIndex1M,I1929,TRUE,_xll.ohTrigger(RecalcTrigger,Trigger1M)),NA())</f>
        <v>1.2106985021880234E-2</v>
      </c>
      <c r="O1929" s="44">
        <f>IFERROR(_xll.qlIndexFixing(ONIndex3M,I1929,TRUE,_xll.ohTrigger(RecalcTrigger,Trigger3M)),NA())</f>
        <v>1.2282740313001028E-2</v>
      </c>
      <c r="P1929" s="44">
        <f>IFERROR(_xll.qlIndexFixing(ONIndex6M,I1929,TRUE,_xll.ohTrigger(RecalcTrigger,Trigger6M)),NA())</f>
        <v>1.229321988860832E-2</v>
      </c>
      <c r="Q1929" s="183">
        <f>IFERROR(_xll.qlIndexFixing(ONIndex1Y,I1929,TRUE,_xll.ohTrigger(RecalcTrigger,Trigger1Y)),NA())</f>
        <v>1.2640946608906134E-2</v>
      </c>
    </row>
    <row r="1930" spans="2:17" x14ac:dyDescent="0.2">
      <c r="B1930" s="39" t="s">
        <v>42</v>
      </c>
      <c r="D1930" s="42">
        <f>_xll.qlCalendarAdvance(Calendar,$D1929,B1930,"f",FALSE)</f>
        <v>53119</v>
      </c>
      <c r="E1930" s="177">
        <f>_xll.qlInterestRateIndexValueDate(IndexON,D1930)</f>
        <v>53119</v>
      </c>
      <c r="F1930" s="193">
        <f>IFERROR(_xll.qlIndexFixing(IndexON,D1930,TRUE,_xll.ohTrigger(RecalcTrigger,TriggerON)),NA())</f>
        <v>1.2144790754424761E-2</v>
      </c>
      <c r="H1930" s="42">
        <f>_xll.qlCalendarAdvance(Calendar,$H1929,B1930,"f",FALSE)</f>
        <v>53119</v>
      </c>
      <c r="I1930" s="177">
        <f>_xll.qlInterestRateIndexValueDate(Index1M,$H1930)</f>
        <v>53121</v>
      </c>
      <c r="J1930" s="182">
        <f>IFERROR(_xll.qlIndexFixing(Index1M,$H1930,TRUE,_xll.ohTrigger(RecalcTrigger,Trigger1M)),NA())</f>
        <v>1.2105668625768118E-2</v>
      </c>
      <c r="K1930" s="44">
        <f>IFERROR(_xll.qlIndexFixing(Index3M,H1930,TRUE,_xll.ohTrigger(RecalcTrigger,Trigger3M)),NA())</f>
        <v>1.2280686549315824E-2</v>
      </c>
      <c r="L1930" s="44">
        <f>IFERROR(_xll.qlIndexFixing(Index6M,$H1930,TRUE,_xll.ohTrigger(RecalcTrigger,Trigger6M)),NA())</f>
        <v>1.2271754706398271E-2</v>
      </c>
      <c r="M1930" s="183">
        <f>IFERROR(_xll.qlIndexFixing(Index1Y,$H1930,TRUE,_xll.ohTrigger(RecalcTrigger,Trigger1Y)),NA())</f>
        <v>1.2638372079992133E-2</v>
      </c>
      <c r="N1930" s="182">
        <f>IFERROR(_xll.qlIndexFixing(ONIndex1M,I1930,TRUE,_xll.ohTrigger(RecalcTrigger,Trigger1M)),NA())</f>
        <v>1.2104092847060599E-2</v>
      </c>
      <c r="O1930" s="44">
        <f>IFERROR(_xll.qlIndexFixing(ONIndex3M,I1930,TRUE,_xll.ohTrigger(RecalcTrigger,Trigger3M)),NA())</f>
        <v>1.2279654407709728E-2</v>
      </c>
      <c r="P1930" s="44">
        <f>IFERROR(_xll.qlIndexFixing(ONIndex6M,I1930,TRUE,_xll.ohTrigger(RecalcTrigger,Trigger6M)),NA())</f>
        <v>1.2288811791760779E-2</v>
      </c>
      <c r="Q1930" s="183">
        <f>IFERROR(_xll.qlIndexFixing(ONIndex1Y,I1930,TRUE,_xll.ohTrigger(RecalcTrigger,Trigger1Y)),NA())</f>
        <v>1.2637730688815907E-2</v>
      </c>
    </row>
    <row r="1931" spans="2:17" x14ac:dyDescent="0.2">
      <c r="B1931" s="39" t="s">
        <v>42</v>
      </c>
      <c r="D1931" s="42">
        <f>_xll.qlCalendarAdvance(Calendar,$D1930,B1931,"f",FALSE)</f>
        <v>53126</v>
      </c>
      <c r="E1931" s="177">
        <f>_xll.qlInterestRateIndexValueDate(IndexON,D1931)</f>
        <v>53126</v>
      </c>
      <c r="F1931" s="193">
        <f>IFERROR(_xll.qlIndexFixing(IndexON,D1931,TRUE,_xll.ohTrigger(RecalcTrigger,TriggerON)),NA())</f>
        <v>1.2141639057841047E-2</v>
      </c>
      <c r="H1931" s="42">
        <f>_xll.qlCalendarAdvance(Calendar,$H1930,B1931,"f",FALSE)</f>
        <v>53126</v>
      </c>
      <c r="I1931" s="177">
        <f>_xll.qlInterestRateIndexValueDate(Index1M,$H1931)</f>
        <v>53128</v>
      </c>
      <c r="J1931" s="182">
        <f>IFERROR(_xll.qlIndexFixing(Index1M,$H1931,TRUE,_xll.ohTrigger(RecalcTrigger,Trigger1M)),NA())</f>
        <v>1.2102792623296943E-2</v>
      </c>
      <c r="K1931" s="44">
        <f>IFERROR(_xll.qlIndexFixing(Index3M,H1931,TRUE,_xll.ohTrigger(RecalcTrigger,Trigger3M)),NA())</f>
        <v>1.2277667984544641E-2</v>
      </c>
      <c r="L1931" s="44">
        <f>IFERROR(_xll.qlIndexFixing(Index6M,$H1931,TRUE,_xll.ohTrigger(RecalcTrigger,Trigger6M)),NA())</f>
        <v>1.2267297950940909E-2</v>
      </c>
      <c r="M1931" s="183">
        <f>IFERROR(_xll.qlIndexFixing(Index1Y,$H1931,TRUE,_xll.ohTrigger(RecalcTrigger,Trigger1Y)),NA())</f>
        <v>1.2635253022717537E-2</v>
      </c>
      <c r="N1931" s="182">
        <f>IFERROR(_xll.qlIndexFixing(ONIndex1M,I1931,TRUE,_xll.ohTrigger(RecalcTrigger,Trigger1M)),NA())</f>
        <v>1.210120787871638E-2</v>
      </c>
      <c r="O1931" s="44">
        <f>IFERROR(_xll.qlIndexFixing(ONIndex3M,I1931,TRUE,_xll.ohTrigger(RecalcTrigger,Trigger3M)),NA())</f>
        <v>1.2276579384833397E-2</v>
      </c>
      <c r="P1931" s="44">
        <f>IFERROR(_xll.qlIndexFixing(ONIndex6M,I1931,TRUE,_xll.ohTrigger(RecalcTrigger,Trigger6M)),NA())</f>
        <v>1.2284401978845949E-2</v>
      </c>
      <c r="Q1931" s="183">
        <f>IFERROR(_xll.qlIndexFixing(ONIndex1Y,I1931,TRUE,_xll.ohTrigger(RecalcTrigger,Trigger1Y)),NA())</f>
        <v>1.2634519693186519E-2</v>
      </c>
    </row>
    <row r="1932" spans="2:17" x14ac:dyDescent="0.2">
      <c r="B1932" s="39" t="s">
        <v>42</v>
      </c>
      <c r="D1932" s="42">
        <f>_xll.qlCalendarAdvance(Calendar,$D1931,B1932,"f",FALSE)</f>
        <v>53133</v>
      </c>
      <c r="E1932" s="177">
        <f>_xll.qlInterestRateIndexValueDate(IndexON,D1932)</f>
        <v>53133</v>
      </c>
      <c r="F1932" s="193">
        <f>IFERROR(_xll.qlIndexFixing(IndexON,D1932,TRUE,_xll.ohTrigger(RecalcTrigger,TriggerON)),NA())</f>
        <v>1.2138494770370656E-2</v>
      </c>
      <c r="H1932" s="42">
        <f>_xll.qlCalendarAdvance(Calendar,$H1931,B1932,"f",FALSE)</f>
        <v>53133</v>
      </c>
      <c r="I1932" s="177">
        <f>_xll.qlInterestRateIndexValueDate(Index1M,$H1932)</f>
        <v>53135</v>
      </c>
      <c r="J1932" s="182">
        <f>IFERROR(_xll.qlIndexFixing(Index1M,$H1932,TRUE,_xll.ohTrigger(RecalcTrigger,Trigger1M)),NA())</f>
        <v>1.2099923940740442E-2</v>
      </c>
      <c r="K1932" s="44">
        <f>IFERROR(_xll.qlIndexFixing(Index3M,H1932,TRUE,_xll.ohTrigger(RecalcTrigger,Trigger3M)),NA())</f>
        <v>1.2274660659243682E-2</v>
      </c>
      <c r="L1932" s="44">
        <f>IFERROR(_xll.qlIndexFixing(Index6M,$H1932,TRUE,_xll.ohTrigger(RecalcTrigger,Trigger6M)),NA())</f>
        <v>1.2262839703182185E-2</v>
      </c>
      <c r="M1932" s="183">
        <f>IFERROR(_xll.qlIndexFixing(Index1Y,$H1932,TRUE,_xll.ohTrigger(RecalcTrigger,Trigger1Y)),NA())</f>
        <v>1.2632137669887911E-2</v>
      </c>
      <c r="N1932" s="182">
        <f>IFERROR(_xll.qlIndexFixing(ONIndex1M,I1932,TRUE,_xll.ohTrigger(RecalcTrigger,Trigger1M)),NA())</f>
        <v>1.2098330156975479E-2</v>
      </c>
      <c r="O1932" s="44">
        <f>IFERROR(_xll.qlIndexFixing(ONIndex3M,I1932,TRUE,_xll.ohTrigger(RecalcTrigger,Trigger3M)),NA())</f>
        <v>1.2273515290655013E-2</v>
      </c>
      <c r="P1932" s="44">
        <f>IFERROR(_xll.qlIndexFixing(ONIndex6M,I1932,TRUE,_xll.ohTrigger(RecalcTrigger,Trigger6M)),NA())</f>
        <v>1.2279990466650403E-2</v>
      </c>
      <c r="Q1932" s="183">
        <f>IFERROR(_xll.qlIndexFixing(ONIndex1Y,I1932,TRUE,_xll.ohTrigger(RecalcTrigger,Trigger1Y)),NA())</f>
        <v>1.2631313647677445E-2</v>
      </c>
    </row>
    <row r="1933" spans="2:17" x14ac:dyDescent="0.2">
      <c r="B1933" s="39" t="s">
        <v>42</v>
      </c>
      <c r="D1933" s="42">
        <f>_xll.qlCalendarAdvance(Calendar,$D1932,B1933,"f",FALSE)</f>
        <v>53140</v>
      </c>
      <c r="E1933" s="177">
        <f>_xll.qlInterestRateIndexValueDate(IndexON,D1933)</f>
        <v>53140</v>
      </c>
      <c r="F1933" s="193">
        <f>IFERROR(_xll.qlIndexFixing(IndexON,D1933,TRUE,_xll.ohTrigger(RecalcTrigger,TriggerON)),NA())</f>
        <v>1.2135357933500401E-2</v>
      </c>
      <c r="H1933" s="42">
        <f>_xll.qlCalendarAdvance(Calendar,$H1932,B1933,"f",FALSE)</f>
        <v>53140</v>
      </c>
      <c r="I1933" s="177">
        <f>_xll.qlInterestRateIndexValueDate(Index1M,$H1933)</f>
        <v>53142</v>
      </c>
      <c r="J1933" s="182">
        <f>IFERROR(_xll.qlIndexFixing(Index1M,$H1933,TRUE,_xll.ohTrigger(RecalcTrigger,Trigger1M)),NA())</f>
        <v>1.2097062617826837E-2</v>
      </c>
      <c r="K1933" s="44">
        <f>IFERROR(_xll.qlIndexFixing(Index3M,H1933,TRUE,_xll.ohTrigger(RecalcTrigger,Trigger3M)),NA())</f>
        <v>1.2271664619708089E-2</v>
      </c>
      <c r="L1933" s="44">
        <f>IFERROR(_xll.qlIndexFixing(Index6M,$H1933,TRUE,_xll.ohTrigger(RecalcTrigger,Trigger6M)),NA())</f>
        <v>1.2258379979832663E-2</v>
      </c>
      <c r="M1933" s="183">
        <f>IFERROR(_xll.qlIndexFixing(Index1Y,$H1933,TRUE,_xll.ohTrigger(RecalcTrigger,Trigger1Y)),NA())</f>
        <v>1.262902574324978E-2</v>
      </c>
      <c r="N1933" s="182">
        <f>IFERROR(_xll.qlIndexFixing(ONIndex1M,I1933,TRUE,_xll.ohTrigger(RecalcTrigger,Trigger1M)),NA())</f>
        <v>1.2095459721246371E-2</v>
      </c>
      <c r="O1933" s="44">
        <f>IFERROR(_xll.qlIndexFixing(ONIndex3M,I1933,TRUE,_xll.ohTrigger(RecalcTrigger,Trigger3M)),NA())</f>
        <v>1.227046217129768E-2</v>
      </c>
      <c r="P1933" s="44">
        <f>IFERROR(_xll.qlIndexFixing(ONIndex6M,I1933,TRUE,_xll.ohTrigger(RecalcTrigger,Trigger6M)),NA())</f>
        <v>1.2275577271800842E-2</v>
      </c>
      <c r="Q1933" s="183">
        <f>IFERROR(_xll.qlIndexFixing(ONIndex1Y,I1933,TRUE,_xll.ohTrigger(RecalcTrigger,Trigger1Y)),NA())</f>
        <v>1.2628112578028095E-2</v>
      </c>
    </row>
    <row r="1934" spans="2:17" x14ac:dyDescent="0.2">
      <c r="B1934" s="39" t="s">
        <v>42</v>
      </c>
      <c r="D1934" s="42">
        <f>_xll.qlCalendarAdvance(Calendar,$D1933,B1934,"f",FALSE)</f>
        <v>53147</v>
      </c>
      <c r="E1934" s="177">
        <f>_xll.qlInterestRateIndexValueDate(IndexON,D1934)</f>
        <v>53147</v>
      </c>
      <c r="F1934" s="193">
        <f>IFERROR(_xll.qlIndexFixing(IndexON,D1934,TRUE,_xll.ohTrigger(RecalcTrigger,TriggerON)),NA())</f>
        <v>1.2132228588956906E-2</v>
      </c>
      <c r="H1934" s="42">
        <f>_xll.qlCalendarAdvance(Calendar,$H1933,B1934,"f",FALSE)</f>
        <v>53147</v>
      </c>
      <c r="I1934" s="177">
        <f>_xll.qlInterestRateIndexValueDate(Index1M,$H1934)</f>
        <v>53149</v>
      </c>
      <c r="J1934" s="182">
        <f>IFERROR(_xll.qlIndexFixing(Index1M,$H1934,TRUE,_xll.ohTrigger(RecalcTrigger,Trigger1M)),NA())</f>
        <v>1.2094208694299335E-2</v>
      </c>
      <c r="K1934" s="44">
        <f>IFERROR(_xll.qlIndexFixing(Index3M,H1934,TRUE,_xll.ohTrigger(RecalcTrigger,Trigger3M)),NA())</f>
        <v>1.226867991223474E-2</v>
      </c>
      <c r="L1934" s="44">
        <f>IFERROR(_xll.qlIndexFixing(Index6M,$H1934,TRUE,_xll.ohTrigger(RecalcTrigger,Trigger6M)),NA())</f>
        <v>1.2253585567311976E-2</v>
      </c>
      <c r="M1934" s="183">
        <f>IFERROR(_xll.qlIndexFixing(Index1Y,$H1934,TRUE,_xll.ohTrigger(RecalcTrigger,Trigger1Y)),NA())</f>
        <v>1.2625916963788415E-2</v>
      </c>
      <c r="N1934" s="182">
        <f>IFERROR(_xll.qlIndexFixing(ONIndex1M,I1934,TRUE,_xll.ohTrigger(RecalcTrigger,Trigger1M)),NA())</f>
        <v>1.2092596611257278E-2</v>
      </c>
      <c r="O1934" s="44">
        <f>IFERROR(_xll.qlIndexFixing(ONIndex3M,I1934,TRUE,_xll.ohTrigger(RecalcTrigger,Trigger3M)),NA())</f>
        <v>1.2267420072964441E-2</v>
      </c>
      <c r="P1934" s="44">
        <f>IFERROR(_xll.qlIndexFixing(ONIndex6M,I1934,TRUE,_xll.ohTrigger(RecalcTrigger,Trigger6M)),NA())</f>
        <v>1.2271162410764092E-2</v>
      </c>
      <c r="Q1934" s="183">
        <f>IFERROR(_xll.qlIndexFixing(ONIndex1Y,I1934,TRUE,_xll.ohTrigger(RecalcTrigger,Trigger1Y)),NA())</f>
        <v>1.2624916509897943E-2</v>
      </c>
    </row>
    <row r="1935" spans="2:17" x14ac:dyDescent="0.2">
      <c r="B1935" s="39" t="s">
        <v>42</v>
      </c>
      <c r="D1935" s="42">
        <f>_xll.qlCalendarAdvance(Calendar,$D1934,B1935,"f",FALSE)</f>
        <v>53154</v>
      </c>
      <c r="E1935" s="177">
        <f>_xll.qlInterestRateIndexValueDate(IndexON,D1935)</f>
        <v>53154</v>
      </c>
      <c r="F1935" s="193">
        <f>IFERROR(_xll.qlIndexFixing(IndexON,D1935,TRUE,_xll.ohTrigger(RecalcTrigger,TriggerON)),NA())</f>
        <v>1.2129106778147047E-2</v>
      </c>
      <c r="H1935" s="42">
        <f>_xll.qlCalendarAdvance(Calendar,$H1934,B1935,"f",FALSE)</f>
        <v>53154</v>
      </c>
      <c r="I1935" s="177">
        <f>_xll.qlInterestRateIndexValueDate(Index1M,$H1935)</f>
        <v>53156</v>
      </c>
      <c r="J1935" s="182">
        <f>IFERROR(_xll.qlIndexFixing(Index1M,$H1935,TRUE,_xll.ohTrigger(RecalcTrigger,Trigger1M)),NA())</f>
        <v>1.2091362209881162E-2</v>
      </c>
      <c r="K1935" s="44">
        <f>IFERROR(_xll.qlIndexFixing(Index3M,H1935,TRUE,_xll.ohTrigger(RecalcTrigger,Trigger3M)),NA())</f>
        <v>1.226570658311704E-2</v>
      </c>
      <c r="L1935" s="44">
        <f>IFERROR(_xll.qlIndexFixing(Index6M,$H1935,TRUE,_xll.ohTrigger(RecalcTrigger,Trigger6M)),NA())</f>
        <v>1.2249122197542711E-2</v>
      </c>
      <c r="M1935" s="183">
        <f>IFERROR(_xll.qlIndexFixing(Index1Y,$H1935,TRUE,_xll.ohTrigger(RecalcTrigger,Trigger1Y)),NA())</f>
        <v>1.2622811051730241E-2</v>
      </c>
      <c r="N1935" s="182">
        <f>IFERROR(_xll.qlIndexFixing(ONIndex1M,I1935,TRUE,_xll.ohTrigger(RecalcTrigger,Trigger1M)),NA())</f>
        <v>1.2089740866656484E-2</v>
      </c>
      <c r="O1935" s="44">
        <f>IFERROR(_xll.qlIndexFixing(ONIndex3M,I1935,TRUE,_xll.ohTrigger(RecalcTrigger,Trigger3M)),NA())</f>
        <v>1.2264389041858337E-2</v>
      </c>
      <c r="P1935" s="44">
        <f>IFERROR(_xll.qlIndexFixing(ONIndex6M,I1935,TRUE,_xll.ohTrigger(RecalcTrigger,Trigger6M)),NA())</f>
        <v>1.2266745900326725E-2</v>
      </c>
      <c r="Q1935" s="183">
        <f>IFERROR(_xll.qlIndexFixing(ONIndex1Y,I1935,TRUE,_xll.ohTrigger(RecalcTrigger,Trigger1Y)),NA())</f>
        <v>1.2621725469106337E-2</v>
      </c>
    </row>
    <row r="1936" spans="2:17" x14ac:dyDescent="0.2">
      <c r="B1936" s="39" t="s">
        <v>42</v>
      </c>
      <c r="D1936" s="42">
        <f>_xll.qlCalendarAdvance(Calendar,$D1935,B1936,"f",FALSE)</f>
        <v>53161</v>
      </c>
      <c r="E1936" s="177">
        <f>_xll.qlInterestRateIndexValueDate(IndexON,D1936)</f>
        <v>53161</v>
      </c>
      <c r="F1936" s="193">
        <f>IFERROR(_xll.qlIndexFixing(IndexON,D1936,TRUE,_xll.ohTrigger(RecalcTrigger,TriggerON)),NA())</f>
        <v>1.2125992542637576E-2</v>
      </c>
      <c r="H1936" s="42">
        <f>_xll.qlCalendarAdvance(Calendar,$H1935,B1936,"f",FALSE)</f>
        <v>53161</v>
      </c>
      <c r="I1936" s="177">
        <f>_xll.qlInterestRateIndexValueDate(Index1M,$H1936)</f>
        <v>53163</v>
      </c>
      <c r="J1936" s="182">
        <f>IFERROR(_xll.qlIndexFixing(Index1M,$H1936,TRUE,_xll.ohTrigger(RecalcTrigger,Trigger1M)),NA())</f>
        <v>1.2088523204305535E-2</v>
      </c>
      <c r="K1936" s="44">
        <f>IFERROR(_xll.qlIndexFixing(Index3M,H1936,TRUE,_xll.ohTrigger(RecalcTrigger,Trigger3M)),NA())</f>
        <v>1.2262744678649263E-2</v>
      </c>
      <c r="L1936" s="44">
        <f>IFERROR(_xll.qlIndexFixing(Index6M,$H1936,TRUE,_xll.ohTrigger(RecalcTrigger,Trigger6M)),NA())</f>
        <v>1.2244657405912539E-2</v>
      </c>
      <c r="M1936" s="183">
        <f>IFERROR(_xll.qlIndexFixing(Index1Y,$H1936,TRUE,_xll.ohTrigger(RecalcTrigger,Trigger1Y)),NA())</f>
        <v>1.261970772654087E-2</v>
      </c>
      <c r="N1936" s="182">
        <f>IFERROR(_xll.qlIndexFixing(ONIndex1M,I1936,TRUE,_xll.ohTrigger(RecalcTrigger,Trigger1M)),NA())</f>
        <v>1.2086892527252147E-2</v>
      </c>
      <c r="O1936" s="44">
        <f>IFERROR(_xll.qlIndexFixing(ONIndex3M,I1936,TRUE,_xll.ohTrigger(RecalcTrigger,Trigger3M)),NA())</f>
        <v>1.2261369124022536E-2</v>
      </c>
      <c r="P1936" s="44">
        <f>IFERROR(_xll.qlIndexFixing(ONIndex6M,I1936,TRUE,_xll.ohTrigger(RecalcTrigger,Trigger6M)),NA())</f>
        <v>1.2262327756875635E-2</v>
      </c>
      <c r="Q1936" s="183">
        <f>IFERROR(_xll.qlIndexFixing(ONIndex1Y,I1936,TRUE,_xll.ohTrigger(RecalcTrigger,Trigger1Y)),NA())</f>
        <v>1.2618539481232816E-2</v>
      </c>
    </row>
    <row r="1937" spans="2:17" x14ac:dyDescent="0.2">
      <c r="B1937" s="39" t="s">
        <v>42</v>
      </c>
      <c r="D1937" s="42">
        <f>_xll.qlCalendarAdvance(Calendar,$D1936,B1937,"f",FALSE)</f>
        <v>53168</v>
      </c>
      <c r="E1937" s="177">
        <f>_xll.qlInterestRateIndexValueDate(IndexON,D1937)</f>
        <v>53168</v>
      </c>
      <c r="F1937" s="193">
        <f>IFERROR(_xll.qlIndexFixing(IndexON,D1937,TRUE,_xll.ohTrigger(RecalcTrigger,TriggerON)),NA())</f>
        <v>1.2122885923995241E-2</v>
      </c>
      <c r="H1937" s="42">
        <f>_xll.qlCalendarAdvance(Calendar,$H1936,B1937,"f",FALSE)</f>
        <v>53168</v>
      </c>
      <c r="I1937" s="177">
        <f>_xll.qlInterestRateIndexValueDate(Index1M,$H1937)</f>
        <v>53170</v>
      </c>
      <c r="J1937" s="182">
        <f>IFERROR(_xll.qlIndexFixing(Index1M,$H1937,TRUE,_xll.ohTrigger(RecalcTrigger,Trigger1M)),NA())</f>
        <v>1.2085691717305669E-2</v>
      </c>
      <c r="K1937" s="44">
        <f>IFERROR(_xll.qlIndexFixing(Index3M,H1937,TRUE,_xll.ohTrigger(RecalcTrigger,Trigger3M)),NA())</f>
        <v>1.2259794245127418E-2</v>
      </c>
      <c r="L1937" s="44">
        <f>IFERROR(_xll.qlIndexFixing(Index6M,$H1937,TRUE,_xll.ohTrigger(RecalcTrigger,Trigger6M)),NA())</f>
        <v>1.2240191209132389E-2</v>
      </c>
      <c r="M1937" s="183">
        <f>IFERROR(_xll.qlIndexFixing(Index1Y,$H1937,TRUE,_xll.ohTrigger(RecalcTrigger,Trigger1Y)),NA())</f>
        <v>1.2616606706925968E-2</v>
      </c>
      <c r="N1937" s="182">
        <f>IFERROR(_xll.qlIndexFixing(ONIndex1M,I1937,TRUE,_xll.ohTrigger(RecalcTrigger,Trigger1M)),NA())</f>
        <v>1.2084051632772486E-2</v>
      </c>
      <c r="O1937" s="44">
        <f>IFERROR(_xll.qlIndexFixing(ONIndex3M,I1937,TRUE,_xll.ohTrigger(RecalcTrigger,Trigger3M)),NA())</f>
        <v>1.2258360365740018E-2</v>
      </c>
      <c r="P1937" s="44">
        <f>IFERROR(_xll.qlIndexFixing(ONIndex6M,I1937,TRUE,_xll.ohTrigger(RecalcTrigger,Trigger6M)),NA())</f>
        <v>1.2257907997197393E-2</v>
      </c>
      <c r="Q1937" s="183">
        <f>IFERROR(_xll.qlIndexFixing(ONIndex1Y,I1937,TRUE,_xll.ohTrigger(RecalcTrigger,Trigger1Y)),NA())</f>
        <v>1.2615358571856916E-2</v>
      </c>
    </row>
    <row r="1938" spans="2:17" x14ac:dyDescent="0.2">
      <c r="B1938" s="39" t="s">
        <v>42</v>
      </c>
      <c r="D1938" s="42">
        <f>_xll.qlCalendarAdvance(Calendar,$D1937,B1938,"f",FALSE)</f>
        <v>53175</v>
      </c>
      <c r="E1938" s="177">
        <f>_xll.qlInterestRateIndexValueDate(IndexON,D1938)</f>
        <v>53175</v>
      </c>
      <c r="F1938" s="193">
        <f>IFERROR(_xll.qlIndexFixing(IndexON,D1938,TRUE,_xll.ohTrigger(RecalcTrigger,TriggerON)),NA())</f>
        <v>1.2119786963786794E-2</v>
      </c>
      <c r="H1938" s="42">
        <f>_xll.qlCalendarAdvance(Calendar,$H1937,B1938,"f",FALSE)</f>
        <v>53175</v>
      </c>
      <c r="I1938" s="177">
        <f>_xll.qlInterestRateIndexValueDate(Index1M,$H1938)</f>
        <v>53177</v>
      </c>
      <c r="J1938" s="182">
        <f>IFERROR(_xll.qlIndexFixing(Index1M,$H1938,TRUE,_xll.ohTrigger(RecalcTrigger,Trigger1M)),NA())</f>
        <v>1.2082867788614782E-2</v>
      </c>
      <c r="K1938" s="44">
        <f>IFERROR(_xll.qlIndexFixing(Index3M,H1938,TRUE,_xll.ohTrigger(RecalcTrigger,Trigger3M)),NA())</f>
        <v>1.2256855328844908E-2</v>
      </c>
      <c r="L1938" s="44">
        <f>IFERROR(_xll.qlIndexFixing(Index6M,$H1938,TRUE,_xll.ohTrigger(RecalcTrigger,Trigger6M)),NA())</f>
        <v>1.2235723623913201E-2</v>
      </c>
      <c r="M1938" s="183">
        <f>IFERROR(_xll.qlIndexFixing(Index1Y,$H1938,TRUE,_xll.ohTrigger(RecalcTrigger,Trigger1Y)),NA())</f>
        <v>1.2613507710830611E-2</v>
      </c>
      <c r="N1938" s="182">
        <f>IFERROR(_xll.qlIndexFixing(ONIndex1M,I1938,TRUE,_xll.ohTrigger(RecalcTrigger,Trigger1M)),NA())</f>
        <v>1.2081218222705914E-2</v>
      </c>
      <c r="O1938" s="44">
        <f>IFERROR(_xll.qlIndexFixing(ONIndex3M,I1938,TRUE,_xll.ohTrigger(RecalcTrigger,Trigger3M)),NA())</f>
        <v>1.2255362813213821E-2</v>
      </c>
      <c r="P1938" s="44">
        <f>IFERROR(_xll.qlIndexFixing(ONIndex6M,I1938,TRUE,_xll.ohTrigger(RecalcTrigger,Trigger6M)),NA())</f>
        <v>1.225348663767889E-2</v>
      </c>
      <c r="Q1938" s="183">
        <f>IFERROR(_xll.qlIndexFixing(ONIndex1Y,I1938,TRUE,_xll.ohTrigger(RecalcTrigger,Trigger1Y)),NA())</f>
        <v>1.2612182766957858E-2</v>
      </c>
    </row>
    <row r="1939" spans="2:17" x14ac:dyDescent="0.2">
      <c r="B1939" s="39" t="s">
        <v>42</v>
      </c>
      <c r="D1939" s="42">
        <f>_xll.qlCalendarAdvance(Calendar,$D1938,B1939,"f",FALSE)</f>
        <v>53182</v>
      </c>
      <c r="E1939" s="177">
        <f>_xll.qlInterestRateIndexValueDate(IndexON,D1939)</f>
        <v>53182</v>
      </c>
      <c r="F1939" s="193">
        <f>IFERROR(_xll.qlIndexFixing(IndexON,D1939,TRUE,_xll.ohTrigger(RecalcTrigger,TriggerON)),NA())</f>
        <v>1.2116695703578984E-2</v>
      </c>
      <c r="H1939" s="42">
        <f>_xll.qlCalendarAdvance(Calendar,$H1938,B1939,"f",FALSE)</f>
        <v>53182</v>
      </c>
      <c r="I1939" s="177">
        <f>_xll.qlInterestRateIndexValueDate(Index1M,$H1939)</f>
        <v>53184</v>
      </c>
      <c r="J1939" s="182">
        <f>IFERROR(_xll.qlIndexFixing(Index1M,$H1939,TRUE,_xll.ohTrigger(RecalcTrigger,Trigger1M)),NA())</f>
        <v>1.208005145796609E-2</v>
      </c>
      <c r="K1939" s="44">
        <f>IFERROR(_xll.qlIndexFixing(Index3M,H1939,TRUE,_xll.ohTrigger(RecalcTrigger,Trigger3M)),NA())</f>
        <v>1.2253927976097746E-2</v>
      </c>
      <c r="L1939" s="44">
        <f>IFERROR(_xll.qlIndexFixing(Index6M,$H1939,TRUE,_xll.ohTrigger(RecalcTrigger,Trigger6M)),NA())</f>
        <v>1.2231254666965903E-2</v>
      </c>
      <c r="M1939" s="183">
        <f>IFERROR(_xll.qlIndexFixing(Index1Y,$H1939,TRUE,_xll.ohTrigger(RecalcTrigger,Trigger1Y)),NA())</f>
        <v>1.2610410455440806E-2</v>
      </c>
      <c r="N1939" s="182">
        <f>IFERROR(_xll.qlIndexFixing(ONIndex1M,I1939,TRUE,_xll.ohTrigger(RecalcTrigger,Trigger1M)),NA())</f>
        <v>1.207839233702046E-2</v>
      </c>
      <c r="O1939" s="44">
        <f>IFERROR(_xll.qlIndexFixing(ONIndex3M,I1939,TRUE,_xll.ohTrigger(RecalcTrigger,Trigger3M)),NA())</f>
        <v>1.2252376512567054E-2</v>
      </c>
      <c r="P1939" s="44">
        <f>IFERROR(_xll.qlIndexFixing(ONIndex6M,I1939,TRUE,_xll.ohTrigger(RecalcTrigger,Trigger6M)),NA())</f>
        <v>1.2249063695186635E-2</v>
      </c>
      <c r="Q1939" s="183">
        <f>IFERROR(_xll.qlIndexFixing(ONIndex1Y,I1939,TRUE,_xll.ohTrigger(RecalcTrigger,Trigger1Y)),NA())</f>
        <v>1.2609012091955307E-2</v>
      </c>
    </row>
    <row r="1940" spans="2:17" x14ac:dyDescent="0.2">
      <c r="B1940" s="39" t="s">
        <v>42</v>
      </c>
      <c r="D1940" s="42">
        <f>_xll.qlCalendarAdvance(Calendar,$D1939,B1940,"f",FALSE)</f>
        <v>53189</v>
      </c>
      <c r="E1940" s="177">
        <f>_xll.qlInterestRateIndexValueDate(IndexON,D1940)</f>
        <v>53189</v>
      </c>
      <c r="F1940" s="193">
        <f>IFERROR(_xll.qlIndexFixing(IndexON,D1940,TRUE,_xll.ohTrigger(RecalcTrigger,TriggerON)),NA())</f>
        <v>1.211361218493856E-2</v>
      </c>
      <c r="H1940" s="42">
        <f>_xll.qlCalendarAdvance(Calendar,$H1939,B1940,"f",FALSE)</f>
        <v>53189</v>
      </c>
      <c r="I1940" s="177">
        <f>_xll.qlInterestRateIndexValueDate(Index1M,$H1940)</f>
        <v>53191</v>
      </c>
      <c r="J1940" s="182">
        <f>IFERROR(_xll.qlIndexFixing(Index1M,$H1940,TRUE,_xll.ohTrigger(RecalcTrigger,Trigger1M)),NA())</f>
        <v>1.2077242765085316E-2</v>
      </c>
      <c r="K1940" s="44">
        <f>IFERROR(_xll.qlIndexFixing(Index3M,H1940,TRUE,_xll.ohTrigger(RecalcTrigger,Trigger3M)),NA())</f>
        <v>1.225101223318107E-2</v>
      </c>
      <c r="L1940" s="44">
        <f>IFERROR(_xll.qlIndexFixing(Index6M,$H1940,TRUE,_xll.ohTrigger(RecalcTrigger,Trigger6M)),NA())</f>
        <v>1.2226784355002292E-2</v>
      </c>
      <c r="M1940" s="183">
        <f>IFERROR(_xll.qlIndexFixing(Index1Y,$H1940,TRUE,_xll.ohTrigger(RecalcTrigger,Trigger1Y)),NA())</f>
        <v>1.2607314657181965E-2</v>
      </c>
      <c r="N1940" s="182">
        <f>IFERROR(_xll.qlIndexFixing(ONIndex1M,I1940,TRUE,_xll.ohTrigger(RecalcTrigger,Trigger1M)),NA())</f>
        <v>1.2075574015124602E-2</v>
      </c>
      <c r="O1940" s="44">
        <f>IFERROR(_xll.qlIndexFixing(ONIndex3M,I1940,TRUE,_xll.ohTrigger(RecalcTrigger,Trigger3M)),NA())</f>
        <v>1.2249401509922819E-2</v>
      </c>
      <c r="P1940" s="44">
        <f>IFERROR(_xll.qlIndexFixing(ONIndex6M,I1940,TRUE,_xll.ohTrigger(RecalcTrigger,Trigger6M)),NA())</f>
        <v>1.2244639186187456E-2</v>
      </c>
      <c r="Q1940" s="183">
        <f>IFERROR(_xll.qlIndexFixing(ONIndex1Y,I1940,TRUE,_xll.ohTrigger(RecalcTrigger,Trigger1Y)),NA())</f>
        <v>1.2605846572748547E-2</v>
      </c>
    </row>
    <row r="1941" spans="2:17" x14ac:dyDescent="0.2">
      <c r="B1941" s="39" t="s">
        <v>42</v>
      </c>
      <c r="D1941" s="42">
        <f>_xll.qlCalendarAdvance(Calendar,$D1940,B1941,"f",FALSE)</f>
        <v>53196</v>
      </c>
      <c r="E1941" s="177">
        <f>_xll.qlInterestRateIndexValueDate(IndexON,D1941)</f>
        <v>53196</v>
      </c>
      <c r="F1941" s="193">
        <f>IFERROR(_xll.qlIndexFixing(IndexON,D1941,TRUE,_xll.ohTrigger(RecalcTrigger,TriggerON)),NA())</f>
        <v>1.2110536449432274E-2</v>
      </c>
      <c r="H1941" s="42">
        <f>_xll.qlCalendarAdvance(Calendar,$H1940,B1941,"f",FALSE)</f>
        <v>53196</v>
      </c>
      <c r="I1941" s="177">
        <f>_xll.qlInterestRateIndexValueDate(Index1M,$H1941)</f>
        <v>53198</v>
      </c>
      <c r="J1941" s="182">
        <f>IFERROR(_xll.qlIndexFixing(Index1M,$H1941,TRUE,_xll.ohTrigger(RecalcTrigger,Trigger1M)),NA())</f>
        <v>1.2074441749710674E-2</v>
      </c>
      <c r="K1941" s="44">
        <f>IFERROR(_xll.qlIndexFixing(Index3M,H1941,TRUE,_xll.ohTrigger(RecalcTrigger,Trigger3M)),NA())</f>
        <v>1.2248108146387418E-2</v>
      </c>
      <c r="L1941" s="44">
        <f>IFERROR(_xll.qlIndexFixing(Index6M,$H1941,TRUE,_xll.ohTrigger(RecalcTrigger,Trigger6M)),NA())</f>
        <v>1.2222312704732011E-2</v>
      </c>
      <c r="M1941" s="183">
        <f>IFERROR(_xll.qlIndexFixing(Index1Y,$H1941,TRUE,_xll.ohTrigger(RecalcTrigger,Trigger1Y)),NA())</f>
        <v>1.2604220031719121E-2</v>
      </c>
      <c r="N1941" s="182">
        <f>IFERROR(_xll.qlIndexFixing(ONIndex1M,I1941,TRUE,_xll.ohTrigger(RecalcTrigger,Trigger1M)),NA())</f>
        <v>1.2072763296986366E-2</v>
      </c>
      <c r="O1941" s="44">
        <f>IFERROR(_xll.qlIndexFixing(ONIndex3M,I1941,TRUE,_xll.ohTrigger(RecalcTrigger,Trigger3M)),NA())</f>
        <v>1.2246437851644032E-2</v>
      </c>
      <c r="P1941" s="44">
        <f>IFERROR(_xll.qlIndexFixing(ONIndex6M,I1941,TRUE,_xll.ohTrigger(RecalcTrigger,Trigger6M)),NA())</f>
        <v>1.2240213127148181E-2</v>
      </c>
      <c r="Q1941" s="183">
        <f>IFERROR(_xll.qlIndexFixing(ONIndex1Y,I1941,TRUE,_xll.ohTrigger(RecalcTrigger,Trigger1Y)),NA())</f>
        <v>1.2602686234917115E-2</v>
      </c>
    </row>
    <row r="1942" spans="2:17" x14ac:dyDescent="0.2">
      <c r="B1942" s="39" t="s">
        <v>42</v>
      </c>
      <c r="D1942" s="42">
        <f>_xll.qlCalendarAdvance(Calendar,$D1941,B1942,"f",FALSE)</f>
        <v>53203</v>
      </c>
      <c r="E1942" s="177">
        <f>_xll.qlInterestRateIndexValueDate(IndexON,D1942)</f>
        <v>53203</v>
      </c>
      <c r="F1942" s="193">
        <f>IFERROR(_xll.qlIndexFixing(IndexON,D1942,TRUE,_xll.ohTrigger(RecalcTrigger,TriggerON)),NA())</f>
        <v>1.2107468538546939E-2</v>
      </c>
      <c r="H1942" s="42">
        <f>_xll.qlCalendarAdvance(Calendar,$H1941,B1942,"f",FALSE)</f>
        <v>53203</v>
      </c>
      <c r="I1942" s="177">
        <f>_xll.qlInterestRateIndexValueDate(Index1M,$H1942)</f>
        <v>53205</v>
      </c>
      <c r="J1942" s="182">
        <f>IFERROR(_xll.qlIndexFixing(Index1M,$H1942,TRUE,_xll.ohTrigger(RecalcTrigger,Trigger1M)),NA())</f>
        <v>1.2071638149336832E-2</v>
      </c>
      <c r="K1942" s="44">
        <f>IFERROR(_xll.qlIndexFixing(Index3M,H1942,TRUE,_xll.ohTrigger(RecalcTrigger,Trigger3M)),NA())</f>
        <v>1.2245212099358426E-2</v>
      </c>
      <c r="L1942" s="44">
        <f>IFERROR(_xll.qlIndexFixing(Index6M,$H1942,TRUE,_xll.ohTrigger(RecalcTrigger,Trigger6M)),NA())</f>
        <v>1.2218404760941789E-2</v>
      </c>
      <c r="M1942" s="183">
        <f>IFERROR(_xll.qlIndexFixing(Index1Y,$H1942,TRUE,_xll.ohTrigger(RecalcTrigger,Trigger1Y)),NA())</f>
        <v>1.2601126293957807E-2</v>
      </c>
      <c r="N1942" s="182">
        <f>IFERROR(_xll.qlIndexFixing(ONIndex1M,I1942,TRUE,_xll.ohTrigger(RecalcTrigger,Trigger1M)),NA())</f>
        <v>1.2069960222094167E-2</v>
      </c>
      <c r="O1942" s="44">
        <f>IFERROR(_xll.qlIndexFixing(ONIndex3M,I1942,TRUE,_xll.ohTrigger(RecalcTrigger,Trigger3M)),NA())</f>
        <v>1.2243485583773861E-2</v>
      </c>
      <c r="P1942" s="44">
        <f>IFERROR(_xll.qlIndexFixing(ONIndex6M,I1942,TRUE,_xll.ohTrigger(RecalcTrigger,Trigger6M)),NA())</f>
        <v>1.2235785534615573E-2</v>
      </c>
      <c r="Q1942" s="183">
        <f>IFERROR(_xll.qlIndexFixing(ONIndex1Y,I1942,TRUE,_xll.ohTrigger(RecalcTrigger,Trigger1Y)),NA())</f>
        <v>1.2599531104120487E-2</v>
      </c>
    </row>
    <row r="1943" spans="2:17" x14ac:dyDescent="0.2">
      <c r="B1943" s="39" t="s">
        <v>42</v>
      </c>
      <c r="D1943" s="42">
        <f>_xll.qlCalendarAdvance(Calendar,$D1942,B1943,"f",FALSE)</f>
        <v>53210</v>
      </c>
      <c r="E1943" s="177">
        <f>_xll.qlInterestRateIndexValueDate(IndexON,D1943)</f>
        <v>53210</v>
      </c>
      <c r="F1943" s="193">
        <f>IFERROR(_xll.qlIndexFixing(IndexON,D1943,TRUE,_xll.ohTrigger(RecalcTrigger,TriggerON)),NA())</f>
        <v>1.2104408494009178E-2</v>
      </c>
      <c r="H1943" s="42">
        <f>_xll.qlCalendarAdvance(Calendar,$H1942,B1943,"f",FALSE)</f>
        <v>53210</v>
      </c>
      <c r="I1943" s="177">
        <f>_xll.qlInterestRateIndexValueDate(Index1M,$H1943)</f>
        <v>53212</v>
      </c>
      <c r="J1943" s="182">
        <f>IFERROR(_xll.qlIndexFixing(Index1M,$H1943,TRUE,_xll.ohTrigger(RecalcTrigger,Trigger1M)),NA())</f>
        <v>1.2068862910407652E-2</v>
      </c>
      <c r="K1943" s="44">
        <f>IFERROR(_xll.qlIndexFixing(Index3M,H1943,TRUE,_xll.ohTrigger(RecalcTrigger,Trigger3M)),NA())</f>
        <v>1.2242330713609527E-2</v>
      </c>
      <c r="L1943" s="44">
        <f>IFERROR(_xll.qlIndexFixing(Index6M,$H1943,TRUE,_xll.ohTrigger(RecalcTrigger,Trigger6M)),NA())</f>
        <v>1.2213931678922971E-2</v>
      </c>
      <c r="M1943" s="183">
        <f>IFERROR(_xll.qlIndexFixing(Index1Y,$H1943,TRUE,_xll.ohTrigger(RecalcTrigger,Trigger1Y)),NA())</f>
        <v>1.2598033158042954E-2</v>
      </c>
      <c r="N1943" s="182">
        <f>IFERROR(_xll.qlIndexFixing(ONIndex1M,I1943,TRUE,_xll.ohTrigger(RecalcTrigger,Trigger1M)),NA())</f>
        <v>1.2067164830336097E-2</v>
      </c>
      <c r="O1943" s="44">
        <f>IFERROR(_xll.qlIndexFixing(ONIndex3M,I1943,TRUE,_xll.ohTrigger(RecalcTrigger,Trigger3M)),NA())</f>
        <v>1.2240544752435412E-2</v>
      </c>
      <c r="P1943" s="44">
        <f>IFERROR(_xll.qlIndexFixing(ONIndex6M,I1943,TRUE,_xll.ohTrigger(RecalcTrigger,Trigger6M)),NA())</f>
        <v>1.2231356425695949E-2</v>
      </c>
      <c r="Q1943" s="183">
        <f>IFERROR(_xll.qlIndexFixing(ONIndex1Y,I1943,TRUE,_xll.ohTrigger(RecalcTrigger,Trigger1Y)),NA())</f>
        <v>1.2596381206178009E-2</v>
      </c>
    </row>
    <row r="1944" spans="2:17" x14ac:dyDescent="0.2">
      <c r="B1944" s="39" t="s">
        <v>42</v>
      </c>
      <c r="D1944" s="42">
        <f>_xll.qlCalendarAdvance(Calendar,$D1943,B1944,"f",FALSE)</f>
        <v>53217</v>
      </c>
      <c r="E1944" s="177">
        <f>_xll.qlInterestRateIndexValueDate(IndexON,D1944)</f>
        <v>53217</v>
      </c>
      <c r="F1944" s="193">
        <f>IFERROR(_xll.qlIndexFixing(IndexON,D1944,TRUE,_xll.ohTrigger(RecalcTrigger,TriggerON)),NA())</f>
        <v>1.2101356357225868E-2</v>
      </c>
      <c r="H1944" s="42">
        <f>_xll.qlCalendarAdvance(Calendar,$H1943,B1944,"f",FALSE)</f>
        <v>53217</v>
      </c>
      <c r="I1944" s="177">
        <f>_xll.qlInterestRateIndexValueDate(Index1M,$H1944)</f>
        <v>53219</v>
      </c>
      <c r="J1944" s="182">
        <f>IFERROR(_xll.qlIndexFixing(Index1M,$H1944,TRUE,_xll.ohTrigger(RecalcTrigger,Trigger1M)),NA())</f>
        <v>1.206608516594071E-2</v>
      </c>
      <c r="K1944" s="44">
        <f>IFERROR(_xll.qlIndexFixing(Index3M,H1944,TRUE,_xll.ohTrigger(RecalcTrigger,Trigger3M)),NA())</f>
        <v>1.2239461119139788E-2</v>
      </c>
      <c r="L1944" s="44">
        <f>IFERROR(_xll.qlIndexFixing(Index6M,$H1944,TRUE,_xll.ohTrigger(RecalcTrigger,Trigger6M)),NA())</f>
        <v>1.2209457302704929E-2</v>
      </c>
      <c r="M1944" s="183">
        <f>IFERROR(_xll.qlIndexFixing(Index1Y,$H1944,TRUE,_xll.ohTrigger(RecalcTrigger,Trigger1Y)),NA())</f>
        <v>1.2594940337359996E-2</v>
      </c>
      <c r="N1944" s="182">
        <f>IFERROR(_xll.qlIndexFixing(ONIndex1M,I1944,TRUE,_xll.ohTrigger(RecalcTrigger,Trigger1M)),NA())</f>
        <v>1.2064377161280504E-2</v>
      </c>
      <c r="O1944" s="44">
        <f>IFERROR(_xll.qlIndexFixing(ONIndex3M,I1944,TRUE,_xll.ohTrigger(RecalcTrigger,Trigger3M)),NA())</f>
        <v>1.2237615403911661E-2</v>
      </c>
      <c r="P1944" s="44">
        <f>IFERROR(_xll.qlIndexFixing(ONIndex6M,I1944,TRUE,_xll.ohTrigger(RecalcTrigger,Trigger6M)),NA())</f>
        <v>1.2226925816456458E-2</v>
      </c>
      <c r="Q1944" s="183">
        <f>IFERROR(_xll.qlIndexFixing(ONIndex1Y,I1944,TRUE,_xll.ohTrigger(RecalcTrigger,Trigger1Y)),NA())</f>
        <v>1.2593236566669219E-2</v>
      </c>
    </row>
    <row r="1945" spans="2:17" x14ac:dyDescent="0.2">
      <c r="B1945" s="39" t="s">
        <v>42</v>
      </c>
      <c r="D1945" s="42">
        <f>_xll.qlCalendarAdvance(Calendar,$D1944,B1945,"f",FALSE)</f>
        <v>53224</v>
      </c>
      <c r="E1945" s="177">
        <f>_xll.qlInterestRateIndexValueDate(IndexON,D1945)</f>
        <v>53224</v>
      </c>
      <c r="F1945" s="193">
        <f>IFERROR(_xll.qlIndexFixing(IndexON,D1945,TRUE,_xll.ohTrigger(RecalcTrigger,TriggerON)),NA())</f>
        <v>1.2098312169763759E-2</v>
      </c>
      <c r="H1945" s="42">
        <f>_xll.qlCalendarAdvance(Calendar,$H1944,B1945,"f",FALSE)</f>
        <v>53224</v>
      </c>
      <c r="I1945" s="177">
        <f>_xll.qlInterestRateIndexValueDate(Index1M,$H1945)</f>
        <v>53226</v>
      </c>
      <c r="J1945" s="182">
        <f>IFERROR(_xll.qlIndexFixing(Index1M,$H1945,TRUE,_xll.ohTrigger(RecalcTrigger,Trigger1M)),NA())</f>
        <v>1.206331525790777E-2</v>
      </c>
      <c r="K1945" s="44">
        <f>IFERROR(_xll.qlIndexFixing(Index3M,H1945,TRUE,_xll.ohTrigger(RecalcTrigger,Trigger3M)),NA())</f>
        <v>1.2236603362239218E-2</v>
      </c>
      <c r="L1945" s="44">
        <f>IFERROR(_xll.qlIndexFixing(Index6M,$H1945,TRUE,_xll.ohTrigger(RecalcTrigger,Trigger6M)),NA())</f>
        <v>1.2204981648992976E-2</v>
      </c>
      <c r="M1945" s="183">
        <f>IFERROR(_xll.qlIndexFixing(Index1Y,$H1945,TRUE,_xll.ohTrigger(RecalcTrigger,Trigger1Y)),NA())</f>
        <v>1.2591847544534209E-2</v>
      </c>
      <c r="N1945" s="182">
        <f>IFERROR(_xll.qlIndexFixing(ONIndex1M,I1945,TRUE,_xll.ohTrigger(RecalcTrigger,Trigger1M)),NA())</f>
        <v>1.2061597254575673E-2</v>
      </c>
      <c r="O1945" s="44">
        <f>IFERROR(_xll.qlIndexFixing(ONIndex3M,I1945,TRUE,_xll.ohTrigger(RecalcTrigger,Trigger3M)),NA())</f>
        <v>1.2234697584325716E-2</v>
      </c>
      <c r="P1945" s="44">
        <f>IFERROR(_xll.qlIndexFixing(ONIndex6M,I1945,TRUE,_xll.ohTrigger(RecalcTrigger,Trigger6M)),NA())</f>
        <v>1.2222493723683669E-2</v>
      </c>
      <c r="Q1945" s="183">
        <f>IFERROR(_xll.qlIndexFixing(ONIndex1Y,I1945,TRUE,_xll.ohTrigger(RecalcTrigger,Trigger1Y)),NA())</f>
        <v>1.2590097211493401E-2</v>
      </c>
    </row>
    <row r="1946" spans="2:17" x14ac:dyDescent="0.2">
      <c r="B1946" s="39" t="s">
        <v>42</v>
      </c>
      <c r="D1946" s="42">
        <f>_xll.qlCalendarAdvance(Calendar,$D1945,B1946,"f",FALSE)</f>
        <v>53231</v>
      </c>
      <c r="E1946" s="177">
        <f>_xll.qlInterestRateIndexValueDate(IndexON,D1946)</f>
        <v>53231</v>
      </c>
      <c r="F1946" s="193">
        <f>IFERROR(_xll.qlIndexFixing(IndexON,D1946,TRUE,_xll.ohTrigger(RecalcTrigger,TriggerON)),NA())</f>
        <v>1.2095275973189601E-2</v>
      </c>
      <c r="H1946" s="42">
        <f>_xll.qlCalendarAdvance(Calendar,$H1945,B1946,"f",FALSE)</f>
        <v>53231</v>
      </c>
      <c r="I1946" s="177">
        <f>_xll.qlInterestRateIndexValueDate(Index1M,$H1946)</f>
        <v>53233</v>
      </c>
      <c r="J1946" s="182">
        <f>IFERROR(_xll.qlIndexFixing(Index1M,$H1946,TRUE,_xll.ohTrigger(RecalcTrigger,Trigger1M)),NA())</f>
        <v>1.2060553226037052E-2</v>
      </c>
      <c r="K1946" s="44">
        <f>IFERROR(_xll.qlIndexFixing(Index3M,H1946,TRUE,_xll.ohTrigger(RecalcTrigger,Trigger3M)),NA())</f>
        <v>1.2233757489204846E-2</v>
      </c>
      <c r="L1946" s="44">
        <f>IFERROR(_xll.qlIndexFixing(Index6M,$H1946,TRUE,_xll.ohTrigger(RecalcTrigger,Trigger6M)),NA())</f>
        <v>1.2200504734493748E-2</v>
      </c>
      <c r="M1946" s="183">
        <f>IFERROR(_xll.qlIndexFixing(Index1Y,$H1946,TRUE,_xll.ohTrigger(RecalcTrigger,Trigger1Y)),NA())</f>
        <v>1.2588754491430704E-2</v>
      </c>
      <c r="N1946" s="182">
        <f>IFERROR(_xll.qlIndexFixing(ONIndex1M,I1946,TRUE,_xll.ohTrigger(RecalcTrigger,Trigger1M)),NA())</f>
        <v>1.2058825150109698E-2</v>
      </c>
      <c r="O1946" s="44">
        <f>IFERROR(_xll.qlIndexFixing(ONIndex3M,I1946,TRUE,_xll.ohTrigger(RecalcTrigger,Trigger3M)),NA())</f>
        <v>1.2231791339880616E-2</v>
      </c>
      <c r="P1946" s="44">
        <f>IFERROR(_xll.qlIndexFixing(ONIndex6M,I1946,TRUE,_xll.ohTrigger(RecalcTrigger,Trigger6M)),NA())</f>
        <v>1.2218060163924349E-2</v>
      </c>
      <c r="Q1946" s="183">
        <f>IFERROR(_xll.qlIndexFixing(ONIndex1Y,I1946,TRUE,_xll.ohTrigger(RecalcTrigger,Trigger1Y)),NA())</f>
        <v>1.2586963166150156E-2</v>
      </c>
    </row>
    <row r="1947" spans="2:17" x14ac:dyDescent="0.2">
      <c r="B1947" s="39" t="s">
        <v>42</v>
      </c>
      <c r="D1947" s="42">
        <f>_xll.qlCalendarAdvance(Calendar,$D1946,B1947,"f",FALSE)</f>
        <v>53238</v>
      </c>
      <c r="E1947" s="177">
        <f>_xll.qlInterestRateIndexValueDate(IndexON,D1947)</f>
        <v>53238</v>
      </c>
      <c r="F1947" s="193">
        <f>IFERROR(_xll.qlIndexFixing(IndexON,D1947,TRUE,_xll.ohTrigger(RecalcTrigger,TriggerON)),NA())</f>
        <v>1.2092247809070145E-2</v>
      </c>
      <c r="H1947" s="42">
        <f>_xll.qlCalendarAdvance(Calendar,$H1946,B1947,"f",FALSE)</f>
        <v>53238</v>
      </c>
      <c r="I1947" s="177">
        <f>_xll.qlInterestRateIndexValueDate(Index1M,$H1947)</f>
        <v>53240</v>
      </c>
      <c r="J1947" s="182">
        <f>IFERROR(_xll.qlIndexFixing(Index1M,$H1947,TRUE,_xll.ohTrigger(RecalcTrigger,Trigger1M)),NA())</f>
        <v>1.2057799110064271E-2</v>
      </c>
      <c r="K1947" s="44">
        <f>IFERROR(_xll.qlIndexFixing(Index3M,H1947,TRUE,_xll.ohTrigger(RecalcTrigger,Trigger3M)),NA())</f>
        <v>1.2230930996736064E-2</v>
      </c>
      <c r="L1947" s="44">
        <f>IFERROR(_xll.qlIndexFixing(Index6M,$H1947,TRUE,_xll.ohTrigger(RecalcTrigger,Trigger6M)),NA())</f>
        <v>1.219591243682458E-2</v>
      </c>
      <c r="M1947" s="183">
        <f>IFERROR(_xll.qlIndexFixing(Index1Y,$H1947,TRUE,_xll.ohTrigger(RecalcTrigger,Trigger1Y)),NA())</f>
        <v>1.2585660889154436E-2</v>
      </c>
      <c r="N1947" s="182">
        <f>IFERROR(_xll.qlIndexFixing(ONIndex1M,I1947,TRUE,_xll.ohTrigger(RecalcTrigger,Trigger1M)),NA())</f>
        <v>1.205606088737099E-2</v>
      </c>
      <c r="O1947" s="44">
        <f>IFERROR(_xll.qlIndexFixing(ONIndex3M,I1947,TRUE,_xll.ohTrigger(RecalcTrigger,Trigger3M)),NA())</f>
        <v>1.2228896716779403E-2</v>
      </c>
      <c r="P1947" s="44">
        <f>IFERROR(_xll.qlIndexFixing(ONIndex6M,I1947,TRUE,_xll.ohTrigger(RecalcTrigger,Trigger6M)),NA())</f>
        <v>1.2213625153885133E-2</v>
      </c>
      <c r="Q1947" s="183">
        <f>IFERROR(_xll.qlIndexFixing(ONIndex1Y,I1947,TRUE,_xll.ohTrigger(RecalcTrigger,Trigger1Y)),NA())</f>
        <v>1.2583834456378895E-2</v>
      </c>
    </row>
    <row r="1948" spans="2:17" x14ac:dyDescent="0.2">
      <c r="B1948" s="39" t="s">
        <v>42</v>
      </c>
      <c r="D1948" s="42">
        <f>_xll.qlCalendarAdvance(Calendar,$D1947,B1948,"f",FALSE)</f>
        <v>53245</v>
      </c>
      <c r="E1948" s="177">
        <f>_xll.qlInterestRateIndexValueDate(IndexON,D1948)</f>
        <v>53245</v>
      </c>
      <c r="F1948" s="193">
        <f>IFERROR(_xll.qlIndexFixing(IndexON,D1948,TRUE,_xll.ohTrigger(RecalcTrigger,TriggerON)),NA())</f>
        <v>1.2089227719132012E-2</v>
      </c>
      <c r="H1948" s="42">
        <f>_xll.qlCalendarAdvance(Calendar,$H1947,B1948,"f",FALSE)</f>
        <v>53245</v>
      </c>
      <c r="I1948" s="177">
        <f>_xll.qlInterestRateIndexValueDate(Index1M,$H1948)</f>
        <v>53247</v>
      </c>
      <c r="J1948" s="182">
        <f>IFERROR(_xll.qlIndexFixing(Index1M,$H1948,TRUE,_xll.ohTrigger(RecalcTrigger,Trigger1M)),NA())</f>
        <v>1.2055052949720146E-2</v>
      </c>
      <c r="K1948" s="44">
        <f>IFERROR(_xll.qlIndexFixing(Index3M,H1948,TRUE,_xll.ohTrigger(RecalcTrigger,Trigger3M)),NA())</f>
        <v>1.2228109799060591E-2</v>
      </c>
      <c r="L1948" s="44">
        <f>IFERROR(_xll.qlIndexFixing(Index6M,$H1948,TRUE,_xll.ohTrigger(RecalcTrigger,Trigger6M)),NA())</f>
        <v>1.2191432817735721E-2</v>
      </c>
      <c r="M1948" s="183">
        <f>IFERROR(_xll.qlIndexFixing(Index1Y,$H1948,TRUE,_xll.ohTrigger(RecalcTrigger,Trigger1Y)),NA())</f>
        <v>1.2582566448050421E-2</v>
      </c>
      <c r="N1948" s="182">
        <f>IFERROR(_xll.qlIndexFixing(ONIndex1M,I1948,TRUE,_xll.ohTrigger(RecalcTrigger,Trigger1M)),NA())</f>
        <v>1.2053304506167706E-2</v>
      </c>
      <c r="O1948" s="44">
        <f>IFERROR(_xll.qlIndexFixing(ONIndex3M,I1948,TRUE,_xll.ohTrigger(RecalcTrigger,Trigger3M)),NA())</f>
        <v>1.2226013761145182E-2</v>
      </c>
      <c r="P1948" s="44">
        <f>IFERROR(_xll.qlIndexFixing(ONIndex6M,I1948,TRUE,_xll.ohTrigger(RecalcTrigger,Trigger6M)),NA())</f>
        <v>1.2209188710112784E-2</v>
      </c>
      <c r="Q1948" s="183">
        <f>IFERROR(_xll.qlIndexFixing(ONIndex1Y,I1948,TRUE,_xll.ohTrigger(RecalcTrigger,Trigger1Y)),NA())</f>
        <v>1.2580711107839093E-2</v>
      </c>
    </row>
    <row r="1949" spans="2:17" x14ac:dyDescent="0.2">
      <c r="B1949" s="39" t="s">
        <v>42</v>
      </c>
      <c r="D1949" s="42">
        <f>_xll.qlCalendarAdvance(Calendar,$D1948,B1949,"f",FALSE)</f>
        <v>53252</v>
      </c>
      <c r="E1949" s="177">
        <f>_xll.qlInterestRateIndexValueDate(IndexON,D1949)</f>
        <v>53252</v>
      </c>
      <c r="F1949" s="193">
        <f>IFERROR(_xll.qlIndexFixing(IndexON,D1949,TRUE,_xll.ohTrigger(RecalcTrigger,TriggerON)),NA())</f>
        <v>1.2086215744542272E-2</v>
      </c>
      <c r="H1949" s="42">
        <f>_xll.qlCalendarAdvance(Calendar,$H1948,B1949,"f",FALSE)</f>
        <v>53252</v>
      </c>
      <c r="I1949" s="177">
        <f>_xll.qlInterestRateIndexValueDate(Index1M,$H1949)</f>
        <v>53254</v>
      </c>
      <c r="J1949" s="182">
        <f>IFERROR(_xll.qlIndexFixing(Index1M,$H1949,TRUE,_xll.ohTrigger(RecalcTrigger,Trigger1M)),NA())</f>
        <v>1.2052314784740392E-2</v>
      </c>
      <c r="K1949" s="44">
        <f>IFERROR(_xll.qlIndexFixing(Index3M,H1949,TRUE,_xll.ohTrigger(RecalcTrigger,Trigger3M)),NA())</f>
        <v>1.2225300627866666E-2</v>
      </c>
      <c r="L1949" s="44">
        <f>IFERROR(_xll.qlIndexFixing(Index6M,$H1949,TRUE,_xll.ohTrigger(RecalcTrigger,Trigger6M)),NA())</f>
        <v>1.2186951989187079E-2</v>
      </c>
      <c r="M1949" s="183">
        <f>IFERROR(_xll.qlIndexFixing(Index1Y,$H1949,TRUE,_xll.ohTrigger(RecalcTrigger,Trigger1Y)),NA())</f>
        <v>1.2579470877704174E-2</v>
      </c>
      <c r="N1949" s="182">
        <f>IFERROR(_xll.qlIndexFixing(ONIndex1M,I1949,TRUE,_xll.ohTrigger(RecalcTrigger,Trigger1M)),NA())</f>
        <v>1.2050556046068195E-2</v>
      </c>
      <c r="O1949" s="44">
        <f>IFERROR(_xll.qlIndexFixing(ONIndex3M,I1949,TRUE,_xll.ohTrigger(RecalcTrigger,Trigger3M)),NA())</f>
        <v>1.2223142519180996E-2</v>
      </c>
      <c r="P1949" s="44">
        <f>IFERROR(_xll.qlIndexFixing(ONIndex6M,I1949,TRUE,_xll.ohTrigger(RecalcTrigger,Trigger6M)),NA())</f>
        <v>1.2204750849074131E-2</v>
      </c>
      <c r="Q1949" s="183">
        <f>IFERROR(_xll.qlIndexFixing(ONIndex1Y,I1949,TRUE,_xll.ohTrigger(RecalcTrigger,Trigger1Y)),NA())</f>
        <v>1.2577593146350097E-2</v>
      </c>
    </row>
    <row r="1950" spans="2:17" x14ac:dyDescent="0.2">
      <c r="B1950" s="39" t="s">
        <v>42</v>
      </c>
      <c r="D1950" s="42">
        <f>_xll.qlCalendarAdvance(Calendar,$D1949,B1950,"f",FALSE)</f>
        <v>53259</v>
      </c>
      <c r="E1950" s="177">
        <f>_xll.qlInterestRateIndexValueDate(IndexON,D1950)</f>
        <v>53259</v>
      </c>
      <c r="F1950" s="193">
        <f>IFERROR(_xll.qlIndexFixing(IndexON,D1950,TRUE,_xll.ohTrigger(RecalcTrigger,TriggerON)),NA())</f>
        <v>1.2083211927347293E-2</v>
      </c>
      <c r="H1950" s="42">
        <f>_xll.qlCalendarAdvance(Calendar,$H1949,B1950,"f",FALSE)</f>
        <v>53259</v>
      </c>
      <c r="I1950" s="177">
        <f>_xll.qlInterestRateIndexValueDate(Index1M,$H1950)</f>
        <v>53261</v>
      </c>
      <c r="J1950" s="182">
        <f>IFERROR(_xll.qlIndexFixing(Index1M,$H1950,TRUE,_xll.ohTrigger(RecalcTrigger,Trigger1M)),NA())</f>
        <v>1.2049584654850731E-2</v>
      </c>
      <c r="K1950" s="44">
        <f>IFERROR(_xll.qlIndexFixing(Index3M,H1950,TRUE,_xll.ohTrigger(RecalcTrigger,Trigger3M)),NA())</f>
        <v>1.222250352944596E-2</v>
      </c>
      <c r="L1950" s="44">
        <f>IFERROR(_xll.qlIndexFixing(Index6M,$H1950,TRUE,_xll.ohTrigger(RecalcTrigger,Trigger6M)),NA())</f>
        <v>1.2182469967887924E-2</v>
      </c>
      <c r="M1950" s="183">
        <f>IFERROR(_xll.qlIndexFixing(Index1Y,$H1950,TRUE,_xll.ohTrigger(RecalcTrigger,Trigger1Y)),NA())</f>
        <v>1.2576373886940826E-2</v>
      </c>
      <c r="N1950" s="182">
        <f>IFERROR(_xll.qlIndexFixing(ONIndex1M,I1950,TRUE,_xll.ohTrigger(RecalcTrigger,Trigger1M)),NA())</f>
        <v>1.2047815547040486E-2</v>
      </c>
      <c r="O1950" s="44">
        <f>IFERROR(_xll.qlIndexFixing(ONIndex3M,I1950,TRUE,_xll.ohTrigger(RecalcTrigger,Trigger3M)),NA())</f>
        <v>1.2220283037089885E-2</v>
      </c>
      <c r="P1950" s="44">
        <f>IFERROR(_xll.qlIndexFixing(ONIndex6M,I1950,TRUE,_xll.ohTrigger(RecalcTrigger,Trigger6M)),NA())</f>
        <v>1.2200311587635682E-2</v>
      </c>
      <c r="Q1950" s="183">
        <f>IFERROR(_xll.qlIndexFixing(ONIndex1Y,I1950,TRUE,_xll.ohTrigger(RecalcTrigger,Trigger1Y)),NA())</f>
        <v>1.2574480597411508E-2</v>
      </c>
    </row>
    <row r="1951" spans="2:17" x14ac:dyDescent="0.2">
      <c r="B1951" s="39" t="s">
        <v>42</v>
      </c>
      <c r="D1951" s="42">
        <f>_xll.qlCalendarAdvance(Calendar,$D1950,B1951,"f",FALSE)</f>
        <v>53266</v>
      </c>
      <c r="E1951" s="177">
        <f>_xll.qlInterestRateIndexValueDate(IndexON,D1951)</f>
        <v>53266</v>
      </c>
      <c r="F1951" s="193">
        <f>IFERROR(_xll.qlIndexFixing(IndexON,D1951,TRUE,_xll.ohTrigger(RecalcTrigger,TriggerON)),NA())</f>
        <v>1.2080216308634206E-2</v>
      </c>
      <c r="H1951" s="42">
        <f>_xll.qlCalendarAdvance(Calendar,$H1950,B1951,"f",FALSE)</f>
        <v>53266</v>
      </c>
      <c r="I1951" s="177">
        <f>_xll.qlInterestRateIndexValueDate(Index1M,$H1951)</f>
        <v>53268</v>
      </c>
      <c r="J1951" s="182">
        <f>IFERROR(_xll.qlIndexFixing(Index1M,$H1951,TRUE,_xll.ohTrigger(RecalcTrigger,Trigger1M)),NA())</f>
        <v>1.2046862599786878E-2</v>
      </c>
      <c r="K1951" s="44">
        <f>IFERROR(_xll.qlIndexFixing(Index3M,H1951,TRUE,_xll.ohTrigger(RecalcTrigger,Trigger3M)),NA())</f>
        <v>1.2219718550094478E-2</v>
      </c>
      <c r="L1951" s="44">
        <f>IFERROR(_xll.qlIndexFixing(Index6M,$H1951,TRUE,_xll.ohTrigger(RecalcTrigger,Trigger6M)),NA())</f>
        <v>1.2178101835411386E-2</v>
      </c>
      <c r="M1951" s="183">
        <f>IFERROR(_xll.qlIndexFixing(Index1Y,$H1951,TRUE,_xll.ohTrigger(RecalcTrigger,Trigger1Y)),NA())</f>
        <v>1.2573275183825575E-2</v>
      </c>
      <c r="N1951" s="182">
        <f>IFERROR(_xll.qlIndexFixing(ONIndex1M,I1951,TRUE,_xll.ohTrigger(RecalcTrigger,Trigger1M)),NA())</f>
        <v>1.2045083048572991E-2</v>
      </c>
      <c r="O1951" s="44">
        <f>IFERROR(_xll.qlIndexFixing(ONIndex3M,I1951,TRUE,_xll.ohTrigger(RecalcTrigger,Trigger3M)),NA())</f>
        <v>1.2217435360994955E-2</v>
      </c>
      <c r="P1951" s="44">
        <f>IFERROR(_xll.qlIndexFixing(ONIndex6M,I1951,TRUE,_xll.ohTrigger(RecalcTrigger,Trigger6M)),NA())</f>
        <v>1.2195870942104392E-2</v>
      </c>
      <c r="Q1951" s="183">
        <f>IFERROR(_xll.qlIndexFixing(ONIndex1Y,I1951,TRUE,_xll.ohTrigger(RecalcTrigger,Trigger1Y)),NA())</f>
        <v>1.257137348692261E-2</v>
      </c>
    </row>
    <row r="1952" spans="2:17" x14ac:dyDescent="0.2">
      <c r="B1952" s="39" t="s">
        <v>42</v>
      </c>
      <c r="D1952" s="42">
        <f>_xll.qlCalendarAdvance(Calendar,$D1951,B1952,"f",FALSE)</f>
        <v>53273</v>
      </c>
      <c r="E1952" s="177">
        <f>_xll.qlInterestRateIndexValueDate(IndexON,D1952)</f>
        <v>53273</v>
      </c>
      <c r="F1952" s="193">
        <f>IFERROR(_xll.qlIndexFixing(IndexON,D1952,TRUE,_xll.ohTrigger(RecalcTrigger,TriggerON)),NA())</f>
        <v>1.2077228930289508E-2</v>
      </c>
      <c r="H1952" s="42">
        <f>_xll.qlCalendarAdvance(Calendar,$H1951,B1952,"f",FALSE)</f>
        <v>53273</v>
      </c>
      <c r="I1952" s="177">
        <f>_xll.qlInterestRateIndexValueDate(Index1M,$H1952)</f>
        <v>53275</v>
      </c>
      <c r="J1952" s="182">
        <f>IFERROR(_xll.qlIndexFixing(Index1M,$H1952,TRUE,_xll.ohTrigger(RecalcTrigger,Trigger1M)),NA())</f>
        <v>1.2044148659279552E-2</v>
      </c>
      <c r="K1952" s="44">
        <f>IFERROR(_xll.qlIndexFixing(Index3M,H1952,TRUE,_xll.ohTrigger(RecalcTrigger,Trigger3M)),NA())</f>
        <v>1.2216945736107366E-2</v>
      </c>
      <c r="L1952" s="44">
        <f>IFERROR(_xll.qlIndexFixing(Index6M,$H1952,TRUE,_xll.ohTrigger(RecalcTrigger,Trigger6M)),NA())</f>
        <v>1.2173617750078507E-2</v>
      </c>
      <c r="M1952" s="183">
        <f>IFERROR(_xll.qlIndexFixing(Index1Y,$H1952,TRUE,_xll.ohTrigger(RecalcTrigger,Trigger1Y)),NA())</f>
        <v>1.2570174475663894E-2</v>
      </c>
      <c r="N1952" s="182">
        <f>IFERROR(_xll.qlIndexFixing(ONIndex1M,I1952,TRUE,_xll.ohTrigger(RecalcTrigger,Trigger1M)),NA())</f>
        <v>1.2042358590393931E-2</v>
      </c>
      <c r="O1952" s="44">
        <f>IFERROR(_xll.qlIndexFixing(ONIndex3M,I1952,TRUE,_xll.ohTrigger(RecalcTrigger,Trigger3M)),NA())</f>
        <v>1.2214599537099247E-2</v>
      </c>
      <c r="P1952" s="44">
        <f>IFERROR(_xll.qlIndexFixing(ONIndex6M,I1952,TRUE,_xll.ohTrigger(RecalcTrigger,Trigger6M)),NA())</f>
        <v>1.2191428929266834E-2</v>
      </c>
      <c r="Q1952" s="183">
        <f>IFERROR(_xll.qlIndexFixing(ONIndex1Y,I1952,TRUE,_xll.ohTrigger(RecalcTrigger,Trigger1Y)),NA())</f>
        <v>1.2568271840542877E-2</v>
      </c>
    </row>
    <row r="1953" spans="2:17" x14ac:dyDescent="0.2">
      <c r="B1953" s="39" t="s">
        <v>42</v>
      </c>
      <c r="D1953" s="42">
        <f>_xll.qlCalendarAdvance(Calendar,$D1952,B1953,"f",FALSE)</f>
        <v>53280</v>
      </c>
      <c r="E1953" s="177">
        <f>_xll.qlInterestRateIndexValueDate(IndexON,D1953)</f>
        <v>53280</v>
      </c>
      <c r="F1953" s="193">
        <f>IFERROR(_xll.qlIndexFixing(IndexON,D1953,TRUE,_xll.ohTrigger(RecalcTrigger,TriggerON)),NA())</f>
        <v>1.2074249833879946E-2</v>
      </c>
      <c r="H1953" s="42">
        <f>_xll.qlCalendarAdvance(Calendar,$H1952,B1953,"f",FALSE)</f>
        <v>53280</v>
      </c>
      <c r="I1953" s="177">
        <f>_xll.qlInterestRateIndexValueDate(Index1M,$H1953)</f>
        <v>53282</v>
      </c>
      <c r="J1953" s="182">
        <f>IFERROR(_xll.qlIndexFixing(Index1M,$H1953,TRUE,_xll.ohTrigger(RecalcTrigger,Trigger1M)),NA())</f>
        <v>1.2041442873056973E-2</v>
      </c>
      <c r="K1953" s="44">
        <f>IFERROR(_xll.qlIndexFixing(Index3M,H1953,TRUE,_xll.ohTrigger(RecalcTrigger,Trigger3M)),NA())</f>
        <v>1.2214185133778893E-2</v>
      </c>
      <c r="L1953" s="44">
        <f>IFERROR(_xll.qlIndexFixing(Index6M,$H1953,TRUE,_xll.ohTrigger(RecalcTrigger,Trigger6M)),NA())</f>
        <v>1.2169132679042176E-2</v>
      </c>
      <c r="M1953" s="183">
        <f>IFERROR(_xll.qlIndexFixing(Index1Y,$H1953,TRUE,_xll.ohTrigger(RecalcTrigger,Trigger1Y)),NA())</f>
        <v>1.2567071469000877E-2</v>
      </c>
      <c r="N1953" s="182">
        <f>IFERROR(_xll.qlIndexFixing(ONIndex1M,I1953,TRUE,_xll.ohTrigger(RecalcTrigger,Trigger1M)),NA())</f>
        <v>1.2039642212071655E-2</v>
      </c>
      <c r="O1953" s="44">
        <f>IFERROR(_xll.qlIndexFixing(ONIndex3M,I1953,TRUE,_xll.ohTrigger(RecalcTrigger,Trigger3M)),NA())</f>
        <v>1.2211775611525866E-2</v>
      </c>
      <c r="P1953" s="44">
        <f>IFERROR(_xll.qlIndexFixing(ONIndex6M,I1953,TRUE,_xll.ohTrigger(RecalcTrigger,Trigger6M)),NA())</f>
        <v>1.2186985565749708E-2</v>
      </c>
      <c r="Q1953" s="183">
        <f>IFERROR(_xll.qlIndexFixing(ONIndex1Y,I1953,TRUE,_xll.ohTrigger(RecalcTrigger,Trigger1Y)),NA())</f>
        <v>1.2565175683851848E-2</v>
      </c>
    </row>
    <row r="1954" spans="2:17" x14ac:dyDescent="0.2">
      <c r="B1954" s="39" t="s">
        <v>42</v>
      </c>
      <c r="D1954" s="42">
        <f>_xll.qlCalendarAdvance(Calendar,$D1953,B1954,"f",FALSE)</f>
        <v>53287</v>
      </c>
      <c r="E1954" s="177">
        <f>_xll.qlInterestRateIndexValueDate(IndexON,D1954)</f>
        <v>53287</v>
      </c>
      <c r="F1954" s="193">
        <f>IFERROR(_xll.qlIndexFixing(IndexON,D1954,TRUE,_xll.ohTrigger(RecalcTrigger,TriggerON)),NA())</f>
        <v>1.2071279060652529E-2</v>
      </c>
      <c r="H1954" s="42">
        <f>_xll.qlCalendarAdvance(Calendar,$H1953,B1954,"f",FALSE)</f>
        <v>53287</v>
      </c>
      <c r="I1954" s="177">
        <f>_xll.qlInterestRateIndexValueDate(Index1M,$H1954)</f>
        <v>53289</v>
      </c>
      <c r="J1954" s="182">
        <f>IFERROR(_xll.qlIndexFixing(Index1M,$H1954,TRUE,_xll.ohTrigger(RecalcTrigger,Trigger1M)),NA())</f>
        <v>1.2038763933497083E-2</v>
      </c>
      <c r="K1954" s="44">
        <f>IFERROR(_xll.qlIndexFixing(Index3M,H1954,TRUE,_xll.ohTrigger(RecalcTrigger,Trigger3M)),NA())</f>
        <v>1.2211436789400728E-2</v>
      </c>
      <c r="L1954" s="44">
        <f>IFERROR(_xll.qlIndexFixing(Index6M,$H1954,TRUE,_xll.ohTrigger(RecalcTrigger,Trigger6M)),NA())</f>
        <v>1.2164646762343297E-2</v>
      </c>
      <c r="M1954" s="183">
        <f>IFERROR(_xll.qlIndexFixing(Index1Y,$H1954,TRUE,_xll.ohTrigger(RecalcTrigger,Trigger1Y)),NA())</f>
        <v>1.2563965869622121E-2</v>
      </c>
      <c r="N1954" s="182">
        <f>IFERROR(_xll.qlIndexFixing(ONIndex1M,I1954,TRUE,_xll.ohTrigger(RecalcTrigger,Trigger1M)),NA())</f>
        <v>1.2036933953654128E-2</v>
      </c>
      <c r="O1954" s="44">
        <f>IFERROR(_xll.qlIndexFixing(ONIndex3M,I1954,TRUE,_xll.ohTrigger(RecalcTrigger,Trigger3M)),NA())</f>
        <v>1.220896363055779E-2</v>
      </c>
      <c r="P1954" s="44">
        <f>IFERROR(_xll.qlIndexFixing(ONIndex6M,I1954,TRUE,_xll.ohTrigger(RecalcTrigger,Trigger6M)),NA())</f>
        <v>1.2182540868019842E-2</v>
      </c>
      <c r="Q1954" s="183">
        <f>IFERROR(_xll.qlIndexFixing(ONIndex1Y,I1954,TRUE,_xll.ohTrigger(RecalcTrigger,Trigger1Y)),NA())</f>
        <v>1.2562085042508997E-2</v>
      </c>
    </row>
    <row r="1955" spans="2:17" x14ac:dyDescent="0.2">
      <c r="B1955" s="39" t="s">
        <v>42</v>
      </c>
      <c r="D1955" s="42">
        <f>_xll.qlCalendarAdvance(Calendar,$D1954,B1955,"f",FALSE)</f>
        <v>53294</v>
      </c>
      <c r="E1955" s="177">
        <f>_xll.qlInterestRateIndexValueDate(IndexON,D1955)</f>
        <v>53294</v>
      </c>
      <c r="F1955" s="193">
        <f>IFERROR(_xll.qlIndexFixing(IndexON,D1955,TRUE,_xll.ohTrigger(RecalcTrigger,TriggerON)),NA())</f>
        <v>1.2068316652493749E-2</v>
      </c>
      <c r="H1955" s="42">
        <f>_xll.qlCalendarAdvance(Calendar,$H1954,B1955,"f",FALSE)</f>
        <v>53294</v>
      </c>
      <c r="I1955" s="177">
        <f>_xll.qlInterestRateIndexValueDate(Index1M,$H1955)</f>
        <v>53296</v>
      </c>
      <c r="J1955" s="182">
        <f>IFERROR(_xll.qlIndexFixing(Index1M,$H1955,TRUE,_xll.ohTrigger(RecalcTrigger,Trigger1M)),NA())</f>
        <v>1.2036026799068194E-2</v>
      </c>
      <c r="K1955" s="44">
        <f>IFERROR(_xll.qlIndexFixing(Index3M,H1955,TRUE,_xll.ohTrigger(RecalcTrigger,Trigger3M)),NA())</f>
        <v>1.2208673415653237E-2</v>
      </c>
      <c r="L1955" s="44">
        <f>IFERROR(_xll.qlIndexFixing(Index6M,$H1955,TRUE,_xll.ohTrigger(RecalcTrigger,Trigger6M)),NA())</f>
        <v>1.2160044327385534E-2</v>
      </c>
      <c r="M1955" s="183">
        <f>IFERROR(_xll.qlIndexFixing(Index1Y,$H1955,TRUE,_xll.ohTrigger(RecalcTrigger,Trigger1Y)),NA())</f>
        <v>1.2560857382553496E-2</v>
      </c>
      <c r="N1955" s="182">
        <f>IFERROR(_xll.qlIndexFixing(ONIndex1M,I1955,TRUE,_xll.ohTrigger(RecalcTrigger,Trigger1M)),NA())</f>
        <v>1.2034233854469889E-2</v>
      </c>
      <c r="O1955" s="44">
        <f>IFERROR(_xll.qlIndexFixing(ONIndex3M,I1955,TRUE,_xll.ohTrigger(RecalcTrigger,Trigger3M)),NA())</f>
        <v>1.2206163640318124E-2</v>
      </c>
      <c r="P1955" s="44">
        <f>IFERROR(_xll.qlIndexFixing(ONIndex6M,I1955,TRUE,_xll.ohTrigger(RecalcTrigger,Trigger6M)),NA())</f>
        <v>1.2178094852624E-2</v>
      </c>
      <c r="Q1955" s="183">
        <f>IFERROR(_xll.qlIndexFixing(ONIndex1Y,I1955,TRUE,_xll.ohTrigger(RecalcTrigger,Trigger1Y)),NA())</f>
        <v>1.2558999942413607E-2</v>
      </c>
    </row>
    <row r="1956" spans="2:17" x14ac:dyDescent="0.2">
      <c r="B1956" s="39" t="s">
        <v>42</v>
      </c>
      <c r="D1956" s="42">
        <f>_xll.qlCalendarAdvance(Calendar,$D1955,B1956,"f",FALSE)</f>
        <v>53301</v>
      </c>
      <c r="E1956" s="177">
        <f>_xll.qlInterestRateIndexValueDate(IndexON,D1956)</f>
        <v>53301</v>
      </c>
      <c r="F1956" s="193">
        <f>IFERROR(_xll.qlIndexFixing(IndexON,D1956,TRUE,_xll.ohTrigger(RecalcTrigger,TriggerON)),NA())</f>
        <v>1.2065362650810485E-2</v>
      </c>
      <c r="H1956" s="42">
        <f>_xll.qlCalendarAdvance(Calendar,$H1955,B1956,"f",FALSE)</f>
        <v>53301</v>
      </c>
      <c r="I1956" s="177">
        <f>_xll.qlInterestRateIndexValueDate(Index1M,$H1956)</f>
        <v>53303</v>
      </c>
      <c r="J1956" s="182">
        <f>IFERROR(_xll.qlIndexFixing(Index1M,$H1956,TRUE,_xll.ohTrigger(RecalcTrigger,Trigger1M)),NA())</f>
        <v>1.2033374837447375E-2</v>
      </c>
      <c r="K1956" s="44">
        <f>IFERROR(_xll.qlIndexFixing(Index3M,H1956,TRUE,_xll.ohTrigger(RecalcTrigger,Trigger3M)),NA())</f>
        <v>1.2205948129081712E-2</v>
      </c>
      <c r="L1956" s="44">
        <f>IFERROR(_xll.qlIndexFixing(Index6M,$H1956,TRUE,_xll.ohTrigger(RecalcTrigger,Trigger6M)),NA())</f>
        <v>1.2155556994785967E-2</v>
      </c>
      <c r="M1956" s="183">
        <f>IFERROR(_xll.qlIndexFixing(Index1Y,$H1956,TRUE,_xll.ohTrigger(RecalcTrigger,Trigger1Y)),NA())</f>
        <v>1.2557745712060935E-2</v>
      </c>
      <c r="N1956" s="182">
        <f>IFERROR(_xll.qlIndexFixing(ONIndex1M,I1956,TRUE,_xll.ohTrigger(RecalcTrigger,Trigger1M)),NA())</f>
        <v>1.2031541954407032E-2</v>
      </c>
      <c r="O1956" s="44">
        <f>IFERROR(_xll.qlIndexFixing(ONIndex3M,I1956,TRUE,_xll.ohTrigger(RecalcTrigger,Trigger3M)),NA())</f>
        <v>1.2203375686850038E-2</v>
      </c>
      <c r="P1956" s="44">
        <f>IFERROR(_xll.qlIndexFixing(ONIndex6M,I1956,TRUE,_xll.ohTrigger(RecalcTrigger,Trigger6M)),NA())</f>
        <v>1.2173647536348753E-2</v>
      </c>
      <c r="Q1956" s="183">
        <f>IFERROR(_xll.qlIndexFixing(ONIndex1Y,I1956,TRUE,_xll.ohTrigger(RecalcTrigger,Trigger1Y)),NA())</f>
        <v>1.2555920409145216E-2</v>
      </c>
    </row>
    <row r="1957" spans="2:17" x14ac:dyDescent="0.2">
      <c r="B1957" s="39" t="s">
        <v>42</v>
      </c>
      <c r="D1957" s="42">
        <f>_xll.qlCalendarAdvance(Calendar,$D1956,B1957,"f",FALSE)</f>
        <v>53308</v>
      </c>
      <c r="E1957" s="177">
        <f>_xll.qlInterestRateIndexValueDate(IndexON,D1957)</f>
        <v>53308</v>
      </c>
      <c r="F1957" s="193">
        <f>IFERROR(_xll.qlIndexFixing(IndexON,D1957,TRUE,_xll.ohTrigger(RecalcTrigger,TriggerON)),NA())</f>
        <v>1.2062417097249423E-2</v>
      </c>
      <c r="H1957" s="42">
        <f>_xll.qlCalendarAdvance(Calendar,$H1956,B1957,"f",FALSE)</f>
        <v>53308</v>
      </c>
      <c r="I1957" s="177">
        <f>_xll.qlInterestRateIndexValueDate(Index1M,$H1957)</f>
        <v>53310</v>
      </c>
      <c r="J1957" s="182">
        <f>IFERROR(_xll.qlIndexFixing(Index1M,$H1957,TRUE,_xll.ohTrigger(RecalcTrigger,Trigger1M)),NA())</f>
        <v>1.2030702065700949E-2</v>
      </c>
      <c r="K1957" s="44">
        <f>IFERROR(_xll.qlIndexFixing(Index3M,H1957,TRUE,_xll.ohTrigger(RecalcTrigger,Trigger3M)),NA())</f>
        <v>1.2203235231850407E-2</v>
      </c>
      <c r="L1957" s="44">
        <f>IFERROR(_xll.qlIndexFixing(Index6M,$H1957,TRUE,_xll.ohTrigger(RecalcTrigger,Trigger6M)),NA())</f>
        <v>1.2151069253843589E-2</v>
      </c>
      <c r="M1957" s="183">
        <f>IFERROR(_xll.qlIndexFixing(Index1Y,$H1957,TRUE,_xll.ohTrigger(RecalcTrigger,Trigger1Y)),NA())</f>
        <v>1.2554630561649774E-2</v>
      </c>
      <c r="N1957" s="182">
        <f>IFERROR(_xll.qlIndexFixing(ONIndex1M,I1957,TRUE,_xll.ohTrigger(RecalcTrigger,Trigger1M)),NA())</f>
        <v>1.2028858293193778E-2</v>
      </c>
      <c r="O1957" s="44">
        <f>IFERROR(_xll.qlIndexFixing(ONIndex3M,I1957,TRUE,_xll.ohTrigger(RecalcTrigger,Trigger3M)),NA())</f>
        <v>1.220059981659638E-2</v>
      </c>
      <c r="P1957" s="44">
        <f>IFERROR(_xll.qlIndexFixing(ONIndex6M,I1957,TRUE,_xll.ohTrigger(RecalcTrigger,Trigger6M)),NA())</f>
        <v>1.216919893566093E-2</v>
      </c>
      <c r="Q1957" s="183">
        <f>IFERROR(_xll.qlIndexFixing(ONIndex1Y,I1957,TRUE,_xll.ohTrigger(RecalcTrigger,Trigger1Y)),NA())</f>
        <v>1.2552846468443235E-2</v>
      </c>
    </row>
    <row r="1958" spans="2:17" x14ac:dyDescent="0.2">
      <c r="B1958" s="39" t="s">
        <v>42</v>
      </c>
      <c r="D1958" s="42">
        <f>_xll.qlCalendarAdvance(Calendar,$D1957,B1958,"f",FALSE)</f>
        <v>53315</v>
      </c>
      <c r="E1958" s="177">
        <f>_xll.qlInterestRateIndexValueDate(IndexON,D1958)</f>
        <v>53315</v>
      </c>
      <c r="F1958" s="193">
        <f>IFERROR(_xll.qlIndexFixing(IndexON,D1958,TRUE,_xll.ohTrigger(RecalcTrigger,TriggerON)),NA())</f>
        <v>1.2059480033137504E-2</v>
      </c>
      <c r="H1958" s="42">
        <f>_xll.qlCalendarAdvance(Calendar,$H1957,B1958,"f",FALSE)</f>
        <v>53315</v>
      </c>
      <c r="I1958" s="177">
        <f>_xll.qlInterestRateIndexValueDate(Index1M,$H1958)</f>
        <v>53317</v>
      </c>
      <c r="J1958" s="182">
        <f>IFERROR(_xll.qlIndexFixing(Index1M,$H1958,TRUE,_xll.ohTrigger(RecalcTrigger,Trigger1M)),NA())</f>
        <v>1.2028037646900358E-2</v>
      </c>
      <c r="K1958" s="44">
        <f>IFERROR(_xll.qlIndexFixing(Index3M,H1958,TRUE,_xll.ohTrigger(RecalcTrigger,Trigger3M)),NA())</f>
        <v>1.2200534770254734E-2</v>
      </c>
      <c r="L1958" s="44">
        <f>IFERROR(_xll.qlIndexFixing(Index6M,$H1958,TRUE,_xll.ohTrigger(RecalcTrigger,Trigger6M)),NA())</f>
        <v>1.2146581245212923E-2</v>
      </c>
      <c r="M1958" s="183">
        <f>IFERROR(_xll.qlIndexFixing(Index1Y,$H1958,TRUE,_xll.ohTrigger(RecalcTrigger,Trigger1Y)),NA())</f>
        <v>1.2551511634066505E-2</v>
      </c>
      <c r="N1958" s="182">
        <f>IFERROR(_xll.qlIndexFixing(ONIndex1M,I1958,TRUE,_xll.ohTrigger(RecalcTrigger,Trigger1M)),NA())</f>
        <v>1.2025420041350543E-2</v>
      </c>
      <c r="O1958" s="44">
        <f>IFERROR(_xll.qlIndexFixing(ONIndex3M,I1958,TRUE,_xll.ohTrigger(RecalcTrigger,Trigger3M)),NA())</f>
        <v>1.2197048669619903E-2</v>
      </c>
      <c r="P1958" s="44">
        <f>IFERROR(_xll.qlIndexFixing(ONIndex6M,I1958,TRUE,_xll.ohTrigger(RecalcTrigger,Trigger6M)),NA())</f>
        <v>1.2163477445579218E-2</v>
      </c>
      <c r="Q1958" s="183">
        <f>IFERROR(_xll.qlIndexFixing(ONIndex1Y,I1958,TRUE,_xll.ohTrigger(RecalcTrigger,Trigger1Y)),NA())</f>
        <v>1.2548902517917071E-2</v>
      </c>
    </row>
    <row r="1959" spans="2:17" x14ac:dyDescent="0.2">
      <c r="B1959" s="39" t="s">
        <v>42</v>
      </c>
      <c r="D1959" s="42">
        <f>_xll.qlCalendarAdvance(Calendar,$D1958,B1959,"f",FALSE)</f>
        <v>53323</v>
      </c>
      <c r="E1959" s="177">
        <f>_xll.qlInterestRateIndexValueDate(IndexON,D1959)</f>
        <v>53323</v>
      </c>
      <c r="F1959" s="193">
        <f>IFERROR(_xll.qlIndexFixing(IndexON,D1959,TRUE,_xll.ohTrigger(RecalcTrigger,TriggerON)),NA())</f>
        <v>1.2056133837416994E-2</v>
      </c>
      <c r="H1959" s="42">
        <f>_xll.qlCalendarAdvance(Calendar,$H1958,B1959,"f",FALSE)</f>
        <v>53323</v>
      </c>
      <c r="I1959" s="177">
        <f>_xll.qlInterestRateIndexValueDate(Index1M,$H1959)</f>
        <v>53325</v>
      </c>
      <c r="J1959" s="182">
        <f>IFERROR(_xll.qlIndexFixing(Index1M,$H1959,TRUE,_xll.ohTrigger(RecalcTrigger,Trigger1M)),NA())</f>
        <v>1.2025014793268179E-2</v>
      </c>
      <c r="K1959" s="44">
        <f>IFERROR(_xll.qlIndexFixing(Index3M,H1959,TRUE,_xll.ohTrigger(RecalcTrigger,Trigger3M)),NA())</f>
        <v>1.2197480775281924E-2</v>
      </c>
      <c r="L1959" s="44">
        <f>IFERROR(_xll.qlIndexFixing(Index6M,$H1959,TRUE,_xll.ohTrigger(RecalcTrigger,Trigger6M)),NA())</f>
        <v>1.2141451945554065E-2</v>
      </c>
      <c r="M1959" s="183">
        <f>IFERROR(_xll.qlIndexFixing(Index1Y,$H1959,TRUE,_xll.ohTrigger(RecalcTrigger,Trigger1Y)),NA())</f>
        <v>1.2547924116161383E-2</v>
      </c>
      <c r="N1959" s="182">
        <f>IFERROR(_xll.qlIndexFixing(ONIndex1M,I1959,TRUE,_xll.ohTrigger(RecalcTrigger,Trigger1M)),NA())</f>
        <v>1.2022755360714399E-2</v>
      </c>
      <c r="O1959" s="44">
        <f>IFERROR(_xll.qlIndexFixing(ONIndex3M,I1959,TRUE,_xll.ohTrigger(RecalcTrigger,Trigger3M)),NA())</f>
        <v>1.2194300591215068E-2</v>
      </c>
      <c r="P1959" s="44">
        <f>IFERROR(_xll.qlIndexFixing(ONIndex6M,I1959,TRUE,_xll.ohTrigger(RecalcTrigger,Trigger6M)),NA())</f>
        <v>1.2159025971589799E-2</v>
      </c>
      <c r="Q1959" s="183">
        <f>IFERROR(_xll.qlIndexFixing(ONIndex1Y,I1959,TRUE,_xll.ohTrigger(RecalcTrigger,Trigger1Y)),NA())</f>
        <v>1.2545841456592655E-2</v>
      </c>
    </row>
    <row r="1960" spans="2:17" x14ac:dyDescent="0.2">
      <c r="B1960" s="39" t="s">
        <v>42</v>
      </c>
      <c r="D1960" s="42">
        <f>_xll.qlCalendarAdvance(Calendar,$D1959,B1960,"f",FALSE)</f>
        <v>53330</v>
      </c>
      <c r="E1960" s="177">
        <f>_xll.qlInterestRateIndexValueDate(IndexON,D1960)</f>
        <v>53330</v>
      </c>
      <c r="F1960" s="193">
        <f>IFERROR(_xll.qlIndexFixing(IndexON,D1960,TRUE,_xll.ohTrigger(RecalcTrigger,TriggerON)),NA())</f>
        <v>1.2053215105360948E-2</v>
      </c>
      <c r="H1960" s="42">
        <f>_xll.qlCalendarAdvance(Calendar,$H1959,B1960,"f",FALSE)</f>
        <v>53330</v>
      </c>
      <c r="I1960" s="177">
        <f>_xll.qlInterestRateIndexValueDate(Index1M,$H1960)</f>
        <v>53332</v>
      </c>
      <c r="J1960" s="182">
        <f>IFERROR(_xll.qlIndexFixing(Index1M,$H1960,TRUE,_xll.ohTrigger(RecalcTrigger,Trigger1M)),NA())</f>
        <v>1.2022344104477592E-2</v>
      </c>
      <c r="K1960" s="44">
        <f>IFERROR(_xll.qlIndexFixing(Index3M,H1960,TRUE,_xll.ohTrigger(RecalcTrigger,Trigger3M)),NA())</f>
        <v>1.2194790157189495E-2</v>
      </c>
      <c r="L1960" s="44">
        <f>IFERROR(_xll.qlIndexFixing(Index6M,$H1960,TRUE,_xll.ohTrigger(RecalcTrigger,Trigger6M)),NA())</f>
        <v>1.2137080245723408E-2</v>
      </c>
      <c r="M1960" s="183">
        <f>IFERROR(_xll.qlIndexFixing(Index1Y,$H1960,TRUE,_xll.ohTrigger(RecalcTrigger,Trigger1Y)),NA())</f>
        <v>1.2544794726802292E-2</v>
      </c>
      <c r="N1960" s="182">
        <f>IFERROR(_xll.qlIndexFixing(ONIndex1M,I1960,TRUE,_xll.ohTrigger(RecalcTrigger,Trigger1M)),NA())</f>
        <v>1.2020478008247792E-2</v>
      </c>
      <c r="O1960" s="44">
        <f>IFERROR(_xll.qlIndexFixing(ONIndex3M,I1960,TRUE,_xll.ohTrigger(RecalcTrigger,Trigger3M)),NA())</f>
        <v>1.2191954831548557E-2</v>
      </c>
      <c r="P1960" s="44">
        <f>IFERROR(_xll.qlIndexFixing(ONIndex6M,I1960,TRUE,_xll.ohTrigger(RecalcTrigger,Trigger6M)),NA())</f>
        <v>1.2155209442896719E-2</v>
      </c>
      <c r="Q1960" s="183">
        <f>IFERROR(_xll.qlIndexFixing(ONIndex1Y,I1960,TRUE,_xll.ohTrigger(RecalcTrigger,Trigger1Y)),NA())</f>
        <v>1.2543222207135329E-2</v>
      </c>
    </row>
    <row r="1961" spans="2:17" x14ac:dyDescent="0.2">
      <c r="B1961" s="39" t="s">
        <v>42</v>
      </c>
      <c r="D1961" s="42">
        <f>_xll.qlCalendarAdvance(Calendar,$D1960,B1961,"f",FALSE)</f>
        <v>53337</v>
      </c>
      <c r="E1961" s="177">
        <f>_xll.qlInterestRateIndexValueDate(IndexON,D1961)</f>
        <v>53337</v>
      </c>
      <c r="F1961" s="193">
        <f>IFERROR(_xll.qlIndexFixing(IndexON,D1961,TRUE,_xll.ohTrigger(RecalcTrigger,TriggerON)),NA())</f>
        <v>1.2050304993529437E-2</v>
      </c>
      <c r="H1961" s="42">
        <f>_xll.qlCalendarAdvance(Calendar,$H1960,B1961,"f",FALSE)</f>
        <v>53337</v>
      </c>
      <c r="I1961" s="177">
        <f>_xll.qlInterestRateIndexValueDate(Index1M,$H1961)</f>
        <v>53339</v>
      </c>
      <c r="J1961" s="182">
        <f>IFERROR(_xll.qlIndexFixing(Index1M,$H1961,TRUE,_xll.ohTrigger(RecalcTrigger,Trigger1M)),NA())</f>
        <v>1.2019705675513252E-2</v>
      </c>
      <c r="K1961" s="44">
        <f>IFERROR(_xll.qlIndexFixing(Index3M,H1961,TRUE,_xll.ohTrigger(RecalcTrigger,Trigger3M)),NA())</f>
        <v>1.2192129080381697E-2</v>
      </c>
      <c r="L1961" s="44">
        <f>IFERROR(_xll.qlIndexFixing(Index6M,$H1961,TRUE,_xll.ohTrigger(RecalcTrigger,Trigger6M)),NA())</f>
        <v>1.2132592388851424E-2</v>
      </c>
      <c r="M1961" s="183">
        <f>IFERROR(_xll.qlIndexFixing(Index1Y,$H1961,TRUE,_xll.ohTrigger(RecalcTrigger,Trigger1Y)),NA())</f>
        <v>1.2541660592671431E-2</v>
      </c>
      <c r="N1961" s="182">
        <f>IFERROR(_xll.qlIndexFixing(ONIndex1M,I1961,TRUE,_xll.ohTrigger(RecalcTrigger,Trigger1M)),NA())</f>
        <v>1.2017828902033401E-2</v>
      </c>
      <c r="O1961" s="44">
        <f>IFERROR(_xll.qlIndexFixing(ONIndex3M,I1961,TRUE,_xll.ohTrigger(RecalcTrigger,Trigger3M)),NA())</f>
        <v>1.2189229511738731E-2</v>
      </c>
      <c r="P1961" s="44">
        <f>IFERROR(_xll.qlIndexFixing(ONIndex6M,I1961,TRUE,_xll.ohTrigger(RecalcTrigger,Trigger6M)),NA())</f>
        <v>1.2150755698083771E-2</v>
      </c>
      <c r="Q1961" s="183">
        <f>IFERROR(_xll.qlIndexFixing(ONIndex1Y,I1961,TRUE,_xll.ohTrigger(RecalcTrigger,Trigger1Y)),NA())</f>
        <v>1.2540171709360948E-2</v>
      </c>
    </row>
    <row r="1962" spans="2:17" x14ac:dyDescent="0.2">
      <c r="B1962" s="39" t="s">
        <v>42</v>
      </c>
      <c r="D1962" s="42">
        <f>_xll.qlCalendarAdvance(Calendar,$D1961,B1962,"f",FALSE)</f>
        <v>53344</v>
      </c>
      <c r="E1962" s="177">
        <f>_xll.qlInterestRateIndexValueDate(IndexON,D1962)</f>
        <v>53344</v>
      </c>
      <c r="F1962" s="193">
        <f>IFERROR(_xll.qlIndexFixing(IndexON,D1962,TRUE,_xll.ohTrigger(RecalcTrigger,TriggerON)),NA())</f>
        <v>1.2047403543649082E-2</v>
      </c>
      <c r="H1962" s="42">
        <f>_xll.qlCalendarAdvance(Calendar,$H1961,B1962,"f",FALSE)</f>
        <v>53344</v>
      </c>
      <c r="I1962" s="177">
        <f>_xll.qlInterestRateIndexValueDate(Index1M,$H1962)</f>
        <v>53346</v>
      </c>
      <c r="J1962" s="182">
        <f>IFERROR(_xll.qlIndexFixing(Index1M,$H1962,TRUE,_xll.ohTrigger(RecalcTrigger,Trigger1M)),NA())</f>
        <v>1.2017075760956156E-2</v>
      </c>
      <c r="K1962" s="44">
        <f>IFERROR(_xll.qlIndexFixing(Index3M,H1962,TRUE,_xll.ohTrigger(RecalcTrigger,Trigger3M)),NA())</f>
        <v>1.2189480630986793E-2</v>
      </c>
      <c r="L1962" s="44">
        <f>IFERROR(_xll.qlIndexFixing(Index6M,$H1962,TRUE,_xll.ohTrigger(RecalcTrigger,Trigger6M)),NA())</f>
        <v>1.2128104838271451E-2</v>
      </c>
      <c r="M1962" s="183">
        <f>IFERROR(_xll.qlIndexFixing(Index1Y,$H1962,TRUE,_xll.ohTrigger(RecalcTrigger,Trigger1Y)),NA())</f>
        <v>1.2538521414909881E-2</v>
      </c>
      <c r="N1962" s="182">
        <f>IFERROR(_xll.qlIndexFixing(ONIndex1M,I1962,TRUE,_xll.ohTrigger(RecalcTrigger,Trigger1M)),NA())</f>
        <v>1.2015188238665431E-2</v>
      </c>
      <c r="O1962" s="44">
        <f>IFERROR(_xll.qlIndexFixing(ONIndex3M,I1962,TRUE,_xll.ohTrigger(RecalcTrigger,Trigger3M)),NA())</f>
        <v>1.2186516512393553E-2</v>
      </c>
      <c r="P1962" s="44">
        <f>IFERROR(_xll.qlIndexFixing(ONIndex6M,I1962,TRUE,_xll.ohTrigger(RecalcTrigger,Trigger6M)),NA())</f>
        <v>1.2146300754229955E-2</v>
      </c>
      <c r="Q1962" s="183">
        <f>IFERROR(_xll.qlIndexFixing(ONIndex1Y,I1962,TRUE,_xll.ohTrigger(RecalcTrigger,Trigger1Y)),NA())</f>
        <v>1.2537126936047471E-2</v>
      </c>
    </row>
    <row r="1963" spans="2:17" x14ac:dyDescent="0.2">
      <c r="B1963" s="39" t="s">
        <v>42</v>
      </c>
      <c r="D1963" s="42">
        <f>_xll.qlCalendarAdvance(Calendar,$D1962,B1963,"f",FALSE)</f>
        <v>53351</v>
      </c>
      <c r="E1963" s="177">
        <f>_xll.qlInterestRateIndexValueDate(IndexON,D1963)</f>
        <v>53351</v>
      </c>
      <c r="F1963" s="193">
        <f>IFERROR(_xll.qlIndexFixing(IndexON,D1963,TRUE,_xll.ohTrigger(RecalcTrigger,TriggerON)),NA())</f>
        <v>1.204451079696689E-2</v>
      </c>
      <c r="H1963" s="42">
        <f>_xll.qlCalendarAdvance(Calendar,$H1962,B1963,"f",FALSE)</f>
        <v>53351</v>
      </c>
      <c r="I1963" s="177">
        <f>_xll.qlInterestRateIndexValueDate(Index1M,$H1963)</f>
        <v>53353</v>
      </c>
      <c r="J1963" s="182">
        <f>IFERROR(_xll.qlIndexFixing(Index1M,$H1963,TRUE,_xll.ohTrigger(RecalcTrigger,Trigger1M)),NA())</f>
        <v>1.2014454400537103E-2</v>
      </c>
      <c r="K1963" s="44">
        <f>IFERROR(_xll.qlIndexFixing(Index3M,H1963,TRUE,_xll.ohTrigger(RecalcTrigger,Trigger3M)),NA())</f>
        <v>1.2186844855297529E-2</v>
      </c>
      <c r="L1963" s="44">
        <f>IFERROR(_xll.qlIndexFixing(Index6M,$H1963,TRUE,_xll.ohTrigger(RecalcTrigger,Trigger6M)),NA())</f>
        <v>1.2123617736880449E-2</v>
      </c>
      <c r="M1963" s="183">
        <f>IFERROR(_xll.qlIndexFixing(Index1Y,$H1963,TRUE,_xll.ohTrigger(RecalcTrigger,Trigger1Y)),NA())</f>
        <v>1.2535376893902921E-2</v>
      </c>
      <c r="N1963" s="182">
        <f>IFERROR(_xll.qlIndexFixing(ONIndex1M,I1963,TRUE,_xll.ohTrigger(RecalcTrigger,Trigger1M)),NA())</f>
        <v>1.201255605795204E-2</v>
      </c>
      <c r="O1963" s="44">
        <f>IFERROR(_xll.qlIndexFixing(ONIndex3M,I1963,TRUE,_xll.ohTrigger(RecalcTrigger,Trigger3M)),NA())</f>
        <v>1.2183815879955873E-2</v>
      </c>
      <c r="P1963" s="44">
        <f>IFERROR(_xll.qlIndexFixing(ONIndex6M,I1963,TRUE,_xll.ohTrigger(RecalcTrigger,Trigger6M)),NA())</f>
        <v>1.2141844627882037E-2</v>
      </c>
      <c r="Q1963" s="183">
        <f>IFERROR(_xll.qlIndexFixing(ONIndex1Y,I1963,TRUE,_xll.ohTrigger(RecalcTrigger,Trigger1Y)),NA())</f>
        <v>1.2534087913174119E-2</v>
      </c>
    </row>
    <row r="1964" spans="2:17" x14ac:dyDescent="0.2">
      <c r="B1964" s="39" t="s">
        <v>42</v>
      </c>
      <c r="D1964" s="42">
        <f>_xll.qlCalendarAdvance(Calendar,$D1963,B1964,"f",FALSE)</f>
        <v>53358</v>
      </c>
      <c r="E1964" s="177">
        <f>_xll.qlInterestRateIndexValueDate(IndexON,D1964)</f>
        <v>53358</v>
      </c>
      <c r="F1964" s="193">
        <f>IFERROR(_xll.qlIndexFixing(IndexON,D1964,TRUE,_xll.ohTrigger(RecalcTrigger,TriggerON)),NA())</f>
        <v>1.2041626795289417E-2</v>
      </c>
      <c r="H1964" s="42">
        <f>_xll.qlCalendarAdvance(Calendar,$H1963,B1964,"f",FALSE)</f>
        <v>53358</v>
      </c>
      <c r="I1964" s="177">
        <f>_xll.qlInterestRateIndexValueDate(Index1M,$H1964)</f>
        <v>53360</v>
      </c>
      <c r="J1964" s="182">
        <f>IFERROR(_xll.qlIndexFixing(Index1M,$H1964,TRUE,_xll.ohTrigger(RecalcTrigger,Trigger1M)),NA())</f>
        <v>1.2011798475666564E-2</v>
      </c>
      <c r="K1964" s="44">
        <f>IFERROR(_xll.qlIndexFixing(Index3M,H1964,TRUE,_xll.ohTrigger(RecalcTrigger,Trigger3M)),NA())</f>
        <v>1.2184200805568155E-2</v>
      </c>
      <c r="L1964" s="44">
        <f>IFERROR(_xll.qlIndexFixing(Index6M,$H1964,TRUE,_xll.ohTrigger(RecalcTrigger,Trigger6M)),NA())</f>
        <v>1.2119131227886298E-2</v>
      </c>
      <c r="M1964" s="183">
        <f>IFERROR(_xll.qlIndexFixing(Index1Y,$H1964,TRUE,_xll.ohTrigger(RecalcTrigger,Trigger1Y)),NA())</f>
        <v>1.2532226729279814E-2</v>
      </c>
      <c r="N1964" s="182">
        <f>IFERROR(_xll.qlIndexFixing(ONIndex1M,I1964,TRUE,_xll.ohTrigger(RecalcTrigger,Trigger1M)),NA())</f>
        <v>1.2009932399541512E-2</v>
      </c>
      <c r="O1964" s="44">
        <f>IFERROR(_xll.qlIndexFixing(ONIndex3M,I1964,TRUE,_xll.ohTrigger(RecalcTrigger,Trigger3M)),NA())</f>
        <v>1.2181127660308988E-2</v>
      </c>
      <c r="P1964" s="44">
        <f>IFERROR(_xll.qlIndexFixing(ONIndex6M,I1964,TRUE,_xll.ohTrigger(RecalcTrigger,Trigger6M)),NA())</f>
        <v>1.2137387335746652E-2</v>
      </c>
      <c r="Q1964" s="183">
        <f>IFERROR(_xll.qlIndexFixing(ONIndex1Y,I1964,TRUE,_xll.ohTrigger(RecalcTrigger,Trigger1Y)),NA())</f>
        <v>1.2531054666400365E-2</v>
      </c>
    </row>
    <row r="1965" spans="2:17" x14ac:dyDescent="0.2">
      <c r="B1965" s="39" t="s">
        <v>42</v>
      </c>
      <c r="D1965" s="42">
        <f>_xll.qlCalendarAdvance(Calendar,$D1964,B1965,"f",FALSE)</f>
        <v>53365</v>
      </c>
      <c r="E1965" s="177">
        <f>_xll.qlInterestRateIndexValueDate(IndexON,D1965)</f>
        <v>53365</v>
      </c>
      <c r="F1965" s="193">
        <f>IFERROR(_xll.qlIndexFixing(IndexON,D1965,TRUE,_xll.ohTrigger(RecalcTrigger,TriggerON)),NA())</f>
        <v>1.2038751579943607E-2</v>
      </c>
      <c r="H1965" s="42">
        <f>_xll.qlCalendarAdvance(Calendar,$H1964,B1965,"f",FALSE)</f>
        <v>53365</v>
      </c>
      <c r="I1965" s="177">
        <f>_xll.qlInterestRateIndexValueDate(Index1M,$H1965)</f>
        <v>53367</v>
      </c>
      <c r="J1965" s="182">
        <f>IFERROR(_xll.qlIndexFixing(Index1M,$H1965,TRUE,_xll.ohTrigger(RecalcTrigger,Trigger1M)),NA())</f>
        <v>1.2009192744030386E-2</v>
      </c>
      <c r="K1965" s="44">
        <f>IFERROR(_xll.qlIndexFixing(Index3M,H1965,TRUE,_xll.ohTrigger(RecalcTrigger,Trigger3M)),NA())</f>
        <v>1.2181589037231273E-2</v>
      </c>
      <c r="L1965" s="44">
        <f>IFERROR(_xll.qlIndexFixing(Index6M,$H1965,TRUE,_xll.ohTrigger(RecalcTrigger,Trigger6M)),NA())</f>
        <v>1.2114645454811317E-2</v>
      </c>
      <c r="M1965" s="183">
        <f>IFERROR(_xll.qlIndexFixing(Index1Y,$H1965,TRUE,_xll.ohTrigger(RecalcTrigger,Trigger1Y)),NA())</f>
        <v>1.252907061991468E-2</v>
      </c>
      <c r="N1965" s="182">
        <f>IFERROR(_xll.qlIndexFixing(ONIndex1M,I1965,TRUE,_xll.ohTrigger(RecalcTrigger,Trigger1M)),NA())</f>
        <v>1.2007317303082132E-2</v>
      </c>
      <c r="O1965" s="44">
        <f>IFERROR(_xll.qlIndexFixing(ONIndex3M,I1965,TRUE,_xll.ohTrigger(RecalcTrigger,Trigger3M)),NA())</f>
        <v>1.2178451899735876E-2</v>
      </c>
      <c r="P1965" s="44">
        <f>IFERROR(_xll.qlIndexFixing(ONIndex6M,I1965,TRUE,_xll.ohTrigger(RecalcTrigger,Trigger6M)),NA())</f>
        <v>1.2132928894370565E-2</v>
      </c>
      <c r="Q1965" s="183">
        <f>IFERROR(_xll.qlIndexFixing(ONIndex1Y,I1965,TRUE,_xll.ohTrigger(RecalcTrigger,Trigger1Y)),NA())</f>
        <v>1.2528027221385685E-2</v>
      </c>
    </row>
    <row r="1966" spans="2:17" x14ac:dyDescent="0.2">
      <c r="B1966" s="39" t="s">
        <v>42</v>
      </c>
      <c r="D1966" s="42">
        <f>_xll.qlCalendarAdvance(Calendar,$D1965,B1966,"f",FALSE)</f>
        <v>53372</v>
      </c>
      <c r="E1966" s="177">
        <f>_xll.qlInterestRateIndexValueDate(IndexON,D1966)</f>
        <v>53372</v>
      </c>
      <c r="F1966" s="193">
        <f>IFERROR(_xll.qlIndexFixing(IndexON,D1966,TRUE,_xll.ohTrigger(RecalcTrigger,TriggerON)),NA())</f>
        <v>1.2035885192736018E-2</v>
      </c>
      <c r="H1966" s="42">
        <f>_xll.qlCalendarAdvance(Calendar,$H1965,B1966,"f",FALSE)</f>
        <v>53372</v>
      </c>
      <c r="I1966" s="177">
        <f>_xll.qlInterestRateIndexValueDate(Index1M,$H1966)</f>
        <v>53374</v>
      </c>
      <c r="J1966" s="182">
        <f>IFERROR(_xll.qlIndexFixing(Index1M,$H1966,TRUE,_xll.ohTrigger(RecalcTrigger,Trigger1M)),NA())</f>
        <v>1.2006595676286671E-2</v>
      </c>
      <c r="K1966" s="44">
        <f>IFERROR(_xll.qlIndexFixing(Index3M,H1966,TRUE,_xll.ohTrigger(RecalcTrigger,Trigger3M)),NA())</f>
        <v>1.2178987702059732E-2</v>
      </c>
      <c r="L1966" s="44">
        <f>IFERROR(_xll.qlIndexFixing(Index6M,$H1966,TRUE,_xll.ohTrigger(RecalcTrigger,Trigger6M)),NA())</f>
        <v>1.2110160561488299E-2</v>
      </c>
      <c r="M1966" s="183">
        <f>IFERROR(_xll.qlIndexFixing(Index1Y,$H1966,TRUE,_xll.ohTrigger(RecalcTrigger,Trigger1Y)),NA())</f>
        <v>1.2525908263926053E-2</v>
      </c>
      <c r="N1966" s="182">
        <f>IFERROR(_xll.qlIndexFixing(ONIndex1M,I1966,TRUE,_xll.ohTrigger(RecalcTrigger,Trigger1M)),NA())</f>
        <v>1.2004710808461994E-2</v>
      </c>
      <c r="O1966" s="44">
        <f>IFERROR(_xll.qlIndexFixing(ONIndex3M,I1966,TRUE,_xll.ohTrigger(RecalcTrigger,Trigger3M)),NA())</f>
        <v>1.217578864459945E-2</v>
      </c>
      <c r="P1966" s="44">
        <f>IFERROR(_xll.qlIndexFixing(ONIndex6M,I1966,TRUE,_xll.ohTrigger(RecalcTrigger,Trigger6M)),NA())</f>
        <v>1.2128469320460411E-2</v>
      </c>
      <c r="Q1966" s="183">
        <f>IFERROR(_xll.qlIndexFixing(ONIndex1Y,I1966,TRUE,_xll.ohTrigger(RecalcTrigger,Trigger1Y)),NA())</f>
        <v>1.2525005603869488E-2</v>
      </c>
    </row>
    <row r="1967" spans="2:17" x14ac:dyDescent="0.2">
      <c r="B1967" s="39" t="s">
        <v>42</v>
      </c>
      <c r="D1967" s="42">
        <f>_xll.qlCalendarAdvance(Calendar,$D1966,B1967,"f",FALSE)</f>
        <v>53379</v>
      </c>
      <c r="E1967" s="177">
        <f>_xll.qlInterestRateIndexValueDate(IndexON,D1967)</f>
        <v>53379</v>
      </c>
      <c r="F1967" s="193">
        <f>IFERROR(_xll.qlIndexFixing(IndexON,D1967,TRUE,_xll.ohTrigger(RecalcTrigger,TriggerON)),NA())</f>
        <v>1.2033027675073527E-2</v>
      </c>
      <c r="H1967" s="42">
        <f>_xll.qlCalendarAdvance(Calendar,$H1966,B1967,"f",FALSE)</f>
        <v>53379</v>
      </c>
      <c r="I1967" s="177">
        <f>_xll.qlInterestRateIndexValueDate(Index1M,$H1967)</f>
        <v>53381</v>
      </c>
      <c r="J1967" s="182">
        <f>IFERROR(_xll.qlIndexFixing(Index1M,$H1967,TRUE,_xll.ohTrigger(RecalcTrigger,Trigger1M)),NA())</f>
        <v>1.2004071393113824E-2</v>
      </c>
      <c r="K1967" s="44">
        <f>IFERROR(_xll.qlIndexFixing(Index3M,H1967,TRUE,_xll.ohTrigger(RecalcTrigger,Trigger3M)),NA())</f>
        <v>1.2176394993530066E-2</v>
      </c>
      <c r="L1967" s="44">
        <f>IFERROR(_xll.qlIndexFixing(Index6M,$H1967,TRUE,_xll.ohTrigger(RecalcTrigger,Trigger6M)),NA())</f>
        <v>1.2105676692064478E-2</v>
      </c>
      <c r="M1967" s="183">
        <f>IFERROR(_xll.qlIndexFixing(Index1Y,$H1967,TRUE,_xll.ohTrigger(RecalcTrigger,Trigger1Y)),NA())</f>
        <v>1.2522739358677329E-2</v>
      </c>
      <c r="N1967" s="182">
        <f>IFERROR(_xll.qlIndexFixing(ONIndex1M,I1967,TRUE,_xll.ohTrigger(RecalcTrigger,Trigger1M)),NA())</f>
        <v>1.2002112955249444E-2</v>
      </c>
      <c r="O1967" s="44">
        <f>IFERROR(_xll.qlIndexFixing(ONIndex3M,I1967,TRUE,_xll.ohTrigger(RecalcTrigger,Trigger3M)),NA())</f>
        <v>1.2173137940862944E-2</v>
      </c>
      <c r="P1967" s="44">
        <f>IFERROR(_xll.qlIndexFixing(ONIndex6M,I1967,TRUE,_xll.ohTrigger(RecalcTrigger,Trigger6M)),NA())</f>
        <v>1.2124008630403083E-2</v>
      </c>
      <c r="Q1967" s="183">
        <f>IFERROR(_xll.qlIndexFixing(ONIndex1Y,I1967,TRUE,_xll.ohTrigger(RecalcTrigger,Trigger1Y)),NA())</f>
        <v>1.2521989839431313E-2</v>
      </c>
    </row>
    <row r="1968" spans="2:17" x14ac:dyDescent="0.2">
      <c r="B1968" s="39" t="s">
        <v>42</v>
      </c>
      <c r="D1968" s="42">
        <f>_xll.qlCalendarAdvance(Calendar,$D1967,B1968,"f",FALSE)</f>
        <v>53386</v>
      </c>
      <c r="E1968" s="177">
        <f>_xll.qlInterestRateIndexValueDate(IndexON,D1968)</f>
        <v>53386</v>
      </c>
      <c r="F1968" s="193">
        <f>IFERROR(_xll.qlIndexFixing(IndexON,D1968,TRUE,_xll.ohTrigger(RecalcTrigger,TriggerON)),NA())</f>
        <v>1.203017906860282E-2</v>
      </c>
      <c r="H1968" s="42">
        <f>_xll.qlCalendarAdvance(Calendar,$H1967,B1968,"f",FALSE)</f>
        <v>53386</v>
      </c>
      <c r="I1968" s="177">
        <f>_xll.qlInterestRateIndexValueDate(Index1M,$H1968)</f>
        <v>53388</v>
      </c>
      <c r="J1968" s="182">
        <f>IFERROR(_xll.qlIndexFixing(Index1M,$H1968,TRUE,_xll.ohTrigger(RecalcTrigger,Trigger1M)),NA())</f>
        <v>1.2001477301116243E-2</v>
      </c>
      <c r="K1968" s="44">
        <f>IFERROR(_xll.qlIndexFixing(Index3M,H1968,TRUE,_xll.ohTrigger(RecalcTrigger,Trigger3M)),NA())</f>
        <v>1.2173919368024219E-2</v>
      </c>
      <c r="L1968" s="44">
        <f>IFERROR(_xll.qlIndexFixing(Index6M,$H1968,TRUE,_xll.ohTrigger(RecalcTrigger,Trigger6M)),NA())</f>
        <v>1.2100727196612098E-2</v>
      </c>
      <c r="M1968" s="183">
        <f>IFERROR(_xll.qlIndexFixing(Index1Y,$H1968,TRUE,_xll.ohTrigger(RecalcTrigger,Trigger1Y)),NA())</f>
        <v>1.2519563600775881E-2</v>
      </c>
      <c r="N1968" s="182">
        <f>IFERROR(_xll.qlIndexFixing(ONIndex1M,I1968,TRUE,_xll.ohTrigger(RecalcTrigger,Trigger1M)),NA())</f>
        <v>1.1999523783092769E-2</v>
      </c>
      <c r="O1968" s="44">
        <f>IFERROR(_xll.qlIndexFixing(ONIndex3M,I1968,TRUE,_xll.ohTrigger(RecalcTrigger,Trigger3M)),NA())</f>
        <v>1.2170499834569526E-2</v>
      </c>
      <c r="P1968" s="44">
        <f>IFERROR(_xll.qlIndexFixing(ONIndex6M,I1968,TRUE,_xll.ohTrigger(RecalcTrigger,Trigger6M)),NA())</f>
        <v>1.2119546840905215E-2</v>
      </c>
      <c r="Q1968" s="183">
        <f>IFERROR(_xll.qlIndexFixing(ONIndex1Y,I1968,TRUE,_xll.ohTrigger(RecalcTrigger,Trigger1Y)),NA())</f>
        <v>1.2518979953890508E-2</v>
      </c>
    </row>
    <row r="1969" spans="2:17" x14ac:dyDescent="0.2">
      <c r="B1969" s="39" t="s">
        <v>42</v>
      </c>
      <c r="D1969" s="42">
        <f>_xll.qlCalendarAdvance(Calendar,$D1968,B1969,"f",FALSE)</f>
        <v>53393</v>
      </c>
      <c r="E1969" s="177">
        <f>_xll.qlInterestRateIndexValueDate(IndexON,D1969)</f>
        <v>53393</v>
      </c>
      <c r="F1969" s="193">
        <f>IFERROR(_xll.qlIndexFixing(IndexON,D1969,TRUE,_xll.ohTrigger(RecalcTrigger,TriggerON)),NA())</f>
        <v>1.2027339414810712E-2</v>
      </c>
      <c r="H1969" s="42">
        <f>_xll.qlCalendarAdvance(Calendar,$H1968,B1969,"f",FALSE)</f>
        <v>53393</v>
      </c>
      <c r="I1969" s="177">
        <f>_xll.qlInterestRateIndexValueDate(Index1M,$H1969)</f>
        <v>53395</v>
      </c>
      <c r="J1969" s="182">
        <f>IFERROR(_xll.qlIndexFixing(Index1M,$H1969,TRUE,_xll.ohTrigger(RecalcTrigger,Trigger1M)),NA())</f>
        <v>1.1998908099877392E-2</v>
      </c>
      <c r="K1969" s="44">
        <f>IFERROR(_xll.qlIndexFixing(Index3M,H1969,TRUE,_xll.ohTrigger(RecalcTrigger,Trigger3M)),NA())</f>
        <v>1.2171337384925403E-2</v>
      </c>
      <c r="L1969" s="44">
        <f>IFERROR(_xll.qlIndexFixing(Index6M,$H1969,TRUE,_xll.ohTrigger(RecalcTrigger,Trigger6M)),NA())</f>
        <v>1.2096245828255482E-2</v>
      </c>
      <c r="M1969" s="183">
        <f>IFERROR(_xll.qlIndexFixing(Index1Y,$H1969,TRUE,_xll.ohTrigger(RecalcTrigger,Trigger1Y)),NA())</f>
        <v>1.251638068607394E-2</v>
      </c>
      <c r="N1969" s="182">
        <f>IFERROR(_xll.qlIndexFixing(ONIndex1M,I1969,TRUE,_xll.ohTrigger(RecalcTrigger,Trigger1M)),NA())</f>
        <v>1.1996943331720189E-2</v>
      </c>
      <c r="O1969" s="44">
        <f>IFERROR(_xll.qlIndexFixing(ONIndex3M,I1969,TRUE,_xll.ohTrigger(RecalcTrigger,Trigger3M)),NA())</f>
        <v>1.2167874372241982E-2</v>
      </c>
      <c r="P1969" s="44">
        <f>IFERROR(_xll.qlIndexFixing(ONIndex6M,I1969,TRUE,_xll.ohTrigger(RecalcTrigger,Trigger6M)),NA())</f>
        <v>1.2115083968673446E-2</v>
      </c>
      <c r="Q1969" s="183">
        <f>IFERROR(_xll.qlIndexFixing(ONIndex1Y,I1969,TRUE,_xll.ohTrigger(RecalcTrigger,Trigger1Y)),NA())</f>
        <v>1.2515975972906546E-2</v>
      </c>
    </row>
    <row r="1970" spans="2:17" x14ac:dyDescent="0.2">
      <c r="B1970" s="39" t="s">
        <v>42</v>
      </c>
      <c r="D1970" s="42">
        <f>_xll.qlCalendarAdvance(Calendar,$D1969,B1970,"f",FALSE)</f>
        <v>53400</v>
      </c>
      <c r="E1970" s="177">
        <f>_xll.qlInterestRateIndexValueDate(IndexON,D1970)</f>
        <v>53400</v>
      </c>
      <c r="F1970" s="193">
        <f>IFERROR(_xll.qlIndexFixing(IndexON,D1970,TRUE,_xll.ohTrigger(RecalcTrigger,TriggerON)),NA())</f>
        <v>1.2024508755263952E-2</v>
      </c>
      <c r="H1970" s="42">
        <f>_xll.qlCalendarAdvance(Calendar,$H1969,B1970,"f",FALSE)</f>
        <v>53400</v>
      </c>
      <c r="I1970" s="177">
        <f>_xll.qlInterestRateIndexValueDate(Index1M,$H1970)</f>
        <v>53402</v>
      </c>
      <c r="J1970" s="182">
        <f>IFERROR(_xll.qlIndexFixing(Index1M,$H1970,TRUE,_xll.ohTrigger(RecalcTrigger,Trigger1M)),NA())</f>
        <v>1.1996347730892178E-2</v>
      </c>
      <c r="K1970" s="44">
        <f>IFERROR(_xll.qlIndexFixing(Index3M,H1970,TRUE,_xll.ohTrigger(RecalcTrigger,Trigger3M)),NA())</f>
        <v>1.2168757854458728E-2</v>
      </c>
      <c r="L1970" s="44">
        <f>IFERROR(_xll.qlIndexFixing(Index6M,$H1970,TRUE,_xll.ohTrigger(RecalcTrigger,Trigger6M)),NA())</f>
        <v>1.2091765945147544E-2</v>
      </c>
      <c r="M1970" s="183">
        <f>IFERROR(_xll.qlIndexFixing(Index1Y,$H1970,TRUE,_xll.ohTrigger(RecalcTrigger,Trigger1Y)),NA())</f>
        <v>1.2513190309668592E-2</v>
      </c>
      <c r="N1970" s="182">
        <f>IFERROR(_xll.qlIndexFixing(ONIndex1M,I1970,TRUE,_xll.ohTrigger(RecalcTrigger,Trigger1M)),NA())</f>
        <v>1.1994371640859924E-2</v>
      </c>
      <c r="O1970" s="44">
        <f>IFERROR(_xll.qlIndexFixing(ONIndex3M,I1970,TRUE,_xll.ohTrigger(RecalcTrigger,Trigger3M)),NA())</f>
        <v>1.2165261599923483E-2</v>
      </c>
      <c r="P1970" s="44">
        <f>IFERROR(_xll.qlIndexFixing(ONIndex6M,I1970,TRUE,_xll.ohTrigger(RecalcTrigger,Trigger6M)),NA())</f>
        <v>1.2110620030174601E-2</v>
      </c>
      <c r="Q1970" s="183">
        <f>IFERROR(_xll.qlIndexFixing(ONIndex1Y,I1970,TRUE,_xll.ohTrigger(RecalcTrigger,Trigger1Y)),NA())</f>
        <v>1.2512977922218838E-2</v>
      </c>
    </row>
    <row r="1971" spans="2:17" x14ac:dyDescent="0.2">
      <c r="B1971" s="39" t="s">
        <v>42</v>
      </c>
      <c r="D1971" s="42">
        <f>_xll.qlCalendarAdvance(Calendar,$D1970,B1971,"f",FALSE)</f>
        <v>53407</v>
      </c>
      <c r="E1971" s="177">
        <f>_xll.qlInterestRateIndexValueDate(IndexON,D1971)</f>
        <v>53407</v>
      </c>
      <c r="F1971" s="193">
        <f>IFERROR(_xll.qlIndexFixing(IndexON,D1971,TRUE,_xll.ohTrigger(RecalcTrigger,TriggerON)),NA())</f>
        <v>1.2021687131689163E-2</v>
      </c>
      <c r="H1971" s="42">
        <f>_xll.qlCalendarAdvance(Calendar,$H1970,B1971,"f",FALSE)</f>
        <v>53407</v>
      </c>
      <c r="I1971" s="177">
        <f>_xll.qlInterestRateIndexValueDate(Index1M,$H1971)</f>
        <v>53413</v>
      </c>
      <c r="J1971" s="182">
        <f>IFERROR(_xll.qlIndexFixing(Index1M,$H1971,TRUE,_xll.ohTrigger(RecalcTrigger,Trigger1M)),NA())</f>
        <v>1.1992342234230083E-2</v>
      </c>
      <c r="K1971" s="44">
        <f>IFERROR(_xll.qlIndexFixing(Index3M,H1971,TRUE,_xll.ohTrigger(RecalcTrigger,Trigger3M)),NA())</f>
        <v>1.2164664004687579E-2</v>
      </c>
      <c r="L1971" s="44">
        <f>IFERROR(_xll.qlIndexFixing(Index6M,$H1971,TRUE,_xll.ohTrigger(RecalcTrigger,Trigger6M)),NA())</f>
        <v>1.2084846123904935E-2</v>
      </c>
      <c r="M1971" s="183">
        <f>IFERROR(_xll.qlIndexFixing(Index1Y,$H1971,TRUE,_xll.ohTrigger(RecalcTrigger,Trigger1Y)),NA())</f>
        <v>1.2508197880734673E-2</v>
      </c>
      <c r="N1971" s="182">
        <f>IFERROR(_xll.qlIndexFixing(ONIndex1M,I1971,TRUE,_xll.ohTrigger(RecalcTrigger,Trigger1M)),NA())</f>
        <v>1.199107811764577E-2</v>
      </c>
      <c r="O1971" s="44">
        <f>IFERROR(_xll.qlIndexFixing(ONIndex3M,I1971,TRUE,_xll.ohTrigger(RecalcTrigger,Trigger3M)),NA())</f>
        <v>1.2161921042013191E-2</v>
      </c>
      <c r="P1971" s="44">
        <f>IFERROR(_xll.qlIndexFixing(ONIndex6M,I1971,TRUE,_xll.ohTrigger(RecalcTrigger,Trigger6M)),NA())</f>
        <v>1.2104879140650837E-2</v>
      </c>
      <c r="Q1971" s="183">
        <f>IFERROR(_xll.qlIndexFixing(ONIndex1Y,I1971,TRUE,_xll.ohTrigger(RecalcTrigger,Trigger1Y)),NA())</f>
        <v>1.25091320406856E-2</v>
      </c>
    </row>
    <row r="1972" spans="2:17" x14ac:dyDescent="0.2">
      <c r="B1972" s="39" t="s">
        <v>42</v>
      </c>
      <c r="D1972" s="42">
        <f>_xll.qlCalendarAdvance(Calendar,$D1971,B1972,"f",FALSE)</f>
        <v>53414</v>
      </c>
      <c r="E1972" s="177">
        <f>_xll.qlInterestRateIndexValueDate(IndexON,D1972)</f>
        <v>53414</v>
      </c>
      <c r="F1972" s="193">
        <f>IFERROR(_xll.qlIndexFixing(IndexON,D1972,TRUE,_xll.ohTrigger(RecalcTrigger,TriggerON)),NA())</f>
        <v>1.2018874585253414E-2</v>
      </c>
      <c r="H1972" s="42">
        <f>_xll.qlCalendarAdvance(Calendar,$H1971,B1972,"f",FALSE)</f>
        <v>53414</v>
      </c>
      <c r="I1972" s="177">
        <f>_xll.qlInterestRateIndexValueDate(Index1M,$H1972)</f>
        <v>53416</v>
      </c>
      <c r="J1972" s="182">
        <f>IFERROR(_xll.qlIndexFixing(Index1M,$H1972,TRUE,_xll.ohTrigger(RecalcTrigger,Trigger1M)),NA())</f>
        <v>1.1991253648598125E-2</v>
      </c>
      <c r="K1972" s="44">
        <f>IFERROR(_xll.qlIndexFixing(Index3M,H1972,TRUE,_xll.ohTrigger(RecalcTrigger,Trigger3M)),NA())</f>
        <v>1.2163538286396438E-2</v>
      </c>
      <c r="L1972" s="44">
        <f>IFERROR(_xll.qlIndexFixing(Index6M,$H1972,TRUE,_xll.ohTrigger(RecalcTrigger,Trigger6M)),NA())</f>
        <v>1.2083161128251375E-2</v>
      </c>
      <c r="M1972" s="183">
        <f>IFERROR(_xll.qlIndexFixing(Index1Y,$H1972,TRUE,_xll.ohTrigger(RecalcTrigger,Trigger1Y)),NA())</f>
        <v>1.2506842108755589E-2</v>
      </c>
      <c r="N1972" s="182">
        <f>IFERROR(_xll.qlIndexFixing(ONIndex1M,I1972,TRUE,_xll.ohTrigger(RecalcTrigger,Trigger1M)),NA())</f>
        <v>1.1989254699509289E-2</v>
      </c>
      <c r="O1972" s="44">
        <f>IFERROR(_xll.qlIndexFixing(ONIndex3M,I1972,TRUE,_xll.ohTrigger(RecalcTrigger,Trigger3M)),NA())</f>
        <v>1.2160074309806035E-2</v>
      </c>
      <c r="P1972" s="44">
        <f>IFERROR(_xll.qlIndexFixing(ONIndex6M,I1972,TRUE,_xll.ohTrigger(RecalcTrigger,Trigger6M)),NA())</f>
        <v>1.2101689020722617E-2</v>
      </c>
      <c r="Q1972" s="183">
        <f>IFERROR(_xll.qlIndexFixing(ONIndex1Y,I1972,TRUE,_xll.ohTrigger(RecalcTrigger,Trigger1Y)),NA())</f>
        <v>1.2506999714290146E-2</v>
      </c>
    </row>
    <row r="1973" spans="2:17" x14ac:dyDescent="0.2">
      <c r="B1973" s="39" t="s">
        <v>42</v>
      </c>
      <c r="D1973" s="42">
        <f>_xll.qlCalendarAdvance(Calendar,$D1972,B1973,"f",FALSE)</f>
        <v>53421</v>
      </c>
      <c r="E1973" s="177">
        <f>_xll.qlInterestRateIndexValueDate(IndexON,D1973)</f>
        <v>53421</v>
      </c>
      <c r="F1973" s="193">
        <f>IFERROR(_xll.qlIndexFixing(IndexON,D1973,TRUE,_xll.ohTrigger(RecalcTrigger,TriggerON)),NA())</f>
        <v>1.2016071157923136E-2</v>
      </c>
      <c r="H1973" s="42">
        <f>_xll.qlCalendarAdvance(Calendar,$H1972,B1973,"f",FALSE)</f>
        <v>53421</v>
      </c>
      <c r="I1973" s="177">
        <f>_xll.qlInterestRateIndexValueDate(Index1M,$H1973)</f>
        <v>53423</v>
      </c>
      <c r="J1973" s="182">
        <f>IFERROR(_xll.qlIndexFixing(Index1M,$H1973,TRUE,_xll.ohTrigger(RecalcTrigger,Trigger1M)),NA())</f>
        <v>1.1988719252325922E-2</v>
      </c>
      <c r="K1973" s="44">
        <f>IFERROR(_xll.qlIndexFixing(Index3M,H1973,TRUE,_xll.ohTrigger(RecalcTrigger,Trigger3M)),NA())</f>
        <v>1.216095778083863E-2</v>
      </c>
      <c r="L1973" s="44">
        <f>IFERROR(_xll.qlIndexFixing(Index6M,$H1973,TRUE,_xll.ohTrigger(RecalcTrigger,Trigger6M)),NA())</f>
        <v>1.2078336636910856E-2</v>
      </c>
      <c r="M1973" s="183">
        <f>IFERROR(_xll.qlIndexFixing(Index1Y,$H1973,TRUE,_xll.ohTrigger(RecalcTrigger,Trigger1Y)),NA())</f>
        <v>1.2503571349872504E-2</v>
      </c>
      <c r="N1973" s="182">
        <f>IFERROR(_xll.qlIndexFixing(ONIndex1M,I1973,TRUE,_xll.ohTrigger(RecalcTrigger,Trigger1M)),NA())</f>
        <v>1.1986709528395423E-2</v>
      </c>
      <c r="O1973" s="44">
        <f>IFERROR(_xll.qlIndexFixing(ONIndex3M,I1973,TRUE,_xll.ohTrigger(RecalcTrigger,Trigger3M)),NA())</f>
        <v>1.2157499884493106E-2</v>
      </c>
      <c r="P1973" s="44">
        <f>IFERROR(_xll.qlIndexFixing(ONIndex6M,I1973,TRUE,_xll.ohTrigger(RecalcTrigger,Trigger6M)),NA())</f>
        <v>1.2097221983102813E-2</v>
      </c>
      <c r="Q1973" s="183">
        <f>IFERROR(_xll.qlIndexFixing(ONIndex1Y,I1973,TRUE,_xll.ohTrigger(RecalcTrigger,Trigger1Y)),NA())</f>
        <v>1.2504019608448047E-2</v>
      </c>
    </row>
    <row r="1974" spans="2:17" x14ac:dyDescent="0.2">
      <c r="B1974" s="39" t="s">
        <v>42</v>
      </c>
      <c r="D1974" s="42">
        <f>_xll.qlCalendarAdvance(Calendar,$D1973,B1974,"f",FALSE)</f>
        <v>53428</v>
      </c>
      <c r="E1974" s="177">
        <f>_xll.qlInterestRateIndexValueDate(IndexON,D1974)</f>
        <v>53428</v>
      </c>
      <c r="F1974" s="193">
        <f>IFERROR(_xll.qlIndexFixing(IndexON,D1974,TRUE,_xll.ohTrigger(RecalcTrigger,TriggerON)),NA())</f>
        <v>1.2013276890945335E-2</v>
      </c>
      <c r="H1974" s="42">
        <f>_xll.qlCalendarAdvance(Calendar,$H1973,B1974,"f",FALSE)</f>
        <v>53428</v>
      </c>
      <c r="I1974" s="177">
        <f>_xll.qlInterestRateIndexValueDate(Index1M,$H1974)</f>
        <v>53430</v>
      </c>
      <c r="J1974" s="182">
        <f>IFERROR(_xll.qlIndexFixing(Index1M,$H1974,TRUE,_xll.ohTrigger(RecalcTrigger,Trigger1M)),NA())</f>
        <v>1.1986189268776811E-2</v>
      </c>
      <c r="K1974" s="44">
        <f>IFERROR(_xll.qlIndexFixing(Index3M,H1974,TRUE,_xll.ohTrigger(RecalcTrigger,Trigger3M)),NA())</f>
        <v>1.2158372983900384E-2</v>
      </c>
      <c r="L1974" s="44">
        <f>IFERROR(_xll.qlIndexFixing(Index6M,$H1974,TRUE,_xll.ohTrigger(RecalcTrigger,Trigger6M)),NA())</f>
        <v>1.2073864125922266E-2</v>
      </c>
      <c r="M1974" s="183">
        <f>IFERROR(_xll.qlIndexFixing(Index1Y,$H1974,TRUE,_xll.ohTrigger(RecalcTrigger,Trigger1Y)),NA())</f>
        <v>1.2500327569748065E-2</v>
      </c>
      <c r="N1974" s="182">
        <f>IFERROR(_xll.qlIndexFixing(ONIndex1M,I1974,TRUE,_xll.ohTrigger(RecalcTrigger,Trigger1M)),NA())</f>
        <v>1.1984173276466947E-2</v>
      </c>
      <c r="O1974" s="44">
        <f>IFERROR(_xll.qlIndexFixing(ONIndex3M,I1974,TRUE,_xll.ohTrigger(RecalcTrigger,Trigger3M)),NA())</f>
        <v>1.215493833392145E-2</v>
      </c>
      <c r="P1974" s="44">
        <f>IFERROR(_xll.qlIndexFixing(ONIndex6M,I1974,TRUE,_xll.ohTrigger(RecalcTrigger,Trigger6M)),NA())</f>
        <v>1.2092753945482926E-2</v>
      </c>
      <c r="Q1974" s="183">
        <f>IFERROR(_xll.qlIndexFixing(ONIndex1Y,I1974,TRUE,_xll.ohTrigger(RecalcTrigger,Trigger1Y)),NA())</f>
        <v>1.2501045535540101E-2</v>
      </c>
    </row>
    <row r="1975" spans="2:17" x14ac:dyDescent="0.2">
      <c r="B1975" s="39" t="s">
        <v>42</v>
      </c>
      <c r="D1975" s="42">
        <f>_xll.qlCalendarAdvance(Calendar,$D1974,B1975,"f",FALSE)</f>
        <v>53435</v>
      </c>
      <c r="E1975" s="177">
        <f>_xll.qlInterestRateIndexValueDate(IndexON,D1975)</f>
        <v>53435</v>
      </c>
      <c r="F1975" s="193">
        <f>IFERROR(_xll.qlIndexFixing(IndexON,D1975,TRUE,_xll.ohTrigger(RecalcTrigger,TriggerON)),NA())</f>
        <v>1.2010491826126568E-2</v>
      </c>
      <c r="H1975" s="42">
        <f>_xll.qlCalendarAdvance(Calendar,$H1974,B1975,"f",FALSE)</f>
        <v>53435</v>
      </c>
      <c r="I1975" s="177">
        <f>_xll.qlInterestRateIndexValueDate(Index1M,$H1975)</f>
        <v>53437</v>
      </c>
      <c r="J1975" s="182">
        <f>IFERROR(_xll.qlIndexFixing(Index1M,$H1975,TRUE,_xll.ohTrigger(RecalcTrigger,Trigger1M)),NA())</f>
        <v>1.1983659148524149E-2</v>
      </c>
      <c r="K1975" s="44">
        <f>IFERROR(_xll.qlIndexFixing(Index3M,H1975,TRUE,_xll.ohTrigger(RecalcTrigger,Trigger3M)),NA())</f>
        <v>1.2155782091509205E-2</v>
      </c>
      <c r="L1975" s="44">
        <f>IFERROR(_xll.qlIndexFixing(Index6M,$H1975,TRUE,_xll.ohTrigger(RecalcTrigger,Trigger6M)),NA())</f>
        <v>1.2069393817273177E-2</v>
      </c>
      <c r="M1975" s="183">
        <f>IFERROR(_xll.qlIndexFixing(Index1Y,$H1975,TRUE,_xll.ohTrigger(RecalcTrigger,Trigger1Y)),NA())</f>
        <v>1.2497115777613513E-2</v>
      </c>
      <c r="N1975" s="182">
        <f>IFERROR(_xll.qlIndexFixing(ONIndex1M,I1975,TRUE,_xll.ohTrigger(RecalcTrigger,Trigger1M)),NA())</f>
        <v>1.1981645983611955E-2</v>
      </c>
      <c r="O1975" s="44">
        <f>IFERROR(_xll.qlIndexFixing(ONIndex3M,I1975,TRUE,_xll.ohTrigger(RecalcTrigger,Trigger3M)),NA())</f>
        <v>1.2152389704054301E-2</v>
      </c>
      <c r="P1975" s="44">
        <f>IFERROR(_xll.qlIndexFixing(ONIndex6M,I1975,TRUE,_xll.ohTrigger(RecalcTrigger,Trigger6M)),NA())</f>
        <v>1.2088284924729464E-2</v>
      </c>
      <c r="Q1975" s="183">
        <f>IFERROR(_xll.qlIndexFixing(ONIndex1Y,I1975,TRUE,_xll.ohTrigger(RecalcTrigger,Trigger1Y)),NA())</f>
        <v>1.2498077521545525E-2</v>
      </c>
    </row>
    <row r="1976" spans="2:17" x14ac:dyDescent="0.2">
      <c r="B1976" s="39" t="s">
        <v>42</v>
      </c>
      <c r="D1976" s="42">
        <f>_xll.qlCalendarAdvance(Calendar,$D1975,B1976,"f",FALSE)</f>
        <v>53442</v>
      </c>
      <c r="E1976" s="177">
        <f>_xll.qlInterestRateIndexValueDate(IndexON,D1976)</f>
        <v>53442</v>
      </c>
      <c r="F1976" s="193">
        <f>IFERROR(_xll.qlIndexFixing(IndexON,D1976,TRUE,_xll.ohTrigger(RecalcTrigger,TriggerON)),NA())</f>
        <v>1.2007716005033586E-2</v>
      </c>
      <c r="H1976" s="42">
        <f>_xll.qlCalendarAdvance(Calendar,$H1975,B1976,"f",FALSE)</f>
        <v>53442</v>
      </c>
      <c r="I1976" s="177">
        <f>_xll.qlInterestRateIndexValueDate(Index1M,$H1976)</f>
        <v>53444</v>
      </c>
      <c r="J1976" s="182">
        <f>IFERROR(_xll.qlIndexFixing(Index1M,$H1976,TRUE,_xll.ohTrigger(RecalcTrigger,Trigger1M)),NA())</f>
        <v>1.1981124330468048E-2</v>
      </c>
      <c r="K1976" s="44">
        <f>IFERROR(_xll.qlIndexFixing(Index3M,H1976,TRUE,_xll.ohTrigger(RecalcTrigger,Trigger3M)),NA())</f>
        <v>1.2153183294986171E-2</v>
      </c>
      <c r="L1976" s="44">
        <f>IFERROR(_xll.qlIndexFixing(Index6M,$H1976,TRUE,_xll.ohTrigger(RecalcTrigger,Trigger6M)),NA())</f>
        <v>1.2064925855298727E-2</v>
      </c>
      <c r="M1976" s="183">
        <f>IFERROR(_xll.qlIndexFixing(Index1Y,$H1976,TRUE,_xll.ohTrigger(RecalcTrigger,Trigger1Y)),NA())</f>
        <v>1.2493874185727914E-2</v>
      </c>
      <c r="N1976" s="182">
        <f>IFERROR(_xll.qlIndexFixing(ONIndex1M,I1976,TRUE,_xll.ohTrigger(RecalcTrigger,Trigger1M)),NA())</f>
        <v>1.1978767362510467E-2</v>
      </c>
      <c r="O1976" s="44">
        <f>IFERROR(_xll.qlIndexFixing(ONIndex3M,I1976,TRUE,_xll.ohTrigger(RecalcTrigger,Trigger3M)),NA())</f>
        <v>1.214949135361465E-2</v>
      </c>
      <c r="P1976" s="44">
        <f>IFERROR(_xll.qlIndexFixing(ONIndex6M,I1976,TRUE,_xll.ohTrigger(RecalcTrigger,Trigger6M)),NA())</f>
        <v>1.2083176493691283E-2</v>
      </c>
      <c r="Q1976" s="183">
        <f>IFERROR(_xll.qlIndexFixing(ONIndex1Y,I1976,TRUE,_xll.ohTrigger(RecalcTrigger,Trigger1Y)),NA())</f>
        <v>1.2494691962672277E-2</v>
      </c>
    </row>
    <row r="1977" spans="2:17" x14ac:dyDescent="0.2">
      <c r="B1977" s="39" t="s">
        <v>42</v>
      </c>
      <c r="D1977" s="42">
        <f>_xll.qlCalendarAdvance(Calendar,$D1976,B1977,"f",FALSE)</f>
        <v>53449</v>
      </c>
      <c r="E1977" s="177">
        <f>_xll.qlInterestRateIndexValueDate(IndexON,D1977)</f>
        <v>53449</v>
      </c>
      <c r="F1977" s="193">
        <f>IFERROR(_xll.qlIndexFixing(IndexON,D1977,TRUE,_xll.ohTrigger(RecalcTrigger,TriggerON)),NA())</f>
        <v>1.2004948166595142E-2</v>
      </c>
      <c r="H1977" s="42">
        <f>_xll.qlCalendarAdvance(Calendar,$H1976,B1977,"f",FALSE)</f>
        <v>53449</v>
      </c>
      <c r="I1977" s="177">
        <f>_xll.qlInterestRateIndexValueDate(Index1M,$H1977)</f>
        <v>53451</v>
      </c>
      <c r="J1977" s="182">
        <f>IFERROR(_xll.qlIndexFixing(Index1M,$H1977,TRUE,_xll.ohTrigger(RecalcTrigger,Trigger1M)),NA())</f>
        <v>1.1978580384046788E-2</v>
      </c>
      <c r="K1977" s="44">
        <f>IFERROR(_xll.qlIndexFixing(Index3M,H1977,TRUE,_xll.ohTrigger(RecalcTrigger,Trigger3M)),NA())</f>
        <v>1.2150624048529533E-2</v>
      </c>
      <c r="L1977" s="44">
        <f>IFERROR(_xll.qlIndexFixing(Index6M,$H1977,TRUE,_xll.ohTrigger(RecalcTrigger,Trigger6M)),NA())</f>
        <v>1.2060460380903283E-2</v>
      </c>
      <c r="M1977" s="183">
        <f>IFERROR(_xll.qlIndexFixing(Index1Y,$H1977,TRUE,_xll.ohTrigger(RecalcTrigger,Trigger1Y)),NA())</f>
        <v>1.2490622985915656E-2</v>
      </c>
      <c r="N1977" s="182">
        <f>IFERROR(_xll.qlIndexFixing(ONIndex1M,I1977,TRUE,_xll.ohTrigger(RecalcTrigger,Trigger1M)),NA())</f>
        <v>1.1976603489669557E-2</v>
      </c>
      <c r="O1977" s="44">
        <f>IFERROR(_xll.qlIndexFixing(ONIndex3M,I1977,TRUE,_xll.ohTrigger(RecalcTrigger,Trigger3M)),NA())</f>
        <v>1.2147314116743857E-2</v>
      </c>
      <c r="P1977" s="44">
        <f>IFERROR(_xll.qlIndexFixing(ONIndex6M,I1977,TRUE,_xll.ohTrigger(RecalcTrigger,Trigger6M)),NA())</f>
        <v>1.2079346331184126E-2</v>
      </c>
      <c r="Q1977" s="183">
        <f>IFERROR(_xll.qlIndexFixing(ONIndex1Y,I1977,TRUE,_xll.ohTrigger(RecalcTrigger,Trigger1Y)),NA())</f>
        <v>1.2492148404188441E-2</v>
      </c>
    </row>
    <row r="1978" spans="2:17" x14ac:dyDescent="0.2">
      <c r="B1978" s="39" t="s">
        <v>42</v>
      </c>
      <c r="D1978" s="42">
        <f>_xll.qlCalendarAdvance(Calendar,$D1977,B1978,"f",FALSE)</f>
        <v>53456</v>
      </c>
      <c r="E1978" s="177">
        <f>_xll.qlInterestRateIndexValueDate(IndexON,D1978)</f>
        <v>53456</v>
      </c>
      <c r="F1978" s="193">
        <f>IFERROR(_xll.qlIndexFixing(IndexON,D1978,TRUE,_xll.ohTrigger(RecalcTrigger,TriggerON)),NA())</f>
        <v>1.2002173667724492E-2</v>
      </c>
      <c r="H1978" s="42">
        <f>_xll.qlCalendarAdvance(Calendar,$H1977,B1978,"f",FALSE)</f>
        <v>53456</v>
      </c>
      <c r="I1978" s="177">
        <f>_xll.qlInterestRateIndexValueDate(Index1M,$H1978)</f>
        <v>53458</v>
      </c>
      <c r="J1978" s="182">
        <f>IFERROR(_xll.qlIndexFixing(Index1M,$H1978,TRUE,_xll.ohTrigger(RecalcTrigger,Trigger1M)),NA())</f>
        <v>1.1976025257786536E-2</v>
      </c>
      <c r="K1978" s="44">
        <f>IFERROR(_xll.qlIndexFixing(Index3M,H1978,TRUE,_xll.ohTrigger(RecalcTrigger,Trigger3M)),NA())</f>
        <v>1.2148002587176009E-2</v>
      </c>
      <c r="L1978" s="44">
        <f>IFERROR(_xll.qlIndexFixing(Index6M,$H1978,TRUE,_xll.ohTrigger(RecalcTrigger,Trigger6M)),NA())</f>
        <v>1.2055997472473009E-2</v>
      </c>
      <c r="M1978" s="183">
        <f>IFERROR(_xll.qlIndexFixing(Index1Y,$H1978,TRUE,_xll.ohTrigger(RecalcTrigger,Trigger1Y)),NA())</f>
        <v>1.2487362031896581E-2</v>
      </c>
      <c r="N1978" s="182">
        <f>IFERROR(_xll.qlIndexFixing(ONIndex1M,I1978,TRUE,_xll.ohTrigger(RecalcTrigger,Trigger1M)),NA())</f>
        <v>1.1974068561322326E-2</v>
      </c>
      <c r="O1978" s="44">
        <f>IFERROR(_xll.qlIndexFixing(ONIndex3M,I1978,TRUE,_xll.ohTrigger(RecalcTrigger,Trigger3M)),NA())</f>
        <v>1.2144764355461746E-2</v>
      </c>
      <c r="P1978" s="44">
        <f>IFERROR(_xll.qlIndexFixing(ONIndex6M,I1978,TRUE,_xll.ohTrigger(RecalcTrigger,Trigger6M)),NA())</f>
        <v>1.2074879881653899E-2</v>
      </c>
      <c r="Q1978" s="183">
        <f>IFERROR(_xll.qlIndexFixing(ONIndex1Y,I1978,TRUE,_xll.ohTrigger(RecalcTrigger,Trigger1Y)),NA())</f>
        <v>1.2489172284917416E-2</v>
      </c>
    </row>
    <row r="1979" spans="2:17" x14ac:dyDescent="0.2">
      <c r="B1979" s="39" t="s">
        <v>42</v>
      </c>
      <c r="D1979" s="42">
        <f>_xll.qlCalendarAdvance(Calendar,$D1978,B1979,"f",FALSE)</f>
        <v>53463</v>
      </c>
      <c r="E1979" s="177">
        <f>_xll.qlInterestRateIndexValueDate(IndexON,D1979)</f>
        <v>53463</v>
      </c>
      <c r="F1979" s="193">
        <f>IFERROR(_xll.qlIndexFixing(IndexON,D1979,TRUE,_xll.ohTrigger(RecalcTrigger,TriggerON)),NA())</f>
        <v>1.1999388320731441E-2</v>
      </c>
      <c r="H1979" s="42">
        <f>_xll.qlCalendarAdvance(Calendar,$H1978,B1979,"f",FALSE)</f>
        <v>53463</v>
      </c>
      <c r="I1979" s="177">
        <f>_xll.qlInterestRateIndexValueDate(Index1M,$H1979)</f>
        <v>53465</v>
      </c>
      <c r="J1979" s="182">
        <f>IFERROR(_xll.qlIndexFixing(Index1M,$H1979,TRUE,_xll.ohTrigger(RecalcTrigger,Trigger1M)),NA())</f>
        <v>1.1973458879739688E-2</v>
      </c>
      <c r="K1979" s="44">
        <f>IFERROR(_xll.qlIndexFixing(Index3M,H1979,TRUE,_xll.ohTrigger(RecalcTrigger,Trigger3M)),NA())</f>
        <v>1.2145370604994023E-2</v>
      </c>
      <c r="L1979" s="44">
        <f>IFERROR(_xll.qlIndexFixing(Index6M,$H1979,TRUE,_xll.ohTrigger(RecalcTrigger,Trigger6M)),NA())</f>
        <v>1.2051537156378163E-2</v>
      </c>
      <c r="M1979" s="183">
        <f>IFERROR(_xll.qlIndexFixing(Index1Y,$H1979,TRUE,_xll.ohTrigger(RecalcTrigger,Trigger1Y)),NA())</f>
        <v>1.2484091306076917E-2</v>
      </c>
      <c r="N1979" s="182">
        <f>IFERROR(_xll.qlIndexFixing(ONIndex1M,I1979,TRUE,_xll.ohTrigger(RecalcTrigger,Trigger1M)),NA())</f>
        <v>1.1971522410672009E-2</v>
      </c>
      <c r="O1979" s="44">
        <f>IFERROR(_xll.qlIndexFixing(ONIndex3M,I1979,TRUE,_xll.ohTrigger(RecalcTrigger,Trigger3M)),NA())</f>
        <v>1.2142204186584848E-2</v>
      </c>
      <c r="P1979" s="44">
        <f>IFERROR(_xll.qlIndexFixing(ONIndex6M,I1979,TRUE,_xll.ohTrigger(RecalcTrigger,Trigger6M)),NA())</f>
        <v>1.2070415688478775E-2</v>
      </c>
      <c r="Q1979" s="183">
        <f>IFERROR(_xll.qlIndexFixing(ONIndex1Y,I1979,TRUE,_xll.ohTrigger(RecalcTrigger,Trigger1Y)),NA())</f>
        <v>1.2486186854054893E-2</v>
      </c>
    </row>
    <row r="1980" spans="2:17" x14ac:dyDescent="0.2">
      <c r="B1980" s="39" t="s">
        <v>42</v>
      </c>
      <c r="D1980" s="42">
        <f>_xll.qlCalendarAdvance(Calendar,$D1979,B1980,"f",FALSE)</f>
        <v>53470</v>
      </c>
      <c r="E1980" s="177">
        <f>_xll.qlInterestRateIndexValueDate(IndexON,D1980)</f>
        <v>53470</v>
      </c>
      <c r="F1980" s="193">
        <f>IFERROR(_xll.qlIndexFixing(IndexON,D1980,TRUE,_xll.ohTrigger(RecalcTrigger,TriggerON)),NA())</f>
        <v>1.1996592115703919E-2</v>
      </c>
      <c r="H1980" s="42">
        <f>_xll.qlCalendarAdvance(Calendar,$H1979,B1980,"f",FALSE)</f>
        <v>53470</v>
      </c>
      <c r="I1980" s="177">
        <f>_xll.qlInterestRateIndexValueDate(Index1M,$H1980)</f>
        <v>53472</v>
      </c>
      <c r="J1980" s="182">
        <f>IFERROR(_xll.qlIndexFixing(Index1M,$H1980,TRUE,_xll.ohTrigger(RecalcTrigger,Trigger1M)),NA())</f>
        <v>1.1970881237910673E-2</v>
      </c>
      <c r="K1980" s="44">
        <f>IFERROR(_xll.qlIndexFixing(Index3M,H1980,TRUE,_xll.ohTrigger(RecalcTrigger,Trigger3M)),NA())</f>
        <v>1.2142728088400395E-2</v>
      </c>
      <c r="L1980" s="44">
        <f>IFERROR(_xll.qlIndexFixing(Index6M,$H1980,TRUE,_xll.ohTrigger(RecalcTrigger,Trigger6M)),NA())</f>
        <v>1.2047079457411885E-2</v>
      </c>
      <c r="M1980" s="183">
        <f>IFERROR(_xll.qlIndexFixing(Index1Y,$H1980,TRUE,_xll.ohTrigger(RecalcTrigger,Trigger1Y)),NA())</f>
        <v>1.2480810794761025E-2</v>
      </c>
      <c r="N1980" s="182">
        <f>IFERROR(_xll.qlIndexFixing(ONIndex1M,I1980,TRUE,_xll.ohTrigger(RecalcTrigger,Trigger1M)),NA())</f>
        <v>1.1968965025728195E-2</v>
      </c>
      <c r="O1980" s="44">
        <f>IFERROR(_xll.qlIndexFixing(ONIndex3M,I1980,TRUE,_xll.ohTrigger(RecalcTrigger,Trigger3M)),NA())</f>
        <v>1.2139633596763844E-2</v>
      </c>
      <c r="P1980" s="44">
        <f>IFERROR(_xll.qlIndexFixing(ONIndex6M,I1980,TRUE,_xll.ohTrigger(RecalcTrigger,Trigger6M)),NA())</f>
        <v>1.2065953776518867E-2</v>
      </c>
      <c r="Q1980" s="183">
        <f>IFERROR(_xll.qlIndexFixing(ONIndex1Y,I1980,TRUE,_xll.ohTrigger(RecalcTrigger,Trigger1Y)),NA())</f>
        <v>1.248319209785187E-2</v>
      </c>
    </row>
    <row r="1981" spans="2:17" x14ac:dyDescent="0.2">
      <c r="B1981" s="39" t="s">
        <v>42</v>
      </c>
      <c r="D1981" s="42">
        <f>_xll.qlCalendarAdvance(Calendar,$D1980,B1981,"f",FALSE)</f>
        <v>53477</v>
      </c>
      <c r="E1981" s="177">
        <f>_xll.qlInterestRateIndexValueDate(IndexON,D1981)</f>
        <v>53477</v>
      </c>
      <c r="F1981" s="193">
        <f>IFERROR(_xll.qlIndexFixing(IndexON,D1981,TRUE,_xll.ohTrigger(RecalcTrigger,TriggerON)),NA())</f>
        <v>1.1993785042729854E-2</v>
      </c>
      <c r="H1981" s="42">
        <f>_xll.qlCalendarAdvance(Calendar,$H1980,B1981,"f",FALSE)</f>
        <v>53477</v>
      </c>
      <c r="I1981" s="177">
        <f>_xll.qlInterestRateIndexValueDate(Index1M,$H1981)</f>
        <v>53479</v>
      </c>
      <c r="J1981" s="182">
        <f>IFERROR(_xll.qlIndexFixing(Index1M,$H1981,TRUE,_xll.ohTrigger(RecalcTrigger,Trigger1M)),NA())</f>
        <v>1.19682923203194E-2</v>
      </c>
      <c r="K1981" s="44">
        <f>IFERROR(_xll.qlIndexFixing(Index3M,H1981,TRUE,_xll.ohTrigger(RecalcTrigger,Trigger3M)),NA())</f>
        <v>1.2140075023809397E-2</v>
      </c>
      <c r="L1981" s="44">
        <f>IFERROR(_xll.qlIndexFixing(Index6M,$H1981,TRUE,_xll.ohTrigger(RecalcTrigger,Trigger6M)),NA())</f>
        <v>1.2042624400368612E-2</v>
      </c>
      <c r="M1981" s="183">
        <f>IFERROR(_xll.qlIndexFixing(Index1Y,$H1981,TRUE,_xll.ohTrigger(RecalcTrigger,Trigger1Y)),NA())</f>
        <v>1.2477520484254791E-2</v>
      </c>
      <c r="N1981" s="182">
        <f>IFERROR(_xll.qlIndexFixing(ONIndex1M,I1981,TRUE,_xll.ohTrigger(RecalcTrigger,Trigger1M)),NA())</f>
        <v>1.1966396394580414E-2</v>
      </c>
      <c r="O1981" s="44">
        <f>IFERROR(_xll.qlIndexFixing(ONIndex3M,I1981,TRUE,_xll.ohTrigger(RecalcTrigger,Trigger3M)),NA())</f>
        <v>1.2137052572649409E-2</v>
      </c>
      <c r="P1981" s="44">
        <f>IFERROR(_xll.qlIndexFixing(ONIndex6M,I1981,TRUE,_xll.ohTrigger(RecalcTrigger,Trigger6M)),NA())</f>
        <v>1.206149417023461E-2</v>
      </c>
      <c r="Q1981" s="183">
        <f>IFERROR(_xll.qlIndexFixing(ONIndex1Y,I1981,TRUE,_xll.ohTrigger(RecalcTrigger,Trigger1Y)),NA())</f>
        <v>1.2480188002879089E-2</v>
      </c>
    </row>
    <row r="1982" spans="2:17" x14ac:dyDescent="0.2">
      <c r="B1982" s="39" t="s">
        <v>42</v>
      </c>
      <c r="D1982" s="42">
        <f>_xll.qlCalendarAdvance(Calendar,$D1981,B1982,"f",FALSE)</f>
        <v>53484</v>
      </c>
      <c r="E1982" s="177">
        <f>_xll.qlInterestRateIndexValueDate(IndexON,D1982)</f>
        <v>53484</v>
      </c>
      <c r="F1982" s="193">
        <f>IFERROR(_xll.qlIndexFixing(IndexON,D1982,TRUE,_xll.ohTrigger(RecalcTrigger,TriggerON)),NA())</f>
        <v>1.1990967091977112E-2</v>
      </c>
      <c r="H1982" s="42">
        <f>_xll.qlCalendarAdvance(Calendar,$H1981,B1982,"f",FALSE)</f>
        <v>53484</v>
      </c>
      <c r="I1982" s="177">
        <f>_xll.qlInterestRateIndexValueDate(Index1M,$H1982)</f>
        <v>53486</v>
      </c>
      <c r="J1982" s="182">
        <f>IFERROR(_xll.qlIndexFixing(Index1M,$H1982,TRUE,_xll.ohTrigger(RecalcTrigger,Trigger1M)),NA())</f>
        <v>1.1965692114972878E-2</v>
      </c>
      <c r="K1982" s="44">
        <f>IFERROR(_xll.qlIndexFixing(Index3M,H1982,TRUE,_xll.ohTrigger(RecalcTrigger,Trigger3M)),NA())</f>
        <v>1.2137411397633602E-2</v>
      </c>
      <c r="L1982" s="44">
        <f>IFERROR(_xll.qlIndexFixing(Index6M,$H1982,TRUE,_xll.ohTrigger(RecalcTrigger,Trigger6M)),NA())</f>
        <v>1.2038172010041917E-2</v>
      </c>
      <c r="M1982" s="183">
        <f>IFERROR(_xll.qlIndexFixing(Index1Y,$H1982,TRUE,_xll.ohTrigger(RecalcTrigger,Trigger1Y)),NA())</f>
        <v>1.2474220360863011E-2</v>
      </c>
      <c r="N1982" s="182">
        <f>IFERROR(_xll.qlIndexFixing(ONIndex1M,I1982,TRUE,_xll.ohTrigger(RecalcTrigger,Trigger1M)),NA())</f>
        <v>1.196381650515832E-2</v>
      </c>
      <c r="O1982" s="44">
        <f>IFERROR(_xll.qlIndexFixing(ONIndex3M,I1982,TRUE,_xll.ohTrigger(RecalcTrigger,Trigger3M)),NA())</f>
        <v>1.2134461100412608E-2</v>
      </c>
      <c r="P1982" s="44">
        <f>IFERROR(_xll.qlIndexFixing(ONIndex6M,I1982,TRUE,_xll.ohTrigger(RecalcTrigger,Trigger6M)),NA())</f>
        <v>1.2057036894326245E-2</v>
      </c>
      <c r="Q1982" s="183">
        <f>IFERROR(_xll.qlIndexFixing(ONIndex1Y,I1982,TRUE,_xll.ohTrigger(RecalcTrigger,Trigger1Y)),NA())</f>
        <v>1.2477174555387549E-2</v>
      </c>
    </row>
    <row r="1983" spans="2:17" x14ac:dyDescent="0.2">
      <c r="B1983" s="39" t="s">
        <v>42</v>
      </c>
      <c r="D1983" s="42">
        <f>_xll.qlCalendarAdvance(Calendar,$D1982,B1983,"f",FALSE)</f>
        <v>53491</v>
      </c>
      <c r="E1983" s="177">
        <f>_xll.qlInterestRateIndexValueDate(IndexON,D1983)</f>
        <v>53491</v>
      </c>
      <c r="F1983" s="193">
        <f>IFERROR(_xll.qlIndexFixing(IndexON,D1983,TRUE,_xll.ohTrigger(RecalcTrigger,TriggerON)),NA())</f>
        <v>1.1988138253293812E-2</v>
      </c>
      <c r="H1983" s="42">
        <f>_xll.qlCalendarAdvance(Calendar,$H1982,B1983,"f",FALSE)</f>
        <v>53491</v>
      </c>
      <c r="I1983" s="177">
        <f>_xll.qlInterestRateIndexValueDate(Index1M,$H1983)</f>
        <v>53493</v>
      </c>
      <c r="J1983" s="182">
        <f>IFERROR(_xll.qlIndexFixing(Index1M,$H1983,TRUE,_xll.ohTrigger(RecalcTrigger,Trigger1M)),NA())</f>
        <v>1.1963080609880702E-2</v>
      </c>
      <c r="K1983" s="44">
        <f>IFERROR(_xll.qlIndexFixing(Index3M,H1983,TRUE,_xll.ohTrigger(RecalcTrigger,Trigger3M)),NA())</f>
        <v>1.2134737196287281E-2</v>
      </c>
      <c r="L1983" s="44">
        <f>IFERROR(_xll.qlIndexFixing(Index6M,$H1983,TRUE,_xll.ohTrigger(RecalcTrigger,Trigger6M)),NA())</f>
        <v>1.2033722311224938E-2</v>
      </c>
      <c r="M1983" s="183">
        <f>IFERROR(_xll.qlIndexFixing(Index1Y,$H1983,TRUE,_xll.ohTrigger(RecalcTrigger,Trigger1Y)),NA())</f>
        <v>1.2470910410892226E-2</v>
      </c>
      <c r="N1983" s="182">
        <f>IFERROR(_xll.qlIndexFixing(ONIndex1M,I1983,TRUE,_xll.ohTrigger(RecalcTrigger,Trigger1M)),NA())</f>
        <v>1.1961225345551441E-2</v>
      </c>
      <c r="O1983" s="44">
        <f>IFERROR(_xll.qlIndexFixing(ONIndex3M,I1983,TRUE,_xll.ohTrigger(RecalcTrigger,Trigger3M)),NA())</f>
        <v>1.2131859166704118E-2</v>
      </c>
      <c r="P1983" s="44">
        <f>IFERROR(_xll.qlIndexFixing(ONIndex6M,I1983,TRUE,_xll.ohTrigger(RecalcTrigger,Trigger6M)),NA())</f>
        <v>1.2052581973414078E-2</v>
      </c>
      <c r="Q1983" s="183">
        <f>IFERROR(_xll.qlIndexFixing(ONIndex1Y,I1983,TRUE,_xll.ohTrigger(RecalcTrigger,Trigger1Y)),NA())</f>
        <v>1.247415174178812E-2</v>
      </c>
    </row>
    <row r="1984" spans="2:17" x14ac:dyDescent="0.2">
      <c r="B1984" s="39" t="s">
        <v>42</v>
      </c>
      <c r="D1984" s="42">
        <f>_xll.qlCalendarAdvance(Calendar,$D1983,B1984,"f",FALSE)</f>
        <v>53498</v>
      </c>
      <c r="E1984" s="177">
        <f>_xll.qlInterestRateIndexValueDate(IndexON,D1984)</f>
        <v>53498</v>
      </c>
      <c r="F1984" s="193">
        <f>IFERROR(_xll.qlIndexFixing(IndexON,D1984,TRUE,_xll.ohTrigger(RecalcTrigger,TriggerON)),NA())</f>
        <v>1.1985298517087628E-2</v>
      </c>
      <c r="H1984" s="42">
        <f>_xll.qlCalendarAdvance(Calendar,$H1983,B1984,"f",FALSE)</f>
        <v>53498</v>
      </c>
      <c r="I1984" s="177">
        <f>_xll.qlInterestRateIndexValueDate(Index1M,$H1984)</f>
        <v>53500</v>
      </c>
      <c r="J1984" s="182">
        <f>IFERROR(_xll.qlIndexFixing(Index1M,$H1984,TRUE,_xll.ohTrigger(RecalcTrigger,Trigger1M)),NA())</f>
        <v>1.1960457793060198E-2</v>
      </c>
      <c r="K1984" s="44">
        <f>IFERROR(_xll.qlIndexFixing(Index3M,H1984,TRUE,_xll.ohTrigger(RecalcTrigger,Trigger3M)),NA())</f>
        <v>1.2132052406186405E-2</v>
      </c>
      <c r="L1984" s="44">
        <f>IFERROR(_xll.qlIndexFixing(Index6M,$H1984,TRUE,_xll.ohTrigger(RecalcTrigger,Trigger6M)),NA())</f>
        <v>1.2029275328710386E-2</v>
      </c>
      <c r="M1984" s="183">
        <f>IFERROR(_xll.qlIndexFixing(Index1Y,$H1984,TRUE,_xll.ohTrigger(RecalcTrigger,Trigger1Y)),NA())</f>
        <v>1.2467590620648759E-2</v>
      </c>
      <c r="N1984" s="182">
        <f>IFERROR(_xll.qlIndexFixing(ONIndex1M,I1984,TRUE,_xll.ohTrigger(RecalcTrigger,Trigger1M)),NA())</f>
        <v>1.1958622903689431E-2</v>
      </c>
      <c r="O1984" s="44">
        <f>IFERROR(_xll.qlIndexFixing(ONIndex3M,I1984,TRUE,_xll.ohTrigger(RecalcTrigger,Trigger3M)),NA())</f>
        <v>1.2129246757695E-2</v>
      </c>
      <c r="P1984" s="44">
        <f>IFERROR(_xll.qlIndexFixing(ONIndex6M,I1984,TRUE,_xll.ohTrigger(RecalcTrigger,Trigger6M)),NA())</f>
        <v>1.2048129432278287E-2</v>
      </c>
      <c r="Q1984" s="183">
        <f>IFERROR(_xll.qlIndexFixing(ONIndex1Y,I1984,TRUE,_xll.ohTrigger(RecalcTrigger,Trigger1Y)),NA())</f>
        <v>1.2471119548571608E-2</v>
      </c>
    </row>
    <row r="1985" spans="2:17" x14ac:dyDescent="0.2">
      <c r="B1985" s="39" t="s">
        <v>42</v>
      </c>
      <c r="D1985" s="42">
        <f>_xll.qlCalendarAdvance(Calendar,$D1984,B1985,"f",FALSE)</f>
        <v>53505</v>
      </c>
      <c r="E1985" s="177">
        <f>_xll.qlInterestRateIndexValueDate(IndexON,D1985)</f>
        <v>53505</v>
      </c>
      <c r="F1985" s="193">
        <f>IFERROR(_xll.qlIndexFixing(IndexON,D1985,TRUE,_xll.ohTrigger(RecalcTrigger,TriggerON)),NA())</f>
        <v>1.1982447873286617E-2</v>
      </c>
      <c r="H1985" s="42">
        <f>_xll.qlCalendarAdvance(Calendar,$H1984,B1985,"f",FALSE)</f>
        <v>53505</v>
      </c>
      <c r="I1985" s="177">
        <f>_xll.qlInterestRateIndexValueDate(Index1M,$H1985)</f>
        <v>53507</v>
      </c>
      <c r="J1985" s="182">
        <f>IFERROR(_xll.qlIndexFixing(Index1M,$H1985,TRUE,_xll.ohTrigger(RecalcTrigger,Trigger1M)),NA())</f>
        <v>1.1957832983028049E-2</v>
      </c>
      <c r="K1985" s="44">
        <f>IFERROR(_xll.qlIndexFixing(Index3M,H1985,TRUE,_xll.ohTrigger(RecalcTrigger,Trigger3M)),NA())</f>
        <v>1.2129328103079056E-2</v>
      </c>
      <c r="L1985" s="44">
        <f>IFERROR(_xll.qlIndexFixing(Index6M,$H1985,TRUE,_xll.ohTrigger(RecalcTrigger,Trigger6M)),NA())</f>
        <v>1.2024831087292265E-2</v>
      </c>
      <c r="M1985" s="183">
        <f>IFERROR(_xll.qlIndexFixing(Index1Y,$H1985,TRUE,_xll.ohTrigger(RecalcTrigger,Trigger1Y)),NA())</f>
        <v>1.2464349065279139E-2</v>
      </c>
      <c r="N1985" s="182">
        <f>IFERROR(_xll.qlIndexFixing(ONIndex1M,I1985,TRUE,_xll.ohTrigger(RecalcTrigger,Trigger1M)),NA())</f>
        <v>1.1956009167661819E-2</v>
      </c>
      <c r="O1985" s="44">
        <f>IFERROR(_xll.qlIndexFixing(ONIndex3M,I1985,TRUE,_xll.ohTrigger(RecalcTrigger,Trigger3M)),NA())</f>
        <v>1.2126623860035934E-2</v>
      </c>
      <c r="P1985" s="44">
        <f>IFERROR(_xll.qlIndexFixing(ONIndex6M,I1985,TRUE,_xll.ohTrigger(RecalcTrigger,Trigger6M)),NA())</f>
        <v>1.2043679295379306E-2</v>
      </c>
      <c r="Q1985" s="183">
        <f>IFERROR(_xll.qlIndexFixing(ONIndex1Y,I1985,TRUE,_xll.ohTrigger(RecalcTrigger,Trigger1Y)),NA())</f>
        <v>1.2468077961829138E-2</v>
      </c>
    </row>
    <row r="1986" spans="2:17" x14ac:dyDescent="0.2">
      <c r="B1986" s="39" t="s">
        <v>42</v>
      </c>
      <c r="D1986" s="42">
        <f>_xll.qlCalendarAdvance(Calendar,$D1985,B1986,"f",FALSE)</f>
        <v>53512</v>
      </c>
      <c r="E1986" s="177">
        <f>_xll.qlInterestRateIndexValueDate(IndexON,D1986)</f>
        <v>53512</v>
      </c>
      <c r="F1986" s="193">
        <f>IFERROR(_xll.qlIndexFixing(IndexON,D1986,TRUE,_xll.ohTrigger(RecalcTrigger,TriggerON)),NA())</f>
        <v>1.1979586311898771E-2</v>
      </c>
      <c r="H1986" s="42">
        <f>_xll.qlCalendarAdvance(Calendar,$H1985,B1986,"f",FALSE)</f>
        <v>53512</v>
      </c>
      <c r="I1986" s="177">
        <f>_xll.qlInterestRateIndexValueDate(Index1M,$H1986)</f>
        <v>53514</v>
      </c>
      <c r="J1986" s="182">
        <f>IFERROR(_xll.qlIndexFixing(Index1M,$H1986,TRUE,_xll.ohTrigger(RecalcTrigger,Trigger1M)),NA())</f>
        <v>1.1955178176262255E-2</v>
      </c>
      <c r="K1986" s="44">
        <f>IFERROR(_xll.qlIndexFixing(Index3M,H1986,TRUE,_xll.ohTrigger(RecalcTrigger,Trigger3M)),NA())</f>
        <v>1.2126651005380629E-2</v>
      </c>
      <c r="L1986" s="44">
        <f>IFERROR(_xll.qlIndexFixing(Index6M,$H1986,TRUE,_xll.ohTrigger(RecalcTrigger,Trigger6M)),NA())</f>
        <v>1.2020389611761554E-2</v>
      </c>
      <c r="M1986" s="183">
        <f>IFERROR(_xll.qlIndexFixing(Index1Y,$H1986,TRUE,_xll.ohTrigger(RecalcTrigger,Trigger1Y)),NA())</f>
        <v>1.2460921464573194E-2</v>
      </c>
      <c r="N1986" s="182">
        <f>IFERROR(_xll.qlIndexFixing(ONIndex1M,I1986,TRUE,_xll.ohTrigger(RecalcTrigger,Trigger1M)),NA())</f>
        <v>1.1953384125478195E-2</v>
      </c>
      <c r="O1986" s="44">
        <f>IFERROR(_xll.qlIndexFixing(ONIndex3M,I1986,TRUE,_xll.ohTrigger(RecalcTrigger,Trigger3M)),NA())</f>
        <v>1.212399046013779E-2</v>
      </c>
      <c r="P1986" s="44">
        <f>IFERROR(_xll.qlIndexFixing(ONIndex6M,I1986,TRUE,_xll.ohTrigger(RecalcTrigger,Trigger6M)),NA())</f>
        <v>1.2039231587577248E-2</v>
      </c>
      <c r="Q1986" s="183">
        <f>IFERROR(_xll.qlIndexFixing(ONIndex1Y,I1986,TRUE,_xll.ohTrigger(RecalcTrigger,Trigger1Y)),NA())</f>
        <v>1.2465026968291326E-2</v>
      </c>
    </row>
    <row r="1987" spans="2:17" x14ac:dyDescent="0.2">
      <c r="B1987" s="39" t="s">
        <v>42</v>
      </c>
      <c r="D1987" s="42">
        <f>_xll.qlCalendarAdvance(Calendar,$D1986,B1987,"f",FALSE)</f>
        <v>53519</v>
      </c>
      <c r="E1987" s="177">
        <f>_xll.qlInterestRateIndexValueDate(IndexON,D1987)</f>
        <v>53519</v>
      </c>
      <c r="F1987" s="193">
        <f>IFERROR(_xll.qlIndexFixing(IndexON,D1987,TRUE,_xll.ohTrigger(RecalcTrigger,TriggerON)),NA())</f>
        <v>1.1976713823171892E-2</v>
      </c>
      <c r="H1987" s="42">
        <f>_xll.qlCalendarAdvance(Calendar,$H1986,B1987,"f",FALSE)</f>
        <v>53519</v>
      </c>
      <c r="I1987" s="177">
        <f>_xll.qlInterestRateIndexValueDate(Index1M,$H1987)</f>
        <v>53521</v>
      </c>
      <c r="J1987" s="182">
        <f>IFERROR(_xll.qlIndexFixing(Index1M,$H1987,TRUE,_xll.ohTrigger(RecalcTrigger,Trigger1M)),NA())</f>
        <v>1.1952521352311736E-2</v>
      </c>
      <c r="K1987" s="44">
        <f>IFERROR(_xll.qlIndexFixing(Index3M,H1987,TRUE,_xll.ohTrigger(RecalcTrigger,Trigger3M)),NA())</f>
        <v>1.2123934367505123E-2</v>
      </c>
      <c r="L1987" s="44">
        <f>IFERROR(_xll.qlIndexFixing(Index6M,$H1987,TRUE,_xll.ohTrigger(RecalcTrigger,Trigger6M)),NA())</f>
        <v>1.201595092691226E-2</v>
      </c>
      <c r="M1987" s="183">
        <f>IFERROR(_xll.qlIndexFixing(Index1Y,$H1987,TRUE,_xll.ohTrigger(RecalcTrigger,Trigger1Y)),NA())</f>
        <v>1.2457572071356357E-2</v>
      </c>
      <c r="N1987" s="182">
        <f>IFERROR(_xll.qlIndexFixing(ONIndex1M,I1987,TRUE,_xll.ohTrigger(RecalcTrigger,Trigger1M)),NA())</f>
        <v>1.1950747765068215E-2</v>
      </c>
      <c r="O1987" s="44">
        <f>IFERROR(_xll.qlIndexFixing(ONIndex3M,I1987,TRUE,_xll.ohTrigger(RecalcTrigger,Trigger3M)),NA())</f>
        <v>1.2121346544411438E-2</v>
      </c>
      <c r="P1987" s="44">
        <f>IFERROR(_xll.qlIndexFixing(ONIndex6M,I1987,TRUE,_xll.ohTrigger(RecalcTrigger,Trigger6M)),NA())</f>
        <v>1.203478633349242E-2</v>
      </c>
      <c r="Q1987" s="183">
        <f>IFERROR(_xll.qlIndexFixing(ONIndex1Y,I1987,TRUE,_xll.ohTrigger(RecalcTrigger,Trigger1Y)),NA())</f>
        <v>1.246196655420917E-2</v>
      </c>
    </row>
    <row r="1988" spans="2:17" x14ac:dyDescent="0.2">
      <c r="B1988" s="39" t="s">
        <v>42</v>
      </c>
      <c r="D1988" s="42">
        <f>_xll.qlCalendarAdvance(Calendar,$D1987,B1988,"f",FALSE)</f>
        <v>53526</v>
      </c>
      <c r="E1988" s="177">
        <f>_xll.qlInterestRateIndexValueDate(IndexON,D1988)</f>
        <v>53526</v>
      </c>
      <c r="F1988" s="193">
        <f>IFERROR(_xll.qlIndexFixing(IndexON,D1988,TRUE,_xll.ohTrigger(RecalcTrigger,TriggerON)),NA())</f>
        <v>1.1973830397273844E-2</v>
      </c>
      <c r="H1988" s="42">
        <f>_xll.qlCalendarAdvance(Calendar,$H1987,B1988,"f",FALSE)</f>
        <v>53526</v>
      </c>
      <c r="I1988" s="177">
        <f>_xll.qlInterestRateIndexValueDate(Index1M,$H1988)</f>
        <v>53528</v>
      </c>
      <c r="J1988" s="182">
        <f>IFERROR(_xll.qlIndexFixing(Index1M,$H1988,TRUE,_xll.ohTrigger(RecalcTrigger,Trigger1M)),NA())</f>
        <v>1.1949853168678989E-2</v>
      </c>
      <c r="K1988" s="44">
        <f>IFERROR(_xll.qlIndexFixing(Index3M,H1988,TRUE,_xll.ohTrigger(RecalcTrigger,Trigger3M)),NA())</f>
        <v>1.2121207086534701E-2</v>
      </c>
      <c r="L1988" s="44">
        <f>IFERROR(_xll.qlIndexFixing(Index6M,$H1988,TRUE,_xll.ohTrigger(RecalcTrigger,Trigger6M)),NA())</f>
        <v>1.2011515057536226E-2</v>
      </c>
      <c r="M1988" s="183">
        <f>IFERROR(_xll.qlIndexFixing(Index1Y,$H1988,TRUE,_xll.ohTrigger(RecalcTrigger,Trigger1Y)),NA())</f>
        <v>1.2454212783098219E-2</v>
      </c>
      <c r="N1988" s="182">
        <f>IFERROR(_xll.qlIndexFixing(ONIndex1M,I1988,TRUE,_xll.ohTrigger(RecalcTrigger,Trigger1M)),NA())</f>
        <v>1.1948100074681278E-2</v>
      </c>
      <c r="O1988" s="44">
        <f>IFERROR(_xll.qlIndexFixing(ONIndex3M,I1988,TRUE,_xll.ohTrigger(RecalcTrigger,Trigger3M)),NA())</f>
        <v>1.2118692099107875E-2</v>
      </c>
      <c r="P1988" s="44">
        <f>IFERROR(_xll.qlIndexFixing(ONIndex6M,I1988,TRUE,_xll.ohTrigger(RecalcTrigger,Trigger6M)),NA())</f>
        <v>1.2030343557665191E-2</v>
      </c>
      <c r="Q1988" s="183">
        <f>IFERROR(_xll.qlIndexFixing(ONIndex1Y,I1988,TRUE,_xll.ohTrigger(RecalcTrigger,Trigger1Y)),NA())</f>
        <v>1.2458896705833666E-2</v>
      </c>
    </row>
    <row r="1989" spans="2:17" x14ac:dyDescent="0.2">
      <c r="B1989" s="39" t="s">
        <v>42</v>
      </c>
      <c r="D1989" s="42">
        <f>_xll.qlCalendarAdvance(Calendar,$D1988,B1989,"f",FALSE)</f>
        <v>53533</v>
      </c>
      <c r="E1989" s="177">
        <f>_xll.qlInterestRateIndexValueDate(IndexON,D1989)</f>
        <v>53533</v>
      </c>
      <c r="F1989" s="193">
        <f>IFERROR(_xll.qlIndexFixing(IndexON,D1989,TRUE,_xll.ohTrigger(RecalcTrigger,TriggerON)),NA())</f>
        <v>1.1970936023892875E-2</v>
      </c>
      <c r="H1989" s="42">
        <f>_xll.qlCalendarAdvance(Calendar,$H1988,B1989,"f",FALSE)</f>
        <v>53533</v>
      </c>
      <c r="I1989" s="177">
        <f>_xll.qlInterestRateIndexValueDate(Index1M,$H1989)</f>
        <v>53535</v>
      </c>
      <c r="J1989" s="182">
        <f>IFERROR(_xll.qlIndexFixing(Index1M,$H1989,TRUE,_xll.ohTrigger(RecalcTrigger,Trigger1M)),NA())</f>
        <v>1.194717361336845E-2</v>
      </c>
      <c r="K1989" s="44">
        <f>IFERROR(_xll.qlIndexFixing(Index3M,H1989,TRUE,_xll.ohTrigger(RecalcTrigger,Trigger3M)),NA())</f>
        <v>1.2118469148885336E-2</v>
      </c>
      <c r="L1989" s="44">
        <f>IFERROR(_xll.qlIndexFixing(Index6M,$H1989,TRUE,_xll.ohTrigger(RecalcTrigger,Trigger6M)),NA())</f>
        <v>1.2007082028425296E-2</v>
      </c>
      <c r="M1989" s="183">
        <f>IFERROR(_xll.qlIndexFixing(Index1Y,$H1989,TRUE,_xll.ohTrigger(RecalcTrigger,Trigger1Y)),NA())</f>
        <v>1.2450843586107502E-2</v>
      </c>
      <c r="N1989" s="182">
        <f>IFERROR(_xll.qlIndexFixing(ONIndex1M,I1989,TRUE,_xll.ohTrigger(RecalcTrigger,Trigger1M)),NA())</f>
        <v>1.1945441042007232E-2</v>
      </c>
      <c r="O1989" s="44">
        <f>IFERROR(_xll.qlIndexFixing(ONIndex3M,I1989,TRUE,_xll.ohTrigger(RecalcTrigger,Trigger3M)),NA())</f>
        <v>1.2116027110957717E-2</v>
      </c>
      <c r="P1989" s="44">
        <f>IFERROR(_xll.qlIndexFixing(ONIndex6M,I1989,TRUE,_xll.ohTrigger(RecalcTrigger,Trigger6M)),NA())</f>
        <v>1.2025903284875739E-2</v>
      </c>
      <c r="Q1989" s="183">
        <f>IFERROR(_xll.qlIndexFixing(ONIndex1Y,I1989,TRUE,_xll.ohTrigger(RecalcTrigger,Trigger1Y)),NA())</f>
        <v>1.2455817409735559E-2</v>
      </c>
    </row>
    <row r="1990" spans="2:17" x14ac:dyDescent="0.2">
      <c r="B1990" s="39" t="s">
        <v>42</v>
      </c>
      <c r="D1990" s="42">
        <f>_xll.qlCalendarAdvance(Calendar,$D1989,B1990,"f",FALSE)</f>
        <v>53540</v>
      </c>
      <c r="E1990" s="177">
        <f>_xll.qlInterestRateIndexValueDate(IndexON,D1990)</f>
        <v>53540</v>
      </c>
      <c r="F1990" s="193">
        <f>IFERROR(_xll.qlIndexFixing(IndexON,D1990,TRUE,_xll.ohTrigger(RecalcTrigger,TriggerON)),NA())</f>
        <v>1.1968030693516596E-2</v>
      </c>
      <c r="H1990" s="42">
        <f>_xll.qlCalendarAdvance(Calendar,$H1989,B1990,"f",FALSE)</f>
        <v>53540</v>
      </c>
      <c r="I1990" s="177">
        <f>_xll.qlInterestRateIndexValueDate(Index1M,$H1990)</f>
        <v>53542</v>
      </c>
      <c r="J1990" s="182">
        <f>IFERROR(_xll.qlIndexFixing(Index1M,$H1990,TRUE,_xll.ohTrigger(RecalcTrigger,Trigger1M)),NA())</f>
        <v>1.1944482674397445E-2</v>
      </c>
      <c r="K1990" s="44">
        <f>IFERROR(_xll.qlIndexFixing(Index3M,H1990,TRUE,_xll.ohTrigger(RecalcTrigger,Trigger3M)),NA())</f>
        <v>1.2115720540971297E-2</v>
      </c>
      <c r="L1990" s="44">
        <f>IFERROR(_xll.qlIndexFixing(Index6M,$H1990,TRUE,_xll.ohTrigger(RecalcTrigger,Trigger6M)),NA())</f>
        <v>1.2002651864370018E-2</v>
      </c>
      <c r="M1990" s="183">
        <f>IFERROR(_xll.qlIndexFixing(Index1Y,$H1990,TRUE,_xll.ohTrigger(RecalcTrigger,Trigger1Y)),NA())</f>
        <v>1.2447464466694227E-2</v>
      </c>
      <c r="N1990" s="182">
        <f>IFERROR(_xll.qlIndexFixing(ONIndex1M,I1990,TRUE,_xll.ohTrigger(RecalcTrigger,Trigger1M)),NA())</f>
        <v>1.1942770655295476E-2</v>
      </c>
      <c r="O1990" s="44">
        <f>IFERROR(_xll.qlIndexFixing(ONIndex3M,I1990,TRUE,_xll.ohTrigger(RecalcTrigger,Trigger3M)),NA())</f>
        <v>1.2113351566291897E-2</v>
      </c>
      <c r="P1990" s="44">
        <f>IFERROR(_xll.qlIndexFixing(ONIndex6M,I1990,TRUE,_xll.ohTrigger(RecalcTrigger,Trigger6M)),NA())</f>
        <v>1.2021465539744369E-2</v>
      </c>
      <c r="Q1990" s="183">
        <f>IFERROR(_xll.qlIndexFixing(ONIndex1Y,I1990,TRUE,_xll.ohTrigger(RecalcTrigger,Trigger1Y)),NA())</f>
        <v>1.2452728652085909E-2</v>
      </c>
    </row>
    <row r="1991" spans="2:17" x14ac:dyDescent="0.2">
      <c r="B1991" s="39" t="s">
        <v>42</v>
      </c>
      <c r="D1991" s="42">
        <f>_xll.qlCalendarAdvance(Calendar,$D1990,B1991,"f",FALSE)</f>
        <v>53547</v>
      </c>
      <c r="E1991" s="177">
        <f>_xll.qlInterestRateIndexValueDate(IndexON,D1991)</f>
        <v>53547</v>
      </c>
      <c r="F1991" s="193">
        <f>IFERROR(_xll.qlIndexFixing(IndexON,D1991,TRUE,_xll.ohTrigger(RecalcTrigger,TriggerON)),NA())</f>
        <v>1.1965114395993126E-2</v>
      </c>
      <c r="H1991" s="42">
        <f>_xll.qlCalendarAdvance(Calendar,$H1990,B1991,"f",FALSE)</f>
        <v>53547</v>
      </c>
      <c r="I1991" s="177">
        <f>_xll.qlInterestRateIndexValueDate(Index1M,$H1991)</f>
        <v>53549</v>
      </c>
      <c r="J1991" s="182">
        <f>IFERROR(_xll.qlIndexFixing(Index1M,$H1991,TRUE,_xll.ohTrigger(RecalcTrigger,Trigger1M)),NA())</f>
        <v>1.1941780339778144E-2</v>
      </c>
      <c r="K1991" s="44">
        <f>IFERROR(_xll.qlIndexFixing(Index3M,H1991,TRUE,_xll.ohTrigger(RecalcTrigger,Trigger3M)),NA())</f>
        <v>1.2112961249209412E-2</v>
      </c>
      <c r="L1991" s="44">
        <f>IFERROR(_xll.qlIndexFixing(Index6M,$H1991,TRUE,_xll.ohTrigger(RecalcTrigger,Trigger6M)),NA())</f>
        <v>1.1998224590163965E-2</v>
      </c>
      <c r="M1991" s="183">
        <f>IFERROR(_xll.qlIndexFixing(Index1Y,$H1991,TRUE,_xll.ohTrigger(RecalcTrigger,Trigger1Y)),NA())</f>
        <v>1.2444075411167332E-2</v>
      </c>
      <c r="N1991" s="182">
        <f>IFERROR(_xll.qlIndexFixing(ONIndex1M,I1991,TRUE,_xll.ohTrigger(RecalcTrigger,Trigger1M)),NA())</f>
        <v>1.1940088902475665E-2</v>
      </c>
      <c r="O1991" s="44">
        <f>IFERROR(_xll.qlIndexFixing(ONIndex3M,I1991,TRUE,_xll.ohTrigger(RecalcTrigger,Trigger3M)),NA())</f>
        <v>1.2110665451521285E-2</v>
      </c>
      <c r="P1991" s="44">
        <f>IFERROR(_xll.qlIndexFixing(ONIndex6M,I1991,TRUE,_xll.ohTrigger(RecalcTrigger,Trigger6M)),NA())</f>
        <v>1.2017030346891389E-2</v>
      </c>
      <c r="Q1991" s="183">
        <f>IFERROR(_xll.qlIndexFixing(ONIndex1Y,I1991,TRUE,_xll.ohTrigger(RecalcTrigger,Trigger1Y)),NA())</f>
        <v>1.2449630419535396E-2</v>
      </c>
    </row>
    <row r="1992" spans="2:17" x14ac:dyDescent="0.2">
      <c r="B1992" s="39" t="s">
        <v>42</v>
      </c>
      <c r="D1992" s="42">
        <f>_xll.qlCalendarAdvance(Calendar,$D1991,B1992,"f",FALSE)</f>
        <v>53554</v>
      </c>
      <c r="E1992" s="177">
        <f>_xll.qlInterestRateIndexValueDate(IndexON,D1992)</f>
        <v>53554</v>
      </c>
      <c r="F1992" s="193">
        <f>IFERROR(_xll.qlIndexFixing(IndexON,D1992,TRUE,_xll.ohTrigger(RecalcTrigger,TriggerON)),NA())</f>
        <v>1.1962187121650203E-2</v>
      </c>
      <c r="H1992" s="42">
        <f>_xll.qlCalendarAdvance(Calendar,$H1991,B1992,"f",FALSE)</f>
        <v>53554</v>
      </c>
      <c r="I1992" s="177">
        <f>_xll.qlInterestRateIndexValueDate(Index1M,$H1992)</f>
        <v>53556</v>
      </c>
      <c r="J1992" s="182">
        <f>IFERROR(_xll.qlIndexFixing(Index1M,$H1992,TRUE,_xll.ohTrigger(RecalcTrigger,Trigger1M)),NA())</f>
        <v>1.193906659751756E-2</v>
      </c>
      <c r="K1992" s="44">
        <f>IFERROR(_xll.qlIndexFixing(Index3M,H1992,TRUE,_xll.ohTrigger(RecalcTrigger,Trigger3M)),NA())</f>
        <v>1.2110191260013947E-2</v>
      </c>
      <c r="L1992" s="44">
        <f>IFERROR(_xll.qlIndexFixing(Index6M,$H1992,TRUE,_xll.ohTrigger(RecalcTrigger,Trigger6M)),NA())</f>
        <v>1.1993800230598116E-2</v>
      </c>
      <c r="M1992" s="183">
        <f>IFERROR(_xll.qlIndexFixing(Index1Y,$H1992,TRUE,_xll.ohTrigger(RecalcTrigger,Trigger1Y)),NA())</f>
        <v>1.2440676405837929E-2</v>
      </c>
      <c r="N1992" s="182">
        <f>IFERROR(_xll.qlIndexFixing(ONIndex1M,I1992,TRUE,_xll.ohTrigger(RecalcTrigger,Trigger1M)),NA())</f>
        <v>1.1937395771557391E-2</v>
      </c>
      <c r="O1992" s="44">
        <f>IFERROR(_xll.qlIndexFixing(ONIndex3M,I1992,TRUE,_xll.ohTrigger(RecalcTrigger,Trigger3M)),NA())</f>
        <v>1.2107968753056753E-2</v>
      </c>
      <c r="P1992" s="44">
        <f>IFERROR(_xll.qlIndexFixing(ONIndex6M,I1992,TRUE,_xll.ohTrigger(RecalcTrigger,Trigger6M)),NA())</f>
        <v>1.2012597731017038E-2</v>
      </c>
      <c r="Q1992" s="183">
        <f>IFERROR(_xll.qlIndexFixing(ONIndex1Y,I1992,TRUE,_xll.ohTrigger(RecalcTrigger,Trigger1Y)),NA())</f>
        <v>1.244652269825508E-2</v>
      </c>
    </row>
    <row r="1993" spans="2:17" x14ac:dyDescent="0.2">
      <c r="B1993" s="39" t="s">
        <v>42</v>
      </c>
      <c r="D1993" s="42">
        <f>_xll.qlCalendarAdvance(Calendar,$D1992,B1993,"f",FALSE)</f>
        <v>53561</v>
      </c>
      <c r="E1993" s="177">
        <f>_xll.qlInterestRateIndexValueDate(IndexON,D1993)</f>
        <v>53561</v>
      </c>
      <c r="F1993" s="193">
        <f>IFERROR(_xll.qlIndexFixing(IndexON,D1993,TRUE,_xll.ohTrigger(RecalcTrigger,TriggerON)),NA())</f>
        <v>1.1959248860415883E-2</v>
      </c>
      <c r="H1993" s="42">
        <f>_xll.qlCalendarAdvance(Calendar,$H1992,B1993,"f",FALSE)</f>
        <v>53561</v>
      </c>
      <c r="I1993" s="177">
        <f>_xll.qlInterestRateIndexValueDate(Index1M,$H1993)</f>
        <v>53563</v>
      </c>
      <c r="J1993" s="182">
        <f>IFERROR(_xll.qlIndexFixing(Index1M,$H1993,TRUE,_xll.ohTrigger(RecalcTrigger,Trigger1M)),NA())</f>
        <v>1.1936341435630439E-2</v>
      </c>
      <c r="K1993" s="44">
        <f>IFERROR(_xll.qlIndexFixing(Index3M,H1993,TRUE,_xll.ohTrigger(RecalcTrigger,Trigger3M)),NA())</f>
        <v>1.210741055980258E-2</v>
      </c>
      <c r="L1993" s="44">
        <f>IFERROR(_xll.qlIndexFixing(Index6M,$H1993,TRUE,_xll.ohTrigger(RecalcTrigger,Trigger6M)),NA())</f>
        <v>1.1989378810463884E-2</v>
      </c>
      <c r="M1993" s="183">
        <f>IFERROR(_xll.qlIndexFixing(Index1Y,$H1993,TRUE,_xll.ohTrigger(RecalcTrigger,Trigger1Y)),NA())</f>
        <v>1.2437267437017131E-2</v>
      </c>
      <c r="N1993" s="182">
        <f>IFERROR(_xll.qlIndexFixing(ONIndex1M,I1993,TRUE,_xll.ohTrigger(RecalcTrigger,Trigger1M)),NA())</f>
        <v>1.1934691250630181E-2</v>
      </c>
      <c r="O1993" s="44">
        <f>IFERROR(_xll.qlIndexFixing(ONIndex3M,I1993,TRUE,_xll.ohTrigger(RecalcTrigger,Trigger3M)),NA())</f>
        <v>1.2105261457389105E-2</v>
      </c>
      <c r="P1993" s="44">
        <f>IFERROR(_xll.qlIndexFixing(ONIndex6M,I1993,TRUE,_xll.ohTrigger(RecalcTrigger,Trigger6M)),NA())</f>
        <v>1.2008167716821561E-2</v>
      </c>
      <c r="Q1993" s="183">
        <f>IFERROR(_xll.qlIndexFixing(ONIndex1Y,I1993,TRUE,_xll.ohTrigger(RecalcTrigger,Trigger1Y)),NA())</f>
        <v>1.2443405474655833E-2</v>
      </c>
    </row>
    <row r="1994" spans="2:17" x14ac:dyDescent="0.2">
      <c r="B1994" s="39" t="s">
        <v>42</v>
      </c>
      <c r="D1994" s="42">
        <f>_xll.qlCalendarAdvance(Calendar,$D1993,B1994,"f",FALSE)</f>
        <v>53568</v>
      </c>
      <c r="E1994" s="177">
        <f>_xll.qlInterestRateIndexValueDate(IndexON,D1994)</f>
        <v>53568</v>
      </c>
      <c r="F1994" s="193">
        <f>IFERROR(_xll.qlIndexFixing(IndexON,D1994,TRUE,_xll.ohTrigger(RecalcTrigger,TriggerON)),NA())</f>
        <v>1.1956299602298159E-2</v>
      </c>
      <c r="H1994" s="42">
        <f>_xll.qlCalendarAdvance(Calendar,$H1993,B1994,"f",FALSE)</f>
        <v>53568</v>
      </c>
      <c r="I1994" s="177">
        <f>_xll.qlInterestRateIndexValueDate(Index1M,$H1994)</f>
        <v>53570</v>
      </c>
      <c r="J1994" s="182">
        <f>IFERROR(_xll.qlIndexFixing(Index1M,$H1994,TRUE,_xll.ohTrigger(RecalcTrigger,Trigger1M)),NA())</f>
        <v>1.1933600725468578E-2</v>
      </c>
      <c r="K1994" s="44">
        <f>IFERROR(_xll.qlIndexFixing(Index3M,H1994,TRUE,_xll.ohTrigger(RecalcTrigger,Trigger3M)),NA())</f>
        <v>1.210461336262268E-2</v>
      </c>
      <c r="L1994" s="44">
        <f>IFERROR(_xll.qlIndexFixing(Index6M,$H1994,TRUE,_xll.ohTrigger(RecalcTrigger,Trigger6M)),NA())</f>
        <v>1.1985422272288632E-2</v>
      </c>
      <c r="M1994" s="183">
        <f>IFERROR(_xll.qlIndexFixing(Index1Y,$H1994,TRUE,_xll.ohTrigger(RecalcTrigger,Trigger1Y)),NA())</f>
        <v>1.2433959090453282E-2</v>
      </c>
      <c r="N1994" s="182">
        <f>IFERROR(_xll.qlIndexFixing(ONIndex1M,I1994,TRUE,_xll.ohTrigger(RecalcTrigger,Trigger1M)),NA())</f>
        <v>1.1931975327703626E-2</v>
      </c>
      <c r="O1994" s="44">
        <f>IFERROR(_xll.qlIndexFixing(ONIndex3M,I1994,TRUE,_xll.ohTrigger(RecalcTrigger,Trigger3M)),NA())</f>
        <v>1.210254355076934E-2</v>
      </c>
      <c r="P1994" s="44">
        <f>IFERROR(_xll.qlIndexFixing(ONIndex6M,I1994,TRUE,_xll.ohTrigger(RecalcTrigger,Trigger6M)),NA())</f>
        <v>1.2003740329005197E-2</v>
      </c>
      <c r="Q1994" s="183">
        <f>IFERROR(_xll.qlIndexFixing(ONIndex1Y,I1994,TRUE,_xll.ohTrigger(RecalcTrigger,Trigger1Y)),NA())</f>
        <v>1.2440278735148524E-2</v>
      </c>
    </row>
    <row r="1995" spans="2:17" x14ac:dyDescent="0.2">
      <c r="B1995" s="39" t="s">
        <v>42</v>
      </c>
      <c r="D1995" s="42">
        <f>_xll.qlCalendarAdvance(Calendar,$D1994,B1995,"f",FALSE)</f>
        <v>53575</v>
      </c>
      <c r="E1995" s="177">
        <f>_xll.qlInterestRateIndexValueDate(IndexON,D1995)</f>
        <v>53575</v>
      </c>
      <c r="F1995" s="193">
        <f>IFERROR(_xll.qlIndexFixing(IndexON,D1995,TRUE,_xll.ohTrigger(RecalcTrigger,TriggerON)),NA())</f>
        <v>1.1953339337624769E-2</v>
      </c>
      <c r="H1995" s="42">
        <f>_xll.qlCalendarAdvance(Calendar,$H1994,B1995,"f",FALSE)</f>
        <v>53575</v>
      </c>
      <c r="I1995" s="177">
        <f>_xll.qlInterestRateIndexValueDate(Index1M,$H1995)</f>
        <v>53577</v>
      </c>
      <c r="J1995" s="182">
        <f>IFERROR(_xll.qlIndexFixing(Index1M,$H1995,TRUE,_xll.ohTrigger(RecalcTrigger,Trigger1M)),NA())</f>
        <v>1.1930856805025276E-2</v>
      </c>
      <c r="K1995" s="44">
        <f>IFERROR(_xll.qlIndexFixing(Index3M,H1995,TRUE,_xll.ohTrigger(RecalcTrigger,Trigger3M)),NA())</f>
        <v>1.2101813790174531E-2</v>
      </c>
      <c r="L1995" s="44">
        <f>IFERROR(_xll.qlIndexFixing(Index6M,$H1995,TRUE,_xll.ohTrigger(RecalcTrigger,Trigger6M)),NA())</f>
        <v>1.1981006504196678E-2</v>
      </c>
      <c r="M1995" s="183">
        <f>IFERROR(_xll.qlIndexFixing(Index1Y,$H1995,TRUE,_xll.ohTrigger(RecalcTrigger,Trigger1Y)),NA())</f>
        <v>1.2430419554146241E-2</v>
      </c>
      <c r="N1995" s="182">
        <f>IFERROR(_xll.qlIndexFixing(ONIndex1M,I1995,TRUE,_xll.ohTrigger(RecalcTrigger,Trigger1M)),NA())</f>
        <v>1.1929247990627445E-2</v>
      </c>
      <c r="O1995" s="44">
        <f>IFERROR(_xll.qlIndexFixing(ONIndex3M,I1995,TRUE,_xll.ohTrigger(RecalcTrigger,Trigger3M)),NA())</f>
        <v>1.2099815019928073E-2</v>
      </c>
      <c r="P1995" s="44">
        <f>IFERROR(_xll.qlIndexFixing(ONIndex6M,I1995,TRUE,_xll.ohTrigger(RecalcTrigger,Trigger6M)),NA())</f>
        <v>1.1999315592028381E-2</v>
      </c>
      <c r="Q1995" s="183">
        <f>IFERROR(_xll.qlIndexFixing(ONIndex1Y,I1995,TRUE,_xll.ohTrigger(RecalcTrigger,Trigger1Y)),NA())</f>
        <v>1.2437142466144024E-2</v>
      </c>
    </row>
    <row r="1996" spans="2:17" x14ac:dyDescent="0.2">
      <c r="B1996" s="39" t="s">
        <v>42</v>
      </c>
      <c r="D1996" s="42">
        <f>_xll.qlCalendarAdvance(Calendar,$D1995,B1996,"f",FALSE)</f>
        <v>53582</v>
      </c>
      <c r="E1996" s="177">
        <f>_xll.qlInterestRateIndexValueDate(IndexON,D1996)</f>
        <v>53582</v>
      </c>
      <c r="F1996" s="193">
        <f>IFERROR(_xll.qlIndexFixing(IndexON,D1996,TRUE,_xll.ohTrigger(RecalcTrigger,TriggerON)),NA())</f>
        <v>1.1950368056403704E-2</v>
      </c>
      <c r="H1996" s="42">
        <f>_xll.qlCalendarAdvance(Calendar,$H1995,B1996,"f",FALSE)</f>
        <v>53582</v>
      </c>
      <c r="I1996" s="177">
        <f>_xll.qlInterestRateIndexValueDate(Index1M,$H1996)</f>
        <v>53584</v>
      </c>
      <c r="J1996" s="182">
        <f>IFERROR(_xll.qlIndexFixing(Index1M,$H1996,TRUE,_xll.ohTrigger(RecalcTrigger,Trigger1M)),NA())</f>
        <v>1.1928097312331572E-2</v>
      </c>
      <c r="K1996" s="44">
        <f>IFERROR(_xll.qlIndexFixing(Index3M,H1996,TRUE,_xll.ohTrigger(RecalcTrigger,Trigger3M)),NA())</f>
        <v>1.2099003469886838E-2</v>
      </c>
      <c r="L1996" s="44">
        <f>IFERROR(_xll.qlIndexFixing(Index6M,$H1996,TRUE,_xll.ohTrigger(RecalcTrigger,Trigger6M)),NA())</f>
        <v>1.1976593742211026E-2</v>
      </c>
      <c r="M1996" s="183">
        <f>IFERROR(_xll.qlIndexFixing(Index1Y,$H1996,TRUE,_xll.ohTrigger(RecalcTrigger,Trigger1Y)),NA())</f>
        <v>1.2426980612720556E-2</v>
      </c>
      <c r="N1996" s="182">
        <f>IFERROR(_xll.qlIndexFixing(ONIndex1M,I1996,TRUE,_xll.ohTrigger(RecalcTrigger,Trigger1M)),NA())</f>
        <v>1.1926509227571103E-2</v>
      </c>
      <c r="O1996" s="44">
        <f>IFERROR(_xll.qlIndexFixing(ONIndex3M,I1996,TRUE,_xll.ohTrigger(RecalcTrigger,Trigger3M)),NA())</f>
        <v>1.2097075851196237E-2</v>
      </c>
      <c r="P1996" s="44">
        <f>IFERROR(_xll.qlIndexFixing(ONIndex6M,I1996,TRUE,_xll.ohTrigger(RecalcTrigger,Trigger6M)),NA())</f>
        <v>1.1994893530751227E-2</v>
      </c>
      <c r="Q1996" s="183">
        <f>IFERROR(_xll.qlIndexFixing(ONIndex1Y,I1996,TRUE,_xll.ohTrigger(RecalcTrigger,Trigger1Y)),NA())</f>
        <v>1.2433996654053203E-2</v>
      </c>
    </row>
    <row r="1997" spans="2:17" x14ac:dyDescent="0.2">
      <c r="B1997" s="39" t="s">
        <v>42</v>
      </c>
      <c r="D1997" s="42">
        <f>_xll.qlCalendarAdvance(Calendar,$D1996,B1997,"f",FALSE)</f>
        <v>53589</v>
      </c>
      <c r="E1997" s="177">
        <f>_xll.qlInterestRateIndexValueDate(IndexON,D1997)</f>
        <v>53589</v>
      </c>
      <c r="F1997" s="193">
        <f>IFERROR(_xll.qlIndexFixing(IndexON,D1997,TRUE,_xll.ohTrigger(RecalcTrigger,TriggerON)),NA())</f>
        <v>1.1947385748563022E-2</v>
      </c>
      <c r="H1997" s="42">
        <f>_xll.qlCalendarAdvance(Calendar,$H1996,B1997,"f",FALSE)</f>
        <v>53589</v>
      </c>
      <c r="I1997" s="177">
        <f>_xll.qlInterestRateIndexValueDate(Index1M,$H1997)</f>
        <v>53591</v>
      </c>
      <c r="J1997" s="182">
        <f>IFERROR(_xll.qlIndexFixing(Index1M,$H1997,TRUE,_xll.ohTrigger(RecalcTrigger,Trigger1M)),NA())</f>
        <v>1.1925326352060013E-2</v>
      </c>
      <c r="K1997" s="44">
        <f>IFERROR(_xll.qlIndexFixing(Index3M,H1997,TRUE,_xll.ohTrigger(RecalcTrigger,Trigger3M)),NA())</f>
        <v>1.209618238817399E-2</v>
      </c>
      <c r="L1997" s="44">
        <f>IFERROR(_xll.qlIndexFixing(Index6M,$H1997,TRUE,_xll.ohTrigger(RecalcTrigger,Trigger6M)),NA())</f>
        <v>1.1972184011119364E-2</v>
      </c>
      <c r="M1997" s="183">
        <f>IFERROR(_xll.qlIndexFixing(Index1Y,$H1997,TRUE,_xll.ohTrigger(RecalcTrigger,Trigger1Y)),NA())</f>
        <v>1.242353165305163E-2</v>
      </c>
      <c r="N1997" s="182">
        <f>IFERROR(_xll.qlIndexFixing(ONIndex1M,I1997,TRUE,_xll.ohTrigger(RecalcTrigger,Trigger1M)),NA())</f>
        <v>1.192375902654419E-2</v>
      </c>
      <c r="O1997" s="44">
        <f>IFERROR(_xll.qlIndexFixing(ONIndex3M,I1997,TRUE,_xll.ohTrigger(RecalcTrigger,Trigger3M)),NA())</f>
        <v>1.2094326030824831E-2</v>
      </c>
      <c r="P1997" s="44">
        <f>IFERROR(_xll.qlIndexFixing(ONIndex6M,I1997,TRUE,_xll.ohTrigger(RecalcTrigger,Trigger6M)),NA())</f>
        <v>1.1990474169714105E-2</v>
      </c>
      <c r="Q1997" s="183">
        <f>IFERROR(_xll.qlIndexFixing(ONIndex1Y,I1997,TRUE,_xll.ohTrigger(RecalcTrigger,Trigger1Y)),NA())</f>
        <v>1.2430841285127059E-2</v>
      </c>
    </row>
    <row r="1998" spans="2:17" x14ac:dyDescent="0.2">
      <c r="B1998" s="39" t="s">
        <v>42</v>
      </c>
      <c r="D1998" s="42">
        <f>_xll.qlCalendarAdvance(Calendar,$D1997,B1998,"f",FALSE)</f>
        <v>53596</v>
      </c>
      <c r="E1998" s="177">
        <f>_xll.qlInterestRateIndexValueDate(IndexON,D1998)</f>
        <v>53596</v>
      </c>
      <c r="F1998" s="193">
        <f>IFERROR(_xll.qlIndexFixing(IndexON,D1998,TRUE,_xll.ohTrigger(RecalcTrigger,TriggerON)),NA())</f>
        <v>1.1944392404350523E-2</v>
      </c>
      <c r="H1998" s="42">
        <f>_xll.qlCalendarAdvance(Calendar,$H1997,B1998,"f",FALSE)</f>
        <v>53596</v>
      </c>
      <c r="I1998" s="177">
        <f>_xll.qlInterestRateIndexValueDate(Index1M,$H1998)</f>
        <v>53598</v>
      </c>
      <c r="J1998" s="182">
        <f>IFERROR(_xll.qlIndexFixing(Index1M,$H1998,TRUE,_xll.ohTrigger(RecalcTrigger,Trigger1M)),NA())</f>
        <v>1.1922538932092053E-2</v>
      </c>
      <c r="K1998" s="44">
        <f>IFERROR(_xll.qlIndexFixing(Index3M,H1998,TRUE,_xll.ohTrigger(RecalcTrigger,Trigger3M)),NA())</f>
        <v>1.2093345918056863E-2</v>
      </c>
      <c r="L1998" s="44">
        <f>IFERROR(_xll.qlIndexFixing(Index6M,$H1998,TRUE,_xll.ohTrigger(RecalcTrigger,Trigger6M)),NA())</f>
        <v>1.1967662160529172E-2</v>
      </c>
      <c r="M1998" s="183">
        <f>IFERROR(_xll.qlIndexFixing(Index1Y,$H1998,TRUE,_xll.ohTrigger(RecalcTrigger,Trigger1Y)),NA())</f>
        <v>1.2420072661452978E-2</v>
      </c>
      <c r="N1998" s="182">
        <f>IFERROR(_xll.qlIndexFixing(ONIndex1M,I1998,TRUE,_xll.ohTrigger(RecalcTrigger,Trigger1M)),NA())</f>
        <v>1.1920997375556297E-2</v>
      </c>
      <c r="O1998" s="44">
        <f>IFERROR(_xll.qlIndexFixing(ONIndex3M,I1998,TRUE,_xll.ohTrigger(RecalcTrigger,Trigger3M)),NA())</f>
        <v>1.2091565545464533E-2</v>
      </c>
      <c r="P1998" s="44">
        <f>IFERROR(_xll.qlIndexFixing(ONIndex6M,I1998,TRUE,_xll.ohTrigger(RecalcTrigger,Trigger6M)),NA())</f>
        <v>1.198605753353732E-2</v>
      </c>
      <c r="Q1998" s="183">
        <f>IFERROR(_xll.qlIndexFixing(ONIndex1Y,I1998,TRUE,_xll.ohTrigger(RecalcTrigger,Trigger1Y)),NA())</f>
        <v>1.2427676345856398E-2</v>
      </c>
    </row>
    <row r="1999" spans="2:17" x14ac:dyDescent="0.2">
      <c r="B1999" s="39" t="s">
        <v>42</v>
      </c>
      <c r="D1999" s="42">
        <f>_xll.qlCalendarAdvance(Calendar,$D1998,B1999,"f",FALSE)</f>
        <v>53603</v>
      </c>
      <c r="E1999" s="177">
        <f>_xll.qlInterestRateIndexValueDate(IndexON,D1999)</f>
        <v>53603</v>
      </c>
      <c r="F1999" s="193">
        <f>IFERROR(_xll.qlIndexFixing(IndexON,D1999,TRUE,_xll.ohTrigger(RecalcTrigger,TriggerON)),NA())</f>
        <v>1.1941388013774201E-2</v>
      </c>
      <c r="H1999" s="42">
        <f>_xll.qlCalendarAdvance(Calendar,$H1998,B1999,"f",FALSE)</f>
        <v>53603</v>
      </c>
      <c r="I1999" s="177">
        <f>_xll.qlInterestRateIndexValueDate(Index1M,$H1999)</f>
        <v>53605</v>
      </c>
      <c r="J1999" s="182">
        <f>IFERROR(_xll.qlIndexFixing(Index1M,$H1999,TRUE,_xll.ohTrigger(RecalcTrigger,Trigger1M)),NA())</f>
        <v>1.191974998083201E-2</v>
      </c>
      <c r="K1999" s="44">
        <f>IFERROR(_xll.qlIndexFixing(Index3M,H1999,TRUE,_xll.ohTrigger(RecalcTrigger,Trigger3M)),NA())</f>
        <v>1.2090500666484644E-2</v>
      </c>
      <c r="L1999" s="44">
        <f>IFERROR(_xll.qlIndexFixing(Index6M,$H1999,TRUE,_xll.ohTrigger(RecalcTrigger,Trigger6M)),NA())</f>
        <v>1.1963258648306179E-2</v>
      </c>
      <c r="M1999" s="183">
        <f>IFERROR(_xll.qlIndexFixing(Index1Y,$H1999,TRUE,_xll.ohTrigger(RecalcTrigger,Trigger1Y)),NA())</f>
        <v>1.2416603624238324E-2</v>
      </c>
      <c r="N1999" s="182">
        <f>IFERROR(_xll.qlIndexFixing(ONIndex1M,I1999,TRUE,_xll.ohTrigger(RecalcTrigger,Trigger1M)),NA())</f>
        <v>1.1918224262617017E-2</v>
      </c>
      <c r="O1999" s="44">
        <f>IFERROR(_xll.qlIndexFixing(ONIndex3M,I1999,TRUE,_xll.ohTrigger(RecalcTrigger,Trigger3M)),NA())</f>
        <v>1.2088794381606149E-2</v>
      </c>
      <c r="P1999" s="44">
        <f>IFERROR(_xll.qlIndexFixing(ONIndex6M,I1999,TRUE,_xll.ohTrigger(RecalcTrigger,Trigger6M)),NA())</f>
        <v>1.1981643647080986E-2</v>
      </c>
      <c r="Q1999" s="183">
        <f>IFERROR(_xll.qlIndexFixing(ONIndex1Y,I1999,TRUE,_xll.ohTrigger(RecalcTrigger,Trigger1Y)),NA())</f>
        <v>1.2424501822572154E-2</v>
      </c>
    </row>
    <row r="2000" spans="2:17" x14ac:dyDescent="0.2">
      <c r="B2000" s="39" t="s">
        <v>42</v>
      </c>
      <c r="D2000" s="42">
        <f>_xll.qlCalendarAdvance(Calendar,$D1999,B2000,"f",FALSE)</f>
        <v>53610</v>
      </c>
      <c r="E2000" s="177">
        <f>_xll.qlInterestRateIndexValueDate(IndexON,D2000)</f>
        <v>53610</v>
      </c>
      <c r="F2000" s="193">
        <f>IFERROR(_xll.qlIndexFixing(IndexON,D2000,TRUE,_xll.ohTrigger(RecalcTrigger,TriggerON)),NA())</f>
        <v>1.1938372567161792E-2</v>
      </c>
      <c r="H2000" s="42">
        <f>_xll.qlCalendarAdvance(Calendar,$H1999,B2000,"f",FALSE)</f>
        <v>53610</v>
      </c>
      <c r="I2000" s="177">
        <f>_xll.qlInterestRateIndexValueDate(Index1M,$H2000)</f>
        <v>53612</v>
      </c>
      <c r="J2000" s="182">
        <f>IFERROR(_xll.qlIndexFixing(Index1M,$H2000,TRUE,_xll.ohTrigger(RecalcTrigger,Trigger1M)),NA())</f>
        <v>1.1916944545899906E-2</v>
      </c>
      <c r="K2000" s="44">
        <f>IFERROR(_xll.qlIndexFixing(Index3M,H2000,TRUE,_xll.ohTrigger(RecalcTrigger,Trigger3M)),NA())</f>
        <v>1.2087644608810028E-2</v>
      </c>
      <c r="L2000" s="44">
        <f>IFERROR(_xll.qlIndexFixing(Index6M,$H2000,TRUE,_xll.ohTrigger(RecalcTrigger,Trigger6M)),NA())</f>
        <v>1.1958398272378459E-2</v>
      </c>
      <c r="M2000" s="183">
        <f>IFERROR(_xll.qlIndexFixing(Index1Y,$H2000,TRUE,_xll.ohTrigger(RecalcTrigger,Trigger1Y)),NA())</f>
        <v>1.2413124527722487E-2</v>
      </c>
      <c r="N2000" s="182">
        <f>IFERROR(_xll.qlIndexFixing(ONIndex1M,I2000,TRUE,_xll.ohTrigger(RecalcTrigger,Trigger1M)),NA())</f>
        <v>1.1915439675735939E-2</v>
      </c>
      <c r="O2000" s="44">
        <f>IFERROR(_xll.qlIndexFixing(ONIndex3M,I2000,TRUE,_xll.ohTrigger(RecalcTrigger,Trigger3M)),NA())</f>
        <v>1.2086012525340806E-2</v>
      </c>
      <c r="P2000" s="44">
        <f>IFERROR(_xll.qlIndexFixing(ONIndex6M,I2000,TRUE,_xll.ohTrigger(RecalcTrigger,Trigger6M)),NA())</f>
        <v>1.1977232534725601E-2</v>
      </c>
      <c r="Q2000" s="183">
        <f>IFERROR(_xll.qlIndexFixing(ONIndex1Y,I2000,TRUE,_xll.ohTrigger(RecalcTrigger,Trigger1Y)),NA())</f>
        <v>1.2421317701685197E-2</v>
      </c>
    </row>
    <row r="2001" spans="2:17" x14ac:dyDescent="0.2">
      <c r="B2001" s="39" t="s">
        <v>42</v>
      </c>
      <c r="D2001" s="42">
        <f>_xll.qlCalendarAdvance(Calendar,$D2000,B2001,"f",FALSE)</f>
        <v>53617</v>
      </c>
      <c r="E2001" s="177">
        <f>_xll.qlInterestRateIndexValueDate(IndexON,D2001)</f>
        <v>53617</v>
      </c>
      <c r="F2001" s="193">
        <f>IFERROR(_xll.qlIndexFixing(IndexON,D2001,TRUE,_xll.ohTrigger(RecalcTrigger,TriggerON)),NA())</f>
        <v>1.1935346054121609E-2</v>
      </c>
      <c r="H2001" s="42">
        <f>_xll.qlCalendarAdvance(Calendar,$H2000,B2001,"f",FALSE)</f>
        <v>53617</v>
      </c>
      <c r="I2001" s="177">
        <f>_xll.qlInterestRateIndexValueDate(Index1M,$H2001)</f>
        <v>53619</v>
      </c>
      <c r="J2001" s="182">
        <f>IFERROR(_xll.qlIndexFixing(Index1M,$H2001,TRUE,_xll.ohTrigger(RecalcTrigger,Trigger1M)),NA())</f>
        <v>1.1914127595436046E-2</v>
      </c>
      <c r="K2001" s="44">
        <f>IFERROR(_xll.qlIndexFixing(Index3M,H2001,TRUE,_xll.ohTrigger(RecalcTrigger,Trigger3M)),NA())</f>
        <v>1.208477773144984E-2</v>
      </c>
      <c r="L2001" s="44">
        <f>IFERROR(_xll.qlIndexFixing(Index6M,$H2001,TRUE,_xll.ohTrigger(RecalcTrigger,Trigger6M)),NA())</f>
        <v>1.1954460970194449E-2</v>
      </c>
      <c r="M2001" s="183">
        <f>IFERROR(_xll.qlIndexFixing(Index1Y,$H2001,TRUE,_xll.ohTrigger(RecalcTrigger,Trigger1Y)),NA())</f>
        <v>1.2409635358219626E-2</v>
      </c>
      <c r="N2001" s="182">
        <f>IFERROR(_xll.qlIndexFixing(ONIndex1M,I2001,TRUE,_xll.ohTrigger(RecalcTrigger,Trigger1M)),NA())</f>
        <v>1.1912643602922657E-2</v>
      </c>
      <c r="O2001" s="44">
        <f>IFERROR(_xll.qlIndexFixing(ONIndex3M,I2001,TRUE,_xll.ohTrigger(RecalcTrigger,Trigger3M)),NA())</f>
        <v>1.2083219963479053E-2</v>
      </c>
      <c r="P2001" s="44">
        <f>IFERROR(_xll.qlIndexFixing(ONIndex6M,I2001,TRUE,_xll.ohTrigger(RecalcTrigger,Trigger6M)),NA())</f>
        <v>1.1972824221411216E-2</v>
      </c>
      <c r="Q2001" s="183">
        <f>IFERROR(_xll.qlIndexFixing(ONIndex1Y,I2001,TRUE,_xll.ohTrigger(RecalcTrigger,Trigger1Y)),NA())</f>
        <v>1.2418123969606398E-2</v>
      </c>
    </row>
    <row r="2002" spans="2:17" x14ac:dyDescent="0.2">
      <c r="B2002" s="39" t="s">
        <v>42</v>
      </c>
      <c r="D2002" s="42">
        <f>_xll.qlCalendarAdvance(Calendar,$D2001,B2002,"f",FALSE)</f>
        <v>53624</v>
      </c>
      <c r="E2002" s="177">
        <f>_xll.qlInterestRateIndexValueDate(IndexON,D2002)</f>
        <v>53624</v>
      </c>
      <c r="F2002" s="193">
        <f>IFERROR(_xll.qlIndexFixing(IndexON,D2002,TRUE,_xll.ohTrigger(RecalcTrigger,TriggerON)),NA())</f>
        <v>1.1932308465301134E-2</v>
      </c>
      <c r="H2002" s="42">
        <f>_xll.qlCalendarAdvance(Calendar,$H2001,B2002,"f",FALSE)</f>
        <v>53624</v>
      </c>
      <c r="I2002" s="177">
        <f>_xll.qlInterestRateIndexValueDate(Index1M,$H2002)</f>
        <v>53626</v>
      </c>
      <c r="J2002" s="182">
        <f>IFERROR(_xll.qlIndexFixing(Index1M,$H2002,TRUE,_xll.ohTrigger(RecalcTrigger,Trigger1M)),NA())</f>
        <v>1.1911299117455183E-2</v>
      </c>
      <c r="K2002" s="44">
        <f>IFERROR(_xll.qlIndexFixing(Index3M,H2002,TRUE,_xll.ohTrigger(RecalcTrigger,Trigger3M)),NA())</f>
        <v>1.20819000208209E-2</v>
      </c>
      <c r="L2002" s="44">
        <f>IFERROR(_xll.qlIndexFixing(Index6M,$H2002,TRUE,_xll.ohTrigger(RecalcTrigger,Trigger6M)),NA())</f>
        <v>1.1950066853880122E-2</v>
      </c>
      <c r="M2002" s="183">
        <f>IFERROR(_xll.qlIndexFixing(Index1Y,$H2002,TRUE,_xll.ohTrigger(RecalcTrigger,Trigger1Y)),NA())</f>
        <v>1.2406136102045648E-2</v>
      </c>
      <c r="N2002" s="182">
        <f>IFERROR(_xll.qlIndexFixing(ONIndex1M,I2002,TRUE,_xll.ohTrigger(RecalcTrigger,Trigger1M)),NA())</f>
        <v>1.1909836032106824E-2</v>
      </c>
      <c r="O2002" s="44">
        <f>IFERROR(_xll.qlIndexFixing(ONIndex3M,I2002,TRUE,_xll.ohTrigger(RecalcTrigger,Trigger3M)),NA())</f>
        <v>1.2080416682271888E-2</v>
      </c>
      <c r="P2002" s="44">
        <f>IFERROR(_xll.qlIndexFixing(ONIndex6M,I2002,TRUE,_xll.ohTrigger(RecalcTrigger,Trigger6M)),NA())</f>
        <v>1.1968418731598263E-2</v>
      </c>
      <c r="Q2002" s="183">
        <f>IFERROR(_xll.qlIndexFixing(ONIndex1Y,I2002,TRUE,_xll.ohTrigger(RecalcTrigger,Trigger1Y)),NA())</f>
        <v>1.2414920612586755E-2</v>
      </c>
    </row>
    <row r="2003" spans="2:17" x14ac:dyDescent="0.2">
      <c r="B2003" s="39" t="s">
        <v>42</v>
      </c>
      <c r="D2003" s="42">
        <f>_xll.qlCalendarAdvance(Calendar,$D2002,B2003,"f",FALSE)</f>
        <v>53631</v>
      </c>
      <c r="E2003" s="177">
        <f>_xll.qlInterestRateIndexValueDate(IndexON,D2003)</f>
        <v>53631</v>
      </c>
      <c r="F2003" s="193">
        <f>IFERROR(_xll.qlIndexFixing(IndexON,D2003,TRUE,_xll.ohTrigger(RecalcTrigger,TriggerON)),NA())</f>
        <v>1.1929259790308677E-2</v>
      </c>
      <c r="H2003" s="42">
        <f>_xll.qlCalendarAdvance(Calendar,$H2002,B2003,"f",FALSE)</f>
        <v>53631</v>
      </c>
      <c r="I2003" s="177">
        <f>_xll.qlInterestRateIndexValueDate(Index1M,$H2003)</f>
        <v>53633</v>
      </c>
      <c r="J2003" s="182">
        <f>IFERROR(_xll.qlIndexFixing(Index1M,$H2003,TRUE,_xll.ohTrigger(RecalcTrigger,Trigger1M)),NA())</f>
        <v>1.1908459099969482E-2</v>
      </c>
      <c r="K2003" s="44">
        <f>IFERROR(_xll.qlIndexFixing(Index3M,H2003,TRUE,_xll.ohTrigger(RecalcTrigger,Trigger3M)),NA())</f>
        <v>1.2079011463341734E-2</v>
      </c>
      <c r="L2003" s="44">
        <f>IFERROR(_xll.qlIndexFixing(Index6M,$H2003,TRUE,_xll.ohTrigger(RecalcTrigger,Trigger6M)),NA())</f>
        <v>1.1945790661417341E-2</v>
      </c>
      <c r="M2003" s="183">
        <f>IFERROR(_xll.qlIndexFixing(Index1Y,$H2003,TRUE,_xll.ohTrigger(RecalcTrigger,Trigger1Y)),NA())</f>
        <v>1.2402626745516024E-2</v>
      </c>
      <c r="N2003" s="182">
        <f>IFERROR(_xll.qlIndexFixing(ONIndex1M,I2003,TRUE,_xll.ohTrigger(RecalcTrigger,Trigger1M)),NA())</f>
        <v>1.1907016951457905E-2</v>
      </c>
      <c r="O2003" s="44">
        <f>IFERROR(_xll.qlIndexFixing(ONIndex3M,I2003,TRUE,_xll.ohTrigger(RecalcTrigger,Trigger3M)),NA())</f>
        <v>1.2077602668210119E-2</v>
      </c>
      <c r="P2003" s="44">
        <f>IFERROR(_xll.qlIndexFixing(ONIndex6M,I2003,TRUE,_xll.ohTrigger(RecalcTrigger,Trigger6M)),NA())</f>
        <v>1.1964016090146856E-2</v>
      </c>
      <c r="Q2003" s="183">
        <f>IFERROR(_xll.qlIndexFixing(ONIndex1Y,I2003,TRUE,_xll.ohTrigger(RecalcTrigger,Trigger1Y)),NA())</f>
        <v>1.241170761719701E-2</v>
      </c>
    </row>
    <row r="2004" spans="2:17" x14ac:dyDescent="0.2">
      <c r="B2004" s="39" t="s">
        <v>42</v>
      </c>
      <c r="D2004" s="42">
        <f>_xll.qlCalendarAdvance(Calendar,$D2003,B2004,"f",FALSE)</f>
        <v>53638</v>
      </c>
      <c r="E2004" s="177">
        <f>_xll.qlInterestRateIndexValueDate(IndexON,D2004)</f>
        <v>53638</v>
      </c>
      <c r="F2004" s="193">
        <f>IFERROR(_xll.qlIndexFixing(IndexON,D2004,TRUE,_xll.ohTrigger(RecalcTrigger,TriggerON)),NA())</f>
        <v>1.1926200019551914E-2</v>
      </c>
      <c r="H2004" s="42">
        <f>_xll.qlCalendarAdvance(Calendar,$H2003,B2004,"f",FALSE)</f>
        <v>53638</v>
      </c>
      <c r="I2004" s="177">
        <f>_xll.qlInterestRateIndexValueDate(Index1M,$H2004)</f>
        <v>53640</v>
      </c>
      <c r="J2004" s="182">
        <f>IFERROR(_xll.qlIndexFixing(Index1M,$H2004,TRUE,_xll.ohTrigger(RecalcTrigger,Trigger1M)),NA())</f>
        <v>1.1905607530993696E-2</v>
      </c>
      <c r="K2004" s="44">
        <f>IFERROR(_xll.qlIndexFixing(Index3M,H2004,TRUE,_xll.ohTrigger(RecalcTrigger,Trigger3M)),NA())</f>
        <v>1.2076112045429166E-2</v>
      </c>
      <c r="L2004" s="44">
        <f>IFERROR(_xll.qlIndexFixing(Index6M,$H2004,TRUE,_xll.ohTrigger(RecalcTrigger,Trigger6M)),NA())</f>
        <v>1.1941402840617159E-2</v>
      </c>
      <c r="M2004" s="183">
        <f>IFERROR(_xll.qlIndexFixing(Index1Y,$H2004,TRUE,_xll.ohTrigger(RecalcTrigger,Trigger1Y)),NA())</f>
        <v>1.2399107274947528E-2</v>
      </c>
      <c r="N2004" s="182">
        <f>IFERROR(_xll.qlIndexFixing(ONIndex1M,I2004,TRUE,_xll.ohTrigger(RecalcTrigger,Trigger1M)),NA())</f>
        <v>1.1904186348905554E-2</v>
      </c>
      <c r="O2004" s="44">
        <f>IFERROR(_xll.qlIndexFixing(ONIndex3M,I2004,TRUE,_xll.ohTrigger(RecalcTrigger,Trigger3M)),NA())</f>
        <v>1.2074777907624679E-2</v>
      </c>
      <c r="P2004" s="44">
        <f>IFERROR(_xll.qlIndexFixing(ONIndex6M,I2004,TRUE,_xll.ohTrigger(RecalcTrigger,Trigger6M)),NA())</f>
        <v>1.1959616321437494E-2</v>
      </c>
      <c r="Q2004" s="183">
        <f>IFERROR(_xll.qlIndexFixing(ONIndex1Y,I2004,TRUE,_xll.ohTrigger(RecalcTrigger,Trigger1Y)),NA())</f>
        <v>1.2408484969608224E-2</v>
      </c>
    </row>
    <row r="2005" spans="2:17" x14ac:dyDescent="0.2">
      <c r="B2005" s="39" t="s">
        <v>42</v>
      </c>
      <c r="D2005" s="42">
        <f>_xll.qlCalendarAdvance(Calendar,$D2004,B2005,"f",FALSE)</f>
        <v>53645</v>
      </c>
      <c r="E2005" s="177">
        <f>_xll.qlInterestRateIndexValueDate(IndexON,D2005)</f>
        <v>53645</v>
      </c>
      <c r="F2005" s="193">
        <f>IFERROR(_xll.qlIndexFixing(IndexON,D2005,TRUE,_xll.ohTrigger(RecalcTrigger,TriggerON)),NA())</f>
        <v>1.1923129143038835E-2</v>
      </c>
      <c r="H2005" s="42">
        <f>_xll.qlCalendarAdvance(Calendar,$H2004,B2005,"f",FALSE)</f>
        <v>53645</v>
      </c>
      <c r="I2005" s="177">
        <f>_xll.qlInterestRateIndexValueDate(Index1M,$H2005)</f>
        <v>53647</v>
      </c>
      <c r="J2005" s="182">
        <f>IFERROR(_xll.qlIndexFixing(Index1M,$H2005,TRUE,_xll.ohTrigger(RecalcTrigger,Trigger1M)),NA())</f>
        <v>1.1902744398534835E-2</v>
      </c>
      <c r="K2005" s="44">
        <f>IFERROR(_xll.qlIndexFixing(Index3M,H2005,TRUE,_xll.ohTrigger(RecalcTrigger,Trigger3M)),NA())</f>
        <v>1.2073201753499165E-2</v>
      </c>
      <c r="L2005" s="44">
        <f>IFERROR(_xll.qlIndexFixing(Index6M,$H2005,TRUE,_xll.ohTrigger(RecalcTrigger,Trigger6M)),NA())</f>
        <v>1.1937018249003178E-2</v>
      </c>
      <c r="M2005" s="183">
        <f>IFERROR(_xll.qlIndexFixing(Index1Y,$H2005,TRUE,_xll.ohTrigger(RecalcTrigger,Trigger1Y)),NA())</f>
        <v>1.2395577676656722E-2</v>
      </c>
      <c r="N2005" s="182">
        <f>IFERROR(_xll.qlIndexFixing(ONIndex1M,I2005,TRUE,_xll.ohTrigger(RecalcTrigger,Trigger1M)),NA())</f>
        <v>1.1901344212459364E-2</v>
      </c>
      <c r="O2005" s="44">
        <f>IFERROR(_xll.qlIndexFixing(ONIndex3M,I2005,TRUE,_xll.ohTrigger(RecalcTrigger,Trigger3M)),NA())</f>
        <v>1.207194238708631E-2</v>
      </c>
      <c r="P2005" s="44">
        <f>IFERROR(_xll.qlIndexFixing(ONIndex6M,I2005,TRUE,_xll.ohTrigger(RecalcTrigger,Trigger6M)),NA())</f>
        <v>1.195521945033029E-2</v>
      </c>
      <c r="Q2005" s="183">
        <f>IFERROR(_xll.qlIndexFixing(ONIndex1Y,I2005,TRUE,_xll.ohTrigger(RecalcTrigger,Trigger1Y)),NA())</f>
        <v>1.2405252656311205E-2</v>
      </c>
    </row>
    <row r="2006" spans="2:17" x14ac:dyDescent="0.2">
      <c r="B2006" s="39" t="s">
        <v>42</v>
      </c>
      <c r="D2006" s="42">
        <f>_xll.qlCalendarAdvance(Calendar,$D2005,B2006,"f",FALSE)</f>
        <v>53652</v>
      </c>
      <c r="E2006" s="177">
        <f>_xll.qlInterestRateIndexValueDate(IndexON,D2006)</f>
        <v>53652</v>
      </c>
      <c r="F2006" s="193">
        <f>IFERROR(_xll.qlIndexFixing(IndexON,D2006,TRUE,_xll.ohTrigger(RecalcTrigger,TriggerON)),NA())</f>
        <v>1.1920047150697499E-2</v>
      </c>
      <c r="H2006" s="42">
        <f>_xll.qlCalendarAdvance(Calendar,$H2005,B2006,"f",FALSE)</f>
        <v>53652</v>
      </c>
      <c r="I2006" s="177">
        <f>_xll.qlInterestRateIndexValueDate(Index1M,$H2006)</f>
        <v>53654</v>
      </c>
      <c r="J2006" s="182">
        <f>IFERROR(_xll.qlIndexFixing(Index1M,$H2006,TRUE,_xll.ohTrigger(RecalcTrigger,Trigger1M)),NA())</f>
        <v>1.1899869690610227E-2</v>
      </c>
      <c r="K2006" s="44">
        <f>IFERROR(_xll.qlIndexFixing(Index3M,H2006,TRUE,_xll.ohTrigger(RecalcTrigger,Trigger3M)),NA())</f>
        <v>1.2070280573969406E-2</v>
      </c>
      <c r="L2006" s="44">
        <f>IFERROR(_xll.qlIndexFixing(Index6M,$H2006,TRUE,_xll.ohTrigger(RecalcTrigger,Trigger6M)),NA())</f>
        <v>1.1932636911362201E-2</v>
      </c>
      <c r="M2006" s="183">
        <f>IFERROR(_xll.qlIndexFixing(Index1Y,$H2006,TRUE,_xll.ohTrigger(RecalcTrigger,Trigger1Y)),NA())</f>
        <v>1.239203793696125E-2</v>
      </c>
      <c r="N2006" s="182">
        <f>IFERROR(_xll.qlIndexFixing(ONIndex1M,I2006,TRUE,_xll.ohTrigger(RecalcTrigger,Trigger1M)),NA())</f>
        <v>1.1898490530208861E-2</v>
      </c>
      <c r="O2006" s="44">
        <f>IFERROR(_xll.qlIndexFixing(ONIndex3M,I2006,TRUE,_xll.ohTrigger(RecalcTrigger,Trigger3M)),NA())</f>
        <v>1.2069096092925946E-2</v>
      </c>
      <c r="P2006" s="44">
        <f>IFERROR(_xll.qlIndexFixing(ONIndex6M,I2006,TRUE,_xll.ohTrigger(RecalcTrigger,Trigger6M)),NA())</f>
        <v>1.1950825501525486E-2</v>
      </c>
      <c r="Q2006" s="183">
        <f>IFERROR(_xll.qlIndexFixing(ONIndex1Y,I2006,TRUE,_xll.ohTrigger(RecalcTrigger,Trigger1Y)),NA())</f>
        <v>1.2402010663796759E-2</v>
      </c>
    </row>
    <row r="2007" spans="2:17" x14ac:dyDescent="0.2">
      <c r="B2007" s="39" t="s">
        <v>42</v>
      </c>
      <c r="D2007" s="42">
        <f>_xll.qlCalendarAdvance(Calendar,$D2006,B2007,"f",FALSE)</f>
        <v>53659</v>
      </c>
      <c r="E2007" s="177">
        <f>_xll.qlInterestRateIndexValueDate(IndexON,D2007)</f>
        <v>53659</v>
      </c>
      <c r="F2007" s="193">
        <f>IFERROR(_xll.qlIndexFixing(IndexON,D2007,TRUE,_xll.ohTrigger(RecalcTrigger,TriggerON)),NA())</f>
        <v>1.1916954032855642E-2</v>
      </c>
      <c r="H2007" s="42">
        <f>_xll.qlCalendarAdvance(Calendar,$H2006,B2007,"f",FALSE)</f>
        <v>53659</v>
      </c>
      <c r="I2007" s="177">
        <f>_xll.qlInterestRateIndexValueDate(Index1M,$H2007)</f>
        <v>53661</v>
      </c>
      <c r="J2007" s="182">
        <f>IFERROR(_xll.qlIndexFixing(Index1M,$H2007,TRUE,_xll.ohTrigger(RecalcTrigger,Trigger1M)),NA())</f>
        <v>1.1896983395232041E-2</v>
      </c>
      <c r="K2007" s="44">
        <f>IFERROR(_xll.qlIndexFixing(Index3M,H2007,TRUE,_xll.ohTrigger(RecalcTrigger,Trigger3M)),NA())</f>
        <v>1.2067385939976916E-2</v>
      </c>
      <c r="L2007" s="44">
        <f>IFERROR(_xll.qlIndexFixing(Index6M,$H2007,TRUE,_xll.ohTrigger(RecalcTrigger,Trigger6M)),NA())</f>
        <v>1.1928144491198908E-2</v>
      </c>
      <c r="M2007" s="183">
        <f>IFERROR(_xll.qlIndexFixing(Index1Y,$H2007,TRUE,_xll.ohTrigger(RecalcTrigger,Trigger1Y)),NA())</f>
        <v>1.2388631709675269E-2</v>
      </c>
      <c r="N2007" s="182">
        <f>IFERROR(_xll.qlIndexFixing(ONIndex1M,I2007,TRUE,_xll.ohTrigger(RecalcTrigger,Trigger1M)),NA())</f>
        <v>1.18956252900837E-2</v>
      </c>
      <c r="O2007" s="44">
        <f>IFERROR(_xll.qlIndexFixing(ONIndex3M,I2007,TRUE,_xll.ohTrigger(RecalcTrigger,Trigger3M)),NA())</f>
        <v>1.2066239011634394E-2</v>
      </c>
      <c r="P2007" s="44">
        <f>IFERROR(_xll.qlIndexFixing(ONIndex6M,I2007,TRUE,_xll.ohTrigger(RecalcTrigger,Trigger6M)),NA())</f>
        <v>1.1946434499483516E-2</v>
      </c>
      <c r="Q2007" s="183">
        <f>IFERROR(_xll.qlIndexFixing(ONIndex1Y,I2007,TRUE,_xll.ohTrigger(RecalcTrigger,Trigger1Y)),NA())</f>
        <v>1.2398758978315882E-2</v>
      </c>
    </row>
    <row r="2008" spans="2:17" x14ac:dyDescent="0.2">
      <c r="B2008" s="39" t="s">
        <v>42</v>
      </c>
      <c r="D2008" s="42">
        <f>_xll.qlCalendarAdvance(Calendar,$D2007,B2008,"f",FALSE)</f>
        <v>53666</v>
      </c>
      <c r="E2008" s="177">
        <f>_xll.qlInterestRateIndexValueDate(IndexON,D2008)</f>
        <v>53666</v>
      </c>
      <c r="F2008" s="193">
        <f>IFERROR(_xll.qlIndexFixing(IndexON,D2008,TRUE,_xll.ohTrigger(RecalcTrigger,TriggerON)),NA())</f>
        <v>1.1913849779601193E-2</v>
      </c>
      <c r="H2008" s="42">
        <f>_xll.qlCalendarAdvance(Calendar,$H2007,B2008,"f",FALSE)</f>
        <v>53666</v>
      </c>
      <c r="I2008" s="177">
        <f>_xll.qlInterestRateIndexValueDate(Index1M,$H2008)</f>
        <v>53668</v>
      </c>
      <c r="J2008" s="182">
        <f>IFERROR(_xll.qlIndexFixing(Index1M,$H2008,TRUE,_xll.ohTrigger(RecalcTrigger,Trigger1M)),NA())</f>
        <v>1.189408550040987E-2</v>
      </c>
      <c r="K2008" s="44">
        <f>IFERROR(_xll.qlIndexFixing(Index3M,H2008,TRUE,_xll.ohTrigger(RecalcTrigger,Trigger3M)),NA())</f>
        <v>1.2064446466419909E-2</v>
      </c>
      <c r="L2008" s="44">
        <f>IFERROR(_xll.qlIndexFixing(Index6M,$H2008,TRUE,_xll.ohTrigger(RecalcTrigger,Trigger6M)),NA())</f>
        <v>1.1923769835945477E-2</v>
      </c>
      <c r="M2008" s="183">
        <f>IFERROR(_xll.qlIndexFixing(Index1Y,$H2008,TRUE,_xll.ohTrigger(RecalcTrigger,Trigger1Y)),NA())</f>
        <v>1.2384927978627558E-2</v>
      </c>
      <c r="N2008" s="182">
        <f>IFERROR(_xll.qlIndexFixing(ONIndex1M,I2008,TRUE,_xll.ohTrigger(RecalcTrigger,Trigger1M)),NA())</f>
        <v>1.1892748480253346E-2</v>
      </c>
      <c r="O2008" s="44">
        <f>IFERROR(_xll.qlIndexFixing(ONIndex3M,I2008,TRUE,_xll.ohTrigger(RecalcTrigger,Trigger3M)),NA())</f>
        <v>1.206337112970246E-2</v>
      </c>
      <c r="P2008" s="44">
        <f>IFERROR(_xll.qlIndexFixing(ONIndex6M,I2008,TRUE,_xll.ohTrigger(RecalcTrigger,Trigger6M)),NA())</f>
        <v>1.1942046468984557E-2</v>
      </c>
      <c r="Q2008" s="183">
        <f>IFERROR(_xll.qlIndexFixing(ONIndex1Y,I2008,TRUE,_xll.ohTrigger(RecalcTrigger,Trigger1Y)),NA())</f>
        <v>1.2395497586199511E-2</v>
      </c>
    </row>
    <row r="2009" spans="2:17" x14ac:dyDescent="0.2">
      <c r="B2009" s="39" t="s">
        <v>42</v>
      </c>
      <c r="D2009" s="42">
        <f>_xll.qlCalendarAdvance(Calendar,$D2008,B2009,"f",FALSE)</f>
        <v>53673</v>
      </c>
      <c r="E2009" s="177">
        <f>_xll.qlInterestRateIndexValueDate(IndexON,D2009)</f>
        <v>53673</v>
      </c>
      <c r="F2009" s="193">
        <f>IFERROR(_xll.qlIndexFixing(IndexON,D2009,TRUE,_xll.ohTrigger(RecalcTrigger,TriggerON)),NA())</f>
        <v>1.1910734380782273E-2</v>
      </c>
      <c r="H2009" s="42">
        <f>_xll.qlCalendarAdvance(Calendar,$H2008,B2009,"f",FALSE)</f>
        <v>53673</v>
      </c>
      <c r="I2009" s="177">
        <f>_xll.qlInterestRateIndexValueDate(Index1M,$H2009)</f>
        <v>53675</v>
      </c>
      <c r="J2009" s="182">
        <f>IFERROR(_xll.qlIndexFixing(Index1M,$H2009,TRUE,_xll.ohTrigger(RecalcTrigger,Trigger1M)),NA())</f>
        <v>1.1891175994155883E-2</v>
      </c>
      <c r="K2009" s="44">
        <f>IFERROR(_xll.qlIndexFixing(Index3M,H2009,TRUE,_xll.ohTrigger(RecalcTrigger,Trigger3M)),NA())</f>
        <v>1.2061496069764033E-2</v>
      </c>
      <c r="L2009" s="44">
        <f>IFERROR(_xll.qlIndexFixing(Index6M,$H2009,TRUE,_xll.ohTrigger(RecalcTrigger,Trigger6M)),NA())</f>
        <v>1.1919398510953826E-2</v>
      </c>
      <c r="M2009" s="183">
        <f>IFERROR(_xll.qlIndexFixing(Index1Y,$H2009,TRUE,_xll.ohTrigger(RecalcTrigger,Trigger1Y)),NA())</f>
        <v>1.2381357732627029E-2</v>
      </c>
      <c r="N2009" s="182">
        <f>IFERROR(_xll.qlIndexFixing(ONIndex1M,I2009,TRUE,_xll.ohTrigger(RecalcTrigger,Trigger1M)),NA())</f>
        <v>1.188986008848758E-2</v>
      </c>
      <c r="O2009" s="44">
        <f>IFERROR(_xll.qlIndexFixing(ONIndex3M,I2009,TRUE,_xll.ohTrigger(RecalcTrigger,Trigger3M)),NA())</f>
        <v>1.2060492433461079E-2</v>
      </c>
      <c r="P2009" s="44">
        <f>IFERROR(_xll.qlIndexFixing(ONIndex6M,I2009,TRUE,_xll.ohTrigger(RecalcTrigger,Trigger6M)),NA())</f>
        <v>1.1937661434728852E-2</v>
      </c>
      <c r="Q2009" s="183">
        <f>IFERROR(_xll.qlIndexFixing(ONIndex1Y,I2009,TRUE,_xll.ohTrigger(RecalcTrigger,Trigger1Y)),NA())</f>
        <v>1.239222647393845E-2</v>
      </c>
    </row>
    <row r="2010" spans="2:17" x14ac:dyDescent="0.2">
      <c r="B2010" s="39" t="s">
        <v>42</v>
      </c>
      <c r="D2010" s="42">
        <f>_xll.qlCalendarAdvance(Calendar,$D2009,B2010,"f",FALSE)</f>
        <v>53680</v>
      </c>
      <c r="E2010" s="177">
        <f>_xll.qlInterestRateIndexValueDate(IndexON,D2010)</f>
        <v>53680</v>
      </c>
      <c r="F2010" s="193">
        <f>IFERROR(_xll.qlIndexFixing(IndexON,D2010,TRUE,_xll.ohTrigger(RecalcTrigger,TriggerON)),NA())</f>
        <v>1.1907607826646682E-2</v>
      </c>
      <c r="H2010" s="42">
        <f>_xll.qlCalendarAdvance(Calendar,$H2009,B2010,"f",FALSE)</f>
        <v>53680</v>
      </c>
      <c r="I2010" s="177">
        <f>_xll.qlInterestRateIndexValueDate(Index1M,$H2010)</f>
        <v>53682</v>
      </c>
      <c r="J2010" s="182">
        <f>IFERROR(_xll.qlIndexFixing(Index1M,$H2010,TRUE,_xll.ohTrigger(RecalcTrigger,Trigger1M)),NA())</f>
        <v>1.1888254864489984E-2</v>
      </c>
      <c r="K2010" s="44">
        <f>IFERROR(_xll.qlIndexFixing(Index3M,H2010,TRUE,_xll.ohTrigger(RecalcTrigger,Trigger3M)),NA())</f>
        <v>1.2058534736427262E-2</v>
      </c>
      <c r="L2010" s="44">
        <f>IFERROR(_xll.qlIndexFixing(Index6M,$H2010,TRUE,_xll.ohTrigger(RecalcTrigger,Trigger6M)),NA())</f>
        <v>1.1915030541009402E-2</v>
      </c>
      <c r="M2010" s="183">
        <f>IFERROR(_xll.qlIndexFixing(Index1Y,$H2010,TRUE,_xll.ohTrigger(RecalcTrigger,Trigger1Y)),NA())</f>
        <v>1.2377777290496128E-2</v>
      </c>
      <c r="N2010" s="182">
        <f>IFERROR(_xll.qlIndexFixing(ONIndex1M,I2010,TRUE,_xll.ohTrigger(RecalcTrigger,Trigger1M)),NA())</f>
        <v>1.1886129404565793E-2</v>
      </c>
      <c r="O2010" s="44">
        <f>IFERROR(_xll.qlIndexFixing(ONIndex3M,I2010,TRUE,_xll.ohTrigger(RecalcTrigger,Trigger3M)),NA())</f>
        <v>1.205677534034777E-2</v>
      </c>
      <c r="P2010" s="44">
        <f>IFERROR(_xll.qlIndexFixing(ONIndex6M,I2010,TRUE,_xll.ohTrigger(RecalcTrigger,Trigger6M)),NA())</f>
        <v>1.1932027975749548E-2</v>
      </c>
      <c r="Q2010" s="183">
        <f>IFERROR(_xll.qlIndexFixing(ONIndex1Y,I2010,TRUE,_xll.ohTrigger(RecalcTrigger,Trigger1Y)),NA())</f>
        <v>1.2388006453525335E-2</v>
      </c>
    </row>
    <row r="2011" spans="2:17" x14ac:dyDescent="0.2">
      <c r="B2011" s="39" t="s">
        <v>42</v>
      </c>
      <c r="D2011" s="42">
        <f>_xll.qlCalendarAdvance(Calendar,$D2010,B2011,"f",FALSE)</f>
        <v>53688</v>
      </c>
      <c r="E2011" s="177">
        <f>_xll.qlInterestRateIndexValueDate(IndexON,D2011)</f>
        <v>53688</v>
      </c>
      <c r="F2011" s="193">
        <f>IFERROR(_xll.qlIndexFixing(IndexON,D2011,TRUE,_xll.ohTrigger(RecalcTrigger,TriggerON)),NA())</f>
        <v>1.190402094969123E-2</v>
      </c>
      <c r="H2011" s="42">
        <f>_xll.qlCalendarAdvance(Calendar,$H2010,B2011,"f",FALSE)</f>
        <v>53688</v>
      </c>
      <c r="I2011" s="177">
        <f>_xll.qlInterestRateIndexValueDate(Index1M,$H2011)</f>
        <v>53692</v>
      </c>
      <c r="J2011" s="182">
        <f>IFERROR(_xll.qlIndexFixing(Index1M,$H2011,TRUE,_xll.ohTrigger(RecalcTrigger,Trigger1M)),NA())</f>
        <v>1.188406163527065E-2</v>
      </c>
      <c r="K2011" s="44">
        <f>IFERROR(_xll.qlIndexFixing(Index3M,H2011,TRUE,_xll.ohTrigger(RecalcTrigger,Trigger3M)),NA())</f>
        <v>1.2054311294530384E-2</v>
      </c>
      <c r="L2011" s="44">
        <f>IFERROR(_xll.qlIndexFixing(Index6M,$H2011,TRUE,_xll.ohTrigger(RecalcTrigger,Trigger6M)),NA())</f>
        <v>1.1909138187538994E-2</v>
      </c>
      <c r="M2011" s="183">
        <f>IFERROR(_xll.qlIndexFixing(Index1Y,$H2011,TRUE,_xll.ohTrigger(RecalcTrigger,Trigger1Y)),NA())</f>
        <v>1.2372748130704212E-2</v>
      </c>
      <c r="N2011" s="182">
        <f>IFERROR(_xll.qlIndexFixing(ONIndex1M,I2011,TRUE,_xll.ohTrigger(RecalcTrigger,Trigger1M)),NA())</f>
        <v>1.1883214495131966E-2</v>
      </c>
      <c r="O2011" s="44">
        <f>IFERROR(_xll.qlIndexFixing(ONIndex3M,I2011,TRUE,_xll.ohTrigger(RecalcTrigger,Trigger3M)),NA())</f>
        <v>1.2053871874959654E-2</v>
      </c>
      <c r="P2011" s="44">
        <f>IFERROR(_xll.qlIndexFixing(ONIndex6M,I2011,TRUE,_xll.ohTrigger(RecalcTrigger,Trigger6M)),NA())</f>
        <v>1.1927649882581548E-2</v>
      </c>
      <c r="Q2011" s="183">
        <f>IFERROR(_xll.qlIndexFixing(ONIndex1Y,I2011,TRUE,_xll.ohTrigger(RecalcTrigger,Trigger1Y)),NA())</f>
        <v>1.2384713072597364E-2</v>
      </c>
    </row>
    <row r="2012" spans="2:17" x14ac:dyDescent="0.2">
      <c r="B2012" s="39" t="s">
        <v>42</v>
      </c>
      <c r="D2012" s="42">
        <f>_xll.qlCalendarAdvance(Calendar,$D2011,B2012,"f",FALSE)</f>
        <v>53695</v>
      </c>
      <c r="E2012" s="177">
        <f>_xll.qlInterestRateIndexValueDate(IndexON,D2012)</f>
        <v>53695</v>
      </c>
      <c r="F2012" s="193">
        <f>IFERROR(_xll.qlIndexFixing(IndexON,D2012,TRUE,_xll.ohTrigger(RecalcTrigger,TriggerON)),NA())</f>
        <v>1.1900870457903778E-2</v>
      </c>
      <c r="H2012" s="42">
        <f>_xll.qlCalendarAdvance(Calendar,$H2011,B2012,"f",FALSE)</f>
        <v>53695</v>
      </c>
      <c r="I2012" s="177">
        <f>_xll.qlInterestRateIndexValueDate(Index1M,$H2012)</f>
        <v>53699</v>
      </c>
      <c r="J2012" s="182">
        <f>IFERROR(_xll.qlIndexFixing(Index1M,$H2012,TRUE,_xll.ohTrigger(RecalcTrigger,Trigger1M)),NA())</f>
        <v>1.1881112227396589E-2</v>
      </c>
      <c r="K2012" s="44">
        <f>IFERROR(_xll.qlIndexFixing(Index3M,H2012,TRUE,_xll.ohTrigger(RecalcTrigger,Trigger3M)),NA())</f>
        <v>1.2051283281381045E-2</v>
      </c>
      <c r="L2012" s="44">
        <f>IFERROR(_xll.qlIndexFixing(Index6M,$H2012,TRUE,_xll.ohTrigger(RecalcTrigger,Trigger6M)),NA())</f>
        <v>1.190443673427821E-2</v>
      </c>
      <c r="M2012" s="183">
        <f>IFERROR(_xll.qlIndexFixing(Index1Y,$H2012,TRUE,_xll.ohTrigger(RecalcTrigger,Trigger1Y)),NA())</f>
        <v>1.2369144595014751E-2</v>
      </c>
      <c r="N2012" s="182">
        <f>IFERROR(_xll.qlIndexFixing(ONIndex1M,I2012,TRUE,_xll.ohTrigger(RecalcTrigger,Trigger1M)),NA())</f>
        <v>1.1880706752318559E-2</v>
      </c>
      <c r="O2012" s="44">
        <f>IFERROR(_xll.qlIndexFixing(ONIndex3M,I2012,TRUE,_xll.ohTrigger(RecalcTrigger,Trigger3M)),NA())</f>
        <v>1.2051374548054383E-2</v>
      </c>
      <c r="P2012" s="44">
        <f>IFERROR(_xll.qlIndexFixing(ONIndex6M,I2012,TRUE,_xll.ohTrigger(RecalcTrigger,Trigger6M)),NA())</f>
        <v>1.1923899679553429E-2</v>
      </c>
      <c r="Q2012" s="183">
        <f>IFERROR(_xll.qlIndexFixing(ONIndex1Y,I2012,TRUE,_xll.ohTrigger(RecalcTrigger,Trigger1Y)),NA())</f>
        <v>1.2381882403058597E-2</v>
      </c>
    </row>
    <row r="2013" spans="2:17" x14ac:dyDescent="0.2">
      <c r="B2013" s="39" t="s">
        <v>42</v>
      </c>
      <c r="D2013" s="42">
        <f>_xll.qlCalendarAdvance(Calendar,$D2012,B2013,"f",FALSE)</f>
        <v>53702</v>
      </c>
      <c r="E2013" s="177">
        <f>_xll.qlInterestRateIndexValueDate(IndexON,D2013)</f>
        <v>53702</v>
      </c>
      <c r="F2013" s="193">
        <f>IFERROR(_xll.qlIndexFixing(IndexON,D2013,TRUE,_xll.ohTrigger(RecalcTrigger,TriggerON)),NA())</f>
        <v>1.189770877970453E-2</v>
      </c>
      <c r="H2013" s="42">
        <f>_xll.qlCalendarAdvance(Calendar,$H2012,B2013,"f",FALSE)</f>
        <v>53702</v>
      </c>
      <c r="I2013" s="177">
        <f>_xll.qlInterestRateIndexValueDate(Index1M,$H2013)</f>
        <v>53706</v>
      </c>
      <c r="J2013" s="182">
        <f>IFERROR(_xll.qlIndexFixing(Index1M,$H2013,TRUE,_xll.ohTrigger(RecalcTrigger,Trigger1M)),NA())</f>
        <v>1.1878151155008013E-2</v>
      </c>
      <c r="K2013" s="44">
        <f>IFERROR(_xll.qlIndexFixing(Index3M,H2013,TRUE,_xll.ohTrigger(RecalcTrigger,Trigger3M)),NA())</f>
        <v>1.2048268458137808E-2</v>
      </c>
      <c r="L2013" s="44">
        <f>IFERROR(_xll.qlIndexFixing(Index6M,$H2013,TRUE,_xll.ohTrigger(RecalcTrigger,Trigger6M)),NA())</f>
        <v>1.1900080455518072E-2</v>
      </c>
      <c r="M2013" s="183">
        <f>IFERROR(_xll.qlIndexFixing(Index1Y,$H2013,TRUE,_xll.ohTrigger(RecalcTrigger,Trigger1Y)),NA())</f>
        <v>1.2365530818876145E-2</v>
      </c>
      <c r="N2013" s="182">
        <f>IFERROR(_xll.qlIndexFixing(ONIndex1M,I2013,TRUE,_xll.ohTrigger(RecalcTrigger,Trigger1M)),NA())</f>
        <v>1.1877770251196296E-2</v>
      </c>
      <c r="O2013" s="44">
        <f>IFERROR(_xll.qlIndexFixing(ONIndex3M,I2013,TRUE,_xll.ohTrigger(RecalcTrigger,Trigger3M)),NA())</f>
        <v>1.2048450905286501E-2</v>
      </c>
      <c r="P2013" s="44">
        <f>IFERROR(_xll.qlIndexFixing(ONIndex6M,I2013,TRUE,_xll.ohTrigger(RecalcTrigger,Trigger6M)),NA())</f>
        <v>1.1919527320758405E-2</v>
      </c>
      <c r="Q2013" s="183">
        <f>IFERROR(_xll.qlIndexFixing(ONIndex1Y,I2013,TRUE,_xll.ohTrigger(RecalcTrigger,Trigger1Y)),NA())</f>
        <v>1.2378570876325767E-2</v>
      </c>
    </row>
    <row r="2014" spans="2:17" x14ac:dyDescent="0.2">
      <c r="B2014" s="39" t="s">
        <v>42</v>
      </c>
      <c r="D2014" s="42">
        <f>_xll.qlCalendarAdvance(Calendar,$D2013,B2014,"f",FALSE)</f>
        <v>53709</v>
      </c>
      <c r="E2014" s="177">
        <f>_xll.qlInterestRateIndexValueDate(IndexON,D2014)</f>
        <v>53709</v>
      </c>
      <c r="F2014" s="193">
        <f>IFERROR(_xll.qlIndexFixing(IndexON,D2014,TRUE,_xll.ohTrigger(RecalcTrigger,TriggerON)),NA())</f>
        <v>1.1894535905101478E-2</v>
      </c>
      <c r="H2014" s="42">
        <f>_xll.qlCalendarAdvance(Calendar,$H2013,B2014,"f",FALSE)</f>
        <v>53709</v>
      </c>
      <c r="I2014" s="177">
        <f>_xll.qlInterestRateIndexValueDate(Index1M,$H2014)</f>
        <v>53713</v>
      </c>
      <c r="J2014" s="182">
        <f>IFERROR(_xll.qlIndexFixing(Index1M,$H2014,TRUE,_xll.ohTrigger(RecalcTrigger,Trigger1M)),NA())</f>
        <v>1.1875178406114514E-2</v>
      </c>
      <c r="K2014" s="44">
        <f>IFERROR(_xll.qlIndexFixing(Index3M,H2014,TRUE,_xll.ohTrigger(RecalcTrigger,Trigger3M)),NA())</f>
        <v>1.2045272641216114E-2</v>
      </c>
      <c r="L2014" s="44">
        <f>IFERROR(_xll.qlIndexFixing(Index6M,$H2014,TRUE,_xll.ohTrigger(RecalcTrigger,Trigger6M)),NA())</f>
        <v>1.1895727641567473E-2</v>
      </c>
      <c r="M2014" s="183">
        <f>IFERROR(_xll.qlIndexFixing(Index1Y,$H2014,TRUE,_xll.ohTrigger(RecalcTrigger,Trigger1Y)),NA())</f>
        <v>1.2361906788609907E-2</v>
      </c>
      <c r="N2014" s="182">
        <f>IFERROR(_xll.qlIndexFixing(ONIndex1M,I2014,TRUE,_xll.ohTrigger(RecalcTrigger,Trigger1M)),NA())</f>
        <v>1.1874822106667793E-2</v>
      </c>
      <c r="O2014" s="44">
        <f>IFERROR(_xll.qlIndexFixing(ONIndex3M,I2014,TRUE,_xll.ohTrigger(RecalcTrigger,Trigger3M)),NA())</f>
        <v>1.2045516378504928E-2</v>
      </c>
      <c r="P2014" s="44">
        <f>IFERROR(_xll.qlIndexFixing(ONIndex6M,I2014,TRUE,_xll.ohTrigger(RecalcTrigger,Trigger6M)),NA())</f>
        <v>1.1915158084905286E-2</v>
      </c>
      <c r="Q2014" s="183">
        <f>IFERROR(_xll.qlIndexFixing(ONIndex1Y,I2014,TRUE,_xll.ohTrigger(RecalcTrigger,Trigger1Y)),NA())</f>
        <v>1.2375249559344326E-2</v>
      </c>
    </row>
    <row r="2015" spans="2:17" x14ac:dyDescent="0.2">
      <c r="B2015" s="39" t="s">
        <v>42</v>
      </c>
      <c r="D2015" s="42">
        <f>_xll.qlCalendarAdvance(Calendar,$D2014,B2015,"f",FALSE)</f>
        <v>53716</v>
      </c>
      <c r="E2015" s="177">
        <f>_xll.qlInterestRateIndexValueDate(IndexON,D2015)</f>
        <v>53716</v>
      </c>
      <c r="F2015" s="193">
        <f>IFERROR(_xll.qlIndexFixing(IndexON,D2015,TRUE,_xll.ohTrigger(RecalcTrigger,TriggerON)),NA())</f>
        <v>1.189135182418255E-2</v>
      </c>
      <c r="H2015" s="42">
        <f>_xll.qlCalendarAdvance(Calendar,$H2014,B2015,"f",FALSE)</f>
        <v>53716</v>
      </c>
      <c r="I2015" s="177">
        <f>_xll.qlInterestRateIndexValueDate(Index1M,$H2015)</f>
        <v>53720</v>
      </c>
      <c r="J2015" s="182">
        <f>IFERROR(_xll.qlIndexFixing(Index1M,$H2015,TRUE,_xll.ohTrigger(RecalcTrigger,Trigger1M)),NA())</f>
        <v>1.1872193968730838E-2</v>
      </c>
      <c r="K2015" s="44">
        <f>IFERROR(_xll.qlIndexFixing(Index3M,H2015,TRUE,_xll.ohTrigger(RecalcTrigger,Trigger3M)),NA())</f>
        <v>1.2042250810348824E-2</v>
      </c>
      <c r="L2015" s="44">
        <f>IFERROR(_xll.qlIndexFixing(Index6M,$H2015,TRUE,_xll.ohTrigger(RecalcTrigger,Trigger6M)),NA())</f>
        <v>1.189137831721142E-2</v>
      </c>
      <c r="M2015" s="183">
        <f>IFERROR(_xll.qlIndexFixing(Index1Y,$H2015,TRUE,_xll.ohTrigger(RecalcTrigger,Trigger1Y)),NA())</f>
        <v>1.2358272490538655E-2</v>
      </c>
      <c r="N2015" s="182">
        <f>IFERROR(_xll.qlIndexFixing(ONIndex1M,I2015,TRUE,_xll.ohTrigger(RecalcTrigger,Trigger1M)),NA())</f>
        <v>1.1871862306662706E-2</v>
      </c>
      <c r="O2015" s="44">
        <f>IFERROR(_xll.qlIndexFixing(ONIndex3M,I2015,TRUE,_xll.ohTrigger(RecalcTrigger,Trigger3M)),NA())</f>
        <v>1.2042570954280407E-2</v>
      </c>
      <c r="P2015" s="44">
        <f>IFERROR(_xll.qlIndexFixing(ONIndex6M,I2015,TRUE,_xll.ohTrigger(RecalcTrigger,Trigger6M)),NA())</f>
        <v>1.1910791996854186E-2</v>
      </c>
      <c r="Q2015" s="183">
        <f>IFERROR(_xll.qlIndexFixing(ONIndex1Y,I2015,TRUE,_xll.ohTrigger(RecalcTrigger,Trigger1Y)),NA())</f>
        <v>1.2371918438605078E-2</v>
      </c>
    </row>
    <row r="2016" spans="2:17" x14ac:dyDescent="0.2">
      <c r="B2016" s="39" t="s">
        <v>42</v>
      </c>
      <c r="D2016" s="42">
        <f>_xll.qlCalendarAdvance(Calendar,$D2015,B2016,"f",FALSE)</f>
        <v>53723</v>
      </c>
      <c r="E2016" s="177">
        <f>_xll.qlInterestRateIndexValueDate(IndexON,D2016)</f>
        <v>53723</v>
      </c>
      <c r="F2016" s="193">
        <f>IFERROR(_xll.qlIndexFixing(IndexON,D2016,TRUE,_xll.ohTrigger(RecalcTrigger,TriggerON)),NA())</f>
        <v>1.1888156527035676E-2</v>
      </c>
      <c r="H2016" s="42">
        <f>_xll.qlCalendarAdvance(Calendar,$H2015,B2016,"f",FALSE)</f>
        <v>53723</v>
      </c>
      <c r="I2016" s="177">
        <f>_xll.qlInterestRateIndexValueDate(Index1M,$H2016)</f>
        <v>53727</v>
      </c>
      <c r="J2016" s="182">
        <f>IFERROR(_xll.qlIndexFixing(Index1M,$H2016,TRUE,_xll.ohTrigger(RecalcTrigger,Trigger1M)),NA())</f>
        <v>1.1869255772985239E-2</v>
      </c>
      <c r="K2016" s="44">
        <f>IFERROR(_xll.qlIndexFixing(Index3M,H2016,TRUE,_xll.ohTrigger(RecalcTrigger,Trigger3M)),NA())</f>
        <v>1.2039217954183055E-2</v>
      </c>
      <c r="L2016" s="44">
        <f>IFERROR(_xll.qlIndexFixing(Index6M,$H2016,TRUE,_xll.ohTrigger(RecalcTrigger,Trigger6M)),NA())</f>
        <v>1.1887032507234045E-2</v>
      </c>
      <c r="M2016" s="183">
        <f>IFERROR(_xll.qlIndexFixing(Index1Y,$H2016,TRUE,_xll.ohTrigger(RecalcTrigger,Trigger1Y)),NA())</f>
        <v>1.2354627910985214E-2</v>
      </c>
      <c r="N2016" s="182">
        <f>IFERROR(_xll.qlIndexFixing(ONIndex1M,I2016,TRUE,_xll.ohTrigger(RecalcTrigger,Trigger1M)),NA())</f>
        <v>1.1868890839350499E-2</v>
      </c>
      <c r="O2016" s="44">
        <f>IFERROR(_xll.qlIndexFixing(ONIndex3M,I2016,TRUE,_xll.ohTrigger(RecalcTrigger,Trigger3M)),NA())</f>
        <v>1.2039614618784E-2</v>
      </c>
      <c r="P2016" s="44">
        <f>IFERROR(_xll.qlIndexFixing(ONIndex6M,I2016,TRUE,_xll.ohTrigger(RecalcTrigger,Trigger6M)),NA())</f>
        <v>1.1906429081145475E-2</v>
      </c>
      <c r="Q2016" s="183">
        <f>IFERROR(_xll.qlIndexFixing(ONIndex1Y,I2016,TRUE,_xll.ohTrigger(RecalcTrigger,Trigger1Y)),NA())</f>
        <v>1.2368577500359024E-2</v>
      </c>
    </row>
    <row r="2017" spans="2:17" x14ac:dyDescent="0.2">
      <c r="B2017" s="39" t="s">
        <v>42</v>
      </c>
      <c r="D2017" s="42">
        <f>_xll.qlCalendarAdvance(Calendar,$D2016,B2017,"f",FALSE)</f>
        <v>53730</v>
      </c>
      <c r="E2017" s="177">
        <f>_xll.qlInterestRateIndexValueDate(IndexON,D2017)</f>
        <v>53730</v>
      </c>
      <c r="F2017" s="193">
        <f>IFERROR(_xll.qlIndexFixing(IndexON,D2017,TRUE,_xll.ohTrigger(RecalcTrigger,TriggerON)),NA())</f>
        <v>1.188495000382872E-2</v>
      </c>
      <c r="H2017" s="42">
        <f>_xll.qlCalendarAdvance(Calendar,$H2016,B2017,"f",FALSE)</f>
        <v>53730</v>
      </c>
      <c r="I2017" s="177">
        <f>_xll.qlInterestRateIndexValueDate(Index1M,$H2017)</f>
        <v>53734</v>
      </c>
      <c r="J2017" s="182">
        <f>IFERROR(_xll.qlIndexFixing(Index1M,$H2017,TRUE,_xll.ohTrigger(RecalcTrigger,Trigger1M)),NA())</f>
        <v>1.186625073236033E-2</v>
      </c>
      <c r="K2017" s="44">
        <f>IFERROR(_xll.qlIndexFixing(Index3M,H2017,TRUE,_xll.ohTrigger(RecalcTrigger,Trigger3M)),NA())</f>
        <v>1.2036174059140221E-2</v>
      </c>
      <c r="L2017" s="44">
        <f>IFERROR(_xll.qlIndexFixing(Index6M,$H2017,TRUE,_xll.ohTrigger(RecalcTrigger,Trigger6M)),NA())</f>
        <v>1.1882690236419481E-2</v>
      </c>
      <c r="M2017" s="183">
        <f>IFERROR(_xll.qlIndexFixing(Index1Y,$H2017,TRUE,_xll.ohTrigger(RecalcTrigger,Trigger1Y)),NA())</f>
        <v>1.2350973036273295E-2</v>
      </c>
      <c r="N2017" s="182">
        <f>IFERROR(_xll.qlIndexFixing(ONIndex1M,I2017,TRUE,_xll.ohTrigger(RecalcTrigger,Trigger1M)),NA())</f>
        <v>1.186590769258089E-2</v>
      </c>
      <c r="O2017" s="44">
        <f>IFERROR(_xll.qlIndexFixing(ONIndex3M,I2017,TRUE,_xll.ohTrigger(RecalcTrigger,Trigger3M)),NA())</f>
        <v>1.203664735858645E-2</v>
      </c>
      <c r="P2017" s="44">
        <f>IFERROR(_xll.qlIndexFixing(ONIndex6M,I2017,TRUE,_xll.ohTrigger(RecalcTrigger,Trigger6M)),NA())</f>
        <v>1.1902069362399459E-2</v>
      </c>
      <c r="Q2017" s="183">
        <f>IFERROR(_xll.qlIndexFixing(ONIndex1Y,I2017,TRUE,_xll.ohTrigger(RecalcTrigger,Trigger1Y)),NA())</f>
        <v>1.2365226731017032E-2</v>
      </c>
    </row>
    <row r="2018" spans="2:17" x14ac:dyDescent="0.2">
      <c r="B2018" s="39" t="s">
        <v>42</v>
      </c>
      <c r="D2018" s="42">
        <f>_xll.qlCalendarAdvance(Calendar,$D2017,B2018,"f",FALSE)</f>
        <v>53737</v>
      </c>
      <c r="E2018" s="177">
        <f>_xll.qlInterestRateIndexValueDate(IndexON,D2018)</f>
        <v>53737</v>
      </c>
      <c r="F2018" s="193">
        <f>IFERROR(_xll.qlIndexFixing(IndexON,D2018,TRUE,_xll.ohTrigger(RecalcTrigger,TriggerON)),NA())</f>
        <v>1.188173224448974E-2</v>
      </c>
      <c r="H2018" s="42">
        <f>_xll.qlCalendarAdvance(Calendar,$H2017,B2018,"f",FALSE)</f>
        <v>53737</v>
      </c>
      <c r="I2018" s="177">
        <f>_xll.qlInterestRateIndexValueDate(Index1M,$H2018)</f>
        <v>53741</v>
      </c>
      <c r="J2018" s="182">
        <f>IFERROR(_xll.qlIndexFixing(Index1M,$H2018,TRUE,_xll.ohTrigger(RecalcTrigger,Trigger1M)),NA())</f>
        <v>1.1863233970936804E-2</v>
      </c>
      <c r="K2018" s="44">
        <f>IFERROR(_xll.qlIndexFixing(Index3M,H2018,TRUE,_xll.ohTrigger(RecalcTrigger,Trigger3M)),NA())</f>
        <v>1.2033119111639099E-2</v>
      </c>
      <c r="L2018" s="44">
        <f>IFERROR(_xll.qlIndexFixing(Index6M,$H2018,TRUE,_xll.ohTrigger(RecalcTrigger,Trigger6M)),NA())</f>
        <v>1.1878351529550538E-2</v>
      </c>
      <c r="M2018" s="183">
        <f>IFERROR(_xll.qlIndexFixing(Index1Y,$H2018,TRUE,_xll.ohTrigger(RecalcTrigger,Trigger1Y)),NA())</f>
        <v>1.2347307852726823E-2</v>
      </c>
      <c r="N2018" s="182">
        <f>IFERROR(_xll.qlIndexFixing(ONIndex1M,I2018,TRUE,_xll.ohTrigger(RecalcTrigger,Trigger1M)),NA())</f>
        <v>1.1862912854443408E-2</v>
      </c>
      <c r="O2018" s="44">
        <f>IFERROR(_xll.qlIndexFixing(ONIndex3M,I2018,TRUE,_xll.ohTrigger(RecalcTrigger,Trigger3M)),NA())</f>
        <v>1.203366916001869E-2</v>
      </c>
      <c r="P2018" s="44">
        <f>IFERROR(_xll.qlIndexFixing(ONIndex6M,I2018,TRUE,_xll.ohTrigger(RecalcTrigger,Trigger6M)),NA())</f>
        <v>1.1897712865316379E-2</v>
      </c>
      <c r="Q2018" s="183">
        <f>IFERROR(_xll.qlIndexFixing(ONIndex1Y,I2018,TRUE,_xll.ohTrigger(RecalcTrigger,Trigger1Y)),NA())</f>
        <v>1.2361866117069908E-2</v>
      </c>
    </row>
    <row r="2019" spans="2:17" x14ac:dyDescent="0.2">
      <c r="B2019" s="39" t="s">
        <v>42</v>
      </c>
      <c r="D2019" s="42">
        <f>_xll.qlCalendarAdvance(Calendar,$D2018,B2019,"f",FALSE)</f>
        <v>53744</v>
      </c>
      <c r="E2019" s="177">
        <f>_xll.qlInterestRateIndexValueDate(IndexON,D2019)</f>
        <v>53744</v>
      </c>
      <c r="F2019" s="193">
        <f>IFERROR(_xll.qlIndexFixing(IndexON,D2019,TRUE,_xll.ohTrigger(RecalcTrigger,TriggerON)),NA())</f>
        <v>1.1878503239346472E-2</v>
      </c>
      <c r="H2019" s="42">
        <f>_xll.qlCalendarAdvance(Calendar,$H2018,B2019,"f",FALSE)</f>
        <v>53744</v>
      </c>
      <c r="I2019" s="177">
        <f>_xll.qlInterestRateIndexValueDate(Index1M,$H2019)</f>
        <v>53748</v>
      </c>
      <c r="J2019" s="182">
        <f>IFERROR(_xll.qlIndexFixing(Index1M,$H2019,TRUE,_xll.ohTrigger(RecalcTrigger,Trigger1M)),NA())</f>
        <v>1.1860205476724252E-2</v>
      </c>
      <c r="K2019" s="44">
        <f>IFERROR(_xll.qlIndexFixing(Index3M,H2019,TRUE,_xll.ohTrigger(RecalcTrigger,Trigger3M)),NA())</f>
        <v>1.203005309810022E-2</v>
      </c>
      <c r="L2019" s="44">
        <f>IFERROR(_xll.qlIndexFixing(Index6M,$H2019,TRUE,_xll.ohTrigger(RecalcTrigger,Trigger6M)),NA())</f>
        <v>1.1874016411412227E-2</v>
      </c>
      <c r="M2019" s="183">
        <f>IFERROR(_xll.qlIndexFixing(Index1Y,$H2019,TRUE,_xll.ohTrigger(RecalcTrigger,Trigger1Y)),NA())</f>
        <v>1.234363234667038E-2</v>
      </c>
      <c r="N2019" s="182">
        <f>IFERROR(_xll.qlIndexFixing(ONIndex1M,I2019,TRUE,_xll.ohTrigger(RecalcTrigger,Trigger1M)),NA())</f>
        <v>1.1859906312947643E-2</v>
      </c>
      <c r="O2019" s="44">
        <f>IFERROR(_xll.qlIndexFixing(ONIndex3M,I2019,TRUE,_xll.ohTrigger(RecalcTrigger,Trigger3M)),NA())</f>
        <v>1.2030680009731398E-2</v>
      </c>
      <c r="P2019" s="44">
        <f>IFERROR(_xll.qlIndexFixing(ONIndex6M,I2019,TRUE,_xll.ohTrigger(RecalcTrigger,Trigger6M)),NA())</f>
        <v>1.1893359614516541E-2</v>
      </c>
      <c r="Q2019" s="183">
        <f>IFERROR(_xll.qlIndexFixing(ONIndex1Y,I2019,TRUE,_xll.ohTrigger(RecalcTrigger,Trigger1Y)),NA())</f>
        <v>1.2358495644688716E-2</v>
      </c>
    </row>
    <row r="2020" spans="2:17" x14ac:dyDescent="0.2">
      <c r="B2020" s="39" t="s">
        <v>42</v>
      </c>
      <c r="D2020" s="42">
        <f>_xll.qlCalendarAdvance(Calendar,$D2019,B2020,"f",FALSE)</f>
        <v>53751</v>
      </c>
      <c r="E2020" s="177">
        <f>_xll.qlInterestRateIndexValueDate(IndexON,D2020)</f>
        <v>53751</v>
      </c>
      <c r="F2020" s="193">
        <f>IFERROR(_xll.qlIndexFixing(IndexON,D2020,TRUE,_xll.ohTrigger(RecalcTrigger,TriggerON)),NA())</f>
        <v>1.1875262978406909E-2</v>
      </c>
      <c r="H2020" s="42">
        <f>_xll.qlCalendarAdvance(Calendar,$H2019,B2020,"f",FALSE)</f>
        <v>53751</v>
      </c>
      <c r="I2020" s="177">
        <f>_xll.qlInterestRateIndexValueDate(Index1M,$H2020)</f>
        <v>53755</v>
      </c>
      <c r="J2020" s="182">
        <f>IFERROR(_xll.qlIndexFixing(Index1M,$H2020,TRUE,_xll.ohTrigger(RecalcTrigger,Trigger1M)),NA())</f>
        <v>1.1857096034929607E-2</v>
      </c>
      <c r="K2020" s="44">
        <f>IFERROR(_xll.qlIndexFixing(Index3M,H2020,TRUE,_xll.ohTrigger(RecalcTrigger,Trigger3M)),NA())</f>
        <v>1.2026954753248111E-2</v>
      </c>
      <c r="L2020" s="44">
        <f>IFERROR(_xll.qlIndexFixing(Index6M,$H2020,TRUE,_xll.ohTrigger(RecalcTrigger,Trigger6M)),NA())</f>
        <v>1.1869459224902169E-2</v>
      </c>
      <c r="M2020" s="183">
        <f>IFERROR(_xll.qlIndexFixing(Index1Y,$H2020,TRUE,_xll.ohTrigger(RecalcTrigger,Trigger1Y)),NA())</f>
        <v>1.2339887000263776E-2</v>
      </c>
      <c r="N2020" s="182">
        <f>IFERROR(_xll.qlIndexFixing(ONIndex1M,I2020,TRUE,_xll.ohTrigger(RecalcTrigger,Trigger1M)),NA())</f>
        <v>1.1856888056103188E-2</v>
      </c>
      <c r="O2020" s="44">
        <f>IFERROR(_xll.qlIndexFixing(ONIndex3M,I2020,TRUE,_xll.ohTrigger(RecalcTrigger,Trigger3M)),NA())</f>
        <v>1.2027679893975574E-2</v>
      </c>
      <c r="P2020" s="44">
        <f>IFERROR(_xll.qlIndexFixing(ONIndex6M,I2020,TRUE,_xll.ohTrigger(RecalcTrigger,Trigger6M)),NA())</f>
        <v>1.1889009634700187E-2</v>
      </c>
      <c r="Q2020" s="183">
        <f>IFERROR(_xll.qlIndexFixing(ONIndex1Y,I2020,TRUE,_xll.ohTrigger(RecalcTrigger,Trigger1Y)),NA())</f>
        <v>1.2355115300444197E-2</v>
      </c>
    </row>
    <row r="2021" spans="2:17" x14ac:dyDescent="0.2">
      <c r="B2021" s="39" t="s">
        <v>42</v>
      </c>
      <c r="D2021" s="42">
        <f>_xll.qlCalendarAdvance(Calendar,$D2020,B2021,"f",FALSE)</f>
        <v>53758</v>
      </c>
      <c r="E2021" s="177">
        <f>_xll.qlInterestRateIndexValueDate(IndexON,D2021)</f>
        <v>53758</v>
      </c>
      <c r="F2021" s="193">
        <f>IFERROR(_xll.qlIndexFixing(IndexON,D2021,TRUE,_xll.ohTrigger(RecalcTrigger,TriggerON)),NA())</f>
        <v>1.1872011451519171E-2</v>
      </c>
      <c r="H2021" s="42">
        <f>_xll.qlCalendarAdvance(Calendar,$H2020,B2021,"f",FALSE)</f>
        <v>53758</v>
      </c>
      <c r="I2021" s="177">
        <f>_xll.qlInterestRateIndexValueDate(Index1M,$H2021)</f>
        <v>53762</v>
      </c>
      <c r="J2021" s="182">
        <f>IFERROR(_xll.qlIndexFixing(Index1M,$H2021,TRUE,_xll.ohTrigger(RecalcTrigger,Trigger1M)),NA())</f>
        <v>1.1854041214878494E-2</v>
      </c>
      <c r="K2021" s="44">
        <f>IFERROR(_xll.qlIndexFixing(Index3M,H2021,TRUE,_xll.ohTrigger(RecalcTrigger,Trigger3M)),NA())</f>
        <v>1.2023865668856349E-2</v>
      </c>
      <c r="L2021" s="44">
        <f>IFERROR(_xll.qlIndexFixing(Index6M,$H2021,TRUE,_xll.ohTrigger(RecalcTrigger,Trigger6M)),NA())</f>
        <v>1.186513161134466E-2</v>
      </c>
      <c r="M2021" s="183">
        <f>IFERROR(_xll.qlIndexFixing(Index1Y,$H2021,TRUE,_xll.ohTrigger(RecalcTrigger,Trigger1Y)),NA())</f>
        <v>1.2336189933899906E-2</v>
      </c>
      <c r="N2021" s="182">
        <f>IFERROR(_xll.qlIndexFixing(ONIndex1M,I2021,TRUE,_xll.ohTrigger(RecalcTrigger,Trigger1M)),NA())</f>
        <v>1.1853858071999568E-2</v>
      </c>
      <c r="O2021" s="44">
        <f>IFERROR(_xll.qlIndexFixing(ONIndex3M,I2021,TRUE,_xll.ohTrigger(RecalcTrigger,Trigger3M)),NA())</f>
        <v>1.2024668799321958E-2</v>
      </c>
      <c r="P2021" s="44">
        <f>IFERROR(_xll.qlIndexFixing(ONIndex6M,I2021,TRUE,_xll.ohTrigger(RecalcTrigger,Trigger6M)),NA())</f>
        <v>1.1884662950407687E-2</v>
      </c>
      <c r="Q2021" s="183">
        <f>IFERROR(_xll.qlIndexFixing(ONIndex1Y,I2021,TRUE,_xll.ohTrigger(RecalcTrigger,Trigger1Y)),NA())</f>
        <v>1.2351725070667285E-2</v>
      </c>
    </row>
    <row r="2022" spans="2:17" x14ac:dyDescent="0.2">
      <c r="B2022" s="39" t="s">
        <v>42</v>
      </c>
      <c r="D2022" s="42">
        <f>_xll.qlCalendarAdvance(Calendar,$D2021,B2022,"f",FALSE)</f>
        <v>53765</v>
      </c>
      <c r="E2022" s="177">
        <f>_xll.qlInterestRateIndexValueDate(IndexON,D2022)</f>
        <v>53765</v>
      </c>
      <c r="F2022" s="193">
        <f>IFERROR(_xll.qlIndexFixing(IndexON,D2022,TRUE,_xll.ohTrigger(RecalcTrigger,TriggerON)),NA())</f>
        <v>1.1868748649090932E-2</v>
      </c>
      <c r="H2022" s="42">
        <f>_xll.qlCalendarAdvance(Calendar,$H2021,B2022,"f",FALSE)</f>
        <v>53765</v>
      </c>
      <c r="I2022" s="177">
        <f>_xll.qlInterestRateIndexValueDate(Index1M,$H2022)</f>
        <v>53769</v>
      </c>
      <c r="J2022" s="182">
        <f>IFERROR(_xll.qlIndexFixing(Index1M,$H2022,TRUE,_xll.ohTrigger(RecalcTrigger,Trigger1M)),NA())</f>
        <v>1.1850974622430132E-2</v>
      </c>
      <c r="K2022" s="44">
        <f>IFERROR(_xll.qlIndexFixing(Index3M,H2022,TRUE,_xll.ohTrigger(RecalcTrigger,Trigger3M)),NA())</f>
        <v>1.2020765476373619E-2</v>
      </c>
      <c r="L2022" s="44">
        <f>IFERROR(_xll.qlIndexFixing(Index6M,$H2022,TRUE,_xll.ohTrigger(RecalcTrigger,Trigger6M)),NA())</f>
        <v>1.1860807664752577E-2</v>
      </c>
      <c r="M2022" s="183">
        <f>IFERROR(_xll.qlIndexFixing(Index1Y,$H2022,TRUE,_xll.ohTrigger(RecalcTrigger,Trigger1Y)),NA())</f>
        <v>1.2332482502710754E-2</v>
      </c>
      <c r="N2022" s="182">
        <f>IFERROR(_xll.qlIndexFixing(ONIndex1M,I2022,TRUE,_xll.ohTrigger(RecalcTrigger,Trigger1M)),NA())</f>
        <v>1.1850816348486504E-2</v>
      </c>
      <c r="O2022" s="44">
        <f>IFERROR(_xll.qlIndexFixing(ONIndex3M,I2022,TRUE,_xll.ohTrigger(RecalcTrigger,Trigger3M)),NA())</f>
        <v>1.2021646711941614E-2</v>
      </c>
      <c r="P2022" s="44">
        <f>IFERROR(_xll.qlIndexFixing(ONIndex6M,I2022,TRUE,_xll.ohTrigger(RecalcTrigger,Trigger6M)),NA())</f>
        <v>1.1880319586499155E-2</v>
      </c>
      <c r="Q2022" s="183">
        <f>IFERROR(_xll.qlIndexFixing(ONIndex1Y,I2022,TRUE,_xll.ohTrigger(RecalcTrigger,Trigger1Y)),NA())</f>
        <v>1.2348324941688915E-2</v>
      </c>
    </row>
    <row r="2023" spans="2:17" x14ac:dyDescent="0.2">
      <c r="B2023" s="39" t="s">
        <v>42</v>
      </c>
      <c r="D2023" s="42">
        <f>_xll.qlCalendarAdvance(Calendar,$D2022,B2023,"f",FALSE)</f>
        <v>53772</v>
      </c>
      <c r="E2023" s="177">
        <f>_xll.qlInterestRateIndexValueDate(IndexON,D2023)</f>
        <v>53772</v>
      </c>
      <c r="F2023" s="193">
        <f>IFERROR(_xll.qlIndexFixing(IndexON,D2023,TRUE,_xll.ohTrigger(RecalcTrigger,TriggerON)),NA())</f>
        <v>1.1865474561050249E-2</v>
      </c>
      <c r="H2023" s="42">
        <f>_xll.qlCalendarAdvance(Calendar,$H2022,B2023,"f",FALSE)</f>
        <v>53772</v>
      </c>
      <c r="I2023" s="177">
        <f>_xll.qlInterestRateIndexValueDate(Index1M,$H2023)</f>
        <v>53776</v>
      </c>
      <c r="J2023" s="182">
        <f>IFERROR(_xll.qlIndexFixing(Index1M,$H2023,TRUE,_xll.ohTrigger(RecalcTrigger,Trigger1M)),NA())</f>
        <v>1.1847896245601846E-2</v>
      </c>
      <c r="K2023" s="44">
        <f>IFERROR(_xll.qlIndexFixing(Index3M,H2023,TRUE,_xll.ohTrigger(RecalcTrigger,Trigger3M)),NA())</f>
        <v>1.2017654162219478E-2</v>
      </c>
      <c r="L2023" s="44">
        <f>IFERROR(_xll.qlIndexFixing(Index6M,$H2023,TRUE,_xll.ohTrigger(RecalcTrigger,Trigger6M)),NA())</f>
        <v>1.1856487409909142E-2</v>
      </c>
      <c r="M2023" s="183">
        <f>IFERROR(_xll.qlIndexFixing(Index1Y,$H2023,TRUE,_xll.ohTrigger(RecalcTrigger,Trigger1Y)),NA())</f>
        <v>1.2328764693022886E-2</v>
      </c>
      <c r="N2023" s="182">
        <f>IFERROR(_xll.qlIndexFixing(ONIndex1M,I2023,TRUE,_xll.ohTrigger(RecalcTrigger,Trigger1M)),NA())</f>
        <v>1.1847762873813394E-2</v>
      </c>
      <c r="O2023" s="44">
        <f>IFERROR(_xll.qlIndexFixing(ONIndex3M,I2023,TRUE,_xll.ohTrigger(RecalcTrigger,Trigger3M)),NA())</f>
        <v>1.2018613618565155E-2</v>
      </c>
      <c r="P2023" s="44">
        <f>IFERROR(_xll.qlIndexFixing(ONIndex6M,I2023,TRUE,_xll.ohTrigger(RecalcTrigger,Trigger6M)),NA())</f>
        <v>1.1875979567594896E-2</v>
      </c>
      <c r="Q2023" s="183">
        <f>IFERROR(_xll.qlIndexFixing(ONIndex1Y,I2023,TRUE,_xll.ohTrigger(RecalcTrigger,Trigger1Y)),NA())</f>
        <v>1.2344914899919956E-2</v>
      </c>
    </row>
    <row r="2024" spans="2:17" x14ac:dyDescent="0.2">
      <c r="B2024" s="39" t="s">
        <v>42</v>
      </c>
      <c r="D2024" s="42">
        <f>_xll.qlCalendarAdvance(Calendar,$D2023,B2024,"f",FALSE)</f>
        <v>53779</v>
      </c>
      <c r="E2024" s="177">
        <f>_xll.qlInterestRateIndexValueDate(IndexON,D2024)</f>
        <v>53779</v>
      </c>
      <c r="F2024" s="193">
        <f>IFERROR(_xll.qlIndexFixing(IndexON,D2024,TRUE,_xll.ohTrigger(RecalcTrigger,TriggerON)),NA())</f>
        <v>1.1862189177564986E-2</v>
      </c>
      <c r="H2024" s="42">
        <f>_xll.qlCalendarAdvance(Calendar,$H2023,B2024,"f",FALSE)</f>
        <v>53779</v>
      </c>
      <c r="I2024" s="177">
        <f>_xll.qlInterestRateIndexValueDate(Index1M,$H2024)</f>
        <v>53783</v>
      </c>
      <c r="J2024" s="182">
        <f>IFERROR(_xll.qlIndexFixing(Index1M,$H2024,TRUE,_xll.ohTrigger(RecalcTrigger,Trigger1M)),NA())</f>
        <v>1.1844806072398071E-2</v>
      </c>
      <c r="K2024" s="44">
        <f>IFERROR(_xll.qlIndexFixing(Index3M,H2024,TRUE,_xll.ohTrigger(RecalcTrigger,Trigger3M)),NA())</f>
        <v>1.2014556564530893E-2</v>
      </c>
      <c r="L2024" s="44">
        <f>IFERROR(_xll.qlIndexFixing(Index6M,$H2024,TRUE,_xll.ohTrigger(RecalcTrigger,Trigger6M)),NA())</f>
        <v>1.1852283190030035E-2</v>
      </c>
      <c r="M2024" s="183">
        <f>IFERROR(_xll.qlIndexFixing(Index1Y,$H2024,TRUE,_xll.ohTrigger(RecalcTrigger,Trigger1Y)),NA())</f>
        <v>1.2325036491163522E-2</v>
      </c>
      <c r="N2024" s="182">
        <f>IFERROR(_xll.qlIndexFixing(ONIndex1M,I2024,TRUE,_xll.ohTrigger(RecalcTrigger,Trigger1M)),NA())</f>
        <v>1.1844697635829959E-2</v>
      </c>
      <c r="O2024" s="44">
        <f>IFERROR(_xll.qlIndexFixing(ONIndex3M,I2024,TRUE,_xll.ohTrigger(RecalcTrigger,Trigger3M)),NA())</f>
        <v>1.2015569505523516E-2</v>
      </c>
      <c r="P2024" s="44">
        <f>IFERROR(_xll.qlIndexFixing(ONIndex6M,I2024,TRUE,_xll.ohTrigger(RecalcTrigger,Trigger6M)),NA())</f>
        <v>1.1871642918235281E-2</v>
      </c>
      <c r="Q2024" s="183">
        <f>IFERROR(_xll.qlIndexFixing(ONIndex1Y,I2024,TRUE,_xll.ohTrigger(RecalcTrigger,Trigger1Y)),NA())</f>
        <v>1.2341494931611408E-2</v>
      </c>
    </row>
    <row r="2025" spans="2:17" x14ac:dyDescent="0.2">
      <c r="B2025" s="39" t="s">
        <v>42</v>
      </c>
      <c r="D2025" s="42">
        <f>_xll.qlCalendarAdvance(Calendar,$D2024,B2025,"f",FALSE)</f>
        <v>53786</v>
      </c>
      <c r="E2025" s="177">
        <f>_xll.qlInterestRateIndexValueDate(IndexON,D2025)</f>
        <v>53786</v>
      </c>
      <c r="F2025" s="193">
        <f>IFERROR(_xll.qlIndexFixing(IndexON,D2025,TRUE,_xll.ohTrigger(RecalcTrigger,TriggerON)),NA())</f>
        <v>1.1858892488723072E-2</v>
      </c>
      <c r="H2025" s="42">
        <f>_xll.qlCalendarAdvance(Calendar,$H2024,B2025,"f",FALSE)</f>
        <v>53786</v>
      </c>
      <c r="I2025" s="177">
        <f>_xll.qlInterestRateIndexValueDate(Index1M,$H2025)</f>
        <v>53790</v>
      </c>
      <c r="J2025" s="182">
        <f>IFERROR(_xll.qlIndexFixing(Index1M,$H2025,TRUE,_xll.ohTrigger(RecalcTrigger,Trigger1M)),NA())</f>
        <v>1.184173196864613E-2</v>
      </c>
      <c r="K2025" s="44">
        <f>IFERROR(_xll.qlIndexFixing(Index3M,H2025,TRUE,_xll.ohTrigger(RecalcTrigger,Trigger3M)),NA())</f>
        <v>1.2011423869585244E-2</v>
      </c>
      <c r="L2025" s="44">
        <f>IFERROR(_xll.qlIndexFixing(Index6M,$H2025,TRUE,_xll.ohTrigger(RecalcTrigger,Trigger6M)),NA())</f>
        <v>1.1847970258783794E-2</v>
      </c>
      <c r="M2025" s="183">
        <f>IFERROR(_xll.qlIndexFixing(Index1Y,$H2025,TRUE,_xll.ohTrigger(RecalcTrigger,Trigger1Y)),NA())</f>
        <v>1.2321297883460104E-2</v>
      </c>
      <c r="N2025" s="182">
        <f>IFERROR(_xll.qlIndexFixing(ONIndex1M,I2025,TRUE,_xll.ohTrigger(RecalcTrigger,Trigger1M)),NA())</f>
        <v>1.184162062254579E-2</v>
      </c>
      <c r="O2025" s="44">
        <f>IFERROR(_xll.qlIndexFixing(ONIndex3M,I2025,TRUE,_xll.ohTrigger(RecalcTrigger,Trigger3M)),NA())</f>
        <v>1.2012514359227566E-2</v>
      </c>
      <c r="P2025" s="44">
        <f>IFERROR(_xll.qlIndexFixing(ONIndex6M,I2025,TRUE,_xll.ohTrigger(RecalcTrigger,Trigger6M)),NA())</f>
        <v>1.1867309663200487E-2</v>
      </c>
      <c r="Q2025" s="183">
        <f>IFERROR(_xll.qlIndexFixing(ONIndex1Y,I2025,TRUE,_xll.ohTrigger(RecalcTrigger,Trigger1Y)),NA())</f>
        <v>1.2338065023493883E-2</v>
      </c>
    </row>
    <row r="2026" spans="2:17" x14ac:dyDescent="0.2">
      <c r="B2026" s="39" t="s">
        <v>42</v>
      </c>
      <c r="D2026" s="42">
        <f>_xll.qlCalendarAdvance(Calendar,$D2025,B2026,"f",FALSE)</f>
        <v>53793</v>
      </c>
      <c r="E2026" s="177">
        <f>_xll.qlInterestRateIndexValueDate(IndexON,D2026)</f>
        <v>53793</v>
      </c>
      <c r="F2026" s="193">
        <f>IFERROR(_xll.qlIndexFixing(IndexON,D2026,TRUE,_xll.ohTrigger(RecalcTrigger,TriggerON)),NA())</f>
        <v>1.1855417790929579E-2</v>
      </c>
      <c r="H2026" s="42">
        <f>_xll.qlCalendarAdvance(Calendar,$H2025,B2026,"f",FALSE)</f>
        <v>53793</v>
      </c>
      <c r="I2026" s="177">
        <f>_xll.qlInterestRateIndexValueDate(Index1M,$H2026)</f>
        <v>53799</v>
      </c>
      <c r="J2026" s="182">
        <f>IFERROR(_xll.qlIndexFixing(Index1M,$H2026,TRUE,_xll.ohTrigger(RecalcTrigger,Trigger1M)),NA())</f>
        <v>1.1837727554938837E-2</v>
      </c>
      <c r="K2026" s="44">
        <f>IFERROR(_xll.qlIndexFixing(Index3M,H2026,TRUE,_xll.ohTrigger(RecalcTrigger,Trigger3M)),NA())</f>
        <v>1.2007379717064686E-2</v>
      </c>
      <c r="L2026" s="44">
        <f>IFERROR(_xll.qlIndexFixing(Index6M,$H2026,TRUE,_xll.ohTrigger(RecalcTrigger,Trigger6M)),NA())</f>
        <v>1.1842430595940376E-2</v>
      </c>
      <c r="M2026" s="183">
        <f>IFERROR(_xll.qlIndexFixing(Index1Y,$H2026,TRUE,_xll.ohTrigger(RecalcTrigger,Trigger1Y)),NA())</f>
        <v>1.2316475789904828E-2</v>
      </c>
      <c r="N2026" s="182">
        <f>IFERROR(_xll.qlIndexFixing(ONIndex1M,I2026,TRUE,_xll.ohTrigger(RecalcTrigger,Trigger1M)),NA())</f>
        <v>1.1837593583630124E-2</v>
      </c>
      <c r="O2026" s="44">
        <f>IFERROR(_xll.qlIndexFixing(ONIndex3M,I2026,TRUE,_xll.ohTrigger(RecalcTrigger,Trigger3M)),NA())</f>
        <v>1.2008531169662717E-2</v>
      </c>
      <c r="P2026" s="44">
        <f>IFERROR(_xll.qlIndexFixing(ONIndex6M,I2026,TRUE,_xll.ohTrigger(RecalcTrigger,Trigger6M)),NA())</f>
        <v>1.1861516058750965E-2</v>
      </c>
      <c r="Q2026" s="183">
        <f>IFERROR(_xll.qlIndexFixing(ONIndex1Y,I2026,TRUE,_xll.ohTrigger(RecalcTrigger,Trigger1Y)),NA())</f>
        <v>1.233357033974869E-2</v>
      </c>
    </row>
    <row r="2027" spans="2:17" x14ac:dyDescent="0.2">
      <c r="B2027" s="39" t="s">
        <v>42</v>
      </c>
      <c r="D2027" s="42">
        <f>_xll.qlCalendarAdvance(Calendar,$D2026,B2027,"f",FALSE)</f>
        <v>53800</v>
      </c>
      <c r="E2027" s="177">
        <f>_xll.qlInterestRateIndexValueDate(IndexON,D2027)</f>
        <v>53800</v>
      </c>
      <c r="F2027" s="193">
        <f>IFERROR(_xll.qlIndexFixing(IndexON,D2027,TRUE,_xll.ohTrigger(RecalcTrigger,TriggerON)),NA())</f>
        <v>1.1852265155001263E-2</v>
      </c>
      <c r="H2027" s="42">
        <f>_xll.qlCalendarAdvance(Calendar,$H2026,B2027,"f",FALSE)</f>
        <v>53800</v>
      </c>
      <c r="I2027" s="177">
        <f>_xll.qlInterestRateIndexValueDate(Index1M,$H2027)</f>
        <v>53804</v>
      </c>
      <c r="J2027" s="182">
        <f>IFERROR(_xll.qlIndexFixing(Index1M,$H2027,TRUE,_xll.ohTrigger(RecalcTrigger,Trigger1M)),NA())</f>
        <v>1.1835494429046634E-2</v>
      </c>
      <c r="K2027" s="44">
        <f>IFERROR(_xll.qlIndexFixing(Index3M,H2027,TRUE,_xll.ohTrigger(RecalcTrigger,Trigger3M)),NA())</f>
        <v>1.2005124982828885E-2</v>
      </c>
      <c r="L2027" s="44">
        <f>IFERROR(_xll.qlIndexFixing(Index6M,$H2027,TRUE,_xll.ohTrigger(RecalcTrigger,Trigger6M)),NA())</f>
        <v>1.1839355713542275E-2</v>
      </c>
      <c r="M2027" s="183">
        <f>IFERROR(_xll.qlIndexFixing(Index1Y,$H2027,TRUE,_xll.ohTrigger(RecalcTrigger,Trigger1Y)),NA())</f>
        <v>1.2313789395834355E-2</v>
      </c>
      <c r="N2027" s="182">
        <f>IFERROR(_xll.qlIndexFixing(ONIndex1M,I2027,TRUE,_xll.ohTrigger(RecalcTrigger,Trigger1M)),NA())</f>
        <v>1.1835431222353421E-2</v>
      </c>
      <c r="O2027" s="44">
        <f>IFERROR(_xll.qlIndexFixing(ONIndex3M,I2027,TRUE,_xll.ohTrigger(RecalcTrigger,Trigger3M)),NA())</f>
        <v>1.2006370912596154E-2</v>
      </c>
      <c r="P2027" s="44">
        <f>IFERROR(_xll.qlIndexFixing(ONIndex6M,I2027,TRUE,_xll.ohTrigger(RecalcTrigger,Trigger6M)),NA())</f>
        <v>1.185865343450665E-2</v>
      </c>
      <c r="Q2027" s="183">
        <f>IFERROR(_xll.qlIndexFixing(ONIndex1Y,I2027,TRUE,_xll.ohTrigger(RecalcTrigger,Trigger1Y)),NA())</f>
        <v>1.2331175332436217E-2</v>
      </c>
    </row>
    <row r="2028" spans="2:17" x14ac:dyDescent="0.2">
      <c r="B2028" s="39" t="s">
        <v>42</v>
      </c>
      <c r="D2028" s="42">
        <f>_xll.qlCalendarAdvance(Calendar,$D2027,B2028,"f",FALSE)</f>
        <v>53807</v>
      </c>
      <c r="E2028" s="177">
        <f>_xll.qlInterestRateIndexValueDate(IndexON,D2028)</f>
        <v>53807</v>
      </c>
      <c r="F2028" s="193">
        <f>IFERROR(_xll.qlIndexFixing(IndexON,D2028,TRUE,_xll.ohTrigger(RecalcTrigger,TriggerON)),NA())</f>
        <v>1.1848934490537033E-2</v>
      </c>
      <c r="H2028" s="42">
        <f>_xll.qlCalendarAdvance(Calendar,$H2027,B2028,"f",FALSE)</f>
        <v>53807</v>
      </c>
      <c r="I2028" s="177">
        <f>_xll.qlInterestRateIndexValueDate(Index1M,$H2028)</f>
        <v>53811</v>
      </c>
      <c r="J2028" s="182">
        <f>IFERROR(_xll.qlIndexFixing(Index1M,$H2028,TRUE,_xll.ohTrigger(RecalcTrigger,Trigger1M)),NA())</f>
        <v>1.1832357900588342E-2</v>
      </c>
      <c r="K2028" s="44">
        <f>IFERROR(_xll.qlIndexFixing(Index3M,H2028,TRUE,_xll.ohTrigger(RecalcTrigger,Trigger3M)),NA())</f>
        <v>1.2001958763860118E-2</v>
      </c>
      <c r="L2028" s="44">
        <f>IFERROR(_xll.qlIndexFixing(Index6M,$H2028,TRUE,_xll.ohTrigger(RecalcTrigger,Trigger6M)),NA())</f>
        <v>1.1835054149111719E-2</v>
      </c>
      <c r="M2028" s="183">
        <f>IFERROR(_xll.qlIndexFixing(Index1Y,$H2028,TRUE,_xll.ohTrigger(RecalcTrigger,Trigger1Y)),NA())</f>
        <v>1.2310019488569742E-2</v>
      </c>
      <c r="N2028" s="182">
        <f>IFERROR(_xll.qlIndexFixing(ONIndex1M,I2028,TRUE,_xll.ohTrigger(RecalcTrigger,Trigger1M)),NA())</f>
        <v>1.1831873216463507E-2</v>
      </c>
      <c r="O2028" s="44">
        <f>IFERROR(_xll.qlIndexFixing(ONIndex3M,I2028,TRUE,_xll.ohTrigger(RecalcTrigger,Trigger3M)),NA())</f>
        <v>1.2002840490721312E-2</v>
      </c>
      <c r="P2028" s="44">
        <f>IFERROR(_xll.qlIndexFixing(ONIndex6M,I2028,TRUE,_xll.ohTrigger(RecalcTrigger,Trigger6M)),NA())</f>
        <v>1.1853713234177832E-2</v>
      </c>
      <c r="Q2028" s="183">
        <f>IFERROR(_xll.qlIndexFixing(ONIndex1Y,I2028,TRUE,_xll.ohTrigger(RecalcTrigger,Trigger1Y)),NA())</f>
        <v>1.2327220448256071E-2</v>
      </c>
    </row>
    <row r="2029" spans="2:17" x14ac:dyDescent="0.2">
      <c r="B2029" s="39" t="s">
        <v>42</v>
      </c>
      <c r="D2029" s="42">
        <f>_xll.qlCalendarAdvance(Calendar,$D2028,B2029,"f",FALSE)</f>
        <v>53814</v>
      </c>
      <c r="E2029" s="177">
        <f>_xll.qlInterestRateIndexValueDate(IndexON,D2029)</f>
        <v>53814</v>
      </c>
      <c r="F2029" s="193">
        <f>IFERROR(_xll.qlIndexFixing(IndexON,D2029,TRUE,_xll.ohTrigger(RecalcTrigger,TriggerON)),NA())</f>
        <v>1.1845592480987932E-2</v>
      </c>
      <c r="H2029" s="42">
        <f>_xll.qlCalendarAdvance(Calendar,$H2028,B2029,"f",FALSE)</f>
        <v>53814</v>
      </c>
      <c r="I2029" s="177">
        <f>_xll.qlInterestRateIndexValueDate(Index1M,$H2029)</f>
        <v>53818</v>
      </c>
      <c r="J2029" s="182">
        <f>IFERROR(_xll.qlIndexFixing(Index1M,$H2029,TRUE,_xll.ohTrigger(RecalcTrigger,Trigger1M)),NA())</f>
        <v>1.1829177841286261E-2</v>
      </c>
      <c r="K2029" s="44">
        <f>IFERROR(_xll.qlIndexFixing(Index3M,H2029,TRUE,_xll.ohTrigger(RecalcTrigger,Trigger3M)),NA())</f>
        <v>1.1998751961743329E-2</v>
      </c>
      <c r="L2029" s="44">
        <f>IFERROR(_xll.qlIndexFixing(Index6M,$H2029,TRUE,_xll.ohTrigger(RecalcTrigger,Trigger6M)),NA())</f>
        <v>1.1830644795476837E-2</v>
      </c>
      <c r="M2029" s="183">
        <f>IFERROR(_xll.qlIndexFixing(Index1Y,$H2029,TRUE,_xll.ohTrigger(RecalcTrigger,Trigger1Y)),NA())</f>
        <v>1.2306239120776729E-2</v>
      </c>
      <c r="N2029" s="182">
        <f>IFERROR(_xll.qlIndexFixing(ONIndex1M,I2029,TRUE,_xll.ohTrigger(RecalcTrigger,Trigger1M)),NA())</f>
        <v>1.1829194577313018E-2</v>
      </c>
      <c r="O2029" s="44">
        <f>IFERROR(_xll.qlIndexFixing(ONIndex3M,I2029,TRUE,_xll.ohTrigger(RecalcTrigger,Trigger3M)),NA())</f>
        <v>1.2000183170277623E-2</v>
      </c>
      <c r="P2029" s="44">
        <f>IFERROR(_xll.qlIndexFixing(ONIndex6M,I2029,TRUE,_xll.ohTrigger(RecalcTrigger,Trigger6M)),NA())</f>
        <v>1.1850011078875511E-2</v>
      </c>
      <c r="Q2029" s="183">
        <f>IFERROR(_xll.qlIndexFixing(ONIndex1Y,I2029,TRUE,_xll.ohTrigger(RecalcTrigger,Trigger1Y)),NA())</f>
        <v>1.2324245717794113E-2</v>
      </c>
    </row>
    <row r="2030" spans="2:17" x14ac:dyDescent="0.2">
      <c r="B2030" s="39" t="s">
        <v>42</v>
      </c>
      <c r="D2030" s="42">
        <f>_xll.qlCalendarAdvance(Calendar,$D2029,B2030,"f",FALSE)</f>
        <v>53821</v>
      </c>
      <c r="E2030" s="177">
        <f>_xll.qlInterestRateIndexValueDate(IndexON,D2030)</f>
        <v>53821</v>
      </c>
      <c r="F2030" s="193">
        <f>IFERROR(_xll.qlIndexFixing(IndexON,D2030,TRUE,_xll.ohTrigger(RecalcTrigger,TriggerON)),NA())</f>
        <v>1.1842239116521824E-2</v>
      </c>
      <c r="H2030" s="42">
        <f>_xll.qlCalendarAdvance(Calendar,$H2029,B2030,"f",FALSE)</f>
        <v>53821</v>
      </c>
      <c r="I2030" s="177">
        <f>_xll.qlInterestRateIndexValueDate(Index1M,$H2030)</f>
        <v>53825</v>
      </c>
      <c r="J2030" s="182">
        <f>IFERROR(_xll.qlIndexFixing(Index1M,$H2030,TRUE,_xll.ohTrigger(RecalcTrigger,Trigger1M)),NA())</f>
        <v>1.1826016638139267E-2</v>
      </c>
      <c r="K2030" s="44">
        <f>IFERROR(_xll.qlIndexFixing(Index3M,H2030,TRUE,_xll.ohTrigger(RecalcTrigger,Trigger3M)),NA())</f>
        <v>1.1995562415667379E-2</v>
      </c>
      <c r="L2030" s="44">
        <f>IFERROR(_xll.qlIndexFixing(Index6M,$H2030,TRUE,_xll.ohTrigger(RecalcTrigger,Trigger6M)),NA())</f>
        <v>1.1826351076820561E-2</v>
      </c>
      <c r="M2030" s="183">
        <f>IFERROR(_xll.qlIndexFixing(Index1Y,$H2030,TRUE,_xll.ohTrigger(RecalcTrigger,Trigger1Y)),NA())</f>
        <v>1.2302448278786033E-2</v>
      </c>
      <c r="N2030" s="182">
        <f>IFERROR(_xll.qlIndexFixing(ONIndex1M,I2030,TRUE,_xll.ohTrigger(RecalcTrigger,Trigger1M)),NA())</f>
        <v>1.1826058507908854E-2</v>
      </c>
      <c r="O2030" s="44">
        <f>IFERROR(_xll.qlIndexFixing(ONIndex3M,I2030,TRUE,_xll.ohTrigger(RecalcTrigger,Trigger3M)),NA())</f>
        <v>1.1997072654352792E-2</v>
      </c>
      <c r="P2030" s="44">
        <f>IFERROR(_xll.qlIndexFixing(ONIndex6M,I2030,TRUE,_xll.ohTrigger(RecalcTrigger,Trigger6M)),NA())</f>
        <v>1.1845695165009218E-2</v>
      </c>
      <c r="Q2030" s="183">
        <f>IFERROR(_xll.qlIndexFixing(ONIndex1Y,I2030,TRUE,_xll.ohTrigger(RecalcTrigger,Trigger1Y)),NA())</f>
        <v>1.2320765905196041E-2</v>
      </c>
    </row>
    <row r="2031" spans="2:17" x14ac:dyDescent="0.2">
      <c r="B2031" s="39" t="s">
        <v>42</v>
      </c>
      <c r="D2031" s="42">
        <f>_xll.qlCalendarAdvance(Calendar,$D2030,B2031,"f",FALSE)</f>
        <v>53828</v>
      </c>
      <c r="E2031" s="177">
        <f>_xll.qlInterestRateIndexValueDate(IndexON,D2031)</f>
        <v>53828</v>
      </c>
      <c r="F2031" s="193">
        <f>IFERROR(_xll.qlIndexFixing(IndexON,D2031,TRUE,_xll.ohTrigger(RecalcTrigger,TriggerON)),NA())</f>
        <v>1.1838874387146703E-2</v>
      </c>
      <c r="H2031" s="42">
        <f>_xll.qlCalendarAdvance(Calendar,$H2030,B2031,"f",FALSE)</f>
        <v>53828</v>
      </c>
      <c r="I2031" s="177">
        <f>_xll.qlInterestRateIndexValueDate(Index1M,$H2031)</f>
        <v>53832</v>
      </c>
      <c r="J2031" s="182">
        <f>IFERROR(_xll.qlIndexFixing(Index1M,$H2031,TRUE,_xll.ohTrigger(RecalcTrigger,Trigger1M)),NA())</f>
        <v>1.182284355471229E-2</v>
      </c>
      <c r="K2031" s="44">
        <f>IFERROR(_xll.qlIndexFixing(Index3M,H2031,TRUE,_xll.ohTrigger(RecalcTrigger,Trigger3M)),NA())</f>
        <v>1.1992361639286048E-2</v>
      </c>
      <c r="L2031" s="44">
        <f>IFERROR(_xll.qlIndexFixing(Index6M,$H2031,TRUE,_xll.ohTrigger(RecalcTrigger,Trigger6M)),NA())</f>
        <v>1.182206124818129E-2</v>
      </c>
      <c r="M2031" s="183">
        <f>IFERROR(_xll.qlIndexFixing(Index1Y,$H2031,TRUE,_xll.ohTrigger(RecalcTrigger,Trigger1Y)),NA())</f>
        <v>1.2298646948927712E-2</v>
      </c>
      <c r="N2031" s="182">
        <f>IFERROR(_xll.qlIndexFixing(ONIndex1M,I2031,TRUE,_xll.ohTrigger(RecalcTrigger,Trigger1M)),NA())</f>
        <v>1.1822910591501312E-2</v>
      </c>
      <c r="O2031" s="44">
        <f>IFERROR(_xll.qlIndexFixing(ONIndex3M,I2031,TRUE,_xll.ohTrigger(RecalcTrigger,Trigger3M)),NA())</f>
        <v>1.1993951023718807E-2</v>
      </c>
      <c r="P2031" s="44">
        <f>IFERROR(_xll.qlIndexFixing(ONIndex6M,I2031,TRUE,_xll.ohTrigger(RecalcTrigger,Trigger6M)),NA())</f>
        <v>1.1841382793429389E-2</v>
      </c>
      <c r="Q2031" s="183">
        <f>IFERROR(_xll.qlIndexFixing(ONIndex1Y,I2031,TRUE,_xll.ohTrigger(RecalcTrigger,Trigger1Y)),NA())</f>
        <v>1.231727607069466E-2</v>
      </c>
    </row>
    <row r="2032" spans="2:17" x14ac:dyDescent="0.2">
      <c r="B2032" s="39" t="s">
        <v>42</v>
      </c>
      <c r="D2032" s="42">
        <f>_xll.qlCalendarAdvance(Calendar,$D2031,B2032,"f",FALSE)</f>
        <v>53835</v>
      </c>
      <c r="E2032" s="177">
        <f>_xll.qlInterestRateIndexValueDate(IndexON,D2032)</f>
        <v>53835</v>
      </c>
      <c r="F2032" s="193">
        <f>IFERROR(_xll.qlIndexFixing(IndexON,D2032,TRUE,_xll.ohTrigger(RecalcTrigger,TriggerON)),NA())</f>
        <v>1.1835498283030432E-2</v>
      </c>
      <c r="H2032" s="42">
        <f>_xll.qlCalendarAdvance(Calendar,$H2031,B2032,"f",FALSE)</f>
        <v>53835</v>
      </c>
      <c r="I2032" s="177">
        <f>_xll.qlInterestRateIndexValueDate(Index1M,$H2032)</f>
        <v>53839</v>
      </c>
      <c r="J2032" s="182">
        <f>IFERROR(_xll.qlIndexFixing(Index1M,$H2032,TRUE,_xll.ohTrigger(RecalcTrigger,Trigger1M)),NA())</f>
        <v>1.181965857902781E-2</v>
      </c>
      <c r="K2032" s="44">
        <f>IFERROR(_xll.qlIndexFixing(Index3M,H2032,TRUE,_xll.ohTrigger(RecalcTrigger,Trigger3M)),NA())</f>
        <v>1.19891496190215E-2</v>
      </c>
      <c r="L2032" s="44">
        <f>IFERROR(_xll.qlIndexFixing(Index6M,$H2032,TRUE,_xll.ohTrigger(RecalcTrigger,Trigger6M)),NA())</f>
        <v>1.1817775334340939E-2</v>
      </c>
      <c r="M2032" s="183">
        <f>IFERROR(_xll.qlIndexFixing(Index1Y,$H2032,TRUE,_xll.ohTrigger(RecalcTrigger,Trigger1Y)),NA())</f>
        <v>1.2294835117533796E-2</v>
      </c>
      <c r="N2032" s="182">
        <f>IFERROR(_xll.qlIndexFixing(ONIndex1M,I2032,TRUE,_xll.ohTrigger(RecalcTrigger,Trigger1M)),NA())</f>
        <v>1.1819750815940111E-2</v>
      </c>
      <c r="O2032" s="44">
        <f>IFERROR(_xll.qlIndexFixing(ONIndex3M,I2032,TRUE,_xll.ohTrigger(RecalcTrigger,Trigger3M)),NA())</f>
        <v>1.1990818264946412E-2</v>
      </c>
      <c r="P2032" s="44">
        <f>IFERROR(_xll.qlIndexFixing(ONIndex6M,I2032,TRUE,_xll.ohTrigger(RecalcTrigger,Trigger6M)),NA())</f>
        <v>1.1837073988676394E-2</v>
      </c>
      <c r="Q2032" s="183">
        <f>IFERROR(_xll.qlIndexFixing(ONIndex1Y,I2032,TRUE,_xll.ohTrigger(RecalcTrigger,Trigger1Y)),NA())</f>
        <v>1.2313776200940652E-2</v>
      </c>
    </row>
    <row r="2033" spans="2:17" x14ac:dyDescent="0.2">
      <c r="B2033" s="39" t="s">
        <v>42</v>
      </c>
      <c r="D2033" s="42">
        <f>_xll.qlCalendarAdvance(Calendar,$D2032,B2033,"f",FALSE)</f>
        <v>53842</v>
      </c>
      <c r="E2033" s="177">
        <f>_xll.qlInterestRateIndexValueDate(IndexON,D2033)</f>
        <v>53842</v>
      </c>
      <c r="F2033" s="193">
        <f>IFERROR(_xll.qlIndexFixing(IndexON,D2033,TRUE,_xll.ohTrigger(RecalcTrigger,TriggerON)),NA())</f>
        <v>1.1832110794260942E-2</v>
      </c>
      <c r="H2033" s="42">
        <f>_xll.qlCalendarAdvance(Calendar,$H2032,B2033,"f",FALSE)</f>
        <v>53842</v>
      </c>
      <c r="I2033" s="177">
        <f>_xll.qlInterestRateIndexValueDate(Index1M,$H2033)</f>
        <v>53846</v>
      </c>
      <c r="J2033" s="182">
        <f>IFERROR(_xll.qlIndexFixing(Index1M,$H2033,TRUE,_xll.ohTrigger(RecalcTrigger,Trigger1M)),NA())</f>
        <v>1.1816497192300268E-2</v>
      </c>
      <c r="K2033" s="44">
        <f>IFERROR(_xll.qlIndexFixing(Index3M,H2033,TRUE,_xll.ohTrigger(RecalcTrigger,Trigger3M)),NA())</f>
        <v>1.1985926341295902E-2</v>
      </c>
      <c r="L2033" s="44">
        <f>IFERROR(_xll.qlIndexFixing(Index6M,$H2033,TRUE,_xll.ohTrigger(RecalcTrigger,Trigger6M)),NA())</f>
        <v>1.1813604400156781E-2</v>
      </c>
      <c r="M2033" s="183">
        <f>IFERROR(_xll.qlIndexFixing(Index1Y,$H2033,TRUE,_xll.ohTrigger(RecalcTrigger,Trigger1Y)),NA())</f>
        <v>1.2291012770935651E-2</v>
      </c>
      <c r="N2033" s="182">
        <f>IFERROR(_xll.qlIndexFixing(ONIndex1M,I2033,TRUE,_xll.ohTrigger(RecalcTrigger,Trigger1M)),NA())</f>
        <v>1.1816579169234842E-2</v>
      </c>
      <c r="O2033" s="44">
        <f>IFERROR(_xll.qlIndexFixing(ONIndex3M,I2033,TRUE,_xll.ohTrigger(RecalcTrigger,Trigger3M)),NA())</f>
        <v>1.1987674364286605E-2</v>
      </c>
      <c r="P2033" s="44">
        <f>IFERROR(_xll.qlIndexFixing(ONIndex6M,I2033,TRUE,_xll.ohTrigger(RecalcTrigger,Trigger6M)),NA())</f>
        <v>1.1832768775530411E-2</v>
      </c>
      <c r="Q2033" s="183">
        <f>IFERROR(_xll.qlIndexFixing(ONIndex1Y,I2033,TRUE,_xll.ohTrigger(RecalcTrigger,Trigger1Y)),NA())</f>
        <v>1.2310266282185012E-2</v>
      </c>
    </row>
    <row r="2034" spans="2:17" x14ac:dyDescent="0.2">
      <c r="B2034" s="39" t="s">
        <v>42</v>
      </c>
      <c r="D2034" s="42">
        <f>_xll.qlCalendarAdvance(Calendar,$D2033,B2034,"f",FALSE)</f>
        <v>53849</v>
      </c>
      <c r="E2034" s="177">
        <f>_xll.qlInterestRateIndexValueDate(IndexON,D2034)</f>
        <v>53849</v>
      </c>
      <c r="F2034" s="193">
        <f>IFERROR(_xll.qlIndexFixing(IndexON,D2034,TRUE,_xll.ohTrigger(RecalcTrigger,TriggerON)),NA())</f>
        <v>1.1828711910846224E-2</v>
      </c>
      <c r="H2034" s="42">
        <f>_xll.qlCalendarAdvance(Calendar,$H2033,B2034,"f",FALSE)</f>
        <v>53849</v>
      </c>
      <c r="I2034" s="177">
        <f>_xll.qlInterestRateIndexValueDate(Index1M,$H2034)</f>
        <v>53853</v>
      </c>
      <c r="J2034" s="182">
        <f>IFERROR(_xll.qlIndexFixing(Index1M,$H2034,TRUE,_xll.ohTrigger(RecalcTrigger,Trigger1M)),NA())</f>
        <v>1.1813289353537648E-2</v>
      </c>
      <c r="K2034" s="44">
        <f>IFERROR(_xll.qlIndexFixing(Index3M,H2034,TRUE,_xll.ohTrigger(RecalcTrigger,Trigger3M)),NA())</f>
        <v>1.1982691792530552E-2</v>
      </c>
      <c r="L2034" s="44">
        <f>IFERROR(_xll.qlIndexFixing(Index6M,$H2034,TRUE,_xll.ohTrigger(RecalcTrigger,Trigger6M)),NA())</f>
        <v>1.1809326238478312E-2</v>
      </c>
      <c r="M2034" s="183">
        <f>IFERROR(_xll.qlIndexFixing(Index1Y,$H2034,TRUE,_xll.ohTrigger(RecalcTrigger,Trigger1Y)),NA())</f>
        <v>1.2287179895466181E-2</v>
      </c>
      <c r="N2034" s="182">
        <f>IFERROR(_xll.qlIndexFixing(ONIndex1M,I2034,TRUE,_xll.ohTrigger(RecalcTrigger,Trigger1M)),NA())</f>
        <v>1.1813395639395097E-2</v>
      </c>
      <c r="O2034" s="44">
        <f>IFERROR(_xll.qlIndexFixing(ONIndex3M,I2034,TRUE,_xll.ohTrigger(RecalcTrigger,Trigger3M)),NA())</f>
        <v>1.1984519308549935E-2</v>
      </c>
      <c r="P2034" s="44">
        <f>IFERROR(_xll.qlIndexFixing(ONIndex6M,I2034,TRUE,_xll.ohTrigger(RecalcTrigger,Trigger6M)),NA())</f>
        <v>1.1828467178611746E-2</v>
      </c>
      <c r="Q2034" s="183">
        <f>IFERROR(_xll.qlIndexFixing(ONIndex1Y,I2034,TRUE,_xll.ohTrigger(RecalcTrigger,Trigger1Y)),NA())</f>
        <v>1.2306746300838611E-2</v>
      </c>
    </row>
    <row r="2035" spans="2:17" x14ac:dyDescent="0.2">
      <c r="B2035" s="39" t="s">
        <v>42</v>
      </c>
      <c r="D2035" s="42">
        <f>_xll.qlCalendarAdvance(Calendar,$D2034,B2035,"f",FALSE)</f>
        <v>53856</v>
      </c>
      <c r="E2035" s="177">
        <f>_xll.qlInterestRateIndexValueDate(IndexON,D2035)</f>
        <v>53856</v>
      </c>
      <c r="F2035" s="193">
        <f>IFERROR(_xll.qlIndexFixing(IndexON,D2035,TRUE,_xll.ohTrigger(RecalcTrigger,TriggerON)),NA())</f>
        <v>1.1825301622954143E-2</v>
      </c>
      <c r="H2035" s="42">
        <f>_xll.qlCalendarAdvance(Calendar,$H2034,B2035,"f",FALSE)</f>
        <v>53856</v>
      </c>
      <c r="I2035" s="177">
        <f>_xll.qlInterestRateIndexValueDate(Index1M,$H2035)</f>
        <v>53860</v>
      </c>
      <c r="J2035" s="182">
        <f>IFERROR(_xll.qlIndexFixing(Index1M,$H2035,TRUE,_xll.ohTrigger(RecalcTrigger,Trigger1M)),NA())</f>
        <v>1.1810069587771643E-2</v>
      </c>
      <c r="K2035" s="44">
        <f>IFERROR(_xll.qlIndexFixing(Index3M,H2035,TRUE,_xll.ohTrigger(RecalcTrigger,Trigger3M)),NA())</f>
        <v>1.1979445959146743E-2</v>
      </c>
      <c r="L2035" s="44">
        <f>IFERROR(_xll.qlIndexFixing(Index6M,$H2035,TRUE,_xll.ohTrigger(RecalcTrigger,Trigger6M)),NA())</f>
        <v>1.1805052063993805E-2</v>
      </c>
      <c r="M2035" s="183">
        <f>IFERROR(_xll.qlIndexFixing(Index1Y,$H2035,TRUE,_xll.ohTrigger(RecalcTrigger,Trigger1Y)),NA())</f>
        <v>1.2283336477457846E-2</v>
      </c>
      <c r="N2035" s="182">
        <f>IFERROR(_xll.qlIndexFixing(ONIndex1M,I2035,TRUE,_xll.ohTrigger(RecalcTrigger,Trigger1M)),NA())</f>
        <v>1.181020021435053E-2</v>
      </c>
      <c r="O2035" s="44">
        <f>IFERROR(_xll.qlIndexFixing(ONIndex3M,I2035,TRUE,_xll.ohTrigger(RecalcTrigger,Trigger3M)),NA())</f>
        <v>1.1981353083747592E-2</v>
      </c>
      <c r="P2035" s="44">
        <f>IFERROR(_xll.qlIndexFixing(ONIndex6M,I2035,TRUE,_xll.ohTrigger(RecalcTrigger,Trigger6M)),NA())</f>
        <v>1.1824169222540704E-2</v>
      </c>
      <c r="Q2035" s="183">
        <f>IFERROR(_xll.qlIndexFixing(ONIndex1Y,I2035,TRUE,_xll.ohTrigger(RecalcTrigger,Trigger1Y)),NA())</f>
        <v>1.2303216243232384E-2</v>
      </c>
    </row>
    <row r="2036" spans="2:17" x14ac:dyDescent="0.2">
      <c r="B2036" s="39" t="s">
        <v>42</v>
      </c>
      <c r="D2036" s="42">
        <f>_xll.qlCalendarAdvance(Calendar,$D2035,B2036,"f",FALSE)</f>
        <v>53863</v>
      </c>
      <c r="E2036" s="177">
        <f>_xll.qlInterestRateIndexValueDate(IndexON,D2036)</f>
        <v>53863</v>
      </c>
      <c r="F2036" s="193">
        <f>IFERROR(_xll.qlIndexFixing(IndexON,D2036,TRUE,_xll.ohTrigger(RecalcTrigger,TriggerON)),NA())</f>
        <v>1.1821879920752565E-2</v>
      </c>
      <c r="H2036" s="42">
        <f>_xll.qlCalendarAdvance(Calendar,$H2035,B2036,"f",FALSE)</f>
        <v>53863</v>
      </c>
      <c r="I2036" s="177">
        <f>_xll.qlInterestRateIndexValueDate(Index1M,$H2036)</f>
        <v>53867</v>
      </c>
      <c r="J2036" s="182">
        <f>IFERROR(_xll.qlIndexFixing(Index1M,$H2036,TRUE,_xll.ohTrigger(RecalcTrigger,Trigger1M)),NA())</f>
        <v>1.1806837883017174E-2</v>
      </c>
      <c r="K2036" s="44">
        <f>IFERROR(_xll.qlIndexFixing(Index3M,H2036,TRUE,_xll.ohTrigger(RecalcTrigger,Trigger3M)),NA())</f>
        <v>1.1976188827568381E-2</v>
      </c>
      <c r="L2036" s="44">
        <f>IFERROR(_xll.qlIndexFixing(Index6M,$H2036,TRUE,_xll.ohTrigger(RecalcTrigger,Trigger6M)),NA())</f>
        <v>1.1800781901485187E-2</v>
      </c>
      <c r="M2036" s="183">
        <f>IFERROR(_xll.qlIndexFixing(Index1Y,$H2036,TRUE,_xll.ohTrigger(RecalcTrigger,Trigger1Y)),NA())</f>
        <v>1.2279482503244859E-2</v>
      </c>
      <c r="N2036" s="182">
        <f>IFERROR(_xll.qlIndexFixing(ONIndex1M,I2036,TRUE,_xll.ohTrigger(RecalcTrigger,Trigger1M)),NA())</f>
        <v>1.1806992882510414E-2</v>
      </c>
      <c r="O2036" s="44">
        <f>IFERROR(_xll.qlIndexFixing(ONIndex3M,I2036,TRUE,_xll.ohTrigger(RecalcTrigger,Trigger3M)),NA())</f>
        <v>1.1978175676610192E-2</v>
      </c>
      <c r="P2036" s="44">
        <f>IFERROR(_xll.qlIndexFixing(ONIndex6M,I2036,TRUE,_xll.ohTrigger(RecalcTrigger,Trigger6M)),NA())</f>
        <v>1.1819874932017527E-2</v>
      </c>
      <c r="Q2036" s="183">
        <f>IFERROR(_xll.qlIndexFixing(ONIndex1Y,I2036,TRUE,_xll.ohTrigger(RecalcTrigger,Trigger1Y)),NA())</f>
        <v>1.2299676095777201E-2</v>
      </c>
    </row>
    <row r="2037" spans="2:17" x14ac:dyDescent="0.2">
      <c r="B2037" s="39" t="s">
        <v>42</v>
      </c>
      <c r="D2037" s="42">
        <f>_xll.qlCalendarAdvance(Calendar,$D2036,B2037,"f",FALSE)</f>
        <v>53870</v>
      </c>
      <c r="E2037" s="177">
        <f>_xll.qlInterestRateIndexValueDate(IndexON,D2037)</f>
        <v>53870</v>
      </c>
      <c r="F2037" s="193">
        <f>IFERROR(_xll.qlIndexFixing(IndexON,D2037,TRUE,_xll.ohTrigger(RecalcTrigger,TriggerON)),NA())</f>
        <v>1.181844679408961E-2</v>
      </c>
      <c r="H2037" s="42">
        <f>_xll.qlCalendarAdvance(Calendar,$H2036,B2037,"f",FALSE)</f>
        <v>53870</v>
      </c>
      <c r="I2037" s="177">
        <f>_xll.qlInterestRateIndexValueDate(Index1M,$H2037)</f>
        <v>53874</v>
      </c>
      <c r="J2037" s="182">
        <f>IFERROR(_xll.qlIndexFixing(Index1M,$H2037,TRUE,_xll.ohTrigger(RecalcTrigger,Trigger1M)),NA())</f>
        <v>1.1803554897140474E-2</v>
      </c>
      <c r="K2037" s="44">
        <f>IFERROR(_xll.qlIndexFixing(Index3M,H2037,TRUE,_xll.ohTrigger(RecalcTrigger,Trigger3M)),NA())</f>
        <v>1.1972920384215891E-2</v>
      </c>
      <c r="L2037" s="44">
        <f>IFERROR(_xll.qlIndexFixing(Index6M,$H2037,TRUE,_xll.ohTrigger(RecalcTrigger,Trigger6M)),NA())</f>
        <v>1.1796294946379083E-2</v>
      </c>
      <c r="M2037" s="183">
        <f>IFERROR(_xll.qlIndexFixing(Index1Y,$H2037,TRUE,_xll.ohTrigger(RecalcTrigger,Trigger1Y)),NA())</f>
        <v>1.2275617959160335E-2</v>
      </c>
      <c r="N2037" s="182">
        <f>IFERROR(_xll.qlIndexFixing(ONIndex1M,I2037,TRUE,_xll.ohTrigger(RecalcTrigger,Trigger1M)),NA())</f>
        <v>1.1803773631324788E-2</v>
      </c>
      <c r="O2037" s="44">
        <f>IFERROR(_xll.qlIndexFixing(ONIndex3M,I2037,TRUE,_xll.ohTrigger(RecalcTrigger,Trigger3M)),NA())</f>
        <v>1.1974987073388732E-2</v>
      </c>
      <c r="P2037" s="44">
        <f>IFERROR(_xll.qlIndexFixing(ONIndex6M,I2037,TRUE,_xll.ohTrigger(RecalcTrigger,Trigger6M)),NA())</f>
        <v>1.1815584331502649E-2</v>
      </c>
      <c r="Q2037" s="183">
        <f>IFERROR(_xll.qlIndexFixing(ONIndex1Y,I2037,TRUE,_xll.ohTrigger(RecalcTrigger,Trigger1Y)),NA())</f>
        <v>1.2296125844803996E-2</v>
      </c>
    </row>
    <row r="2038" spans="2:17" x14ac:dyDescent="0.2">
      <c r="B2038" s="39" t="s">
        <v>42</v>
      </c>
      <c r="D2038" s="42">
        <f>_xll.qlCalendarAdvance(Calendar,$D2037,B2038,"f",FALSE)</f>
        <v>53877</v>
      </c>
      <c r="E2038" s="177">
        <f>_xll.qlInterestRateIndexValueDate(IndexON,D2038)</f>
        <v>53877</v>
      </c>
      <c r="F2038" s="193">
        <f>IFERROR(_xll.qlIndexFixing(IndexON,D2038,TRUE,_xll.ohTrigger(RecalcTrigger,TriggerON)),NA())</f>
        <v>1.1815002233372951E-2</v>
      </c>
      <c r="H2038" s="42">
        <f>_xll.qlCalendarAdvance(Calendar,$H2037,B2038,"f",FALSE)</f>
        <v>53877</v>
      </c>
      <c r="I2038" s="177">
        <f>_xll.qlInterestRateIndexValueDate(Index1M,$H2038)</f>
        <v>53881</v>
      </c>
      <c r="J2038" s="182">
        <f>IFERROR(_xll.qlIndexFixing(Index1M,$H2038,TRUE,_xll.ohTrigger(RecalcTrigger,Trigger1M)),NA())</f>
        <v>1.1800298316169133E-2</v>
      </c>
      <c r="K2038" s="44">
        <f>IFERROR(_xll.qlIndexFixing(Index3M,H2038,TRUE,_xll.ohTrigger(RecalcTrigger,Trigger3M)),NA())</f>
        <v>1.196964061551405E-2</v>
      </c>
      <c r="L2038" s="44">
        <f>IFERROR(_xll.qlIndexFixing(Index6M,$H2038,TRUE,_xll.ohTrigger(RecalcTrigger,Trigger6M)),NA())</f>
        <v>1.1792143449869506E-2</v>
      </c>
      <c r="M2038" s="183">
        <f>IFERROR(_xll.qlIndexFixing(Index1Y,$H2038,TRUE,_xll.ohTrigger(RecalcTrigger,Trigger1Y)),NA())</f>
        <v>1.2271742831540233E-2</v>
      </c>
      <c r="N2038" s="182">
        <f>IFERROR(_xll.qlIndexFixing(ONIndex1M,I2038,TRUE,_xll.ohTrigger(RecalcTrigger,Trigger1M)),NA())</f>
        <v>1.1800542449282858E-2</v>
      </c>
      <c r="O2038" s="44">
        <f>IFERROR(_xll.qlIndexFixing(ONIndex3M,I2038,TRUE,_xll.ohTrigger(RecalcTrigger,Trigger3M)),NA())</f>
        <v>1.1971787260653954E-2</v>
      </c>
      <c r="P2038" s="44">
        <f>IFERROR(_xll.qlIndexFixing(ONIndex6M,I2038,TRUE,_xll.ohTrigger(RecalcTrigger,Trigger6M)),NA())</f>
        <v>1.1811297446095992E-2</v>
      </c>
      <c r="Q2038" s="183">
        <f>IFERROR(_xll.qlIndexFixing(ONIndex1Y,I2038,TRUE,_xll.ohTrigger(RecalcTrigger,Trigger1Y)),NA())</f>
        <v>1.229256547688351E-2</v>
      </c>
    </row>
    <row r="2039" spans="2:17" x14ac:dyDescent="0.2">
      <c r="B2039" s="39" t="s">
        <v>42</v>
      </c>
      <c r="D2039" s="42">
        <f>_xll.qlCalendarAdvance(Calendar,$D2038,B2039,"f",FALSE)</f>
        <v>53884</v>
      </c>
      <c r="E2039" s="177">
        <f>_xll.qlInterestRateIndexValueDate(IndexON,D2039)</f>
        <v>53884</v>
      </c>
      <c r="F2039" s="193">
        <f>IFERROR(_xll.qlIndexFixing(IndexON,D2039,TRUE,_xll.ohTrigger(RecalcTrigger,TriggerON)),NA())</f>
        <v>1.1811546228450709E-2</v>
      </c>
      <c r="H2039" s="42">
        <f>_xll.qlCalendarAdvance(Calendar,$H2038,B2039,"f",FALSE)</f>
        <v>53884</v>
      </c>
      <c r="I2039" s="177">
        <f>_xll.qlInterestRateIndexValueDate(Index1M,$H2039)</f>
        <v>53888</v>
      </c>
      <c r="J2039" s="182">
        <f>IFERROR(_xll.qlIndexFixing(Index1M,$H2039,TRUE,_xll.ohTrigger(RecalcTrigger,Trigger1M)),NA())</f>
        <v>1.1797029759033217E-2</v>
      </c>
      <c r="K2039" s="44">
        <f>IFERROR(_xll.qlIndexFixing(Index3M,H2039,TRUE,_xll.ohTrigger(RecalcTrigger,Trigger3M)),NA())</f>
        <v>1.1966349507880674E-2</v>
      </c>
      <c r="L2039" s="44">
        <f>IFERROR(_xll.qlIndexFixing(Index6M,$H2039,TRUE,_xll.ohTrigger(RecalcTrigger,Trigger6M)),NA())</f>
        <v>1.1787885633515231E-2</v>
      </c>
      <c r="M2039" s="183">
        <f>IFERROR(_xll.qlIndexFixing(Index1Y,$H2039,TRUE,_xll.ohTrigger(RecalcTrigger,Trigger1Y)),NA())</f>
        <v>1.2267857106718546E-2</v>
      </c>
      <c r="N2039" s="182">
        <f>IFERROR(_xll.qlIndexFixing(ONIndex1M,I2039,TRUE,_xll.ohTrigger(RecalcTrigger,Trigger1M)),NA())</f>
        <v>1.1797299324154409E-2</v>
      </c>
      <c r="O2039" s="44">
        <f>IFERROR(_xll.qlIndexFixing(ONIndex3M,I2039,TRUE,_xll.ohTrigger(RecalcTrigger,Trigger3M)),NA())</f>
        <v>1.1968576224576921E-2</v>
      </c>
      <c r="P2039" s="44">
        <f>IFERROR(_xll.qlIndexFixing(ONIndex6M,I2039,TRUE,_xll.ohTrigger(RecalcTrigger,Trigger6M)),NA())</f>
        <v>1.1807014300018182E-2</v>
      </c>
      <c r="Q2039" s="183">
        <f>IFERROR(_xll.qlIndexFixing(ONIndex1Y,I2039,TRUE,_xll.ohTrigger(RecalcTrigger,Trigger1Y)),NA())</f>
        <v>1.2288994978266743E-2</v>
      </c>
    </row>
    <row r="2040" spans="2:17" x14ac:dyDescent="0.2">
      <c r="B2040" s="39" t="s">
        <v>42</v>
      </c>
      <c r="D2040" s="42">
        <f>_xll.qlCalendarAdvance(Calendar,$D2039,B2040,"f",FALSE)</f>
        <v>53891</v>
      </c>
      <c r="E2040" s="177">
        <f>_xll.qlInterestRateIndexValueDate(IndexON,D2040)</f>
        <v>53891</v>
      </c>
      <c r="F2040" s="193">
        <f>IFERROR(_xll.qlIndexFixing(IndexON,D2040,TRUE,_xll.ohTrigger(RecalcTrigger,TriggerON)),NA())</f>
        <v>1.1808078769410812E-2</v>
      </c>
      <c r="H2040" s="42">
        <f>_xll.qlCalendarAdvance(Calendar,$H2039,B2040,"f",FALSE)</f>
        <v>53891</v>
      </c>
      <c r="I2040" s="177">
        <f>_xll.qlInterestRateIndexValueDate(Index1M,$H2040)</f>
        <v>53895</v>
      </c>
      <c r="J2040" s="182">
        <f>IFERROR(_xll.qlIndexFixing(Index1M,$H2040,TRUE,_xll.ohTrigger(RecalcTrigger,Trigger1M)),NA())</f>
        <v>1.1793749213747472E-2</v>
      </c>
      <c r="K2040" s="44">
        <f>IFERROR(_xll.qlIndexFixing(Index3M,H2040,TRUE,_xll.ohTrigger(RecalcTrigger,Trigger3M)),NA())</f>
        <v>1.1963047047744015E-2</v>
      </c>
      <c r="L2040" s="44">
        <f>IFERROR(_xll.qlIndexFixing(Index6M,$H2040,TRUE,_xll.ohTrigger(RecalcTrigger,Trigger6M)),NA())</f>
        <v>1.1783631930213031E-2</v>
      </c>
      <c r="M2040" s="183">
        <f>IFERROR(_xll.qlIndexFixing(Index1Y,$H2040,TRUE,_xll.ohTrigger(RecalcTrigger,Trigger1Y)),NA())</f>
        <v>1.2263960771031229E-2</v>
      </c>
      <c r="N2040" s="182">
        <f>IFERROR(_xll.qlIndexFixing(ONIndex1M,I2040,TRUE,_xll.ohTrigger(RecalcTrigger,Trigger1M)),NA())</f>
        <v>1.1794044244028967E-2</v>
      </c>
      <c r="O2040" s="44">
        <f>IFERROR(_xll.qlIndexFixing(ONIndex3M,I2040,TRUE,_xll.ohTrigger(RecalcTrigger,Trigger3M)),NA())</f>
        <v>1.1965353952048119E-2</v>
      </c>
      <c r="P2040" s="44">
        <f>IFERROR(_xll.qlIndexFixing(ONIndex6M,I2040,TRUE,_xll.ohTrigger(RecalcTrigger,Trigger6M)),NA())</f>
        <v>1.1802734918129332E-2</v>
      </c>
      <c r="Q2040" s="183">
        <f>IFERROR(_xll.qlIndexFixing(ONIndex1Y,I2040,TRUE,_xll.ohTrigger(RecalcTrigger,Trigger1Y)),NA())</f>
        <v>1.2285414335284628E-2</v>
      </c>
    </row>
    <row r="2041" spans="2:17" x14ac:dyDescent="0.2">
      <c r="B2041" s="39" t="s">
        <v>42</v>
      </c>
      <c r="D2041" s="42">
        <f>_xll.qlCalendarAdvance(Calendar,$D2040,B2041,"f",FALSE)</f>
        <v>53898</v>
      </c>
      <c r="E2041" s="177">
        <f>_xll.qlInterestRateIndexValueDate(IndexON,D2041)</f>
        <v>53898</v>
      </c>
      <c r="F2041" s="193">
        <f>IFERROR(_xll.qlIndexFixing(IndexON,D2041,TRUE,_xll.ohTrigger(RecalcTrigger,TriggerON)),NA())</f>
        <v>1.1804599846501063E-2</v>
      </c>
      <c r="H2041" s="42">
        <f>_xll.qlCalendarAdvance(Calendar,$H2040,B2041,"f",FALSE)</f>
        <v>53898</v>
      </c>
      <c r="I2041" s="177">
        <f>_xll.qlInterestRateIndexValueDate(Index1M,$H2041)</f>
        <v>53902</v>
      </c>
      <c r="J2041" s="182">
        <f>IFERROR(_xll.qlIndexFixing(Index1M,$H2041,TRUE,_xll.ohTrigger(RecalcTrigger,Trigger1M)),NA())</f>
        <v>1.1790456668326649E-2</v>
      </c>
      <c r="K2041" s="44">
        <f>IFERROR(_xll.qlIndexFixing(Index3M,H2041,TRUE,_xll.ohTrigger(RecalcTrigger,Trigger3M)),NA())</f>
        <v>1.1959733221522759E-2</v>
      </c>
      <c r="L2041" s="44">
        <f>IFERROR(_xll.qlIndexFixing(Index6M,$H2041,TRUE,_xll.ohTrigger(RecalcTrigger,Trigger6M)),NA())</f>
        <v>1.1779382364743515E-2</v>
      </c>
      <c r="M2041" s="183">
        <f>IFERROR(_xll.qlIndexFixing(Index1Y,$H2041,TRUE,_xll.ohTrigger(RecalcTrigger,Trigger1Y)),NA())</f>
        <v>1.2260053810814898E-2</v>
      </c>
      <c r="N2041" s="182">
        <f>IFERROR(_xll.qlIndexFixing(ONIndex1M,I2041,TRUE,_xll.ohTrigger(RecalcTrigger,Trigger1M)),NA())</f>
        <v>1.1790777196916125E-2</v>
      </c>
      <c r="O2041" s="44">
        <f>IFERROR(_xll.qlIndexFixing(ONIndex3M,I2041,TRUE,_xll.ohTrigger(RecalcTrigger,Trigger3M)),NA())</f>
        <v>1.1962120428998801E-2</v>
      </c>
      <c r="P2041" s="44">
        <f>IFERROR(_xll.qlIndexFixing(ONIndex6M,I2041,TRUE,_xll.ohTrigger(RecalcTrigger,Trigger6M)),NA())</f>
        <v>1.179845932520962E-2</v>
      </c>
      <c r="Q2041" s="183">
        <f>IFERROR(_xll.qlIndexFixing(ONIndex1Y,I2041,TRUE,_xll.ohTrigger(RecalcTrigger,Trigger1Y)),NA())</f>
        <v>1.2281823534427971E-2</v>
      </c>
    </row>
    <row r="2042" spans="2:17" x14ac:dyDescent="0.2">
      <c r="B2042" s="39" t="s">
        <v>42</v>
      </c>
      <c r="D2042" s="42">
        <f>_xll.qlCalendarAdvance(Calendar,$D2041,B2042,"f",FALSE)</f>
        <v>53905</v>
      </c>
      <c r="E2042" s="177">
        <f>_xll.qlInterestRateIndexValueDate(IndexON,D2042)</f>
        <v>53905</v>
      </c>
      <c r="F2042" s="193">
        <f>IFERROR(_xll.qlIndexFixing(IndexON,D2042,TRUE,_xll.ohTrigger(RecalcTrigger,TriggerON)),NA())</f>
        <v>1.1801109449729452E-2</v>
      </c>
      <c r="H2042" s="42">
        <f>_xll.qlCalendarAdvance(Calendar,$H2041,B2042,"f",FALSE)</f>
        <v>53905</v>
      </c>
      <c r="I2042" s="177">
        <f>_xll.qlInterestRateIndexValueDate(Index1M,$H2042)</f>
        <v>53909</v>
      </c>
      <c r="J2042" s="182">
        <f>IFERROR(_xll.qlIndexFixing(Index1M,$H2042,TRUE,_xll.ohTrigger(RecalcTrigger,Trigger1M)),NA())</f>
        <v>1.1787152110780337E-2</v>
      </c>
      <c r="K2042" s="44">
        <f>IFERROR(_xll.qlIndexFixing(Index3M,H2042,TRUE,_xll.ohTrigger(RecalcTrigger,Trigger3M)),NA())</f>
        <v>1.1956408015641681E-2</v>
      </c>
      <c r="L2042" s="44">
        <f>IFERROR(_xll.qlIndexFixing(Index6M,$H2042,TRUE,_xll.ohTrigger(RecalcTrigger,Trigger6M)),NA())</f>
        <v>1.1775136961887729E-2</v>
      </c>
      <c r="M2042" s="183">
        <f>IFERROR(_xll.qlIndexFixing(Index1Y,$H2042,TRUE,_xll.ohTrigger(RecalcTrigger,Trigger1Y)),NA())</f>
        <v>1.225613621240638E-2</v>
      </c>
      <c r="N2042" s="182">
        <f>IFERROR(_xll.qlIndexFixing(ONIndex1M,I2042,TRUE,_xll.ohTrigger(RecalcTrigger,Trigger1M)),NA())</f>
        <v>1.1787498170745536E-2</v>
      </c>
      <c r="O2042" s="44">
        <f>IFERROR(_xll.qlIndexFixing(ONIndex3M,I2042,TRUE,_xll.ohTrigger(RecalcTrigger,Trigger3M)),NA())</f>
        <v>1.1958875642319455E-2</v>
      </c>
      <c r="P2042" s="44">
        <f>IFERROR(_xll.qlIndexFixing(ONIndex6M,I2042,TRUE,_xll.ohTrigger(RecalcTrigger,Trigger6M)),NA())</f>
        <v>1.1794187545639545E-2</v>
      </c>
      <c r="Q2042" s="183">
        <f>IFERROR(_xll.qlIndexFixing(ONIndex1Y,I2042,TRUE,_xll.ohTrigger(RecalcTrigger,Trigger1Y)),NA())</f>
        <v>1.2278222561947771E-2</v>
      </c>
    </row>
    <row r="2043" spans="2:17" x14ac:dyDescent="0.2">
      <c r="B2043" s="39" t="s">
        <v>42</v>
      </c>
      <c r="D2043" s="42">
        <f>_xll.qlCalendarAdvance(Calendar,$D2042,B2043,"f",FALSE)</f>
        <v>53912</v>
      </c>
      <c r="E2043" s="177">
        <f>_xll.qlInterestRateIndexValueDate(IndexON,D2043)</f>
        <v>53912</v>
      </c>
      <c r="F2043" s="193">
        <f>IFERROR(_xll.qlIndexFixing(IndexON,D2043,TRUE,_xll.ohTrigger(RecalcTrigger,TriggerON)),NA())</f>
        <v>1.1797607569103974E-2</v>
      </c>
      <c r="H2043" s="42">
        <f>_xll.qlCalendarAdvance(Calendar,$H2042,B2043,"f",FALSE)</f>
        <v>53912</v>
      </c>
      <c r="I2043" s="177">
        <f>_xll.qlInterestRateIndexValueDate(Index1M,$H2043)</f>
        <v>53916</v>
      </c>
      <c r="J2043" s="182">
        <f>IFERROR(_xll.qlIndexFixing(Index1M,$H2043,TRUE,_xll.ohTrigger(RecalcTrigger,Trigger1M)),NA())</f>
        <v>1.1783835529128442E-2</v>
      </c>
      <c r="K2043" s="44">
        <f>IFERROR(_xll.qlIndexFixing(Index3M,H2043,TRUE,_xll.ohTrigger(RecalcTrigger,Trigger3M)),NA())</f>
        <v>1.1953071416523813E-2</v>
      </c>
      <c r="L2043" s="44">
        <f>IFERROR(_xll.qlIndexFixing(Index6M,$H2043,TRUE,_xll.ohTrigger(RecalcTrigger,Trigger6M)),NA())</f>
        <v>1.1770895746425855E-2</v>
      </c>
      <c r="M2043" s="183">
        <f>IFERROR(_xll.qlIndexFixing(Index1Y,$H2043,TRUE,_xll.ohTrigger(RecalcTrigger,Trigger1Y)),NA())</f>
        <v>1.2252207962142945E-2</v>
      </c>
      <c r="N2043" s="182">
        <f>IFERROR(_xll.qlIndexFixing(ONIndex1M,I2043,TRUE,_xll.ohTrigger(RecalcTrigger,Trigger1M)),NA())</f>
        <v>1.1784207153606729E-2</v>
      </c>
      <c r="O2043" s="44">
        <f>IFERROR(_xll.qlIndexFixing(ONIndex3M,I2043,TRUE,_xll.ohTrigger(RecalcTrigger,Trigger3M)),NA())</f>
        <v>1.1955619578261079E-2</v>
      </c>
      <c r="P2043" s="44">
        <f>IFERROR(_xll.qlIndexFixing(ONIndex6M,I2043,TRUE,_xll.ohTrigger(RecalcTrigger,Trigger6M)),NA())</f>
        <v>1.1789919604199284E-2</v>
      </c>
      <c r="Q2043" s="183">
        <f>IFERROR(_xll.qlIndexFixing(ONIndex1Y,I2043,TRUE,_xll.ohTrigger(RecalcTrigger,Trigger1Y)),NA())</f>
        <v>1.2274611404254898E-2</v>
      </c>
    </row>
    <row r="2044" spans="2:17" x14ac:dyDescent="0.2">
      <c r="B2044" s="39" t="s">
        <v>42</v>
      </c>
      <c r="D2044" s="42">
        <f>_xll.qlCalendarAdvance(Calendar,$D2043,B2044,"f",FALSE)</f>
        <v>53919</v>
      </c>
      <c r="E2044" s="177">
        <f>_xll.qlInterestRateIndexValueDate(IndexON,D2044)</f>
        <v>53919</v>
      </c>
      <c r="F2044" s="193">
        <f>IFERROR(_xll.qlIndexFixing(IndexON,D2044,TRUE,_xll.ohTrigger(RecalcTrigger,TriggerON)),NA())</f>
        <v>1.1794094194872429E-2</v>
      </c>
      <c r="H2044" s="42">
        <f>_xll.qlCalendarAdvance(Calendar,$H2043,B2044,"f",FALSE)</f>
        <v>53919</v>
      </c>
      <c r="I2044" s="177">
        <f>_xll.qlInterestRateIndexValueDate(Index1M,$H2044)</f>
        <v>53923</v>
      </c>
      <c r="J2044" s="182">
        <f>IFERROR(_xll.qlIndexFixing(Index1M,$H2044,TRUE,_xll.ohTrigger(RecalcTrigger,Trigger1M)),NA())</f>
        <v>1.1780506911380557E-2</v>
      </c>
      <c r="K2044" s="44">
        <f>IFERROR(_xll.qlIndexFixing(Index3M,H2044,TRUE,_xll.ohTrigger(RecalcTrigger,Trigger3M)),NA())</f>
        <v>1.1949723410591322E-2</v>
      </c>
      <c r="L2044" s="44">
        <f>IFERROR(_xll.qlIndexFixing(Index6M,$H2044,TRUE,_xll.ohTrigger(RecalcTrigger,Trigger6M)),NA())</f>
        <v>1.1766658743138069E-2</v>
      </c>
      <c r="M2044" s="183">
        <f>IFERROR(_xll.qlIndexFixing(Index1Y,$H2044,TRUE,_xll.ohTrigger(RecalcTrigger,Trigger1Y)),NA())</f>
        <v>1.2248269046362734E-2</v>
      </c>
      <c r="N2044" s="182">
        <f>IFERROR(_xll.qlIndexFixing(ONIndex1M,I2044,TRUE,_xll.ohTrigger(RecalcTrigger,Trigger1M)),NA())</f>
        <v>1.1780904133589232E-2</v>
      </c>
      <c r="O2044" s="44">
        <f>IFERROR(_xll.qlIndexFixing(ONIndex3M,I2044,TRUE,_xll.ohTrigger(RecalcTrigger,Trigger3M)),NA())</f>
        <v>1.1952352223154605E-2</v>
      </c>
      <c r="P2044" s="44">
        <f>IFERROR(_xll.qlIndexFixing(ONIndex6M,I2044,TRUE,_xll.ohTrigger(RecalcTrigger,Trigger6M)),NA())</f>
        <v>1.1785655525669014E-2</v>
      </c>
      <c r="Q2044" s="183">
        <f>IFERROR(_xll.qlIndexFixing(ONIndex1Y,I2044,TRUE,_xll.ohTrigger(RecalcTrigger,Trigger1Y)),NA())</f>
        <v>1.2270990047920094E-2</v>
      </c>
    </row>
    <row r="2045" spans="2:17" x14ac:dyDescent="0.2">
      <c r="B2045" s="39" t="s">
        <v>42</v>
      </c>
      <c r="D2045" s="42">
        <f>_xll.qlCalendarAdvance(Calendar,$D2044,B2045,"f",FALSE)</f>
        <v>53926</v>
      </c>
      <c r="E2045" s="177">
        <f>_xll.qlInterestRateIndexValueDate(IndexON,D2045)</f>
        <v>53926</v>
      </c>
      <c r="F2045" s="193">
        <f>IFERROR(_xll.qlIndexFixing(IndexON,D2045,TRUE,_xll.ohTrigger(RecalcTrigger,TriggerON)),NA())</f>
        <v>1.1790569317122745E-2</v>
      </c>
      <c r="H2045" s="42">
        <f>_xll.qlCalendarAdvance(Calendar,$H2044,B2045,"f",FALSE)</f>
        <v>53926</v>
      </c>
      <c r="I2045" s="177">
        <f>_xll.qlInterestRateIndexValueDate(Index1M,$H2045)</f>
        <v>53930</v>
      </c>
      <c r="J2045" s="182">
        <f>IFERROR(_xll.qlIndexFixing(Index1M,$H2045,TRUE,_xll.ohTrigger(RecalcTrigger,Trigger1M)),NA())</f>
        <v>1.1777166245556588E-2</v>
      </c>
      <c r="K2045" s="44">
        <f>IFERROR(_xll.qlIndexFixing(Index3M,H2045,TRUE,_xll.ohTrigger(RecalcTrigger,Trigger3M)),NA())</f>
        <v>1.194636398426898E-2</v>
      </c>
      <c r="L2045" s="44">
        <f>IFERROR(_xll.qlIndexFixing(Index6M,$H2045,TRUE,_xll.ohTrigger(RecalcTrigger,Trigger6M)),NA())</f>
        <v>1.1762425976804549E-2</v>
      </c>
      <c r="M2045" s="183">
        <f>IFERROR(_xll.qlIndexFixing(Index1Y,$H2045,TRUE,_xll.ohTrigger(RecalcTrigger,Trigger1Y)),NA())</f>
        <v>1.224431945140389E-2</v>
      </c>
      <c r="N2045" s="182">
        <f>IFERROR(_xll.qlIndexFixing(ONIndex1M,I2045,TRUE,_xll.ohTrigger(RecalcTrigger,Trigger1M)),NA())</f>
        <v>1.1777589098622698E-2</v>
      </c>
      <c r="O2045" s="44">
        <f>IFERROR(_xll.qlIndexFixing(ONIndex3M,I2045,TRUE,_xll.ohTrigger(RecalcTrigger,Trigger3M)),NA())</f>
        <v>1.1949073563570778E-2</v>
      </c>
      <c r="P2045" s="44">
        <f>IFERROR(_xll.qlIndexFixing(ONIndex6M,I2045,TRUE,_xll.ohTrigger(RecalcTrigger,Trigger6M)),NA())</f>
        <v>1.178139533450917E-2</v>
      </c>
      <c r="Q2045" s="183">
        <f>IFERROR(_xll.qlIndexFixing(ONIndex1Y,I2045,TRUE,_xll.ohTrigger(RecalcTrigger,Trigger1Y)),NA())</f>
        <v>1.2267358479114421E-2</v>
      </c>
    </row>
    <row r="2046" spans="2:17" x14ac:dyDescent="0.2">
      <c r="B2046" s="39" t="s">
        <v>42</v>
      </c>
      <c r="D2046" s="42">
        <f>_xll.qlCalendarAdvance(Calendar,$D2045,B2046,"f",FALSE)</f>
        <v>53933</v>
      </c>
      <c r="E2046" s="177">
        <f>_xll.qlInterestRateIndexValueDate(IndexON,D2046)</f>
        <v>53933</v>
      </c>
      <c r="F2046" s="193">
        <f>IFERROR(_xll.qlIndexFixing(IndexON,D2046,TRUE,_xll.ohTrigger(RecalcTrigger,TriggerON)),NA())</f>
        <v>1.1787032925782981E-2</v>
      </c>
      <c r="H2046" s="42">
        <f>_xll.qlCalendarAdvance(Calendar,$H2045,B2046,"f",FALSE)</f>
        <v>53933</v>
      </c>
      <c r="I2046" s="177">
        <f>_xll.qlInterestRateIndexValueDate(Index1M,$H2046)</f>
        <v>53937</v>
      </c>
      <c r="J2046" s="182">
        <f>IFERROR(_xll.qlIndexFixing(Index1M,$H2046,TRUE,_xll.ohTrigger(RecalcTrigger,Trigger1M)),NA())</f>
        <v>1.1773861554245535E-2</v>
      </c>
      <c r="K2046" s="44">
        <f>IFERROR(_xll.qlIndexFixing(Index3M,H2046,TRUE,_xll.ohTrigger(RecalcTrigger,Trigger3M)),NA())</f>
        <v>1.1943038151961174E-2</v>
      </c>
      <c r="L2046" s="44">
        <f>IFERROR(_xll.qlIndexFixing(Index6M,$H2046,TRUE,_xll.ohTrigger(RecalcTrigger,Trigger6M)),NA())</f>
        <v>1.1758415316104515E-2</v>
      </c>
      <c r="M2046" s="183">
        <f>IFERROR(_xll.qlIndexFixing(Index1Y,$H2046,TRUE,_xll.ohTrigger(RecalcTrigger,Trigger1Y)),NA())</f>
        <v>1.2240359163605862E-2</v>
      </c>
      <c r="N2046" s="182">
        <f>IFERROR(_xll.qlIndexFixing(ONIndex1M,I2046,TRUE,_xll.ohTrigger(RecalcTrigger,Trigger1M)),NA())</f>
        <v>1.1774262036716721E-2</v>
      </c>
      <c r="O2046" s="44">
        <f>IFERROR(_xll.qlIndexFixing(ONIndex3M,I2046,TRUE,_xll.ohTrigger(RecalcTrigger,Trigger3M)),NA())</f>
        <v>1.1945783585760594E-2</v>
      </c>
      <c r="P2046" s="44">
        <f>IFERROR(_xll.qlIndexFixing(ONIndex6M,I2046,TRUE,_xll.ohTrigger(RecalcTrigger,Trigger6M)),NA())</f>
        <v>1.177713905549993E-2</v>
      </c>
      <c r="Q2046" s="183">
        <f>IFERROR(_xll.qlIndexFixing(ONIndex1Y,I2046,TRUE,_xll.ohTrigger(RecalcTrigger,Trigger1Y)),NA())</f>
        <v>1.2263716684248749E-2</v>
      </c>
    </row>
    <row r="2047" spans="2:17" x14ac:dyDescent="0.2">
      <c r="B2047" s="39" t="s">
        <v>42</v>
      </c>
      <c r="D2047" s="42">
        <f>_xll.qlCalendarAdvance(Calendar,$D2046,B2047,"f",FALSE)</f>
        <v>53940</v>
      </c>
      <c r="E2047" s="177">
        <f>_xll.qlInterestRateIndexValueDate(IndexON,D2047)</f>
        <v>53940</v>
      </c>
      <c r="F2047" s="193">
        <f>IFERROR(_xll.qlIndexFixing(IndexON,D2047,TRUE,_xll.ohTrigger(RecalcTrigger,TriggerON)),NA())</f>
        <v>1.1783485011100936E-2</v>
      </c>
      <c r="H2047" s="42">
        <f>_xll.qlCalendarAdvance(Calendar,$H2046,B2047,"f",FALSE)</f>
        <v>53940</v>
      </c>
      <c r="I2047" s="177">
        <f>_xll.qlInterestRateIndexValueDate(Index1M,$H2047)</f>
        <v>53944</v>
      </c>
      <c r="J2047" s="182">
        <f>IFERROR(_xll.qlIndexFixing(Index1M,$H2047,TRUE,_xll.ohTrigger(RecalcTrigger,Trigger1M)),NA())</f>
        <v>1.1770497729562734E-2</v>
      </c>
      <c r="K2047" s="44">
        <f>IFERROR(_xll.qlIndexFixing(Index3M,H2047,TRUE,_xll.ohTrigger(RecalcTrigger,Trigger3M)),NA())</f>
        <v>1.1939656776371975E-2</v>
      </c>
      <c r="L2047" s="44">
        <f>IFERROR(_xll.qlIndexFixing(Index6M,$H2047,TRUE,_xll.ohTrigger(RecalcTrigger,Trigger6M)),NA())</f>
        <v>1.1754190743817797E-2</v>
      </c>
      <c r="M2047" s="183">
        <f>IFERROR(_xll.qlIndexFixing(Index1Y,$H2047,TRUE,_xll.ohTrigger(RecalcTrigger,Trigger1Y)),NA())</f>
        <v>1.2236388169307886E-2</v>
      </c>
      <c r="N2047" s="182">
        <f>IFERROR(_xll.qlIndexFixing(ONIndex1M,I2047,TRUE,_xll.ohTrigger(RecalcTrigger,Trigger1M)),NA())</f>
        <v>1.1770922935960826E-2</v>
      </c>
      <c r="O2047" s="44">
        <f>IFERROR(_xll.qlIndexFixing(ONIndex3M,I2047,TRUE,_xll.ohTrigger(RecalcTrigger,Trigger3M)),NA())</f>
        <v>1.1942482276374733E-2</v>
      </c>
      <c r="P2047" s="44">
        <f>IFERROR(_xll.qlIndexFixing(ONIndex6M,I2047,TRUE,_xll.ohTrigger(RecalcTrigger,Trigger6M)),NA())</f>
        <v>1.1772886713261599E-2</v>
      </c>
      <c r="Q2047" s="183">
        <f>IFERROR(_xll.qlIndexFixing(ONIndex1Y,I2047,TRUE,_xll.ohTrigger(RecalcTrigger,Trigger1Y)),NA())</f>
        <v>1.2260064649733948E-2</v>
      </c>
    </row>
    <row r="2048" spans="2:17" x14ac:dyDescent="0.2">
      <c r="B2048" s="39" t="s">
        <v>42</v>
      </c>
      <c r="D2048" s="42">
        <f>_xll.qlCalendarAdvance(Calendar,$D2047,B2048,"f",FALSE)</f>
        <v>53947</v>
      </c>
      <c r="E2048" s="177">
        <f>_xll.qlInterestRateIndexValueDate(IndexON,D2048)</f>
        <v>53947</v>
      </c>
      <c r="F2048" s="193">
        <f>IFERROR(_xll.qlIndexFixing(IndexON,D2048,TRUE,_xll.ohTrigger(RecalcTrigger,TriggerON)),NA())</f>
        <v>1.1779925562924731E-2</v>
      </c>
      <c r="H2048" s="42">
        <f>_xll.qlCalendarAdvance(Calendar,$H2047,B2048,"f",FALSE)</f>
        <v>53947</v>
      </c>
      <c r="I2048" s="177">
        <f>_xll.qlInterestRateIndexValueDate(Index1M,$H2048)</f>
        <v>53951</v>
      </c>
      <c r="J2048" s="182">
        <f>IFERROR(_xll.qlIndexFixing(Index1M,$H2048,TRUE,_xll.ohTrigger(RecalcTrigger,Trigger1M)),NA())</f>
        <v>1.1767121822065185E-2</v>
      </c>
      <c r="K2048" s="44">
        <f>IFERROR(_xll.qlIndexFixing(Index3M,H2048,TRUE,_xll.ohTrigger(RecalcTrigger,Trigger3M)),NA())</f>
        <v>1.1936263940977363E-2</v>
      </c>
      <c r="L2048" s="44">
        <f>IFERROR(_xll.qlIndexFixing(Index6M,$H2048,TRUE,_xll.ohTrigger(RecalcTrigger,Trigger6M)),NA())</f>
        <v>1.1749970478906194E-2</v>
      </c>
      <c r="M2048" s="183">
        <f>IFERROR(_xll.qlIndexFixing(Index1Y,$H2048,TRUE,_xll.ohTrigger(RecalcTrigger,Trigger1Y)),NA())</f>
        <v>1.2232406454850723E-2</v>
      </c>
      <c r="N2048" s="182">
        <f>IFERROR(_xll.qlIndexFixing(ONIndex1M,I2048,TRUE,_xll.ohTrigger(RecalcTrigger,Trigger1M)),NA())</f>
        <v>1.1767571784284669E-2</v>
      </c>
      <c r="O2048" s="44">
        <f>IFERROR(_xll.qlIndexFixing(ONIndex3M,I2048,TRUE,_xll.ohTrigger(RecalcTrigger,Trigger3M)),NA())</f>
        <v>1.1939169621584256E-2</v>
      </c>
      <c r="P2048" s="44">
        <f>IFERROR(_xll.qlIndexFixing(ONIndex6M,I2048,TRUE,_xll.ohTrigger(RecalcTrigger,Trigger6M)),NA())</f>
        <v>1.1768638332494419E-2</v>
      </c>
      <c r="Q2048" s="183">
        <f>IFERROR(_xll.qlIndexFixing(ONIndex1Y,I2048,TRUE,_xll.ohTrigger(RecalcTrigger,Trigger1Y)),NA())</f>
        <v>1.2256402361980889E-2</v>
      </c>
    </row>
    <row r="2049" spans="2:17" x14ac:dyDescent="0.2">
      <c r="B2049" s="39" t="s">
        <v>42</v>
      </c>
      <c r="D2049" s="42">
        <f>_xll.qlCalendarAdvance(Calendar,$D2048,B2049,"f",FALSE)</f>
        <v>53954</v>
      </c>
      <c r="E2049" s="177">
        <f>_xll.qlInterestRateIndexValueDate(IndexON,D2049)</f>
        <v>53954</v>
      </c>
      <c r="F2049" s="193">
        <f>IFERROR(_xll.qlIndexFixing(IndexON,D2049,TRUE,_xll.ohTrigger(RecalcTrigger,TriggerON)),NA())</f>
        <v>1.177635457166204E-2</v>
      </c>
      <c r="H2049" s="42">
        <f>_xll.qlCalendarAdvance(Calendar,$H2048,B2049,"f",FALSE)</f>
        <v>53954</v>
      </c>
      <c r="I2049" s="177">
        <f>_xll.qlInterestRateIndexValueDate(Index1M,$H2049)</f>
        <v>53958</v>
      </c>
      <c r="J2049" s="182">
        <f>IFERROR(_xll.qlIndexFixing(Index1M,$H2049,TRUE,_xll.ohTrigger(RecalcTrigger,Trigger1M)),NA())</f>
        <v>1.1763733819762479E-2</v>
      </c>
      <c r="K2049" s="44">
        <f>IFERROR(_xll.qlIndexFixing(Index3M,H2049,TRUE,_xll.ohTrigger(RecalcTrigger,Trigger3M)),NA())</f>
        <v>1.1932859632205778E-2</v>
      </c>
      <c r="L2049" s="44">
        <f>IFERROR(_xll.qlIndexFixing(Index6M,$H2049,TRUE,_xll.ohTrigger(RecalcTrigger,Trigger6M)),NA())</f>
        <v>1.1745754546146372E-2</v>
      </c>
      <c r="M2049" s="183">
        <f>IFERROR(_xll.qlIndexFixing(Index1Y,$H2049,TRUE,_xll.ohTrigger(RecalcTrigger,Trigger1Y)),NA())</f>
        <v>1.2228414006574918E-2</v>
      </c>
      <c r="N2049" s="182">
        <f>IFERROR(_xll.qlIndexFixing(ONIndex1M,I2049,TRUE,_xll.ohTrigger(RecalcTrigger,Trigger1M)),NA())</f>
        <v>1.1764208569697843E-2</v>
      </c>
      <c r="O2049" s="44">
        <f>IFERROR(_xll.qlIndexFixing(ONIndex3M,I2049,TRUE,_xll.ohTrigger(RecalcTrigger,Trigger3M)),NA())</f>
        <v>1.1935845608199713E-2</v>
      </c>
      <c r="P2049" s="44">
        <f>IFERROR(_xll.qlIndexFixing(ONIndex6M,I2049,TRUE,_xll.ohTrigger(RecalcTrigger,Trigger6M)),NA())</f>
        <v>1.176439393773876E-2</v>
      </c>
      <c r="Q2049" s="183">
        <f>IFERROR(_xll.qlIndexFixing(ONIndex1Y,I2049,TRUE,_xll.ohTrigger(RecalcTrigger,Trigger1Y)),NA())</f>
        <v>1.2252729807320506E-2</v>
      </c>
    </row>
    <row r="2050" spans="2:17" x14ac:dyDescent="0.2">
      <c r="B2050" s="39" t="s">
        <v>42</v>
      </c>
      <c r="D2050" s="42">
        <f>_xll.qlCalendarAdvance(Calendar,$D2049,B2050,"f",FALSE)</f>
        <v>53961</v>
      </c>
      <c r="E2050" s="177">
        <f>_xll.qlInterestRateIndexValueDate(IndexON,D2050)</f>
        <v>53961</v>
      </c>
      <c r="F2050" s="193">
        <f>IFERROR(_xll.qlIndexFixing(IndexON,D2050,TRUE,_xll.ohTrigger(RecalcTrigger,TriggerON)),NA())</f>
        <v>1.1772772027240919E-2</v>
      </c>
      <c r="H2050" s="42">
        <f>_xll.qlCalendarAdvance(Calendar,$H2049,B2050,"f",FALSE)</f>
        <v>53961</v>
      </c>
      <c r="I2050" s="177">
        <f>_xll.qlInterestRateIndexValueDate(Index1M,$H2050)</f>
        <v>53965</v>
      </c>
      <c r="J2050" s="182">
        <f>IFERROR(_xll.qlIndexFixing(Index1M,$H2050,TRUE,_xll.ohTrigger(RecalcTrigger,Trigger1M)),NA())</f>
        <v>1.176028177575493E-2</v>
      </c>
      <c r="K2050" s="44">
        <f>IFERROR(_xll.qlIndexFixing(Index3M,H2050,TRUE,_xll.ohTrigger(RecalcTrigger,Trigger3M)),NA())</f>
        <v>1.1929395071626131E-2</v>
      </c>
      <c r="L2050" s="44">
        <f>IFERROR(_xll.qlIndexFixing(Index6M,$H2050,TRUE,_xll.ohTrigger(RecalcTrigger,Trigger6M)),NA())</f>
        <v>1.1741434760734167E-2</v>
      </c>
      <c r="M2050" s="183">
        <f>IFERROR(_xll.qlIndexFixing(Index1Y,$H2050,TRUE,_xll.ohTrigger(RecalcTrigger,Trigger1Y)),NA())</f>
        <v>1.2224410810821668E-2</v>
      </c>
      <c r="N2050" s="182">
        <f>IFERROR(_xll.qlIndexFixing(ONIndex1M,I2050,TRUE,_xll.ohTrigger(RecalcTrigger,Trigger1M)),NA())</f>
        <v>1.1760833280289873E-2</v>
      </c>
      <c r="O2050" s="44">
        <f>IFERROR(_xll.qlIndexFixing(ONIndex3M,I2050,TRUE,_xll.ohTrigger(RecalcTrigger,Trigger3M)),NA())</f>
        <v>1.193251022255204E-2</v>
      </c>
      <c r="P2050" s="44">
        <f>IFERROR(_xll.qlIndexFixing(ONIndex6M,I2050,TRUE,_xll.ohTrigger(RecalcTrigger,Trigger6M)),NA())</f>
        <v>1.1760153553854735E-2</v>
      </c>
      <c r="Q2050" s="183">
        <f>IFERROR(_xll.qlIndexFixing(ONIndex1Y,I2050,TRUE,_xll.ohTrigger(RecalcTrigger,Trigger1Y)),NA())</f>
        <v>1.2249046972243605E-2</v>
      </c>
    </row>
    <row r="2051" spans="2:17" x14ac:dyDescent="0.2">
      <c r="B2051" s="39" t="s">
        <v>42</v>
      </c>
      <c r="D2051" s="42">
        <f>_xll.qlCalendarAdvance(Calendar,$D2050,B2051,"f",FALSE)</f>
        <v>53968</v>
      </c>
      <c r="E2051" s="177">
        <f>_xll.qlInterestRateIndexValueDate(IndexON,D2051)</f>
        <v>53968</v>
      </c>
      <c r="F2051" s="193">
        <f>IFERROR(_xll.qlIndexFixing(IndexON,D2051,TRUE,_xll.ohTrigger(RecalcTrigger,TriggerON)),NA())</f>
        <v>1.1769177919829232E-2</v>
      </c>
      <c r="H2051" s="42">
        <f>_xll.qlCalendarAdvance(Calendar,$H2050,B2051,"f",FALSE)</f>
        <v>53968</v>
      </c>
      <c r="I2051" s="177">
        <f>_xll.qlInterestRateIndexValueDate(Index1M,$H2051)</f>
        <v>53972</v>
      </c>
      <c r="J2051" s="182">
        <f>IFERROR(_xll.qlIndexFixing(Index1M,$H2051,TRUE,_xll.ohTrigger(RecalcTrigger,Trigger1M)),NA())</f>
        <v>1.1756868569758381E-2</v>
      </c>
      <c r="K2051" s="44">
        <f>IFERROR(_xll.qlIndexFixing(Index3M,H2051,TRUE,_xll.ohTrigger(RecalcTrigger,Trigger3M)),NA())</f>
        <v>1.1925966837858829E-2</v>
      </c>
      <c r="L2051" s="44">
        <f>IFERROR(_xll.qlIndexFixing(Index6M,$H2051,TRUE,_xll.ohTrigger(RecalcTrigger,Trigger6M)),NA())</f>
        <v>1.1737227751459011E-2</v>
      </c>
      <c r="M2051" s="183">
        <f>IFERROR(_xll.qlIndexFixing(Index1Y,$H2051,TRUE,_xll.ohTrigger(RecalcTrigger,Trigger1Y)),NA())</f>
        <v>1.2220396853933049E-2</v>
      </c>
      <c r="N2051" s="182">
        <f>IFERROR(_xll.qlIndexFixing(ONIndex1M,I2051,TRUE,_xll.ohTrigger(RecalcTrigger,Trigger1M)),NA())</f>
        <v>1.1757445904070352E-2</v>
      </c>
      <c r="O2051" s="44">
        <f>IFERROR(_xll.qlIndexFixing(ONIndex3M,I2051,TRUE,_xll.ohTrigger(RecalcTrigger,Trigger3M)),NA())</f>
        <v>1.1929163450812297E-2</v>
      </c>
      <c r="P2051" s="44">
        <f>IFERROR(_xll.qlIndexFixing(ONIndex6M,I2051,TRUE,_xll.ohTrigger(RecalcTrigger,Trigger6M)),NA())</f>
        <v>1.1755917205302779E-2</v>
      </c>
      <c r="Q2051" s="183">
        <f>IFERROR(_xll.qlIndexFixing(ONIndex1Y,I2051,TRUE,_xll.ohTrigger(RecalcTrigger,Trigger1Y)),NA())</f>
        <v>1.2245353842921247E-2</v>
      </c>
    </row>
    <row r="2052" spans="2:17" x14ac:dyDescent="0.2">
      <c r="B2052" s="39" t="s">
        <v>42</v>
      </c>
      <c r="D2052" s="42">
        <f>_xll.qlCalendarAdvance(Calendar,$D2051,B2052,"f",FALSE)</f>
        <v>53975</v>
      </c>
      <c r="E2052" s="177">
        <f>_xll.qlInterestRateIndexValueDate(IndexON,D2052)</f>
        <v>53975</v>
      </c>
      <c r="F2052" s="193">
        <f>IFERROR(_xll.qlIndexFixing(IndexON,D2052,TRUE,_xll.ohTrigger(RecalcTrigger,TriggerON)),NA())</f>
        <v>1.1765572239355038E-2</v>
      </c>
      <c r="H2052" s="42">
        <f>_xll.qlCalendarAdvance(Calendar,$H2051,B2052,"f",FALSE)</f>
        <v>53975</v>
      </c>
      <c r="I2052" s="177">
        <f>_xll.qlInterestRateIndexValueDate(Index1M,$H2052)</f>
        <v>53979</v>
      </c>
      <c r="J2052" s="182">
        <f>IFERROR(_xll.qlIndexFixing(Index1M,$H2052,TRUE,_xll.ohTrigger(RecalcTrigger,Trigger1M)),NA())</f>
        <v>1.1753443231788988E-2</v>
      </c>
      <c r="K2052" s="44">
        <f>IFERROR(_xll.qlIndexFixing(Index3M,H2052,TRUE,_xll.ohTrigger(RecalcTrigger,Trigger3M)),NA())</f>
        <v>1.1922527088669E-2</v>
      </c>
      <c r="L2052" s="44">
        <f>IFERROR(_xll.qlIndexFixing(Index6M,$H2052,TRUE,_xll.ohTrigger(RecalcTrigger,Trigger6M)),NA())</f>
        <v>1.1733025150631233E-2</v>
      </c>
      <c r="M2052" s="183">
        <f>IFERROR(_xll.qlIndexFixing(Index1Y,$H2052,TRUE,_xll.ohTrigger(RecalcTrigger,Trigger1Y)),NA())</f>
        <v>1.2216372122251349E-2</v>
      </c>
      <c r="N2052" s="182">
        <f>IFERROR(_xll.qlIndexFixing(ONIndex1M,I2052,TRUE,_xll.ohTrigger(RecalcTrigger,Trigger1M)),NA())</f>
        <v>1.175404642904887E-2</v>
      </c>
      <c r="O2052" s="44">
        <f>IFERROR(_xll.qlIndexFixing(ONIndex3M,I2052,TRUE,_xll.ohTrigger(RecalcTrigger,Trigger3M)),NA())</f>
        <v>1.1925805279711099E-2</v>
      </c>
      <c r="P2052" s="44">
        <f>IFERROR(_xll.qlIndexFixing(ONIndex6M,I2052,TRUE,_xll.ohTrigger(RecalcTrigger,Trigger6M)),NA())</f>
        <v>1.1751684916943006E-2</v>
      </c>
      <c r="Q2052" s="183">
        <f>IFERROR(_xll.qlIndexFixing(ONIndex1Y,I2052,TRUE,_xll.ohTrigger(RecalcTrigger,Trigger1Y)),NA())</f>
        <v>1.2241650405924176E-2</v>
      </c>
    </row>
    <row r="2053" spans="2:17" x14ac:dyDescent="0.2">
      <c r="B2053" s="39" t="s">
        <v>42</v>
      </c>
      <c r="D2053" s="42">
        <f>_xll.qlCalendarAdvance(Calendar,$D2052,B2053,"f",FALSE)</f>
        <v>53982</v>
      </c>
      <c r="E2053" s="177">
        <f>_xll.qlInterestRateIndexValueDate(IndexON,D2053)</f>
        <v>53982</v>
      </c>
      <c r="F2053" s="193">
        <f>IFERROR(_xll.qlIndexFixing(IndexON,D2053,TRUE,_xll.ohTrigger(RecalcTrigger,TriggerON)),NA())</f>
        <v>1.1761954976066136E-2</v>
      </c>
      <c r="H2053" s="42">
        <f>_xll.qlCalendarAdvance(Calendar,$H2052,B2053,"f",FALSE)</f>
        <v>53982</v>
      </c>
      <c r="I2053" s="177">
        <f>_xll.qlInterestRateIndexValueDate(Index1M,$H2053)</f>
        <v>53986</v>
      </c>
      <c r="J2053" s="182">
        <f>IFERROR(_xll.qlIndexFixing(Index1M,$H2053,TRUE,_xll.ohTrigger(RecalcTrigger,Trigger1M)),NA())</f>
        <v>1.1750005749856339E-2</v>
      </c>
      <c r="K2053" s="44">
        <f>IFERROR(_xll.qlIndexFixing(Index3M,H2053,TRUE,_xll.ohTrigger(RecalcTrigger,Trigger3M)),NA())</f>
        <v>1.1919075810481414E-2</v>
      </c>
      <c r="L2053" s="44">
        <f>IFERROR(_xll.qlIndexFixing(Index6M,$H2053,TRUE,_xll.ohTrigger(RecalcTrigger,Trigger6M)),NA())</f>
        <v>1.1728826983028389E-2</v>
      </c>
      <c r="M2053" s="183">
        <f>IFERROR(_xll.qlIndexFixing(Index1Y,$H2053,TRUE,_xll.ohTrigger(RecalcTrigger,Trigger1Y)),NA())</f>
        <v>1.2212336602119954E-2</v>
      </c>
      <c r="N2053" s="182">
        <f>IFERROR(_xll.qlIndexFixing(ONIndex1M,I2053,TRUE,_xll.ohTrigger(RecalcTrigger,Trigger1M)),NA())</f>
        <v>1.1750634843155083E-2</v>
      </c>
      <c r="O2053" s="44">
        <f>IFERROR(_xll.qlIndexFixing(ONIndex3M,I2053,TRUE,_xll.ohTrigger(RecalcTrigger,Trigger3M)),NA())</f>
        <v>1.1922435695419509E-2</v>
      </c>
      <c r="P2053" s="44">
        <f>IFERROR(_xll.qlIndexFixing(ONIndex6M,I2053,TRUE,_xll.ohTrigger(RecalcTrigger,Trigger6M)),NA())</f>
        <v>1.1747456713315785E-2</v>
      </c>
      <c r="Q2053" s="183">
        <f>IFERROR(_xll.qlIndexFixing(ONIndex1Y,I2053,TRUE,_xll.ohTrigger(RecalcTrigger,Trigger1Y)),NA())</f>
        <v>1.2237936647583325E-2</v>
      </c>
    </row>
    <row r="2054" spans="2:17" x14ac:dyDescent="0.2">
      <c r="B2054" s="39" t="s">
        <v>42</v>
      </c>
      <c r="D2054" s="42">
        <f>_xll.qlCalendarAdvance(Calendar,$D2053,B2054,"f",FALSE)</f>
        <v>53989</v>
      </c>
      <c r="E2054" s="177">
        <f>_xll.qlInterestRateIndexValueDate(IndexON,D2054)</f>
        <v>53989</v>
      </c>
      <c r="F2054" s="193">
        <f>IFERROR(_xll.qlIndexFixing(IndexON,D2054,TRUE,_xll.ohTrigger(RecalcTrigger,TriggerON)),NA())</f>
        <v>1.1758326120050455E-2</v>
      </c>
      <c r="H2054" s="42">
        <f>_xll.qlCalendarAdvance(Calendar,$H2053,B2054,"f",FALSE)</f>
        <v>53989</v>
      </c>
      <c r="I2054" s="177">
        <f>_xll.qlInterestRateIndexValueDate(Index1M,$H2054)</f>
        <v>53993</v>
      </c>
      <c r="J2054" s="182">
        <f>IFERROR(_xll.qlIndexFixing(Index1M,$H2054,TRUE,_xll.ohTrigger(RecalcTrigger,Trigger1M)),NA())</f>
        <v>1.1746556111977764E-2</v>
      </c>
      <c r="K2054" s="44">
        <f>IFERROR(_xll.qlIndexFixing(Index3M,H2054,TRUE,_xll.ohTrigger(RecalcTrigger,Trigger3M)),NA())</f>
        <v>1.1915612989719106E-2</v>
      </c>
      <c r="L2054" s="44">
        <f>IFERROR(_xll.qlIndexFixing(Index6M,$H2054,TRUE,_xll.ohTrigger(RecalcTrigger,Trigger6M)),NA())</f>
        <v>1.1724633273428911E-2</v>
      </c>
      <c r="M2054" s="183">
        <f>IFERROR(_xll.qlIndexFixing(Index1Y,$H2054,TRUE,_xll.ohTrigger(RecalcTrigger,Trigger1Y)),NA())</f>
        <v>1.2208290279882246E-2</v>
      </c>
      <c r="N2054" s="182">
        <f>IFERROR(_xll.qlIndexFixing(ONIndex1M,I2054,TRUE,_xll.ohTrigger(RecalcTrigger,Trigger1M)),NA())</f>
        <v>1.1747211134558455E-2</v>
      </c>
      <c r="O2054" s="44">
        <f>IFERROR(_xll.qlIndexFixing(ONIndex3M,I2054,TRUE,_xll.ohTrigger(RecalcTrigger,Trigger3M)),NA())</f>
        <v>1.1919054684748076E-2</v>
      </c>
      <c r="P2054" s="44">
        <f>IFERROR(_xll.qlIndexFixing(ONIndex6M,I2054,TRUE,_xll.ohTrigger(RecalcTrigger,Trigger6M)),NA())</f>
        <v>1.1743232618961486E-2</v>
      </c>
      <c r="Q2054" s="183">
        <f>IFERROR(_xll.qlIndexFixing(ONIndex1Y,I2054,TRUE,_xll.ohTrigger(RecalcTrigger,Trigger1Y)),NA())</f>
        <v>1.2234212554309565E-2</v>
      </c>
    </row>
    <row r="2055" spans="2:17" x14ac:dyDescent="0.2">
      <c r="B2055" s="39" t="s">
        <v>42</v>
      </c>
      <c r="D2055" s="42">
        <f>_xll.qlCalendarAdvance(Calendar,$D2054,B2055,"f",FALSE)</f>
        <v>53996</v>
      </c>
      <c r="E2055" s="177">
        <f>_xll.qlInterestRateIndexValueDate(IndexON,D2055)</f>
        <v>53996</v>
      </c>
      <c r="F2055" s="193">
        <f>IFERROR(_xll.qlIndexFixing(IndexON,D2055,TRUE,_xll.ohTrigger(RecalcTrigger,TriggerON)),NA())</f>
        <v>1.1754685661236053E-2</v>
      </c>
      <c r="H2055" s="42">
        <f>_xll.qlCalendarAdvance(Calendar,$H2054,B2055,"f",FALSE)</f>
        <v>53996</v>
      </c>
      <c r="I2055" s="177">
        <f>_xll.qlInterestRateIndexValueDate(Index1M,$H2055)</f>
        <v>54000</v>
      </c>
      <c r="J2055" s="182">
        <f>IFERROR(_xll.qlIndexFixing(Index1M,$H2055,TRUE,_xll.ohTrigger(RecalcTrigger,Trigger1M)),NA())</f>
        <v>1.1743151143950747E-2</v>
      </c>
      <c r="K2055" s="44">
        <f>IFERROR(_xll.qlIndexFixing(Index3M,H2055,TRUE,_xll.ohTrigger(RecalcTrigger,Trigger3M)),NA())</f>
        <v>1.1912138612809453E-2</v>
      </c>
      <c r="L2055" s="44">
        <f>IFERROR(_xll.qlIndexFixing(Index6M,$H2055,TRUE,_xll.ohTrigger(RecalcTrigger,Trigger6M)),NA())</f>
        <v>1.1720551312338734E-2</v>
      </c>
      <c r="M2055" s="183">
        <f>IFERROR(_xll.qlIndexFixing(Index1Y,$H2055,TRUE,_xll.ohTrigger(RecalcTrigger,Trigger1Y)),NA())</f>
        <v>1.2204233141882261E-2</v>
      </c>
      <c r="N2055" s="182">
        <f>IFERROR(_xll.qlIndexFixing(ONIndex1M,I2055,TRUE,_xll.ohTrigger(RecalcTrigger,Trigger1M)),NA())</f>
        <v>1.1743775291108705E-2</v>
      </c>
      <c r="O2055" s="44">
        <f>IFERROR(_xll.qlIndexFixing(ONIndex3M,I2055,TRUE,_xll.ohTrigger(RecalcTrigger,Trigger3M)),NA())</f>
        <v>1.1915662233548119E-2</v>
      </c>
      <c r="P2055" s="44">
        <f>IFERROR(_xll.qlIndexFixing(ONIndex6M,I2055,TRUE,_xll.ohTrigger(RecalcTrigger,Trigger6M)),NA())</f>
        <v>1.1739012658740222E-2</v>
      </c>
      <c r="Q2055" s="183">
        <f>IFERROR(_xll.qlIndexFixing(ONIndex1Y,I2055,TRUE,_xll.ohTrigger(RecalcTrigger,Trigger1Y)),NA())</f>
        <v>1.2230478112273957E-2</v>
      </c>
    </row>
    <row r="2056" spans="2:17" x14ac:dyDescent="0.2">
      <c r="B2056" s="39" t="s">
        <v>42</v>
      </c>
      <c r="D2056" s="42">
        <f>_xll.qlCalendarAdvance(Calendar,$D2055,B2056,"f",FALSE)</f>
        <v>54003</v>
      </c>
      <c r="E2056" s="177">
        <f>_xll.qlInterestRateIndexValueDate(IndexON,D2056)</f>
        <v>54003</v>
      </c>
      <c r="F2056" s="193">
        <f>IFERROR(_xll.qlIndexFixing(IndexON,D2056,TRUE,_xll.ohTrigger(RecalcTrigger,TriggerON)),NA())</f>
        <v>1.1751033589950666E-2</v>
      </c>
      <c r="H2056" s="42">
        <f>_xll.qlCalendarAdvance(Calendar,$H2055,B2056,"f",FALSE)</f>
        <v>54003</v>
      </c>
      <c r="I2056" s="177">
        <f>_xll.qlInterestRateIndexValueDate(Index1M,$H2056)</f>
        <v>54007</v>
      </c>
      <c r="J2056" s="182">
        <f>IFERROR(_xll.qlIndexFixing(Index1M,$H2056,TRUE,_xll.ohTrigger(RecalcTrigger,Trigger1M)),NA())</f>
        <v>1.1739678142456356E-2</v>
      </c>
      <c r="K2056" s="44">
        <f>IFERROR(_xll.qlIndexFixing(Index3M,H2056,TRUE,_xll.ohTrigger(RecalcTrigger,Trigger3M)),NA())</f>
        <v>1.1908652666175492E-2</v>
      </c>
      <c r="L2056" s="44">
        <f>IFERROR(_xll.qlIndexFixing(Index6M,$H2056,TRUE,_xll.ohTrigger(RecalcTrigger,Trigger6M)),NA())</f>
        <v>1.1716366398416519E-2</v>
      </c>
      <c r="M2056" s="183">
        <f>IFERROR(_xll.qlIndexFixing(Index1Y,$H2056,TRUE,_xll.ohTrigger(RecalcTrigger,Trigger1Y)),NA())</f>
        <v>1.2200165174465569E-2</v>
      </c>
      <c r="N2056" s="182">
        <f>IFERROR(_xll.qlIndexFixing(ONIndex1M,I2056,TRUE,_xll.ohTrigger(RecalcTrigger,Trigger1M)),NA())</f>
        <v>1.1740327300975295E-2</v>
      </c>
      <c r="O2056" s="44">
        <f>IFERROR(_xll.qlIndexFixing(ONIndex3M,I2056,TRUE,_xll.ohTrigger(RecalcTrigger,Trigger3M)),NA())</f>
        <v>1.1912258328869996E-2</v>
      </c>
      <c r="P2056" s="44">
        <f>IFERROR(_xll.qlIndexFixing(ONIndex6M,I2056,TRUE,_xll.ohTrigger(RecalcTrigger,Trigger6M)),NA())</f>
        <v>1.17347968572723E-2</v>
      </c>
      <c r="Q2056" s="183">
        <f>IFERROR(_xll.qlIndexFixing(ONIndex1Y,I2056,TRUE,_xll.ohTrigger(RecalcTrigger,Trigger1Y)),NA())</f>
        <v>1.2226733308207116E-2</v>
      </c>
    </row>
    <row r="2057" spans="2:17" x14ac:dyDescent="0.2">
      <c r="B2057" s="39" t="s">
        <v>42</v>
      </c>
      <c r="D2057" s="42">
        <f>_xll.qlCalendarAdvance(Calendar,$D2056,B2057,"f",FALSE)</f>
        <v>54010</v>
      </c>
      <c r="E2057" s="177">
        <f>_xll.qlInterestRateIndexValueDate(IndexON,D2057)</f>
        <v>54010</v>
      </c>
      <c r="F2057" s="193">
        <f>IFERROR(_xll.qlIndexFixing(IndexON,D2057,TRUE,_xll.ohTrigger(RecalcTrigger,TriggerON)),NA())</f>
        <v>1.1747369896042414E-2</v>
      </c>
      <c r="H2057" s="42">
        <f>_xll.qlCalendarAdvance(Calendar,$H2056,B2057,"f",FALSE)</f>
        <v>54010</v>
      </c>
      <c r="I2057" s="177">
        <f>_xll.qlInterestRateIndexValueDate(Index1M,$H2057)</f>
        <v>54014</v>
      </c>
      <c r="J2057" s="182">
        <f>IFERROR(_xll.qlIndexFixing(Index1M,$H2057,TRUE,_xll.ohTrigger(RecalcTrigger,Trigger1M)),NA())</f>
        <v>1.1736192950278834E-2</v>
      </c>
      <c r="K2057" s="44">
        <f>IFERROR(_xll.qlIndexFixing(Index3M,H2057,TRUE,_xll.ohTrigger(RecalcTrigger,Trigger3M)),NA())</f>
        <v>1.1905155136242863E-2</v>
      </c>
      <c r="L2057" s="44">
        <f>IFERROR(_xll.qlIndexFixing(Index6M,$H2057,TRUE,_xll.ohTrigger(RecalcTrigger,Trigger6M)),NA())</f>
        <v>1.1712186014863792E-2</v>
      </c>
      <c r="M2057" s="183">
        <f>IFERROR(_xll.qlIndexFixing(Index1Y,$H2057,TRUE,_xll.ohTrigger(RecalcTrigger,Trigger1Y)),NA())</f>
        <v>1.2196086363976646E-2</v>
      </c>
      <c r="N2057" s="182">
        <f>IFERROR(_xll.qlIndexFixing(ONIndex1M,I2057,TRUE,_xll.ohTrigger(RecalcTrigger,Trigger1M)),NA())</f>
        <v>1.1736867152087882E-2</v>
      </c>
      <c r="O2057" s="44">
        <f>IFERROR(_xll.qlIndexFixing(ONIndex3M,I2057,TRUE,_xll.ohTrigger(RecalcTrigger,Trigger3M)),NA())</f>
        <v>1.1908842956884769E-2</v>
      </c>
      <c r="P2057" s="44">
        <f>IFERROR(_xll.qlIndexFixing(ONIndex6M,I2057,TRUE,_xll.ohTrigger(RecalcTrigger,Trigger6M)),NA())</f>
        <v>1.1730585239257962E-2</v>
      </c>
      <c r="Q2057" s="183">
        <f>IFERROR(_xll.qlIndexFixing(ONIndex1Y,I2057,TRUE,_xll.ohTrigger(RecalcTrigger,Trigger1Y)),NA())</f>
        <v>1.2222978128200168E-2</v>
      </c>
    </row>
    <row r="2058" spans="2:17" x14ac:dyDescent="0.2">
      <c r="B2058" s="39" t="s">
        <v>42</v>
      </c>
      <c r="D2058" s="42">
        <f>_xll.qlCalendarAdvance(Calendar,$D2057,B2058,"f",FALSE)</f>
        <v>54017</v>
      </c>
      <c r="E2058" s="177">
        <f>_xll.qlInterestRateIndexValueDate(IndexON,D2058)</f>
        <v>54017</v>
      </c>
      <c r="F2058" s="193">
        <f>IFERROR(_xll.qlIndexFixing(IndexON,D2058,TRUE,_xll.ohTrigger(RecalcTrigger,TriggerON)),NA())</f>
        <v>1.1743694569679164E-2</v>
      </c>
      <c r="H2058" s="42">
        <f>_xll.qlCalendarAdvance(Calendar,$H2057,B2058,"f",FALSE)</f>
        <v>54017</v>
      </c>
      <c r="I2058" s="177">
        <f>_xll.qlInterestRateIndexValueDate(Index1M,$H2058)</f>
        <v>54021</v>
      </c>
      <c r="J2058" s="182">
        <f>IFERROR(_xll.qlIndexFixing(Index1M,$H2058,TRUE,_xll.ohTrigger(RecalcTrigger,Trigger1M)),NA())</f>
        <v>1.1732575871756801E-2</v>
      </c>
      <c r="K2058" s="44">
        <f>IFERROR(_xll.qlIndexFixing(Index3M,H2058,TRUE,_xll.ohTrigger(RecalcTrigger,Trigger3M)),NA())</f>
        <v>1.1901646009437208E-2</v>
      </c>
      <c r="L2058" s="44">
        <f>IFERROR(_xll.qlIndexFixing(Index6M,$H2058,TRUE,_xll.ohTrigger(RecalcTrigger,Trigger6M)),NA())</f>
        <v>1.1708010186458971E-2</v>
      </c>
      <c r="M2058" s="183">
        <f>IFERROR(_xll.qlIndexFixing(Index1Y,$H2058,TRUE,_xll.ohTrigger(RecalcTrigger,Trigger1Y)),NA())</f>
        <v>1.2191996696761713E-2</v>
      </c>
      <c r="N2058" s="182">
        <f>IFERROR(_xll.qlIndexFixing(ONIndex1M,I2058,TRUE,_xll.ohTrigger(RecalcTrigger,Trigger1M)),NA())</f>
        <v>1.1733394832456057E-2</v>
      </c>
      <c r="O2058" s="44">
        <f>IFERROR(_xll.qlIndexFixing(ONIndex3M,I2058,TRUE,_xll.ohTrigger(RecalcTrigger,Trigger3M)),NA())</f>
        <v>1.1905416104003308E-2</v>
      </c>
      <c r="P2058" s="44">
        <f>IFERROR(_xll.qlIndexFixing(ONIndex6M,I2058,TRUE,_xll.ohTrigger(RecalcTrigger,Trigger6M)),NA())</f>
        <v>1.1726377828997769E-2</v>
      </c>
      <c r="Q2058" s="183">
        <f>IFERROR(_xll.qlIndexFixing(ONIndex1Y,I2058,TRUE,_xll.ohTrigger(RecalcTrigger,Trigger1Y)),NA())</f>
        <v>1.2219212558743919E-2</v>
      </c>
    </row>
    <row r="2059" spans="2:17" x14ac:dyDescent="0.2">
      <c r="B2059" s="39" t="s">
        <v>42</v>
      </c>
      <c r="D2059" s="42">
        <f>_xll.qlCalendarAdvance(Calendar,$D2058,B2059,"f",FALSE)</f>
        <v>54024</v>
      </c>
      <c r="E2059" s="177">
        <f>_xll.qlInterestRateIndexValueDate(IndexON,D2059)</f>
        <v>54024</v>
      </c>
      <c r="F2059" s="193">
        <f>IFERROR(_xll.qlIndexFixing(IndexON,D2059,TRUE,_xll.ohTrigger(RecalcTrigger,TriggerON)),NA())</f>
        <v>1.1740007601108715E-2</v>
      </c>
      <c r="H2059" s="42">
        <f>_xll.qlCalendarAdvance(Calendar,$H2058,B2059,"f",FALSE)</f>
        <v>54024</v>
      </c>
      <c r="I2059" s="177">
        <f>_xll.qlInterestRateIndexValueDate(Index1M,$H2059)</f>
        <v>54028</v>
      </c>
      <c r="J2059" s="182">
        <f>IFERROR(_xll.qlIndexFixing(Index1M,$H2059,TRUE,_xll.ohTrigger(RecalcTrigger,Trigger1M)),NA())</f>
        <v>1.1729125163901859E-2</v>
      </c>
      <c r="K2059" s="44">
        <f>IFERROR(_xll.qlIndexFixing(Index3M,H2059,TRUE,_xll.ohTrigger(RecalcTrigger,Trigger3M)),NA())</f>
        <v>1.1898182522106322E-2</v>
      </c>
      <c r="L2059" s="44">
        <f>IFERROR(_xll.qlIndexFixing(Index6M,$H2059,TRUE,_xll.ohTrigger(RecalcTrigger,Trigger6M)),NA())</f>
        <v>1.170373246268689E-2</v>
      </c>
      <c r="M2059" s="183">
        <f>IFERROR(_xll.qlIndexFixing(Index1Y,$H2059,TRUE,_xll.ohTrigger(RecalcTrigger,Trigger1Y)),NA())</f>
        <v>1.2187896159167428E-2</v>
      </c>
      <c r="N2059" s="182">
        <f>IFERROR(_xll.qlIndexFixing(ONIndex1M,I2059,TRUE,_xll.ohTrigger(RecalcTrigger,Trigger1M)),NA())</f>
        <v>1.172991033008941E-2</v>
      </c>
      <c r="O2059" s="44">
        <f>IFERROR(_xll.qlIndexFixing(ONIndex3M,I2059,TRUE,_xll.ohTrigger(RecalcTrigger,Trigger3M)),NA())</f>
        <v>1.1901977756636484E-2</v>
      </c>
      <c r="P2059" s="44">
        <f>IFERROR(_xll.qlIndexFixing(ONIndex6M,I2059,TRUE,_xll.ohTrigger(RecalcTrigger,Trigger6M)),NA())</f>
        <v>1.172217465167158E-2</v>
      </c>
      <c r="Q2059" s="183">
        <f>IFERROR(_xll.qlIndexFixing(ONIndex1Y,I2059,TRUE,_xll.ohTrigger(RecalcTrigger,Trigger1Y)),NA())</f>
        <v>1.2215436586329176E-2</v>
      </c>
    </row>
    <row r="2060" spans="2:17" x14ac:dyDescent="0.2">
      <c r="B2060" s="39" t="s">
        <v>42</v>
      </c>
      <c r="D2060" s="42">
        <f>_xll.qlCalendarAdvance(Calendar,$D2059,B2060,"f",FALSE)</f>
        <v>54031</v>
      </c>
      <c r="E2060" s="177">
        <f>_xll.qlInterestRateIndexValueDate(IndexON,D2060)</f>
        <v>54031</v>
      </c>
      <c r="F2060" s="193">
        <f>IFERROR(_xll.qlIndexFixing(IndexON,D2060,TRUE,_xll.ohTrigger(RecalcTrigger,TriggerON)),NA())</f>
        <v>1.1736308980259125E-2</v>
      </c>
      <c r="H2060" s="42">
        <f>_xll.qlCalendarAdvance(Calendar,$H2059,B2060,"f",FALSE)</f>
        <v>54031</v>
      </c>
      <c r="I2060" s="177">
        <f>_xll.qlInterestRateIndexValueDate(Index1M,$H2060)</f>
        <v>54035</v>
      </c>
      <c r="J2060" s="182">
        <f>IFERROR(_xll.qlIndexFixing(Index1M,$H2060,TRUE,_xll.ohTrigger(RecalcTrigger,Trigger1M)),NA())</f>
        <v>1.1725602338660018E-2</v>
      </c>
      <c r="K2060" s="44">
        <f>IFERROR(_xll.qlIndexFixing(Index3M,H2060,TRUE,_xll.ohTrigger(RecalcTrigger,Trigger3M)),NA())</f>
        <v>1.1894651110207592E-2</v>
      </c>
      <c r="L2060" s="44">
        <f>IFERROR(_xll.qlIndexFixing(Index6M,$H2060,TRUE,_xll.ohTrigger(RecalcTrigger,Trigger6M)),NA())</f>
        <v>1.1699566021428878E-2</v>
      </c>
      <c r="M2060" s="183">
        <f>IFERROR(_xll.qlIndexFixing(Index1Y,$H2060,TRUE,_xll.ohTrigger(RecalcTrigger,Trigger1Y)),NA())</f>
        <v>1.2183784737541106E-2</v>
      </c>
      <c r="N2060" s="182">
        <f>IFERROR(_xll.qlIndexFixing(ONIndex1M,I2060,TRUE,_xll.ohTrigger(RecalcTrigger,Trigger1M)),NA())</f>
        <v>1.172641363307747E-2</v>
      </c>
      <c r="O2060" s="44">
        <f>IFERROR(_xll.qlIndexFixing(ONIndex3M,I2060,TRUE,_xll.ohTrigger(RecalcTrigger,Trigger3M)),NA())</f>
        <v>1.1898527901275102E-2</v>
      </c>
      <c r="P2060" s="44">
        <f>IFERROR(_xll.qlIndexFixing(ONIndex6M,I2060,TRUE,_xll.ohTrigger(RecalcTrigger,Trigger6M)),NA())</f>
        <v>1.1717975731579955E-2</v>
      </c>
      <c r="Q2060" s="183">
        <f>IFERROR(_xll.qlIndexFixing(ONIndex1Y,I2060,TRUE,_xll.ohTrigger(RecalcTrigger,Trigger1Y)),NA())</f>
        <v>1.2211650197047064E-2</v>
      </c>
    </row>
    <row r="2061" spans="2:17" x14ac:dyDescent="0.2">
      <c r="B2061" s="39" t="s">
        <v>42</v>
      </c>
      <c r="D2061" s="42">
        <f>_xll.qlCalendarAdvance(Calendar,$D2060,B2061,"f",FALSE)</f>
        <v>54038</v>
      </c>
      <c r="E2061" s="177">
        <f>_xll.qlInterestRateIndexValueDate(IndexON,D2061)</f>
        <v>54038</v>
      </c>
      <c r="F2061" s="193">
        <f>IFERROR(_xll.qlIndexFixing(IndexON,D2061,TRUE,_xll.ohTrigger(RecalcTrigger,TriggerON)),NA())</f>
        <v>1.1732598697298258E-2</v>
      </c>
      <c r="H2061" s="42">
        <f>_xll.qlCalendarAdvance(Calendar,$H2060,B2061,"f",FALSE)</f>
        <v>54038</v>
      </c>
      <c r="I2061" s="177">
        <f>_xll.qlInterestRateIndexValueDate(Index1M,$H2061)</f>
        <v>54042</v>
      </c>
      <c r="J2061" s="182">
        <f>IFERROR(_xll.qlIndexFixing(Index1M,$H2061,TRUE,_xll.ohTrigger(RecalcTrigger,Trigger1M)),NA())</f>
        <v>1.1722067273572908E-2</v>
      </c>
      <c r="K2061" s="44">
        <f>IFERROR(_xll.qlIndexFixing(Index3M,H2061,TRUE,_xll.ohTrigger(RecalcTrigger,Trigger3M)),NA())</f>
        <v>1.1891108062031867E-2</v>
      </c>
      <c r="L2061" s="44">
        <f>IFERROR(_xll.qlIndexFixing(Index6M,$H2061,TRUE,_xll.ohTrigger(RecalcTrigger,Trigger6M)),NA())</f>
        <v>1.1695404211613199E-2</v>
      </c>
      <c r="M2061" s="183">
        <f>IFERROR(_xll.qlIndexFixing(Index1Y,$H2061,TRUE,_xll.ohTrigger(RecalcTrigger,Trigger1Y)),NA())</f>
        <v>1.2179662418229627E-2</v>
      </c>
      <c r="N2061" s="182">
        <f>IFERROR(_xll.qlIndexFixing(ONIndex1M,I2061,TRUE,_xll.ohTrigger(RecalcTrigger,Trigger1M)),NA())</f>
        <v>1.1722904729349892E-2</v>
      </c>
      <c r="O2061" s="44">
        <f>IFERROR(_xll.qlIndexFixing(ONIndex3M,I2061,TRUE,_xll.ohTrigger(RecalcTrigger,Trigger3M)),NA())</f>
        <v>1.189506652440997E-2</v>
      </c>
      <c r="P2061" s="44">
        <f>IFERROR(_xll.qlIndexFixing(ONIndex6M,I2061,TRUE,_xll.ohTrigger(RecalcTrigger,Trigger6M)),NA())</f>
        <v>1.1713781093583009E-2</v>
      </c>
      <c r="Q2061" s="183">
        <f>IFERROR(_xll.qlIndexFixing(ONIndex1Y,I2061,TRUE,_xll.ohTrigger(RecalcTrigger,Trigger1Y)),NA())</f>
        <v>1.2207853377548261E-2</v>
      </c>
    </row>
    <row r="2062" spans="2:17" x14ac:dyDescent="0.2">
      <c r="B2062" s="39" t="s">
        <v>42</v>
      </c>
      <c r="D2062" s="42">
        <f>_xll.qlCalendarAdvance(Calendar,$D2061,B2062,"f",FALSE)</f>
        <v>54045</v>
      </c>
      <c r="E2062" s="177">
        <f>_xll.qlInterestRateIndexValueDate(IndexON,D2062)</f>
        <v>54045</v>
      </c>
      <c r="F2062" s="193">
        <f>IFERROR(_xll.qlIndexFixing(IndexON,D2062,TRUE,_xll.ohTrigger(RecalcTrigger,TriggerON)),NA())</f>
        <v>1.1728876742154171E-2</v>
      </c>
      <c r="H2062" s="42">
        <f>_xll.qlCalendarAdvance(Calendar,$H2061,B2062,"f",FALSE)</f>
        <v>54045</v>
      </c>
      <c r="I2062" s="177">
        <f>_xll.qlInterestRateIndexValueDate(Index1M,$H2062)</f>
        <v>54049</v>
      </c>
      <c r="J2062" s="182">
        <f>IFERROR(_xll.qlIndexFixing(Index1M,$H2062,TRUE,_xll.ohTrigger(RecalcTrigger,Trigger1M)),NA())</f>
        <v>1.171851995666044E-2</v>
      </c>
      <c r="K2062" s="44">
        <f>IFERROR(_xll.qlIndexFixing(Index3M,H2062,TRUE,_xll.ohTrigger(RecalcTrigger,Trigger3M)),NA())</f>
        <v>1.1887553364004946E-2</v>
      </c>
      <c r="L2062" s="44">
        <f>IFERROR(_xll.qlIndexFixing(Index6M,$H2062,TRUE,_xll.ohTrigger(RecalcTrigger,Trigger6M)),NA())</f>
        <v>1.1691247058016534E-2</v>
      </c>
      <c r="M2062" s="183">
        <f>IFERROR(_xll.qlIndexFixing(Index1Y,$H2062,TRUE,_xll.ohTrigger(RecalcTrigger,Trigger1Y)),NA())</f>
        <v>1.2175529187582268E-2</v>
      </c>
      <c r="N2062" s="182">
        <f>IFERROR(_xll.qlIndexFixing(ONIndex1M,I2062,TRUE,_xll.ohTrigger(RecalcTrigger,Trigger1M)),NA())</f>
        <v>1.1718252144659047E-2</v>
      </c>
      <c r="O2062" s="44">
        <f>IFERROR(_xll.qlIndexFixing(ONIndex3M,I2062,TRUE,_xll.ohTrigger(RecalcTrigger,Trigger3M)),NA())</f>
        <v>1.1890494319661826E-2</v>
      </c>
      <c r="P2062" s="44">
        <f>IFERROR(_xll.qlIndexFixing(ONIndex6M,I2062,TRUE,_xll.ohTrigger(RecalcTrigger,Trigger6M)),NA())</f>
        <v>1.1708177021096944E-2</v>
      </c>
      <c r="Q2062" s="183">
        <f>IFERROR(_xll.qlIndexFixing(ONIndex1Y,I2062,TRUE,_xll.ohTrigger(RecalcTrigger,Trigger1Y)),NA())</f>
        <v>1.2202824770684018E-2</v>
      </c>
    </row>
    <row r="2063" spans="2:17" x14ac:dyDescent="0.2">
      <c r="B2063" s="39" t="s">
        <v>42</v>
      </c>
      <c r="D2063" s="42">
        <f>_xll.qlCalendarAdvance(Calendar,$D2062,B2063,"f",FALSE)</f>
        <v>54053</v>
      </c>
      <c r="E2063" s="177">
        <f>_xll.qlInterestRateIndexValueDate(IndexON,D2063)</f>
        <v>54053</v>
      </c>
      <c r="F2063" s="193">
        <f>IFERROR(_xll.qlIndexFixing(IndexON,D2063,TRUE,_xll.ohTrigger(RecalcTrigger,TriggerON)),NA())</f>
        <v>1.1724455945731904E-2</v>
      </c>
      <c r="H2063" s="42">
        <f>_xll.qlCalendarAdvance(Calendar,$H2062,B2063,"f",FALSE)</f>
        <v>54053</v>
      </c>
      <c r="I2063" s="177">
        <f>_xll.qlInterestRateIndexValueDate(Index1M,$H2063)</f>
        <v>54057</v>
      </c>
      <c r="J2063" s="182">
        <f>IFERROR(_xll.qlIndexFixing(Index1M,$H2063,TRUE,_xll.ohTrigger(RecalcTrigger,Trigger1M)),NA())</f>
        <v>1.1714450862579402E-2</v>
      </c>
      <c r="K2063" s="44">
        <f>IFERROR(_xll.qlIndexFixing(Index3M,H2063,TRUE,_xll.ohTrigger(RecalcTrigger,Trigger3M)),NA())</f>
        <v>1.1883476569436204E-2</v>
      </c>
      <c r="L2063" s="44">
        <f>IFERROR(_xll.qlIndexFixing(Index6M,$H2063,TRUE,_xll.ohTrigger(RecalcTrigger,Trigger6M)),NA())</f>
        <v>1.1686607382050206E-2</v>
      </c>
      <c r="M2063" s="183">
        <f>IFERROR(_xll.qlIndexFixing(Index1Y,$H2063,TRUE,_xll.ohTrigger(RecalcTrigger,Trigger1Y)),NA())</f>
        <v>1.2170792117082036E-2</v>
      </c>
      <c r="N2063" s="182">
        <f>IFERROR(_xll.qlIndexFixing(ONIndex1M,I2063,TRUE,_xll.ohTrigger(RecalcTrigger,Trigger1M)),NA())</f>
        <v>1.1714713315855718E-2</v>
      </c>
      <c r="O2063" s="44">
        <f>IFERROR(_xll.qlIndexFixing(ONIndex3M,I2063,TRUE,_xll.ohTrigger(RecalcTrigger,Trigger3M)),NA())</f>
        <v>1.1887004674795421E-2</v>
      </c>
      <c r="P2063" s="44">
        <f>IFERROR(_xll.qlIndexFixing(ONIndex6M,I2063,TRUE,_xll.ohTrigger(RecalcTrigger,Trigger6M)),NA())</f>
        <v>1.1703992612996927E-2</v>
      </c>
      <c r="Q2063" s="183">
        <f>IFERROR(_xll.qlIndexFixing(ONIndex1Y,I2063,TRUE,_xll.ohTrigger(RecalcTrigger,Trigger1Y)),NA())</f>
        <v>1.219900230455373E-2</v>
      </c>
    </row>
    <row r="2064" spans="2:17" x14ac:dyDescent="0.2">
      <c r="B2064" s="39" t="s">
        <v>42</v>
      </c>
      <c r="D2064" s="42">
        <f>_xll.qlCalendarAdvance(Calendar,$D2063,B2064,"f",FALSE)</f>
        <v>54060</v>
      </c>
      <c r="E2064" s="177">
        <f>_xll.qlInterestRateIndexValueDate(IndexON,D2064)</f>
        <v>54060</v>
      </c>
      <c r="F2064" s="193">
        <f>IFERROR(_xll.qlIndexFixing(IndexON,D2064,TRUE,_xll.ohTrigger(RecalcTrigger,TriggerON)),NA())</f>
        <v>1.1720707030260513E-2</v>
      </c>
      <c r="H2064" s="42">
        <f>_xll.qlCalendarAdvance(Calendar,$H2063,B2064,"f",FALSE)</f>
        <v>54060</v>
      </c>
      <c r="I2064" s="177">
        <f>_xll.qlInterestRateIndexValueDate(Index1M,$H2064)</f>
        <v>54064</v>
      </c>
      <c r="J2064" s="182">
        <f>IFERROR(_xll.qlIndexFixing(Index1M,$H2064,TRUE,_xll.ohTrigger(RecalcTrigger,Trigger1M)),NA())</f>
        <v>1.1710877251396946E-2</v>
      </c>
      <c r="K2064" s="44">
        <f>IFERROR(_xll.qlIndexFixing(Index3M,H2064,TRUE,_xll.ohTrigger(RecalcTrigger,Trigger3M)),NA())</f>
        <v>1.1879896861732317E-2</v>
      </c>
      <c r="L2064" s="44">
        <f>IFERROR(_xll.qlIndexFixing(Index6M,$H2064,TRUE,_xll.ohTrigger(RecalcTrigger,Trigger6M)),NA())</f>
        <v>1.168246007881223E-2</v>
      </c>
      <c r="M2064" s="183">
        <f>IFERROR(_xll.qlIndexFixing(Index1Y,$H2064,TRUE,_xll.ohTrigger(RecalcTrigger,Trigger1Y)),NA())</f>
        <v>1.2166635459031929E-2</v>
      </c>
      <c r="N2064" s="182">
        <f>IFERROR(_xll.qlIndexFixing(ONIndex1M,I2064,TRUE,_xll.ohTrigger(RecalcTrigger,Trigger1M)),NA())</f>
        <v>1.1711797144737801E-2</v>
      </c>
      <c r="O2064" s="44">
        <f>IFERROR(_xll.qlIndexFixing(ONIndex3M,I2064,TRUE,_xll.ohTrigger(RecalcTrigger,Trigger3M)),NA())</f>
        <v>1.1884112752200693E-2</v>
      </c>
      <c r="P2064" s="44">
        <f>IFERROR(_xll.qlIndexFixing(ONIndex6M,I2064,TRUE,_xll.ohTrigger(RecalcTrigger,Trigger6M)),NA())</f>
        <v>1.1700626097610467E-2</v>
      </c>
      <c r="Q2064" s="183">
        <f>IFERROR(_xll.qlIndexFixing(ONIndex1Y,I2064,TRUE,_xll.ohTrigger(RecalcTrigger,Trigger1Y)),NA())</f>
        <v>1.2195852460807899E-2</v>
      </c>
    </row>
    <row r="2065" spans="2:17" x14ac:dyDescent="0.2">
      <c r="B2065" s="39" t="s">
        <v>42</v>
      </c>
      <c r="D2065" s="42">
        <f>_xll.qlCalendarAdvance(Calendar,$D2064,B2065,"f",FALSE)</f>
        <v>54067</v>
      </c>
      <c r="E2065" s="177">
        <f>_xll.qlInterestRateIndexValueDate(IndexON,D2065)</f>
        <v>54067</v>
      </c>
      <c r="F2065" s="193">
        <f>IFERROR(_xll.qlIndexFixing(IndexON,D2065,TRUE,_xll.ohTrigger(RecalcTrigger,TriggerON)),NA())</f>
        <v>1.1716946409512374E-2</v>
      </c>
      <c r="H2065" s="42">
        <f>_xll.qlCalendarAdvance(Calendar,$H2064,B2065,"f",FALSE)</f>
        <v>54067</v>
      </c>
      <c r="I2065" s="177">
        <f>_xll.qlInterestRateIndexValueDate(Index1M,$H2065)</f>
        <v>54071</v>
      </c>
      <c r="J2065" s="182">
        <f>IFERROR(_xll.qlIndexFixing(Index1M,$H2065,TRUE,_xll.ohTrigger(RecalcTrigger,Trigger1M)),NA())</f>
        <v>1.1707291350726352E-2</v>
      </c>
      <c r="K2065" s="44">
        <f>IFERROR(_xll.qlIndexFixing(Index3M,H2065,TRUE,_xll.ohTrigger(RecalcTrigger,Trigger3M)),NA())</f>
        <v>1.1876305461517734E-2</v>
      </c>
      <c r="L2065" s="44">
        <f>IFERROR(_xll.qlIndexFixing(Index6M,$H2065,TRUE,_xll.ohTrigger(RecalcTrigger,Trigger6M)),NA())</f>
        <v>1.1678317507691808E-2</v>
      </c>
      <c r="M2065" s="183">
        <f>IFERROR(_xll.qlIndexFixing(Index1Y,$H2065,TRUE,_xll.ohTrigger(RecalcTrigger,Trigger1Y)),NA())</f>
        <v>1.2162467846744303E-2</v>
      </c>
      <c r="N2065" s="182">
        <f>IFERROR(_xll.qlIndexFixing(ONIndex1M,I2065,TRUE,_xll.ohTrigger(RecalcTrigger,Trigger1M)),NA())</f>
        <v>1.1708237542844557E-2</v>
      </c>
      <c r="O2065" s="44">
        <f>IFERROR(_xll.qlIndexFixing(ONIndex3M,I2065,TRUE,_xll.ohTrigger(RecalcTrigger,Trigger3M)),NA())</f>
        <v>1.1880603498513054E-2</v>
      </c>
      <c r="P2065" s="44">
        <f>IFERROR(_xll.qlIndexFixing(ONIndex6M,I2065,TRUE,_xll.ohTrigger(RecalcTrigger,Trigger6M)),NA())</f>
        <v>1.1696449462093028E-2</v>
      </c>
      <c r="Q2065" s="183">
        <f>IFERROR(_xll.qlIndexFixing(ONIndex1Y,I2065,TRUE,_xll.ohTrigger(RecalcTrigger,Trigger1Y)),NA())</f>
        <v>1.2192012284950593E-2</v>
      </c>
    </row>
    <row r="2066" spans="2:17" x14ac:dyDescent="0.2">
      <c r="B2066" s="39" t="s">
        <v>42</v>
      </c>
      <c r="D2066" s="42">
        <f>_xll.qlCalendarAdvance(Calendar,$D2065,B2066,"f",FALSE)</f>
        <v>54074</v>
      </c>
      <c r="E2066" s="177">
        <f>_xll.qlInterestRateIndexValueDate(IndexON,D2066)</f>
        <v>54074</v>
      </c>
      <c r="F2066" s="193">
        <f>IFERROR(_xll.qlIndexFixing(IndexON,D2066,TRUE,_xll.ohTrigger(RecalcTrigger,TriggerON)),NA())</f>
        <v>1.1713174073548771E-2</v>
      </c>
      <c r="H2066" s="42">
        <f>_xll.qlCalendarAdvance(Calendar,$H2065,B2066,"f",FALSE)</f>
        <v>54074</v>
      </c>
      <c r="I2066" s="177">
        <f>_xll.qlInterestRateIndexValueDate(Index1M,$H2066)</f>
        <v>54078</v>
      </c>
      <c r="J2066" s="182">
        <f>IFERROR(_xll.qlIndexFixing(Index1M,$H2066,TRUE,_xll.ohTrigger(RecalcTrigger,Trigger1M)),NA())</f>
        <v>1.1703693148577214E-2</v>
      </c>
      <c r="K2066" s="44">
        <f>IFERROR(_xll.qlIndexFixing(Index3M,H2066,TRUE,_xll.ohTrigger(RecalcTrigger,Trigger3M)),NA())</f>
        <v>1.187270235521738E-2</v>
      </c>
      <c r="L2066" s="44">
        <f>IFERROR(_xll.qlIndexFixing(Index6M,$H2066,TRUE,_xll.ohTrigger(RecalcTrigger,Trigger6M)),NA())</f>
        <v>1.1674179693461214E-2</v>
      </c>
      <c r="M2066" s="183">
        <f>IFERROR(_xll.qlIndexFixing(Index1Y,$H2066,TRUE,_xll.ohTrigger(RecalcTrigger,Trigger1Y)),NA())</f>
        <v>1.2158289266569314E-2</v>
      </c>
      <c r="N2066" s="182">
        <f>IFERROR(_xll.qlIndexFixing(ONIndex1M,I2066,TRUE,_xll.ohTrigger(RecalcTrigger,Trigger1M)),NA())</f>
        <v>1.1704665672684911E-2</v>
      </c>
      <c r="O2066" s="44">
        <f>IFERROR(_xll.qlIndexFixing(ONIndex3M,I2066,TRUE,_xll.ohTrigger(RecalcTrigger,Trigger3M)),NA())</f>
        <v>1.1877082653617421E-2</v>
      </c>
      <c r="P2066" s="44">
        <f>IFERROR(_xll.qlIndexFixing(ONIndex6M,I2066,TRUE,_xll.ohTrigger(RecalcTrigger,Trigger6M)),NA())</f>
        <v>1.1692277235448856E-2</v>
      </c>
      <c r="Q2066" s="183">
        <f>IFERROR(_xll.qlIndexFixing(ONIndex1Y,I2066,TRUE,_xll.ohTrigger(RecalcTrigger,Trigger1Y)),NA())</f>
        <v>1.2188161608772674E-2</v>
      </c>
    </row>
    <row r="2067" spans="2:17" x14ac:dyDescent="0.2">
      <c r="B2067" s="39" t="s">
        <v>42</v>
      </c>
      <c r="D2067" s="42">
        <f>_xll.qlCalendarAdvance(Calendar,$D2066,B2067,"f",FALSE)</f>
        <v>54081</v>
      </c>
      <c r="E2067" s="177">
        <f>_xll.qlInterestRateIndexValueDate(IndexON,D2067)</f>
        <v>54081</v>
      </c>
      <c r="F2067" s="193">
        <f>IFERROR(_xll.qlIndexFixing(IndexON,D2067,TRUE,_xll.ohTrigger(RecalcTrigger,TriggerON)),NA())</f>
        <v>1.1709390012510923E-2</v>
      </c>
      <c r="H2067" s="42">
        <f>_xll.qlCalendarAdvance(Calendar,$H2066,B2067,"f",FALSE)</f>
        <v>54081</v>
      </c>
      <c r="I2067" s="177">
        <f>_xll.qlInterestRateIndexValueDate(Index1M,$H2067)</f>
        <v>54085</v>
      </c>
      <c r="J2067" s="182">
        <f>IFERROR(_xll.qlIndexFixing(Index1M,$H2067,TRUE,_xll.ohTrigger(RecalcTrigger,Trigger1M)),NA())</f>
        <v>1.1700082632966857E-2</v>
      </c>
      <c r="K2067" s="44">
        <f>IFERROR(_xll.qlIndexFixing(Index3M,H2067,TRUE,_xll.ohTrigger(RecalcTrigger,Trigger3M)),NA())</f>
        <v>1.1869087529259694E-2</v>
      </c>
      <c r="L2067" s="44">
        <f>IFERROR(_xll.qlIndexFixing(Index6M,$H2067,TRUE,_xll.ohTrigger(RecalcTrigger,Trigger6M)),NA())</f>
        <v>1.1670046660896232E-2</v>
      </c>
      <c r="M2067" s="183">
        <f>IFERROR(_xll.qlIndexFixing(Index1Y,$H2067,TRUE,_xll.ohTrigger(RecalcTrigger,Trigger1Y)),NA())</f>
        <v>1.2154099704858645E-2</v>
      </c>
      <c r="N2067" s="182">
        <f>IFERROR(_xll.qlIndexFixing(ONIndex1M,I2067,TRUE,_xll.ohTrigger(RecalcTrigger,Trigger1M)),NA())</f>
        <v>1.1701081522188517E-2</v>
      </c>
      <c r="O2067" s="44">
        <f>IFERROR(_xll.qlIndexFixing(ONIndex3M,I2067,TRUE,_xll.ohTrigger(RecalcTrigger,Trigger3M)),NA())</f>
        <v>1.1873550203844729E-2</v>
      </c>
      <c r="P2067" s="44">
        <f>IFERROR(_xll.qlIndexFixing(ONIndex6M,I2067,TRUE,_xll.ohTrigger(RecalcTrigger,Trigger6M)),NA())</f>
        <v>1.1688109442138384E-2</v>
      </c>
      <c r="Q2067" s="183">
        <f>IFERROR(_xll.qlIndexFixing(ONIndex1Y,I2067,TRUE,_xll.ohTrigger(RecalcTrigger,Trigger1Y)),NA())</f>
        <v>1.2184300418605076E-2</v>
      </c>
    </row>
    <row r="2068" spans="2:17" x14ac:dyDescent="0.2">
      <c r="B2068" s="39" t="s">
        <v>42</v>
      </c>
      <c r="D2068" s="42">
        <f>_xll.qlCalendarAdvance(Calendar,$D2067,B2068,"f",FALSE)</f>
        <v>54088</v>
      </c>
      <c r="E2068" s="177">
        <f>_xll.qlInterestRateIndexValueDate(IndexON,D2068)</f>
        <v>54088</v>
      </c>
      <c r="F2068" s="193">
        <f>IFERROR(_xll.qlIndexFixing(IndexON,D2068,TRUE,_xll.ohTrigger(RecalcTrigger,TriggerON)),NA())</f>
        <v>1.1705594216380177E-2</v>
      </c>
      <c r="H2068" s="42">
        <f>_xll.qlCalendarAdvance(Calendar,$H2067,B2068,"f",FALSE)</f>
        <v>54088</v>
      </c>
      <c r="I2068" s="177">
        <f>_xll.qlInterestRateIndexValueDate(Index1M,$H2068)</f>
        <v>54092</v>
      </c>
      <c r="J2068" s="182">
        <f>IFERROR(_xll.qlIndexFixing(Index1M,$H2068,TRUE,_xll.ohTrigger(RecalcTrigger,Trigger1M)),NA())</f>
        <v>1.1696599436652695E-2</v>
      </c>
      <c r="K2068" s="44">
        <f>IFERROR(_xll.qlIndexFixing(Index3M,H2068,TRUE,_xll.ohTrigger(RecalcTrigger,Trigger3M)),NA())</f>
        <v>1.1865526855989295E-2</v>
      </c>
      <c r="L2068" s="44">
        <f>IFERROR(_xll.qlIndexFixing(Index6M,$H2068,TRUE,_xll.ohTrigger(RecalcTrigger,Trigger6M)),NA())</f>
        <v>1.1665918434771771E-2</v>
      </c>
      <c r="M2068" s="183">
        <f>IFERROR(_xll.qlIndexFixing(Index1Y,$H2068,TRUE,_xll.ohTrigger(RecalcTrigger,Trigger1Y)),NA())</f>
        <v>1.2149899147963541E-2</v>
      </c>
      <c r="N2068" s="182">
        <f>IFERROR(_xll.qlIndexFixing(ONIndex1M,I2068,TRUE,_xll.ohTrigger(RecalcTrigger,Trigger1M)),NA())</f>
        <v>1.1697485079444903E-2</v>
      </c>
      <c r="O2068" s="44">
        <f>IFERROR(_xll.qlIndexFixing(ONIndex3M,I2068,TRUE,_xll.ohTrigger(RecalcTrigger,Trigger3M)),NA())</f>
        <v>1.1870006135525912E-2</v>
      </c>
      <c r="P2068" s="44">
        <f>IFERROR(_xll.qlIndexFixing(ONIndex6M,I2068,TRUE,_xll.ohTrigger(RecalcTrigger,Trigger6M)),NA())</f>
        <v>1.1683946107181598E-2</v>
      </c>
      <c r="Q2068" s="183">
        <f>IFERROR(_xll.qlIndexFixing(ONIndex1Y,I2068,TRUE,_xll.ohTrigger(RecalcTrigger,Trigger1Y)),NA())</f>
        <v>1.218042870085867E-2</v>
      </c>
    </row>
    <row r="2069" spans="2:17" x14ac:dyDescent="0.2">
      <c r="B2069" s="39" t="s">
        <v>42</v>
      </c>
      <c r="D2069" s="42">
        <f>_xll.qlCalendarAdvance(Calendar,$D2068,B2069,"f",FALSE)</f>
        <v>54095</v>
      </c>
      <c r="E2069" s="177">
        <f>_xll.qlInterestRateIndexValueDate(IndexON,D2069)</f>
        <v>54095</v>
      </c>
      <c r="F2069" s="193">
        <f>IFERROR(_xll.qlIndexFixing(IndexON,D2069,TRUE,_xll.ohTrigger(RecalcTrigger,TriggerON)),NA())</f>
        <v>1.1701786675351045E-2</v>
      </c>
      <c r="H2069" s="42">
        <f>_xll.qlCalendarAdvance(Calendar,$H2068,B2069,"f",FALSE)</f>
        <v>54095</v>
      </c>
      <c r="I2069" s="177">
        <f>_xll.qlInterestRateIndexValueDate(Index1M,$H2069)</f>
        <v>54099</v>
      </c>
      <c r="J2069" s="182">
        <f>IFERROR(_xll.qlIndexFixing(Index1M,$H2069,TRUE,_xll.ohTrigger(RecalcTrigger,Trigger1M)),NA())</f>
        <v>1.1692966258563281E-2</v>
      </c>
      <c r="K2069" s="44">
        <f>IFERROR(_xll.qlIndexFixing(Index3M,H2069,TRUE,_xll.ohTrigger(RecalcTrigger,Trigger3M)),NA())</f>
        <v>1.1861889511286527E-2</v>
      </c>
      <c r="L2069" s="44">
        <f>IFERROR(_xll.qlIndexFixing(Index6M,$H2069,TRUE,_xll.ohTrigger(RecalcTrigger,Trigger6M)),NA())</f>
        <v>1.1661795039861859E-2</v>
      </c>
      <c r="M2069" s="183">
        <f>IFERROR(_xll.qlIndexFixing(Index1Y,$H2069,TRUE,_xll.ohTrigger(RecalcTrigger,Trigger1Y)),NA())</f>
        <v>1.2145687582237212E-2</v>
      </c>
      <c r="N2069" s="182">
        <f>IFERROR(_xll.qlIndexFixing(ONIndex1M,I2069,TRUE,_xll.ohTrigger(RecalcTrigger,Trigger1M)),NA())</f>
        <v>1.1693876332543596E-2</v>
      </c>
      <c r="O2069" s="44">
        <f>IFERROR(_xll.qlIndexFixing(ONIndex3M,I2069,TRUE,_xll.ohTrigger(RecalcTrigger,Trigger3M)),NA())</f>
        <v>1.1866450435311648E-2</v>
      </c>
      <c r="P2069" s="44">
        <f>IFERROR(_xll.qlIndexFixing(ONIndex6M,I2069,TRUE,_xll.ohTrigger(RecalcTrigger,Trigger6M)),NA())</f>
        <v>1.1679787254958995E-2</v>
      </c>
      <c r="Q2069" s="183">
        <f>IFERROR(_xll.qlIndexFixing(ONIndex1Y,I2069,TRUE,_xll.ohTrigger(RecalcTrigger,Trigger1Y)),NA())</f>
        <v>1.2176546441864389E-2</v>
      </c>
    </row>
    <row r="2070" spans="2:17" x14ac:dyDescent="0.2">
      <c r="B2070" s="39" t="s">
        <v>42</v>
      </c>
      <c r="D2070" s="42">
        <f>_xll.qlCalendarAdvance(Calendar,$D2069,B2070,"f",FALSE)</f>
        <v>54102</v>
      </c>
      <c r="E2070" s="177">
        <f>_xll.qlInterestRateIndexValueDate(IndexON,D2070)</f>
        <v>54102</v>
      </c>
      <c r="F2070" s="193">
        <f>IFERROR(_xll.qlIndexFixing(IndexON,D2070,TRUE,_xll.ohTrigger(RecalcTrigger,TriggerON)),NA())</f>
        <v>1.1697967379404872E-2</v>
      </c>
      <c r="H2070" s="42">
        <f>_xll.qlCalendarAdvance(Calendar,$H2069,B2070,"f",FALSE)</f>
        <v>54102</v>
      </c>
      <c r="I2070" s="177">
        <f>_xll.qlInterestRateIndexValueDate(Index1M,$H2070)</f>
        <v>54106</v>
      </c>
      <c r="J2070" s="182">
        <f>IFERROR(_xll.qlIndexFixing(Index1M,$H2070,TRUE,_xll.ohTrigger(RecalcTrigger,Trigger1M)),NA())</f>
        <v>1.1689320733500768E-2</v>
      </c>
      <c r="K2070" s="44">
        <f>IFERROR(_xll.qlIndexFixing(Index3M,H2070,TRUE,_xll.ohTrigger(RecalcTrigger,Trigger3M)),NA())</f>
        <v>1.1858240407527809E-2</v>
      </c>
      <c r="L2070" s="44">
        <f>IFERROR(_xll.qlIndexFixing(Index6M,$H2070,TRUE,_xll.ohTrigger(RecalcTrigger,Trigger6M)),NA())</f>
        <v>1.1657676500940965E-2</v>
      </c>
      <c r="M2070" s="183">
        <f>IFERROR(_xll.qlIndexFixing(Index1Y,$H2070,TRUE,_xll.ohTrigger(RecalcTrigger,Trigger1Y)),NA())</f>
        <v>1.2141464994032436E-2</v>
      </c>
      <c r="N2070" s="182">
        <f>IFERROR(_xll.qlIndexFixing(ONIndex1M,I2070,TRUE,_xll.ohTrigger(RecalcTrigger,Trigger1M)),NA())</f>
        <v>1.1690255269414251E-2</v>
      </c>
      <c r="O2070" s="44">
        <f>IFERROR(_xll.qlIndexFixing(ONIndex3M,I2070,TRUE,_xll.ohTrigger(RecalcTrigger,Trigger3M)),NA())</f>
        <v>1.1862883089452936E-2</v>
      </c>
      <c r="P2070" s="44">
        <f>IFERROR(_xll.qlIndexFixing(ONIndex6M,I2070,TRUE,_xll.ohTrigger(RecalcTrigger,Trigger6M)),NA())</f>
        <v>1.1675632910250755E-2</v>
      </c>
      <c r="Q2070" s="183">
        <f>IFERROR(_xll.qlIndexFixing(ONIndex1Y,I2070,TRUE,_xll.ohTrigger(RecalcTrigger,Trigger1Y)),NA())</f>
        <v>1.2172653628192975E-2</v>
      </c>
    </row>
    <row r="2071" spans="2:17" x14ac:dyDescent="0.2">
      <c r="B2071" s="39" t="s">
        <v>42</v>
      </c>
      <c r="D2071" s="42">
        <f>_xll.qlCalendarAdvance(Calendar,$D2070,B2071,"f",FALSE)</f>
        <v>54109</v>
      </c>
      <c r="E2071" s="177">
        <f>_xll.qlInterestRateIndexValueDate(IndexON,D2071)</f>
        <v>54109</v>
      </c>
      <c r="F2071" s="193">
        <f>IFERROR(_xll.qlIndexFixing(IndexON,D2071,TRUE,_xll.ohTrigger(RecalcTrigger,TriggerON)),NA())</f>
        <v>1.1694136318762816E-2</v>
      </c>
      <c r="H2071" s="42">
        <f>_xll.qlCalendarAdvance(Calendar,$H2070,B2071,"f",FALSE)</f>
        <v>54109</v>
      </c>
      <c r="I2071" s="177">
        <f>_xll.qlInterestRateIndexValueDate(Index1M,$H2071)</f>
        <v>54113</v>
      </c>
      <c r="J2071" s="182">
        <f>IFERROR(_xll.qlIndexFixing(Index1M,$H2071,TRUE,_xll.ohTrigger(RecalcTrigger,Trigger1M)),NA())</f>
        <v>1.168566284948026E-2</v>
      </c>
      <c r="K2071" s="44">
        <f>IFERROR(_xll.qlIndexFixing(Index3M,H2071,TRUE,_xll.ohTrigger(RecalcTrigger,Trigger3M)),NA())</f>
        <v>1.1854579531138221E-2</v>
      </c>
      <c r="L2071" s="44">
        <f>IFERROR(_xll.qlIndexFixing(Index6M,$H2071,TRUE,_xll.ohTrigger(RecalcTrigger,Trigger6M)),NA())</f>
        <v>1.1653562842783117E-2</v>
      </c>
      <c r="M2071" s="183">
        <f>IFERROR(_xll.qlIndexFixing(Index1Y,$H2071,TRUE,_xll.ohTrigger(RecalcTrigger,Trigger1Y)),NA())</f>
        <v>1.2137231369703076E-2</v>
      </c>
      <c r="N2071" s="182">
        <f>IFERROR(_xll.qlIndexFixing(ONIndex1M,I2071,TRUE,_xll.ohTrigger(RecalcTrigger,Trigger1M)),NA())</f>
        <v>1.1686621877906589E-2</v>
      </c>
      <c r="O2071" s="44">
        <f>IFERROR(_xll.qlIndexFixing(ONIndex3M,I2071,TRUE,_xll.ohTrigger(RecalcTrigger,Trigger3M)),NA())</f>
        <v>1.1859304084360645E-2</v>
      </c>
      <c r="P2071" s="44">
        <f>IFERROR(_xll.qlIndexFixing(ONIndex6M,I2071,TRUE,_xll.ohTrigger(RecalcTrigger,Trigger6M)),NA())</f>
        <v>1.1671483097677182E-2</v>
      </c>
      <c r="Q2071" s="183">
        <f>IFERROR(_xll.qlIndexFixing(ONIndex1Y,I2071,TRUE,_xll.ohTrigger(RecalcTrigger,Trigger1Y)),NA())</f>
        <v>1.216875024585562E-2</v>
      </c>
    </row>
    <row r="2072" spans="2:17" x14ac:dyDescent="0.2">
      <c r="B2072" s="39" t="s">
        <v>42</v>
      </c>
      <c r="D2072" s="42">
        <f>_xll.qlCalendarAdvance(Calendar,$D2071,B2072,"f",FALSE)</f>
        <v>54116</v>
      </c>
      <c r="E2072" s="177">
        <f>_xll.qlInterestRateIndexValueDate(IndexON,D2072)</f>
        <v>54116</v>
      </c>
      <c r="F2072" s="193">
        <f>IFERROR(_xll.qlIndexFixing(IndexON,D2072,TRUE,_xll.ohTrigger(RecalcTrigger,TriggerON)),NA())</f>
        <v>1.1690293483432868E-2</v>
      </c>
      <c r="H2072" s="42">
        <f>_xll.qlCalendarAdvance(Calendar,$H2071,B2072,"f",FALSE)</f>
        <v>54116</v>
      </c>
      <c r="I2072" s="177">
        <f>_xll.qlInterestRateIndexValueDate(Index1M,$H2072)</f>
        <v>54120</v>
      </c>
      <c r="J2072" s="182">
        <f>IFERROR(_xll.qlIndexFixing(Index1M,$H2072,TRUE,_xll.ohTrigger(RecalcTrigger,Trigger1M)),NA())</f>
        <v>1.1681548443484298E-2</v>
      </c>
      <c r="K2072" s="44">
        <f>IFERROR(_xll.qlIndexFixing(Index3M,H2072,TRUE,_xll.ohTrigger(RecalcTrigger,Trigger3M)),NA())</f>
        <v>1.1850767296822036E-2</v>
      </c>
      <c r="L2072" s="44">
        <f>IFERROR(_xll.qlIndexFixing(Index6M,$H2072,TRUE,_xll.ohTrigger(RecalcTrigger,Trigger6M)),NA())</f>
        <v>1.1649246797372203E-2</v>
      </c>
      <c r="M2072" s="183">
        <f>IFERROR(_xll.qlIndexFixing(Index1Y,$H2072,TRUE,_xll.ohTrigger(RecalcTrigger,Trigger1Y)),NA())</f>
        <v>1.2133093510970588E-2</v>
      </c>
      <c r="N2072" s="182">
        <f>IFERROR(_xll.qlIndexFixing(ONIndex1M,I2072,TRUE,_xll.ohTrigger(RecalcTrigger,Trigger1M)),NA())</f>
        <v>1.1682976146190072E-2</v>
      </c>
      <c r="O2072" s="44">
        <f>IFERROR(_xll.qlIndexFixing(ONIndex3M,I2072,TRUE,_xll.ohTrigger(RecalcTrigger,Trigger3M)),NA())</f>
        <v>1.1855713406765389E-2</v>
      </c>
      <c r="P2072" s="44">
        <f>IFERROR(_xll.qlIndexFixing(ONIndex6M,I2072,TRUE,_xll.ohTrigger(RecalcTrigger,Trigger6M)),NA())</f>
        <v>1.1667337841778647E-2</v>
      </c>
      <c r="Q2072" s="183">
        <f>IFERROR(_xll.qlIndexFixing(ONIndex1Y,I2072,TRUE,_xll.ohTrigger(RecalcTrigger,Trigger1Y)),NA())</f>
        <v>1.2164836281582936E-2</v>
      </c>
    </row>
    <row r="2073" spans="2:17" x14ac:dyDescent="0.2">
      <c r="B2073" s="39" t="s">
        <v>42</v>
      </c>
      <c r="D2073" s="42">
        <f>_xll.qlCalendarAdvance(Calendar,$D2072,B2073,"f",FALSE)</f>
        <v>54123</v>
      </c>
      <c r="E2073" s="177">
        <f>_xll.qlInterestRateIndexValueDate(IndexON,D2073)</f>
        <v>54123</v>
      </c>
      <c r="F2073" s="193">
        <f>IFERROR(_xll.qlIndexFixing(IndexON,D2073,TRUE,_xll.ohTrigger(RecalcTrigger,TriggerON)),NA())</f>
        <v>1.1686438863529602E-2</v>
      </c>
      <c r="H2073" s="42">
        <f>_xll.qlCalendarAdvance(Calendar,$H2072,B2073,"f",FALSE)</f>
        <v>54123</v>
      </c>
      <c r="I2073" s="177">
        <f>_xll.qlInterestRateIndexValueDate(Index1M,$H2073)</f>
        <v>54127</v>
      </c>
      <c r="J2073" s="182">
        <f>IFERROR(_xll.qlIndexFixing(Index1M,$H2073,TRUE,_xll.ohTrigger(RecalcTrigger,Trigger1M)),NA())</f>
        <v>1.1678160285519823E-2</v>
      </c>
      <c r="K2073" s="44">
        <f>IFERROR(_xll.qlIndexFixing(Index3M,H2073,TRUE,_xll.ohTrigger(RecalcTrigger,Trigger3M)),NA())</f>
        <v>1.1847080901167215E-2</v>
      </c>
      <c r="L2073" s="44">
        <f>IFERROR(_xll.qlIndexFixing(Index6M,$H2073,TRUE,_xll.ohTrigger(RecalcTrigger,Trigger6M)),NA())</f>
        <v>1.164514343212896E-2</v>
      </c>
      <c r="M2073" s="183">
        <f>IFERROR(_xll.qlIndexFixing(Index1Y,$H2073,TRUE,_xll.ohTrigger(RecalcTrigger,Trigger1Y)),NA())</f>
        <v>1.2128838715194172E-2</v>
      </c>
      <c r="N2073" s="182">
        <f>IFERROR(_xll.qlIndexFixing(ONIndex1M,I2073,TRUE,_xll.ohTrigger(RecalcTrigger,Trigger1M)),NA())</f>
        <v>1.1679318062354227E-2</v>
      </c>
      <c r="O2073" s="44">
        <f>IFERROR(_xll.qlIndexFixing(ONIndex3M,I2073,TRUE,_xll.ohTrigger(RecalcTrigger,Trigger3M)),NA())</f>
        <v>1.1852111042678359E-2</v>
      </c>
      <c r="P2073" s="44">
        <f>IFERROR(_xll.qlIndexFixing(ONIndex6M,I2073,TRUE,_xll.ohTrigger(RecalcTrigger,Trigger6M)),NA())</f>
        <v>1.1663197167415262E-2</v>
      </c>
      <c r="Q2073" s="183">
        <f>IFERROR(_xll.qlIndexFixing(ONIndex1Y,I2073,TRUE,_xll.ohTrigger(RecalcTrigger,Trigger1Y)),NA())</f>
        <v>1.2160911721625922E-2</v>
      </c>
    </row>
    <row r="2074" spans="2:17" x14ac:dyDescent="0.2">
      <c r="B2074" s="39" t="s">
        <v>42</v>
      </c>
      <c r="D2074" s="42">
        <f>_xll.qlCalendarAdvance(Calendar,$D2073,B2074,"f",FALSE)</f>
        <v>54130</v>
      </c>
      <c r="E2074" s="177">
        <f>_xll.qlInterestRateIndexValueDate(IndexON,D2074)</f>
        <v>54130</v>
      </c>
      <c r="F2074" s="193">
        <f>IFERROR(_xll.qlIndexFixing(IndexON,D2074,TRUE,_xll.ohTrigger(RecalcTrigger,TriggerON)),NA())</f>
        <v>1.1682572449140949E-2</v>
      </c>
      <c r="H2074" s="42">
        <f>_xll.qlCalendarAdvance(Calendar,$H2073,B2074,"f",FALSE)</f>
        <v>54130</v>
      </c>
      <c r="I2074" s="177">
        <f>_xll.qlInterestRateIndexValueDate(Index1M,$H2074)</f>
        <v>54134</v>
      </c>
      <c r="J2074" s="182">
        <f>IFERROR(_xll.qlIndexFixing(Index1M,$H2074,TRUE,_xll.ohTrigger(RecalcTrigger,Trigger1M)),NA())</f>
        <v>1.1674463240124838E-2</v>
      </c>
      <c r="K2074" s="44">
        <f>IFERROR(_xll.qlIndexFixing(Index3M,H2074,TRUE,_xll.ohTrigger(RecalcTrigger,Trigger3M)),NA())</f>
        <v>1.1843382689525943E-2</v>
      </c>
      <c r="L2074" s="44">
        <f>IFERROR(_xll.qlIndexFixing(Index6M,$H2074,TRUE,_xll.ohTrigger(RecalcTrigger,Trigger6M)),NA())</f>
        <v>1.1641045025921507E-2</v>
      </c>
      <c r="M2074" s="183">
        <f>IFERROR(_xll.qlIndexFixing(Index1Y,$H2074,TRUE,_xll.ohTrigger(RecalcTrigger,Trigger1Y)),NA())</f>
        <v>1.212457284365367E-2</v>
      </c>
      <c r="N2074" s="182">
        <f>IFERROR(_xll.qlIndexFixing(ONIndex1M,I2074,TRUE,_xll.ohTrigger(RecalcTrigger,Trigger1M)),NA())</f>
        <v>1.167564761432871E-2</v>
      </c>
      <c r="O2074" s="44">
        <f>IFERROR(_xll.qlIndexFixing(ONIndex3M,I2074,TRUE,_xll.ohTrigger(RecalcTrigger,Trigger3M)),NA())</f>
        <v>1.1848496978910106E-2</v>
      </c>
      <c r="P2074" s="44">
        <f>IFERROR(_xll.qlIndexFixing(ONIndex6M,I2074,TRUE,_xll.ohTrigger(RecalcTrigger,Trigger6M)),NA())</f>
        <v>1.1659061099207335E-2</v>
      </c>
      <c r="Q2074" s="183">
        <f>IFERROR(_xll.qlIndexFixing(ONIndex1Y,I2074,TRUE,_xll.ohTrigger(RecalcTrigger,Trigger1Y)),NA())</f>
        <v>1.2156976552395449E-2</v>
      </c>
    </row>
    <row r="2075" spans="2:17" x14ac:dyDescent="0.2">
      <c r="B2075" s="39" t="s">
        <v>42</v>
      </c>
      <c r="D2075" s="42">
        <f>_xll.qlCalendarAdvance(Calendar,$D2074,B2075,"f",FALSE)</f>
        <v>54137</v>
      </c>
      <c r="E2075" s="177">
        <f>_xll.qlInterestRateIndexValueDate(IndexON,D2075)</f>
        <v>54137</v>
      </c>
      <c r="F2075" s="193">
        <f>IFERROR(_xll.qlIndexFixing(IndexON,D2075,TRUE,_xll.ohTrigger(RecalcTrigger,TriggerON)),NA())</f>
        <v>1.1678694230354836E-2</v>
      </c>
      <c r="H2075" s="42">
        <f>_xll.qlCalendarAdvance(Calendar,$H2074,B2075,"f",FALSE)</f>
        <v>54137</v>
      </c>
      <c r="I2075" s="177">
        <f>_xll.qlInterestRateIndexValueDate(Index1M,$H2075)</f>
        <v>54141</v>
      </c>
      <c r="J2075" s="182">
        <f>IFERROR(_xll.qlIndexFixing(Index1M,$H2075,TRUE,_xll.ohTrigger(RecalcTrigger,Trigger1M)),NA())</f>
        <v>1.1670753785399515E-2</v>
      </c>
      <c r="K2075" s="44">
        <f>IFERROR(_xll.qlIndexFixing(Index3M,H2075,TRUE,_xll.ohTrigger(RecalcTrigger,Trigger3M)),NA())</f>
        <v>1.1839672648325601E-2</v>
      </c>
      <c r="L2075" s="44">
        <f>IFERROR(_xll.qlIndexFixing(Index6M,$H2075,TRUE,_xll.ohTrigger(RecalcTrigger,Trigger6M)),NA())</f>
        <v>1.1636951603525245E-2</v>
      </c>
      <c r="M2075" s="183">
        <f>IFERROR(_xll.qlIndexFixing(Index1Y,$H2075,TRUE,_xll.ohTrigger(RecalcTrigger,Trigger1Y)),NA())</f>
        <v>1.2120295882704761E-2</v>
      </c>
      <c r="N2075" s="182">
        <f>IFERROR(_xll.qlIndexFixing(ONIndex1M,I2075,TRUE,_xll.ohTrigger(RecalcTrigger,Trigger1M)),NA())</f>
        <v>1.1671964790203049E-2</v>
      </c>
      <c r="O2075" s="44">
        <f>IFERROR(_xll.qlIndexFixing(ONIndex3M,I2075,TRUE,_xll.ohTrigger(RecalcTrigger,Trigger3M)),NA())</f>
        <v>1.184487120163169E-2</v>
      </c>
      <c r="P2075" s="44">
        <f>IFERROR(_xll.qlIndexFixing(ONIndex6M,I2075,TRUE,_xll.ohTrigger(RecalcTrigger,Trigger6M)),NA())</f>
        <v>1.1654929661775171E-2</v>
      </c>
      <c r="Q2075" s="183">
        <f>IFERROR(_xll.qlIndexFixing(ONIndex1Y,I2075,TRUE,_xll.ohTrigger(RecalcTrigger,Trigger1Y)),NA())</f>
        <v>1.215303076022245E-2</v>
      </c>
    </row>
    <row r="2076" spans="2:17" x14ac:dyDescent="0.2">
      <c r="B2076" s="39" t="s">
        <v>42</v>
      </c>
      <c r="D2076" s="42">
        <f>_xll.qlCalendarAdvance(Calendar,$D2075,B2076,"f",FALSE)</f>
        <v>54144</v>
      </c>
      <c r="E2076" s="177">
        <f>_xll.qlInterestRateIndexValueDate(IndexON,D2076)</f>
        <v>54144</v>
      </c>
      <c r="F2076" s="193">
        <f>IFERROR(_xll.qlIndexFixing(IndexON,D2076,TRUE,_xll.ohTrigger(RecalcTrigger,TriggerON)),NA())</f>
        <v>1.1674804197259192E-2</v>
      </c>
      <c r="H2076" s="42">
        <f>_xll.qlCalendarAdvance(Calendar,$H2075,B2076,"f",FALSE)</f>
        <v>54144</v>
      </c>
      <c r="I2076" s="177">
        <f>_xll.qlInterestRateIndexValueDate(Index1M,$H2076)</f>
        <v>54148</v>
      </c>
      <c r="J2076" s="182">
        <f>IFERROR(_xll.qlIndexFixing(Index1M,$H2076,TRUE,_xll.ohTrigger(RecalcTrigger,Trigger1M)),NA())</f>
        <v>1.16671098164014E-2</v>
      </c>
      <c r="K2076" s="44">
        <f>IFERROR(_xll.qlIndexFixing(Index3M,H2076,TRUE,_xll.ohTrigger(RecalcTrigger,Trigger3M)),NA())</f>
        <v>1.1836024471505203E-2</v>
      </c>
      <c r="L2076" s="44">
        <f>IFERROR(_xll.qlIndexFixing(Index6M,$H2076,TRUE,_xll.ohTrigger(RecalcTrigger,Trigger6M)),NA())</f>
        <v>1.1632965899799232E-2</v>
      </c>
      <c r="M2076" s="183">
        <f>IFERROR(_xll.qlIndexFixing(Index1Y,$H2076,TRUE,_xll.ohTrigger(RecalcTrigger,Trigger1Y)),NA())</f>
        <v>1.2116007818704224E-2</v>
      </c>
      <c r="N2076" s="182">
        <f>IFERROR(_xll.qlIndexFixing(ONIndex1M,I2076,TRUE,_xll.ohTrigger(RecalcTrigger,Trigger1M)),NA())</f>
        <v>1.1667967540727631E-2</v>
      </c>
      <c r="O2076" s="44">
        <f>IFERROR(_xll.qlIndexFixing(ONIndex3M,I2076,TRUE,_xll.ohTrigger(RecalcTrigger,Trigger3M)),NA())</f>
        <v>1.1840970874770207E-2</v>
      </c>
      <c r="P2076" s="44">
        <f>IFERROR(_xll.qlIndexFixing(ONIndex6M,I2076,TRUE,_xll.ohTrigger(RecalcTrigger,Trigger6M)),NA())</f>
        <v>1.1650378743077283E-2</v>
      </c>
      <c r="Q2076" s="183">
        <f>IFERROR(_xll.qlIndexFixing(ONIndex1Y,I2076,TRUE,_xll.ohTrigger(RecalcTrigger,Trigger1Y)),NA())</f>
        <v>1.2148761625129012E-2</v>
      </c>
    </row>
    <row r="2077" spans="2:17" x14ac:dyDescent="0.2">
      <c r="B2077" s="39" t="s">
        <v>42</v>
      </c>
      <c r="D2077" s="42">
        <f>_xll.qlCalendarAdvance(Calendar,$D2076,B2077,"f",FALSE)</f>
        <v>54155</v>
      </c>
      <c r="E2077" s="177">
        <f>_xll.qlInterestRateIndexValueDate(IndexON,D2077)</f>
        <v>54155</v>
      </c>
      <c r="F2077" s="193">
        <f>IFERROR(_xll.qlIndexFixing(IndexON,D2077,TRUE,_xll.ohTrigger(RecalcTrigger,TriggerON)),NA())</f>
        <v>1.1668848341903626E-2</v>
      </c>
      <c r="H2077" s="42">
        <f>_xll.qlCalendarAdvance(Calendar,$H2076,B2077,"f",FALSE)</f>
        <v>54155</v>
      </c>
      <c r="I2077" s="177">
        <f>_xll.qlInterestRateIndexValueDate(Index1M,$H2077)</f>
        <v>54157</v>
      </c>
      <c r="J2077" s="182">
        <f>IFERROR(_xll.qlIndexFixing(Index1M,$H2077,TRUE,_xll.ohTrigger(RecalcTrigger,Trigger1M)),NA())</f>
        <v>1.1662149065197747E-2</v>
      </c>
      <c r="K2077" s="44">
        <f>IFERROR(_xll.qlIndexFixing(Index3M,H2077,TRUE,_xll.ohTrigger(RecalcTrigger,Trigger3M)),NA())</f>
        <v>1.1831223017613142E-2</v>
      </c>
      <c r="L2077" s="44">
        <f>IFERROR(_xll.qlIndexFixing(Index6M,$H2077,TRUE,_xll.ohTrigger(RecalcTrigger,Trigger6M)),NA())</f>
        <v>1.1627716462697833E-2</v>
      </c>
      <c r="M2077" s="183">
        <f>IFERROR(_xll.qlIndexFixing(Index1Y,$H2077,TRUE,_xll.ohTrigger(RecalcTrigger,Trigger1Y)),NA())</f>
        <v>1.211047825691714E-2</v>
      </c>
      <c r="N2077" s="182">
        <f>IFERROR(_xll.qlIndexFixing(ONIndex1M,I2077,TRUE,_xll.ohTrigger(RecalcTrigger,Trigger1M)),NA())</f>
        <v>1.1662437757760102E-2</v>
      </c>
      <c r="O2077" s="44">
        <f>IFERROR(_xll.qlIndexFixing(ONIndex3M,I2077,TRUE,_xll.ohTrigger(RecalcTrigger,Trigger3M)),NA())</f>
        <v>1.1835493893501692E-2</v>
      </c>
      <c r="P2077" s="44">
        <f>IFERROR(_xll.qlIndexFixing(ONIndex6M,I2077,TRUE,_xll.ohTrigger(RecalcTrigger,Trigger6M)),NA())</f>
        <v>1.1644327401825194E-2</v>
      </c>
      <c r="Q2077" s="183">
        <f>IFERROR(_xll.qlIndexFixing(ONIndex1Y,I2077,TRUE,_xll.ohTrigger(RecalcTrigger,Trigger1Y)),NA())</f>
        <v>1.2142835563455634E-2</v>
      </c>
    </row>
    <row r="2078" spans="2:17" x14ac:dyDescent="0.2">
      <c r="B2078" s="39" t="s">
        <v>42</v>
      </c>
      <c r="D2078" s="42">
        <f>_xll.qlCalendarAdvance(Calendar,$D2077,B2078,"f",FALSE)</f>
        <v>54162</v>
      </c>
      <c r="E2078" s="177">
        <f>_xll.qlInterestRateIndexValueDate(IndexON,D2078)</f>
        <v>54162</v>
      </c>
      <c r="F2078" s="193">
        <f>IFERROR(_xll.qlIndexFixing(IndexON,D2078,TRUE,_xll.ohTrigger(RecalcTrigger,TriggerON)),NA())</f>
        <v>1.1664929829668935E-2</v>
      </c>
      <c r="H2078" s="42">
        <f>_xll.qlCalendarAdvance(Calendar,$H2077,B2078,"f",FALSE)</f>
        <v>54162</v>
      </c>
      <c r="I2078" s="177">
        <f>_xll.qlInterestRateIndexValueDate(Index1M,$H2078)</f>
        <v>54164</v>
      </c>
      <c r="J2078" s="182">
        <f>IFERROR(_xll.qlIndexFixing(Index1M,$H2078,TRUE,_xll.ohTrigger(RecalcTrigger,Trigger1M)),NA())</f>
        <v>1.1658397740836601E-2</v>
      </c>
      <c r="K2078" s="44">
        <f>IFERROR(_xll.qlIndexFixing(Index3M,H2078,TRUE,_xll.ohTrigger(RecalcTrigger,Trigger3M)),NA())</f>
        <v>1.1827474986003233E-2</v>
      </c>
      <c r="L2078" s="44">
        <f>IFERROR(_xll.qlIndexFixing(Index6M,$H2078,TRUE,_xll.ohTrigger(RecalcTrigger,Trigger6M)),NA())</f>
        <v>1.1623639351031849E-2</v>
      </c>
      <c r="M2078" s="183">
        <f>IFERROR(_xll.qlIndexFixing(Index1Y,$H2078,TRUE,_xll.ohTrigger(RecalcTrigger,Trigger1Y)),NA())</f>
        <v>1.2105713175641287E-2</v>
      </c>
      <c r="N2078" s="182">
        <f>IFERROR(_xll.qlIndexFixing(ONIndex1M,I2078,TRUE,_xll.ohTrigger(RecalcTrigger,Trigger1M)),NA())</f>
        <v>1.1658710635229497E-2</v>
      </c>
      <c r="O2078" s="44">
        <f>IFERROR(_xll.qlIndexFixing(ONIndex3M,I2078,TRUE,_xll.ohTrigger(RecalcTrigger,Trigger3M)),NA())</f>
        <v>1.1831826171935234E-2</v>
      </c>
      <c r="P2078" s="44">
        <f>IFERROR(_xll.qlIndexFixing(ONIndex6M,I2078,TRUE,_xll.ohTrigger(RecalcTrigger,Trigger6M)),NA())</f>
        <v>1.1640212704122632E-2</v>
      </c>
      <c r="Q2078" s="183">
        <f>IFERROR(_xll.qlIndexFixing(ONIndex1Y,I2078,TRUE,_xll.ohTrigger(RecalcTrigger,Trigger1Y)),NA())</f>
        <v>1.2138851721159583E-2</v>
      </c>
    </row>
    <row r="2079" spans="2:17" x14ac:dyDescent="0.2">
      <c r="B2079" s="39" t="s">
        <v>42</v>
      </c>
      <c r="D2079" s="42">
        <f>_xll.qlCalendarAdvance(Calendar,$D2078,B2079,"f",FALSE)</f>
        <v>54169</v>
      </c>
      <c r="E2079" s="177">
        <f>_xll.qlInterestRateIndexValueDate(IndexON,D2079)</f>
        <v>54169</v>
      </c>
      <c r="F2079" s="193">
        <f>IFERROR(_xll.qlIndexFixing(IndexON,D2079,TRUE,_xll.ohTrigger(RecalcTrigger,TriggerON)),NA())</f>
        <v>1.1660999469871314E-2</v>
      </c>
      <c r="H2079" s="42">
        <f>_xll.qlCalendarAdvance(Calendar,$H2078,B2079,"f",FALSE)</f>
        <v>54169</v>
      </c>
      <c r="I2079" s="177">
        <f>_xll.qlInterestRateIndexValueDate(Index1M,$H2079)</f>
        <v>54171</v>
      </c>
      <c r="J2079" s="182">
        <f>IFERROR(_xll.qlIndexFixing(Index1M,$H2079,TRUE,_xll.ohTrigger(RecalcTrigger,Trigger1M)),NA())</f>
        <v>1.1654633954561455E-2</v>
      </c>
      <c r="K2079" s="44">
        <f>IFERROR(_xll.qlIndexFixing(Index3M,H2079,TRUE,_xll.ohTrigger(RecalcTrigger,Trigger3M)),NA())</f>
        <v>1.1823715067990254E-2</v>
      </c>
      <c r="L2079" s="44">
        <f>IFERROR(_xll.qlIndexFixing(Index6M,$H2079,TRUE,_xll.ohTrigger(RecalcTrigger,Trigger6M)),NA())</f>
        <v>1.1619567327371511E-2</v>
      </c>
      <c r="M2079" s="183">
        <f>IFERROR(_xll.qlIndexFixing(Index1Y,$H2079,TRUE,_xll.ohTrigger(RecalcTrigger,Trigger1Y)),NA())</f>
        <v>1.2101840121776916E-2</v>
      </c>
      <c r="N2079" s="182">
        <f>IFERROR(_xll.qlIndexFixing(ONIndex1M,I2079,TRUE,_xll.ohTrigger(RecalcTrigger,Trigger1M)),NA())</f>
        <v>1.1654971081682675E-2</v>
      </c>
      <c r="O2079" s="44">
        <f>IFERROR(_xll.qlIndexFixing(ONIndex3M,I2079,TRUE,_xll.ohTrigger(RecalcTrigger,Trigger3M)),NA())</f>
        <v>1.1828146674988105E-2</v>
      </c>
      <c r="P2079" s="44">
        <f>IFERROR(_xll.qlIndexFixing(ONIndex6M,I2079,TRUE,_xll.ohTrigger(RecalcTrigger,Trigger6M)),NA())</f>
        <v>1.1636102749905675E-2</v>
      </c>
      <c r="Q2079" s="183">
        <f>IFERROR(_xll.qlIndexFixing(ONIndex1Y,I2079,TRUE,_xll.ohTrigger(RecalcTrigger,Trigger1Y)),NA())</f>
        <v>1.2134857193650816E-2</v>
      </c>
    </row>
    <row r="2080" spans="2:17" x14ac:dyDescent="0.2">
      <c r="B2080" s="39" t="s">
        <v>42</v>
      </c>
      <c r="D2080" s="42">
        <f>_xll.qlCalendarAdvance(Calendar,$D2079,B2080,"f",FALSE)</f>
        <v>54176</v>
      </c>
      <c r="E2080" s="177">
        <f>_xll.qlInterestRateIndexValueDate(IndexON,D2080)</f>
        <v>54176</v>
      </c>
      <c r="F2080" s="193">
        <f>IFERROR(_xll.qlIndexFixing(IndexON,D2080,TRUE,_xll.ohTrigger(RecalcTrigger,TriggerON)),NA())</f>
        <v>1.165705725259869E-2</v>
      </c>
      <c r="H2080" s="42">
        <f>_xll.qlCalendarAdvance(Calendar,$H2079,B2080,"f",FALSE)</f>
        <v>54176</v>
      </c>
      <c r="I2080" s="177">
        <f>_xll.qlInterestRateIndexValueDate(Index1M,$H2080)</f>
        <v>54178</v>
      </c>
      <c r="J2080" s="182">
        <f>IFERROR(_xll.qlIndexFixing(Index1M,$H2080,TRUE,_xll.ohTrigger(RecalcTrigger,Trigger1M)),NA())</f>
        <v>1.1651104427386616E-2</v>
      </c>
      <c r="K2080" s="44">
        <f>IFERROR(_xll.qlIndexFixing(Index3M,H2080,TRUE,_xll.ohTrigger(RecalcTrigger,Trigger3M)),NA())</f>
        <v>1.1819865367494442E-2</v>
      </c>
      <c r="L2080" s="44">
        <f>IFERROR(_xll.qlIndexFixing(Index6M,$H2080,TRUE,_xll.ohTrigger(RecalcTrigger,Trigger6M)),NA())</f>
        <v>1.1615500416492628E-2</v>
      </c>
      <c r="M2080" s="183">
        <f>IFERROR(_xll.qlIndexFixing(Index1Y,$H2080,TRUE,_xll.ohTrigger(RecalcTrigger,Trigger1Y)),NA())</f>
        <v>1.2097504318753562E-2</v>
      </c>
      <c r="N2080" s="182">
        <f>IFERROR(_xll.qlIndexFixing(ONIndex1M,I2080,TRUE,_xll.ohTrigger(RecalcTrigger,Trigger1M)),NA())</f>
        <v>1.1650682069337392E-2</v>
      </c>
      <c r="O2080" s="44">
        <f>IFERROR(_xll.qlIndexFixing(ONIndex3M,I2080,TRUE,_xll.ohTrigger(RecalcTrigger,Trigger3M)),NA())</f>
        <v>1.1823927099419151E-2</v>
      </c>
      <c r="P2080" s="44">
        <f>IFERROR(_xll.qlIndexFixing(ONIndex6M,I2080,TRUE,_xll.ohTrigger(RecalcTrigger,Trigger6M)),NA())</f>
        <v>1.1631411499477551E-2</v>
      </c>
      <c r="Q2080" s="183">
        <f>IFERROR(_xll.qlIndexFixing(ONIndex1Y,I2080,TRUE,_xll.ohTrigger(RecalcTrigger,Trigger1Y)),NA())</f>
        <v>1.2130278917972248E-2</v>
      </c>
    </row>
    <row r="2081" spans="2:17" x14ac:dyDescent="0.2">
      <c r="B2081" s="39" t="s">
        <v>42</v>
      </c>
      <c r="D2081" s="42">
        <f>_xll.qlCalendarAdvance(Calendar,$D2080,B2081,"f",FALSE)</f>
        <v>54183</v>
      </c>
      <c r="E2081" s="177">
        <f>_xll.qlInterestRateIndexValueDate(IndexON,D2081)</f>
        <v>54183</v>
      </c>
      <c r="F2081" s="193">
        <f>IFERROR(_xll.qlIndexFixing(IndexON,D2081,TRUE,_xll.ohTrigger(RecalcTrigger,TriggerON)),NA())</f>
        <v>1.1653103167859058E-2</v>
      </c>
      <c r="H2081" s="42">
        <f>_xll.qlCalendarAdvance(Calendar,$H2080,B2081,"f",FALSE)</f>
        <v>54183</v>
      </c>
      <c r="I2081" s="177">
        <f>_xll.qlInterestRateIndexValueDate(Index1M,$H2081)</f>
        <v>54185</v>
      </c>
      <c r="J2081" s="182">
        <f>IFERROR(_xll.qlIndexFixing(Index1M,$H2081,TRUE,_xll.ohTrigger(RecalcTrigger,Trigger1M)),NA())</f>
        <v>1.1647068948335004E-2</v>
      </c>
      <c r="K2081" s="44">
        <f>IFERROR(_xll.qlIndexFixing(Index3M,H2081,TRUE,_xll.ohTrigger(RecalcTrigger,Trigger3M)),NA())</f>
        <v>1.1816080658308392E-2</v>
      </c>
      <c r="L2081" s="44">
        <f>IFERROR(_xll.qlIndexFixing(Index6M,$H2081,TRUE,_xll.ohTrigger(RecalcTrigger,Trigger6M)),NA())</f>
        <v>1.1611134396063569E-2</v>
      </c>
      <c r="M2081" s="183">
        <f>IFERROR(_xll.qlIndexFixing(Index1Y,$H2081,TRUE,_xll.ohTrigger(RecalcTrigger,Trigger1Y)),NA())</f>
        <v>1.2093157340574284E-2</v>
      </c>
      <c r="N2081" s="182">
        <f>IFERROR(_xll.qlIndexFixing(ONIndex1M,I2081,TRUE,_xll.ohTrigger(RecalcTrigger,Trigger1M)),NA())</f>
        <v>1.1647454633978427E-2</v>
      </c>
      <c r="O2081" s="44">
        <f>IFERROR(_xll.qlIndexFixing(ONIndex3M,I2081,TRUE,_xll.ohTrigger(RecalcTrigger,Trigger3M)),NA())</f>
        <v>1.1820752300675252E-2</v>
      </c>
      <c r="P2081" s="44">
        <f>IFERROR(_xll.qlIndexFixing(ONIndex6M,I2081,TRUE,_xll.ohTrigger(RecalcTrigger,Trigger6M)),NA())</f>
        <v>1.162789717072954E-2</v>
      </c>
      <c r="Q2081" s="183">
        <f>IFERROR(_xll.qlIndexFixing(ONIndex1Y,I2081,TRUE,_xll.ohTrigger(RecalcTrigger,Trigger1Y)),NA())</f>
        <v>1.2126836028638621E-2</v>
      </c>
    </row>
    <row r="2082" spans="2:17" x14ac:dyDescent="0.2">
      <c r="B2082" s="39" t="s">
        <v>42</v>
      </c>
      <c r="D2082" s="42">
        <f>_xll.qlCalendarAdvance(Calendar,$D2081,B2082,"f",FALSE)</f>
        <v>54190</v>
      </c>
      <c r="E2082" s="177">
        <f>_xll.qlInterestRateIndexValueDate(IndexON,D2082)</f>
        <v>54190</v>
      </c>
      <c r="F2082" s="193">
        <f>IFERROR(_xll.qlIndexFixing(IndexON,D2082,TRUE,_xll.ohTrigger(RecalcTrigger,TriggerON)),NA())</f>
        <v>1.1649137205820281E-2</v>
      </c>
      <c r="H2082" s="42">
        <f>_xll.qlCalendarAdvance(Calendar,$H2081,B2082,"f",FALSE)</f>
        <v>54190</v>
      </c>
      <c r="I2082" s="177">
        <f>_xll.qlInterestRateIndexValueDate(Index1M,$H2082)</f>
        <v>54192</v>
      </c>
      <c r="J2082" s="182">
        <f>IFERROR(_xll.qlIndexFixing(Index1M,$H2082,TRUE,_xll.ohTrigger(RecalcTrigger,Trigger1M)),NA())</f>
        <v>1.164326770441787E-2</v>
      </c>
      <c r="K2082" s="44">
        <f>IFERROR(_xll.qlIndexFixing(Index3M,H2082,TRUE,_xll.ohTrigger(RecalcTrigger,Trigger3M)),NA())</f>
        <v>1.1812284020685841E-2</v>
      </c>
      <c r="L2082" s="44">
        <f>IFERROR(_xll.qlIndexFixing(Index6M,$H2082,TRUE,_xll.ohTrigger(RecalcTrigger,Trigger6M)),NA())</f>
        <v>1.1607078526654642E-2</v>
      </c>
      <c r="M2082" s="183">
        <f>IFERROR(_xll.qlIndexFixing(Index1Y,$H2082,TRUE,_xll.ohTrigger(RecalcTrigger,Trigger1Y)),NA())</f>
        <v>1.2088799173600021E-2</v>
      </c>
      <c r="N2082" s="182">
        <f>IFERROR(_xll.qlIndexFixing(ONIndex1M,I2082,TRUE,_xll.ohTrigger(RecalcTrigger,Trigger1M)),NA())</f>
        <v>1.1643677715760248E-2</v>
      </c>
      <c r="O2082" s="44">
        <f>IFERROR(_xll.qlIndexFixing(ONIndex3M,I2082,TRUE,_xll.ohTrigger(RecalcTrigger,Trigger3M)),NA())</f>
        <v>1.1817037396051333E-2</v>
      </c>
      <c r="P2082" s="44">
        <f>IFERROR(_xll.qlIndexFixing(ONIndex6M,I2082,TRUE,_xll.ohTrigger(RecalcTrigger,Trigger6M)),NA())</f>
        <v>1.1623801595010974E-2</v>
      </c>
      <c r="Q2082" s="183">
        <f>IFERROR(_xll.qlIndexFixing(ONIndex1Y,I2082,TRUE,_xll.ohTrigger(RecalcTrigger,Trigger1Y)),NA())</f>
        <v>1.2122809363876996E-2</v>
      </c>
    </row>
    <row r="2083" spans="2:17" x14ac:dyDescent="0.2">
      <c r="B2083" s="39" t="s">
        <v>42</v>
      </c>
      <c r="D2083" s="42">
        <f>_xll.qlCalendarAdvance(Calendar,$D2082,B2083,"f",FALSE)</f>
        <v>54197</v>
      </c>
      <c r="E2083" s="177">
        <f>_xll.qlInterestRateIndexValueDate(IndexON,D2083)</f>
        <v>54197</v>
      </c>
      <c r="F2083" s="193">
        <f>IFERROR(_xll.qlIndexFixing(IndexON,D2083,TRUE,_xll.ohTrigger(RecalcTrigger,TriggerON)),NA())</f>
        <v>1.1645159356490353E-2</v>
      </c>
      <c r="H2083" s="42">
        <f>_xll.qlCalendarAdvance(Calendar,$H2082,B2083,"f",FALSE)</f>
        <v>54197</v>
      </c>
      <c r="I2083" s="177">
        <f>_xll.qlInterestRateIndexValueDate(Index1M,$H2083)</f>
        <v>54199</v>
      </c>
      <c r="J2083" s="182">
        <f>IFERROR(_xll.qlIndexFixing(Index1M,$H2083,TRUE,_xll.ohTrigger(RecalcTrigger,Trigger1M)),NA())</f>
        <v>1.1639453950655076E-2</v>
      </c>
      <c r="K2083" s="44">
        <f>IFERROR(_xll.qlIndexFixing(Index3M,H2083,TRUE,_xll.ohTrigger(RecalcTrigger,Trigger3M)),NA())</f>
        <v>1.1808475441055909E-2</v>
      </c>
      <c r="L2083" s="44">
        <f>IFERROR(_xll.qlIndexFixing(Index6M,$H2083,TRUE,_xll.ohTrigger(RecalcTrigger,Trigger6M)),NA())</f>
        <v>1.1603027850289559E-2</v>
      </c>
      <c r="M2083" s="183">
        <f>IFERROR(_xll.qlIndexFixing(Index1Y,$H2083,TRUE,_xll.ohTrigger(RecalcTrigger,Trigger1Y)),NA())</f>
        <v>1.2084429804191707E-2</v>
      </c>
      <c r="N2083" s="182">
        <f>IFERROR(_xll.qlIndexFixing(ONIndex1M,I2083,TRUE,_xll.ohTrigger(RecalcTrigger,Trigger1M)),NA())</f>
        <v>1.1639888318564218E-2</v>
      </c>
      <c r="O2083" s="44">
        <f>IFERROR(_xll.qlIndexFixing(ONIndex3M,I2083,TRUE,_xll.ohTrigger(RecalcTrigger,Trigger3M)),NA())</f>
        <v>1.181331066177016E-2</v>
      </c>
      <c r="P2083" s="44">
        <f>IFERROR(_xll.qlIndexFixing(ONIndex6M,I2083,TRUE,_xll.ohTrigger(RecalcTrigger,Trigger6M)),NA())</f>
        <v>1.1619710861419108E-2</v>
      </c>
      <c r="Q2083" s="183">
        <f>IFERROR(_xll.qlIndexFixing(ONIndex1Y,I2083,TRUE,_xll.ohTrigger(RecalcTrigger,Trigger1Y)),NA())</f>
        <v>1.2118771959466201E-2</v>
      </c>
    </row>
    <row r="2084" spans="2:17" x14ac:dyDescent="0.2">
      <c r="B2084" s="39" t="s">
        <v>42</v>
      </c>
      <c r="D2084" s="42">
        <f>_xll.qlCalendarAdvance(Calendar,$D2083,B2084,"f",FALSE)</f>
        <v>54204</v>
      </c>
      <c r="E2084" s="177">
        <f>_xll.qlInterestRateIndexValueDate(IndexON,D2084)</f>
        <v>54204</v>
      </c>
      <c r="F2084" s="193">
        <f>IFERROR(_xll.qlIndexFixing(IndexON,D2084,TRUE,_xll.ohTrigger(RecalcTrigger,TriggerON)),NA())</f>
        <v>1.1641169610037139E-2</v>
      </c>
      <c r="H2084" s="42">
        <f>_xll.qlCalendarAdvance(Calendar,$H2083,B2084,"f",FALSE)</f>
        <v>54204</v>
      </c>
      <c r="I2084" s="177">
        <f>_xll.qlInterestRateIndexValueDate(Index1M,$H2084)</f>
        <v>54206</v>
      </c>
      <c r="J2084" s="182">
        <f>IFERROR(_xll.qlIndexFixing(Index1M,$H2084,TRUE,_xll.ohTrigger(RecalcTrigger,Trigger1M)),NA())</f>
        <v>1.1635627675056215E-2</v>
      </c>
      <c r="K2084" s="44">
        <f>IFERROR(_xll.qlIndexFixing(Index3M,H2084,TRUE,_xll.ohTrigger(RecalcTrigger,Trigger3M)),NA())</f>
        <v>1.1804654905849449E-2</v>
      </c>
      <c r="L2084" s="44">
        <f>IFERROR(_xll.qlIndexFixing(Index6M,$H2084,TRUE,_xll.ohTrigger(RecalcTrigger,Trigger6M)),NA())</f>
        <v>1.1598982391742911E-2</v>
      </c>
      <c r="M2084" s="183">
        <f>IFERROR(_xll.qlIndexFixing(Index1Y,$H2084,TRUE,_xll.ohTrigger(RecalcTrigger,Trigger1Y)),NA())</f>
        <v>1.2080049218711159E-2</v>
      </c>
      <c r="N2084" s="182">
        <f>IFERROR(_xll.qlIndexFixing(ONIndex1M,I2084,TRUE,_xll.ohTrigger(RecalcTrigger,Trigger1M)),NA())</f>
        <v>1.1636086430639736E-2</v>
      </c>
      <c r="O2084" s="44">
        <f>IFERROR(_xll.qlIndexFixing(ONIndex3M,I2084,TRUE,_xll.ohTrigger(RecalcTrigger,Trigger3M)),NA())</f>
        <v>1.1809572084242603E-2</v>
      </c>
      <c r="P2084" s="44">
        <f>IFERROR(_xll.qlIndexFixing(ONIndex6M,I2084,TRUE,_xll.ohTrigger(RecalcTrigger,Trigger6M)),NA())</f>
        <v>1.1615624994654183E-2</v>
      </c>
      <c r="Q2084" s="183">
        <f>IFERROR(_xll.qlIndexFixing(ONIndex1Y,I2084,TRUE,_xll.ohTrigger(RecalcTrigger,Trigger1Y)),NA())</f>
        <v>1.2114723801737171E-2</v>
      </c>
    </row>
    <row r="2085" spans="2:17" x14ac:dyDescent="0.2">
      <c r="B2085" s="39" t="s">
        <v>42</v>
      </c>
      <c r="D2085" s="42">
        <f>_xll.qlCalendarAdvance(Calendar,$D2084,B2085,"f",FALSE)</f>
        <v>54211</v>
      </c>
      <c r="E2085" s="177">
        <f>_xll.qlInterestRateIndexValueDate(IndexON,D2085)</f>
        <v>54211</v>
      </c>
      <c r="F2085" s="193">
        <f>IFERROR(_xll.qlIndexFixing(IndexON,D2085,TRUE,_xll.ohTrigger(RecalcTrigger,TriggerON)),NA())</f>
        <v>1.163716795646863E-2</v>
      </c>
      <c r="H2085" s="42">
        <f>_xll.qlCalendarAdvance(Calendar,$H2084,B2085,"f",FALSE)</f>
        <v>54211</v>
      </c>
      <c r="I2085" s="177">
        <f>_xll.qlInterestRateIndexValueDate(Index1M,$H2085)</f>
        <v>54213</v>
      </c>
      <c r="J2085" s="182">
        <f>IFERROR(_xll.qlIndexFixing(Index1M,$H2085,TRUE,_xll.ohTrigger(RecalcTrigger,Trigger1M)),NA())</f>
        <v>1.1631788865648363E-2</v>
      </c>
      <c r="K2085" s="44">
        <f>IFERROR(_xll.qlIndexFixing(Index3M,H2085,TRUE,_xll.ohTrigger(RecalcTrigger,Trigger3M)),NA())</f>
        <v>1.1800822401496444E-2</v>
      </c>
      <c r="L2085" s="44">
        <f>IFERROR(_xll.qlIndexFixing(Index6M,$H2085,TRUE,_xll.ohTrigger(RecalcTrigger,Trigger6M)),NA())</f>
        <v>1.1595243420849761E-2</v>
      </c>
      <c r="M2085" s="183">
        <f>IFERROR(_xll.qlIndexFixing(Index1Y,$H2085,TRUE,_xll.ohTrigger(RecalcTrigger,Trigger1Y)),NA())</f>
        <v>1.2075657403521064E-2</v>
      </c>
      <c r="N2085" s="182">
        <f>IFERROR(_xll.qlIndexFixing(ONIndex1M,I2085,TRUE,_xll.ohTrigger(RecalcTrigger,Trigger1M)),NA())</f>
        <v>1.1632272039836522E-2</v>
      </c>
      <c r="O2085" s="44">
        <f>IFERROR(_xll.qlIndexFixing(ONIndex3M,I2085,TRUE,_xll.ohTrigger(RecalcTrigger,Trigger3M)),NA())</f>
        <v>1.1805821649959469E-2</v>
      </c>
      <c r="P2085" s="44">
        <f>IFERROR(_xll.qlIndexFixing(ONIndex6M,I2085,TRUE,_xll.ohTrigger(RecalcTrigger,Trigger6M)),NA())</f>
        <v>1.1611544019416442E-2</v>
      </c>
      <c r="Q2085" s="183">
        <f>IFERROR(_xll.qlIndexFixing(ONIndex1Y,I2085,TRUE,_xll.ohTrigger(RecalcTrigger,Trigger1Y)),NA())</f>
        <v>1.2110664877260646E-2</v>
      </c>
    </row>
    <row r="2086" spans="2:17" x14ac:dyDescent="0.2">
      <c r="B2086" s="39" t="s">
        <v>42</v>
      </c>
      <c r="D2086" s="42">
        <f>_xll.qlCalendarAdvance(Calendar,$D2085,B2086,"f",FALSE)</f>
        <v>54218</v>
      </c>
      <c r="E2086" s="177">
        <f>_xll.qlInterestRateIndexValueDate(IndexON,D2086)</f>
        <v>54218</v>
      </c>
      <c r="F2086" s="193">
        <f>IFERROR(_xll.qlIndexFixing(IndexON,D2086,TRUE,_xll.ohTrigger(RecalcTrigger,TriggerON)),NA())</f>
        <v>1.1633154386032629E-2</v>
      </c>
      <c r="H2086" s="42">
        <f>_xll.qlCalendarAdvance(Calendar,$H2085,B2086,"f",FALSE)</f>
        <v>54218</v>
      </c>
      <c r="I2086" s="177">
        <f>_xll.qlInterestRateIndexValueDate(Index1M,$H2086)</f>
        <v>54220</v>
      </c>
      <c r="J2086" s="182">
        <f>IFERROR(_xll.qlIndexFixing(Index1M,$H2086,TRUE,_xll.ohTrigger(RecalcTrigger,Trigger1M)),NA())</f>
        <v>1.1627937510438613E-2</v>
      </c>
      <c r="K2086" s="44">
        <f>IFERROR(_xll.qlIndexFixing(Index3M,H2086,TRUE,_xll.ohTrigger(RecalcTrigger,Trigger3M)),NA())</f>
        <v>1.1796977914424274E-2</v>
      </c>
      <c r="L2086" s="44">
        <f>IFERROR(_xll.qlIndexFixing(Index6M,$H2086,TRUE,_xll.ohTrigger(RecalcTrigger,Trigger6M)),NA())</f>
        <v>1.1591207706880415E-2</v>
      </c>
      <c r="M2086" s="183">
        <f>IFERROR(_xll.qlIndexFixing(Index1Y,$H2086,TRUE,_xll.ohTrigger(RecalcTrigger,Trigger1Y)),NA())</f>
        <v>1.2071254344984114E-2</v>
      </c>
      <c r="N2086" s="182">
        <f>IFERROR(_xll.qlIndexFixing(ONIndex1M,I2086,TRUE,_xll.ohTrigger(RecalcTrigger,Trigger1M)),NA())</f>
        <v>1.1628445134244103E-2</v>
      </c>
      <c r="O2086" s="44">
        <f>IFERROR(_xll.qlIndexFixing(ONIndex3M,I2086,TRUE,_xll.ohTrigger(RecalcTrigger,Trigger3M)),NA())</f>
        <v>1.1802059345251692E-2</v>
      </c>
      <c r="P2086" s="44">
        <f>IFERROR(_xll.qlIndexFixing(ONIndex6M,I2086,TRUE,_xll.ohTrigger(RecalcTrigger,Trigger6M)),NA())</f>
        <v>1.1607467960246254E-2</v>
      </c>
      <c r="Q2086" s="183">
        <f>IFERROR(_xll.qlIndexFixing(ONIndex1Y,I2086,TRUE,_xll.ohTrigger(RecalcTrigger,Trigger1Y)),NA())</f>
        <v>1.210659517220769E-2</v>
      </c>
    </row>
    <row r="2087" spans="2:17" x14ac:dyDescent="0.2">
      <c r="B2087" s="39" t="s">
        <v>42</v>
      </c>
      <c r="D2087" s="42">
        <f>_xll.qlCalendarAdvance(Calendar,$D2086,B2087,"f",FALSE)</f>
        <v>54225</v>
      </c>
      <c r="E2087" s="177">
        <f>_xll.qlInterestRateIndexValueDate(IndexON,D2087)</f>
        <v>54225</v>
      </c>
      <c r="F2087" s="193">
        <f>IFERROR(_xll.qlIndexFixing(IndexON,D2087,TRUE,_xll.ohTrigger(RecalcTrigger,TriggerON)),NA())</f>
        <v>1.1629128888737128E-2</v>
      </c>
      <c r="H2087" s="42">
        <f>_xll.qlCalendarAdvance(Calendar,$H2086,B2087,"f",FALSE)</f>
        <v>54225</v>
      </c>
      <c r="I2087" s="177">
        <f>_xll.qlInterestRateIndexValueDate(Index1M,$H2087)</f>
        <v>54227</v>
      </c>
      <c r="J2087" s="182">
        <f>IFERROR(_xll.qlIndexFixing(Index1M,$H2087,TRUE,_xll.ohTrigger(RecalcTrigger,Trigger1M)),NA())</f>
        <v>1.1624073597449047E-2</v>
      </c>
      <c r="K2087" s="44">
        <f>IFERROR(_xll.qlIndexFixing(Index3M,H2087,TRUE,_xll.ohTrigger(RecalcTrigger,Trigger3M)),NA())</f>
        <v>1.1793121431065532E-2</v>
      </c>
      <c r="L2087" s="44">
        <f>IFERROR(_xll.qlIndexFixing(Index6M,$H2087,TRUE,_xll.ohTrigger(RecalcTrigger,Trigger6M)),NA())</f>
        <v>1.1587177279099168E-2</v>
      </c>
      <c r="M2087" s="183">
        <f>IFERROR(_xll.qlIndexFixing(Index1Y,$H2087,TRUE,_xll.ohTrigger(RecalcTrigger,Trigger1Y)),NA())</f>
        <v>1.206684002946431E-2</v>
      </c>
      <c r="N2087" s="182">
        <f>IFERROR(_xll.qlIndexFixing(ONIndex1M,I2087,TRUE,_xll.ohTrigger(RecalcTrigger,Trigger1M)),NA())</f>
        <v>1.1624605701712198E-2</v>
      </c>
      <c r="O2087" s="44">
        <f>IFERROR(_xll.qlIndexFixing(ONIndex3M,I2087,TRUE,_xll.ohTrigger(RecalcTrigger,Trigger3M)),NA())</f>
        <v>1.1798285156690014E-2</v>
      </c>
      <c r="P2087" s="44">
        <f>IFERROR(_xll.qlIndexFixing(ONIndex6M,I2087,TRUE,_xll.ohTrigger(RecalcTrigger,Trigger6M)),NA())</f>
        <v>1.160339684184386E-2</v>
      </c>
      <c r="Q2087" s="183">
        <f>IFERROR(_xll.qlIndexFixing(ONIndex1Y,I2087,TRUE,_xll.ohTrigger(RecalcTrigger,Trigger1Y)),NA())</f>
        <v>1.2102514673069109E-2</v>
      </c>
    </row>
    <row r="2088" spans="2:17" x14ac:dyDescent="0.2">
      <c r="B2088" s="39" t="s">
        <v>42</v>
      </c>
      <c r="D2088" s="42">
        <f>_xll.qlCalendarAdvance(Calendar,$D2087,B2088,"f",FALSE)</f>
        <v>54232</v>
      </c>
      <c r="E2088" s="177">
        <f>_xll.qlInterestRateIndexValueDate(IndexON,D2088)</f>
        <v>54232</v>
      </c>
      <c r="F2088" s="193">
        <f>IFERROR(_xll.qlIndexFixing(IndexON,D2088,TRUE,_xll.ohTrigger(RecalcTrigger,TriggerON)),NA())</f>
        <v>1.1625091454510184E-2</v>
      </c>
      <c r="H2088" s="42">
        <f>_xll.qlCalendarAdvance(Calendar,$H2087,B2088,"f",FALSE)</f>
        <v>54232</v>
      </c>
      <c r="I2088" s="177">
        <f>_xll.qlInterestRateIndexValueDate(Index1M,$H2088)</f>
        <v>54234</v>
      </c>
      <c r="J2088" s="182">
        <f>IFERROR(_xll.qlIndexFixing(Index1M,$H2088,TRUE,_xll.ohTrigger(RecalcTrigger,Trigger1M)),NA())</f>
        <v>1.1620197114694253E-2</v>
      </c>
      <c r="K2088" s="44">
        <f>IFERROR(_xll.qlIndexFixing(Index3M,H2088,TRUE,_xll.ohTrigger(RecalcTrigger,Trigger3M)),NA())</f>
        <v>1.1789252937848466E-2</v>
      </c>
      <c r="L2088" s="44">
        <f>IFERROR(_xll.qlIndexFixing(Index6M,$H2088,TRUE,_xll.ohTrigger(RecalcTrigger,Trigger6M)),NA())</f>
        <v>1.1582853231221749E-2</v>
      </c>
      <c r="M2088" s="183">
        <f>IFERROR(_xll.qlIndexFixing(Index1Y,$H2088,TRUE,_xll.ohTrigger(RecalcTrigger,Trigger1Y)),NA())</f>
        <v>1.2062414443325876E-2</v>
      </c>
      <c r="N2088" s="182">
        <f>IFERROR(_xll.qlIndexFixing(ONIndex1M,I2088,TRUE,_xll.ohTrigger(RecalcTrigger,Trigger1M)),NA())</f>
        <v>1.1620753730490208E-2</v>
      </c>
      <c r="O2088" s="44">
        <f>IFERROR(_xll.qlIndexFixing(ONIndex3M,I2088,TRUE,_xll.ohTrigger(RecalcTrigger,Trigger3M)),NA())</f>
        <v>1.1794499070685305E-2</v>
      </c>
      <c r="P2088" s="44">
        <f>IFERROR(_xll.qlIndexFixing(ONIndex6M,I2088,TRUE,_xll.ohTrigger(RecalcTrigger,Trigger6M)),NA())</f>
        <v>1.1599330688909504E-2</v>
      </c>
      <c r="Q2088" s="183">
        <f>IFERROR(_xll.qlIndexFixing(ONIndex1Y,I2088,TRUE,_xll.ohTrigger(RecalcTrigger,Trigger1Y)),NA())</f>
        <v>1.2098423366175837E-2</v>
      </c>
    </row>
    <row r="2089" spans="2:17" x14ac:dyDescent="0.2">
      <c r="B2089" s="39" t="s">
        <v>42</v>
      </c>
      <c r="D2089" s="42">
        <f>_xll.qlCalendarAdvance(Calendar,$D2088,B2089,"f",FALSE)</f>
        <v>54239</v>
      </c>
      <c r="E2089" s="177">
        <f>_xll.qlInterestRateIndexValueDate(IndexON,D2089)</f>
        <v>54239</v>
      </c>
      <c r="F2089" s="193">
        <f>IFERROR(_xll.qlIndexFixing(IndexON,D2089,TRUE,_xll.ohTrigger(RecalcTrigger,TriggerON)),NA())</f>
        <v>1.1621042073679533E-2</v>
      </c>
      <c r="H2089" s="42">
        <f>_xll.qlCalendarAdvance(Calendar,$H2088,B2089,"f",FALSE)</f>
        <v>54239</v>
      </c>
      <c r="I2089" s="177">
        <f>_xll.qlInterestRateIndexValueDate(Index1M,$H2089)</f>
        <v>54241</v>
      </c>
      <c r="J2089" s="182">
        <f>IFERROR(_xll.qlIndexFixing(Index1M,$H2089,TRUE,_xll.ohTrigger(RecalcTrigger,Trigger1M)),NA())</f>
        <v>1.1616308050193813E-2</v>
      </c>
      <c r="K2089" s="44">
        <f>IFERROR(_xll.qlIndexFixing(Index3M,H2089,TRUE,_xll.ohTrigger(RecalcTrigger,Trigger3M)),NA())</f>
        <v>1.1785372421204796E-2</v>
      </c>
      <c r="L2089" s="44">
        <f>IFERROR(_xll.qlIndexFixing(Index6M,$H2089,TRUE,_xll.ohTrigger(RecalcTrigger,Trigger6M)),NA())</f>
        <v>1.1578834233377548E-2</v>
      </c>
      <c r="M2089" s="183">
        <f>IFERROR(_xll.qlIndexFixing(Index1Y,$H2089,TRUE,_xll.ohTrigger(RecalcTrigger,Trigger1Y)),NA())</f>
        <v>1.2057977572933474E-2</v>
      </c>
      <c r="N2089" s="182">
        <f>IFERROR(_xll.qlIndexFixing(ONIndex1M,I2089,TRUE,_xll.ohTrigger(RecalcTrigger,Trigger1M)),NA())</f>
        <v>1.1616889208507786E-2</v>
      </c>
      <c r="O2089" s="44">
        <f>IFERROR(_xll.qlIndexFixing(ONIndex3M,I2089,TRUE,_xll.ohTrigger(RecalcTrigger,Trigger3M)),NA())</f>
        <v>1.1790701073488563E-2</v>
      </c>
      <c r="P2089" s="44">
        <f>IFERROR(_xll.qlIndexFixing(ONIndex6M,I2089,TRUE,_xll.ohTrigger(RecalcTrigger,Trigger6M)),NA())</f>
        <v>1.159526952606349E-2</v>
      </c>
      <c r="Q2089" s="183">
        <f>IFERROR(_xll.qlIndexFixing(ONIndex1Y,I2089,TRUE,_xll.ohTrigger(RecalcTrigger,Trigger1Y)),NA())</f>
        <v>1.2094321237858807E-2</v>
      </c>
    </row>
    <row r="2090" spans="2:17" x14ac:dyDescent="0.2">
      <c r="B2090" s="39" t="s">
        <v>42</v>
      </c>
      <c r="D2090" s="42">
        <f>_xll.qlCalendarAdvance(Calendar,$D2089,B2090,"f",FALSE)</f>
        <v>54246</v>
      </c>
      <c r="E2090" s="177">
        <f>_xll.qlInterestRateIndexValueDate(IndexON,D2090)</f>
        <v>54246</v>
      </c>
      <c r="F2090" s="193">
        <f>IFERROR(_xll.qlIndexFixing(IndexON,D2090,TRUE,_xll.ohTrigger(RecalcTrigger,TriggerON)),NA())</f>
        <v>1.1616980736253169E-2</v>
      </c>
      <c r="H2090" s="42">
        <f>_xll.qlCalendarAdvance(Calendar,$H2089,B2090,"f",FALSE)</f>
        <v>54246</v>
      </c>
      <c r="I2090" s="177">
        <f>_xll.qlInterestRateIndexValueDate(Index1M,$H2090)</f>
        <v>54248</v>
      </c>
      <c r="J2090" s="182">
        <f>IFERROR(_xll.qlIndexFixing(Index1M,$H2090,TRUE,_xll.ohTrigger(RecalcTrigger,Trigger1M)),NA())</f>
        <v>1.1612406391962315E-2</v>
      </c>
      <c r="K2090" s="44">
        <f>IFERROR(_xll.qlIndexFixing(Index3M,H2090,TRUE,_xll.ohTrigger(RecalcTrigger,Trigger3M)),NA())</f>
        <v>1.178147986756364E-2</v>
      </c>
      <c r="L2090" s="44">
        <f>IFERROR(_xll.qlIndexFixing(Index6M,$H2090,TRUE,_xll.ohTrigger(RecalcTrigger,Trigger6M)),NA())</f>
        <v>1.1574820601993741E-2</v>
      </c>
      <c r="M2090" s="183">
        <f>IFERROR(_xll.qlIndexFixing(Index1Y,$H2090,TRUE,_xll.ohTrigger(RecalcTrigger,Trigger1Y)),NA())</f>
        <v>1.2053529404653075E-2</v>
      </c>
      <c r="N2090" s="182">
        <f>IFERROR(_xll.qlIndexFixing(ONIndex1M,I2090,TRUE,_xll.ohTrigger(RecalcTrigger,Trigger1M)),NA())</f>
        <v>1.1613012123694588E-2</v>
      </c>
      <c r="O2090" s="44">
        <f>IFERROR(_xll.qlIndexFixing(ONIndex3M,I2090,TRUE,_xll.ohTrigger(RecalcTrigger,Trigger3M)),NA())</f>
        <v>1.1786891151670531E-2</v>
      </c>
      <c r="P2090" s="44">
        <f>IFERROR(_xll.qlIndexFixing(ONIndex6M,I2090,TRUE,_xll.ohTrigger(RecalcTrigger,Trigger6M)),NA())</f>
        <v>1.159121337800606E-2</v>
      </c>
      <c r="Q2090" s="183">
        <f>IFERROR(_xll.qlIndexFixing(ONIndex1Y,I2090,TRUE,_xll.ohTrigger(RecalcTrigger,Trigger1Y)),NA())</f>
        <v>1.2090208274608827E-2</v>
      </c>
    </row>
    <row r="2091" spans="2:17" x14ac:dyDescent="0.2">
      <c r="B2091" s="39" t="s">
        <v>42</v>
      </c>
      <c r="D2091" s="42">
        <f>_xll.qlCalendarAdvance(Calendar,$D2090,B2091,"f",FALSE)</f>
        <v>54253</v>
      </c>
      <c r="E2091" s="177">
        <f>_xll.qlInterestRateIndexValueDate(IndexON,D2091)</f>
        <v>54253</v>
      </c>
      <c r="F2091" s="193">
        <f>IFERROR(_xll.qlIndexFixing(IndexON,D2091,TRUE,_xll.ohTrigger(RecalcTrigger,TriggerON)),NA())</f>
        <v>1.1612907432239084E-2</v>
      </c>
      <c r="H2091" s="42">
        <f>_xll.qlCalendarAdvance(Calendar,$H2090,B2091,"f",FALSE)</f>
        <v>54253</v>
      </c>
      <c r="I2091" s="177">
        <f>_xll.qlInterestRateIndexValueDate(Index1M,$H2091)</f>
        <v>54255</v>
      </c>
      <c r="J2091" s="182">
        <f>IFERROR(_xll.qlIndexFixing(Index1M,$H2091,TRUE,_xll.ohTrigger(RecalcTrigger,Trigger1M)),NA())</f>
        <v>1.1608492128016845E-2</v>
      </c>
      <c r="K2091" s="44">
        <f>IFERROR(_xll.qlIndexFixing(Index3M,H2091,TRUE,_xll.ohTrigger(RecalcTrigger,Trigger3M)),NA())</f>
        <v>1.1777575263355855E-2</v>
      </c>
      <c r="L2091" s="44">
        <f>IFERROR(_xll.qlIndexFixing(Index6M,$H2091,TRUE,_xll.ohTrigger(RecalcTrigger,Trigger6M)),NA())</f>
        <v>1.1570812361844488E-2</v>
      </c>
      <c r="M2091" s="183">
        <f>IFERROR(_xll.qlIndexFixing(Index1Y,$H2091,TRUE,_xll.ohTrigger(RecalcTrigger,Trigger1Y)),NA())</f>
        <v>1.2049069924850875E-2</v>
      </c>
      <c r="N2091" s="182">
        <f>IFERROR(_xll.qlIndexFixing(ONIndex1M,I2091,TRUE,_xll.ohTrigger(RecalcTrigger,Trigger1M)),NA())</f>
        <v>1.1609122464220079E-2</v>
      </c>
      <c r="O2091" s="44">
        <f>IFERROR(_xll.qlIndexFixing(ONIndex3M,I2091,TRUE,_xll.ohTrigger(RecalcTrigger,Trigger3M)),NA())</f>
        <v>1.1783069291722015E-2</v>
      </c>
      <c r="P2091" s="44">
        <f>IFERROR(_xll.qlIndexFixing(ONIndex6M,I2091,TRUE,_xll.ohTrigger(RecalcTrigger,Trigger6M)),NA())</f>
        <v>1.158716226935752E-2</v>
      </c>
      <c r="Q2091" s="183">
        <f>IFERROR(_xll.qlIndexFixing(ONIndex1Y,I2091,TRUE,_xll.ohTrigger(RecalcTrigger,Trigger1Y)),NA())</f>
        <v>1.208608446275683E-2</v>
      </c>
    </row>
    <row r="2092" spans="2:17" x14ac:dyDescent="0.2">
      <c r="B2092" s="39" t="s">
        <v>42</v>
      </c>
      <c r="D2092" s="42">
        <f>_xll.qlCalendarAdvance(Calendar,$D2091,B2092,"f",FALSE)</f>
        <v>54260</v>
      </c>
      <c r="E2092" s="177">
        <f>_xll.qlInterestRateIndexValueDate(IndexON,D2092)</f>
        <v>54260</v>
      </c>
      <c r="F2092" s="193">
        <f>IFERROR(_xll.qlIndexFixing(IndexON,D2092,TRUE,_xll.ohTrigger(RecalcTrigger,TriggerON)),NA())</f>
        <v>1.1608822151805143E-2</v>
      </c>
      <c r="H2092" s="42">
        <f>_xll.qlCalendarAdvance(Calendar,$H2091,B2092,"f",FALSE)</f>
        <v>54260</v>
      </c>
      <c r="I2092" s="177">
        <f>_xll.qlInterestRateIndexValueDate(Index1M,$H2092)</f>
        <v>54262</v>
      </c>
      <c r="J2092" s="182">
        <f>IFERROR(_xll.qlIndexFixing(Index1M,$H2092,TRUE,_xll.ohTrigger(RecalcTrigger,Trigger1M)),NA())</f>
        <v>1.1604565246374487E-2</v>
      </c>
      <c r="K2092" s="44">
        <f>IFERROR(_xll.qlIndexFixing(Index3M,H2092,TRUE,_xll.ohTrigger(RecalcTrigger,Trigger3M)),NA())</f>
        <v>1.1773658595012291E-2</v>
      </c>
      <c r="L2092" s="44">
        <f>IFERROR(_xll.qlIndexFixing(Index6M,$H2092,TRUE,_xll.ohTrigger(RecalcTrigger,Trigger6M)),NA())</f>
        <v>1.1566809537703525E-2</v>
      </c>
      <c r="M2092" s="183">
        <f>IFERROR(_xll.qlIndexFixing(Index1Y,$H2092,TRUE,_xll.ohTrigger(RecalcTrigger,Trigger1Y)),NA())</f>
        <v>1.2044599119893288E-2</v>
      </c>
      <c r="N2092" s="182">
        <f>IFERROR(_xll.qlIndexFixing(ONIndex1M,I2092,TRUE,_xll.ohTrigger(RecalcTrigger,Trigger1M)),NA())</f>
        <v>1.1605220217933976E-2</v>
      </c>
      <c r="O2092" s="44">
        <f>IFERROR(_xll.qlIndexFixing(ONIndex3M,I2092,TRUE,_xll.ohTrigger(RecalcTrigger,Trigger3M)),NA())</f>
        <v>1.1779235480133821E-2</v>
      </c>
      <c r="P2092" s="44">
        <f>IFERROR(_xll.qlIndexFixing(ONIndex6M,I2092,TRUE,_xll.ohTrigger(RecalcTrigger,Trigger6M)),NA())</f>
        <v>1.1583116224738177E-2</v>
      </c>
      <c r="Q2092" s="183">
        <f>IFERROR(_xll.qlIndexFixing(ONIndex1Y,I2092,TRUE,_xll.ohTrigger(RecalcTrigger,Trigger1Y)),NA())</f>
        <v>1.2081949788713686E-2</v>
      </c>
    </row>
    <row r="2093" spans="2:17" x14ac:dyDescent="0.2">
      <c r="B2093" s="39" t="s">
        <v>42</v>
      </c>
      <c r="D2093" s="42">
        <f>_xll.qlCalendarAdvance(Calendar,$D2092,B2093,"f",FALSE)</f>
        <v>54267</v>
      </c>
      <c r="E2093" s="177">
        <f>_xll.qlInterestRateIndexValueDate(IndexON,D2093)</f>
        <v>54267</v>
      </c>
      <c r="F2093" s="193">
        <f>IFERROR(_xll.qlIndexFixing(IndexON,D2093,TRUE,_xll.ohTrigger(RecalcTrigger,TriggerON)),NA())</f>
        <v>1.1604724885119211E-2</v>
      </c>
      <c r="H2093" s="42">
        <f>_xll.qlCalendarAdvance(Calendar,$H2092,B2093,"f",FALSE)</f>
        <v>54267</v>
      </c>
      <c r="I2093" s="177">
        <f>_xll.qlInterestRateIndexValueDate(Index1M,$H2093)</f>
        <v>54269</v>
      </c>
      <c r="J2093" s="182">
        <f>IFERROR(_xll.qlIndexFixing(Index1M,$H2093,TRUE,_xll.ohTrigger(RecalcTrigger,Trigger1M)),NA())</f>
        <v>1.1600625735052328E-2</v>
      </c>
      <c r="K2093" s="44">
        <f>IFERROR(_xll.qlIndexFixing(Index3M,H2093,TRUE,_xll.ohTrigger(RecalcTrigger,Trigger3M)),NA())</f>
        <v>1.1769729848964672E-2</v>
      </c>
      <c r="L2093" s="44">
        <f>IFERROR(_xll.qlIndexFixing(Index6M,$H2093,TRUE,_xll.ohTrigger(RecalcTrigger,Trigger6M)),NA())</f>
        <v>1.1563107109573423E-2</v>
      </c>
      <c r="M2093" s="183">
        <f>IFERROR(_xll.qlIndexFixing(Index1Y,$H2093,TRUE,_xll.ohTrigger(RecalcTrigger,Trigger1Y)),NA())</f>
        <v>1.2040116976148256E-2</v>
      </c>
      <c r="N2093" s="182">
        <f>IFERROR(_xll.qlIndexFixing(ONIndex1M,I2093,TRUE,_xll.ohTrigger(RecalcTrigger,Trigger1M)),NA())</f>
        <v>1.1601305373005744E-2</v>
      </c>
      <c r="O2093" s="44">
        <f>IFERROR(_xll.qlIndexFixing(ONIndex3M,I2093,TRUE,_xll.ohTrigger(RecalcTrigger,Trigger3M)),NA())</f>
        <v>1.177538970307701E-2</v>
      </c>
      <c r="P2093" s="44">
        <f>IFERROR(_xll.qlIndexFixing(ONIndex6M,I2093,TRUE,_xll.ohTrigger(RecalcTrigger,Trigger6M)),NA())</f>
        <v>1.1579075268848271E-2</v>
      </c>
      <c r="Q2093" s="183">
        <f>IFERROR(_xll.qlIndexFixing(ONIndex1Y,I2093,TRUE,_xll.ohTrigger(RecalcTrigger,Trigger1Y)),NA())</f>
        <v>1.2077804238730394E-2</v>
      </c>
    </row>
    <row r="2094" spans="2:17" x14ac:dyDescent="0.2">
      <c r="B2094" s="39" t="s">
        <v>42</v>
      </c>
      <c r="D2094" s="42">
        <f>_xll.qlCalendarAdvance(Calendar,$D2093,B2094,"f",FALSE)</f>
        <v>54274</v>
      </c>
      <c r="E2094" s="177">
        <f>_xll.qlInterestRateIndexValueDate(IndexON,D2094)</f>
        <v>54274</v>
      </c>
      <c r="F2094" s="193">
        <f>IFERROR(_xll.qlIndexFixing(IndexON,D2094,TRUE,_xll.ohTrigger(RecalcTrigger,TriggerON)),NA())</f>
        <v>1.1600615622109345E-2</v>
      </c>
      <c r="H2094" s="42">
        <f>_xll.qlCalendarAdvance(Calendar,$H2093,B2094,"f",FALSE)</f>
        <v>54274</v>
      </c>
      <c r="I2094" s="177">
        <f>_xll.qlInterestRateIndexValueDate(Index1M,$H2094)</f>
        <v>54276</v>
      </c>
      <c r="J2094" s="182">
        <f>IFERROR(_xll.qlIndexFixing(Index1M,$H2094,TRUE,_xll.ohTrigger(RecalcTrigger,Trigger1M)),NA())</f>
        <v>1.159667358206995E-2</v>
      </c>
      <c r="K2094" s="44">
        <f>IFERROR(_xll.qlIndexFixing(Index3M,H2094,TRUE,_xll.ohTrigger(RecalcTrigger,Trigger3M)),NA())</f>
        <v>1.1765789011642115E-2</v>
      </c>
      <c r="L2094" s="44">
        <f>IFERROR(_xll.qlIndexFixing(Index6M,$H2094,TRUE,_xll.ohTrigger(RecalcTrigger,Trigger6M)),NA())</f>
        <v>1.1558820236534506E-2</v>
      </c>
      <c r="M2094" s="183">
        <f>IFERROR(_xll.qlIndexFixing(Index1Y,$H2094,TRUE,_xll.ohTrigger(RecalcTrigger,Trigger1Y)),NA())</f>
        <v>1.2035623479983288E-2</v>
      </c>
      <c r="N2094" s="182">
        <f>IFERROR(_xll.qlIndexFixing(ONIndex1M,I2094,TRUE,_xll.ohTrigger(RecalcTrigger,Trigger1M)),NA())</f>
        <v>1.1597377917205165E-2</v>
      </c>
      <c r="O2094" s="44">
        <f>IFERROR(_xll.qlIndexFixing(ONIndex3M,I2094,TRUE,_xll.ohTrigger(RecalcTrigger,Trigger3M)),NA())</f>
        <v>1.1771531947122327E-2</v>
      </c>
      <c r="P2094" s="44">
        <f>IFERROR(_xll.qlIndexFixing(ONIndex6M,I2094,TRUE,_xll.ohTrigger(RecalcTrigger,Trigger6M)),NA())</f>
        <v>1.1575039426388045E-2</v>
      </c>
      <c r="Q2094" s="183">
        <f>IFERROR(_xll.qlIndexFixing(ONIndex1Y,I2094,TRUE,_xll.ohTrigger(RecalcTrigger,Trigger1Y)),NA())</f>
        <v>1.2073647799457632E-2</v>
      </c>
    </row>
    <row r="2095" spans="2:17" x14ac:dyDescent="0.2">
      <c r="B2095" s="39" t="s">
        <v>42</v>
      </c>
      <c r="D2095" s="42">
        <f>_xll.qlCalendarAdvance(Calendar,$D2094,B2095,"f",FALSE)</f>
        <v>54281</v>
      </c>
      <c r="E2095" s="177">
        <f>_xll.qlInterestRateIndexValueDate(IndexON,D2095)</f>
        <v>54281</v>
      </c>
      <c r="F2095" s="193">
        <f>IFERROR(_xll.qlIndexFixing(IndexON,D2095,TRUE,_xll.ohTrigger(RecalcTrigger,TriggerON)),NA())</f>
        <v>1.1596494353023346E-2</v>
      </c>
      <c r="H2095" s="42">
        <f>_xll.qlCalendarAdvance(Calendar,$H2094,B2095,"f",FALSE)</f>
        <v>54281</v>
      </c>
      <c r="I2095" s="177">
        <f>_xll.qlInterestRateIndexValueDate(Index1M,$H2095)</f>
        <v>54283</v>
      </c>
      <c r="J2095" s="182">
        <f>IFERROR(_xll.qlIndexFixing(Index1M,$H2095,TRUE,_xll.ohTrigger(RecalcTrigger,Trigger1M)),NA())</f>
        <v>1.1592708775439442E-2</v>
      </c>
      <c r="K2095" s="44">
        <f>IFERROR(_xll.qlIndexFixing(Index3M,H2095,TRUE,_xll.ohTrigger(RecalcTrigger,Trigger3M)),NA())</f>
        <v>1.1761836069478952E-2</v>
      </c>
      <c r="L2095" s="44">
        <f>IFERROR(_xll.qlIndexFixing(Index6M,$H2095,TRUE,_xll.ohTrigger(RecalcTrigger,Trigger6M)),NA())</f>
        <v>1.1554833809052195E-2</v>
      </c>
      <c r="M2095" s="183">
        <f>IFERROR(_xll.qlIndexFixing(Index1Y,$H2095,TRUE,_xll.ohTrigger(RecalcTrigger,Trigger1Y)),NA())</f>
        <v>1.2031118617767426E-2</v>
      </c>
      <c r="N2095" s="182">
        <f>IFERROR(_xll.qlIndexFixing(ONIndex1M,I2095,TRUE,_xll.ohTrigger(RecalcTrigger,Trigger1M)),NA())</f>
        <v>1.1593437838941512E-2</v>
      </c>
      <c r="O2095" s="44">
        <f>IFERROR(_xll.qlIndexFixing(ONIndex3M,I2095,TRUE,_xll.ohTrigger(RecalcTrigger,Trigger3M)),NA())</f>
        <v>1.1767662198840512E-2</v>
      </c>
      <c r="P2095" s="44">
        <f>IFERROR(_xll.qlIndexFixing(ONIndex6M,I2095,TRUE,_xll.ohTrigger(RecalcTrigger,Trigger6M)),NA())</f>
        <v>1.1571008722057741E-2</v>
      </c>
      <c r="Q2095" s="183">
        <f>IFERROR(_xll.qlIndexFixing(ONIndex1Y,I2095,TRUE,_xll.ohTrigger(RecalcTrigger,Trigger1Y)),NA())</f>
        <v>1.2069480457066462E-2</v>
      </c>
    </row>
    <row r="2096" spans="2:17" x14ac:dyDescent="0.2">
      <c r="B2096" s="39" t="s">
        <v>42</v>
      </c>
      <c r="D2096" s="42">
        <f>_xll.qlCalendarAdvance(Calendar,$D2095,B2096,"f",FALSE)</f>
        <v>54288</v>
      </c>
      <c r="E2096" s="177">
        <f>_xll.qlInterestRateIndexValueDate(IndexON,D2096)</f>
        <v>54288</v>
      </c>
      <c r="F2096" s="193">
        <f>IFERROR(_xll.qlIndexFixing(IndexON,D2096,TRUE,_xll.ohTrigger(RecalcTrigger,TriggerON)),NA())</f>
        <v>1.1592361067709334E-2</v>
      </c>
      <c r="H2096" s="42">
        <f>_xll.qlCalendarAdvance(Calendar,$H2095,B2096,"f",FALSE)</f>
        <v>54288</v>
      </c>
      <c r="I2096" s="177">
        <f>_xll.qlInterestRateIndexValueDate(Index1M,$H2096)</f>
        <v>54290</v>
      </c>
      <c r="J2096" s="182">
        <f>IFERROR(_xll.qlIndexFixing(Index1M,$H2096,TRUE,_xll.ohTrigger(RecalcTrigger,Trigger1M)),NA())</f>
        <v>1.1588731303180388E-2</v>
      </c>
      <c r="K2096" s="44">
        <f>IFERROR(_xll.qlIndexFixing(Index3M,H2096,TRUE,_xll.ohTrigger(RecalcTrigger,Trigger3M)),NA())</f>
        <v>1.1757871008903426E-2</v>
      </c>
      <c r="L2096" s="44">
        <f>IFERROR(_xll.qlIndexFixing(Index6M,$H2096,TRUE,_xll.ohTrigger(RecalcTrigger,Trigger6M)),NA())</f>
        <v>1.15508528966688E-2</v>
      </c>
      <c r="M2096" s="183">
        <f>IFERROR(_xll.qlIndexFixing(Index1Y,$H2096,TRUE,_xll.ohTrigger(RecalcTrigger,Trigger1Y)),NA())</f>
        <v>1.2026602375870148E-2</v>
      </c>
      <c r="N2096" s="182">
        <f>IFERROR(_xll.qlIndexFixing(ONIndex1M,I2096,TRUE,_xll.ohTrigger(RecalcTrigger,Trigger1M)),NA())</f>
        <v>1.1589485125904631E-2</v>
      </c>
      <c r="O2096" s="44">
        <f>IFERROR(_xll.qlIndexFixing(ONIndex3M,I2096,TRUE,_xll.ohTrigger(RecalcTrigger,Trigger3M)),NA())</f>
        <v>1.1763780444482563E-2</v>
      </c>
      <c r="P2096" s="44">
        <f>IFERROR(_xll.qlIndexFixing(ONIndex6M,I2096,TRUE,_xll.ohTrigger(RecalcTrigger,Trigger6M)),NA())</f>
        <v>1.1566983180317791E-2</v>
      </c>
      <c r="Q2096" s="183">
        <f>IFERROR(_xll.qlIndexFixing(ONIndex1Y,I2096,TRUE,_xll.ohTrigger(RecalcTrigger,Trigger1Y)),NA())</f>
        <v>1.2065302197887817E-2</v>
      </c>
    </row>
    <row r="2097" spans="2:17" x14ac:dyDescent="0.2">
      <c r="B2097" s="39" t="s">
        <v>42</v>
      </c>
      <c r="D2097" s="42">
        <f>_xll.qlCalendarAdvance(Calendar,$D2096,B2097,"f",FALSE)</f>
        <v>54295</v>
      </c>
      <c r="E2097" s="177">
        <f>_xll.qlInterestRateIndexValueDate(IndexON,D2097)</f>
        <v>54295</v>
      </c>
      <c r="F2097" s="193">
        <f>IFERROR(_xll.qlIndexFixing(IndexON,D2097,TRUE,_xll.ohTrigger(RecalcTrigger,TriggerON)),NA())</f>
        <v>1.1588215756574982E-2</v>
      </c>
      <c r="H2097" s="42">
        <f>_xll.qlCalendarAdvance(Calendar,$H2096,B2097,"f",FALSE)</f>
        <v>54295</v>
      </c>
      <c r="I2097" s="177">
        <f>_xll.qlInterestRateIndexValueDate(Index1M,$H2097)</f>
        <v>54297</v>
      </c>
      <c r="J2097" s="182">
        <f>IFERROR(_xll.qlIndexFixing(Index1M,$H2097,TRUE,_xll.ohTrigger(RecalcTrigger,Trigger1M)),NA())</f>
        <v>1.158474115331487E-2</v>
      </c>
      <c r="K2097" s="44">
        <f>IFERROR(_xll.qlIndexFixing(Index3M,H2097,TRUE,_xll.ohTrigger(RecalcTrigger,Trigger3M)),NA())</f>
        <v>1.1753893816349002E-2</v>
      </c>
      <c r="L2097" s="44">
        <f>IFERROR(_xll.qlIndexFixing(Index6M,$H2097,TRUE,_xll.ohTrigger(RecalcTrigger,Trigger6M)),NA())</f>
        <v>1.154716919136462E-2</v>
      </c>
      <c r="M2097" s="183">
        <f>IFERROR(_xll.qlIndexFixing(Index1Y,$H2097,TRUE,_xll.ohTrigger(RecalcTrigger,Trigger1Y)),NA())</f>
        <v>1.2022074740661588E-2</v>
      </c>
      <c r="N2097" s="182">
        <f>IFERROR(_xll.qlIndexFixing(ONIndex1M,I2097,TRUE,_xll.ohTrigger(RecalcTrigger,Trigger1M)),NA())</f>
        <v>1.1585519766263985E-2</v>
      </c>
      <c r="O2097" s="44">
        <f>IFERROR(_xll.qlIndexFixing(ONIndex3M,I2097,TRUE,_xll.ohTrigger(RecalcTrigger,Trigger3M)),NA())</f>
        <v>1.1759886670459352E-2</v>
      </c>
      <c r="P2097" s="44">
        <f>IFERROR(_xll.qlIndexFixing(ONIndex6M,I2097,TRUE,_xll.ohTrigger(RecalcTrigger,Trigger6M)),NA())</f>
        <v>1.1562962826028311E-2</v>
      </c>
      <c r="Q2097" s="183">
        <f>IFERROR(_xll.qlIndexFixing(ONIndex1Y,I2097,TRUE,_xll.ohTrigger(RecalcTrigger,Trigger1Y)),NA())</f>
        <v>1.2061113008412505E-2</v>
      </c>
    </row>
    <row r="2098" spans="2:17" x14ac:dyDescent="0.2">
      <c r="B2098" s="39" t="s">
        <v>42</v>
      </c>
      <c r="D2098" s="42">
        <f>_xll.qlCalendarAdvance(Calendar,$D2097,B2098,"f",FALSE)</f>
        <v>54302</v>
      </c>
      <c r="E2098" s="177">
        <f>_xll.qlInterestRateIndexValueDate(IndexON,D2098)</f>
        <v>54302</v>
      </c>
      <c r="F2098" s="193">
        <f>IFERROR(_xll.qlIndexFixing(IndexON,D2098,TRUE,_xll.ohTrigger(RecalcTrigger,TriggerON)),NA())</f>
        <v>1.1584058409468412E-2</v>
      </c>
      <c r="H2098" s="42">
        <f>_xll.qlCalendarAdvance(Calendar,$H2097,B2098,"f",FALSE)</f>
        <v>54302</v>
      </c>
      <c r="I2098" s="177">
        <f>_xll.qlInterestRateIndexValueDate(Index1M,$H2098)</f>
        <v>54304</v>
      </c>
      <c r="J2098" s="182">
        <f>IFERROR(_xll.qlIndexFixing(Index1M,$H2098,TRUE,_xll.ohTrigger(RecalcTrigger,Trigger1M)),NA())</f>
        <v>1.1580738313854977E-2</v>
      </c>
      <c r="K2098" s="44">
        <f>IFERROR(_xll.qlIndexFixing(Index3M,H2098,TRUE,_xll.ohTrigger(RecalcTrigger,Trigger3M)),NA())</f>
        <v>1.1750000160637554E-2</v>
      </c>
      <c r="L2098" s="44">
        <f>IFERROR(_xll.qlIndexFixing(Index6M,$H2098,TRUE,_xll.ohTrigger(RecalcTrigger,Trigger6M)),NA())</f>
        <v>1.1543392558443711E-2</v>
      </c>
      <c r="M2098" s="183">
        <f>IFERROR(_xll.qlIndexFixing(Index1Y,$H2098,TRUE,_xll.ohTrigger(RecalcTrigger,Trigger1Y)),NA())</f>
        <v>1.2017535698511666E-2</v>
      </c>
      <c r="N2098" s="182">
        <f>IFERROR(_xll.qlIndexFixing(ONIndex1M,I2098,TRUE,_xll.ohTrigger(RecalcTrigger,Trigger1M)),NA())</f>
        <v>1.1581541747949231E-2</v>
      </c>
      <c r="O2098" s="44">
        <f>IFERROR(_xll.qlIndexFixing(ONIndex3M,I2098,TRUE,_xll.ohTrigger(RecalcTrigger,Trigger3M)),NA())</f>
        <v>1.1755980863501492E-2</v>
      </c>
      <c r="P2098" s="44">
        <f>IFERROR(_xll.qlIndexFixing(ONIndex6M,I2098,TRUE,_xll.ohTrigger(RecalcTrigger,Trigger6M)),NA())</f>
        <v>1.1558947683809606E-2</v>
      </c>
      <c r="Q2098" s="183">
        <f>IFERROR(_xll.qlIndexFixing(ONIndex1Y,I2098,TRUE,_xll.ohTrigger(RecalcTrigger,Trigger1Y)),NA())</f>
        <v>1.2056912875211268E-2</v>
      </c>
    </row>
    <row r="2099" spans="2:17" x14ac:dyDescent="0.2">
      <c r="B2099" s="39" t="s">
        <v>42</v>
      </c>
      <c r="D2099" s="42">
        <f>_xll.qlCalendarAdvance(Calendar,$D2098,B2099,"f",FALSE)</f>
        <v>54309</v>
      </c>
      <c r="E2099" s="177">
        <f>_xll.qlInterestRateIndexValueDate(IndexON,D2099)</f>
        <v>54309</v>
      </c>
      <c r="F2099" s="193">
        <f>IFERROR(_xll.qlIndexFixing(IndexON,D2099,TRUE,_xll.ohTrigger(RecalcTrigger,TriggerON)),NA())</f>
        <v>1.1579889016557487E-2</v>
      </c>
      <c r="H2099" s="42">
        <f>_xll.qlCalendarAdvance(Calendar,$H2098,B2099,"f",FALSE)</f>
        <v>54309</v>
      </c>
      <c r="I2099" s="177">
        <f>_xll.qlInterestRateIndexValueDate(Index1M,$H2099)</f>
        <v>54311</v>
      </c>
      <c r="J2099" s="182">
        <f>IFERROR(_xll.qlIndexFixing(Index1M,$H2099,TRUE,_xll.ohTrigger(RecalcTrigger,Trigger1M)),NA())</f>
        <v>1.1576722772817793E-2</v>
      </c>
      <c r="K2099" s="44">
        <f>IFERROR(_xll.qlIndexFixing(Index3M,H2099,TRUE,_xll.ohTrigger(RecalcTrigger,Trigger3M)),NA())</f>
        <v>1.1745999664849729E-2</v>
      </c>
      <c r="L2099" s="44">
        <f>IFERROR(_xll.qlIndexFixing(Index6M,$H2099,TRUE,_xll.ohTrigger(RecalcTrigger,Trigger6M)),NA())</f>
        <v>1.153942693612788E-2</v>
      </c>
      <c r="M2099" s="183">
        <f>IFERROR(_xll.qlIndexFixing(Index1Y,$H2099,TRUE,_xll.ohTrigger(RecalcTrigger,Trigger1Y)),NA())</f>
        <v>1.2012985235792485E-2</v>
      </c>
      <c r="N2099" s="182">
        <f>IFERROR(_xll.qlIndexFixing(ONIndex1M,I2099,TRUE,_xll.ohTrigger(RecalcTrigger,Trigger1M)),NA())</f>
        <v>1.1577551059049895E-2</v>
      </c>
      <c r="O2099" s="44">
        <f>IFERROR(_xll.qlIndexFixing(ONIndex3M,I2099,TRUE,_xll.ohTrigger(RecalcTrigger,Trigger3M)),NA())</f>
        <v>1.1752063009700109E-2</v>
      </c>
      <c r="P2099" s="44">
        <f>IFERROR(_xll.qlIndexFixing(ONIndex6M,I2099,TRUE,_xll.ohTrigger(RecalcTrigger,Trigger6M)),NA())</f>
        <v>1.1554937778202046E-2</v>
      </c>
      <c r="Q2099" s="183">
        <f>IFERROR(_xll.qlIndexFixing(ONIndex1Y,I2099,TRUE,_xll.ohTrigger(RecalcTrigger,Trigger1Y)),NA())</f>
        <v>1.2052701784215358E-2</v>
      </c>
    </row>
    <row r="2100" spans="2:17" x14ac:dyDescent="0.2">
      <c r="B2100" s="39" t="s">
        <v>42</v>
      </c>
      <c r="D2100" s="42">
        <f>_xll.qlCalendarAdvance(Calendar,$D2099,B2100,"f",FALSE)</f>
        <v>54316</v>
      </c>
      <c r="E2100" s="177">
        <f>_xll.qlInterestRateIndexValueDate(IndexON,D2100)</f>
        <v>54316</v>
      </c>
      <c r="F2100" s="193">
        <f>IFERROR(_xll.qlIndexFixing(IndexON,D2100,TRUE,_xll.ohTrigger(RecalcTrigger,TriggerON)),NA())</f>
        <v>1.157570756809001E-2</v>
      </c>
      <c r="H2100" s="42">
        <f>_xll.qlCalendarAdvance(Calendar,$H2099,B2100,"f",FALSE)</f>
        <v>54316</v>
      </c>
      <c r="I2100" s="177">
        <f>_xll.qlInterestRateIndexValueDate(Index1M,$H2100)</f>
        <v>54318</v>
      </c>
      <c r="J2100" s="182">
        <f>IFERROR(_xll.qlIndexFixing(Index1M,$H2100,TRUE,_xll.ohTrigger(RecalcTrigger,Trigger1M)),NA())</f>
        <v>1.1572694518222904E-2</v>
      </c>
      <c r="K2100" s="44">
        <f>IFERROR(_xll.qlIndexFixing(Index3M,H2100,TRUE,_xll.ohTrigger(RecalcTrigger,Trigger3M)),NA())</f>
        <v>1.1741986997701721E-2</v>
      </c>
      <c r="L2100" s="44">
        <f>IFERROR(_xll.qlIndexFixing(Index6M,$H2100,TRUE,_xll.ohTrigger(RecalcTrigger,Trigger6M)),NA())</f>
        <v>1.1535466918038967E-2</v>
      </c>
      <c r="M2100" s="183">
        <f>IFERROR(_xll.qlIndexFixing(Index1Y,$H2100,TRUE,_xll.ohTrigger(RecalcTrigger,Trigger1Y)),NA())</f>
        <v>1.2008423338875496E-2</v>
      </c>
      <c r="N2100" s="182">
        <f>IFERROR(_xll.qlIndexFixing(ONIndex1M,I2100,TRUE,_xll.ohTrigger(RecalcTrigger,Trigger1M)),NA())</f>
        <v>1.1573547687575569E-2</v>
      </c>
      <c r="O2100" s="44">
        <f>IFERROR(_xll.qlIndexFixing(ONIndex3M,I2100,TRUE,_xll.ohTrigger(RecalcTrigger,Trigger3M)),NA())</f>
        <v>1.1748133095785818E-2</v>
      </c>
      <c r="P2100" s="44">
        <f>IFERROR(_xll.qlIndexFixing(ONIndex6M,I2100,TRUE,_xll.ohTrigger(RecalcTrigger,Trigger6M)),NA())</f>
        <v>1.1550933133985808E-2</v>
      </c>
      <c r="Q2100" s="183">
        <f>IFERROR(_xll.qlIndexFixing(ONIndex1Y,I2100,TRUE,_xll.ohTrigger(RecalcTrigger,Trigger1Y)),NA())</f>
        <v>1.2048479722155392E-2</v>
      </c>
    </row>
    <row r="2101" spans="2:17" x14ac:dyDescent="0.2">
      <c r="B2101" s="39" t="s">
        <v>42</v>
      </c>
      <c r="D2101" s="42">
        <f>_xll.qlCalendarAdvance(Calendar,$D2100,B2101,"f",FALSE)</f>
        <v>54323</v>
      </c>
      <c r="E2101" s="177">
        <f>_xll.qlInterestRateIndexValueDate(IndexON,D2101)</f>
        <v>54323</v>
      </c>
      <c r="F2101" s="193">
        <f>IFERROR(_xll.qlIndexFixing(IndexON,D2101,TRUE,_xll.ohTrigger(RecalcTrigger,TriggerON)),NA())</f>
        <v>1.15715140539141E-2</v>
      </c>
      <c r="H2101" s="42">
        <f>_xll.qlCalendarAdvance(Calendar,$H2100,B2101,"f",FALSE)</f>
        <v>54323</v>
      </c>
      <c r="I2101" s="177">
        <f>_xll.qlInterestRateIndexValueDate(Index1M,$H2101)</f>
        <v>54325</v>
      </c>
      <c r="J2101" s="182">
        <f>IFERROR(_xll.qlIndexFixing(Index1M,$H2101,TRUE,_xll.ohTrigger(RecalcTrigger,Trigger1M)),NA())</f>
        <v>1.1568653538087392E-2</v>
      </c>
      <c r="K2101" s="44">
        <f>IFERROR(_xll.qlIndexFixing(Index3M,H2101,TRUE,_xll.ohTrigger(RecalcTrigger,Trigger3M)),NA())</f>
        <v>1.1737962145622848E-2</v>
      </c>
      <c r="L2101" s="44">
        <f>IFERROR(_xll.qlIndexFixing(Index6M,$H2101,TRUE,_xll.ohTrigger(RecalcTrigger,Trigger6M)),NA())</f>
        <v>1.1531512528945664E-2</v>
      </c>
      <c r="M2101" s="183">
        <f>IFERROR(_xll.qlIndexFixing(Index1Y,$H2101,TRUE,_xll.ohTrigger(RecalcTrigger,Trigger1Y)),NA())</f>
        <v>1.2003849994133245E-2</v>
      </c>
      <c r="N2101" s="182">
        <f>IFERROR(_xll.qlIndexFixing(ONIndex1M,I2101,TRUE,_xll.ohTrigger(RecalcTrigger,Trigger1M)),NA())</f>
        <v>1.1569531621455909E-2</v>
      </c>
      <c r="O2101" s="44">
        <f>IFERROR(_xll.qlIndexFixing(ONIndex3M,I2101,TRUE,_xll.ohTrigger(RecalcTrigger,Trigger3M)),NA())</f>
        <v>1.1744191107769808E-2</v>
      </c>
      <c r="P2101" s="44">
        <f>IFERROR(_xll.qlIndexFixing(ONIndex6M,I2101,TRUE,_xll.ohTrigger(RecalcTrigger,Trigger6M)),NA())</f>
        <v>1.1546933775781199E-2</v>
      </c>
      <c r="Q2101" s="183">
        <f>IFERROR(_xll.qlIndexFixing(ONIndex1Y,I2101,TRUE,_xll.ohTrigger(RecalcTrigger,Trigger1Y)),NA())</f>
        <v>1.2044246675282366E-2</v>
      </c>
    </row>
    <row r="2102" spans="2:17" x14ac:dyDescent="0.2">
      <c r="B2102" s="39" t="s">
        <v>42</v>
      </c>
      <c r="D2102" s="42">
        <f>_xll.qlCalendarAdvance(Calendar,$D2101,B2102,"f",FALSE)</f>
        <v>54330</v>
      </c>
      <c r="E2102" s="177">
        <f>_xll.qlInterestRateIndexValueDate(IndexON,D2102)</f>
        <v>54330</v>
      </c>
      <c r="F2102" s="193">
        <f>IFERROR(_xll.qlIndexFixing(IndexON,D2102,TRUE,_xll.ohTrigger(RecalcTrigger,TriggerON)),NA())</f>
        <v>1.1567308464037751E-2</v>
      </c>
      <c r="H2102" s="42">
        <f>_xll.qlCalendarAdvance(Calendar,$H2101,B2102,"f",FALSE)</f>
        <v>54330</v>
      </c>
      <c r="I2102" s="177">
        <f>_xll.qlInterestRateIndexValueDate(Index1M,$H2102)</f>
        <v>54332</v>
      </c>
      <c r="J2102" s="182">
        <f>IFERROR(_xll.qlIndexFixing(Index1M,$H2102,TRUE,_xll.ohTrigger(RecalcTrigger,Trigger1M)),NA())</f>
        <v>1.1564599820428345E-2</v>
      </c>
      <c r="K2102" s="44">
        <f>IFERROR(_xll.qlIndexFixing(Index3M,H2102,TRUE,_xll.ohTrigger(RecalcTrigger,Trigger3M)),NA())</f>
        <v>1.1733525721738627E-2</v>
      </c>
      <c r="L2102" s="44">
        <f>IFERROR(_xll.qlIndexFixing(Index6M,$H2102,TRUE,_xll.ohTrigger(RecalcTrigger,Trigger6M)),NA())</f>
        <v>1.1527467908653768E-2</v>
      </c>
      <c r="M2102" s="183">
        <f>IFERROR(_xll.qlIndexFixing(Index1Y,$H2102,TRUE,_xll.ohTrigger(RecalcTrigger,Trigger1Y)),NA())</f>
        <v>1.1999265187939151E-2</v>
      </c>
      <c r="N2102" s="182">
        <f>IFERROR(_xll.qlIndexFixing(ONIndex1M,I2102,TRUE,_xll.ohTrigger(RecalcTrigger,Trigger1M)),NA())</f>
        <v>1.156550284878044E-2</v>
      </c>
      <c r="O2102" s="44">
        <f>IFERROR(_xll.qlIndexFixing(ONIndex3M,I2102,TRUE,_xll.ohTrigger(RecalcTrigger,Trigger3M)),NA())</f>
        <v>1.1740237032542566E-2</v>
      </c>
      <c r="P2102" s="44">
        <f>IFERROR(_xll.qlIndexFixing(ONIndex6M,I2102,TRUE,_xll.ohTrigger(RecalcTrigger,Trigger6M)),NA())</f>
        <v>1.1542939728288459E-2</v>
      </c>
      <c r="Q2102" s="183">
        <f>IFERROR(_xll.qlIndexFixing(ONIndex1Y,I2102,TRUE,_xll.ohTrigger(RecalcTrigger,Trigger1Y)),NA())</f>
        <v>1.2040002630007152E-2</v>
      </c>
    </row>
    <row r="2103" spans="2:17" x14ac:dyDescent="0.2">
      <c r="B2103" s="39" t="s">
        <v>42</v>
      </c>
      <c r="D2103" s="42">
        <f>_xll.qlCalendarAdvance(Calendar,$D2102,B2103,"f",FALSE)</f>
        <v>54337</v>
      </c>
      <c r="E2103" s="177">
        <f>_xll.qlInterestRateIndexValueDate(IndexON,D2103)</f>
        <v>54337</v>
      </c>
      <c r="F2103" s="193">
        <f>IFERROR(_xll.qlIndexFixing(IndexON,D2103,TRUE,_xll.ohTrigger(RecalcTrigger,TriggerON)),NA())</f>
        <v>1.1563090788948571E-2</v>
      </c>
      <c r="H2103" s="42">
        <f>_xll.qlCalendarAdvance(Calendar,$H2102,B2103,"f",FALSE)</f>
        <v>54337</v>
      </c>
      <c r="I2103" s="177">
        <f>_xll.qlInterestRateIndexValueDate(Index1M,$H2103)</f>
        <v>54339</v>
      </c>
      <c r="J2103" s="182">
        <f>IFERROR(_xll.qlIndexFixing(Index1M,$H2103,TRUE,_xll.ohTrigger(RecalcTrigger,Trigger1M)),NA())</f>
        <v>1.1560533353265345E-2</v>
      </c>
      <c r="K2103" s="44">
        <f>IFERROR(_xll.qlIndexFixing(Index3M,H2103,TRUE,_xll.ohTrigger(RecalcTrigger,Trigger3M)),NA())</f>
        <v>1.1729775129642052E-2</v>
      </c>
      <c r="L2103" s="44">
        <f>IFERROR(_xll.qlIndexFixing(Index6M,$H2103,TRUE,_xll.ohTrigger(RecalcTrigger,Trigger6M)),NA())</f>
        <v>1.1523525140206216E-2</v>
      </c>
      <c r="M2103" s="183">
        <f>IFERROR(_xll.qlIndexFixing(Index1Y,$H2103,TRUE,_xll.ohTrigger(RecalcTrigger,Trigger1Y)),NA())</f>
        <v>1.1994668906667073E-2</v>
      </c>
      <c r="N2103" s="182">
        <f>IFERROR(_xll.qlIndexFixing(ONIndex1M,I2103,TRUE,_xll.ohTrigger(RecalcTrigger,Trigger1M)),NA())</f>
        <v>1.1561461357558755E-2</v>
      </c>
      <c r="O2103" s="44">
        <f>IFERROR(_xll.qlIndexFixing(ONIndex3M,I2103,TRUE,_xll.ohTrigger(RecalcTrigger,Trigger3M)),NA())</f>
        <v>1.1736270856355091E-2</v>
      </c>
      <c r="P2103" s="44">
        <f>IFERROR(_xll.qlIndexFixing(ONIndex6M,I2103,TRUE,_xll.ohTrigger(RecalcTrigger,Trigger6M)),NA())</f>
        <v>1.1538951016127896E-2</v>
      </c>
      <c r="Q2103" s="183">
        <f>IFERROR(_xll.qlIndexFixing(ONIndex1Y,I2103,TRUE,_xll.ohTrigger(RecalcTrigger,Trigger1Y)),NA())</f>
        <v>1.2035747572740618E-2</v>
      </c>
    </row>
    <row r="2104" spans="2:17" x14ac:dyDescent="0.2">
      <c r="B2104" s="39" t="s">
        <v>42</v>
      </c>
      <c r="D2104" s="42">
        <f>_xll.qlCalendarAdvance(Calendar,$D2103,B2104,"f",FALSE)</f>
        <v>54344</v>
      </c>
      <c r="E2104" s="177">
        <f>_xll.qlInterestRateIndexValueDate(IndexON,D2104)</f>
        <v>54344</v>
      </c>
      <c r="F2104" s="193">
        <f>IFERROR(_xll.qlIndexFixing(IndexON,D2104,TRUE,_xll.ohTrigger(RecalcTrigger,TriggerON)),NA())</f>
        <v>1.1558861018494682E-2</v>
      </c>
      <c r="H2104" s="42">
        <f>_xll.qlCalendarAdvance(Calendar,$H2103,B2104,"f",FALSE)</f>
        <v>54344</v>
      </c>
      <c r="I2104" s="177">
        <f>_xll.qlInterestRateIndexValueDate(Index1M,$H2104)</f>
        <v>54346</v>
      </c>
      <c r="J2104" s="182">
        <f>IFERROR(_xll.qlIndexFixing(Index1M,$H2104,TRUE,_xll.ohTrigger(RecalcTrigger,Trigger1M)),NA())</f>
        <v>1.155645412461298E-2</v>
      </c>
      <c r="K2104" s="44">
        <f>IFERROR(_xll.qlIndexFixing(Index3M,H2104,TRUE,_xll.ohTrigger(RecalcTrigger,Trigger3M)),NA())</f>
        <v>1.1725712633330526E-2</v>
      </c>
      <c r="L2104" s="44">
        <f>IFERROR(_xll.qlIndexFixing(Index6M,$H2104,TRUE,_xll.ohTrigger(RecalcTrigger,Trigger6M)),NA())</f>
        <v>1.15195880770538E-2</v>
      </c>
      <c r="M2104" s="183">
        <f>IFERROR(_xll.qlIndexFixing(Index1Y,$H2104,TRUE,_xll.ohTrigger(RecalcTrigger,Trigger1Y)),NA())</f>
        <v>1.1990061136691307E-2</v>
      </c>
      <c r="N2104" s="182">
        <f>IFERROR(_xll.qlIndexFixing(ONIndex1M,I2104,TRUE,_xll.ohTrigger(RecalcTrigger,Trigger1M)),NA())</f>
        <v>1.1557407135800446E-2</v>
      </c>
      <c r="O2104" s="44">
        <f>IFERROR(_xll.qlIndexFixing(ONIndex3M,I2104,TRUE,_xll.ohTrigger(RecalcTrigger,Trigger3M)),NA())</f>
        <v>1.1732292565538316E-2</v>
      </c>
      <c r="P2104" s="44">
        <f>IFERROR(_xll.qlIndexFixing(ONIndex6M,I2104,TRUE,_xll.ohTrigger(RecalcTrigger,Trigger6M)),NA())</f>
        <v>1.1534967663759943E-2</v>
      </c>
      <c r="Q2104" s="183">
        <f>IFERROR(_xll.qlIndexFixing(ONIndex1Y,I2104,TRUE,_xll.ohTrigger(RecalcTrigger,Trigger1Y)),NA())</f>
        <v>1.20314814898137E-2</v>
      </c>
    </row>
    <row r="2105" spans="2:17" x14ac:dyDescent="0.2">
      <c r="B2105" s="39" t="s">
        <v>42</v>
      </c>
      <c r="D2105" s="42">
        <f>_xll.qlCalendarAdvance(Calendar,$D2104,B2105,"f",FALSE)</f>
        <v>54351</v>
      </c>
      <c r="E2105" s="177">
        <f>_xll.qlInterestRateIndexValueDate(IndexON,D2105)</f>
        <v>54351</v>
      </c>
      <c r="F2105" s="193">
        <f>IFERROR(_xll.qlIndexFixing(IndexON,D2105,TRUE,_xll.ohTrigger(RecalcTrigger,TriggerON)),NA())</f>
        <v>1.1554619142764011E-2</v>
      </c>
      <c r="H2105" s="42">
        <f>_xll.qlCalendarAdvance(Calendar,$H2104,B2105,"f",FALSE)</f>
        <v>54351</v>
      </c>
      <c r="I2105" s="177">
        <f>_xll.qlInterestRateIndexValueDate(Index1M,$H2105)</f>
        <v>54353</v>
      </c>
      <c r="J2105" s="182">
        <f>IFERROR(_xll.qlIndexFixing(Index1M,$H2105,TRUE,_xll.ohTrigger(RecalcTrigger,Trigger1M)),NA())</f>
        <v>1.1552362122490833E-2</v>
      </c>
      <c r="K2105" s="44">
        <f>IFERROR(_xll.qlIndexFixing(Index3M,H2105,TRUE,_xll.ohTrigger(RecalcTrigger,Trigger3M)),NA())</f>
        <v>1.1721637896497361E-2</v>
      </c>
      <c r="L2105" s="44">
        <f>IFERROR(_xll.qlIndexFixing(Index6M,$H2105,TRUE,_xll.ohTrigger(RecalcTrigger,Trigger6M)),NA())</f>
        <v>1.1515656743965279E-2</v>
      </c>
      <c r="M2105" s="183">
        <f>IFERROR(_xll.qlIndexFixing(Index1Y,$H2105,TRUE,_xll.ohTrigger(RecalcTrigger,Trigger1Y)),NA())</f>
        <v>1.1985441864387467E-2</v>
      </c>
      <c r="N2105" s="182">
        <f>IFERROR(_xll.qlIndexFixing(ONIndex1M,I2105,TRUE,_xll.ohTrigger(RecalcTrigger,Trigger1M)),NA())</f>
        <v>1.1553340171515103E-2</v>
      </c>
      <c r="O2105" s="44">
        <f>IFERROR(_xll.qlIndexFixing(ONIndex3M,I2105,TRUE,_xll.ohTrigger(RecalcTrigger,Trigger3M)),NA())</f>
        <v>1.1728302146742919E-2</v>
      </c>
      <c r="P2105" s="44">
        <f>IFERROR(_xll.qlIndexFixing(ONIndex6M,I2105,TRUE,_xll.ohTrigger(RecalcTrigger,Trigger6M)),NA())</f>
        <v>1.1530989696284522E-2</v>
      </c>
      <c r="Q2105" s="183">
        <f>IFERROR(_xll.qlIndexFixing(ONIndex1Y,I2105,TRUE,_xll.ohTrigger(RecalcTrigger,Trigger1Y)),NA())</f>
        <v>1.2027204367637268E-2</v>
      </c>
    </row>
    <row r="2106" spans="2:17" x14ac:dyDescent="0.2">
      <c r="B2106" s="39" t="s">
        <v>42</v>
      </c>
      <c r="D2106" s="42">
        <f>_xll.qlCalendarAdvance(Calendar,$D2105,B2106,"f",FALSE)</f>
        <v>54358</v>
      </c>
      <c r="E2106" s="177">
        <f>_xll.qlInterestRateIndexValueDate(IndexON,D2106)</f>
        <v>54358</v>
      </c>
      <c r="F2106" s="193">
        <f>IFERROR(_xll.qlIndexFixing(IndexON,D2106,TRUE,_xll.ohTrigger(RecalcTrigger,TriggerON)),NA())</f>
        <v>1.1550365151764552E-2</v>
      </c>
      <c r="H2106" s="42">
        <f>_xll.qlCalendarAdvance(Calendar,$H2105,B2106,"f",FALSE)</f>
        <v>54358</v>
      </c>
      <c r="I2106" s="177">
        <f>_xll.qlInterestRateIndexValueDate(Index1M,$H2106)</f>
        <v>54360</v>
      </c>
      <c r="J2106" s="182">
        <f>IFERROR(_xll.qlIndexFixing(Index1M,$H2106,TRUE,_xll.ohTrigger(RecalcTrigger,Trigger1M)),NA())</f>
        <v>1.154825733491599E-2</v>
      </c>
      <c r="K2106" s="44">
        <f>IFERROR(_xll.qlIndexFixing(Index3M,H2106,TRUE,_xll.ohTrigger(RecalcTrigger,Trigger3M)),NA())</f>
        <v>1.1717550905576885E-2</v>
      </c>
      <c r="L2106" s="44">
        <f>IFERROR(_xll.qlIndexFixing(Index6M,$H2106,TRUE,_xll.ohTrigger(RecalcTrigger,Trigger6M)),NA())</f>
        <v>1.1511731165708097E-2</v>
      </c>
      <c r="M2106" s="183">
        <f>IFERROR(_xll.qlIndexFixing(Index1Y,$H2106,TRUE,_xll.ohTrigger(RecalcTrigger,Trigger1Y)),NA())</f>
        <v>1.1980811076130722E-2</v>
      </c>
      <c r="N2106" s="182">
        <f>IFERROR(_xll.qlIndexFixing(ONIndex1M,I2106,TRUE,_xll.ohTrigger(RecalcTrigger,Trigger1M)),NA())</f>
        <v>1.1549260452792254E-2</v>
      </c>
      <c r="O2106" s="44">
        <f>IFERROR(_xll.qlIndexFixing(ONIndex3M,I2106,TRUE,_xll.ohTrigger(RecalcTrigger,Trigger3M)),NA())</f>
        <v>1.17242995862199E-2</v>
      </c>
      <c r="P2106" s="44">
        <f>IFERROR(_xll.qlIndexFixing(ONIndex6M,I2106,TRUE,_xll.ohTrigger(RecalcTrigger,Trigger6M)),NA())</f>
        <v>1.152701713808213E-2</v>
      </c>
      <c r="Q2106" s="183">
        <f>IFERROR(_xll.qlIndexFixing(ONIndex1Y,I2106,TRUE,_xll.ohTrigger(RecalcTrigger,Trigger1Y)),NA())</f>
        <v>1.2022916192542255E-2</v>
      </c>
    </row>
    <row r="2107" spans="2:17" x14ac:dyDescent="0.2">
      <c r="B2107" s="39" t="s">
        <v>42</v>
      </c>
      <c r="D2107" s="42">
        <f>_xll.qlCalendarAdvance(Calendar,$D2106,B2107,"f",FALSE)</f>
        <v>54365</v>
      </c>
      <c r="E2107" s="177">
        <f>_xll.qlInterestRateIndexValueDate(IndexON,D2107)</f>
        <v>54365</v>
      </c>
      <c r="F2107" s="193">
        <f>IFERROR(_xll.qlIndexFixing(IndexON,D2107,TRUE,_xll.ohTrigger(RecalcTrigger,TriggerON)),NA())</f>
        <v>1.1546099035824042E-2</v>
      </c>
      <c r="H2107" s="42">
        <f>_xll.qlCalendarAdvance(Calendar,$H2106,B2107,"f",FALSE)</f>
        <v>54365</v>
      </c>
      <c r="I2107" s="177">
        <f>_xll.qlInterestRateIndexValueDate(Index1M,$H2107)</f>
        <v>54367</v>
      </c>
      <c r="J2107" s="182">
        <f>IFERROR(_xll.qlIndexFixing(Index1M,$H2107,TRUE,_xll.ohTrigger(RecalcTrigger,Trigger1M)),NA())</f>
        <v>1.1544139749908033E-2</v>
      </c>
      <c r="K2107" s="44">
        <f>IFERROR(_xll.qlIndexFixing(Index3M,H2107,TRUE,_xll.ohTrigger(RecalcTrigger,Trigger3M)),NA())</f>
        <v>1.1713451647002559E-2</v>
      </c>
      <c r="L2107" s="44">
        <f>IFERROR(_xll.qlIndexFixing(Index6M,$H2107,TRUE,_xll.ohTrigger(RecalcTrigger,Trigger6M)),NA())</f>
        <v>1.1507905790322544E-2</v>
      </c>
      <c r="M2107" s="183">
        <f>IFERROR(_xll.qlIndexFixing(Index1Y,$H2107,TRUE,_xll.ohTrigger(RecalcTrigger,Trigger1Y)),NA())</f>
        <v>1.1976168758298218E-2</v>
      </c>
      <c r="N2107" s="182">
        <f>IFERROR(_xll.qlIndexFixing(ONIndex1M,I2107,TRUE,_xll.ohTrigger(RecalcTrigger,Trigger1M)),NA())</f>
        <v>1.1545167967481618E-2</v>
      </c>
      <c r="O2107" s="44">
        <f>IFERROR(_xll.qlIndexFixing(ONIndex3M,I2107,TRUE,_xll.ohTrigger(RecalcTrigger,Trigger3M)),NA())</f>
        <v>1.1720284870539999E-2</v>
      </c>
      <c r="P2107" s="44">
        <f>IFERROR(_xll.qlIndexFixing(ONIndex6M,I2107,TRUE,_xll.ohTrigger(RecalcTrigger,Trigger6M)),NA())</f>
        <v>1.1523050013932945E-2</v>
      </c>
      <c r="Q2107" s="183">
        <f>IFERROR(_xll.qlIndexFixing(ONIndex1Y,I2107,TRUE,_xll.ohTrigger(RecalcTrigger,Trigger1Y)),NA())</f>
        <v>1.2018616951019467E-2</v>
      </c>
    </row>
    <row r="2108" spans="2:17" x14ac:dyDescent="0.2">
      <c r="B2108" s="39" t="s">
        <v>42</v>
      </c>
      <c r="D2108" s="42">
        <f>_xll.qlCalendarAdvance(Calendar,$D2107,B2108,"f",FALSE)</f>
        <v>54372</v>
      </c>
      <c r="E2108" s="177">
        <f>_xll.qlInterestRateIndexValueDate(IndexON,D2108)</f>
        <v>54372</v>
      </c>
      <c r="F2108" s="193">
        <f>IFERROR(_xll.qlIndexFixing(IndexON,D2108,TRUE,_xll.ohTrigger(RecalcTrigger,TriggerON)),NA())</f>
        <v>1.1541820784870538E-2</v>
      </c>
      <c r="H2108" s="42">
        <f>_xll.qlCalendarAdvance(Calendar,$H2107,B2108,"f",FALSE)</f>
        <v>54372</v>
      </c>
      <c r="I2108" s="177">
        <f>_xll.qlInterestRateIndexValueDate(Index1M,$H2108)</f>
        <v>54374</v>
      </c>
      <c r="J2108" s="182">
        <f>IFERROR(_xll.qlIndexFixing(Index1M,$H2108,TRUE,_xll.ohTrigger(RecalcTrigger,Trigger1M)),NA())</f>
        <v>1.1540009355486547E-2</v>
      </c>
      <c r="K2108" s="44">
        <f>IFERROR(_xll.qlIndexFixing(Index3M,H2108,TRUE,_xll.ohTrigger(RecalcTrigger,Trigger3M)),NA())</f>
        <v>1.1709340107206107E-2</v>
      </c>
      <c r="L2108" s="44">
        <f>IFERROR(_xll.qlIndexFixing(Index6M,$H2108,TRUE,_xll.ohTrigger(RecalcTrigger,Trigger6M)),NA())</f>
        <v>1.1503991497708749E-2</v>
      </c>
      <c r="M2108" s="183">
        <f>IFERROR(_xll.qlIndexFixing(Index1Y,$H2108,TRUE,_xll.ohTrigger(RecalcTrigger,Trigger1Y)),NA())</f>
        <v>1.197151489726622E-2</v>
      </c>
      <c r="N2108" s="182">
        <f>IFERROR(_xll.qlIndexFixing(ONIndex1M,I2108,TRUE,_xll.ohTrigger(RecalcTrigger,Trigger1M)),NA())</f>
        <v>1.1541062703832594E-2</v>
      </c>
      <c r="O2108" s="44">
        <f>IFERROR(_xll.qlIndexFixing(ONIndex3M,I2108,TRUE,_xll.ohTrigger(RecalcTrigger,Trigger3M)),NA())</f>
        <v>1.1716257986034151E-2</v>
      </c>
      <c r="P2108" s="44">
        <f>IFERROR(_xll.qlIndexFixing(ONIndex6M,I2108,TRUE,_xll.ohTrigger(RecalcTrigger,Trigger6M)),NA())</f>
        <v>1.1519088348217466E-2</v>
      </c>
      <c r="Q2108" s="183">
        <f>IFERROR(_xll.qlIndexFixing(ONIndex1Y,I2108,TRUE,_xll.ohTrigger(RecalcTrigger,Trigger1Y)),NA())</f>
        <v>1.2014306629239968E-2</v>
      </c>
    </row>
    <row r="2109" spans="2:17" x14ac:dyDescent="0.2">
      <c r="B2109" s="39" t="s">
        <v>42</v>
      </c>
      <c r="D2109" s="42">
        <f>_xll.qlCalendarAdvance(Calendar,$D2108,B2109,"f",FALSE)</f>
        <v>54379</v>
      </c>
      <c r="E2109" s="177">
        <f>_xll.qlInterestRateIndexValueDate(IndexON,D2109)</f>
        <v>54379</v>
      </c>
      <c r="F2109" s="193">
        <f>IFERROR(_xll.qlIndexFixing(IndexON,D2109,TRUE,_xll.ohTrigger(RecalcTrigger,TriggerON)),NA())</f>
        <v>1.1537530388991968E-2</v>
      </c>
      <c r="H2109" s="42">
        <f>_xll.qlCalendarAdvance(Calendar,$H2108,B2109,"f",FALSE)</f>
        <v>54379</v>
      </c>
      <c r="I2109" s="177">
        <f>_xll.qlInterestRateIndexValueDate(Index1M,$H2109)</f>
        <v>54381</v>
      </c>
      <c r="J2109" s="182">
        <f>IFERROR(_xll.qlIndexFixing(Index1M,$H2109,TRUE,_xll.ohTrigger(RecalcTrigger,Trigger1M)),NA())</f>
        <v>1.153586613966362E-2</v>
      </c>
      <c r="K2109" s="44">
        <f>IFERROR(_xll.qlIndexFixing(Index3M,H2109,TRUE,_xll.ohTrigger(RecalcTrigger,Trigger3M)),NA())</f>
        <v>1.1705216272622729E-2</v>
      </c>
      <c r="L2109" s="44">
        <f>IFERROR(_xll.qlIndexFixing(Index6M,$H2109,TRUE,_xll.ohTrigger(RecalcTrigger,Trigger6M)),NA())</f>
        <v>1.1500083032235271E-2</v>
      </c>
      <c r="M2109" s="183">
        <f>IFERROR(_xll.qlIndexFixing(Index1Y,$H2109,TRUE,_xll.ohTrigger(RecalcTrigger,Trigger1Y)),NA())</f>
        <v>1.196684947941319E-2</v>
      </c>
      <c r="N2109" s="182">
        <f>IFERROR(_xll.qlIndexFixing(ONIndex1M,I2109,TRUE,_xll.ohTrigger(RecalcTrigger,Trigger1M)),NA())</f>
        <v>1.1536944649614966E-2</v>
      </c>
      <c r="O2109" s="44">
        <f>IFERROR(_xll.qlIndexFixing(ONIndex3M,I2109,TRUE,_xll.ohTrigger(RecalcTrigger,Trigger3M)),NA())</f>
        <v>1.1712218919273099E-2</v>
      </c>
      <c r="P2109" s="44">
        <f>IFERROR(_xll.qlIndexFixing(ONIndex6M,I2109,TRUE,_xll.ohTrigger(RecalcTrigger,Trigger6M)),NA())</f>
        <v>1.1515132165955677E-2</v>
      </c>
      <c r="Q2109" s="183">
        <f>IFERROR(_xll.qlIndexFixing(ONIndex1Y,I2109,TRUE,_xll.ohTrigger(RecalcTrigger,Trigger1Y)),NA())</f>
        <v>1.2009985213934371E-2</v>
      </c>
    </row>
    <row r="2110" spans="2:17" x14ac:dyDescent="0.2">
      <c r="B2110" s="39" t="s">
        <v>42</v>
      </c>
      <c r="D2110" s="42">
        <f>_xll.qlCalendarAdvance(Calendar,$D2109,B2110,"f",FALSE)</f>
        <v>54386</v>
      </c>
      <c r="E2110" s="177">
        <f>_xll.qlInterestRateIndexValueDate(IndexON,D2110)</f>
        <v>54386</v>
      </c>
      <c r="F2110" s="193">
        <f>IFERROR(_xll.qlIndexFixing(IndexON,D2110,TRUE,_xll.ohTrigger(RecalcTrigger,TriggerON)),NA())</f>
        <v>1.1533227838356197E-2</v>
      </c>
      <c r="H2110" s="42">
        <f>_xll.qlCalendarAdvance(Calendar,$H2109,B2110,"f",FALSE)</f>
        <v>54386</v>
      </c>
      <c r="I2110" s="177">
        <f>_xll.qlInterestRateIndexValueDate(Index1M,$H2110)</f>
        <v>54388</v>
      </c>
      <c r="J2110" s="182">
        <f>IFERROR(_xll.qlIndexFixing(Index1M,$H2110,TRUE,_xll.ohTrigger(RecalcTrigger,Trigger1M)),NA())</f>
        <v>1.1531710090461333E-2</v>
      </c>
      <c r="K2110" s="44">
        <f>IFERROR(_xll.qlIndexFixing(Index3M,H2110,TRUE,_xll.ohTrigger(RecalcTrigger,Trigger3M)),NA())</f>
        <v>1.1701080129685014E-2</v>
      </c>
      <c r="L2110" s="44">
        <f>IFERROR(_xll.qlIndexFixing(Index6M,$H2110,TRUE,_xll.ohTrigger(RecalcTrigger,Trigger6M)),NA())</f>
        <v>1.1496180418669481E-2</v>
      </c>
      <c r="M2110" s="183">
        <f>IFERROR(_xll.qlIndexFixing(Index1Y,$H2110,TRUE,_xll.ohTrigger(RecalcTrigger,Trigger1Y)),NA())</f>
        <v>1.1962172491117582E-2</v>
      </c>
      <c r="N2110" s="182">
        <f>IFERROR(_xll.qlIndexFixing(ONIndex1M,I2110,TRUE,_xll.ohTrigger(RecalcTrigger,Trigger1M)),NA())</f>
        <v>1.1532813792998198E-2</v>
      </c>
      <c r="O2110" s="44">
        <f>IFERROR(_xll.qlIndexFixing(ONIndex3M,I2110,TRUE,_xll.ohTrigger(RecalcTrigger,Trigger3M)),NA())</f>
        <v>1.170816765650784E-2</v>
      </c>
      <c r="P2110" s="44">
        <f>IFERROR(_xll.qlIndexFixing(ONIndex6M,I2110,TRUE,_xll.ohTrigger(RecalcTrigger,Trigger6M)),NA())</f>
        <v>1.1511181491528077E-2</v>
      </c>
      <c r="Q2110" s="183">
        <f>IFERROR(_xll.qlIndexFixing(ONIndex1Y,I2110,TRUE,_xll.ohTrigger(RecalcTrigger,Trigger1Y)),NA())</f>
        <v>1.2005652691113866E-2</v>
      </c>
    </row>
    <row r="2111" spans="2:17" x14ac:dyDescent="0.2">
      <c r="B2111" s="39" t="s">
        <v>42</v>
      </c>
      <c r="D2111" s="42">
        <f>_xll.qlCalendarAdvance(Calendar,$D2110,B2111,"f",FALSE)</f>
        <v>54393</v>
      </c>
      <c r="E2111" s="177">
        <f>_xll.qlInterestRateIndexValueDate(IndexON,D2111)</f>
        <v>54393</v>
      </c>
      <c r="F2111" s="193">
        <f>IFERROR(_xll.qlIndexFixing(IndexON,D2111,TRUE,_xll.ohTrigger(RecalcTrigger,TriggerON)),NA())</f>
        <v>1.1528913122971218E-2</v>
      </c>
      <c r="H2111" s="42">
        <f>_xll.qlCalendarAdvance(Calendar,$H2110,B2111,"f",FALSE)</f>
        <v>54393</v>
      </c>
      <c r="I2111" s="177">
        <f>_xll.qlInterestRateIndexValueDate(Index1M,$H2111)</f>
        <v>54395</v>
      </c>
      <c r="J2111" s="182">
        <f>IFERROR(_xll.qlIndexFixing(Index1M,$H2111,TRUE,_xll.ohTrigger(RecalcTrigger,Trigger1M)),NA())</f>
        <v>1.1527541195896773E-2</v>
      </c>
      <c r="K2111" s="44">
        <f>IFERROR(_xll.qlIndexFixing(Index3M,H2111,TRUE,_xll.ohTrigger(RecalcTrigger,Trigger3M)),NA())</f>
        <v>1.1697149173468091E-2</v>
      </c>
      <c r="L2111" s="44">
        <f>IFERROR(_xll.qlIndexFixing(Index6M,$H2111,TRUE,_xll.ohTrigger(RecalcTrigger,Trigger6M)),NA())</f>
        <v>1.1492190463793947E-2</v>
      </c>
      <c r="M2111" s="183">
        <f>IFERROR(_xll.qlIndexFixing(Index1Y,$H2111,TRUE,_xll.ohTrigger(RecalcTrigger,Trigger1Y)),NA())</f>
        <v>1.1957483918758074E-2</v>
      </c>
      <c r="N2111" s="182">
        <f>IFERROR(_xll.qlIndexFixing(ONIndex1M,I2111,TRUE,_xll.ohTrigger(RecalcTrigger,Trigger1M)),NA())</f>
        <v>1.152867012199188E-2</v>
      </c>
      <c r="O2111" s="44">
        <f>IFERROR(_xll.qlIndexFixing(ONIndex3M,I2111,TRUE,_xll.ohTrigger(RecalcTrigger,Trigger3M)),NA())</f>
        <v>1.170410418422918E-2</v>
      </c>
      <c r="P2111" s="44">
        <f>IFERROR(_xll.qlIndexFixing(ONIndex6M,I2111,TRUE,_xll.ohTrigger(RecalcTrigger,Trigger6M)),NA())</f>
        <v>1.1507236349714844E-2</v>
      </c>
      <c r="Q2111" s="183">
        <f>IFERROR(_xll.qlIndexFixing(ONIndex1Y,I2111,TRUE,_xll.ohTrigger(RecalcTrigger,Trigger1Y)),NA())</f>
        <v>1.2001309047349196E-2</v>
      </c>
    </row>
    <row r="2112" spans="2:17" x14ac:dyDescent="0.2">
      <c r="B2112" s="39" t="s">
        <v>42</v>
      </c>
      <c r="D2112" s="42">
        <f>_xll.qlCalendarAdvance(Calendar,$D2111,B2112,"f",FALSE)</f>
        <v>54400</v>
      </c>
      <c r="E2112" s="177">
        <f>_xll.qlInterestRateIndexValueDate(IndexON,D2112)</f>
        <v>54400</v>
      </c>
      <c r="F2112" s="193">
        <f>IFERROR(_xll.qlIndexFixing(IndexON,D2112,TRUE,_xll.ohTrigger(RecalcTrigger,TriggerON)),NA())</f>
        <v>1.152458623292496E-2</v>
      </c>
      <c r="H2112" s="42">
        <f>_xll.qlCalendarAdvance(Calendar,$H2111,B2112,"f",FALSE)</f>
        <v>54400</v>
      </c>
      <c r="I2112" s="177">
        <f>_xll.qlInterestRateIndexValueDate(Index1M,$H2112)</f>
        <v>54402</v>
      </c>
      <c r="J2112" s="182">
        <f>IFERROR(_xll.qlIndexFixing(Index1M,$H2112,TRUE,_xll.ohTrigger(RecalcTrigger,Trigger1M)),NA())</f>
        <v>1.1523359443992021E-2</v>
      </c>
      <c r="K2112" s="44">
        <f>IFERROR(_xll.qlIndexFixing(Index3M,H2112,TRUE,_xll.ohTrigger(RecalcTrigger,Trigger3M)),NA())</f>
        <v>1.1692990410197446E-2</v>
      </c>
      <c r="L2112" s="44">
        <f>IFERROR(_xll.qlIndexFixing(Index6M,$H2112,TRUE,_xll.ohTrigger(RecalcTrigger,Trigger6M)),NA())</f>
        <v>1.1488299934660808E-2</v>
      </c>
      <c r="M2112" s="183">
        <f>IFERROR(_xll.qlIndexFixing(Index1Y,$H2112,TRUE,_xll.ohTrigger(RecalcTrigger,Trigger1Y)),NA())</f>
        <v>1.1952783748714876E-2</v>
      </c>
      <c r="N2112" s="182">
        <f>IFERROR(_xll.qlIndexFixing(ONIndex1M,I2112,TRUE,_xll.ohTrigger(RecalcTrigger,Trigger1M)),NA())</f>
        <v>1.1524513624525667E-2</v>
      </c>
      <c r="O2112" s="44">
        <f>IFERROR(_xll.qlIndexFixing(ONIndex3M,I2112,TRUE,_xll.ohTrigger(RecalcTrigger,Trigger3M)),NA())</f>
        <v>1.1700028488927927E-2</v>
      </c>
      <c r="P2112" s="44">
        <f>IFERROR(_xll.qlIndexFixing(ONIndex6M,I2112,TRUE,_xll.ohTrigger(RecalcTrigger,Trigger6M)),NA())</f>
        <v>1.1503296765296156E-2</v>
      </c>
      <c r="Q2112" s="183">
        <f>IFERROR(_xll.qlIndexFixing(ONIndex1Y,I2112,TRUE,_xll.ohTrigger(RecalcTrigger,Trigger1Y)),NA())</f>
        <v>1.199695426905123E-2</v>
      </c>
    </row>
    <row r="2113" spans="2:17" x14ac:dyDescent="0.2">
      <c r="B2113" s="39" t="s">
        <v>42</v>
      </c>
      <c r="D2113" s="42">
        <f>_xll.qlCalendarAdvance(Calendar,$D2112,B2113,"f",FALSE)</f>
        <v>54407</v>
      </c>
      <c r="E2113" s="177">
        <f>_xll.qlInterestRateIndexValueDate(IndexON,D2113)</f>
        <v>54407</v>
      </c>
      <c r="F2113" s="193">
        <f>IFERROR(_xll.qlIndexFixing(IndexON,D2113,TRUE,_xll.ohTrigger(RecalcTrigger,TriggerON)),NA())</f>
        <v>1.1520247158385288E-2</v>
      </c>
      <c r="H2113" s="42">
        <f>_xll.qlCalendarAdvance(Calendar,$H2112,B2113,"f",FALSE)</f>
        <v>54407</v>
      </c>
      <c r="I2113" s="177">
        <f>_xll.qlInterestRateIndexValueDate(Index1M,$H2113)</f>
        <v>54409</v>
      </c>
      <c r="J2113" s="182">
        <f>IFERROR(_xll.qlIndexFixing(Index1M,$H2113,TRUE,_xll.ohTrigger(RecalcTrigger,Trigger1M)),NA())</f>
        <v>1.1519164822759165E-2</v>
      </c>
      <c r="K2113" s="44">
        <f>IFERROR(_xll.qlIndexFixing(Index3M,H2113,TRUE,_xll.ohTrigger(RecalcTrigger,Trigger3M)),NA())</f>
        <v>1.1688819300516684E-2</v>
      </c>
      <c r="L2113" s="44">
        <f>IFERROR(_xll.qlIndexFixing(Index6M,$H2113,TRUE,_xll.ohTrigger(RecalcTrigger,Trigger6M)),NA())</f>
        <v>1.148441533373592E-2</v>
      </c>
      <c r="M2113" s="183">
        <f>IFERROR(_xll.qlIndexFixing(Index1Y,$H2113,TRUE,_xll.ohTrigger(RecalcTrigger,Trigger1Y)),NA())</f>
        <v>1.194807196736798E-2</v>
      </c>
      <c r="N2113" s="182">
        <f>IFERROR(_xll.qlIndexFixing(ONIndex1M,I2113,TRUE,_xll.ohTrigger(RecalcTrigger,Trigger1M)),NA())</f>
        <v>1.1520344288769024E-2</v>
      </c>
      <c r="O2113" s="44">
        <f>IFERROR(_xll.qlIndexFixing(ONIndex3M,I2113,TRUE,_xll.ohTrigger(RecalcTrigger,Trigger3M)),NA())</f>
        <v>1.1695940557174822E-2</v>
      </c>
      <c r="P2113" s="44">
        <f>IFERROR(_xll.qlIndexFixing(ONIndex6M,I2113,TRUE,_xll.ohTrigger(RecalcTrigger,Trigger6M)),NA())</f>
        <v>1.149936276265251E-2</v>
      </c>
      <c r="Q2113" s="183">
        <f>IFERROR(_xll.qlIndexFixing(ONIndex1Y,I2113,TRUE,_xll.ohTrigger(RecalcTrigger,Trigger1Y)),NA())</f>
        <v>1.1992588342550903E-2</v>
      </c>
    </row>
    <row r="2114" spans="2:17" x14ac:dyDescent="0.2">
      <c r="B2114" s="39" t="s">
        <v>42</v>
      </c>
      <c r="D2114" s="42">
        <f>_xll.qlCalendarAdvance(Calendar,$D2113,B2114,"f",FALSE)</f>
        <v>54414</v>
      </c>
      <c r="E2114" s="177">
        <f>_xll.qlInterestRateIndexValueDate(IndexON,D2114)</f>
        <v>54414</v>
      </c>
      <c r="F2114" s="193">
        <f>IFERROR(_xll.qlIndexFixing(IndexON,D2114,TRUE,_xll.ohTrigger(RecalcTrigger,TriggerON)),NA())</f>
        <v>1.1515895889440131E-2</v>
      </c>
      <c r="H2114" s="42">
        <f>_xll.qlCalendarAdvance(Calendar,$H2113,B2114,"f",FALSE)</f>
        <v>54414</v>
      </c>
      <c r="I2114" s="177">
        <f>_xll.qlInterestRateIndexValueDate(Index1M,$H2114)</f>
        <v>54416</v>
      </c>
      <c r="J2114" s="182">
        <f>IFERROR(_xll.qlIndexFixing(Index1M,$H2114,TRUE,_xll.ohTrigger(RecalcTrigger,Trigger1M)),NA())</f>
        <v>1.1514957320220287E-2</v>
      </c>
      <c r="K2114" s="44">
        <f>IFERROR(_xll.qlIndexFixing(Index3M,H2114,TRUE,_xll.ohTrigger(RecalcTrigger,Trigger3M)),NA())</f>
        <v>1.1684635830863321E-2</v>
      </c>
      <c r="L2114" s="44">
        <f>IFERROR(_xll.qlIndexFixing(Index6M,$H2114,TRUE,_xll.ohTrigger(RecalcTrigger,Trigger6M)),NA())</f>
        <v>1.148053668578629E-2</v>
      </c>
      <c r="M2114" s="183">
        <f>IFERROR(_xll.qlIndexFixing(Index1Y,$H2114,TRUE,_xll.ohTrigger(RecalcTrigger,Trigger1Y)),NA())</f>
        <v>1.1943348561098688E-2</v>
      </c>
      <c r="N2114" s="182">
        <f>IFERROR(_xll.qlIndexFixing(ONIndex1M,I2114,TRUE,_xll.ohTrigger(RecalcTrigger,Trigger1M)),NA())</f>
        <v>1.151556359764605E-2</v>
      </c>
      <c r="O2114" s="44">
        <f>IFERROR(_xll.qlIndexFixing(ONIndex3M,I2114,TRUE,_xll.ohTrigger(RecalcTrigger,Trigger3M)),NA())</f>
        <v>1.169125363400525E-2</v>
      </c>
      <c r="P2114" s="44">
        <f>IFERROR(_xll.qlIndexFixing(ONIndex6M,I2114,TRUE,_xll.ohTrigger(RecalcTrigger,Trigger6M)),NA())</f>
        <v>1.1494873626469726E-2</v>
      </c>
      <c r="Q2114" s="183">
        <f>IFERROR(_xll.qlIndexFixing(ONIndex1Y,I2114,TRUE,_xll.ohTrigger(RecalcTrigger,Trigger1Y)),NA())</f>
        <v>1.1987585043895521E-2</v>
      </c>
    </row>
    <row r="2115" spans="2:17" x14ac:dyDescent="0.2">
      <c r="B2115" s="39" t="s">
        <v>42</v>
      </c>
      <c r="D2115" s="42">
        <f>_xll.qlCalendarAdvance(Calendar,$D2114,B2115,"f",FALSE)</f>
        <v>54421</v>
      </c>
      <c r="E2115" s="177">
        <f>_xll.qlInterestRateIndexValueDate(IndexON,D2115)</f>
        <v>54421</v>
      </c>
      <c r="F2115" s="193">
        <f>IFERROR(_xll.qlIndexFixing(IndexON,D2115,TRUE,_xll.ohTrigger(RecalcTrigger,TriggerON)),NA())</f>
        <v>1.1511532416097481E-2</v>
      </c>
      <c r="H2115" s="42">
        <f>_xll.qlCalendarAdvance(Calendar,$H2114,B2115,"f",FALSE)</f>
        <v>54421</v>
      </c>
      <c r="I2115" s="177">
        <f>_xll.qlInterestRateIndexValueDate(Index1M,$H2115)</f>
        <v>54423</v>
      </c>
      <c r="J2115" s="182">
        <f>IFERROR(_xll.qlIndexFixing(Index1M,$H2115,TRUE,_xll.ohTrigger(RecalcTrigger,Trigger1M)),NA())</f>
        <v>1.1511092436723167E-2</v>
      </c>
      <c r="K2115" s="44">
        <f>IFERROR(_xll.qlIndexFixing(Index3M,H2115,TRUE,_xll.ohTrigger(RecalcTrigger,Trigger3M)),NA())</f>
        <v>1.1680439987669544E-2</v>
      </c>
      <c r="L2115" s="44">
        <f>IFERROR(_xll.qlIndexFixing(Index6M,$H2115,TRUE,_xll.ohTrigger(RecalcTrigger,Trigger6M)),NA())</f>
        <v>1.1476755996295706E-2</v>
      </c>
      <c r="M2115" s="183">
        <f>IFERROR(_xll.qlIndexFixing(Index1Y,$H2115,TRUE,_xll.ohTrigger(RecalcTrigger,Trigger1Y)),NA())</f>
        <v>1.1938613516288745E-2</v>
      </c>
      <c r="N2115" s="182">
        <f>IFERROR(_xll.qlIndexFixing(ONIndex1M,I2115,TRUE,_xll.ohTrigger(RecalcTrigger,Trigger1M)),NA())</f>
        <v>1.1511366710648119E-2</v>
      </c>
      <c r="O2115" s="44">
        <f>IFERROR(_xll.qlIndexFixing(ONIndex3M,I2115,TRUE,_xll.ohTrigger(RecalcTrigger,Trigger3M)),NA())</f>
        <v>1.1687139435183624E-2</v>
      </c>
      <c r="P2115" s="44">
        <f>IFERROR(_xll.qlIndexFixing(ONIndex6M,I2115,TRUE,_xll.ohTrigger(RecalcTrigger,Trigger6M)),NA())</f>
        <v>1.1490951668191585E-2</v>
      </c>
      <c r="Q2115" s="183">
        <f>IFERROR(_xll.qlIndexFixing(ONIndex1Y,I2115,TRUE,_xll.ohTrigger(RecalcTrigger,Trigger1Y)),NA())</f>
        <v>1.1983195182461159E-2</v>
      </c>
    </row>
    <row r="2116" spans="2:17" x14ac:dyDescent="0.2">
      <c r="B2116" s="39" t="s">
        <v>42</v>
      </c>
      <c r="D2116" s="42">
        <f>_xll.qlCalendarAdvance(Calendar,$D2115,B2116,"f",FALSE)</f>
        <v>54428</v>
      </c>
      <c r="E2116" s="177">
        <f>_xll.qlInterestRateIndexValueDate(IndexON,D2116)</f>
        <v>54428</v>
      </c>
      <c r="F2116" s="193">
        <f>IFERROR(_xll.qlIndexFixing(IndexON,D2116,TRUE,_xll.ohTrigger(RecalcTrigger,TriggerON)),NA())</f>
        <v>1.1507156728445267E-2</v>
      </c>
      <c r="H2116" s="42">
        <f>_xll.qlCalendarAdvance(Calendar,$H2115,B2116,"f",FALSE)</f>
        <v>54428</v>
      </c>
      <c r="I2116" s="177">
        <f>_xll.qlInterestRateIndexValueDate(Index1M,$H2116)</f>
        <v>54430</v>
      </c>
      <c r="J2116" s="182">
        <f>IFERROR(_xll.qlIndexFixing(Index1M,$H2116,TRUE,_xll.ohTrigger(RecalcTrigger,Trigger1M)),NA())</f>
        <v>1.1506503623292808E-2</v>
      </c>
      <c r="K2116" s="44">
        <f>IFERROR(_xll.qlIndexFixing(Index3M,H2116,TRUE,_xll.ohTrigger(RecalcTrigger,Trigger3M)),NA())</f>
        <v>1.167623175737198E-2</v>
      </c>
      <c r="L2116" s="44">
        <f>IFERROR(_xll.qlIndexFixing(Index6M,$H2116,TRUE,_xll.ohTrigger(RecalcTrigger,Trigger6M)),NA())</f>
        <v>1.1472889014279782E-2</v>
      </c>
      <c r="M2116" s="183">
        <f>IFERROR(_xll.qlIndexFixing(Index1Y,$H2116,TRUE,_xll.ohTrigger(RecalcTrigger,Trigger1Y)),NA())</f>
        <v>1.193386681932055E-2</v>
      </c>
      <c r="N2116" s="182">
        <f>IFERROR(_xll.qlIndexFixing(ONIndex1M,I2116,TRUE,_xll.ohTrigger(RecalcTrigger,Trigger1M)),NA())</f>
        <v>1.1507759131053064E-2</v>
      </c>
      <c r="O2116" s="44">
        <f>IFERROR(_xll.qlIndexFixing(ONIndex3M,I2116,TRUE,_xll.ohTrigger(RecalcTrigger,Trigger3M)),NA())</f>
        <v>1.1683603206193993E-2</v>
      </c>
      <c r="P2116" s="44">
        <f>IFERROR(_xll.qlIndexFixing(ONIndex6M,I2116,TRUE,_xll.ohTrigger(RecalcTrigger,Trigger6M)),NA())</f>
        <v>1.1487594493253539E-2</v>
      </c>
      <c r="Q2116" s="183">
        <f>IFERROR(_xll.qlIndexFixing(ONIndex1Y,I2116,TRUE,_xll.ohTrigger(RecalcTrigger,Trigger1Y)),NA())</f>
        <v>1.1979423537464839E-2</v>
      </c>
    </row>
    <row r="2117" spans="2:17" x14ac:dyDescent="0.2">
      <c r="B2117" s="39" t="s">
        <v>42</v>
      </c>
      <c r="D2117" s="42">
        <f>_xll.qlCalendarAdvance(Calendar,$D2116,B2117,"f",FALSE)</f>
        <v>54435</v>
      </c>
      <c r="E2117" s="177">
        <f>_xll.qlInterestRateIndexValueDate(IndexON,D2117)</f>
        <v>54435</v>
      </c>
      <c r="F2117" s="193">
        <f>IFERROR(_xll.qlIndexFixing(IndexON,D2117,TRUE,_xll.ohTrigger(RecalcTrigger,TriggerON)),NA())</f>
        <v>1.1502768816651354E-2</v>
      </c>
      <c r="H2117" s="42">
        <f>_xll.qlCalendarAdvance(Calendar,$H2116,B2117,"f",FALSE)</f>
        <v>54435</v>
      </c>
      <c r="I2117" s="177">
        <f>_xll.qlInterestRateIndexValueDate(Index1M,$H2117)</f>
        <v>54437</v>
      </c>
      <c r="J2117" s="182">
        <f>IFERROR(_xll.qlIndexFixing(Index1M,$H2117,TRUE,_xll.ohTrigger(RecalcTrigger,Trigger1M)),NA())</f>
        <v>1.150225740494587E-2</v>
      </c>
      <c r="K2117" s="44">
        <f>IFERROR(_xll.qlIndexFixing(Index3M,H2117,TRUE,_xll.ohTrigger(RecalcTrigger,Trigger3M)),NA())</f>
        <v>1.1672011126404591E-2</v>
      </c>
      <c r="L2117" s="44">
        <f>IFERROR(_xll.qlIndexFixing(Index6M,$H2117,TRUE,_xll.ohTrigger(RecalcTrigger,Trigger6M)),NA())</f>
        <v>1.1469028057538281E-2</v>
      </c>
      <c r="M2117" s="183">
        <f>IFERROR(_xll.qlIndexFixing(Index1Y,$H2117,TRUE,_xll.ohTrigger(RecalcTrigger,Trigger1Y)),NA())</f>
        <v>1.1929108456577598E-2</v>
      </c>
      <c r="N2117" s="182">
        <f>IFERROR(_xll.qlIndexFixing(ONIndex1M,I2117,TRUE,_xll.ohTrigger(RecalcTrigger,Trigger1M)),NA())</f>
        <v>1.1503538321910867E-2</v>
      </c>
      <c r="O2117" s="44">
        <f>IFERROR(_xll.qlIndexFixing(ONIndex3M,I2117,TRUE,_xll.ohTrigger(RecalcTrigger,Trigger3M)),NA())</f>
        <v>1.1679466192262566E-2</v>
      </c>
      <c r="P2117" s="44">
        <f>IFERROR(_xll.qlIndexFixing(ONIndex6M,I2117,TRUE,_xll.ohTrigger(RecalcTrigger,Trigger6M)),NA())</f>
        <v>1.1483683064952288E-2</v>
      </c>
      <c r="Q2117" s="183">
        <f>IFERROR(_xll.qlIndexFixing(ONIndex1Y,I2117,TRUE,_xll.ohTrigger(RecalcTrigger,Trigger1Y)),NA())</f>
        <v>1.1975012881944025E-2</v>
      </c>
    </row>
    <row r="2118" spans="2:17" x14ac:dyDescent="0.2">
      <c r="B2118" s="39" t="s">
        <v>42</v>
      </c>
      <c r="D2118" s="42">
        <f>_xll.qlCalendarAdvance(Calendar,$D2117,B2118,"f",FALSE)</f>
        <v>54442</v>
      </c>
      <c r="E2118" s="177">
        <f>_xll.qlInterestRateIndexValueDate(IndexON,D2118)</f>
        <v>54442</v>
      </c>
      <c r="F2118" s="193">
        <f>IFERROR(_xll.qlIndexFixing(IndexON,D2118,TRUE,_xll.ohTrigger(RecalcTrigger,TriggerON)),NA())</f>
        <v>1.1498368670883607E-2</v>
      </c>
      <c r="H2118" s="42">
        <f>_xll.qlCalendarAdvance(Calendar,$H2117,B2118,"f",FALSE)</f>
        <v>54442</v>
      </c>
      <c r="I2118" s="177">
        <f>_xll.qlInterestRateIndexValueDate(Index1M,$H2118)</f>
        <v>54444</v>
      </c>
      <c r="J2118" s="182">
        <f>IFERROR(_xll.qlIndexFixing(Index1M,$H2118,TRUE,_xll.ohTrigger(RecalcTrigger,Trigger1M)),NA())</f>
        <v>1.1497998257361253E-2</v>
      </c>
      <c r="K2118" s="44">
        <f>IFERROR(_xll.qlIndexFixing(Index3M,H2118,TRUE,_xll.ohTrigger(RecalcTrigger,Trigger3M)),NA())</f>
        <v>1.1667778081203117E-2</v>
      </c>
      <c r="L2118" s="44">
        <f>IFERROR(_xll.qlIndexFixing(Index6M,$H2118,TRUE,_xll.ohTrigger(RecalcTrigger,Trigger6M)),NA())</f>
        <v>1.1465173150838571E-2</v>
      </c>
      <c r="M2118" s="183">
        <f>IFERROR(_xll.qlIndexFixing(Index1Y,$H2118,TRUE,_xll.ohTrigger(RecalcTrigger,Trigger1Y)),NA())</f>
        <v>1.1924338414442725E-2</v>
      </c>
      <c r="N2118" s="182">
        <f>IFERROR(_xll.qlIndexFixing(ONIndex1M,I2118,TRUE,_xll.ohTrigger(RecalcTrigger,Trigger1M)),NA())</f>
        <v>1.1499304614366324E-2</v>
      </c>
      <c r="O2118" s="44">
        <f>IFERROR(_xll.qlIndexFixing(ONIndex3M,I2118,TRUE,_xll.ohTrigger(RecalcTrigger,Trigger3M)),NA())</f>
        <v>1.1675316873853703E-2</v>
      </c>
      <c r="P2118" s="44">
        <f>IFERROR(_xll.qlIndexFixing(ONIndex6M,I2118,TRUE,_xll.ohTrigger(RecalcTrigger,Trigger6M)),NA())</f>
        <v>1.1479777341927289E-2</v>
      </c>
      <c r="Q2118" s="183">
        <f>IFERROR(_xll.qlIndexFixing(ONIndex1Y,I2118,TRUE,_xll.ohTrigger(RecalcTrigger,Trigger1Y)),NA())</f>
        <v>1.1970591010115328E-2</v>
      </c>
    </row>
    <row r="2119" spans="2:17" x14ac:dyDescent="0.2">
      <c r="B2119" s="39" t="s">
        <v>42</v>
      </c>
      <c r="D2119" s="42">
        <f>_xll.qlCalendarAdvance(Calendar,$D2118,B2119,"f",FALSE)</f>
        <v>54449</v>
      </c>
      <c r="E2119" s="177">
        <f>_xll.qlInterestRateIndexValueDate(IndexON,D2119)</f>
        <v>54449</v>
      </c>
      <c r="F2119" s="193">
        <f>IFERROR(_xll.qlIndexFixing(IndexON,D2119,TRUE,_xll.ohTrigger(RecalcTrigger,TriggerON)),NA())</f>
        <v>1.1493956281070083E-2</v>
      </c>
      <c r="H2119" s="42">
        <f>_xll.qlCalendarAdvance(Calendar,$H2118,B2119,"f",FALSE)</f>
        <v>54449</v>
      </c>
      <c r="I2119" s="177">
        <f>_xll.qlInterestRateIndexValueDate(Index1M,$H2119)</f>
        <v>54451</v>
      </c>
      <c r="J2119" s="182">
        <f>IFERROR(_xll.qlIndexFixing(Index1M,$H2119,TRUE,_xll.ohTrigger(RecalcTrigger,Trigger1M)),NA())</f>
        <v>1.1494094398132697E-2</v>
      </c>
      <c r="K2119" s="44">
        <f>IFERROR(_xll.qlIndexFixing(Index3M,H2119,TRUE,_xll.ohTrigger(RecalcTrigger,Trigger3M)),NA())</f>
        <v>1.1663532608202409E-2</v>
      </c>
      <c r="L2119" s="44">
        <f>IFERROR(_xll.qlIndexFixing(Index6M,$H2119,TRUE,_xll.ohTrigger(RecalcTrigger,Trigger6M)),NA())</f>
        <v>1.146132431894582E-2</v>
      </c>
      <c r="M2119" s="183">
        <f>IFERROR(_xll.qlIndexFixing(Index1Y,$H2119,TRUE,_xll.ohTrigger(RecalcTrigger,Trigger1Y)),NA())</f>
        <v>1.1919556679300962E-2</v>
      </c>
      <c r="N2119" s="182">
        <f>IFERROR(_xll.qlIndexFixing(ONIndex1M,I2119,TRUE,_xll.ohTrigger(RecalcTrigger,Trigger1M)),NA())</f>
        <v>1.1495057996508962E-2</v>
      </c>
      <c r="O2119" s="44">
        <f>IFERROR(_xll.qlIndexFixing(ONIndex3M,I2119,TRUE,_xll.ohTrigger(RecalcTrigger,Trigger3M)),NA())</f>
        <v>1.1671155237538144E-2</v>
      </c>
      <c r="P2119" s="44">
        <f>IFERROR(_xll.qlIndexFixing(ONIndex6M,I2119,TRUE,_xll.ohTrigger(RecalcTrigger,Trigger6M)),NA())</f>
        <v>1.1475877348798846E-2</v>
      </c>
      <c r="Q2119" s="183">
        <f>IFERROR(_xll.qlIndexFixing(ONIndex1Y,I2119,TRUE,_xll.ohTrigger(RecalcTrigger,Trigger1Y)),NA())</f>
        <v>1.1966157908309683E-2</v>
      </c>
    </row>
    <row r="2120" spans="2:17" x14ac:dyDescent="0.2">
      <c r="B2120" s="39" t="s">
        <v>42</v>
      </c>
      <c r="D2120" s="42">
        <f>_xll.qlCalendarAdvance(Calendar,$D2119,B2120,"f",FALSE)</f>
        <v>54456</v>
      </c>
      <c r="E2120" s="177">
        <f>_xll.qlInterestRateIndexValueDate(IndexON,D2120)</f>
        <v>54456</v>
      </c>
      <c r="F2120" s="193">
        <f>IFERROR(_xll.qlIndexFixing(IndexON,D2120,TRUE,_xll.ohTrigger(RecalcTrigger,TriggerON)),NA())</f>
        <v>1.1489531637218775E-2</v>
      </c>
      <c r="H2120" s="42">
        <f>_xll.qlCalendarAdvance(Calendar,$H2119,B2120,"f",FALSE)</f>
        <v>54456</v>
      </c>
      <c r="I2120" s="177">
        <f>_xll.qlInterestRateIndexValueDate(Index1M,$H2120)</f>
        <v>54458</v>
      </c>
      <c r="J2120" s="182">
        <f>IFERROR(_xll.qlIndexFixing(Index1M,$H2120,TRUE,_xll.ohTrigger(RecalcTrigger,Trigger1M)),NA())</f>
        <v>1.1489936142676476E-2</v>
      </c>
      <c r="K2120" s="44">
        <f>IFERROR(_xll.qlIndexFixing(Index3M,H2120,TRUE,_xll.ohTrigger(RecalcTrigger,Trigger3M)),NA())</f>
        <v>1.1659392511350905E-2</v>
      </c>
      <c r="L2120" s="44">
        <f>IFERROR(_xll.qlIndexFixing(Index6M,$H2120,TRUE,_xll.ohTrigger(RecalcTrigger,Trigger6M)),NA())</f>
        <v>1.1457481586626069E-2</v>
      </c>
      <c r="M2120" s="183">
        <f>IFERROR(_xll.qlIndexFixing(Index1Y,$H2120,TRUE,_xll.ohTrigger(RecalcTrigger,Trigger1Y)),NA())</f>
        <v>1.1914763237537773E-2</v>
      </c>
      <c r="N2120" s="182">
        <f>IFERROR(_xll.qlIndexFixing(ONIndex1M,I2120,TRUE,_xll.ohTrigger(RecalcTrigger,Trigger1M)),NA())</f>
        <v>1.1490798456508244E-2</v>
      </c>
      <c r="O2120" s="44">
        <f>IFERROR(_xll.qlIndexFixing(ONIndex3M,I2120,TRUE,_xll.ohTrigger(RecalcTrigger,Trigger3M)),NA())</f>
        <v>1.1666981269646826E-2</v>
      </c>
      <c r="P2120" s="44">
        <f>IFERROR(_xll.qlIndexFixing(ONIndex6M,I2120,TRUE,_xll.ohTrigger(RecalcTrigger,Trigger6M)),NA())</f>
        <v>1.1471983110187267E-2</v>
      </c>
      <c r="Q2120" s="183">
        <f>IFERROR(_xll.qlIndexFixing(ONIndex1Y,I2120,TRUE,_xll.ohTrigger(RecalcTrigger,Trigger1Y)),NA())</f>
        <v>1.1961713563017895E-2</v>
      </c>
    </row>
    <row r="2121" spans="2:17" x14ac:dyDescent="0.2">
      <c r="B2121" s="39" t="s">
        <v>42</v>
      </c>
      <c r="D2121" s="42">
        <f>_xll.qlCalendarAdvance(Calendar,$D2120,B2121,"f",FALSE)</f>
        <v>54463</v>
      </c>
      <c r="E2121" s="177">
        <f>_xll.qlInterestRateIndexValueDate(IndexON,D2121)</f>
        <v>54463</v>
      </c>
      <c r="F2121" s="193">
        <f>IFERROR(_xll.qlIndexFixing(IndexON,D2121,TRUE,_xll.ohTrigger(RecalcTrigger,TriggerON)),NA())</f>
        <v>1.1485094729737355E-2</v>
      </c>
      <c r="H2121" s="42">
        <f>_xll.qlCalendarAdvance(Calendar,$H2120,B2121,"f",FALSE)</f>
        <v>54463</v>
      </c>
      <c r="I2121" s="177">
        <f>_xll.qlInterestRateIndexValueDate(Index1M,$H2121)</f>
        <v>54465</v>
      </c>
      <c r="J2121" s="182">
        <f>IFERROR(_xll.qlIndexFixing(Index1M,$H2121,TRUE,_xll.ohTrigger(RecalcTrigger,Trigger1M)),NA())</f>
        <v>1.1485642391367686E-2</v>
      </c>
      <c r="K2121" s="44">
        <f>IFERROR(_xll.qlIndexFixing(Index3M,H2121,TRUE,_xll.ohTrigger(RecalcTrigger,Trigger3M)),NA())</f>
        <v>1.1655123172265499E-2</v>
      </c>
      <c r="L2121" s="44">
        <f>IFERROR(_xll.qlIndexFixing(Index6M,$H2121,TRUE,_xll.ohTrigger(RecalcTrigger,Trigger6M)),NA())</f>
        <v>1.1453644978645806E-2</v>
      </c>
      <c r="M2121" s="183">
        <f>IFERROR(_xll.qlIndexFixing(Index1Y,$H2121,TRUE,_xll.ohTrigger(RecalcTrigger,Trigger1Y)),NA())</f>
        <v>1.1909958075538405E-2</v>
      </c>
      <c r="N2121" s="182">
        <f>IFERROR(_xll.qlIndexFixing(ONIndex1M,I2121,TRUE,_xll.ohTrigger(RecalcTrigger,Trigger1M)),NA())</f>
        <v>1.1486525982133955E-2</v>
      </c>
      <c r="O2121" s="44">
        <f>IFERROR(_xll.qlIndexFixing(ONIndex3M,I2121,TRUE,_xll.ohTrigger(RecalcTrigger,Trigger3M)),NA())</f>
        <v>1.1662794956590616E-2</v>
      </c>
      <c r="P2121" s="44">
        <f>IFERROR(_xll.qlIndexFixing(ONIndex6M,I2121,TRUE,_xll.ohTrigger(RecalcTrigger,Trigger6M)),NA())</f>
        <v>1.1468094650792793E-2</v>
      </c>
      <c r="Q2121" s="183">
        <f>IFERROR(_xll.qlIndexFixing(ONIndex1Y,I2121,TRUE,_xll.ohTrigger(RecalcTrigger,Trigger1Y)),NA())</f>
        <v>1.19572579605709E-2</v>
      </c>
    </row>
    <row r="2122" spans="2:17" x14ac:dyDescent="0.2">
      <c r="B2122" s="39" t="s">
        <v>42</v>
      </c>
      <c r="D2122" s="42">
        <f>_xll.qlCalendarAdvance(Calendar,$D2121,B2122,"f",FALSE)</f>
        <v>54470</v>
      </c>
      <c r="E2122" s="177">
        <f>_xll.qlInterestRateIndexValueDate(IndexON,D2122)</f>
        <v>54470</v>
      </c>
      <c r="F2122" s="193">
        <f>IFERROR(_xll.qlIndexFixing(IndexON,D2122,TRUE,_xll.ohTrigger(RecalcTrigger,TriggerON)),NA())</f>
        <v>1.1480645548553881E-2</v>
      </c>
      <c r="H2122" s="42">
        <f>_xll.qlCalendarAdvance(Calendar,$H2121,B2122,"f",FALSE)</f>
        <v>54470</v>
      </c>
      <c r="I2122" s="177">
        <f>_xll.qlInterestRateIndexValueDate(Index1M,$H2122)</f>
        <v>54472</v>
      </c>
      <c r="J2122" s="182">
        <f>IFERROR(_xll.qlIndexFixing(Index1M,$H2122,TRUE,_xll.ohTrigger(RecalcTrigger,Trigger1M)),NA())</f>
        <v>1.1481335667769939E-2</v>
      </c>
      <c r="K2122" s="44">
        <f>IFERROR(_xll.qlIndexFixing(Index3M,H2122,TRUE,_xll.ohTrigger(RecalcTrigger,Trigger3M)),NA())</f>
        <v>1.1650841366009424E-2</v>
      </c>
      <c r="L2122" s="44">
        <f>IFERROR(_xll.qlIndexFixing(Index6M,$H2122,TRUE,_xll.ohTrigger(RecalcTrigger,Trigger6M)),NA())</f>
        <v>1.1449814519770195E-2</v>
      </c>
      <c r="M2122" s="183">
        <f>IFERROR(_xll.qlIndexFixing(Index1Y,$H2122,TRUE,_xll.ohTrigger(RecalcTrigger,Trigger1Y)),NA())</f>
        <v>1.1905141179689419E-2</v>
      </c>
      <c r="N2122" s="182">
        <f>IFERROR(_xll.qlIndexFixing(ONIndex1M,I2122,TRUE,_xll.ohTrigger(RecalcTrigger,Trigger1M)),NA())</f>
        <v>1.1482240561555557E-2</v>
      </c>
      <c r="O2122" s="44">
        <f>IFERROR(_xll.qlIndexFixing(ONIndex3M,I2122,TRUE,_xll.ohTrigger(RecalcTrigger,Trigger3M)),NA())</f>
        <v>1.1658596284860323E-2</v>
      </c>
      <c r="P2122" s="44">
        <f>IFERROR(_xll.qlIndexFixing(ONIndex6M,I2122,TRUE,_xll.ohTrigger(RecalcTrigger,Trigger6M)),NA())</f>
        <v>1.1464211995315665E-2</v>
      </c>
      <c r="Q2122" s="183">
        <f>IFERROR(_xll.qlIndexFixing(ONIndex1Y,I2122,TRUE,_xll.ohTrigger(RecalcTrigger,Trigger1Y)),NA())</f>
        <v>1.1952791087219694E-2</v>
      </c>
    </row>
    <row r="2123" spans="2:17" x14ac:dyDescent="0.2">
      <c r="B2123" s="39" t="s">
        <v>42</v>
      </c>
      <c r="D2123" s="42">
        <f>_xll.qlCalendarAdvance(Calendar,$D2122,B2123,"f",FALSE)</f>
        <v>54477</v>
      </c>
      <c r="E2123" s="177">
        <f>_xll.qlInterestRateIndexValueDate(IndexON,D2123)</f>
        <v>54477</v>
      </c>
      <c r="F2123" s="193">
        <f>IFERROR(_xll.qlIndexFixing(IndexON,D2123,TRUE,_xll.ohTrigger(RecalcTrigger,TriggerON)),NA())</f>
        <v>1.1476184083516472E-2</v>
      </c>
      <c r="H2123" s="42">
        <f>_xll.qlCalendarAdvance(Calendar,$H2122,B2123,"f",FALSE)</f>
        <v>54477</v>
      </c>
      <c r="I2123" s="177">
        <f>_xll.qlInterestRateIndexValueDate(Index1M,$H2123)</f>
        <v>54479</v>
      </c>
      <c r="J2123" s="182">
        <f>IFERROR(_xll.qlIndexFixing(Index1M,$H2123,TRUE,_xll.ohTrigger(RecalcTrigger,Trigger1M)),NA())</f>
        <v>1.1477015959912811E-2</v>
      </c>
      <c r="K2123" s="44">
        <f>IFERROR(_xll.qlIndexFixing(Index3M,H2123,TRUE,_xll.ohTrigger(RecalcTrigger,Trigger3M)),NA())</f>
        <v>1.16465470790205E-2</v>
      </c>
      <c r="L2123" s="44">
        <f>IFERROR(_xll.qlIndexFixing(Index6M,$H2123,TRUE,_xll.ohTrigger(RecalcTrigger,Trigger6M)),NA())</f>
        <v>1.1445990234764397E-2</v>
      </c>
      <c r="M2123" s="183">
        <f>IFERROR(_xll.qlIndexFixing(Index1Y,$H2123,TRUE,_xll.ohTrigger(RecalcTrigger,Trigger1Y)),NA())</f>
        <v>1.1900312536378032E-2</v>
      </c>
      <c r="N2123" s="182">
        <f>IFERROR(_xll.qlIndexFixing(ONIndex1M,I2123,TRUE,_xll.ohTrigger(RecalcTrigger,Trigger1M)),NA())</f>
        <v>1.1477942182702705E-2</v>
      </c>
      <c r="O2123" s="44">
        <f>IFERROR(_xll.qlIndexFixing(ONIndex3M,I2123,TRUE,_xll.ohTrigger(RecalcTrigger,Trigger3M)),NA())</f>
        <v>1.1654385240946752E-2</v>
      </c>
      <c r="P2123" s="44">
        <f>IFERROR(_xll.qlIndexFixing(ONIndex6M,I2123,TRUE,_xll.ohTrigger(RecalcTrigger,Trigger6M)),NA())</f>
        <v>1.1460335168296254E-2</v>
      </c>
      <c r="Q2123" s="183">
        <f>IFERROR(_xll.qlIndexFixing(ONIndex1Y,I2123,TRUE,_xll.ohTrigger(RecalcTrigger,Trigger1Y)),NA())</f>
        <v>1.1948312929614957E-2</v>
      </c>
    </row>
    <row r="2124" spans="2:17" x14ac:dyDescent="0.2">
      <c r="B2124" s="39" t="s">
        <v>42</v>
      </c>
      <c r="D2124" s="42">
        <f>_xll.qlCalendarAdvance(Calendar,$D2123,B2124,"f",FALSE)</f>
        <v>54484</v>
      </c>
      <c r="E2124" s="177">
        <f>_xll.qlInterestRateIndexValueDate(IndexON,D2124)</f>
        <v>54484</v>
      </c>
      <c r="F2124" s="193">
        <f>IFERROR(_xll.qlIndexFixing(IndexON,D2124,TRUE,_xll.ohTrigger(RecalcTrigger,TriggerON)),NA())</f>
        <v>1.1471710325112738E-2</v>
      </c>
      <c r="H2124" s="42">
        <f>_xll.qlCalendarAdvance(Calendar,$H2123,B2124,"f",FALSE)</f>
        <v>54484</v>
      </c>
      <c r="I2124" s="177">
        <f>_xll.qlInterestRateIndexValueDate(Index1M,$H2124)</f>
        <v>54486</v>
      </c>
      <c r="J2124" s="182">
        <f>IFERROR(_xll.qlIndexFixing(Index1M,$H2124,TRUE,_xll.ohTrigger(RecalcTrigger,Trigger1M)),NA())</f>
        <v>1.1472171187028868E-2</v>
      </c>
      <c r="K2124" s="44">
        <f>IFERROR(_xll.qlIndexFixing(Index3M,H2124,TRUE,_xll.ohTrigger(RecalcTrigger,Trigger3M)),NA())</f>
        <v>1.1641874154788375E-2</v>
      </c>
      <c r="L2124" s="44">
        <f>IFERROR(_xll.qlIndexFixing(Index6M,$H2124,TRUE,_xll.ohTrigger(RecalcTrigger,Trigger6M)),NA())</f>
        <v>1.1441727051123955E-2</v>
      </c>
      <c r="M2124" s="183">
        <f>IFERROR(_xll.qlIndexFixing(Index1Y,$H2124,TRUE,_xll.ohTrigger(RecalcTrigger,Trigger1Y)),NA())</f>
        <v>1.1895472131991902E-2</v>
      </c>
      <c r="N2124" s="182">
        <f>IFERROR(_xll.qlIndexFixing(ONIndex1M,I2124,TRUE,_xll.ohTrigger(RecalcTrigger,Trigger1M)),NA())</f>
        <v>1.1473630833664927E-2</v>
      </c>
      <c r="O2124" s="44">
        <f>IFERROR(_xll.qlIndexFixing(ONIndex3M,I2124,TRUE,_xll.ohTrigger(RecalcTrigger,Trigger3M)),NA())</f>
        <v>1.1650161811180837E-2</v>
      </c>
      <c r="P2124" s="44">
        <f>IFERROR(_xll.qlIndexFixing(ONIndex6M,I2124,TRUE,_xll.ohTrigger(RecalcTrigger,Trigger6M)),NA())</f>
        <v>1.1456464194594673E-2</v>
      </c>
      <c r="Q2124" s="183">
        <f>IFERROR(_xll.qlIndexFixing(ONIndex1Y,I2124,TRUE,_xll.ohTrigger(RecalcTrigger,Trigger1Y)),NA())</f>
        <v>1.1943823474007687E-2</v>
      </c>
    </row>
    <row r="2125" spans="2:17" x14ac:dyDescent="0.2">
      <c r="B2125" s="39" t="s">
        <v>42</v>
      </c>
      <c r="D2125" s="42">
        <f>_xll.qlCalendarAdvance(Calendar,$D2124,B2125,"f",FALSE)</f>
        <v>54491</v>
      </c>
      <c r="E2125" s="177">
        <f>_xll.qlInterestRateIndexValueDate(IndexON,D2125)</f>
        <v>54491</v>
      </c>
      <c r="F2125" s="193">
        <f>IFERROR(_xll.qlIndexFixing(IndexON,D2125,TRUE,_xll.ohTrigger(RecalcTrigger,TriggerON)),NA())</f>
        <v>1.1467224263190801E-2</v>
      </c>
      <c r="H2125" s="42">
        <f>_xll.qlCalendarAdvance(Calendar,$H2124,B2125,"f",FALSE)</f>
        <v>54491</v>
      </c>
      <c r="I2125" s="177">
        <f>_xll.qlInterestRateIndexValueDate(Index1M,$H2125)</f>
        <v>54493</v>
      </c>
      <c r="J2125" s="182">
        <f>IFERROR(_xll.qlIndexFixing(Index1M,$H2125,TRUE,_xll.ohTrigger(RecalcTrigger,Trigger1M)),NA())</f>
        <v>1.1467821199343808E-2</v>
      </c>
      <c r="K2125" s="44">
        <f>IFERROR(_xll.qlIndexFixing(Index3M,H2125,TRUE,_xll.ohTrigger(RecalcTrigger,Trigger3M)),NA())</f>
        <v>1.1637551758722088E-2</v>
      </c>
      <c r="L2125" s="44">
        <f>IFERROR(_xll.qlIndexFixing(Index6M,$H2125,TRUE,_xll.ohTrigger(RecalcTrigger,Trigger6M)),NA())</f>
        <v>1.1437916851921786E-2</v>
      </c>
      <c r="M2125" s="183">
        <f>IFERROR(_xll.qlIndexFixing(Index1Y,$H2125,TRUE,_xll.ohTrigger(RecalcTrigger,Trigger1Y)),NA())</f>
        <v>1.1890619952919998E-2</v>
      </c>
      <c r="N2125" s="182">
        <f>IFERROR(_xll.qlIndexFixing(ONIndex1M,I2125,TRUE,_xll.ohTrigger(RecalcTrigger,Trigger1M)),NA())</f>
        <v>1.1469306502531751E-2</v>
      </c>
      <c r="O2125" s="44">
        <f>IFERROR(_xll.qlIndexFixing(ONIndex3M,I2125,TRUE,_xll.ohTrigger(RecalcTrigger,Trigger3M)),NA())</f>
        <v>1.1645925981973448E-2</v>
      </c>
      <c r="P2125" s="44">
        <f>IFERROR(_xll.qlIndexFixing(ONIndex6M,I2125,TRUE,_xll.ohTrigger(RecalcTrigger,Trigger6M)),NA())</f>
        <v>1.1452599098511484E-2</v>
      </c>
      <c r="Q2125" s="183">
        <f>IFERROR(_xll.qlIndexFixing(ONIndex1Y,I2125,TRUE,_xll.ohTrigger(RecalcTrigger,Trigger1Y)),NA())</f>
        <v>1.1939322706648881E-2</v>
      </c>
    </row>
    <row r="2126" spans="2:17" x14ac:dyDescent="0.2">
      <c r="B2126" s="39" t="s">
        <v>42</v>
      </c>
      <c r="D2126" s="42">
        <f>_xll.qlCalendarAdvance(Calendar,$D2125,B2126,"f",FALSE)</f>
        <v>54498</v>
      </c>
      <c r="E2126" s="177">
        <f>_xll.qlInterestRateIndexValueDate(IndexON,D2126)</f>
        <v>54498</v>
      </c>
      <c r="F2126" s="193">
        <f>IFERROR(_xll.qlIndexFixing(IndexON,D2126,TRUE,_xll.ohTrigger(RecalcTrigger,TriggerON)),NA())</f>
        <v>1.1462725887998459E-2</v>
      </c>
      <c r="H2126" s="42">
        <f>_xll.qlCalendarAdvance(Calendar,$H2125,B2126,"f",FALSE)</f>
        <v>54498</v>
      </c>
      <c r="I2126" s="177">
        <f>_xll.qlInterestRateIndexValueDate(Index1M,$H2126)</f>
        <v>54500</v>
      </c>
      <c r="J2126" s="182">
        <f>IFERROR(_xll.qlIndexFixing(Index1M,$H2126,TRUE,_xll.ohTrigger(RecalcTrigger,Trigger1M)),NA())</f>
        <v>1.1463327768476039E-2</v>
      </c>
      <c r="K2126" s="44">
        <f>IFERROR(_xll.qlIndexFixing(Index3M,H2126,TRUE,_xll.ohTrigger(RecalcTrigger,Trigger3M)),NA())</f>
        <v>1.1633216837267249E-2</v>
      </c>
      <c r="L2126" s="44">
        <f>IFERROR(_xll.qlIndexFixing(Index6M,$H2126,TRUE,_xll.ohTrigger(RecalcTrigger,Trigger6M)),NA())</f>
        <v>1.1434112910921316E-2</v>
      </c>
      <c r="M2126" s="183">
        <f>IFERROR(_xll.qlIndexFixing(Index1Y,$H2126,TRUE,_xll.ohTrigger(RecalcTrigger,Trigger1Y)),NA())</f>
        <v>1.1885755985551069E-2</v>
      </c>
      <c r="N2126" s="182">
        <f>IFERROR(_xll.qlIndexFixing(ONIndex1M,I2126,TRUE,_xll.ohTrigger(RecalcTrigger,Trigger1M)),NA())</f>
        <v>1.1464969177072959E-2</v>
      </c>
      <c r="O2126" s="44">
        <f>IFERROR(_xll.qlIndexFixing(ONIndex3M,I2126,TRUE,_xll.ohTrigger(RecalcTrigger,Trigger3M)),NA())</f>
        <v>1.1641677739895329E-2</v>
      </c>
      <c r="P2126" s="44">
        <f>IFERROR(_xll.qlIndexFixing(ONIndex6M,I2126,TRUE,_xll.ohTrigger(RecalcTrigger,Trigger6M)),NA())</f>
        <v>1.1448739905066674E-2</v>
      </c>
      <c r="Q2126" s="183">
        <f>IFERROR(_xll.qlIndexFixing(ONIndex1Y,I2126,TRUE,_xll.ohTrigger(RecalcTrigger,Trigger1Y)),NA())</f>
        <v>1.1934810614029345E-2</v>
      </c>
    </row>
    <row r="2127" spans="2:17" x14ac:dyDescent="0.2">
      <c r="B2127" s="39" t="s">
        <v>42</v>
      </c>
      <c r="D2127" s="42">
        <f>_xll.qlCalendarAdvance(Calendar,$D2126,B2127,"f",FALSE)</f>
        <v>54505</v>
      </c>
      <c r="E2127" s="177">
        <f>_xll.qlInterestRateIndexValueDate(IndexON,D2127)</f>
        <v>54505</v>
      </c>
      <c r="F2127" s="193">
        <f>IFERROR(_xll.qlIndexFixing(IndexON,D2127,TRUE,_xll.ohTrigger(RecalcTrigger,TriggerON)),NA())</f>
        <v>1.1458215189543708E-2</v>
      </c>
      <c r="H2127" s="42">
        <f>_xll.qlCalendarAdvance(Calendar,$H2126,B2127,"f",FALSE)</f>
        <v>54505</v>
      </c>
      <c r="I2127" s="177">
        <f>_xll.qlInterestRateIndexValueDate(Index1M,$H2127)</f>
        <v>54507</v>
      </c>
      <c r="J2127" s="182">
        <f>IFERROR(_xll.qlIndexFixing(Index1M,$H2127,TRUE,_xll.ohTrigger(RecalcTrigger,Trigger1M)),NA())</f>
        <v>1.1459082136747734E-2</v>
      </c>
      <c r="K2127" s="44">
        <f>IFERROR(_xll.qlIndexFixing(Index3M,H2127,TRUE,_xll.ohTrigger(RecalcTrigger,Trigger3M)),NA())</f>
        <v>1.1628869376859923E-2</v>
      </c>
      <c r="L2127" s="44">
        <f>IFERROR(_xll.qlIndexFixing(Index6M,$H2127,TRUE,_xll.ohTrigger(RecalcTrigger,Trigger6M)),NA())</f>
        <v>1.1430315252890689E-2</v>
      </c>
      <c r="M2127" s="183">
        <f>IFERROR(_xll.qlIndexFixing(Index1Y,$H2127,TRUE,_xll.ohTrigger(RecalcTrigger,Trigger1Y)),NA())</f>
        <v>1.1880880216275183E-2</v>
      </c>
      <c r="N2127" s="182">
        <f>IFERROR(_xll.qlIndexFixing(ONIndex1M,I2127,TRUE,_xll.ohTrigger(RecalcTrigger,Trigger1M)),NA())</f>
        <v>1.1460618845617887E-2</v>
      </c>
      <c r="O2127" s="44">
        <f>IFERROR(_xll.qlIndexFixing(ONIndex3M,I2127,TRUE,_xll.ohTrigger(RecalcTrigger,Trigger3M)),NA())</f>
        <v>1.1637417071277412E-2</v>
      </c>
      <c r="P2127" s="44">
        <f>IFERROR(_xll.qlIndexFixing(ONIndex6M,I2127,TRUE,_xll.ohTrigger(RecalcTrigger,Trigger6M)),NA())</f>
        <v>1.1444886638800611E-2</v>
      </c>
      <c r="Q2127" s="183">
        <f>IFERROR(_xll.qlIndexFixing(ONIndex1Y,I2127,TRUE,_xll.ohTrigger(RecalcTrigger,Trigger1Y)),NA())</f>
        <v>1.1930287182639887E-2</v>
      </c>
    </row>
    <row r="2128" spans="2:17" x14ac:dyDescent="0.2">
      <c r="B2128" s="39" t="s">
        <v>42</v>
      </c>
      <c r="D2128" s="42">
        <f>_xll.qlCalendarAdvance(Calendar,$D2127,B2128,"f",FALSE)</f>
        <v>54512</v>
      </c>
      <c r="E2128" s="177">
        <f>_xll.qlInterestRateIndexValueDate(IndexON,D2128)</f>
        <v>54512</v>
      </c>
      <c r="F2128" s="193">
        <f>IFERROR(_xll.qlIndexFixing(IndexON,D2128,TRUE,_xll.ohTrigger(RecalcTrigger,TriggerON)),NA())</f>
        <v>1.1453692157674666E-2</v>
      </c>
      <c r="H2128" s="42">
        <f>_xll.qlCalendarAdvance(Calendar,$H2127,B2128,"f",FALSE)</f>
        <v>54512</v>
      </c>
      <c r="I2128" s="177">
        <f>_xll.qlInterestRateIndexValueDate(Index1M,$H2128)</f>
        <v>54514</v>
      </c>
      <c r="J2128" s="182">
        <f>IFERROR(_xll.qlIndexFixing(Index1M,$H2128,TRUE,_xll.ohTrigger(RecalcTrigger,Trigger1M)),NA())</f>
        <v>1.1454693037873387E-2</v>
      </c>
      <c r="K2128" s="44">
        <f>IFERROR(_xll.qlIndexFixing(Index3M,H2128,TRUE,_xll.ohTrigger(RecalcTrigger,Trigger3M)),NA())</f>
        <v>1.1624635664044595E-2</v>
      </c>
      <c r="L2128" s="44">
        <f>IFERROR(_xll.qlIndexFixing(Index6M,$H2128,TRUE,_xll.ohTrigger(RecalcTrigger,Trigger6M)),NA())</f>
        <v>1.1426786838943681E-2</v>
      </c>
      <c r="M2128" s="183">
        <f>IFERROR(_xll.qlIndexFixing(Index1Y,$H2128,TRUE,_xll.ohTrigger(RecalcTrigger,Trigger1Y)),NA())</f>
        <v>1.1875992631482622E-2</v>
      </c>
      <c r="N2128" s="182">
        <f>IFERROR(_xll.qlIndexFixing(ONIndex1M,I2128,TRUE,_xll.ohTrigger(RecalcTrigger,Trigger1M)),NA())</f>
        <v>1.1456255495936318E-2</v>
      </c>
      <c r="O2128" s="44">
        <f>IFERROR(_xll.qlIndexFixing(ONIndex3M,I2128,TRUE,_xll.ohTrigger(RecalcTrigger,Trigger3M)),NA())</f>
        <v>1.163314396269044E-2</v>
      </c>
      <c r="P2128" s="44">
        <f>IFERROR(_xll.qlIndexFixing(ONIndex6M,I2128,TRUE,_xll.ohTrigger(RecalcTrigger,Trigger6M)),NA())</f>
        <v>1.1441039324413538E-2</v>
      </c>
      <c r="Q2128" s="183">
        <f>IFERROR(_xll.qlIndexFixing(ONIndex1Y,I2128,TRUE,_xll.ohTrigger(RecalcTrigger,Trigger1Y)),NA())</f>
        <v>1.1925752398731504E-2</v>
      </c>
    </row>
    <row r="2129" spans="2:17" x14ac:dyDescent="0.2">
      <c r="B2129" s="39" t="s">
        <v>42</v>
      </c>
      <c r="D2129" s="42">
        <f>_xll.qlCalendarAdvance(Calendar,$D2128,B2129,"f",FALSE)</f>
        <v>54519</v>
      </c>
      <c r="E2129" s="177">
        <f>_xll.qlInterestRateIndexValueDate(IndexON,D2129)</f>
        <v>54519</v>
      </c>
      <c r="F2129" s="193">
        <f>IFERROR(_xll.qlIndexFixing(IndexON,D2129,TRUE,_xll.ohTrigger(RecalcTrigger,TriggerON)),NA())</f>
        <v>1.1449156783038816E-2</v>
      </c>
      <c r="H2129" s="42">
        <f>_xll.qlCalendarAdvance(Calendar,$H2128,B2129,"f",FALSE)</f>
        <v>54519</v>
      </c>
      <c r="I2129" s="177">
        <f>_xll.qlInterestRateIndexValueDate(Index1M,$H2129)</f>
        <v>54521</v>
      </c>
      <c r="J2129" s="182">
        <f>IFERROR(_xll.qlIndexFixing(Index1M,$H2129,TRUE,_xll.ohTrigger(RecalcTrigger,Trigger1M)),NA())</f>
        <v>1.1450290877976776E-2</v>
      </c>
      <c r="K2129" s="44">
        <f>IFERROR(_xll.qlIndexFixing(Index3M,H2129,TRUE,_xll.ohTrigger(RecalcTrigger,Trigger3M)),NA())</f>
        <v>1.1620264126115583E-2</v>
      </c>
      <c r="L2129" s="44">
        <f>IFERROR(_xll.qlIndexFixing(Index6M,$H2129,TRUE,_xll.ohTrigger(RecalcTrigger,Trigger6M)),NA())</f>
        <v>1.1423000798202439E-2</v>
      </c>
      <c r="M2129" s="183">
        <f>IFERROR(_xll.qlIndexFixing(Index1Y,$H2129,TRUE,_xll.ohTrigger(RecalcTrigger,Trigger1Y)),NA())</f>
        <v>1.1870441202804161E-2</v>
      </c>
      <c r="N2129" s="182">
        <f>IFERROR(_xll.qlIndexFixing(ONIndex1M,I2129,TRUE,_xll.ohTrigger(RecalcTrigger,Trigger1M)),NA())</f>
        <v>1.1451879116037844E-2</v>
      </c>
      <c r="O2129" s="44">
        <f>IFERROR(_xll.qlIndexFixing(ONIndex3M,I2129,TRUE,_xll.ohTrigger(RecalcTrigger,Trigger3M)),NA())</f>
        <v>1.1628858400225539E-2</v>
      </c>
      <c r="P2129" s="44">
        <f>IFERROR(_xll.qlIndexFixing(ONIndex6M,I2129,TRUE,_xll.ohTrigger(RecalcTrigger,Trigger6M)),NA())</f>
        <v>1.1437197986365888E-2</v>
      </c>
      <c r="Q2129" s="183">
        <f>IFERROR(_xll.qlIndexFixing(ONIndex1Y,I2129,TRUE,_xll.ohTrigger(RecalcTrigger,Trigger1Y)),NA())</f>
        <v>1.192120624863513E-2</v>
      </c>
    </row>
    <row r="2130" spans="2:17" x14ac:dyDescent="0.2">
      <c r="B2130" s="39" t="s">
        <v>42</v>
      </c>
      <c r="D2130" s="42">
        <f>_xll.qlCalendarAdvance(Calendar,$D2129,B2130,"f",FALSE)</f>
        <v>54526</v>
      </c>
      <c r="E2130" s="177">
        <f>_xll.qlInterestRateIndexValueDate(IndexON,D2130)</f>
        <v>54526</v>
      </c>
      <c r="F2130" s="193">
        <f>IFERROR(_xll.qlIndexFixing(IndexON,D2130,TRUE,_xll.ohTrigger(RecalcTrigger,TriggerON)),NA())</f>
        <v>1.1444609055164534E-2</v>
      </c>
      <c r="H2130" s="42">
        <f>_xll.qlCalendarAdvance(Calendar,$H2129,B2130,"f",FALSE)</f>
        <v>54526</v>
      </c>
      <c r="I2130" s="177">
        <f>_xll.qlInterestRateIndexValueDate(Index1M,$H2130)</f>
        <v>54528</v>
      </c>
      <c r="J2130" s="182">
        <f>IFERROR(_xll.qlIndexFixing(Index1M,$H2130,TRUE,_xll.ohTrigger(RecalcTrigger,Trigger1M)),NA())</f>
        <v>1.1445875645074988E-2</v>
      </c>
      <c r="K2130" s="44">
        <f>IFERROR(_xll.qlIndexFixing(Index3M,H2130,TRUE,_xll.ohTrigger(RecalcTrigger,Trigger3M)),NA())</f>
        <v>1.1615880009864013E-2</v>
      </c>
      <c r="L2130" s="44">
        <f>IFERROR(_xll.qlIndexFixing(Index6M,$H2130,TRUE,_xll.ohTrigger(RecalcTrigger,Trigger6M)),NA())</f>
        <v>1.1419221108705534E-2</v>
      </c>
      <c r="M2130" s="183">
        <f>IFERROR(_xll.qlIndexFixing(Index1Y,$H2130,TRUE,_xll.ohTrigger(RecalcTrigger,Trigger1Y)),NA())</f>
        <v>1.1866181960914086E-2</v>
      </c>
      <c r="N2130" s="182">
        <f>IFERROR(_xll.qlIndexFixing(ONIndex1M,I2130,TRUE,_xll.ohTrigger(RecalcTrigger,Trigger1M)),NA())</f>
        <v>1.1446233176402032E-2</v>
      </c>
      <c r="O2130" s="44">
        <f>IFERROR(_xll.qlIndexFixing(ONIndex3M,I2130,TRUE,_xll.ohTrigger(RecalcTrigger,Trigger3M)),NA())</f>
        <v>1.1623330070591464E-2</v>
      </c>
      <c r="P2130" s="44">
        <f>IFERROR(_xll.qlIndexFixing(ONIndex6M,I2130,TRUE,_xll.ohTrigger(RecalcTrigger,Trigger6M)),NA())</f>
        <v>1.1432267944790908E-2</v>
      </c>
      <c r="Q2130" s="183">
        <f>IFERROR(_xll.qlIndexFixing(ONIndex1Y,I2130,TRUE,_xll.ohTrigger(RecalcTrigger,Trigger1Y)),NA())</f>
        <v>1.1915344475648126E-2</v>
      </c>
    </row>
    <row r="2131" spans="2:17" x14ac:dyDescent="0.2">
      <c r="B2131" s="39" t="s">
        <v>42</v>
      </c>
      <c r="D2131" s="42">
        <f>_xll.qlCalendarAdvance(Calendar,$D2130,B2131,"f",FALSE)</f>
        <v>54533</v>
      </c>
      <c r="E2131" s="177">
        <f>_xll.qlInterestRateIndexValueDate(IndexON,D2131)</f>
        <v>54533</v>
      </c>
      <c r="F2131" s="193">
        <f>IFERROR(_xll.qlIndexFixing(IndexON,D2131,TRUE,_xll.ohTrigger(RecalcTrigger,TriggerON)),NA())</f>
        <v>1.1440048964379557E-2</v>
      </c>
      <c r="H2131" s="42">
        <f>_xll.qlCalendarAdvance(Calendar,$H2130,B2131,"f",FALSE)</f>
        <v>54533</v>
      </c>
      <c r="I2131" s="177">
        <f>_xll.qlInterestRateIndexValueDate(Index1M,$H2131)</f>
        <v>54535</v>
      </c>
      <c r="J2131" s="182">
        <f>IFERROR(_xll.qlIndexFixing(Index1M,$H2131,TRUE,_xll.ohTrigger(RecalcTrigger,Trigger1M)),NA())</f>
        <v>1.1441447327185106E-2</v>
      </c>
      <c r="K2131" s="44">
        <f>IFERROR(_xll.qlIndexFixing(Index3M,H2131,TRUE,_xll.ohTrigger(RecalcTrigger,Trigger3M)),NA())</f>
        <v>1.1611483301732376E-2</v>
      </c>
      <c r="L2131" s="44">
        <f>IFERROR(_xll.qlIndexFixing(Index6M,$H2131,TRUE,_xll.ohTrigger(RecalcTrigger,Trigger6M)),NA())</f>
        <v>1.1415447795218294E-2</v>
      </c>
      <c r="M2131" s="183">
        <f>IFERROR(_xll.qlIndexFixing(Index1Y,$H2131,TRUE,_xll.ohTrigger(RecalcTrigger,Trigger1Y)),NA())</f>
        <v>1.1861258847922622E-2</v>
      </c>
      <c r="N2131" s="182">
        <f>IFERROR(_xll.qlIndexFixing(ONIndex1M,I2131,TRUE,_xll.ohTrigger(RecalcTrigger,Trigger1M)),NA())</f>
        <v>1.1443087218108161E-2</v>
      </c>
      <c r="O2131" s="44">
        <f>IFERROR(_xll.qlIndexFixing(ONIndex3M,I2131,TRUE,_xll.ohTrigger(RecalcTrigger,Trigger3M)),NA())</f>
        <v>1.1620249860504472E-2</v>
      </c>
      <c r="P2131" s="44">
        <f>IFERROR(_xll.qlIndexFixing(ONIndex6M,I2131,TRUE,_xll.ohTrigger(RecalcTrigger,Trigger6M)),NA())</f>
        <v>1.1429533338489506E-2</v>
      </c>
      <c r="Q2131" s="183">
        <f>IFERROR(_xll.qlIndexFixing(ONIndex1Y,I2131,TRUE,_xll.ohTrigger(RecalcTrigger,Trigger1Y)),NA())</f>
        <v>1.1912079795841635E-2</v>
      </c>
    </row>
    <row r="2132" spans="2:17" x14ac:dyDescent="0.2">
      <c r="B2132" s="39" t="s">
        <v>42</v>
      </c>
      <c r="D2132" s="42">
        <f>_xll.qlCalendarAdvance(Calendar,$D2131,B2132,"f",FALSE)</f>
        <v>54540</v>
      </c>
      <c r="E2132" s="177">
        <f>_xll.qlInterestRateIndexValueDate(IndexON,D2132)</f>
        <v>54540</v>
      </c>
      <c r="F2132" s="193">
        <f>IFERROR(_xll.qlIndexFixing(IndexON,D2132,TRUE,_xll.ohTrigger(RecalcTrigger,TriggerON)),NA())</f>
        <v>1.1435476501011621E-2</v>
      </c>
      <c r="H2132" s="42">
        <f>_xll.qlCalendarAdvance(Calendar,$H2131,B2132,"f",FALSE)</f>
        <v>54540</v>
      </c>
      <c r="I2132" s="177">
        <f>_xll.qlInterestRateIndexValueDate(Index1M,$H2132)</f>
        <v>54542</v>
      </c>
      <c r="J2132" s="182">
        <f>IFERROR(_xll.qlIndexFixing(Index1M,$H2132,TRUE,_xll.ohTrigger(RecalcTrigger,Trigger1M)),NA())</f>
        <v>1.1437005912334208E-2</v>
      </c>
      <c r="K2132" s="44">
        <f>IFERROR(_xll.qlIndexFixing(Index3M,H2132,TRUE,_xll.ohTrigger(RecalcTrigger,Trigger3M)),NA())</f>
        <v>1.1607073988154382E-2</v>
      </c>
      <c r="L2132" s="44">
        <f>IFERROR(_xll.qlIndexFixing(Index6M,$H2132,TRUE,_xll.ohTrigger(RecalcTrigger,Trigger6M)),NA())</f>
        <v>1.1411680882507358E-2</v>
      </c>
      <c r="M2132" s="183">
        <f>IFERROR(_xll.qlIndexFixing(Index1Y,$H2132,TRUE,_xll.ohTrigger(RecalcTrigger,Trigger1Y)),NA())</f>
        <v>1.1856323864983941E-2</v>
      </c>
      <c r="N2132" s="182">
        <f>IFERROR(_xll.qlIndexFixing(ONIndex1M,I2132,TRUE,_xll.ohTrigger(RecalcTrigger,Trigger1M)),NA())</f>
        <v>1.1438671676016199E-2</v>
      </c>
      <c r="O2132" s="44">
        <f>IFERROR(_xll.qlIndexFixing(ONIndex3M,I2132,TRUE,_xll.ohTrigger(RecalcTrigger,Trigger3M)),NA())</f>
        <v>1.1615926855910175E-2</v>
      </c>
      <c r="P2132" s="44">
        <f>IFERROR(_xll.qlIndexFixing(ONIndex6M,I2132,TRUE,_xll.ohTrigger(RecalcTrigger,Trigger6M)),NA())</f>
        <v>1.1425710077901385E-2</v>
      </c>
      <c r="Q2132" s="183">
        <f>IFERROR(_xll.qlIndexFixing(ONIndex1Y,I2132,TRUE,_xll.ohTrigger(RecalcTrigger,Trigger1Y)),NA())</f>
        <v>1.1907499465806382E-2</v>
      </c>
    </row>
    <row r="2133" spans="2:17" x14ac:dyDescent="0.2">
      <c r="B2133" s="39" t="s">
        <v>42</v>
      </c>
      <c r="D2133" s="42">
        <f>_xll.qlCalendarAdvance(Calendar,$D2132,B2133,"f",FALSE)</f>
        <v>54547</v>
      </c>
      <c r="E2133" s="177">
        <f>_xll.qlInterestRateIndexValueDate(IndexON,D2133)</f>
        <v>54547</v>
      </c>
      <c r="F2133" s="193">
        <f>IFERROR(_xll.qlIndexFixing(IndexON,D2133,TRUE,_xll.ohTrigger(RecalcTrigger,TriggerON)),NA())</f>
        <v>1.1430891654828912E-2</v>
      </c>
      <c r="H2133" s="42">
        <f>_xll.qlCalendarAdvance(Calendar,$H2132,B2133,"f",FALSE)</f>
        <v>54547</v>
      </c>
      <c r="I2133" s="177">
        <f>_xll.qlInterestRateIndexValueDate(Index1M,$H2133)</f>
        <v>54549</v>
      </c>
      <c r="J2133" s="182">
        <f>IFERROR(_xll.qlIndexFixing(Index1M,$H2133,TRUE,_xll.ohTrigger(RecalcTrigger,Trigger1M)),NA())</f>
        <v>1.1432551388534384E-2</v>
      </c>
      <c r="K2133" s="44">
        <f>IFERROR(_xll.qlIndexFixing(Index3M,H2133,TRUE,_xll.ohTrigger(RecalcTrigger,Trigger3M)),NA())</f>
        <v>1.1602520536903945E-2</v>
      </c>
      <c r="L2133" s="44">
        <f>IFERROR(_xll.qlIndexFixing(Index6M,$H2133,TRUE,_xll.ohTrigger(RecalcTrigger,Trigger6M)),NA())</f>
        <v>1.1407662634067811E-2</v>
      </c>
      <c r="M2133" s="183">
        <f>IFERROR(_xll.qlIndexFixing(Index1Y,$H2133,TRUE,_xll.ohTrigger(RecalcTrigger,Trigger1Y)),NA())</f>
        <v>1.1851376998492048E-2</v>
      </c>
      <c r="N2133" s="182">
        <f>IFERROR(_xll.qlIndexFixing(ONIndex1M,I2133,TRUE,_xll.ohTrigger(RecalcTrigger,Trigger1M)),NA())</f>
        <v>1.1434243055825632E-2</v>
      </c>
      <c r="O2133" s="44">
        <f>IFERROR(_xll.qlIndexFixing(ONIndex3M,I2133,TRUE,_xll.ohTrigger(RecalcTrigger,Trigger3M)),NA())</f>
        <v>1.1611591343401173E-2</v>
      </c>
      <c r="P2133" s="44">
        <f>IFERROR(_xll.qlIndexFixing(ONIndex6M,I2133,TRUE,_xll.ohTrigger(RecalcTrigger,Trigger6M)),NA())</f>
        <v>1.1421892892533592E-2</v>
      </c>
      <c r="Q2133" s="183">
        <f>IFERROR(_xll.qlIndexFixing(ONIndex1Y,I2133,TRUE,_xll.ohTrigger(RecalcTrigger,Trigger1Y)),NA())</f>
        <v>1.1902907715146682E-2</v>
      </c>
    </row>
    <row r="2134" spans="2:17" x14ac:dyDescent="0.2">
      <c r="B2134" s="39" t="s">
        <v>42</v>
      </c>
      <c r="D2134" s="42">
        <f>_xll.qlCalendarAdvance(Calendar,$D2133,B2134,"f",FALSE)</f>
        <v>54554</v>
      </c>
      <c r="E2134" s="177">
        <f>_xll.qlInterestRateIndexValueDate(IndexON,D2134)</f>
        <v>54554</v>
      </c>
      <c r="F2134" s="193">
        <f>IFERROR(_xll.qlIndexFixing(IndexON,D2134,TRUE,_xll.ohTrigger(RecalcTrigger,TriggerON)),NA())</f>
        <v>1.1426294415919358E-2</v>
      </c>
      <c r="H2134" s="42">
        <f>_xll.qlCalendarAdvance(Calendar,$H2133,B2134,"f",FALSE)</f>
        <v>54554</v>
      </c>
      <c r="I2134" s="177">
        <f>_xll.qlInterestRateIndexValueDate(Index1M,$H2134)</f>
        <v>54556</v>
      </c>
      <c r="J2134" s="182">
        <f>IFERROR(_xll.qlIndexFixing(Index1M,$H2134,TRUE,_xll.ohTrigger(RecalcTrigger,Trigger1M)),NA())</f>
        <v>1.1428083743807715E-2</v>
      </c>
      <c r="K2134" s="44">
        <f>IFERROR(_xll.qlIndexFixing(Index3M,H2134,TRUE,_xll.ohTrigger(RecalcTrigger,Trigger3M)),NA())</f>
        <v>1.1598084924076475E-2</v>
      </c>
      <c r="L2134" s="44">
        <f>IFERROR(_xll.qlIndexFixing(Index6M,$H2134,TRUE,_xll.ohTrigger(RecalcTrigger,Trigger6M)),NA())</f>
        <v>1.1403909650318662E-2</v>
      </c>
      <c r="M2134" s="183">
        <f>IFERROR(_xll.qlIndexFixing(Index1Y,$H2134,TRUE,_xll.ohTrigger(RecalcTrigger,Trigger1Y)),NA())</f>
        <v>1.1846418234841611E-2</v>
      </c>
      <c r="N2134" s="182">
        <f>IFERROR(_xll.qlIndexFixing(ONIndex1M,I2134,TRUE,_xll.ohTrigger(RecalcTrigger,Trigger1M)),NA())</f>
        <v>1.1429801345625989E-2</v>
      </c>
      <c r="O2134" s="44">
        <f>IFERROR(_xll.qlIndexFixing(ONIndex3M,I2134,TRUE,_xll.ohTrigger(RecalcTrigger,Trigger3M)),NA())</f>
        <v>1.1607243309468274E-2</v>
      </c>
      <c r="P2134" s="44">
        <f>IFERROR(_xll.qlIndexFixing(ONIndex6M,I2134,TRUE,_xll.ohTrigger(RecalcTrigger,Trigger6M)),NA())</f>
        <v>1.1418081806846558E-2</v>
      </c>
      <c r="Q2134" s="183">
        <f>IFERROR(_xll.qlIndexFixing(ONIndex1Y,I2134,TRUE,_xll.ohTrigger(RecalcTrigger,Trigger1Y)),NA())</f>
        <v>1.1898304530353343E-2</v>
      </c>
    </row>
    <row r="2135" spans="2:17" x14ac:dyDescent="0.2">
      <c r="B2135" s="39" t="s">
        <v>42</v>
      </c>
      <c r="D2135" s="42">
        <f>_xll.qlCalendarAdvance(Calendar,$D2134,B2135,"f",FALSE)</f>
        <v>54561</v>
      </c>
      <c r="E2135" s="177">
        <f>_xll.qlInterestRateIndexValueDate(IndexON,D2135)</f>
        <v>54561</v>
      </c>
      <c r="F2135" s="193">
        <f>IFERROR(_xll.qlIndexFixing(IndexON,D2135,TRUE,_xll.ohTrigger(RecalcTrigger,TriggerON)),NA())</f>
        <v>1.142168477453076E-2</v>
      </c>
      <c r="H2135" s="42">
        <f>_xll.qlCalendarAdvance(Calendar,$H2134,B2135,"f",FALSE)</f>
        <v>54561</v>
      </c>
      <c r="I2135" s="177">
        <f>_xll.qlInterestRateIndexValueDate(Index1M,$H2135)</f>
        <v>54563</v>
      </c>
      <c r="J2135" s="182">
        <f>IFERROR(_xll.qlIndexFixing(Index1M,$H2135,TRUE,_xll.ohTrigger(RecalcTrigger,Trigger1M)),NA())</f>
        <v>1.1423602966176283E-2</v>
      </c>
      <c r="K2135" s="44">
        <f>IFERROR(_xll.qlIndexFixing(Index3M,H2135,TRUE,_xll.ohTrigger(RecalcTrigger,Trigger3M)),NA())</f>
        <v>1.1593636663796354E-2</v>
      </c>
      <c r="L2135" s="44">
        <f>IFERROR(_xll.qlIndexFixing(Index6M,$H2135,TRUE,_xll.ohTrigger(RecalcTrigger,Trigger6M)),NA())</f>
        <v>1.1400163147678926E-2</v>
      </c>
      <c r="M2135" s="183">
        <f>IFERROR(_xll.qlIndexFixing(Index1Y,$H2135,TRUE,_xll.ohTrigger(RecalcTrigger,Trigger1Y)),NA())</f>
        <v>1.1841447560428167E-2</v>
      </c>
      <c r="N2135" s="182">
        <f>IFERROR(_xll.qlIndexFixing(ONIndex1M,I2135,TRUE,_xll.ohTrigger(RecalcTrigger,Trigger1M)),NA())</f>
        <v>1.1425346533506797E-2</v>
      </c>
      <c r="O2135" s="44">
        <f>IFERROR(_xll.qlIndexFixing(ONIndex3M,I2135,TRUE,_xll.ohTrigger(RecalcTrigger,Trigger3M)),NA())</f>
        <v>1.1602882740522347E-2</v>
      </c>
      <c r="P2135" s="44">
        <f>IFERROR(_xll.qlIndexFixing(ONIndex6M,I2135,TRUE,_xll.ohTrigger(RecalcTrigger,Trigger6M)),NA())</f>
        <v>1.1414276845620464E-2</v>
      </c>
      <c r="Q2135" s="183">
        <f>IFERROR(_xll.qlIndexFixing(ONIndex1Y,I2135,TRUE,_xll.ohTrigger(RecalcTrigger,Trigger1Y)),NA())</f>
        <v>1.1893689897677362E-2</v>
      </c>
    </row>
    <row r="2136" spans="2:17" x14ac:dyDescent="0.2">
      <c r="B2136" s="39" t="s">
        <v>42</v>
      </c>
      <c r="D2136" s="42">
        <f>_xll.qlCalendarAdvance(Calendar,$D2135,B2136,"f",FALSE)</f>
        <v>54568</v>
      </c>
      <c r="E2136" s="177">
        <f>_xll.qlInterestRateIndexValueDate(IndexON,D2136)</f>
        <v>54568</v>
      </c>
      <c r="F2136" s="193">
        <f>IFERROR(_xll.qlIndexFixing(IndexON,D2136,TRUE,_xll.ohTrigger(RecalcTrigger,TriggerON)),NA())</f>
        <v>1.1417062720671112E-2</v>
      </c>
      <c r="H2136" s="42">
        <f>_xll.qlCalendarAdvance(Calendar,$H2135,B2136,"f",FALSE)</f>
        <v>54568</v>
      </c>
      <c r="I2136" s="177">
        <f>_xll.qlInterestRateIndexValueDate(Index1M,$H2136)</f>
        <v>54570</v>
      </c>
      <c r="J2136" s="182">
        <f>IFERROR(_xll.qlIndexFixing(Index1M,$H2136,TRUE,_xll.ohTrigger(RecalcTrigger,Trigger1M)),NA())</f>
        <v>1.1419109043654674E-2</v>
      </c>
      <c r="K2136" s="44">
        <f>IFERROR(_xll.qlIndexFixing(Index3M,H2136,TRUE,_xll.ohTrigger(RecalcTrigger,Trigger3M)),NA())</f>
        <v>1.1589175742503994E-2</v>
      </c>
      <c r="L2136" s="44">
        <f>IFERROR(_xll.qlIndexFixing(Index6M,$H2136,TRUE,_xll.ohTrigger(RecalcTrigger,Trigger6M)),NA())</f>
        <v>1.1396423150914598E-2</v>
      </c>
      <c r="M2136" s="183">
        <f>IFERROR(_xll.qlIndexFixing(Index1Y,$H2136,TRUE,_xll.ohTrigger(RecalcTrigger,Trigger1Y)),NA())</f>
        <v>1.1836464961647915E-2</v>
      </c>
      <c r="N2136" s="182">
        <f>IFERROR(_xll.qlIndexFixing(ONIndex1M,I2136,TRUE,_xll.ohTrigger(RecalcTrigger,Trigger1M)),NA())</f>
        <v>1.1420878607237839E-2</v>
      </c>
      <c r="O2136" s="44">
        <f>IFERROR(_xll.qlIndexFixing(ONIndex3M,I2136,TRUE,_xll.ohTrigger(RecalcTrigger,Trigger3M)),NA())</f>
        <v>1.1598509622974262E-2</v>
      </c>
      <c r="P2136" s="44">
        <f>IFERROR(_xll.qlIndexFixing(ONIndex6M,I2136,TRUE,_xll.ohTrigger(RecalcTrigger,Trigger6M)),NA())</f>
        <v>1.1410478033395677E-2</v>
      </c>
      <c r="Q2136" s="183">
        <f>IFERROR(_xll.qlIndexFixing(ONIndex1Y,I2136,TRUE,_xll.ohTrigger(RecalcTrigger,Trigger1Y)),NA())</f>
        <v>1.1889063803609545E-2</v>
      </c>
    </row>
    <row r="2137" spans="2:17" x14ac:dyDescent="0.2">
      <c r="B2137" s="39" t="s">
        <v>42</v>
      </c>
      <c r="D2137" s="42">
        <f>_xll.qlCalendarAdvance(Calendar,$D2136,B2137,"f",FALSE)</f>
        <v>54575</v>
      </c>
      <c r="E2137" s="177">
        <f>_xll.qlInterestRateIndexValueDate(IndexON,D2137)</f>
        <v>54575</v>
      </c>
      <c r="F2137" s="193">
        <f>IFERROR(_xll.qlIndexFixing(IndexON,D2137,TRUE,_xll.ohTrigger(RecalcTrigger,TriggerON)),NA())</f>
        <v>1.1412428244508277E-2</v>
      </c>
      <c r="H2137" s="42">
        <f>_xll.qlCalendarAdvance(Calendar,$H2136,B2137,"f",FALSE)</f>
        <v>54575</v>
      </c>
      <c r="I2137" s="177">
        <f>_xll.qlInterestRateIndexValueDate(Index1M,$H2137)</f>
        <v>54577</v>
      </c>
      <c r="J2137" s="182">
        <f>IFERROR(_xll.qlIndexFixing(Index1M,$H2137,TRUE,_xll.ohTrigger(RecalcTrigger,Trigger1M)),NA())</f>
        <v>1.1414601964267468E-2</v>
      </c>
      <c r="K2137" s="44">
        <f>IFERROR(_xll.qlIndexFixing(Index3M,H2137,TRUE,_xll.ohTrigger(RecalcTrigger,Trigger3M)),NA())</f>
        <v>1.158470214663807E-2</v>
      </c>
      <c r="L2137" s="44">
        <f>IFERROR(_xll.qlIndexFixing(Index6M,$H2137,TRUE,_xll.ohTrigger(RecalcTrigger,Trigger6M)),NA())</f>
        <v>1.1392943197370531E-2</v>
      </c>
      <c r="M2137" s="183">
        <f>IFERROR(_xll.qlIndexFixing(Index1Y,$H2137,TRUE,_xll.ohTrigger(RecalcTrigger,Trigger1Y)),NA())</f>
        <v>1.1831470424897269E-2</v>
      </c>
      <c r="N2137" s="182">
        <f>IFERROR(_xll.qlIndexFixing(ONIndex1M,I2137,TRUE,_xll.ohTrigger(RecalcTrigger,Trigger1M)),NA())</f>
        <v>1.1416397554908642E-2</v>
      </c>
      <c r="O2137" s="44">
        <f>IFERROR(_xll.qlIndexFixing(ONIndex3M,I2137,TRUE,_xll.ohTrigger(RecalcTrigger,Trigger3M)),NA())</f>
        <v>1.1594123943234891E-2</v>
      </c>
      <c r="P2137" s="44">
        <f>IFERROR(_xll.qlIndexFixing(ONIndex6M,I2137,TRUE,_xll.ohTrigger(RecalcTrigger,Trigger6M)),NA())</f>
        <v>1.1406685395032312E-2</v>
      </c>
      <c r="Q2137" s="183">
        <f>IFERROR(_xll.qlIndexFixing(ONIndex1Y,I2137,TRUE,_xll.ohTrigger(RecalcTrigger,Trigger1Y)),NA())</f>
        <v>1.1884426234400891E-2</v>
      </c>
    </row>
    <row r="2138" spans="2:17" x14ac:dyDescent="0.2">
      <c r="B2138" s="39" t="s">
        <v>42</v>
      </c>
      <c r="D2138" s="42">
        <f>_xll.qlCalendarAdvance(Calendar,$D2137,B2138,"f",FALSE)</f>
        <v>54582</v>
      </c>
      <c r="E2138" s="177">
        <f>_xll.qlInterestRateIndexValueDate(IndexON,D2138)</f>
        <v>54582</v>
      </c>
      <c r="F2138" s="193">
        <f>IFERROR(_xll.qlIndexFixing(IndexON,D2138,TRUE,_xll.ohTrigger(RecalcTrigger,TriggerON)),NA())</f>
        <v>1.1407781335970313E-2</v>
      </c>
      <c r="H2138" s="42">
        <f>_xll.qlCalendarAdvance(Calendar,$H2137,B2138,"f",FALSE)</f>
        <v>54582</v>
      </c>
      <c r="I2138" s="177">
        <f>_xll.qlInterestRateIndexValueDate(Index1M,$H2138)</f>
        <v>54584</v>
      </c>
      <c r="J2138" s="182">
        <f>IFERROR(_xll.qlIndexFixing(Index1M,$H2138,TRUE,_xll.ohTrigger(RecalcTrigger,Trigger1M)),NA())</f>
        <v>1.141008171603175E-2</v>
      </c>
      <c r="K2138" s="44">
        <f>IFERROR(_xll.qlIndexFixing(Index3M,H2138,TRUE,_xll.ohTrigger(RecalcTrigger,Trigger3M)),NA())</f>
        <v>1.1580215862636386E-2</v>
      </c>
      <c r="L2138" s="44">
        <f>IFERROR(_xll.qlIndexFixing(Index6M,$H2138,TRUE,_xll.ohTrigger(RecalcTrigger,Trigger6M)),NA())</f>
        <v>1.1389215209383147E-2</v>
      </c>
      <c r="M2138" s="183">
        <f>IFERROR(_xll.qlIndexFixing(Index1Y,$H2138,TRUE,_xll.ohTrigger(RecalcTrigger,Trigger1Y)),NA())</f>
        <v>1.1826463936573961E-2</v>
      </c>
      <c r="N2138" s="182">
        <f>IFERROR(_xll.qlIndexFixing(ONIndex1M,I2138,TRUE,_xll.ohTrigger(RecalcTrigger,Trigger1M)),NA())</f>
        <v>1.1411903364768605E-2</v>
      </c>
      <c r="O2138" s="44">
        <f>IFERROR(_xll.qlIndexFixing(ONIndex3M,I2138,TRUE,_xll.ohTrigger(RecalcTrigger,Trigger3M)),NA())</f>
        <v>1.1589725687715102E-2</v>
      </c>
      <c r="P2138" s="44">
        <f>IFERROR(_xll.qlIndexFixing(ONIndex6M,I2138,TRUE,_xll.ohTrigger(RecalcTrigger,Trigger6M)),NA())</f>
        <v>1.1402898955150675E-2</v>
      </c>
      <c r="Q2138" s="183">
        <f>IFERROR(_xll.qlIndexFixing(ONIndex1Y,I2138,TRUE,_xll.ohTrigger(RecalcTrigger,Trigger1Y)),NA())</f>
        <v>1.1879777176622142E-2</v>
      </c>
    </row>
    <row r="2139" spans="2:17" x14ac:dyDescent="0.2">
      <c r="B2139" s="39" t="s">
        <v>42</v>
      </c>
      <c r="D2139" s="42">
        <f>_xll.qlCalendarAdvance(Calendar,$D2138,B2139,"f",FALSE)</f>
        <v>54589</v>
      </c>
      <c r="E2139" s="177">
        <f>_xll.qlInterestRateIndexValueDate(IndexON,D2139)</f>
        <v>54589</v>
      </c>
      <c r="F2139" s="193">
        <f>IFERROR(_xll.qlIndexFixing(IndexON,D2139,TRUE,_xll.ohTrigger(RecalcTrigger,TriggerON)),NA())</f>
        <v>1.1403121985225084E-2</v>
      </c>
      <c r="H2139" s="42">
        <f>_xll.qlCalendarAdvance(Calendar,$H2138,B2139,"f",FALSE)</f>
        <v>54589</v>
      </c>
      <c r="I2139" s="177">
        <f>_xll.qlInterestRateIndexValueDate(Index1M,$H2139)</f>
        <v>54591</v>
      </c>
      <c r="J2139" s="182">
        <f>IFERROR(_xll.qlIndexFixing(Index1M,$H2139,TRUE,_xll.ohTrigger(RecalcTrigger,Trigger1M)),NA())</f>
        <v>1.14055482869721E-2</v>
      </c>
      <c r="K2139" s="44">
        <f>IFERROR(_xll.qlIndexFixing(Index3M,H2139,TRUE,_xll.ohTrigger(RecalcTrigger,Trigger3M)),NA())</f>
        <v>1.1575716876937616E-2</v>
      </c>
      <c r="L2139" s="44">
        <f>IFERROR(_xll.qlIndexFixing(Index6M,$H2139,TRUE,_xll.ohTrigger(RecalcTrigger,Trigger6M)),NA())</f>
        <v>1.1385493795526294E-2</v>
      </c>
      <c r="M2139" s="183">
        <f>IFERROR(_xll.qlIndexFixing(Index1Y,$H2139,TRUE,_xll.ohTrigger(RecalcTrigger,Trigger1Y)),NA())</f>
        <v>1.1821445483076594E-2</v>
      </c>
      <c r="N2139" s="182">
        <f>IFERROR(_xll.qlIndexFixing(ONIndex1M,I2139,TRUE,_xll.ohTrigger(RecalcTrigger,Trigger1M)),NA())</f>
        <v>1.1407396024507577E-2</v>
      </c>
      <c r="O2139" s="44">
        <f>IFERROR(_xll.qlIndexFixing(ONIndex3M,I2139,TRUE,_xll.ohTrigger(RecalcTrigger,Trigger3M)),NA())</f>
        <v>1.1585314843065575E-2</v>
      </c>
      <c r="P2139" s="44">
        <f>IFERROR(_xll.qlIndexFixing(ONIndex6M,I2139,TRUE,_xll.ohTrigger(RecalcTrigger,Trigger6M)),NA())</f>
        <v>1.1399118738291136E-2</v>
      </c>
      <c r="Q2139" s="183">
        <f>IFERROR(_xll.qlIndexFixing(ONIndex1Y,I2139,TRUE,_xll.ohTrigger(RecalcTrigger,Trigger1Y)),NA())</f>
        <v>1.1875116616444359E-2</v>
      </c>
    </row>
    <row r="2140" spans="2:17" x14ac:dyDescent="0.2">
      <c r="B2140" s="39" t="s">
        <v>42</v>
      </c>
      <c r="D2140" s="42">
        <f>_xll.qlCalendarAdvance(Calendar,$D2139,B2140,"f",FALSE)</f>
        <v>54596</v>
      </c>
      <c r="E2140" s="177">
        <f>_xll.qlInterestRateIndexValueDate(IndexON,D2140)</f>
        <v>54596</v>
      </c>
      <c r="F2140" s="193">
        <f>IFERROR(_xll.qlIndexFixing(IndexON,D2140,TRUE,_xll.ohTrigger(RecalcTrigger,TriggerON)),NA())</f>
        <v>1.1398450182520392E-2</v>
      </c>
      <c r="H2140" s="42">
        <f>_xll.qlCalendarAdvance(Calendar,$H2139,B2140,"f",FALSE)</f>
        <v>54596</v>
      </c>
      <c r="I2140" s="177">
        <f>_xll.qlInterestRateIndexValueDate(Index1M,$H2140)</f>
        <v>54598</v>
      </c>
      <c r="J2140" s="182">
        <f>IFERROR(_xll.qlIndexFixing(Index1M,$H2140,TRUE,_xll.ohTrigger(RecalcTrigger,Trigger1M)),NA())</f>
        <v>1.1401001665103105E-2</v>
      </c>
      <c r="K2140" s="44">
        <f>IFERROR(_xll.qlIndexFixing(Index3M,H2140,TRUE,_xll.ohTrigger(RecalcTrigger,Trigger3M)),NA())</f>
        <v>1.1571205175981305E-2</v>
      </c>
      <c r="L2140" s="44">
        <f>IFERROR(_xll.qlIndexFixing(Index6M,$H2140,TRUE,_xll.ohTrigger(RecalcTrigger,Trigger6M)),NA())</f>
        <v>1.1381778980565733E-2</v>
      </c>
      <c r="M2140" s="183">
        <f>IFERROR(_xll.qlIndexFixing(Index1Y,$H2140,TRUE,_xll.ohTrigger(RecalcTrigger,Trigger1Y)),NA())</f>
        <v>1.181641505080356E-2</v>
      </c>
      <c r="N2140" s="182">
        <f>IFERROR(_xll.qlIndexFixing(ONIndex1M,I2140,TRUE,_xll.ohTrigger(RecalcTrigger,Trigger1M)),NA())</f>
        <v>1.1402875522454892E-2</v>
      </c>
      <c r="O2140" s="44">
        <f>IFERROR(_xll.qlIndexFixing(ONIndex3M,I2140,TRUE,_xll.ohTrigger(RecalcTrigger,Trigger3M)),NA())</f>
        <v>1.1580891395457371E-2</v>
      </c>
      <c r="P2140" s="44">
        <f>IFERROR(_xll.qlIndexFixing(ONIndex6M,I2140,TRUE,_xll.ohTrigger(RecalcTrigger,Trigger6M)),NA())</f>
        <v>1.1395344769153937E-2</v>
      </c>
      <c r="Q2140" s="183">
        <f>IFERROR(_xll.qlIndexFixing(ONIndex1Y,I2140,TRUE,_xll.ohTrigger(RecalcTrigger,Trigger1Y)),NA())</f>
        <v>1.1870444540438285E-2</v>
      </c>
    </row>
    <row r="2141" spans="2:17" x14ac:dyDescent="0.2">
      <c r="B2141" s="39" t="s">
        <v>42</v>
      </c>
      <c r="D2141" s="42">
        <f>_xll.qlCalendarAdvance(Calendar,$D2140,B2141,"f",FALSE)</f>
        <v>54603</v>
      </c>
      <c r="E2141" s="177">
        <f>_xll.qlInterestRateIndexValueDate(IndexON,D2141)</f>
        <v>54603</v>
      </c>
      <c r="F2141" s="193">
        <f>IFERROR(_xll.qlIndexFixing(IndexON,D2141,TRUE,_xll.ohTrigger(RecalcTrigger,TriggerON)),NA())</f>
        <v>1.1393765917624421E-2</v>
      </c>
      <c r="H2141" s="42">
        <f>_xll.qlCalendarAdvance(Calendar,$H2140,B2141,"f",FALSE)</f>
        <v>54603</v>
      </c>
      <c r="I2141" s="177">
        <f>_xll.qlInterestRateIndexValueDate(Index1M,$H2141)</f>
        <v>54605</v>
      </c>
      <c r="J2141" s="182">
        <f>IFERROR(_xll.qlIndexFixing(Index1M,$H2141,TRUE,_xll.ohTrigger(RecalcTrigger,Trigger1M)),NA())</f>
        <v>1.1396441838444349E-2</v>
      </c>
      <c r="K2141" s="44">
        <f>IFERROR(_xll.qlIndexFixing(Index3M,H2141,TRUE,_xll.ohTrigger(RecalcTrigger,Trigger3M)),NA())</f>
        <v>1.1566680746207862E-2</v>
      </c>
      <c r="L2141" s="44">
        <f>IFERROR(_xll.qlIndexFixing(Index6M,$H2141,TRUE,_xll.ohTrigger(RecalcTrigger,Trigger6M)),NA())</f>
        <v>1.1377821622055851E-2</v>
      </c>
      <c r="M2141" s="183">
        <f>IFERROR(_xll.qlIndexFixing(Index1Y,$H2141,TRUE,_xll.ohTrigger(RecalcTrigger,Trigger1Y)),NA())</f>
        <v>1.1811372626154993E-2</v>
      </c>
      <c r="N2141" s="182">
        <f>IFERROR(_xll.qlIndexFixing(ONIndex1M,I2141,TRUE,_xll.ohTrigger(RecalcTrigger,Trigger1M)),NA())</f>
        <v>1.1398341846300397E-2</v>
      </c>
      <c r="O2141" s="44">
        <f>IFERROR(_xll.qlIndexFixing(ONIndex3M,I2141,TRUE,_xll.ohTrigger(RecalcTrigger,Trigger3M)),NA())</f>
        <v>1.1576455331461233E-2</v>
      </c>
      <c r="P2141" s="44">
        <f>IFERROR(_xll.qlIndexFixing(ONIndex6M,I2141,TRUE,_xll.ohTrigger(RecalcTrigger,Trigger6M)),NA())</f>
        <v>1.1391577072359382E-2</v>
      </c>
      <c r="Q2141" s="183">
        <f>IFERROR(_xll.qlIndexFixing(ONIndex1Y,I2141,TRUE,_xll.ohTrigger(RecalcTrigger,Trigger1Y)),NA())</f>
        <v>1.1865760934934855E-2</v>
      </c>
    </row>
    <row r="2142" spans="2:17" x14ac:dyDescent="0.2">
      <c r="B2142" s="39" t="s">
        <v>42</v>
      </c>
      <c r="D2142" s="42">
        <f>_xll.qlCalendarAdvance(Calendar,$D2141,B2142,"f",FALSE)</f>
        <v>54610</v>
      </c>
      <c r="E2142" s="177">
        <f>_xll.qlInterestRateIndexValueDate(IndexON,D2142)</f>
        <v>54610</v>
      </c>
      <c r="F2142" s="193">
        <f>IFERROR(_xll.qlIndexFixing(IndexON,D2142,TRUE,_xll.ohTrigger(RecalcTrigger,TriggerON)),NA())</f>
        <v>1.1389069180944844E-2</v>
      </c>
      <c r="H2142" s="42">
        <f>_xll.qlCalendarAdvance(Calendar,$H2141,B2142,"f",FALSE)</f>
        <v>54610</v>
      </c>
      <c r="I2142" s="177">
        <f>_xll.qlInterestRateIndexValueDate(Index1M,$H2142)</f>
        <v>54612</v>
      </c>
      <c r="J2142" s="182">
        <f>IFERROR(_xll.qlIndexFixing(Index1M,$H2142,TRUE,_xll.ohTrigger(RecalcTrigger,Trigger1M)),NA())</f>
        <v>1.139186879502041E-2</v>
      </c>
      <c r="K2142" s="44">
        <f>IFERROR(_xll.qlIndexFixing(Index3M,H2142,TRUE,_xll.ohTrigger(RecalcTrigger,Trigger3M)),NA())</f>
        <v>1.1562143574055096E-2</v>
      </c>
      <c r="L2142" s="44">
        <f>IFERROR(_xll.qlIndexFixing(Index6M,$H2142,TRUE,_xll.ohTrigger(RecalcTrigger,Trigger6M)),NA())</f>
        <v>1.1374121180640198E-2</v>
      </c>
      <c r="M2142" s="183">
        <f>IFERROR(_xll.qlIndexFixing(Index1Y,$H2142,TRUE,_xll.ohTrigger(RecalcTrigger,Trigger1Y)),NA())</f>
        <v>1.1806318195530815E-2</v>
      </c>
      <c r="N2142" s="182">
        <f>IFERROR(_xll.qlIndexFixing(ONIndex1M,I2142,TRUE,_xll.ohTrigger(RecalcTrigger,Trigger1M)),NA())</f>
        <v>1.1393794984373429E-2</v>
      </c>
      <c r="O2142" s="44">
        <f>IFERROR(_xll.qlIndexFixing(ONIndex3M,I2142,TRUE,_xll.ohTrigger(RecalcTrigger,Trigger3M)),NA())</f>
        <v>1.1572006637567966E-2</v>
      </c>
      <c r="P2142" s="44">
        <f>IFERROR(_xll.qlIndexFixing(ONIndex6M,I2142,TRUE,_xll.ohTrigger(RecalcTrigger,Trigger6M)),NA())</f>
        <v>1.1387815672687651E-2</v>
      </c>
      <c r="Q2142" s="183">
        <f>IFERROR(_xll.qlIndexFixing(ONIndex1Y,I2142,TRUE,_xll.ohTrigger(RecalcTrigger,Trigger1Y)),NA())</f>
        <v>1.1861065786185065E-2</v>
      </c>
    </row>
    <row r="2143" spans="2:17" x14ac:dyDescent="0.2">
      <c r="B2143" s="39" t="s">
        <v>42</v>
      </c>
      <c r="D2143" s="42">
        <f>_xll.qlCalendarAdvance(Calendar,$D2142,B2143,"f",FALSE)</f>
        <v>54617</v>
      </c>
      <c r="E2143" s="177">
        <f>_xll.qlInterestRateIndexValueDate(IndexON,D2143)</f>
        <v>54617</v>
      </c>
      <c r="F2143" s="193">
        <f>IFERROR(_xll.qlIndexFixing(IndexON,D2143,TRUE,_xll.ohTrigger(RecalcTrigger,TriggerON)),NA())</f>
        <v>1.1384359962409718E-2</v>
      </c>
      <c r="H2143" s="42">
        <f>_xll.qlCalendarAdvance(Calendar,$H2142,B2143,"f",FALSE)</f>
        <v>54617</v>
      </c>
      <c r="I2143" s="177">
        <f>_xll.qlInterestRateIndexValueDate(Index1M,$H2143)</f>
        <v>54619</v>
      </c>
      <c r="J2143" s="182">
        <f>IFERROR(_xll.qlIndexFixing(Index1M,$H2143,TRUE,_xll.ohTrigger(RecalcTrigger,Trigger1M)),NA())</f>
        <v>1.1387282522845876E-2</v>
      </c>
      <c r="K2143" s="44">
        <f>IFERROR(_xll.qlIndexFixing(Index3M,H2143,TRUE,_xll.ohTrigger(RecalcTrigger,Trigger3M)),NA())</f>
        <v>1.1557593645964282E-2</v>
      </c>
      <c r="L2143" s="44">
        <f>IFERROR(_xll.qlIndexFixing(Index6M,$H2143,TRUE,_xll.ohTrigger(RecalcTrigger,Trigger6M)),NA())</f>
        <v>1.137042741846493E-2</v>
      </c>
      <c r="M2143" s="183">
        <f>IFERROR(_xll.qlIndexFixing(Index1Y,$H2143,TRUE,_xll.ohTrigger(RecalcTrigger,Trigger1Y)),NA())</f>
        <v>1.1801251745332699E-2</v>
      </c>
      <c r="N2143" s="182">
        <f>IFERROR(_xll.qlIndexFixing(ONIndex1M,I2143,TRUE,_xll.ohTrigger(RecalcTrigger,Trigger1M)),NA())</f>
        <v>1.1389234924523706E-2</v>
      </c>
      <c r="O2143" s="44">
        <f>IFERROR(_xll.qlIndexFixing(ONIndex3M,I2143,TRUE,_xll.ohTrigger(RecalcTrigger,Trigger3M)),NA())</f>
        <v>1.156754530002857E-2</v>
      </c>
      <c r="P2143" s="44">
        <f>IFERROR(_xll.qlIndexFixing(ONIndex6M,I2143,TRUE,_xll.ohTrigger(RecalcTrigger,Trigger6M)),NA())</f>
        <v>1.1384060594759049E-2</v>
      </c>
      <c r="Q2143" s="183">
        <f>IFERROR(_xll.qlIndexFixing(ONIndex1Y,I2143,TRUE,_xll.ohTrigger(RecalcTrigger,Trigger1Y)),NA())</f>
        <v>1.1856359080679724E-2</v>
      </c>
    </row>
    <row r="2144" spans="2:17" x14ac:dyDescent="0.2">
      <c r="B2144" s="39" t="s">
        <v>42</v>
      </c>
      <c r="D2144" s="42">
        <f>_xll.qlCalendarAdvance(Calendar,$D2143,B2144,"f",FALSE)</f>
        <v>54624</v>
      </c>
      <c r="E2144" s="177">
        <f>_xll.qlInterestRateIndexValueDate(IndexON,D2144)</f>
        <v>54624</v>
      </c>
      <c r="F2144" s="193">
        <f>IFERROR(_xll.qlIndexFixing(IndexON,D2144,TRUE,_xll.ohTrigger(RecalcTrigger,TriggerON)),NA())</f>
        <v>1.1379638252106972E-2</v>
      </c>
      <c r="H2144" s="42">
        <f>_xll.qlCalendarAdvance(Calendar,$H2143,B2144,"f",FALSE)</f>
        <v>54624</v>
      </c>
      <c r="I2144" s="177">
        <f>_xll.qlInterestRateIndexValueDate(Index1M,$H2144)</f>
        <v>54626</v>
      </c>
      <c r="J2144" s="182">
        <f>IFERROR(_xll.qlIndexFixing(Index1M,$H2144,TRUE,_xll.ohTrigger(RecalcTrigger,Trigger1M)),NA())</f>
        <v>1.1382683009947825E-2</v>
      </c>
      <c r="K2144" s="44">
        <f>IFERROR(_xll.qlIndexFixing(Index3M,H2144,TRUE,_xll.ohTrigger(RecalcTrigger,Trigger3M)),NA())</f>
        <v>1.1553030948374099E-2</v>
      </c>
      <c r="L2144" s="44">
        <f>IFERROR(_xll.qlIndexFixing(Index6M,$H2144,TRUE,_xll.ohTrigger(RecalcTrigger,Trigger6M)),NA())</f>
        <v>1.1366740360294756E-2</v>
      </c>
      <c r="M2144" s="183">
        <f>IFERROR(_xll.qlIndexFixing(Index1Y,$H2144,TRUE,_xll.ohTrigger(RecalcTrigger,Trigger1Y)),NA())</f>
        <v>1.1796173261961657E-2</v>
      </c>
      <c r="N2144" s="182">
        <f>IFERROR(_xll.qlIndexFixing(ONIndex1M,I2144,TRUE,_xll.ohTrigger(RecalcTrigger,Trigger1M)),NA())</f>
        <v>1.1384661654680883E-2</v>
      </c>
      <c r="O2144" s="44">
        <f>IFERROR(_xll.qlIndexFixing(ONIndex3M,I2144,TRUE,_xll.ohTrigger(RecalcTrigger,Trigger3M)),NA())</f>
        <v>1.1563071305573658E-2</v>
      </c>
      <c r="P2144" s="44">
        <f>IFERROR(_xll.qlIndexFixing(ONIndex6M,I2144,TRUE,_xll.ohTrigger(RecalcTrigger,Trigger6M)),NA())</f>
        <v>1.1380311863034009E-2</v>
      </c>
      <c r="Q2144" s="183">
        <f>IFERROR(_xll.qlIndexFixing(ONIndex1Y,I2144,TRUE,_xll.ohTrigger(RecalcTrigger,Trigger1Y)),NA())</f>
        <v>1.18516408048297E-2</v>
      </c>
    </row>
    <row r="2145" spans="2:17" x14ac:dyDescent="0.2">
      <c r="B2145" s="39" t="s">
        <v>42</v>
      </c>
      <c r="D2145" s="42">
        <f>_xll.qlCalendarAdvance(Calendar,$D2144,B2145,"f",FALSE)</f>
        <v>54631</v>
      </c>
      <c r="E2145" s="177">
        <f>_xll.qlInterestRateIndexValueDate(IndexON,D2145)</f>
        <v>54631</v>
      </c>
      <c r="F2145" s="193">
        <f>IFERROR(_xll.qlIndexFixing(IndexON,D2145,TRUE,_xll.ohTrigger(RecalcTrigger,TriggerON)),NA())</f>
        <v>1.137490404020447E-2</v>
      </c>
      <c r="H2145" s="42">
        <f>_xll.qlCalendarAdvance(Calendar,$H2144,B2145,"f",FALSE)</f>
        <v>54631</v>
      </c>
      <c r="I2145" s="177">
        <f>_xll.qlInterestRateIndexValueDate(Index1M,$H2145)</f>
        <v>54633</v>
      </c>
      <c r="J2145" s="182">
        <f>IFERROR(_xll.qlIndexFixing(Index1M,$H2145,TRUE,_xll.ohTrigger(RecalcTrigger,Trigger1M)),NA())</f>
        <v>1.1378070244345839E-2</v>
      </c>
      <c r="K2145" s="44">
        <f>IFERROR(_xll.qlIndexFixing(Index3M,H2145,TRUE,_xll.ohTrigger(RecalcTrigger,Trigger3M)),NA())</f>
        <v>1.1548455467725824E-2</v>
      </c>
      <c r="L2145" s="44">
        <f>IFERROR(_xll.qlIndexFixing(Index6M,$H2145,TRUE,_xll.ohTrigger(RecalcTrigger,Trigger6M)),NA())</f>
        <v>1.136306003089481E-2</v>
      </c>
      <c r="M2145" s="183">
        <f>IFERROR(_xll.qlIndexFixing(Index1Y,$H2145,TRUE,_xll.ohTrigger(RecalcTrigger,Trigger1Y)),NA())</f>
        <v>1.179108273182068E-2</v>
      </c>
      <c r="N2145" s="182">
        <f>IFERROR(_xll.qlIndexFixing(ONIndex1M,I2145,TRUE,_xll.ohTrigger(RecalcTrigger,Trigger1M)),NA())</f>
        <v>1.1380075163094361E-2</v>
      </c>
      <c r="O2145" s="44">
        <f>IFERROR(_xll.qlIndexFixing(ONIndex3M,I2145,TRUE,_xll.ohTrigger(RecalcTrigger,Trigger3M)),NA())</f>
        <v>1.1558584640294356E-2</v>
      </c>
      <c r="P2145" s="44">
        <f>IFERROR(_xll.qlIndexFixing(ONIndex6M,I2145,TRUE,_xll.ohTrigger(RecalcTrigger,Trigger6M)),NA())</f>
        <v>1.1376569502692391E-2</v>
      </c>
      <c r="Q2145" s="183">
        <f>IFERROR(_xll.qlIndexFixing(ONIndex1Y,I2145,TRUE,_xll.ohTrigger(RecalcTrigger,Trigger1Y)),NA())</f>
        <v>1.1846910944965927E-2</v>
      </c>
    </row>
    <row r="2146" spans="2:17" x14ac:dyDescent="0.2">
      <c r="B2146" s="39" t="s">
        <v>42</v>
      </c>
      <c r="D2146" s="42">
        <f>_xll.qlCalendarAdvance(Calendar,$D2145,B2146,"f",FALSE)</f>
        <v>54638</v>
      </c>
      <c r="E2146" s="177">
        <f>_xll.qlInterestRateIndexValueDate(IndexON,D2146)</f>
        <v>54638</v>
      </c>
      <c r="F2146" s="193">
        <f>IFERROR(_xll.qlIndexFixing(IndexON,D2146,TRUE,_xll.ohTrigger(RecalcTrigger,TriggerON)),NA())</f>
        <v>1.1370157316790142E-2</v>
      </c>
      <c r="H2146" s="42">
        <f>_xll.qlCalendarAdvance(Calendar,$H2145,B2146,"f",FALSE)</f>
        <v>54638</v>
      </c>
      <c r="I2146" s="177">
        <f>_xll.qlInterestRateIndexValueDate(Index1M,$H2146)</f>
        <v>54640</v>
      </c>
      <c r="J2146" s="182">
        <f>IFERROR(_xll.qlIndexFixing(Index1M,$H2146,TRUE,_xll.ohTrigger(RecalcTrigger,Trigger1M)),NA())</f>
        <v>1.1373444214057005E-2</v>
      </c>
      <c r="K2146" s="44">
        <f>IFERROR(_xll.qlIndexFixing(Index3M,H2146,TRUE,_xll.ohTrigger(RecalcTrigger,Trigger3M)),NA())</f>
        <v>1.1543867190457264E-2</v>
      </c>
      <c r="L2146" s="44">
        <f>IFERROR(_xll.qlIndexFixing(Index6M,$H2146,TRUE,_xll.ohTrigger(RecalcTrigger,Trigger6M)),NA())</f>
        <v>1.1359386455032381E-2</v>
      </c>
      <c r="M2146" s="183">
        <f>IFERROR(_xll.qlIndexFixing(Index1Y,$H2146,TRUE,_xll.ohTrigger(RecalcTrigger,Trigger1Y)),NA())</f>
        <v>1.178598014131297E-2</v>
      </c>
      <c r="N2146" s="182">
        <f>IFERROR(_xll.qlIndexFixing(ONIndex1M,I2146,TRUE,_xll.ohTrigger(RecalcTrigger,Trigger1M)),NA())</f>
        <v>1.1375475437693794E-2</v>
      </c>
      <c r="O2146" s="44">
        <f>IFERROR(_xll.qlIndexFixing(ONIndex3M,I2146,TRUE,_xll.ohTrigger(RecalcTrigger,Trigger3M)),NA())</f>
        <v>1.1554085290761407E-2</v>
      </c>
      <c r="P2146" s="44">
        <f>IFERROR(_xll.qlIndexFixing(ONIndex6M,I2146,TRUE,_xll.ohTrigger(RecalcTrigger,Trigger6M)),NA())</f>
        <v>1.1372833537794946E-2</v>
      </c>
      <c r="Q2146" s="183">
        <f>IFERROR(_xll.qlIndexFixing(ONIndex1Y,I2146,TRUE,_xll.ohTrigger(RecalcTrigger,Trigger1Y)),NA())</f>
        <v>1.1842169487419341E-2</v>
      </c>
    </row>
    <row r="2147" spans="2:17" x14ac:dyDescent="0.2">
      <c r="B2147" s="39" t="s">
        <v>42</v>
      </c>
      <c r="D2147" s="42">
        <f>_xll.qlCalendarAdvance(Calendar,$D2146,B2147,"f",FALSE)</f>
        <v>54645</v>
      </c>
      <c r="E2147" s="177">
        <f>_xll.qlInterestRateIndexValueDate(IndexON,D2147)</f>
        <v>54645</v>
      </c>
      <c r="F2147" s="193">
        <f>IFERROR(_xll.qlIndexFixing(IndexON,D2147,TRUE,_xll.ohTrigger(RecalcTrigger,TriggerON)),NA())</f>
        <v>1.1365398071951915E-2</v>
      </c>
      <c r="H2147" s="42">
        <f>_xll.qlCalendarAdvance(Calendar,$H2146,B2147,"f",FALSE)</f>
        <v>54645</v>
      </c>
      <c r="I2147" s="177">
        <f>_xll.qlInterestRateIndexValueDate(Index1M,$H2147)</f>
        <v>54647</v>
      </c>
      <c r="J2147" s="182">
        <f>IFERROR(_xll.qlIndexFixing(Index1M,$H2147,TRUE,_xll.ohTrigger(RecalcTrigger,Trigger1M)),NA())</f>
        <v>1.1368804907098407E-2</v>
      </c>
      <c r="K2147" s="44">
        <f>IFERROR(_xll.qlIndexFixing(Index3M,H2147,TRUE,_xll.ohTrigger(RecalcTrigger,Trigger3M)),NA())</f>
        <v>1.1539266103012306E-2</v>
      </c>
      <c r="L2147" s="44">
        <f>IFERROR(_xll.qlIndexFixing(Index6M,$H2147,TRUE,_xll.ohTrigger(RecalcTrigger,Trigger6M)),NA())</f>
        <v>1.1355719657472169E-2</v>
      </c>
      <c r="M2147" s="183">
        <f>IFERROR(_xll.qlIndexFixing(Index1Y,$H2147,TRUE,_xll.ohTrigger(RecalcTrigger,Trigger1Y)),NA())</f>
        <v>1.1780865476842607E-2</v>
      </c>
      <c r="N2147" s="182">
        <f>IFERROR(_xll.qlIndexFixing(ONIndex1M,I2147,TRUE,_xll.ohTrigger(RecalcTrigger,Trigger1M)),NA())</f>
        <v>1.1370862466408838E-2</v>
      </c>
      <c r="O2147" s="44">
        <f>IFERROR(_xll.qlIndexFixing(ONIndex3M,I2147,TRUE,_xll.ohTrigger(RecalcTrigger,Trigger3M)),NA())</f>
        <v>1.1549573243545552E-2</v>
      </c>
      <c r="P2147" s="44">
        <f>IFERROR(_xll.qlIndexFixing(ONIndex6M,I2147,TRUE,_xll.ohTrigger(RecalcTrigger,Trigger6M)),NA())</f>
        <v>1.1369103993281726E-2</v>
      </c>
      <c r="Q2147" s="183">
        <f>IFERROR(_xll.qlIndexFixing(ONIndex1Y,I2147,TRUE,_xll.ohTrigger(RecalcTrigger,Trigger1Y)),NA())</f>
        <v>1.1837416418680746E-2</v>
      </c>
    </row>
    <row r="2148" spans="2:17" x14ac:dyDescent="0.2">
      <c r="B2148" s="39" t="s">
        <v>42</v>
      </c>
      <c r="D2148" s="42">
        <f>_xll.qlCalendarAdvance(Calendar,$D2147,B2148,"f",FALSE)</f>
        <v>54652</v>
      </c>
      <c r="E2148" s="177">
        <f>_xll.qlInterestRateIndexValueDate(IndexON,D2148)</f>
        <v>54652</v>
      </c>
      <c r="F2148" s="193">
        <f>IFERROR(_xll.qlIndexFixing(IndexON,D2148,TRUE,_xll.ohTrigger(RecalcTrigger,TriggerON)),NA())</f>
        <v>1.1360626295617848E-2</v>
      </c>
      <c r="H2148" s="42">
        <f>_xll.qlCalendarAdvance(Calendar,$H2147,B2148,"f",FALSE)</f>
        <v>54652</v>
      </c>
      <c r="I2148" s="177">
        <f>_xll.qlInterestRateIndexValueDate(Index1M,$H2148)</f>
        <v>54654</v>
      </c>
      <c r="J2148" s="182">
        <f>IFERROR(_xll.qlIndexFixing(Index1M,$H2148,TRUE,_xll.ohTrigger(RecalcTrigger,Trigger1M)),NA())</f>
        <v>1.136415231149962E-2</v>
      </c>
      <c r="K2148" s="44">
        <f>IFERROR(_xll.qlIndexFixing(Index3M,H2148,TRUE,_xll.ohTrigger(RecalcTrigger,Trigger3M)),NA())</f>
        <v>1.1534652191830495E-2</v>
      </c>
      <c r="L2148" s="44">
        <f>IFERROR(_xll.qlIndexFixing(Index6M,$H2148,TRUE,_xll.ohTrigger(RecalcTrigger,Trigger6M)),NA())</f>
        <v>1.1352059662979317E-2</v>
      </c>
      <c r="M2148" s="183">
        <f>IFERROR(_xll.qlIndexFixing(Index1Y,$H2148,TRUE,_xll.ohTrigger(RecalcTrigger,Trigger1Y)),NA())</f>
        <v>1.1775738724813892E-2</v>
      </c>
      <c r="N2148" s="182">
        <f>IFERROR(_xll.qlIndexFixing(ONIndex1M,I2148,TRUE,_xll.ohTrigger(RecalcTrigger,Trigger1M)),NA())</f>
        <v>1.1366236237249083E-2</v>
      </c>
      <c r="O2148" s="44">
        <f>IFERROR(_xll.qlIndexFixing(ONIndex3M,I2148,TRUE,_xll.ohTrigger(RecalcTrigger,Trigger3M)),NA())</f>
        <v>1.1545048484897791E-2</v>
      </c>
      <c r="P2148" s="44">
        <f>IFERROR(_xll.qlIndexFixing(ONIndex6M,I2148,TRUE,_xll.ohTrigger(RecalcTrigger,Trigger6M)),NA())</f>
        <v>1.1365380893773036E-2</v>
      </c>
      <c r="Q2148" s="183">
        <f>IFERROR(_xll.qlIndexFixing(ONIndex1Y,I2148,TRUE,_xll.ohTrigger(RecalcTrigger,Trigger1Y)),NA())</f>
        <v>1.1832651725081078E-2</v>
      </c>
    </row>
    <row r="2149" spans="2:17" x14ac:dyDescent="0.2">
      <c r="B2149" s="39" t="s">
        <v>42</v>
      </c>
      <c r="D2149" s="42">
        <f>_xll.qlCalendarAdvance(Calendar,$D2148,B2149,"f",FALSE)</f>
        <v>54659</v>
      </c>
      <c r="E2149" s="177">
        <f>_xll.qlInterestRateIndexValueDate(IndexON,D2149)</f>
        <v>54659</v>
      </c>
      <c r="F2149" s="193">
        <f>IFERROR(_xll.qlIndexFixing(IndexON,D2149,TRUE,_xll.ohTrigger(RecalcTrigger,TriggerON)),NA())</f>
        <v>1.1355841978035741E-2</v>
      </c>
      <c r="H2149" s="42">
        <f>_xll.qlCalendarAdvance(Calendar,$H2148,B2149,"f",FALSE)</f>
        <v>54659</v>
      </c>
      <c r="I2149" s="177">
        <f>_xll.qlInterestRateIndexValueDate(Index1M,$H2149)</f>
        <v>54661</v>
      </c>
      <c r="J2149" s="182">
        <f>IFERROR(_xll.qlIndexFixing(Index1M,$H2149,TRUE,_xll.ohTrigger(RecalcTrigger,Trigger1M)),NA())</f>
        <v>1.1359486415272735E-2</v>
      </c>
      <c r="K2149" s="44">
        <f>IFERROR(_xll.qlIndexFixing(Index3M,H2149,TRUE,_xll.ohTrigger(RecalcTrigger,Trigger3M)),NA())</f>
        <v>1.1530025443349632E-2</v>
      </c>
      <c r="L2149" s="44">
        <f>IFERROR(_xll.qlIndexFixing(Index6M,$H2149,TRUE,_xll.ohTrigger(RecalcTrigger,Trigger6M)),NA())</f>
        <v>1.1348406496318096E-2</v>
      </c>
      <c r="M2149" s="183">
        <f>IFERROR(_xll.qlIndexFixing(Index1Y,$H2149,TRUE,_xll.ohTrigger(RecalcTrigger,Trigger1Y)),NA())</f>
        <v>1.1770599871632223E-2</v>
      </c>
      <c r="N2149" s="182">
        <f>IFERROR(_xll.qlIndexFixing(ONIndex1M,I2149,TRUE,_xll.ohTrigger(RecalcTrigger,Trigger1M)),NA())</f>
        <v>1.1361596738304058E-2</v>
      </c>
      <c r="O2149" s="44">
        <f>IFERROR(_xll.qlIndexFixing(ONIndex3M,I2149,TRUE,_xll.ohTrigger(RecalcTrigger,Trigger3M)),NA())</f>
        <v>1.1540511001308928E-2</v>
      </c>
      <c r="P2149" s="44">
        <f>IFERROR(_xll.qlIndexFixing(ONIndex6M,I2149,TRUE,_xll.ohTrigger(RecalcTrigger,Trigger6M)),NA())</f>
        <v>1.1361664263969118E-2</v>
      </c>
      <c r="Q2149" s="183">
        <f>IFERROR(_xll.qlIndexFixing(ONIndex1Y,I2149,TRUE,_xll.ohTrigger(RecalcTrigger,Trigger1Y)),NA())</f>
        <v>1.1827875393031206E-2</v>
      </c>
    </row>
    <row r="2150" spans="2:17" x14ac:dyDescent="0.2">
      <c r="B2150" s="39" t="s">
        <v>42</v>
      </c>
      <c r="D2150" s="42">
        <f>_xll.qlCalendarAdvance(Calendar,$D2149,B2150,"f",FALSE)</f>
        <v>54666</v>
      </c>
      <c r="E2150" s="177">
        <f>_xll.qlInterestRateIndexValueDate(IndexON,D2150)</f>
        <v>54666</v>
      </c>
      <c r="F2150" s="193">
        <f>IFERROR(_xll.qlIndexFixing(IndexON,D2150,TRUE,_xll.ohTrigger(RecalcTrigger,TriggerON)),NA())</f>
        <v>1.1351045109213587E-2</v>
      </c>
      <c r="H2150" s="42">
        <f>_xll.qlCalendarAdvance(Calendar,$H2149,B2150,"f",FALSE)</f>
        <v>54666</v>
      </c>
      <c r="I2150" s="177">
        <f>_xll.qlInterestRateIndexValueDate(Index1M,$H2150)</f>
        <v>54668</v>
      </c>
      <c r="J2150" s="182">
        <f>IFERROR(_xll.qlIndexFixing(Index1M,$H2150,TRUE,_xll.ohTrigger(RecalcTrigger,Trigger1M)),NA())</f>
        <v>1.135480720644233E-2</v>
      </c>
      <c r="K2150" s="44">
        <f>IFERROR(_xll.qlIndexFixing(Index3M,H2150,TRUE,_xll.ohTrigger(RecalcTrigger,Trigger3M)),NA())</f>
        <v>1.1525535352771413E-2</v>
      </c>
      <c r="L2150" s="44">
        <f>IFERROR(_xll.qlIndexFixing(Index6M,$H2150,TRUE,_xll.ohTrigger(RecalcTrigger,Trigger6M)),NA())</f>
        <v>1.1345158752506771E-2</v>
      </c>
      <c r="M2150" s="183">
        <f>IFERROR(_xll.qlIndexFixing(Index1Y,$H2150,TRUE,_xll.ohTrigger(RecalcTrigger,Trigger1Y)),NA())</f>
        <v>1.1765448903704085E-2</v>
      </c>
      <c r="N2150" s="182">
        <f>IFERROR(_xll.qlIndexFixing(ONIndex1M,I2150,TRUE,_xll.ohTrigger(RecalcTrigger,Trigger1M)),NA())</f>
        <v>1.1356943957583354E-2</v>
      </c>
      <c r="O2150" s="44">
        <f>IFERROR(_xll.qlIndexFixing(ONIndex3M,I2150,TRUE,_xll.ohTrigger(RecalcTrigger,Trigger3M)),NA())</f>
        <v>1.1535960779269772E-2</v>
      </c>
      <c r="P2150" s="44">
        <f>IFERROR(_xll.qlIndexFixing(ONIndex6M,I2150,TRUE,_xll.ohTrigger(RecalcTrigger,Trigger6M)),NA())</f>
        <v>1.1357954128490277E-2</v>
      </c>
      <c r="Q2150" s="183">
        <f>IFERROR(_xll.qlIndexFixing(ONIndex1Y,I2150,TRUE,_xll.ohTrigger(RecalcTrigger,Trigger1Y)),NA())</f>
        <v>1.1823087408782129E-2</v>
      </c>
    </row>
    <row r="2151" spans="2:17" x14ac:dyDescent="0.2">
      <c r="B2151" s="39" t="s">
        <v>42</v>
      </c>
      <c r="D2151" s="42">
        <f>_xll.qlCalendarAdvance(Calendar,$D2150,B2151,"f",FALSE)</f>
        <v>54673</v>
      </c>
      <c r="E2151" s="177">
        <f>_xll.qlInterestRateIndexValueDate(IndexON,D2151)</f>
        <v>54673</v>
      </c>
      <c r="F2151" s="193">
        <f>IFERROR(_xll.qlIndexFixing(IndexON,D2151,TRUE,_xll.ohTrigger(RecalcTrigger,TriggerON)),NA())</f>
        <v>1.1346235679479122E-2</v>
      </c>
      <c r="H2151" s="42">
        <f>_xll.qlCalendarAdvance(Calendar,$H2150,B2151,"f",FALSE)</f>
        <v>54673</v>
      </c>
      <c r="I2151" s="177">
        <f>_xll.qlInterestRateIndexValueDate(Index1M,$H2151)</f>
        <v>54675</v>
      </c>
      <c r="J2151" s="182">
        <f>IFERROR(_xll.qlIndexFixing(Index1M,$H2151,TRUE,_xll.ohTrigger(RecalcTrigger,Trigger1M)),NA())</f>
        <v>1.1350114673032985E-2</v>
      </c>
      <c r="K2151" s="44">
        <f>IFERROR(_xll.qlIndexFixing(Index3M,H2151,TRUE,_xll.ohTrigger(RecalcTrigger,Trigger3M)),NA())</f>
        <v>1.1520883959145982E-2</v>
      </c>
      <c r="L2151" s="44">
        <f>IFERROR(_xll.qlIndexFixing(Index6M,$H2151,TRUE,_xll.ohTrigger(RecalcTrigger,Trigger6M)),NA())</f>
        <v>1.1341517390178642E-2</v>
      </c>
      <c r="M2151" s="183">
        <f>IFERROR(_xll.qlIndexFixing(Index1Y,$H2151,TRUE,_xll.ohTrigger(RecalcTrigger,Trigger1Y)),NA())</f>
        <v>1.1760285807435973E-2</v>
      </c>
      <c r="N2151" s="182">
        <f>IFERROR(_xll.qlIndexFixing(ONIndex1M,I2151,TRUE,_xll.ohTrigger(RecalcTrigger,Trigger1M)),NA())</f>
        <v>1.1352277883096562E-2</v>
      </c>
      <c r="O2151" s="44">
        <f>IFERROR(_xll.qlIndexFixing(ONIndex3M,I2151,TRUE,_xll.ohTrigger(RecalcTrigger,Trigger3M)),NA())</f>
        <v>1.1531397805271126E-2</v>
      </c>
      <c r="P2151" s="44">
        <f>IFERROR(_xll.qlIndexFixing(ONIndex6M,I2151,TRUE,_xll.ohTrigger(RecalcTrigger,Trigger6M)),NA())</f>
        <v>1.135425051195682E-2</v>
      </c>
      <c r="Q2151" s="183">
        <f>IFERROR(_xll.qlIndexFixing(ONIndex1Y,I2151,TRUE,_xll.ohTrigger(RecalcTrigger,Trigger1Y)),NA())</f>
        <v>1.1818287758904589E-2</v>
      </c>
    </row>
    <row r="2152" spans="2:17" x14ac:dyDescent="0.2">
      <c r="B2152" s="39" t="s">
        <v>42</v>
      </c>
      <c r="D2152" s="42">
        <f>_xll.qlCalendarAdvance(Calendar,$D2151,B2152,"f",FALSE)</f>
        <v>54680</v>
      </c>
      <c r="E2152" s="177">
        <f>_xll.qlInterestRateIndexValueDate(IndexON,D2152)</f>
        <v>54680</v>
      </c>
      <c r="F2152" s="193">
        <f>IFERROR(_xll.qlIndexFixing(IndexON,D2152,TRUE,_xll.ohTrigger(RecalcTrigger,TriggerON)),NA())</f>
        <v>1.1341413678600532E-2</v>
      </c>
      <c r="H2152" s="42">
        <f>_xll.qlCalendarAdvance(Calendar,$H2151,B2152,"f",FALSE)</f>
        <v>54680</v>
      </c>
      <c r="I2152" s="177">
        <f>_xll.qlInterestRateIndexValueDate(Index1M,$H2152)</f>
        <v>54682</v>
      </c>
      <c r="J2152" s="182">
        <f>IFERROR(_xll.qlIndexFixing(Index1M,$H2152,TRUE,_xll.ohTrigger(RecalcTrigger,Trigger1M)),NA())</f>
        <v>1.1345408803059287E-2</v>
      </c>
      <c r="K2152" s="44">
        <f>IFERROR(_xll.qlIndexFixing(Index3M,H2152,TRUE,_xll.ohTrigger(RecalcTrigger,Trigger3M)),NA())</f>
        <v>1.1516219688867841E-2</v>
      </c>
      <c r="L2152" s="44">
        <f>IFERROR(_xll.qlIndexFixing(Index6M,$H2152,TRUE,_xll.ohTrigger(RecalcTrigger,Trigger6M)),NA())</f>
        <v>1.1337882919867193E-2</v>
      </c>
      <c r="M2152" s="183">
        <f>IFERROR(_xll.qlIndexFixing(Index1Y,$H2152,TRUE,_xll.ohTrigger(RecalcTrigger,Trigger1Y)),NA())</f>
        <v>1.1755110569235908E-2</v>
      </c>
      <c r="N2152" s="182">
        <f>IFERROR(_xll.qlIndexFixing(ONIndex1M,I2152,TRUE,_xll.ohTrigger(RecalcTrigger,Trigger1M)),NA())</f>
        <v>1.1347598502933209E-2</v>
      </c>
      <c r="O2152" s="44">
        <f>IFERROR(_xll.qlIndexFixing(ONIndex3M,I2152,TRUE,_xll.ohTrigger(RecalcTrigger,Trigger3M)),NA())</f>
        <v>1.1526822065563991E-2</v>
      </c>
      <c r="P2152" s="44">
        <f>IFERROR(_xll.qlIndexFixing(ONIndex6M,I2152,TRUE,_xll.ohTrigger(RecalcTrigger,Trigger6M)),NA())</f>
        <v>1.1350553439148925E-2</v>
      </c>
      <c r="Q2152" s="183">
        <f>IFERROR(_xll.qlIndexFixing(ONIndex1Y,I2152,TRUE,_xll.ohTrigger(RecalcTrigger,Trigger1Y)),NA())</f>
        <v>1.1813476429649583E-2</v>
      </c>
    </row>
    <row r="2153" spans="2:17" x14ac:dyDescent="0.2">
      <c r="B2153" s="39" t="s">
        <v>42</v>
      </c>
      <c r="D2153" s="42">
        <f>_xll.qlCalendarAdvance(Calendar,$D2152,B2153,"f",FALSE)</f>
        <v>54687</v>
      </c>
      <c r="E2153" s="177">
        <f>_xll.qlInterestRateIndexValueDate(IndexON,D2153)</f>
        <v>54687</v>
      </c>
      <c r="F2153" s="193">
        <f>IFERROR(_xll.qlIndexFixing(IndexON,D2153,TRUE,_xll.ohTrigger(RecalcTrigger,TriggerON)),NA())</f>
        <v>1.1336579096825616E-2</v>
      </c>
      <c r="H2153" s="42">
        <f>_xll.qlCalendarAdvance(Calendar,$H2152,B2153,"f",FALSE)</f>
        <v>54687</v>
      </c>
      <c r="I2153" s="177">
        <f>_xll.qlInterestRateIndexValueDate(Index1M,$H2153)</f>
        <v>54689</v>
      </c>
      <c r="J2153" s="182">
        <f>IFERROR(_xll.qlIndexFixing(Index1M,$H2153,TRUE,_xll.ohTrigger(RecalcTrigger,Trigger1M)),NA())</f>
        <v>1.134068958454082E-2</v>
      </c>
      <c r="K2153" s="44">
        <f>IFERROR(_xll.qlIndexFixing(Index3M,H2153,TRUE,_xll.ohTrigger(RecalcTrigger,Trigger3M)),NA())</f>
        <v>1.1511542528377725E-2</v>
      </c>
      <c r="L2153" s="44">
        <f>IFERROR(_xll.qlIndexFixing(Index6M,$H2153,TRUE,_xll.ohTrigger(RecalcTrigger,Trigger6M)),NA())</f>
        <v>1.1334255366337146E-2</v>
      </c>
      <c r="M2153" s="183">
        <f>IFERROR(_xll.qlIndexFixing(Index1Y,$H2153,TRUE,_xll.ohTrigger(RecalcTrigger,Trigger1Y)),NA())</f>
        <v>1.1749923175511254E-2</v>
      </c>
      <c r="N2153" s="182">
        <f>IFERROR(_xll.qlIndexFixing(ONIndex1M,I2153,TRUE,_xll.ohTrigger(RecalcTrigger,Trigger1M)),NA())</f>
        <v>1.1342905804943015E-2</v>
      </c>
      <c r="O2153" s="44">
        <f>IFERROR(_xll.qlIndexFixing(ONIndex3M,I2153,TRUE,_xll.ohTrigger(RecalcTrigger,Trigger3M)),NA())</f>
        <v>1.1522233546639171E-2</v>
      </c>
      <c r="P2153" s="44">
        <f>IFERROR(_xll.qlIndexFixing(ONIndex6M,I2153,TRUE,_xll.ohTrigger(RecalcTrigger,Trigger6M)),NA())</f>
        <v>1.134686293460696E-2</v>
      </c>
      <c r="Q2153" s="183">
        <f>IFERROR(_xll.qlIndexFixing(ONIndex1Y,I2153,TRUE,_xll.ohTrigger(RecalcTrigger,Trigger1Y)),NA())</f>
        <v>1.1808653407427983E-2</v>
      </c>
    </row>
    <row r="2154" spans="2:17" x14ac:dyDescent="0.2">
      <c r="B2154" s="39" t="s">
        <v>42</v>
      </c>
      <c r="D2154" s="42">
        <f>_xll.qlCalendarAdvance(Calendar,$D2153,B2154,"f",FALSE)</f>
        <v>54694</v>
      </c>
      <c r="E2154" s="177">
        <f>_xll.qlInterestRateIndexValueDate(IndexON,D2154)</f>
        <v>54694</v>
      </c>
      <c r="F2154" s="193">
        <f>IFERROR(_xll.qlIndexFixing(IndexON,D2154,TRUE,_xll.ohTrigger(RecalcTrigger,TriggerON)),NA())</f>
        <v>1.1331731924242305E-2</v>
      </c>
      <c r="H2154" s="42">
        <f>_xll.qlCalendarAdvance(Calendar,$H2153,B2154,"f",FALSE)</f>
        <v>54694</v>
      </c>
      <c r="I2154" s="177">
        <f>_xll.qlInterestRateIndexValueDate(Index1M,$H2154)</f>
        <v>54696</v>
      </c>
      <c r="J2154" s="182">
        <f>IFERROR(_xll.qlIndexFixing(Index1M,$H2154,TRUE,_xll.ohTrigger(RecalcTrigger,Trigger1M)),NA())</f>
        <v>1.1336439003297113E-2</v>
      </c>
      <c r="K2154" s="44">
        <f>IFERROR(_xll.qlIndexFixing(Index3M,H2154,TRUE,_xll.ohTrigger(RecalcTrigger,Trigger3M)),NA())</f>
        <v>1.1506698666952184E-2</v>
      </c>
      <c r="L2154" s="44">
        <f>IFERROR(_xll.qlIndexFixing(Index6M,$H2154,TRUE,_xll.ohTrigger(RecalcTrigger,Trigger6M)),NA())</f>
        <v>1.1330556520621277E-2</v>
      </c>
      <c r="M2154" s="183">
        <f>IFERROR(_xll.qlIndexFixing(Index1Y,$H2154,TRUE,_xll.ohTrigger(RecalcTrigger,Trigger1Y)),NA())</f>
        <v>1.1744723612672009E-2</v>
      </c>
      <c r="N2154" s="182">
        <f>IFERROR(_xll.qlIndexFixing(ONIndex1M,I2154,TRUE,_xll.ohTrigger(RecalcTrigger,Trigger1M)),NA())</f>
        <v>1.1338199777295443E-2</v>
      </c>
      <c r="O2154" s="44">
        <f>IFERROR(_xll.qlIndexFixing(ONIndex3M,I2154,TRUE,_xll.ohTrigger(RecalcTrigger,Trigger3M)),NA())</f>
        <v>1.1517632234987474E-2</v>
      </c>
      <c r="P2154" s="44">
        <f>IFERROR(_xll.qlIndexFixing(ONIndex6M,I2154,TRUE,_xll.ohTrigger(RecalcTrigger,Trigger6M)),NA())</f>
        <v>1.1343179023111105E-2</v>
      </c>
      <c r="Q2154" s="183">
        <f>IFERROR(_xll.qlIndexFixing(ONIndex1Y,I2154,TRUE,_xll.ohTrigger(RecalcTrigger,Trigger1Y)),NA())</f>
        <v>1.1803818678650657E-2</v>
      </c>
    </row>
    <row r="2155" spans="2:17" x14ac:dyDescent="0.2">
      <c r="B2155" s="39" t="s">
        <v>42</v>
      </c>
      <c r="D2155" s="42">
        <f>_xll.qlCalendarAdvance(Calendar,$D2154,B2155,"f",FALSE)</f>
        <v>54701</v>
      </c>
      <c r="E2155" s="177">
        <f>_xll.qlInterestRateIndexValueDate(IndexON,D2155)</f>
        <v>54701</v>
      </c>
      <c r="F2155" s="193">
        <f>IFERROR(_xll.qlIndexFixing(IndexON,D2155,TRUE,_xll.ohTrigger(RecalcTrigger,TriggerON)),NA())</f>
        <v>1.1326872150938527E-2</v>
      </c>
      <c r="H2155" s="42">
        <f>_xll.qlCalendarAdvance(Calendar,$H2154,B2155,"f",FALSE)</f>
        <v>54701</v>
      </c>
      <c r="I2155" s="177">
        <f>_xll.qlInterestRateIndexValueDate(Index1M,$H2155)</f>
        <v>54703</v>
      </c>
      <c r="J2155" s="182">
        <f>IFERROR(_xll.qlIndexFixing(Index1M,$H2155,TRUE,_xll.ohTrigger(RecalcTrigger,Trigger1M)),NA())</f>
        <v>1.1331211053972889E-2</v>
      </c>
      <c r="K2155" s="44">
        <f>IFERROR(_xll.qlIndexFixing(Index3M,H2155,TRUE,_xll.ohTrigger(RecalcTrigger,Trigger3M)),NA())</f>
        <v>1.1501994609963031E-2</v>
      </c>
      <c r="L2155" s="44">
        <f>IFERROR(_xll.qlIndexFixing(Index6M,$H2155,TRUE,_xll.ohTrigger(RecalcTrigger,Trigger6M)),NA())</f>
        <v>1.1326943267748113E-2</v>
      </c>
      <c r="M2155" s="183">
        <f>IFERROR(_xll.qlIndexFixing(Index1Y,$H2155,TRUE,_xll.ohTrigger(RecalcTrigger,Trigger1Y)),NA())</f>
        <v>1.1739511867127508E-2</v>
      </c>
      <c r="N2155" s="182">
        <f>IFERROR(_xll.qlIndexFixing(ONIndex1M,I2155,TRUE,_xll.ohTrigger(RecalcTrigger,Trigger1M)),NA())</f>
        <v>1.1333480407920149E-2</v>
      </c>
      <c r="O2155" s="44">
        <f>IFERROR(_xll.qlIndexFixing(ONIndex3M,I2155,TRUE,_xll.ohTrigger(RecalcTrigger,Trigger3M)),NA())</f>
        <v>1.1513018117019769E-2</v>
      </c>
      <c r="P2155" s="44">
        <f>IFERROR(_xll.qlIndexFixing(ONIndex6M,I2155,TRUE,_xll.ohTrigger(RecalcTrigger,Trigger6M)),NA())</f>
        <v>1.1339501729201729E-2</v>
      </c>
      <c r="Q2155" s="183">
        <f>IFERROR(_xll.qlIndexFixing(ONIndex1Y,I2155,TRUE,_xll.ohTrigger(RecalcTrigger,Trigger1Y)),NA())</f>
        <v>1.1798972229648541E-2</v>
      </c>
    </row>
    <row r="2156" spans="2:17" x14ac:dyDescent="0.2">
      <c r="B2156" s="39" t="s">
        <v>42</v>
      </c>
      <c r="D2156" s="42">
        <f>_xll.qlCalendarAdvance(Calendar,$D2155,B2156,"f",FALSE)</f>
        <v>54708</v>
      </c>
      <c r="E2156" s="177">
        <f>_xll.qlInterestRateIndexValueDate(IndexON,D2156)</f>
        <v>54708</v>
      </c>
      <c r="F2156" s="193">
        <f>IFERROR(_xll.qlIndexFixing(IndexON,D2156,TRUE,_xll.ohTrigger(RecalcTrigger,TriggerON)),NA())</f>
        <v>1.1321999766842339E-2</v>
      </c>
      <c r="H2156" s="42">
        <f>_xll.qlCalendarAdvance(Calendar,$H2155,B2156,"f",FALSE)</f>
        <v>54708</v>
      </c>
      <c r="I2156" s="177">
        <f>_xll.qlInterestRateIndexValueDate(Index1M,$H2156)</f>
        <v>54710</v>
      </c>
      <c r="J2156" s="182">
        <f>IFERROR(_xll.qlIndexFixing(Index1M,$H2156,TRUE,_xll.ohTrigger(RecalcTrigger,Trigger1M)),NA())</f>
        <v>1.1326451717957597E-2</v>
      </c>
      <c r="K2156" s="44">
        <f>IFERROR(_xll.qlIndexFixing(Index3M,H2156,TRUE,_xll.ohTrigger(RecalcTrigger,Trigger3M)),NA())</f>
        <v>1.1497277620769006E-2</v>
      </c>
      <c r="L2156" s="44">
        <f>IFERROR(_xll.qlIndexFixing(Index6M,$H2156,TRUE,_xll.ohTrigger(RecalcTrigger,Trigger6M)),NA())</f>
        <v>1.1323337007962812E-2</v>
      </c>
      <c r="M2156" s="183">
        <f>IFERROR(_xll.qlIndexFixing(Index1Y,$H2156,TRUE,_xll.ohTrigger(RecalcTrigger,Trigger1Y)),NA())</f>
        <v>1.1734287925288184E-2</v>
      </c>
      <c r="N2156" s="182">
        <f>IFERROR(_xll.qlIndexFixing(ONIndex1M,I2156,TRUE,_xll.ohTrigger(RecalcTrigger,Trigger1M)),NA())</f>
        <v>1.1328747684906659E-2</v>
      </c>
      <c r="O2156" s="44">
        <f>IFERROR(_xll.qlIndexFixing(ONIndex3M,I2156,TRUE,_xll.ohTrigger(RecalcTrigger,Trigger3M)),NA())</f>
        <v>1.1508391179226862E-2</v>
      </c>
      <c r="P2156" s="44">
        <f>IFERROR(_xll.qlIndexFixing(ONIndex6M,I2156,TRUE,_xll.ohTrigger(RecalcTrigger,Trigger6M)),NA())</f>
        <v>1.1335831077579073E-2</v>
      </c>
      <c r="Q2156" s="183">
        <f>IFERROR(_xll.qlIndexFixing(ONIndex1Y,I2156,TRUE,_xll.ohTrigger(RecalcTrigger,Trigger1Y)),NA())</f>
        <v>1.1794114046912441E-2</v>
      </c>
    </row>
    <row r="2157" spans="2:17" x14ac:dyDescent="0.2">
      <c r="B2157" s="39" t="s">
        <v>42</v>
      </c>
      <c r="D2157" s="42">
        <f>_xll.qlCalendarAdvance(Calendar,$D2156,B2157,"f",FALSE)</f>
        <v>54715</v>
      </c>
      <c r="E2157" s="177">
        <f>_xll.qlInterestRateIndexValueDate(IndexON,D2157)</f>
        <v>54715</v>
      </c>
      <c r="F2157" s="193">
        <f>IFERROR(_xll.qlIndexFixing(IndexON,D2157,TRUE,_xll.ohTrigger(RecalcTrigger,TriggerON)),NA())</f>
        <v>1.1317114762201541E-2</v>
      </c>
      <c r="H2157" s="42">
        <f>_xll.qlCalendarAdvance(Calendar,$H2156,B2157,"f",FALSE)</f>
        <v>54715</v>
      </c>
      <c r="I2157" s="177">
        <f>_xll.qlInterestRateIndexValueDate(Index1M,$H2157)</f>
        <v>54717</v>
      </c>
      <c r="J2157" s="182">
        <f>IFERROR(_xll.qlIndexFixing(Index1M,$H2157,TRUE,_xll.ohTrigger(RecalcTrigger,Trigger1M)),NA())</f>
        <v>1.1321678985488359E-2</v>
      </c>
      <c r="K2157" s="44">
        <f>IFERROR(_xll.qlIndexFixing(Index3M,H2157,TRUE,_xll.ohTrigger(RecalcTrigger,Trigger3M)),NA())</f>
        <v>1.1492547685812258E-2</v>
      </c>
      <c r="L2157" s="44">
        <f>IFERROR(_xll.qlIndexFixing(Index6M,$H2157,TRUE,_xll.ohTrigger(RecalcTrigger,Trigger6M)),NA())</f>
        <v>1.1319737766029746E-2</v>
      </c>
      <c r="M2157" s="183">
        <f>IFERROR(_xll.qlIndexFixing(Index1Y,$H2157,TRUE,_xll.ohTrigger(RecalcTrigger,Trigger1Y)),NA())</f>
        <v>1.1729051773565126E-2</v>
      </c>
      <c r="N2157" s="182">
        <f>IFERROR(_xll.qlIndexFixing(ONIndex1M,I2157,TRUE,_xll.ohTrigger(RecalcTrigger,Trigger1M)),NA())</f>
        <v>1.132400159618463E-2</v>
      </c>
      <c r="O2157" s="44">
        <f>IFERROR(_xll.qlIndexFixing(ONIndex3M,I2157,TRUE,_xll.ohTrigger(RecalcTrigger,Trigger3M)),NA())</f>
        <v>1.1503751407939689E-2</v>
      </c>
      <c r="P2157" s="44">
        <f>IFERROR(_xll.qlIndexFixing(ONIndex6M,I2157,TRUE,_xll.ohTrigger(RecalcTrigger,Trigger6M)),NA())</f>
        <v>1.1332167092863443E-2</v>
      </c>
      <c r="Q2157" s="183">
        <f>IFERROR(_xll.qlIndexFixing(ONIndex1Y,I2157,TRUE,_xll.ohTrigger(RecalcTrigger,Trigger1Y)),NA())</f>
        <v>1.178924411677329E-2</v>
      </c>
    </row>
    <row r="2158" spans="2:17" x14ac:dyDescent="0.2">
      <c r="B2158" s="39" t="s">
        <v>42</v>
      </c>
      <c r="D2158" s="42">
        <f>_xll.qlCalendarAdvance(Calendar,$D2157,B2158,"f",FALSE)</f>
        <v>54722</v>
      </c>
      <c r="E2158" s="177">
        <f>_xll.qlInterestRateIndexValueDate(IndexON,D2158)</f>
        <v>54722</v>
      </c>
      <c r="F2158" s="193">
        <f>IFERROR(_xll.qlIndexFixing(IndexON,D2158,TRUE,_xll.ohTrigger(RecalcTrigger,TriggerON)),NA())</f>
        <v>1.1312217127263935E-2</v>
      </c>
      <c r="H2158" s="42">
        <f>_xll.qlCalendarAdvance(Calendar,$H2157,B2158,"f",FALSE)</f>
        <v>54722</v>
      </c>
      <c r="I2158" s="177">
        <f>_xll.qlInterestRateIndexValueDate(Index1M,$H2158)</f>
        <v>54724</v>
      </c>
      <c r="J2158" s="182">
        <f>IFERROR(_xll.qlIndexFixing(Index1M,$H2158,TRUE,_xll.ohTrigger(RecalcTrigger,Trigger1M)),NA())</f>
        <v>1.131689284458226E-2</v>
      </c>
      <c r="K2158" s="44">
        <f>IFERROR(_xll.qlIndexFixing(Index3M,H2158,TRUE,_xll.ohTrigger(RecalcTrigger,Trigger3M)),NA())</f>
        <v>1.1487804791534937E-2</v>
      </c>
      <c r="L2158" s="44">
        <f>IFERROR(_xll.qlIndexFixing(Index6M,$H2158,TRUE,_xll.ohTrigger(RecalcTrigger,Trigger6M)),NA())</f>
        <v>1.131614556670889E-2</v>
      </c>
      <c r="M2158" s="183">
        <f>IFERROR(_xll.qlIndexFixing(Index1Y,$H2158,TRUE,_xll.ohTrigger(RecalcTrigger,Trigger1Y)),NA())</f>
        <v>1.1723803398370735E-2</v>
      </c>
      <c r="N2158" s="182">
        <f>IFERROR(_xll.qlIndexFixing(ONIndex1M,I2158,TRUE,_xll.ohTrigger(RecalcTrigger,Trigger1M)),NA())</f>
        <v>1.1319242129683715E-2</v>
      </c>
      <c r="O2158" s="44">
        <f>IFERROR(_xll.qlIndexFixing(ONIndex3M,I2158,TRUE,_xll.ohTrigger(RecalcTrigger,Trigger3M)),NA())</f>
        <v>1.149909878972899E-2</v>
      </c>
      <c r="P2158" s="44">
        <f>IFERROR(_xll.qlIndexFixing(ONIndex6M,I2158,TRUE,_xll.ohTrigger(RecalcTrigger,Trigger6M)),NA())</f>
        <v>1.1328509799835018E-2</v>
      </c>
      <c r="Q2158" s="183">
        <f>IFERROR(_xll.qlIndexFixing(ONIndex1Y,I2158,TRUE,_xll.ohTrigger(RecalcTrigger,Trigger1Y)),NA())</f>
        <v>1.1784362425482087E-2</v>
      </c>
    </row>
    <row r="2159" spans="2:17" x14ac:dyDescent="0.2">
      <c r="B2159" s="39" t="s">
        <v>42</v>
      </c>
      <c r="D2159" s="42">
        <f>_xll.qlCalendarAdvance(Calendar,$D2158,B2159,"f",FALSE)</f>
        <v>54729</v>
      </c>
      <c r="E2159" s="177">
        <f>_xll.qlInterestRateIndexValueDate(IndexON,D2159)</f>
        <v>54729</v>
      </c>
      <c r="F2159" s="193">
        <f>IFERROR(_xll.qlIndexFixing(IndexON,D2159,TRUE,_xll.ohTrigger(RecalcTrigger,TriggerON)),NA())</f>
        <v>1.1307306851797705E-2</v>
      </c>
      <c r="H2159" s="42">
        <f>_xll.qlCalendarAdvance(Calendar,$H2158,B2159,"f",FALSE)</f>
        <v>54729</v>
      </c>
      <c r="I2159" s="177">
        <f>_xll.qlInterestRateIndexValueDate(Index1M,$H2159)</f>
        <v>54731</v>
      </c>
      <c r="J2159" s="182">
        <f>IFERROR(_xll.qlIndexFixing(Index1M,$H2159,TRUE,_xll.ohTrigger(RecalcTrigger,Trigger1M)),NA())</f>
        <v>1.131209328326388E-2</v>
      </c>
      <c r="K2159" s="44">
        <f>IFERROR(_xll.qlIndexFixing(Index3M,H2159,TRUE,_xll.ohTrigger(RecalcTrigger,Trigger3M)),NA())</f>
        <v>1.1483048924381799E-2</v>
      </c>
      <c r="L2159" s="44">
        <f>IFERROR(_xll.qlIndexFixing(Index6M,$H2159,TRUE,_xll.ohTrigger(RecalcTrigger,Trigger6M)),NA())</f>
        <v>1.1312636684176463E-2</v>
      </c>
      <c r="M2159" s="183">
        <f>IFERROR(_xll.qlIndexFixing(Index1Y,$H2159,TRUE,_xll.ohTrigger(RecalcTrigger,Trigger1Y)),NA())</f>
        <v>1.1718542786117418E-2</v>
      </c>
      <c r="N2159" s="182">
        <f>IFERROR(_xll.qlIndexFixing(ONIndex1M,I2159,TRUE,_xll.ohTrigger(RecalcTrigger,Trigger1M)),NA())</f>
        <v>1.1314469273733252E-2</v>
      </c>
      <c r="O2159" s="44">
        <f>IFERROR(_xll.qlIndexFixing(ONIndex3M,I2159,TRUE,_xll.ohTrigger(RecalcTrigger,Trigger3M)),NA())</f>
        <v>1.1494433310845764E-2</v>
      </c>
      <c r="P2159" s="44">
        <f>IFERROR(_xll.qlIndexFixing(ONIndex6M,I2159,TRUE,_xll.ohTrigger(RecalcTrigger,Trigger6M)),NA())</f>
        <v>1.1324859223034167E-2</v>
      </c>
      <c r="Q2159" s="183">
        <f>IFERROR(_xll.qlIndexFixing(ONIndex1Y,I2159,TRUE,_xll.ohTrigger(RecalcTrigger,Trigger1Y)),NA())</f>
        <v>1.1779468959529638E-2</v>
      </c>
    </row>
    <row r="2160" spans="2:17" x14ac:dyDescent="0.2">
      <c r="B2160" s="39" t="s">
        <v>42</v>
      </c>
      <c r="D2160" s="42">
        <f>_xll.qlCalendarAdvance(Calendar,$D2159,B2160,"f",FALSE)</f>
        <v>54736</v>
      </c>
      <c r="E2160" s="177">
        <f>_xll.qlInterestRateIndexValueDate(IndexON,D2160)</f>
        <v>54736</v>
      </c>
      <c r="F2160" s="193">
        <f>IFERROR(_xll.qlIndexFixing(IndexON,D2160,TRUE,_xll.ohTrigger(RecalcTrigger,TriggerON)),NA())</f>
        <v>1.1302383926130588E-2</v>
      </c>
      <c r="H2160" s="42">
        <f>_xll.qlCalendarAdvance(Calendar,$H2159,B2160,"f",FALSE)</f>
        <v>54736</v>
      </c>
      <c r="I2160" s="177">
        <f>_xll.qlInterestRateIndexValueDate(Index1M,$H2160)</f>
        <v>54738</v>
      </c>
      <c r="J2160" s="182">
        <f>IFERROR(_xll.qlIndexFixing(Index1M,$H2160,TRUE,_xll.ohTrigger(RecalcTrigger,Trigger1M)),NA())</f>
        <v>1.1307280289545307E-2</v>
      </c>
      <c r="K2160" s="44">
        <f>IFERROR(_xll.qlIndexFixing(Index3M,H2160,TRUE,_xll.ohTrigger(RecalcTrigger,Trigger3M)),NA())</f>
        <v>1.1478280070793257E-2</v>
      </c>
      <c r="L2160" s="44">
        <f>IFERROR(_xll.qlIndexFixing(Index6M,$H2160,TRUE,_xll.ohTrigger(RecalcTrigger,Trigger6M)),NA())</f>
        <v>1.1309058241428154E-2</v>
      </c>
      <c r="M2160" s="183">
        <f>IFERROR(_xll.qlIndexFixing(Index1Y,$H2160,TRUE,_xll.ohTrigger(RecalcTrigger,Trigger1Y)),NA())</f>
        <v>1.1713269923218672E-2</v>
      </c>
      <c r="N2160" s="182">
        <f>IFERROR(_xll.qlIndexFixing(ONIndex1M,I2160,TRUE,_xll.ohTrigger(RecalcTrigger,Trigger1M)),NA())</f>
        <v>1.1309683016103023E-2</v>
      </c>
      <c r="O2160" s="44">
        <f>IFERROR(_xll.qlIndexFixing(ONIndex3M,I2160,TRUE,_xll.ohTrigger(RecalcTrigger,Trigger3M)),NA())</f>
        <v>1.148975495794069E-2</v>
      </c>
      <c r="P2160" s="44">
        <f>IFERROR(_xll.qlIndexFixing(ONIndex6M,I2160,TRUE,_xll.ohTrigger(RecalcTrigger,Trigger6M)),NA())</f>
        <v>1.1321215387241068E-2</v>
      </c>
      <c r="Q2160" s="183">
        <f>IFERROR(_xll.qlIndexFixing(ONIndex1Y,I2160,TRUE,_xll.ohTrigger(RecalcTrigger,Trigger1Y)),NA())</f>
        <v>1.1774563705406749E-2</v>
      </c>
    </row>
    <row r="2161" spans="2:17" x14ac:dyDescent="0.2">
      <c r="B2161" s="39" t="s">
        <v>42</v>
      </c>
      <c r="D2161" s="42">
        <f>_xll.qlCalendarAdvance(Calendar,$D2160,B2161,"f",FALSE)</f>
        <v>54743</v>
      </c>
      <c r="E2161" s="177">
        <f>_xll.qlInterestRateIndexValueDate(IndexON,D2161)</f>
        <v>54743</v>
      </c>
      <c r="F2161" s="193">
        <f>IFERROR(_xll.qlIndexFixing(IndexON,D2161,TRUE,_xll.ohTrigger(RecalcTrigger,TriggerON)),NA())</f>
        <v>1.1297448340270577E-2</v>
      </c>
      <c r="H2161" s="42">
        <f>_xll.qlCalendarAdvance(Calendar,$H2160,B2161,"f",FALSE)</f>
        <v>54743</v>
      </c>
      <c r="I2161" s="177">
        <f>_xll.qlInterestRateIndexValueDate(Index1M,$H2161)</f>
        <v>54745</v>
      </c>
      <c r="J2161" s="182">
        <f>IFERROR(_xll.qlIndexFixing(Index1M,$H2161,TRUE,_xll.ohTrigger(RecalcTrigger,Trigger1M)),NA())</f>
        <v>1.1302453851461114E-2</v>
      </c>
      <c r="K2161" s="44">
        <f>IFERROR(_xll.qlIndexFixing(Index3M,H2161,TRUE,_xll.ohTrigger(RecalcTrigger,Trigger3M)),NA())</f>
        <v>1.1473498217212327E-2</v>
      </c>
      <c r="L2161" s="44">
        <f>IFERROR(_xll.qlIndexFixing(Index6M,$H2161,TRUE,_xll.ohTrigger(RecalcTrigger,Trigger6M)),NA())</f>
        <v>1.1305486913550307E-2</v>
      </c>
      <c r="M2161" s="183">
        <f>IFERROR(_xll.qlIndexFixing(Index1Y,$H2161,TRUE,_xll.ohTrigger(RecalcTrigger,Trigger1Y)),NA())</f>
        <v>1.1707984796088649E-2</v>
      </c>
      <c r="N2161" s="182">
        <f>IFERROR(_xll.qlIndexFixing(ONIndex1M,I2161,TRUE,_xll.ohTrigger(RecalcTrigger,Trigger1M)),NA())</f>
        <v>1.1304883344882555E-2</v>
      </c>
      <c r="O2161" s="44">
        <f>IFERROR(_xll.qlIndexFixing(ONIndex3M,I2161,TRUE,_xll.ohTrigger(RecalcTrigger,Trigger3M)),NA())</f>
        <v>1.1485063717264765E-2</v>
      </c>
      <c r="P2161" s="44">
        <f>IFERROR(_xll.qlIndexFixing(ONIndex6M,I2161,TRUE,_xll.ohTrigger(RecalcTrigger,Trigger6M)),NA())</f>
        <v>1.1317578316996091E-2</v>
      </c>
      <c r="Q2161" s="183">
        <f>IFERROR(_xll.qlIndexFixing(ONIndex1Y,I2161,TRUE,_xll.ohTrigger(RecalcTrigger,Trigger1Y)),NA())</f>
        <v>1.1769646649284482E-2</v>
      </c>
    </row>
    <row r="2162" spans="2:17" x14ac:dyDescent="0.2">
      <c r="B2162" s="39" t="s">
        <v>42</v>
      </c>
      <c r="D2162" s="42">
        <f>_xll.qlCalendarAdvance(Calendar,$D2161,B2162,"f",FALSE)</f>
        <v>54750</v>
      </c>
      <c r="E2162" s="177">
        <f>_xll.qlInterestRateIndexValueDate(IndexON,D2162)</f>
        <v>54750</v>
      </c>
      <c r="F2162" s="193">
        <f>IFERROR(_xll.qlIndexFixing(IndexON,D2162,TRUE,_xll.ohTrigger(RecalcTrigger,TriggerON)),NA())</f>
        <v>1.1292500084305601E-2</v>
      </c>
      <c r="H2162" s="42">
        <f>_xll.qlCalendarAdvance(Calendar,$H2161,B2162,"f",FALSE)</f>
        <v>54750</v>
      </c>
      <c r="I2162" s="177">
        <f>_xll.qlInterestRateIndexValueDate(Index1M,$H2162)</f>
        <v>54752</v>
      </c>
      <c r="J2162" s="182">
        <f>IFERROR(_xll.qlIndexFixing(Index1M,$H2162,TRUE,_xll.ohTrigger(RecalcTrigger,Trigger1M)),NA())</f>
        <v>1.1297613957028385E-2</v>
      </c>
      <c r="K2162" s="44">
        <f>IFERROR(_xll.qlIndexFixing(Index3M,H2162,TRUE,_xll.ohTrigger(RecalcTrigger,Trigger3M)),NA())</f>
        <v>1.1468703350085502E-2</v>
      </c>
      <c r="L2162" s="44">
        <f>IFERROR(_xll.qlIndexFixing(Index6M,$H2162,TRUE,_xll.ohTrigger(RecalcTrigger,Trigger6M)),NA())</f>
        <v>1.1301922725305875E-2</v>
      </c>
      <c r="M2162" s="183">
        <f>IFERROR(_xll.qlIndexFixing(Index1Y,$H2162,TRUE,_xll.ohTrigger(RecalcTrigger,Trigger1Y)),NA())</f>
        <v>1.1702687391142386E-2</v>
      </c>
      <c r="N2162" s="182">
        <f>IFERROR(_xll.qlIndexFixing(ONIndex1M,I2162,TRUE,_xll.ohTrigger(RecalcTrigger,Trigger1M)),NA())</f>
        <v>1.1300070248001504E-2</v>
      </c>
      <c r="O2162" s="44">
        <f>IFERROR(_xll.qlIndexFixing(ONIndex3M,I2162,TRUE,_xll.ohTrigger(RecalcTrigger,Trigger3M)),NA())</f>
        <v>1.1480359575308796E-2</v>
      </c>
      <c r="P2162" s="44">
        <f>IFERROR(_xll.qlIndexFixing(ONIndex6M,I2162,TRUE,_xll.ohTrigger(RecalcTrigger,Trigger6M)),NA())</f>
        <v>1.1313948036839605E-2</v>
      </c>
      <c r="Q2162" s="183">
        <f>IFERROR(_xll.qlIndexFixing(ONIndex1Y,I2162,TRUE,_xll.ohTrigger(RecalcTrigger,Trigger1Y)),NA())</f>
        <v>1.1764717777573708E-2</v>
      </c>
    </row>
    <row r="2163" spans="2:17" x14ac:dyDescent="0.2">
      <c r="B2163" s="39" t="s">
        <v>42</v>
      </c>
      <c r="D2163" s="42">
        <f>_xll.qlCalendarAdvance(Calendar,$D2162,B2163,"f",FALSE)</f>
        <v>54757</v>
      </c>
      <c r="E2163" s="177">
        <f>_xll.qlInterestRateIndexValueDate(IndexON,D2163)</f>
        <v>54757</v>
      </c>
      <c r="F2163" s="193">
        <f>IFERROR(_xll.qlIndexFixing(IndexON,D2163,TRUE,_xll.ohTrigger(RecalcTrigger,TriggerON)),NA())</f>
        <v>1.1287539148163717E-2</v>
      </c>
      <c r="H2163" s="42">
        <f>_xll.qlCalendarAdvance(Calendar,$H2162,B2163,"f",FALSE)</f>
        <v>54757</v>
      </c>
      <c r="I2163" s="177">
        <f>_xll.qlInterestRateIndexValueDate(Index1M,$H2163)</f>
        <v>54759</v>
      </c>
      <c r="J2163" s="182">
        <f>IFERROR(_xll.qlIndexFixing(Index1M,$H2163,TRUE,_xll.ohTrigger(RecalcTrigger,Trigger1M)),NA())</f>
        <v>1.1292760594264206E-2</v>
      </c>
      <c r="K2163" s="44">
        <f>IFERROR(_xll.qlIndexFixing(Index3M,H2163,TRUE,_xll.ohTrigger(RecalcTrigger,Trigger3M)),NA())</f>
        <v>1.1464222395272117E-2</v>
      </c>
      <c r="L2163" s="44">
        <f>IFERROR(_xll.qlIndexFixing(Index6M,$H2163,TRUE,_xll.ohTrigger(RecalcTrigger,Trigger6M)),NA())</f>
        <v>1.1298291075959283E-2</v>
      </c>
      <c r="M2163" s="183">
        <f>IFERROR(_xll.qlIndexFixing(Index1Y,$H2163,TRUE,_xll.ohTrigger(RecalcTrigger,Trigger1Y)),NA())</f>
        <v>1.1697377694795128E-2</v>
      </c>
      <c r="N2163" s="182">
        <f>IFERROR(_xll.qlIndexFixing(ONIndex1M,I2163,TRUE,_xll.ohTrigger(RecalcTrigger,Trigger1M)),NA())</f>
        <v>1.1295243713629333E-2</v>
      </c>
      <c r="O2163" s="44">
        <f>IFERROR(_xll.qlIndexFixing(ONIndex3M,I2163,TRUE,_xll.ohTrigger(RecalcTrigger,Trigger3M)),NA())</f>
        <v>1.1475642518723461E-2</v>
      </c>
      <c r="P2163" s="44">
        <f>IFERROR(_xll.qlIndexFixing(ONIndex6M,I2163,TRUE,_xll.ohTrigger(RecalcTrigger,Trigger6M)),NA())</f>
        <v>1.1310324571791597E-2</v>
      </c>
      <c r="Q2163" s="183">
        <f>IFERROR(_xll.qlIndexFixing(ONIndex1Y,I2163,TRUE,_xll.ohTrigger(RecalcTrigger,Trigger1Y)),NA())</f>
        <v>1.1759777076925104E-2</v>
      </c>
    </row>
    <row r="2164" spans="2:17" x14ac:dyDescent="0.2">
      <c r="B2164" s="39" t="s">
        <v>42</v>
      </c>
      <c r="D2164" s="42">
        <f>_xll.qlCalendarAdvance(Calendar,$D2163,B2164,"f",FALSE)</f>
        <v>54764</v>
      </c>
      <c r="E2164" s="177">
        <f>_xll.qlInterestRateIndexValueDate(IndexON,D2164)</f>
        <v>54764</v>
      </c>
      <c r="F2164" s="193">
        <f>IFERROR(_xll.qlIndexFixing(IndexON,D2164,TRUE,_xll.ohTrigger(RecalcTrigger,TriggerON)),NA())</f>
        <v>1.1282565522332533E-2</v>
      </c>
      <c r="H2164" s="42">
        <f>_xll.qlCalendarAdvance(Calendar,$H2163,B2164,"f",FALSE)</f>
        <v>54764</v>
      </c>
      <c r="I2164" s="177">
        <f>_xll.qlInterestRateIndexValueDate(Index1M,$H2164)</f>
        <v>54766</v>
      </c>
      <c r="J2164" s="182">
        <f>IFERROR(_xll.qlIndexFixing(Index1M,$H2164,TRUE,_xll.ohTrigger(RecalcTrigger,Trigger1M)),NA())</f>
        <v>1.1287893751188161E-2</v>
      </c>
      <c r="K2164" s="44">
        <f>IFERROR(_xll.qlIndexFixing(Index3M,H2164,TRUE,_xll.ohTrigger(RecalcTrigger,Trigger3M)),NA())</f>
        <v>1.1459403634779264E-2</v>
      </c>
      <c r="L2164" s="44">
        <f>IFERROR(_xll.qlIndexFixing(Index6M,$H2164,TRUE,_xll.ohTrigger(RecalcTrigger,Trigger6M)),NA())</f>
        <v>1.1294741652311539E-2</v>
      </c>
      <c r="M2164" s="183">
        <f>IFERROR(_xll.qlIndexFixing(Index1Y,$H2164,TRUE,_xll.ohTrigger(RecalcTrigger,Trigger1Y)),NA())</f>
        <v>1.1692055693463661E-2</v>
      </c>
      <c r="N2164" s="182">
        <f>IFERROR(_xll.qlIndexFixing(ONIndex1M,I2164,TRUE,_xll.ohTrigger(RecalcTrigger,Trigger1M)),NA())</f>
        <v>1.1290403729695697E-2</v>
      </c>
      <c r="O2164" s="44">
        <f>IFERROR(_xll.qlIndexFixing(ONIndex3M,I2164,TRUE,_xll.ohTrigger(RecalcTrigger,Trigger3M)),NA())</f>
        <v>1.147091253351995E-2</v>
      </c>
      <c r="P2164" s="44">
        <f>IFERROR(_xll.qlIndexFixing(ONIndex6M,I2164,TRUE,_xll.ohTrigger(RecalcTrigger,Trigger6M)),NA())</f>
        <v>1.13067079463125E-2</v>
      </c>
      <c r="Q2164" s="183">
        <f>IFERROR(_xll.qlIndexFixing(ONIndex1Y,I2164,TRUE,_xll.ohTrigger(RecalcTrigger,Trigger1Y)),NA())</f>
        <v>1.1754824533349861E-2</v>
      </c>
    </row>
    <row r="2165" spans="2:17" x14ac:dyDescent="0.2">
      <c r="B2165" s="39" t="s">
        <v>42</v>
      </c>
      <c r="D2165" s="42">
        <f>_xll.qlCalendarAdvance(Calendar,$D2164,B2165,"f",FALSE)</f>
        <v>54771</v>
      </c>
      <c r="E2165" s="177">
        <f>_xll.qlInterestRateIndexValueDate(IndexON,D2165)</f>
        <v>54771</v>
      </c>
      <c r="F2165" s="193">
        <f>IFERROR(_xll.qlIndexFixing(IndexON,D2165,TRUE,_xll.ohTrigger(RecalcTrigger,TriggerON)),NA())</f>
        <v>1.1277579196500298E-2</v>
      </c>
      <c r="H2165" s="42">
        <f>_xll.qlCalendarAdvance(Calendar,$H2164,B2165,"f",FALSE)</f>
        <v>54771</v>
      </c>
      <c r="I2165" s="177">
        <f>_xll.qlInterestRateIndexValueDate(Index1M,$H2165)</f>
        <v>54773</v>
      </c>
      <c r="J2165" s="182">
        <f>IFERROR(_xll.qlIndexFixing(Index1M,$H2165,TRUE,_xll.ohTrigger(RecalcTrigger,Trigger1M)),NA())</f>
        <v>1.1283013415834819E-2</v>
      </c>
      <c r="K2165" s="44">
        <f>IFERROR(_xll.qlIndexFixing(Index3M,H2165,TRUE,_xll.ohTrigger(RecalcTrigger,Trigger3M)),NA())</f>
        <v>1.1454571822709703E-2</v>
      </c>
      <c r="L2165" s="44">
        <f>IFERROR(_xll.qlIndexFixing(Index6M,$H2165,TRUE,_xll.ohTrigger(RecalcTrigger,Trigger6M)),NA())</f>
        <v>1.1291199444606803E-2</v>
      </c>
      <c r="M2165" s="183">
        <f>IFERROR(_xll.qlIndexFixing(Index1Y,$H2165,TRUE,_xll.ohTrigger(RecalcTrigger,Trigger1Y)),NA())</f>
        <v>1.1686721373565205E-2</v>
      </c>
      <c r="N2165" s="182">
        <f>IFERROR(_xll.qlIndexFixing(ONIndex1M,I2165,TRUE,_xll.ohTrigger(RecalcTrigger,Trigger1M)),NA())</f>
        <v>1.1285550284290125E-2</v>
      </c>
      <c r="O2165" s="44">
        <f>IFERROR(_xll.qlIndexFixing(ONIndex3M,I2165,TRUE,_xll.ohTrigger(RecalcTrigger,Trigger3M)),NA())</f>
        <v>1.1466169606428878E-2</v>
      </c>
      <c r="P2165" s="44">
        <f>IFERROR(_xll.qlIndexFixing(ONIndex6M,I2165,TRUE,_xll.ohTrigger(RecalcTrigger,Trigger6M)),NA())</f>
        <v>1.1303098184862748E-2</v>
      </c>
      <c r="Q2165" s="183">
        <f>IFERROR(_xll.qlIndexFixing(ONIndex1Y,I2165,TRUE,_xll.ohTrigger(RecalcTrigger,Trigger1Y)),NA())</f>
        <v>1.1749860133418721E-2</v>
      </c>
    </row>
    <row r="2166" spans="2:17" x14ac:dyDescent="0.2">
      <c r="B2166" s="39" t="s">
        <v>42</v>
      </c>
      <c r="D2166" s="42">
        <f>_xll.qlCalendarAdvance(Calendar,$D2165,B2166,"f",FALSE)</f>
        <v>54778</v>
      </c>
      <c r="E2166" s="177">
        <f>_xll.qlInterestRateIndexValueDate(IndexON,D2166)</f>
        <v>54778</v>
      </c>
      <c r="F2166" s="193">
        <f>IFERROR(_xll.qlIndexFixing(IndexON,D2166,TRUE,_xll.ohTrigger(RecalcTrigger,TriggerON)),NA())</f>
        <v>1.1272580161074686E-2</v>
      </c>
      <c r="H2166" s="42">
        <f>_xll.qlCalendarAdvance(Calendar,$H2165,B2166,"f",FALSE)</f>
        <v>54778</v>
      </c>
      <c r="I2166" s="177">
        <f>_xll.qlInterestRateIndexValueDate(Index1M,$H2166)</f>
        <v>54780</v>
      </c>
      <c r="J2166" s="182">
        <f>IFERROR(_xll.qlIndexFixing(Index1M,$H2166,TRUE,_xll.ohTrigger(RecalcTrigger,Trigger1M)),NA())</f>
        <v>1.1278119576211276E-2</v>
      </c>
      <c r="K2166" s="44">
        <f>IFERROR(_xll.qlIndexFixing(Index3M,H2166,TRUE,_xll.ohTrigger(RecalcTrigger,Trigger3M)),NA())</f>
        <v>1.1449726945504501E-2</v>
      </c>
      <c r="L2166" s="44">
        <f>IFERROR(_xll.qlIndexFixing(Index6M,$H2166,TRUE,_xll.ohTrigger(RecalcTrigger,Trigger6M)),NA())</f>
        <v>1.1287664477607243E-2</v>
      </c>
      <c r="M2166" s="183">
        <f>IFERROR(_xll.qlIndexFixing(Index1Y,$H2166,TRUE,_xll.ohTrigger(RecalcTrigger,Trigger1Y)),NA())</f>
        <v>1.1681374721517422E-2</v>
      </c>
      <c r="N2166" s="182">
        <f>IFERROR(_xll.qlIndexFixing(ONIndex1M,I2166,TRUE,_xll.ohTrigger(RecalcTrigger,Trigger1M)),NA())</f>
        <v>1.1280683365102462E-2</v>
      </c>
      <c r="O2166" s="44">
        <f>IFERROR(_xll.qlIndexFixing(ONIndex3M,I2166,TRUE,_xll.ohTrigger(RecalcTrigger,Trigger3M)),NA())</f>
        <v>1.1461413723861114E-2</v>
      </c>
      <c r="P2166" s="44">
        <f>IFERROR(_xll.qlIndexFixing(ONIndex6M,I2166,TRUE,_xll.ohTrigger(RecalcTrigger,Trigger6M)),NA())</f>
        <v>1.1299495312462327E-2</v>
      </c>
      <c r="Q2166" s="183">
        <f>IFERROR(_xll.qlIndexFixing(ONIndex1Y,I2166,TRUE,_xll.ohTrigger(RecalcTrigger,Trigger1Y)),NA())</f>
        <v>1.1744883863542555E-2</v>
      </c>
    </row>
    <row r="2167" spans="2:17" x14ac:dyDescent="0.2">
      <c r="B2167" s="39" t="s">
        <v>42</v>
      </c>
      <c r="D2167" s="42">
        <f>_xll.qlCalendarAdvance(Calendar,$D2166,B2167,"f",FALSE)</f>
        <v>54785</v>
      </c>
      <c r="E2167" s="177">
        <f>_xll.qlInterestRateIndexValueDate(IndexON,D2167)</f>
        <v>54785</v>
      </c>
      <c r="F2167" s="193">
        <f>IFERROR(_xll.qlIndexFixing(IndexON,D2167,TRUE,_xll.ohTrigger(RecalcTrigger,TriggerON)),NA())</f>
        <v>1.1267568405743944E-2</v>
      </c>
      <c r="H2167" s="42">
        <f>_xll.qlCalendarAdvance(Calendar,$H2166,B2167,"f",FALSE)</f>
        <v>54785</v>
      </c>
      <c r="I2167" s="177">
        <f>_xll.qlInterestRateIndexValueDate(Index1M,$H2167)</f>
        <v>54787</v>
      </c>
      <c r="J2167" s="182">
        <f>IFERROR(_xll.qlIndexFixing(Index1M,$H2167,TRUE,_xll.ohTrigger(RecalcTrigger,Trigger1M)),NA())</f>
        <v>1.1273212220349604E-2</v>
      </c>
      <c r="K2167" s="44">
        <f>IFERROR(_xll.qlIndexFixing(Index3M,H2167,TRUE,_xll.ohTrigger(RecalcTrigger,Trigger3M)),NA())</f>
        <v>1.1444868989606505E-2</v>
      </c>
      <c r="L2167" s="44">
        <f>IFERROR(_xll.qlIndexFixing(Index6M,$H2167,TRUE,_xll.ohTrigger(RecalcTrigger,Trigger6M)),NA())</f>
        <v>1.1284136776073716E-2</v>
      </c>
      <c r="M2167" s="183">
        <f>IFERROR(_xll.qlIndexFixing(Index1Y,$H2167,TRUE,_xll.ohTrigger(RecalcTrigger,Trigger1Y)),NA())</f>
        <v>1.167601572373928E-2</v>
      </c>
      <c r="N2167" s="182">
        <f>IFERROR(_xll.qlIndexFixing(ONIndex1M,I2167,TRUE,_xll.ohTrigger(RecalcTrigger,Trigger1M)),NA())</f>
        <v>1.1275802960621917E-2</v>
      </c>
      <c r="O2167" s="44">
        <f>IFERROR(_xll.qlIndexFixing(ONIndex3M,I2167,TRUE,_xll.ohTrigger(RecalcTrigger,Trigger3M)),NA())</f>
        <v>1.1456644872147592E-2</v>
      </c>
      <c r="P2167" s="44">
        <f>IFERROR(_xll.qlIndexFixing(ONIndex6M,I2167,TRUE,_xll.ohTrigger(RecalcTrigger,Trigger6M)),NA())</f>
        <v>1.1295899353651606E-2</v>
      </c>
      <c r="Q2167" s="183">
        <f>IFERROR(_xll.qlIndexFixing(ONIndex1Y,I2167,TRUE,_xll.ohTrigger(RecalcTrigger,Trigger1Y)),NA())</f>
        <v>1.1739895710052295E-2</v>
      </c>
    </row>
    <row r="2168" spans="2:17" x14ac:dyDescent="0.2">
      <c r="B2168" s="39" t="s">
        <v>42</v>
      </c>
      <c r="D2168" s="42">
        <f>_xll.qlCalendarAdvance(Calendar,$D2167,B2168,"f",FALSE)</f>
        <v>54792</v>
      </c>
      <c r="E2168" s="177">
        <f>_xll.qlInterestRateIndexValueDate(IndexON,D2168)</f>
        <v>54792</v>
      </c>
      <c r="F2168" s="193">
        <f>IFERROR(_xll.qlIndexFixing(IndexON,D2168,TRUE,_xll.ohTrigger(RecalcTrigger,TriggerON)),NA())</f>
        <v>1.1262543921075618E-2</v>
      </c>
      <c r="H2168" s="42">
        <f>_xll.qlCalendarAdvance(Calendar,$H2167,B2168,"f",FALSE)</f>
        <v>54792</v>
      </c>
      <c r="I2168" s="177">
        <f>_xll.qlInterestRateIndexValueDate(Index1M,$H2168)</f>
        <v>54794</v>
      </c>
      <c r="J2168" s="182">
        <f>IFERROR(_xll.qlIndexFixing(Index1M,$H2168,TRUE,_xll.ohTrigger(RecalcTrigger,Trigger1M)),NA())</f>
        <v>1.1268291336266889E-2</v>
      </c>
      <c r="K2168" s="44">
        <f>IFERROR(_xll.qlIndexFixing(Index3M,H2168,TRUE,_xll.ohTrigger(RecalcTrigger,Trigger3M)),NA())</f>
        <v>1.1439997941463886E-2</v>
      </c>
      <c r="L2168" s="44">
        <f>IFERROR(_xll.qlIndexFixing(Index6M,$H2168,TRUE,_xll.ohTrigger(RecalcTrigger,Trigger6M)),NA())</f>
        <v>1.1280688914716269E-2</v>
      </c>
      <c r="M2168" s="183">
        <f>IFERROR(_xll.qlIndexFixing(Index1Y,$H2168,TRUE,_xll.ohTrigger(RecalcTrigger,Trigger1Y)),NA())</f>
        <v>1.1670644366650195E-2</v>
      </c>
      <c r="N2168" s="182">
        <f>IFERROR(_xll.qlIndexFixing(ONIndex1M,I2168,TRUE,_xll.ohTrigger(RecalcTrigger,Trigger1M)),NA())</f>
        <v>1.1270909058698209E-2</v>
      </c>
      <c r="O2168" s="44">
        <f>IFERROR(_xll.qlIndexFixing(ONIndex3M,I2168,TRUE,_xll.ohTrigger(RecalcTrigger,Trigger3M)),NA())</f>
        <v>1.1451863037859056E-2</v>
      </c>
      <c r="P2168" s="44">
        <f>IFERROR(_xll.qlIndexFixing(ONIndex6M,I2168,TRUE,_xll.ohTrigger(RecalcTrigger,Trigger6M)),NA())</f>
        <v>1.129231033289102E-2</v>
      </c>
      <c r="Q2168" s="183">
        <f>IFERROR(_xll.qlIndexFixing(ONIndex1Y,I2168,TRUE,_xll.ohTrigger(RecalcTrigger,Trigger1Y)),NA())</f>
        <v>1.1734895659278877E-2</v>
      </c>
    </row>
    <row r="2169" spans="2:17" x14ac:dyDescent="0.2">
      <c r="B2169" s="39" t="s">
        <v>42</v>
      </c>
      <c r="D2169" s="42">
        <f>_xll.qlCalendarAdvance(Calendar,$D2168,B2169,"f",FALSE)</f>
        <v>54799</v>
      </c>
      <c r="E2169" s="177">
        <f>_xll.qlInterestRateIndexValueDate(IndexON,D2169)</f>
        <v>54799</v>
      </c>
      <c r="F2169" s="193">
        <f>IFERROR(_xll.qlIndexFixing(IndexON,D2169,TRUE,_xll.ohTrigger(RecalcTrigger,TriggerON)),NA())</f>
        <v>1.1257506696917829E-2</v>
      </c>
      <c r="H2169" s="42">
        <f>_xll.qlCalendarAdvance(Calendar,$H2168,B2169,"f",FALSE)</f>
        <v>54799</v>
      </c>
      <c r="I2169" s="177">
        <f>_xll.qlInterestRateIndexValueDate(Index1M,$H2169)</f>
        <v>54801</v>
      </c>
      <c r="J2169" s="182">
        <f>IFERROR(_xll.qlIndexFixing(Index1M,$H2169,TRUE,_xll.ohTrigger(RecalcTrigger,Trigger1M)),NA())</f>
        <v>1.126335691198771E-2</v>
      </c>
      <c r="K2169" s="44">
        <f>IFERROR(_xll.qlIndexFixing(Index3M,H2169,TRUE,_xll.ohTrigger(RecalcTrigger,Trigger3M)),NA())</f>
        <v>1.1435113787517714E-2</v>
      </c>
      <c r="L2169" s="44">
        <f>IFERROR(_xll.qlIndexFixing(Index6M,$H2169,TRUE,_xll.ohTrigger(RecalcTrigger,Trigger6M)),NA())</f>
        <v>1.1277175397196911E-2</v>
      </c>
      <c r="M2169" s="183">
        <f>IFERROR(_xll.qlIndexFixing(Index1Y,$H2169,TRUE,_xll.ohTrigger(RecalcTrigger,Trigger1Y)),NA())</f>
        <v>1.1665260636669797E-2</v>
      </c>
      <c r="N2169" s="182">
        <f>IFERROR(_xll.qlIndexFixing(ONIndex1M,I2169,TRUE,_xll.ohTrigger(RecalcTrigger,Trigger1M)),NA())</f>
        <v>1.1266001647181056E-2</v>
      </c>
      <c r="O2169" s="44">
        <f>IFERROR(_xll.qlIndexFixing(ONIndex3M,I2169,TRUE,_xll.ohTrigger(RecalcTrigger,Trigger3M)),NA())</f>
        <v>1.1447068207246502E-2</v>
      </c>
      <c r="P2169" s="44">
        <f>IFERROR(_xll.qlIndexFixing(ONIndex6M,I2169,TRUE,_xll.ohTrigger(RecalcTrigger,Trigger6M)),NA())</f>
        <v>1.1288728275120619E-2</v>
      </c>
      <c r="Q2169" s="183">
        <f>IFERROR(_xll.qlIndexFixing(ONIndex1Y,I2169,TRUE,_xll.ohTrigger(RecalcTrigger,Trigger1Y)),NA())</f>
        <v>1.1729883697713106E-2</v>
      </c>
    </row>
    <row r="2170" spans="2:17" x14ac:dyDescent="0.2">
      <c r="B2170" s="39" t="s">
        <v>42</v>
      </c>
      <c r="D2170" s="42">
        <f>_xll.qlCalendarAdvance(Calendar,$D2169,B2170,"f",FALSE)</f>
        <v>54806</v>
      </c>
      <c r="E2170" s="177">
        <f>_xll.qlInterestRateIndexValueDate(IndexON,D2170)</f>
        <v>54806</v>
      </c>
      <c r="F2170" s="193">
        <f>IFERROR(_xll.qlIndexFixing(IndexON,D2170,TRUE,_xll.ohTrigger(RecalcTrigger,TriggerON)),NA())</f>
        <v>1.125245672327857E-2</v>
      </c>
      <c r="H2170" s="42">
        <f>_xll.qlCalendarAdvance(Calendar,$H2169,B2170,"f",FALSE)</f>
        <v>54806</v>
      </c>
      <c r="I2170" s="177">
        <f>_xll.qlInterestRateIndexValueDate(Index1M,$H2170)</f>
        <v>54808</v>
      </c>
      <c r="J2170" s="182">
        <f>IFERROR(_xll.qlIndexFixing(Index1M,$H2170,TRUE,_xll.ohTrigger(RecalcTrigger,Trigger1M)),NA())</f>
        <v>1.125840893553165E-2</v>
      </c>
      <c r="K2170" s="44">
        <f>IFERROR(_xll.qlIndexFixing(Index3M,H2170,TRUE,_xll.ohTrigger(RecalcTrigger,Trigger3M)),NA())</f>
        <v>1.1430216514213498E-2</v>
      </c>
      <c r="L2170" s="44">
        <f>IFERROR(_xll.qlIndexFixing(Index6M,$H2170,TRUE,_xll.ohTrigger(RecalcTrigger,Trigger6M)),NA())</f>
        <v>1.1273669217394287E-2</v>
      </c>
      <c r="M2170" s="183">
        <f>IFERROR(_xll.qlIndexFixing(Index1Y,$H2170,TRUE,_xll.ohTrigger(RecalcTrigger,Trigger1Y)),NA())</f>
        <v>1.1659864520219684E-2</v>
      </c>
      <c r="N2170" s="182">
        <f>IFERROR(_xll.qlIndexFixing(ONIndex1M,I2170,TRUE,_xll.ohTrigger(RecalcTrigger,Trigger1M)),NA())</f>
        <v>1.1261080714239924E-2</v>
      </c>
      <c r="O2170" s="44">
        <f>IFERROR(_xll.qlIndexFixing(ONIndex3M,I2170,TRUE,_xll.ohTrigger(RecalcTrigger,Trigger3M)),NA())</f>
        <v>1.144226036696061E-2</v>
      </c>
      <c r="P2170" s="44">
        <f>IFERROR(_xll.qlIndexFixing(ONIndex6M,I2170,TRUE,_xll.ohTrigger(RecalcTrigger,Trigger6M)),NA())</f>
        <v>1.1285153204800835E-2</v>
      </c>
      <c r="Q2170" s="183">
        <f>IFERROR(_xll.qlIndexFixing(ONIndex1Y,I2170,TRUE,_xll.ohTrigger(RecalcTrigger,Trigger1Y)),NA())</f>
        <v>1.1724859811685917E-2</v>
      </c>
    </row>
    <row r="2171" spans="2:17" x14ac:dyDescent="0.2">
      <c r="B2171" s="39" t="s">
        <v>42</v>
      </c>
      <c r="D2171" s="42">
        <f>_xll.qlCalendarAdvance(Calendar,$D2170,B2171,"f",FALSE)</f>
        <v>54813</v>
      </c>
      <c r="E2171" s="177">
        <f>_xll.qlInterestRateIndexValueDate(IndexON,D2171)</f>
        <v>54813</v>
      </c>
      <c r="F2171" s="193">
        <f>IFERROR(_xll.qlIndexFixing(IndexON,D2171,TRUE,_xll.ohTrigger(RecalcTrigger,TriggerON)),NA())</f>
        <v>1.1247393990325705E-2</v>
      </c>
      <c r="H2171" s="42">
        <f>_xll.qlCalendarAdvance(Calendar,$H2170,B2171,"f",FALSE)</f>
        <v>54813</v>
      </c>
      <c r="I2171" s="177">
        <f>_xll.qlInterestRateIndexValueDate(Index1M,$H2171)</f>
        <v>54815</v>
      </c>
      <c r="J2171" s="182">
        <f>IFERROR(_xll.qlIndexFixing(Index1M,$H2171,TRUE,_xll.ohTrigger(RecalcTrigger,Trigger1M)),NA())</f>
        <v>1.125344739492079E-2</v>
      </c>
      <c r="K2171" s="44">
        <f>IFERROR(_xll.qlIndexFixing(Index3M,H2171,TRUE,_xll.ohTrigger(RecalcTrigger,Trigger3M)),NA())</f>
        <v>1.1425306107995858E-2</v>
      </c>
      <c r="L2171" s="44">
        <f>IFERROR(_xll.qlIndexFixing(Index6M,$H2171,TRUE,_xll.ohTrigger(RecalcTrigger,Trigger6M)),NA())</f>
        <v>1.1270170400069141E-2</v>
      </c>
      <c r="M2171" s="183">
        <f>IFERROR(_xll.qlIndexFixing(Index1Y,$H2171,TRUE,_xll.ohTrigger(RecalcTrigger,Trigger1Y)),NA())</f>
        <v>1.1654456003721243E-2</v>
      </c>
      <c r="N2171" s="182">
        <f>IFERROR(_xll.qlIndexFixing(ONIndex1M,I2171,TRUE,_xll.ohTrigger(RecalcTrigger,Trigger1M)),NA())</f>
        <v>1.1256146247884402E-2</v>
      </c>
      <c r="O2171" s="44">
        <f>IFERROR(_xll.qlIndexFixing(ONIndex3M,I2171,TRUE,_xll.ohTrigger(RecalcTrigger,Trigger3M)),NA())</f>
        <v>1.143743950341225E-2</v>
      </c>
      <c r="P2171" s="44">
        <f>IFERROR(_xll.qlIndexFixing(ONIndex6M,I2171,TRUE,_xll.ohTrigger(RecalcTrigger,Trigger6M)),NA())</f>
        <v>1.1281585146711848E-2</v>
      </c>
      <c r="Q2171" s="183">
        <f>IFERROR(_xll.qlIndexFixing(ONIndex1Y,I2171,TRUE,_xll.ohTrigger(RecalcTrigger,Trigger1Y)),NA())</f>
        <v>1.1719823987448308E-2</v>
      </c>
    </row>
    <row r="2172" spans="2:17" x14ac:dyDescent="0.2">
      <c r="B2172" s="39" t="s">
        <v>42</v>
      </c>
      <c r="D2172" s="42">
        <f>_xll.qlCalendarAdvance(Calendar,$D2171,B2172,"f",FALSE)</f>
        <v>54820</v>
      </c>
      <c r="E2172" s="177">
        <f>_xll.qlInterestRateIndexValueDate(IndexON,D2172)</f>
        <v>54820</v>
      </c>
      <c r="F2172" s="193">
        <f>IFERROR(_xll.qlIndexFixing(IndexON,D2172,TRUE,_xll.ohTrigger(RecalcTrigger,TriggerON)),NA())</f>
        <v>1.1242318488307035E-2</v>
      </c>
      <c r="H2172" s="42">
        <f>_xll.qlCalendarAdvance(Calendar,$H2171,B2172,"f",FALSE)</f>
        <v>54820</v>
      </c>
      <c r="I2172" s="177">
        <f>_xll.qlInterestRateIndexValueDate(Index1M,$H2172)</f>
        <v>54822</v>
      </c>
      <c r="J2172" s="182">
        <f>IFERROR(_xll.qlIndexFixing(Index1M,$H2172,TRUE,_xll.ohTrigger(RecalcTrigger,Trigger1M)),NA())</f>
        <v>1.1249195050244052E-2</v>
      </c>
      <c r="K2172" s="44">
        <f>IFERROR(_xll.qlIndexFixing(Index3M,H2172,TRUE,_xll.ohTrigger(RecalcTrigger,Trigger3M)),NA())</f>
        <v>1.1420555694609067E-2</v>
      </c>
      <c r="L2172" s="44">
        <f>IFERROR(_xll.qlIndexFixing(Index6M,$H2172,TRUE,_xll.ohTrigger(RecalcTrigger,Trigger6M)),NA())</f>
        <v>1.126667896998001E-2</v>
      </c>
      <c r="M2172" s="183">
        <f>IFERROR(_xll.qlIndexFixing(Index1Y,$H2172,TRUE,_xll.ohTrigger(RecalcTrigger,Trigger1Y)),NA())</f>
        <v>1.1649035073596947E-2</v>
      </c>
      <c r="N2172" s="182">
        <f>IFERROR(_xll.qlIndexFixing(ONIndex1M,I2172,TRUE,_xll.ohTrigger(RecalcTrigger,Trigger1M)),NA())</f>
        <v>1.1251198236124083E-2</v>
      </c>
      <c r="O2172" s="44">
        <f>IFERROR(_xll.qlIndexFixing(ONIndex3M,I2172,TRUE,_xll.ohTrigger(RecalcTrigger,Trigger3M)),NA())</f>
        <v>1.1432605602692547E-2</v>
      </c>
      <c r="P2172" s="44">
        <f>IFERROR(_xll.qlIndexFixing(ONIndex6M,I2172,TRUE,_xll.ohTrigger(RecalcTrigger,Trigger6M)),NA())</f>
        <v>1.1278024125473962E-2</v>
      </c>
      <c r="Q2172" s="183">
        <f>IFERROR(_xll.qlIndexFixing(ONIndex1Y,I2172,TRUE,_xll.ohTrigger(RecalcTrigger,Trigger1Y)),NA())</f>
        <v>1.1714776211571021E-2</v>
      </c>
    </row>
    <row r="2173" spans="2:17" x14ac:dyDescent="0.2">
      <c r="B2173" s="39" t="s">
        <v>42</v>
      </c>
      <c r="D2173" s="42">
        <f>_xll.qlCalendarAdvance(Calendar,$D2172,B2173,"f",FALSE)</f>
        <v>54827</v>
      </c>
      <c r="E2173" s="177">
        <f>_xll.qlInterestRateIndexValueDate(IndexON,D2173)</f>
        <v>54827</v>
      </c>
      <c r="F2173" s="193">
        <f>IFERROR(_xll.qlIndexFixing(IndexON,D2173,TRUE,_xll.ohTrigger(RecalcTrigger,TriggerON)),NA())</f>
        <v>1.1237230207150617E-2</v>
      </c>
      <c r="H2173" s="42">
        <f>_xll.qlCalendarAdvance(Calendar,$H2172,B2173,"f",FALSE)</f>
        <v>54827</v>
      </c>
      <c r="I2173" s="177">
        <f>_xll.qlInterestRateIndexValueDate(Index1M,$H2173)</f>
        <v>54829</v>
      </c>
      <c r="J2173" s="182">
        <f>IFERROR(_xll.qlIndexFixing(Index1M,$H2173,TRUE,_xll.ohTrigger(RecalcTrigger,Trigger1M)),NA())</f>
        <v>1.1244210853991188E-2</v>
      </c>
      <c r="K2173" s="44">
        <f>IFERROR(_xll.qlIndexFixing(Index3M,H2173,TRUE,_xll.ohTrigger(RecalcTrigger,Trigger3M)),NA())</f>
        <v>1.1415620080746288E-2</v>
      </c>
      <c r="L2173" s="44">
        <f>IFERROR(_xll.qlIndexFixing(Index6M,$H2173,TRUE,_xll.ohTrigger(RecalcTrigger,Trigger6M)),NA())</f>
        <v>1.1263194951887641E-2</v>
      </c>
      <c r="M2173" s="183">
        <f>IFERROR(_xll.qlIndexFixing(Index1Y,$H2173,TRUE,_xll.ohTrigger(RecalcTrigger,Trigger1Y)),NA())</f>
        <v>1.1643601716269712E-2</v>
      </c>
      <c r="N2173" s="182">
        <f>IFERROR(_xll.qlIndexFixing(ONIndex1M,I2173,TRUE,_xll.ohTrigger(RecalcTrigger,Trigger1M)),NA())</f>
        <v>1.124623666688862E-2</v>
      </c>
      <c r="O2173" s="44">
        <f>IFERROR(_xll.qlIndexFixing(ONIndex3M,I2173,TRUE,_xll.ohTrigger(RecalcTrigger,Trigger3M)),NA())</f>
        <v>1.1427758651691988E-2</v>
      </c>
      <c r="P2173" s="44">
        <f>IFERROR(_xll.qlIndexFixing(ONIndex6M,I2173,TRUE,_xll.ohTrigger(RecalcTrigger,Trigger6M)),NA())</f>
        <v>1.1274470165627548E-2</v>
      </c>
      <c r="Q2173" s="183">
        <f>IFERROR(_xll.qlIndexFixing(ONIndex1Y,I2173,TRUE,_xll.ohTrigger(RecalcTrigger,Trigger1Y)),NA())</f>
        <v>1.170971647038499E-2</v>
      </c>
    </row>
    <row r="2174" spans="2:17" x14ac:dyDescent="0.2">
      <c r="B2174" s="39" t="s">
        <v>42</v>
      </c>
      <c r="D2174" s="42">
        <f>_xll.qlCalendarAdvance(Calendar,$D2173,B2174,"f",FALSE)</f>
        <v>54834</v>
      </c>
      <c r="E2174" s="177">
        <f>_xll.qlInterestRateIndexValueDate(IndexON,D2174)</f>
        <v>54834</v>
      </c>
      <c r="F2174" s="193">
        <f>IFERROR(_xll.qlIndexFixing(IndexON,D2174,TRUE,_xll.ohTrigger(RecalcTrigger,TriggerON)),NA())</f>
        <v>1.123212913694438E-2</v>
      </c>
      <c r="H2174" s="42">
        <f>_xll.qlCalendarAdvance(Calendar,$H2173,B2174,"f",FALSE)</f>
        <v>54834</v>
      </c>
      <c r="I2174" s="177">
        <f>_xll.qlInterestRateIndexValueDate(Index1M,$H2174)</f>
        <v>54836</v>
      </c>
      <c r="J2174" s="182">
        <f>IFERROR(_xll.qlIndexFixing(Index1M,$H2174,TRUE,_xll.ohTrigger(RecalcTrigger,Trigger1M)),NA())</f>
        <v>1.1239213062487683E-2</v>
      </c>
      <c r="K2174" s="44">
        <f>IFERROR(_xll.qlIndexFixing(Index3M,H2174,TRUE,_xll.ohTrigger(RecalcTrigger,Trigger3M)),NA())</f>
        <v>1.1410671294623821E-2</v>
      </c>
      <c r="L2174" s="44">
        <f>IFERROR(_xll.qlIndexFixing(Index6M,$H2174,TRUE,_xll.ohTrigger(RecalcTrigger,Trigger6M)),NA())</f>
        <v>1.1259718370552339E-2</v>
      </c>
      <c r="M2174" s="183">
        <f>IFERROR(_xll.qlIndexFixing(Index1Y,$H2174,TRUE,_xll.ohTrigger(RecalcTrigger,Trigger1Y)),NA())</f>
        <v>1.1638155918163988E-2</v>
      </c>
      <c r="N2174" s="182">
        <f>IFERROR(_xll.qlIndexFixing(ONIndex1M,I2174,TRUE,_xll.ohTrigger(RecalcTrigger,Trigger1M)),NA())</f>
        <v>1.1241261528347479E-2</v>
      </c>
      <c r="O2174" s="44">
        <f>IFERROR(_xll.qlIndexFixing(ONIndex3M,I2174,TRUE,_xll.ohTrigger(RecalcTrigger,Trigger3M)),NA())</f>
        <v>1.1422898636741508E-2</v>
      </c>
      <c r="P2174" s="44">
        <f>IFERROR(_xll.qlIndexFixing(ONIndex6M,I2174,TRUE,_xll.ohTrigger(RecalcTrigger,Trigger6M)),NA())</f>
        <v>1.1270923292112656E-2</v>
      </c>
      <c r="Q2174" s="183">
        <f>IFERROR(_xll.qlIndexFixing(ONIndex1Y,I2174,TRUE,_xll.ohTrigger(RecalcTrigger,Trigger1Y)),NA())</f>
        <v>1.1704644750221149E-2</v>
      </c>
    </row>
    <row r="2175" spans="2:17" x14ac:dyDescent="0.2">
      <c r="B2175" s="39" t="s">
        <v>42</v>
      </c>
      <c r="D2175" s="42">
        <f>_xll.qlCalendarAdvance(Calendar,$D2174,B2175,"f",FALSE)</f>
        <v>54841</v>
      </c>
      <c r="E2175" s="177">
        <f>_xll.qlInterestRateIndexValueDate(IndexON,D2175)</f>
        <v>54841</v>
      </c>
      <c r="F2175" s="193">
        <f>IFERROR(_xll.qlIndexFixing(IndexON,D2175,TRUE,_xll.ohTrigger(RecalcTrigger,TriggerON)),NA())</f>
        <v>1.1227015267696316E-2</v>
      </c>
      <c r="H2175" s="42">
        <f>_xll.qlCalendarAdvance(Calendar,$H2174,B2175,"f",FALSE)</f>
        <v>54841</v>
      </c>
      <c r="I2175" s="177">
        <f>_xll.qlInterestRateIndexValueDate(Index1M,$H2175)</f>
        <v>54843</v>
      </c>
      <c r="J2175" s="182">
        <f>IFERROR(_xll.qlIndexFixing(Index1M,$H2175,TRUE,_xll.ohTrigger(RecalcTrigger,Trigger1M)),NA())</f>
        <v>1.1234201663768824E-2</v>
      </c>
      <c r="K2175" s="44">
        <f>IFERROR(_xll.qlIndexFixing(Index3M,H2175,TRUE,_xll.ohTrigger(RecalcTrigger,Trigger3M)),NA())</f>
        <v>1.1405709322688463E-2</v>
      </c>
      <c r="L2175" s="44">
        <f>IFERROR(_xll.qlIndexFixing(Index6M,$H2175,TRUE,_xll.ohTrigger(RecalcTrigger,Trigger6M)),NA())</f>
        <v>1.1256249250733525E-2</v>
      </c>
      <c r="M2175" s="183">
        <f>IFERROR(_xll.qlIndexFixing(Index1Y,$H2175,TRUE,_xll.ohTrigger(RecalcTrigger,Trigger1Y)),NA())</f>
        <v>1.1632697665704662E-2</v>
      </c>
      <c r="N2175" s="182">
        <f>IFERROR(_xll.qlIndexFixing(ONIndex1M,I2175,TRUE,_xll.ohTrigger(RecalcTrigger,Trigger1M)),NA())</f>
        <v>1.1236272808350378E-2</v>
      </c>
      <c r="O2175" s="44">
        <f>IFERROR(_xll.qlIndexFixing(ONIndex3M,I2175,TRUE,_xll.ohTrigger(RecalcTrigger,Trigger3M)),NA())</f>
        <v>1.1418025544092103E-2</v>
      </c>
      <c r="P2175" s="44">
        <f>IFERROR(_xll.qlIndexFixing(ONIndex6M,I2175,TRUE,_xll.ohTrigger(RecalcTrigger,Trigger6M)),NA())</f>
        <v>1.1267383529309782E-2</v>
      </c>
      <c r="Q2175" s="183">
        <f>IFERROR(_xll.qlIndexFixing(ONIndex1Y,I2175,TRUE,_xll.ohTrigger(RecalcTrigger,Trigger1Y)),NA())</f>
        <v>1.1699561037570305E-2</v>
      </c>
    </row>
    <row r="2176" spans="2:17" x14ac:dyDescent="0.2">
      <c r="B2176" s="39" t="s">
        <v>42</v>
      </c>
      <c r="D2176" s="42">
        <f>_xll.qlCalendarAdvance(Calendar,$D2175,B2176,"f",FALSE)</f>
        <v>54848</v>
      </c>
      <c r="E2176" s="177">
        <f>_xll.qlInterestRateIndexValueDate(IndexON,D2176)</f>
        <v>54848</v>
      </c>
      <c r="F2176" s="193">
        <f>IFERROR(_xll.qlIndexFixing(IndexON,D2176,TRUE,_xll.ohTrigger(RecalcTrigger,TriggerON)),NA())</f>
        <v>1.1221888589734164E-2</v>
      </c>
      <c r="H2176" s="42">
        <f>_xll.qlCalendarAdvance(Calendar,$H2175,B2176,"f",FALSE)</f>
        <v>54848</v>
      </c>
      <c r="I2176" s="177">
        <f>_xll.qlInterestRateIndexValueDate(Index1M,$H2176)</f>
        <v>54850</v>
      </c>
      <c r="J2176" s="182">
        <f>IFERROR(_xll.qlIndexFixing(Index1M,$H2176,TRUE,_xll.ohTrigger(RecalcTrigger,Trigger1M)),NA())</f>
        <v>1.1228435810344828E-2</v>
      </c>
      <c r="K2176" s="44">
        <f>IFERROR(_xll.qlIndexFixing(Index3M,H2176,TRUE,_xll.ohTrigger(RecalcTrigger,Trigger3M)),NA())</f>
        <v>1.140020119653244E-2</v>
      </c>
      <c r="L2176" s="44">
        <f>IFERROR(_xll.qlIndexFixing(Index6M,$H2176,TRUE,_xll.ohTrigger(RecalcTrigger,Trigger6M)),NA())</f>
        <v>1.1252442406256592E-2</v>
      </c>
      <c r="M2176" s="183">
        <f>IFERROR(_xll.qlIndexFixing(Index1Y,$H2176,TRUE,_xll.ohTrigger(RecalcTrigger,Trigger1Y)),NA())</f>
        <v>1.1627226945316399E-2</v>
      </c>
      <c r="N2176" s="182">
        <f>IFERROR(_xll.qlIndexFixing(ONIndex1M,I2176,TRUE,_xll.ohTrigger(RecalcTrigger,Trigger1M)),NA())</f>
        <v>1.1231270495066781E-2</v>
      </c>
      <c r="O2176" s="44">
        <f>IFERROR(_xll.qlIndexFixing(ONIndex3M,I2176,TRUE,_xll.ohTrigger(RecalcTrigger,Trigger3M)),NA())</f>
        <v>1.1413139360234581E-2</v>
      </c>
      <c r="P2176" s="44">
        <f>IFERROR(_xll.qlIndexFixing(ONIndex6M,I2176,TRUE,_xll.ohTrigger(RecalcTrigger,Trigger6M)),NA())</f>
        <v>1.1263850901999106E-2</v>
      </c>
      <c r="Q2176" s="183">
        <f>IFERROR(_xll.qlIndexFixing(ONIndex1Y,I2176,TRUE,_xll.ohTrigger(RecalcTrigger,Trigger1Y)),NA())</f>
        <v>1.1694465318683456E-2</v>
      </c>
    </row>
    <row r="2177" spans="2:17" x14ac:dyDescent="0.2">
      <c r="B2177" s="39" t="s">
        <v>42</v>
      </c>
      <c r="D2177" s="42">
        <f>_xll.qlCalendarAdvance(Calendar,$D2176,B2177,"f",FALSE)</f>
        <v>54855</v>
      </c>
      <c r="E2177" s="177">
        <f>_xll.qlInterestRateIndexValueDate(IndexON,D2177)</f>
        <v>54855</v>
      </c>
      <c r="F2177" s="193">
        <f>IFERROR(_xll.qlIndexFixing(IndexON,D2177,TRUE,_xll.ohTrigger(RecalcTrigger,TriggerON)),NA())</f>
        <v>1.1216749093065914E-2</v>
      </c>
      <c r="H2177" s="42">
        <f>_xll.qlCalendarAdvance(Calendar,$H2176,B2177,"f",FALSE)</f>
        <v>54855</v>
      </c>
      <c r="I2177" s="177">
        <f>_xll.qlInterestRateIndexValueDate(Index1M,$H2177)</f>
        <v>54857</v>
      </c>
      <c r="J2177" s="182">
        <f>IFERROR(_xll.qlIndexFixing(Index1M,$H2177,TRUE,_xll.ohTrigger(RecalcTrigger,Trigger1M)),NA())</f>
        <v>1.1223206012874441E-2</v>
      </c>
      <c r="K2177" s="44">
        <f>IFERROR(_xll.qlIndexFixing(Index3M,H2177,TRUE,_xll.ohTrigger(RecalcTrigger,Trigger3M)),NA())</f>
        <v>1.1395209499525395E-2</v>
      </c>
      <c r="L2177" s="44">
        <f>IFERROR(_xll.qlIndexFixing(Index6M,$H2177,TRUE,_xll.ohTrigger(RecalcTrigger,Trigger6M)),NA())</f>
        <v>1.1248990473142617E-2</v>
      </c>
      <c r="M2177" s="183">
        <f>IFERROR(_xll.qlIndexFixing(Index1Y,$H2177,TRUE,_xll.ohTrigger(RecalcTrigger,Trigger1Y)),NA())</f>
        <v>1.1621743743426277E-2</v>
      </c>
      <c r="N2177" s="182">
        <f>IFERROR(_xll.qlIndexFixing(ONIndex1M,I2177,TRUE,_xll.ohTrigger(RecalcTrigger,Trigger1M)),NA())</f>
        <v>1.1226254576426342E-2</v>
      </c>
      <c r="O2177" s="44">
        <f>IFERROR(_xll.qlIndexFixing(ONIndex3M,I2177,TRUE,_xll.ohTrigger(RecalcTrigger,Trigger3M)),NA())</f>
        <v>1.1408240071739684E-2</v>
      </c>
      <c r="P2177" s="44">
        <f>IFERROR(_xll.qlIndexFixing(ONIndex6M,I2177,TRUE,_xll.ohTrigger(RecalcTrigger,Trigger6M)),NA())</f>
        <v>1.1260325434880869E-2</v>
      </c>
      <c r="Q2177" s="183">
        <f>IFERROR(_xll.qlIndexFixing(ONIndex1Y,I2177,TRUE,_xll.ohTrigger(RecalcTrigger,Trigger1Y)),NA())</f>
        <v>1.1689357579891535E-2</v>
      </c>
    </row>
    <row r="2178" spans="2:17" x14ac:dyDescent="0.2">
      <c r="B2178" s="39" t="s">
        <v>42</v>
      </c>
      <c r="D2178" s="42">
        <f>_xll.qlCalendarAdvance(Calendar,$D2177,B2178,"f",FALSE)</f>
        <v>54862</v>
      </c>
      <c r="E2178" s="177">
        <f>_xll.qlInterestRateIndexValueDate(IndexON,D2178)</f>
        <v>54862</v>
      </c>
      <c r="F2178" s="193">
        <f>IFERROR(_xll.qlIndexFixing(IndexON,D2178,TRUE,_xll.ohTrigger(RecalcTrigger,TriggerON)),NA())</f>
        <v>1.1211596767619625E-2</v>
      </c>
      <c r="H2178" s="42">
        <f>_xll.qlCalendarAdvance(Calendar,$H2177,B2178,"f",FALSE)</f>
        <v>54862</v>
      </c>
      <c r="I2178" s="177">
        <f>_xll.qlInterestRateIndexValueDate(Index1M,$H2178)</f>
        <v>54864</v>
      </c>
      <c r="J2178" s="182">
        <f>IFERROR(_xll.qlIndexFixing(Index1M,$H2178,TRUE,_xll.ohTrigger(RecalcTrigger,Trigger1M)),NA())</f>
        <v>1.1218335808220181E-2</v>
      </c>
      <c r="K2178" s="44">
        <f>IFERROR(_xll.qlIndexFixing(Index3M,H2178,TRUE,_xll.ohTrigger(RecalcTrigger,Trigger3M)),NA())</f>
        <v>1.1390204572091164E-2</v>
      </c>
      <c r="L2178" s="44">
        <f>IFERROR(_xll.qlIndexFixing(Index6M,$H2178,TRUE,_xll.ohTrigger(RecalcTrigger,Trigger6M)),NA())</f>
        <v>1.1245546086004959E-2</v>
      </c>
      <c r="M2178" s="183">
        <f>IFERROR(_xll.qlIndexFixing(Index1Y,$H2178,TRUE,_xll.ohTrigger(RecalcTrigger,Trigger1Y)),NA())</f>
        <v>1.1616248046461154E-2</v>
      </c>
      <c r="N2178" s="182">
        <f>IFERROR(_xll.qlIndexFixing(ONIndex1M,I2178,TRUE,_xll.ohTrigger(RecalcTrigger,Trigger1M)),NA())</f>
        <v>1.1221225040438654E-2</v>
      </c>
      <c r="O2178" s="44">
        <f>IFERROR(_xll.qlIndexFixing(ONIndex3M,I2178,TRUE,_xll.ohTrigger(RecalcTrigger,Trigger3M)),NA())</f>
        <v>1.1403327664938345E-2</v>
      </c>
      <c r="P2178" s="44">
        <f>IFERROR(_xll.qlIndexFixing(ONIndex6M,I2178,TRUE,_xll.ohTrigger(RecalcTrigger,Trigger6M)),NA())</f>
        <v>1.1256807152415504E-2</v>
      </c>
      <c r="Q2178" s="183">
        <f>IFERROR(_xll.qlIndexFixing(ONIndex1Y,I2178,TRUE,_xll.ohTrigger(RecalcTrigger,Trigger1Y)),NA())</f>
        <v>1.1684237807845221E-2</v>
      </c>
    </row>
    <row r="2179" spans="2:17" x14ac:dyDescent="0.2">
      <c r="B2179" s="39" t="s">
        <v>42</v>
      </c>
      <c r="D2179" s="42">
        <f>_xll.qlCalendarAdvance(Calendar,$D2178,B2179,"f",FALSE)</f>
        <v>54869</v>
      </c>
      <c r="E2179" s="177">
        <f>_xll.qlInterestRateIndexValueDate(IndexON,D2179)</f>
        <v>54869</v>
      </c>
      <c r="F2179" s="193">
        <f>IFERROR(_xll.qlIndexFixing(IndexON,D2179,TRUE,_xll.ohTrigger(RecalcTrigger,TriggerON)),NA())</f>
        <v>1.1206431603643097E-2</v>
      </c>
      <c r="H2179" s="42">
        <f>_xll.qlCalendarAdvance(Calendar,$H2178,B2179,"f",FALSE)</f>
        <v>54869</v>
      </c>
      <c r="I2179" s="177">
        <f>_xll.qlInterestRateIndexValueDate(Index1M,$H2179)</f>
        <v>54871</v>
      </c>
      <c r="J2179" s="182">
        <f>IFERROR(_xll.qlIndexFixing(Index1M,$H2179,TRUE,_xll.ohTrigger(RecalcTrigger,Trigger1M)),NA())</f>
        <v>1.1213265323185839E-2</v>
      </c>
      <c r="K2179" s="44">
        <f>IFERROR(_xll.qlIndexFixing(Index3M,H2179,TRUE,_xll.ohTrigger(RecalcTrigger,Trigger3M)),NA())</f>
        <v>1.1385186400677105E-2</v>
      </c>
      <c r="L2179" s="44">
        <f>IFERROR(_xll.qlIndexFixing(Index6M,$H2179,TRUE,_xll.ohTrigger(RecalcTrigger,Trigger6M)),NA())</f>
        <v>1.1242109269608324E-2</v>
      </c>
      <c r="M2179" s="183">
        <f>IFERROR(_xll.qlIndexFixing(Index1Y,$H2179,TRUE,_xll.ohTrigger(RecalcTrigger,Trigger1Y)),NA())</f>
        <v>1.1610739840848542E-2</v>
      </c>
      <c r="N2179" s="182">
        <f>IFERROR(_xll.qlIndexFixing(ONIndex1M,I2179,TRUE,_xll.ohTrigger(RecalcTrigger,Trigger1M)),NA())</f>
        <v>1.1216181875193243E-2</v>
      </c>
      <c r="O2179" s="44">
        <f>IFERROR(_xll.qlIndexFixing(ONIndex3M,I2179,TRUE,_xll.ohTrigger(RecalcTrigger,Trigger3M)),NA())</f>
        <v>1.13984021261615E-2</v>
      </c>
      <c r="P2179" s="44">
        <f>IFERROR(_xll.qlIndexFixing(ONIndex6M,I2179,TRUE,_xll.ohTrigger(RecalcTrigger,Trigger6M)),NA())</f>
        <v>1.1253296079622999E-2</v>
      </c>
      <c r="Q2179" s="183">
        <f>IFERROR(_xll.qlIndexFixing(ONIndex1Y,I2179,TRUE,_xll.ohTrigger(RecalcTrigger,Trigger1Y)),NA())</f>
        <v>1.1679105988715577E-2</v>
      </c>
    </row>
    <row r="2180" spans="2:17" x14ac:dyDescent="0.2">
      <c r="B2180" s="39" t="s">
        <v>42</v>
      </c>
      <c r="D2180" s="42">
        <f>_xll.qlCalendarAdvance(Calendar,$D2179,B2180,"f",FALSE)</f>
        <v>54876</v>
      </c>
      <c r="E2180" s="177">
        <f>_xll.qlInterestRateIndexValueDate(IndexON,D2180)</f>
        <v>54876</v>
      </c>
      <c r="F2180" s="193">
        <f>IFERROR(_xll.qlIndexFixing(IndexON,D2180,TRUE,_xll.ohTrigger(RecalcTrigger,TriggerON)),NA())</f>
        <v>1.1201253591224258E-2</v>
      </c>
      <c r="H2180" s="42">
        <f>_xll.qlCalendarAdvance(Calendar,$H2179,B2180,"f",FALSE)</f>
        <v>54876</v>
      </c>
      <c r="I2180" s="177">
        <f>_xll.qlInterestRateIndexValueDate(Index1M,$H2180)</f>
        <v>54878</v>
      </c>
      <c r="J2180" s="182">
        <f>IFERROR(_xll.qlIndexFixing(Index1M,$H2180,TRUE,_xll.ohTrigger(RecalcTrigger,Trigger1M)),NA())</f>
        <v>1.1208750566802525E-2</v>
      </c>
      <c r="K2180" s="44">
        <f>IFERROR(_xll.qlIndexFixing(Index3M,H2180,TRUE,_xll.ohTrigger(RecalcTrigger,Trigger3M)),NA())</f>
        <v>1.1380337157928102E-2</v>
      </c>
      <c r="L2180" s="44">
        <f>IFERROR(_xll.qlIndexFixing(Index6M,$H2180,TRUE,_xll.ohTrigger(RecalcTrigger,Trigger6M)),NA())</f>
        <v>1.1238881759748031E-2</v>
      </c>
      <c r="M2180" s="183">
        <f>IFERROR(_xll.qlIndexFixing(Index1Y,$H2180,TRUE,_xll.ohTrigger(RecalcTrigger,Trigger1Y)),NA())</f>
        <v>1.1605435316936542E-2</v>
      </c>
      <c r="N2180" s="182">
        <f>IFERROR(_xll.qlIndexFixing(ONIndex1M,I2180,TRUE,_xll.ohTrigger(RecalcTrigger,Trigger1M)),NA())</f>
        <v>1.1211125068539829E-2</v>
      </c>
      <c r="O2180" s="44">
        <f>IFERROR(_xll.qlIndexFixing(ONIndex3M,I2180,TRUE,_xll.ohTrigger(RecalcTrigger,Trigger3M)),NA())</f>
        <v>1.1393463442139762E-2</v>
      </c>
      <c r="P2180" s="44">
        <f>IFERROR(_xll.qlIndexFixing(ONIndex6M,I2180,TRUE,_xll.ohTrigger(RecalcTrigger,Trigger6M)),NA())</f>
        <v>1.1249792240803913E-2</v>
      </c>
      <c r="Q2180" s="183">
        <f>IFERROR(_xll.qlIndexFixing(ONIndex1Y,I2180,TRUE,_xll.ohTrigger(RecalcTrigger,Trigger1Y)),NA())</f>
        <v>1.1673962108833535E-2</v>
      </c>
    </row>
    <row r="2181" spans="2:17" x14ac:dyDescent="0.2">
      <c r="B2181" s="39" t="s">
        <v>42</v>
      </c>
      <c r="D2181" s="42">
        <f>_xll.qlCalendarAdvance(Calendar,$D2180,B2181,"f",FALSE)</f>
        <v>54883</v>
      </c>
      <c r="E2181" s="177">
        <f>_xll.qlInterestRateIndexValueDate(IndexON,D2181)</f>
        <v>54883</v>
      </c>
      <c r="F2181" s="193">
        <f>IFERROR(_xll.qlIndexFixing(IndexON,D2181,TRUE,_xll.ohTrigger(RecalcTrigger,TriggerON)),NA())</f>
        <v>1.1196062720371103E-2</v>
      </c>
      <c r="H2181" s="42">
        <f>_xll.qlCalendarAdvance(Calendar,$H2180,B2181,"f",FALSE)</f>
        <v>54883</v>
      </c>
      <c r="I2181" s="177">
        <f>_xll.qlInterestRateIndexValueDate(Index1M,$H2181)</f>
        <v>54885</v>
      </c>
      <c r="J2181" s="182">
        <f>IFERROR(_xll.qlIndexFixing(Index1M,$H2181,TRUE,_xll.ohTrigger(RecalcTrigger,Trigger1M)),NA())</f>
        <v>1.1203083325286023E-2</v>
      </c>
      <c r="K2181" s="44">
        <f>IFERROR(_xll.qlIndexFixing(Index3M,H2181,TRUE,_xll.ohTrigger(RecalcTrigger,Trigger3M)),NA())</f>
        <v>1.1375293567569559E-2</v>
      </c>
      <c r="L2181" s="44">
        <f>IFERROR(_xll.qlIndexFixing(Index6M,$H2181,TRUE,_xll.ohTrigger(RecalcTrigger,Trigger6M)),NA())</f>
        <v>1.1235458820420641E-2</v>
      </c>
      <c r="M2181" s="183">
        <f>IFERROR(_xll.qlIndexFixing(Index1Y,$H2181,TRUE,_xll.ohTrigger(RecalcTrigger,Trigger1Y)),NA())</f>
        <v>1.1599685849397044E-2</v>
      </c>
      <c r="N2181" s="182">
        <f>IFERROR(_xll.qlIndexFixing(ONIndex1M,I2181,TRUE,_xll.ohTrigger(RecalcTrigger,Trigger1M)),NA())</f>
        <v>1.1204603396457458E-2</v>
      </c>
      <c r="O2181" s="44">
        <f>IFERROR(_xll.qlIndexFixing(ONIndex3M,I2181,TRUE,_xll.ohTrigger(RecalcTrigger,Trigger3M)),NA())</f>
        <v>1.1387094367831807E-2</v>
      </c>
      <c r="P2181" s="44">
        <f>IFERROR(_xll.qlIndexFixing(ONIndex6M,I2181,TRUE,_xll.ohTrigger(RecalcTrigger,Trigger6M)),NA())</f>
        <v>1.1245297974644686E-2</v>
      </c>
      <c r="Q2181" s="183">
        <f>IFERROR(_xll.qlIndexFixing(ONIndex1Y,I2181,TRUE,_xll.ohTrigger(RecalcTrigger,Trigger1Y)),NA())</f>
        <v>1.1667330805487097E-2</v>
      </c>
    </row>
    <row r="2182" spans="2:17" x14ac:dyDescent="0.2">
      <c r="B2182" s="39" t="s">
        <v>42</v>
      </c>
      <c r="D2182" s="42">
        <f>_xll.qlCalendarAdvance(Calendar,$D2181,B2182,"f",FALSE)</f>
        <v>54890</v>
      </c>
      <c r="E2182" s="177">
        <f>_xll.qlInterestRateIndexValueDate(IndexON,D2182)</f>
        <v>54890</v>
      </c>
      <c r="F2182" s="193">
        <f>IFERROR(_xll.qlIndexFixing(IndexON,D2182,TRUE,_xll.ohTrigger(RecalcTrigger,TriggerON)),NA())</f>
        <v>1.1190858981171559E-2</v>
      </c>
      <c r="H2182" s="42">
        <f>_xll.qlCalendarAdvance(Calendar,$H2181,B2182,"f",FALSE)</f>
        <v>54890</v>
      </c>
      <c r="I2182" s="177">
        <f>_xll.qlInterestRateIndexValueDate(Index1M,$H2182)</f>
        <v>54892</v>
      </c>
      <c r="J2182" s="182">
        <f>IFERROR(_xll.qlIndexFixing(Index1M,$H2182,TRUE,_xll.ohTrigger(RecalcTrigger,Trigger1M)),NA())</f>
        <v>1.1197971788464711E-2</v>
      </c>
      <c r="K2182" s="44">
        <f>IFERROR(_xll.qlIndexFixing(Index3M,H2182,TRUE,_xll.ohTrigger(RecalcTrigger,Trigger3M)),NA())</f>
        <v>1.1370236693888442E-2</v>
      </c>
      <c r="L2182" s="44">
        <f>IFERROR(_xll.qlIndexFixing(Index6M,$H2182,TRUE,_xll.ohTrigger(RecalcTrigger,Trigger6M)),NA())</f>
        <v>1.1232043520003522E-2</v>
      </c>
      <c r="M2182" s="183">
        <f>IFERROR(_xll.qlIndexFixing(Index1Y,$H2182,TRUE,_xll.ohTrigger(RecalcTrigger,Trigger1Y)),NA())</f>
        <v>1.1594140036417349E-2</v>
      </c>
      <c r="N2182" s="182">
        <f>IFERROR(_xll.qlIndexFixing(ONIndex1M,I2182,TRUE,_xll.ohTrigger(RecalcTrigger,Trigger1M)),NA())</f>
        <v>1.1200970483606909E-2</v>
      </c>
      <c r="O2182" s="44">
        <f>IFERROR(_xll.qlIndexFixing(ONIndex3M,I2182,TRUE,_xll.ohTrigger(RecalcTrigger,Trigger3M)),NA())</f>
        <v>1.1383546583445536E-2</v>
      </c>
      <c r="P2182" s="44">
        <f>IFERROR(_xll.qlIndexFixing(ONIndex6M,I2182,TRUE,_xll.ohTrigger(RecalcTrigger,Trigger6M)),NA())</f>
        <v>1.124280636428665E-2</v>
      </c>
      <c r="Q2182" s="183">
        <f>IFERROR(_xll.qlIndexFixing(ONIndex1Y,I2182,TRUE,_xll.ohTrigger(RecalcTrigger,Trigger1Y)),NA())</f>
        <v>1.1663638112855423E-2</v>
      </c>
    </row>
    <row r="2183" spans="2:17" x14ac:dyDescent="0.2">
      <c r="B2183" s="39" t="s">
        <v>42</v>
      </c>
      <c r="D2183" s="42">
        <f>_xll.qlCalendarAdvance(Calendar,$D2182,B2183,"f",FALSE)</f>
        <v>54897</v>
      </c>
      <c r="E2183" s="177">
        <f>_xll.qlInterestRateIndexValueDate(IndexON,D2183)</f>
        <v>54897</v>
      </c>
      <c r="F2183" s="193">
        <f>IFERROR(_xll.qlIndexFixing(IndexON,D2183,TRUE,_xll.ohTrigger(RecalcTrigger,TriggerON)),NA())</f>
        <v>1.1185642363873427E-2</v>
      </c>
      <c r="H2183" s="42">
        <f>_xll.qlCalendarAdvance(Calendar,$H2182,B2183,"f",FALSE)</f>
        <v>54897</v>
      </c>
      <c r="I2183" s="177">
        <f>_xll.qlInterestRateIndexValueDate(Index1M,$H2183)</f>
        <v>54899</v>
      </c>
      <c r="J2183" s="182">
        <f>IFERROR(_xll.qlIndexFixing(Index1M,$H2183,TRUE,_xll.ohTrigger(RecalcTrigger,Trigger1M)),NA())</f>
        <v>1.1192846543758572E-2</v>
      </c>
      <c r="K2183" s="44">
        <f>IFERROR(_xll.qlIndexFixing(Index3M,H2183,TRUE,_xll.ohTrigger(RecalcTrigger,Trigger3M)),NA())</f>
        <v>1.1365166523334273E-2</v>
      </c>
      <c r="L2183" s="44">
        <f>IFERROR(_xll.qlIndexFixing(Index6M,$H2183,TRUE,_xll.ohTrigger(RecalcTrigger,Trigger6M)),NA())</f>
        <v>1.1228635883255445E-2</v>
      </c>
      <c r="M2183" s="183">
        <f>IFERROR(_xll.qlIndexFixing(Index1Y,$H2183,TRUE,_xll.ohTrigger(RecalcTrigger,Trigger1Y)),NA())</f>
        <v>1.1588581660509422E-2</v>
      </c>
      <c r="N2183" s="182">
        <f>IFERROR(_xll.qlIndexFixing(ONIndex1M,I2183,TRUE,_xll.ohTrigger(RecalcTrigger,Trigger1M)),NA())</f>
        <v>1.119587268126665E-2</v>
      </c>
      <c r="O2183" s="44">
        <f>IFERROR(_xll.qlIndexFixing(ONIndex3M,I2183,TRUE,_xll.ohTrigger(RecalcTrigger,Trigger3M)),NA())</f>
        <v>1.1378568381674725E-2</v>
      </c>
      <c r="P2183" s="44">
        <f>IFERROR(_xll.qlIndexFixing(ONIndex6M,I2183,TRUE,_xll.ohTrigger(RecalcTrigger,Trigger6M)),NA())</f>
        <v>1.1239324375829085E-2</v>
      </c>
      <c r="Q2183" s="183">
        <f>IFERROR(_xll.qlIndexFixing(ONIndex1Y,I2183,TRUE,_xll.ohTrigger(RecalcTrigger,Trigger1Y)),NA())</f>
        <v>1.1658457969341285E-2</v>
      </c>
    </row>
    <row r="2184" spans="2:17" x14ac:dyDescent="0.2">
      <c r="B2184" s="39" t="s">
        <v>42</v>
      </c>
      <c r="D2184" s="42">
        <f>_xll.qlCalendarAdvance(Calendar,$D2183,B2184,"f",FALSE)</f>
        <v>54904</v>
      </c>
      <c r="E2184" s="177">
        <f>_xll.qlInterestRateIndexValueDate(IndexON,D2184)</f>
        <v>54904</v>
      </c>
      <c r="F2184" s="193">
        <f>IFERROR(_xll.qlIndexFixing(IndexON,D2184,TRUE,_xll.ohTrigger(RecalcTrigger,TriggerON)),NA())</f>
        <v>1.1180412858404765E-2</v>
      </c>
      <c r="H2184" s="42">
        <f>_xll.qlCalendarAdvance(Calendar,$H2183,B2184,"f",FALSE)</f>
        <v>54904</v>
      </c>
      <c r="I2184" s="177">
        <f>_xll.qlInterestRateIndexValueDate(Index1M,$H2184)</f>
        <v>54906</v>
      </c>
      <c r="J2184" s="182">
        <f>IFERROR(_xll.qlIndexFixing(Index1M,$H2184,TRUE,_xll.ohTrigger(RecalcTrigger,Trigger1M)),NA())</f>
        <v>1.1187707579197181E-2</v>
      </c>
      <c r="K2184" s="44">
        <f>IFERROR(_xll.qlIndexFixing(Index3M,H2184,TRUE,_xll.ohTrigger(RecalcTrigger,Trigger3M)),NA())</f>
        <v>1.1360083042350424E-2</v>
      </c>
      <c r="L2184" s="44">
        <f>IFERROR(_xll.qlIndexFixing(Index6M,$H2184,TRUE,_xll.ohTrigger(RecalcTrigger,Trigger6M)),NA())</f>
        <v>1.1225235934936934E-2</v>
      </c>
      <c r="M2184" s="183">
        <f>IFERROR(_xll.qlIndexFixing(Index1Y,$H2184,TRUE,_xll.ohTrigger(RecalcTrigger,Trigger1Y)),NA())</f>
        <v>1.1583010708105157E-2</v>
      </c>
      <c r="N2184" s="182">
        <f>IFERROR(_xll.qlIndexFixing(ONIndex1M,I2184,TRUE,_xll.ohTrigger(RecalcTrigger,Trigger1M)),NA())</f>
        <v>1.1190761189636689E-2</v>
      </c>
      <c r="O2184" s="44">
        <f>IFERROR(_xll.qlIndexFixing(ONIndex3M,I2184,TRUE,_xll.ohTrigger(RecalcTrigger,Trigger3M)),NA())</f>
        <v>1.1373576980222566E-2</v>
      </c>
      <c r="P2184" s="44">
        <f>IFERROR(_xll.qlIndexFixing(ONIndex6M,I2184,TRUE,_xll.ohTrigger(RecalcTrigger,Trigger6M)),NA())</f>
        <v>1.1235849720145907E-2</v>
      </c>
      <c r="Q2184" s="183">
        <f>IFERROR(_xll.qlIndexFixing(ONIndex1Y,I2184,TRUE,_xll.ohTrigger(RecalcTrigger,Trigger1Y)),NA())</f>
        <v>1.165326571071823E-2</v>
      </c>
    </row>
    <row r="2185" spans="2:17" x14ac:dyDescent="0.2">
      <c r="B2185" s="39" t="s">
        <v>42</v>
      </c>
      <c r="D2185" s="42">
        <f>_xll.qlCalendarAdvance(Calendar,$D2184,B2185,"f",FALSE)</f>
        <v>54911</v>
      </c>
      <c r="E2185" s="177">
        <f>_xll.qlInterestRateIndexValueDate(IndexON,D2185)</f>
        <v>54911</v>
      </c>
      <c r="F2185" s="193">
        <f>IFERROR(_xll.qlIndexFixing(IndexON,D2185,TRUE,_xll.ohTrigger(RecalcTrigger,TriggerON)),NA())</f>
        <v>1.11751704548535E-2</v>
      </c>
      <c r="H2185" s="42">
        <f>_xll.qlCalendarAdvance(Calendar,$H2184,B2185,"f",FALSE)</f>
        <v>54911</v>
      </c>
      <c r="I2185" s="177">
        <f>_xll.qlInterestRateIndexValueDate(Index1M,$H2185)</f>
        <v>54913</v>
      </c>
      <c r="J2185" s="182">
        <f>IFERROR(_xll.qlIndexFixing(Index1M,$H2185,TRUE,_xll.ohTrigger(RecalcTrigger,Trigger1M)),NA())</f>
        <v>1.1182554882795126E-2</v>
      </c>
      <c r="K2185" s="44">
        <f>IFERROR(_xll.qlIndexFixing(Index3M,H2185,TRUE,_xll.ohTrigger(RecalcTrigger,Trigger3M)),NA())</f>
        <v>1.1354798489650477E-2</v>
      </c>
      <c r="L2185" s="44">
        <f>IFERROR(_xll.qlIndexFixing(Index6M,$H2185,TRUE,_xll.ohTrigger(RecalcTrigger,Trigger6M)),NA())</f>
        <v>1.1221648743424897E-2</v>
      </c>
      <c r="M2185" s="183">
        <f>IFERROR(_xll.qlIndexFixing(Index1Y,$H2185,TRUE,_xll.ohTrigger(RecalcTrigger,Trigger1Y)),NA())</f>
        <v>1.1577427165637106E-2</v>
      </c>
      <c r="N2185" s="182">
        <f>IFERROR(_xll.qlIndexFixing(ONIndex1M,I2185,TRUE,_xll.ohTrigger(RecalcTrigger,Trigger1M)),NA())</f>
        <v>1.1185635996806553E-2</v>
      </c>
      <c r="O2185" s="44">
        <f>IFERROR(_xll.qlIndexFixing(ONIndex3M,I2185,TRUE,_xll.ohTrigger(RecalcTrigger,Trigger3M)),NA())</f>
        <v>1.1368572365579865E-2</v>
      </c>
      <c r="P2185" s="44">
        <f>IFERROR(_xll.qlIndexFixing(ONIndex6M,I2185,TRUE,_xll.ohTrigger(RecalcTrigger,Trigger6M)),NA())</f>
        <v>1.1232382421937359E-2</v>
      </c>
      <c r="Q2185" s="183">
        <f>IFERROR(_xll.qlIndexFixing(ONIndex1Y,I2185,TRUE,_xll.ohTrigger(RecalcTrigger,Trigger1Y)),NA())</f>
        <v>1.164806132339713E-2</v>
      </c>
    </row>
    <row r="2186" spans="2:17" x14ac:dyDescent="0.2">
      <c r="B2186" s="39" t="s">
        <v>42</v>
      </c>
      <c r="D2186" s="42">
        <f>_xll.qlCalendarAdvance(Calendar,$D2185,B2186,"f",FALSE)</f>
        <v>54918</v>
      </c>
      <c r="E2186" s="177">
        <f>_xll.qlInterestRateIndexValueDate(IndexON,D2186)</f>
        <v>54918</v>
      </c>
      <c r="F2186" s="193">
        <f>IFERROR(_xll.qlIndexFixing(IndexON,D2186,TRUE,_xll.ohTrigger(RecalcTrigger,TriggerON)),NA())</f>
        <v>1.1169915143467435E-2</v>
      </c>
      <c r="H2186" s="42">
        <f>_xll.qlCalendarAdvance(Calendar,$H2185,B2186,"f",FALSE)</f>
        <v>54918</v>
      </c>
      <c r="I2186" s="177">
        <f>_xll.qlInterestRateIndexValueDate(Index1M,$H2186)</f>
        <v>54920</v>
      </c>
      <c r="J2186" s="182">
        <f>IFERROR(_xll.qlIndexFixing(Index1M,$H2186,TRUE,_xll.ohTrigger(RecalcTrigger,Trigger1M)),NA())</f>
        <v>1.1177388442581981E-2</v>
      </c>
      <c r="K2186" s="44">
        <f>IFERROR(_xll.qlIndexFixing(Index3M,H2186,TRUE,_xll.ohTrigger(RecalcTrigger,Trigger3M)),NA())</f>
        <v>1.1349687230901188E-2</v>
      </c>
      <c r="L2186" s="44">
        <f>IFERROR(_xll.qlIndexFixing(Index6M,$H2186,TRUE,_xll.ohTrigger(RecalcTrigger,Trigger6M)),NA())</f>
        <v>1.1218265615538245E-2</v>
      </c>
      <c r="M2186" s="183">
        <f>IFERROR(_xll.qlIndexFixing(Index1Y,$H2186,TRUE,_xll.ohTrigger(RecalcTrigger,Trigger1Y)),NA())</f>
        <v>1.1571831019538041E-2</v>
      </c>
      <c r="N2186" s="182">
        <f>IFERROR(_xll.qlIndexFixing(ONIndex1M,I2186,TRUE,_xll.ohTrigger(RecalcTrigger,Trigger1M)),NA())</f>
        <v>1.1180497090785835E-2</v>
      </c>
      <c r="O2186" s="44">
        <f>IFERROR(_xll.qlIndexFixing(ONIndex3M,I2186,TRUE,_xll.ohTrigger(RecalcTrigger,Trigger3M)),NA())</f>
        <v>1.1363554524157493E-2</v>
      </c>
      <c r="P2186" s="44">
        <f>IFERROR(_xll.qlIndexFixing(ONIndex6M,I2186,TRUE,_xll.ohTrigger(RecalcTrigger,Trigger6M)),NA())</f>
        <v>1.1228922505663874E-2</v>
      </c>
      <c r="Q2186" s="183">
        <f>IFERROR(_xll.qlIndexFixing(ONIndex1Y,I2186,TRUE,_xll.ohTrigger(RecalcTrigger,Trigger1Y)),NA())</f>
        <v>1.1642844793628981E-2</v>
      </c>
    </row>
    <row r="2187" spans="2:17" x14ac:dyDescent="0.2">
      <c r="B2187" s="39" t="s">
        <v>42</v>
      </c>
      <c r="D2187" s="42">
        <f>_xll.qlCalendarAdvance(Calendar,$D2186,B2187,"f",FALSE)</f>
        <v>54925</v>
      </c>
      <c r="E2187" s="177">
        <f>_xll.qlInterestRateIndexValueDate(IndexON,D2187)</f>
        <v>54925</v>
      </c>
      <c r="F2187" s="193">
        <f>IFERROR(_xll.qlIndexFixing(IndexON,D2187,TRUE,_xll.ohTrigger(RecalcTrigger,TriggerON)),NA())</f>
        <v>1.1164646914174625E-2</v>
      </c>
      <c r="H2187" s="42">
        <f>_xll.qlCalendarAdvance(Calendar,$H2186,B2187,"f",FALSE)</f>
        <v>54925</v>
      </c>
      <c r="I2187" s="177">
        <f>_xll.qlInterestRateIndexValueDate(Index1M,$H2187)</f>
        <v>54927</v>
      </c>
      <c r="J2187" s="182">
        <f>IFERROR(_xll.qlIndexFixing(Index1M,$H2187,TRUE,_xll.ohTrigger(RecalcTrigger,Trigger1M)),NA())</f>
        <v>1.1172208246579829E-2</v>
      </c>
      <c r="K2187" s="44">
        <f>IFERROR(_xll.qlIndexFixing(Index3M,H2187,TRUE,_xll.ohTrigger(RecalcTrigger,Trigger3M)),NA())</f>
        <v>1.1344562619752712E-2</v>
      </c>
      <c r="L2187" s="44">
        <f>IFERROR(_xll.qlIndexFixing(Index6M,$H2187,TRUE,_xll.ohTrigger(RecalcTrigger,Trigger6M)),NA())</f>
        <v>1.121489025648577E-2</v>
      </c>
      <c r="M2187" s="183">
        <f>IFERROR(_xll.qlIndexFixing(Index1Y,$H2187,TRUE,_xll.ohTrigger(RecalcTrigger,Trigger1Y)),NA())</f>
        <v>1.1566222256242263E-2</v>
      </c>
      <c r="N2187" s="182">
        <f>IFERROR(_xll.qlIndexFixing(ONIndex1M,I2187,TRUE,_xll.ohTrigger(RecalcTrigger,Trigger1M)),NA())</f>
        <v>1.1175344459743997E-2</v>
      </c>
      <c r="O2187" s="44">
        <f>IFERROR(_xll.qlIndexFixing(ONIndex3M,I2187,TRUE,_xll.ohTrigger(RecalcTrigger,Trigger3M)),NA())</f>
        <v>1.1358523442286383E-2</v>
      </c>
      <c r="P2187" s="44">
        <f>IFERROR(_xll.qlIndexFixing(ONIndex6M,I2187,TRUE,_xll.ohTrigger(RecalcTrigger,Trigger6M)),NA())</f>
        <v>1.1225469996185566E-2</v>
      </c>
      <c r="Q2187" s="183">
        <f>IFERROR(_xll.qlIndexFixing(ONIndex1Y,I2187,TRUE,_xll.ohTrigger(RecalcTrigger,Trigger1Y)),NA())</f>
        <v>1.1637616107984528E-2</v>
      </c>
    </row>
    <row r="2188" spans="2:17" x14ac:dyDescent="0.2">
      <c r="B2188" s="39" t="s">
        <v>42</v>
      </c>
      <c r="D2188" s="42">
        <f>_xll.qlCalendarAdvance(Calendar,$D2187,B2188,"f",FALSE)</f>
        <v>54932</v>
      </c>
      <c r="E2188" s="177">
        <f>_xll.qlInterestRateIndexValueDate(IndexON,D2188)</f>
        <v>54932</v>
      </c>
      <c r="F2188" s="193">
        <f>IFERROR(_xll.qlIndexFixing(IndexON,D2188,TRUE,_xll.ohTrigger(RecalcTrigger,TriggerON)),NA())</f>
        <v>1.1159365757063E-2</v>
      </c>
      <c r="H2188" s="42">
        <f>_xll.qlCalendarAdvance(Calendar,$H2187,B2188,"f",FALSE)</f>
        <v>54932</v>
      </c>
      <c r="I2188" s="177">
        <f>_xll.qlInterestRateIndexValueDate(Index1M,$H2188)</f>
        <v>54934</v>
      </c>
      <c r="J2188" s="182">
        <f>IFERROR(_xll.qlIndexFixing(Index1M,$H2188,TRUE,_xll.ohTrigger(RecalcTrigger,Trigger1M)),NA())</f>
        <v>1.1167014282808252E-2</v>
      </c>
      <c r="K2188" s="44">
        <f>IFERROR(_xll.qlIndexFixing(Index3M,H2188,TRUE,_xll.ohTrigger(RecalcTrigger,Trigger3M)),NA())</f>
        <v>1.1339424642654149E-2</v>
      </c>
      <c r="L2188" s="44">
        <f>IFERROR(_xll.qlIndexFixing(Index6M,$H2188,TRUE,_xll.ohTrigger(RecalcTrigger,Trigger6M)),NA())</f>
        <v>1.1211522691027452E-2</v>
      </c>
      <c r="M2188" s="183">
        <f>IFERROR(_xll.qlIndexFixing(Index1Y,$H2188,TRUE,_xll.ohTrigger(RecalcTrigger,Trigger1Y)),NA())</f>
        <v>1.1560600862184951E-2</v>
      </c>
      <c r="N2188" s="182">
        <f>IFERROR(_xll.qlIndexFixing(ONIndex1M,I2188,TRUE,_xll.ohTrigger(RecalcTrigger,Trigger1M)),NA())</f>
        <v>1.1170178091370886E-2</v>
      </c>
      <c r="O2188" s="44">
        <f>IFERROR(_xll.qlIndexFixing(ONIndex3M,I2188,TRUE,_xll.ohTrigger(RecalcTrigger,Trigger3M)),NA())</f>
        <v>1.1353479106537279E-2</v>
      </c>
      <c r="P2188" s="44">
        <f>IFERROR(_xll.qlIndexFixing(ONIndex6M,I2188,TRUE,_xll.ohTrigger(RecalcTrigger,Trigger6M)),NA())</f>
        <v>1.1222024918042806E-2</v>
      </c>
      <c r="Q2188" s="183">
        <f>IFERROR(_xll.qlIndexFixing(ONIndex1Y,I2188,TRUE,_xll.ohTrigger(RecalcTrigger,Trigger1Y)),NA())</f>
        <v>1.1632375252554894E-2</v>
      </c>
    </row>
    <row r="2189" spans="2:17" x14ac:dyDescent="0.2">
      <c r="B2189" s="39" t="s">
        <v>42</v>
      </c>
      <c r="D2189" s="42">
        <f>_xll.qlCalendarAdvance(Calendar,$D2188,B2189,"f",FALSE)</f>
        <v>54939</v>
      </c>
      <c r="E2189" s="177">
        <f>_xll.qlInterestRateIndexValueDate(IndexON,D2189)</f>
        <v>54939</v>
      </c>
      <c r="F2189" s="193">
        <f>IFERROR(_xll.qlIndexFixing(IndexON,D2189,TRUE,_xll.ohTrigger(RecalcTrigger,TriggerON)),NA())</f>
        <v>1.115407166238036E-2</v>
      </c>
      <c r="H2189" s="42">
        <f>_xll.qlCalendarAdvance(Calendar,$H2188,B2189,"f",FALSE)</f>
        <v>54939</v>
      </c>
      <c r="I2189" s="177">
        <f>_xll.qlInterestRateIndexValueDate(Index1M,$H2189)</f>
        <v>54941</v>
      </c>
      <c r="J2189" s="182">
        <f>IFERROR(_xll.qlIndexFixing(Index1M,$H2189,TRUE,_xll.ohTrigger(RecalcTrigger,Trigger1M)),NA())</f>
        <v>1.116180653929183E-2</v>
      </c>
      <c r="K2189" s="44">
        <f>IFERROR(_xll.qlIndexFixing(Index3M,H2189,TRUE,_xll.ohTrigger(RecalcTrigger,Trigger3M)),NA())</f>
        <v>1.1334273286053733E-2</v>
      </c>
      <c r="L2189" s="44">
        <f>IFERROR(_xll.qlIndexFixing(Index6M,$H2189,TRUE,_xll.ohTrigger(RecalcTrigger,Trigger6M)),NA())</f>
        <v>1.1208352386387758E-2</v>
      </c>
      <c r="M2189" s="183">
        <f>IFERROR(_xll.qlIndexFixing(Index1Y,$H2189,TRUE,_xll.ohTrigger(RecalcTrigger,Trigger1Y)),NA())</f>
        <v>1.1554966823801506E-2</v>
      </c>
      <c r="N2189" s="182">
        <f>IFERROR(_xll.qlIndexFixing(ONIndex1M,I2189,TRUE,_xll.ohTrigger(RecalcTrigger,Trigger1M)),NA())</f>
        <v>1.1164997973995838E-2</v>
      </c>
      <c r="O2189" s="44">
        <f>IFERROR(_xll.qlIndexFixing(ONIndex3M,I2189,TRUE,_xll.ohTrigger(RecalcTrigger,Trigger3M)),NA())</f>
        <v>1.1348421503321049E-2</v>
      </c>
      <c r="P2189" s="44">
        <f>IFERROR(_xll.qlIndexFixing(ONIndex6M,I2189,TRUE,_xll.ohTrigger(RecalcTrigger,Trigger6M)),NA())</f>
        <v>1.1218587296095706E-2</v>
      </c>
      <c r="Q2189" s="183">
        <f>IFERROR(_xll.qlIndexFixing(ONIndex1Y,I2189,TRUE,_xll.ohTrigger(RecalcTrigger,Trigger1Y)),NA())</f>
        <v>1.1627122214070695E-2</v>
      </c>
    </row>
    <row r="2190" spans="2:17" x14ac:dyDescent="0.2">
      <c r="B2190" s="39" t="s">
        <v>42</v>
      </c>
      <c r="D2190" s="42">
        <f>_xll.qlCalendarAdvance(Calendar,$D2189,B2190,"f",FALSE)</f>
        <v>54946</v>
      </c>
      <c r="E2190" s="177">
        <f>_xll.qlInterestRateIndexValueDate(IndexON,D2190)</f>
        <v>54946</v>
      </c>
      <c r="F2190" s="193">
        <f>IFERROR(_xll.qlIndexFixing(IndexON,D2190,TRUE,_xll.ohTrigger(RecalcTrigger,TriggerON)),NA())</f>
        <v>1.1148764620214635E-2</v>
      </c>
      <c r="H2190" s="42">
        <f>_xll.qlCalendarAdvance(Calendar,$H2189,B2190,"f",FALSE)</f>
        <v>54946</v>
      </c>
      <c r="I2190" s="177">
        <f>_xll.qlInterestRateIndexValueDate(Index1M,$H2190)</f>
        <v>54948</v>
      </c>
      <c r="J2190" s="182">
        <f>IFERROR(_xll.qlIndexFixing(Index1M,$H2190,TRUE,_xll.ohTrigger(RecalcTrigger,Trigger1M)),NA())</f>
        <v>1.115658500405764E-2</v>
      </c>
      <c r="K2190" s="44">
        <f>IFERROR(_xll.qlIndexFixing(Index3M,H2190,TRUE,_xll.ohTrigger(RecalcTrigger,Trigger3M)),NA())</f>
        <v>1.1329108536401433E-2</v>
      </c>
      <c r="L2190" s="44">
        <f>IFERROR(_xll.qlIndexFixing(Index6M,$H2190,TRUE,_xll.ohTrigger(RecalcTrigger,Trigger6M)),NA())</f>
        <v>1.1204999088604922E-2</v>
      </c>
      <c r="M2190" s="183">
        <f>IFERROR(_xll.qlIndexFixing(Index1Y,$H2190,TRUE,_xll.ohTrigger(RecalcTrigger,Trigger1Y)),NA())</f>
        <v>1.1549320127527983E-2</v>
      </c>
      <c r="N2190" s="182">
        <f>IFERROR(_xll.qlIndexFixing(ONIndex1M,I2190,TRUE,_xll.ohTrigger(RecalcTrigger,Trigger1M)),NA())</f>
        <v>1.1159804095388637E-2</v>
      </c>
      <c r="O2190" s="44">
        <f>IFERROR(_xll.qlIndexFixing(ONIndex3M,I2190,TRUE,_xll.ohTrigger(RecalcTrigger,Trigger3M)),NA())</f>
        <v>1.1343350619048564E-2</v>
      </c>
      <c r="P2190" s="44">
        <f>IFERROR(_xll.qlIndexFixing(ONIndex6M,I2190,TRUE,_xll.ohTrigger(RecalcTrigger,Trigger6M)),NA())</f>
        <v>1.12151571548047E-2</v>
      </c>
      <c r="Q2190" s="183">
        <f>IFERROR(_xll.qlIndexFixing(ONIndex1Y,I2190,TRUE,_xll.ohTrigger(RecalcTrigger,Trigger1Y)),NA())</f>
        <v>1.1621856978702994E-2</v>
      </c>
    </row>
    <row r="2191" spans="2:17" x14ac:dyDescent="0.2">
      <c r="B2191" s="39" t="s">
        <v>42</v>
      </c>
      <c r="D2191" s="42">
        <f>_xll.qlCalendarAdvance(Calendar,$D2190,B2191,"f",FALSE)</f>
        <v>54953</v>
      </c>
      <c r="E2191" s="177">
        <f>_xll.qlInterestRateIndexValueDate(IndexON,D2191)</f>
        <v>54953</v>
      </c>
      <c r="F2191" s="193">
        <f>IFERROR(_xll.qlIndexFixing(IndexON,D2191,TRUE,_xll.ohTrigger(RecalcTrigger,TriggerON)),NA())</f>
        <v>1.1143444620413945E-2</v>
      </c>
      <c r="H2191" s="42">
        <f>_xll.qlCalendarAdvance(Calendar,$H2190,B2191,"f",FALSE)</f>
        <v>54953</v>
      </c>
      <c r="I2191" s="177">
        <f>_xll.qlInterestRateIndexValueDate(Index1M,$H2191)</f>
        <v>54955</v>
      </c>
      <c r="J2191" s="182">
        <f>IFERROR(_xll.qlIndexFixing(Index1M,$H2191,TRUE,_xll.ohTrigger(RecalcTrigger,Trigger1M)),NA())</f>
        <v>1.1151349665127763E-2</v>
      </c>
      <c r="K2191" s="44">
        <f>IFERROR(_xll.qlIndexFixing(Index3M,H2191,TRUE,_xll.ohTrigger(RecalcTrigger,Trigger3M)),NA())</f>
        <v>1.1323930380145477E-2</v>
      </c>
      <c r="L2191" s="44">
        <f>IFERROR(_xll.qlIndexFixing(Index6M,$H2191,TRUE,_xll.ohTrigger(RecalcTrigger,Trigger6M)),NA())</f>
        <v>1.1201653652570932E-2</v>
      </c>
      <c r="M2191" s="183">
        <f>IFERROR(_xll.qlIndexFixing(Index1Y,$H2191,TRUE,_xll.ohTrigger(RecalcTrigger,Trigger1Y)),NA())</f>
        <v>1.1543660759802187E-2</v>
      </c>
      <c r="N2191" s="182">
        <f>IFERROR(_xll.qlIndexFixing(ONIndex1M,I2191,TRUE,_xll.ohTrigger(RecalcTrigger,Trigger1M)),NA())</f>
        <v>1.1154596443638809E-2</v>
      </c>
      <c r="O2191" s="44">
        <f>IFERROR(_xll.qlIndexFixing(ONIndex3M,I2191,TRUE,_xll.ohTrigger(RecalcTrigger,Trigger3M)),NA())</f>
        <v>1.1338266440130695E-2</v>
      </c>
      <c r="P2191" s="44">
        <f>IFERROR(_xll.qlIndexFixing(ONIndex6M,I2191,TRUE,_xll.ohTrigger(RecalcTrigger,Trigger6M)),NA())</f>
        <v>1.1211734518870031E-2</v>
      </c>
      <c r="Q2191" s="183">
        <f>IFERROR(_xll.qlIndexFixing(ONIndex1Y,I2191,TRUE,_xll.ohTrigger(RecalcTrigger,Trigger1Y)),NA())</f>
        <v>1.1616579532862659E-2</v>
      </c>
    </row>
    <row r="2192" spans="2:17" x14ac:dyDescent="0.2">
      <c r="B2192" s="39" t="s">
        <v>42</v>
      </c>
      <c r="D2192" s="42">
        <f>_xll.qlCalendarAdvance(Calendar,$D2191,B2192,"f",FALSE)</f>
        <v>54960</v>
      </c>
      <c r="E2192" s="177">
        <f>_xll.qlInterestRateIndexValueDate(IndexON,D2192)</f>
        <v>54960</v>
      </c>
      <c r="F2192" s="193">
        <f>IFERROR(_xll.qlIndexFixing(IndexON,D2192,TRUE,_xll.ohTrigger(RecalcTrigger,TriggerON)),NA())</f>
        <v>1.1138111653306026E-2</v>
      </c>
      <c r="H2192" s="42">
        <f>_xll.qlCalendarAdvance(Calendar,$H2191,B2192,"f",FALSE)</f>
        <v>54960</v>
      </c>
      <c r="I2192" s="177">
        <f>_xll.qlInterestRateIndexValueDate(Index1M,$H2192)</f>
        <v>54962</v>
      </c>
      <c r="J2192" s="182">
        <f>IFERROR(_xll.qlIndexFixing(Index1M,$H2192,TRUE,_xll.ohTrigger(RecalcTrigger,Trigger1M)),NA())</f>
        <v>1.114610051052678E-2</v>
      </c>
      <c r="K2192" s="44">
        <f>IFERROR(_xll.qlIndexFixing(Index3M,H2192,TRUE,_xll.ohTrigger(RecalcTrigger,Trigger3M)),NA())</f>
        <v>1.1318738803734971E-2</v>
      </c>
      <c r="L2192" s="44">
        <f>IFERROR(_xll.qlIndexFixing(Index6M,$H2192,TRUE,_xll.ohTrigger(RecalcTrigger,Trigger6M)),NA())</f>
        <v>1.1198316103043691E-2</v>
      </c>
      <c r="M2192" s="183">
        <f>IFERROR(_xll.qlIndexFixing(Index1Y,$H2192,TRUE,_xll.ohTrigger(RecalcTrigger,Trigger1Y)),NA())</f>
        <v>1.1537988707061931E-2</v>
      </c>
      <c r="N2192" s="182">
        <f>IFERROR(_xll.qlIndexFixing(ONIndex1M,I2192,TRUE,_xll.ohTrigger(RecalcTrigger,Trigger1M)),NA())</f>
        <v>1.1149375006835882E-2</v>
      </c>
      <c r="O2192" s="44">
        <f>IFERROR(_xll.qlIndexFixing(ONIndex3M,I2192,TRUE,_xll.ohTrigger(RecalcTrigger,Trigger3M)),NA())</f>
        <v>1.1333168952978312E-2</v>
      </c>
      <c r="P2192" s="44">
        <f>IFERROR(_xll.qlIndexFixing(ONIndex6M,I2192,TRUE,_xll.ohTrigger(RecalcTrigger,Trigger6M)),NA())</f>
        <v>1.1208319412991941E-2</v>
      </c>
      <c r="Q2192" s="183">
        <f>IFERROR(_xll.qlIndexFixing(ONIndex1Y,I2192,TRUE,_xll.ohTrigger(RecalcTrigger,Trigger1Y)),NA())</f>
        <v>1.1611289862960561E-2</v>
      </c>
    </row>
    <row r="2193" spans="2:17" x14ac:dyDescent="0.2">
      <c r="B2193" s="39" t="s">
        <v>42</v>
      </c>
      <c r="D2193" s="42">
        <f>_xll.qlCalendarAdvance(Calendar,$D2192,B2193,"f",FALSE)</f>
        <v>54967</v>
      </c>
      <c r="E2193" s="177">
        <f>_xll.qlInterestRateIndexValueDate(IndexON,D2193)</f>
        <v>54967</v>
      </c>
      <c r="F2193" s="193">
        <f>IFERROR(_xll.qlIndexFixing(IndexON,D2193,TRUE,_xll.ohTrigger(RecalcTrigger,TriggerON)),NA())</f>
        <v>1.1132765708818937E-2</v>
      </c>
      <c r="H2193" s="42">
        <f>_xll.qlCalendarAdvance(Calendar,$H2192,B2193,"f",FALSE)</f>
        <v>54967</v>
      </c>
      <c r="I2193" s="177">
        <f>_xll.qlInterestRateIndexValueDate(Index1M,$H2193)</f>
        <v>54969</v>
      </c>
      <c r="J2193" s="182">
        <f>IFERROR(_xll.qlIndexFixing(Index1M,$H2193,TRUE,_xll.ohTrigger(RecalcTrigger,Trigger1M)),NA())</f>
        <v>1.1141451550685378E-2</v>
      </c>
      <c r="K2193" s="44">
        <f>IFERROR(_xll.qlIndexFixing(Index3M,H2193,TRUE,_xll.ohTrigger(RecalcTrigger,Trigger3M)),NA())</f>
        <v>1.1313533793621617E-2</v>
      </c>
      <c r="L2193" s="44">
        <f>IFERROR(_xll.qlIndexFixing(Index6M,$H2193,TRUE,_xll.ohTrigger(RecalcTrigger,Trigger6M)),NA())</f>
        <v>1.1194986464783721E-2</v>
      </c>
      <c r="M2193" s="183">
        <f>IFERROR(_xll.qlIndexFixing(Index1Y,$H2193,TRUE,_xll.ohTrigger(RecalcTrigger,Trigger1Y)),NA())</f>
        <v>1.1532303955745891E-2</v>
      </c>
      <c r="N2193" s="182">
        <f>IFERROR(_xll.qlIndexFixing(ONIndex1M,I2193,TRUE,_xll.ohTrigger(RecalcTrigger,Trigger1M)),NA())</f>
        <v>1.1144139772989448E-2</v>
      </c>
      <c r="O2193" s="44">
        <f>IFERROR(_xll.qlIndexFixing(ONIndex3M,I2193,TRUE,_xll.ohTrigger(RecalcTrigger,Trigger3M)),NA())</f>
        <v>1.132805814408222E-2</v>
      </c>
      <c r="P2193" s="44">
        <f>IFERROR(_xll.qlIndexFixing(ONIndex6M,I2193,TRUE,_xll.ohTrigger(RecalcTrigger,Trigger6M)),NA())</f>
        <v>1.1204911861790734E-2</v>
      </c>
      <c r="Q2193" s="183">
        <f>IFERROR(_xll.qlIndexFixing(ONIndex1Y,I2193,TRUE,_xll.ohTrigger(RecalcTrigger,Trigger1Y)),NA())</f>
        <v>1.1605987955247699E-2</v>
      </c>
    </row>
    <row r="2194" spans="2:17" x14ac:dyDescent="0.2">
      <c r="B2194" s="39" t="s">
        <v>42</v>
      </c>
      <c r="D2194" s="42">
        <f>_xll.qlCalendarAdvance(Calendar,$D2193,B2194,"f",FALSE)</f>
        <v>54974</v>
      </c>
      <c r="E2194" s="177">
        <f>_xll.qlInterestRateIndexValueDate(IndexON,D2194)</f>
        <v>54974</v>
      </c>
      <c r="F2194" s="193">
        <f>IFERROR(_xll.qlIndexFixing(IndexON,D2194,TRUE,_xll.ohTrigger(RecalcTrigger,TriggerON)),NA())</f>
        <v>1.1127406777120541E-2</v>
      </c>
      <c r="H2194" s="42">
        <f>_xll.qlCalendarAdvance(Calendar,$H2193,B2194,"f",FALSE)</f>
        <v>54974</v>
      </c>
      <c r="I2194" s="177">
        <f>_xll.qlInterestRateIndexValueDate(Index1M,$H2194)</f>
        <v>54976</v>
      </c>
      <c r="J2194" s="182">
        <f>IFERROR(_xll.qlIndexFixing(Index1M,$H2194,TRUE,_xll.ohTrigger(RecalcTrigger,Trigger1M)),NA())</f>
        <v>1.113556070639482E-2</v>
      </c>
      <c r="K2194" s="44">
        <f>IFERROR(_xll.qlIndexFixing(Index3M,H2194,TRUE,_xll.ohTrigger(RecalcTrigger,Trigger3M)),NA())</f>
        <v>1.1308315336253651E-2</v>
      </c>
      <c r="L2194" s="44">
        <f>IFERROR(_xll.qlIndexFixing(Index6M,$H2194,TRUE,_xll.ohTrigger(RecalcTrigger,Trigger6M)),NA())</f>
        <v>1.1191482350411655E-2</v>
      </c>
      <c r="M2194" s="183">
        <f>IFERROR(_xll.qlIndexFixing(Index1Y,$H2194,TRUE,_xll.ohTrigger(RecalcTrigger,Trigger1Y)),NA())</f>
        <v>1.1526606492294072E-2</v>
      </c>
      <c r="N2194" s="182">
        <f>IFERROR(_xll.qlIndexFixing(ONIndex1M,I2194,TRUE,_xll.ohTrigger(RecalcTrigger,Trigger1M)),NA())</f>
        <v>1.1138890730029161E-2</v>
      </c>
      <c r="O2194" s="44">
        <f>IFERROR(_xll.qlIndexFixing(ONIndex3M,I2194,TRUE,_xll.ohTrigger(RecalcTrigger,Trigger3M)),NA())</f>
        <v>1.1322933999933227E-2</v>
      </c>
      <c r="P2194" s="44">
        <f>IFERROR(_xll.qlIndexFixing(ONIndex6M,I2194,TRUE,_xll.ohTrigger(RecalcTrigger,Trigger6M)),NA())</f>
        <v>1.1201511889886717E-2</v>
      </c>
      <c r="Q2194" s="183">
        <f>IFERROR(_xll.qlIndexFixing(ONIndex1Y,I2194,TRUE,_xll.ohTrigger(RecalcTrigger,Trigger1Y)),NA())</f>
        <v>1.160067379637475E-2</v>
      </c>
    </row>
    <row r="2195" spans="2:17" x14ac:dyDescent="0.2">
      <c r="B2195" s="39" t="s">
        <v>42</v>
      </c>
      <c r="D2195" s="42">
        <f>_xll.qlCalendarAdvance(Calendar,$D2194,B2195,"f",FALSE)</f>
        <v>54981</v>
      </c>
      <c r="E2195" s="177">
        <f>_xll.qlInterestRateIndexValueDate(IndexON,D2195)</f>
        <v>54981</v>
      </c>
      <c r="F2195" s="193">
        <f>IFERROR(_xll.qlIndexFixing(IndexON,D2195,TRUE,_xll.ohTrigger(RecalcTrigger,TriggerON)),NA())</f>
        <v>1.1122034848378703E-2</v>
      </c>
      <c r="H2195" s="42">
        <f>_xll.qlCalendarAdvance(Calendar,$H2194,B2195,"f",FALSE)</f>
        <v>54981</v>
      </c>
      <c r="I2195" s="177">
        <f>_xll.qlInterestRateIndexValueDate(Index1M,$H2195)</f>
        <v>54983</v>
      </c>
      <c r="J2195" s="182">
        <f>IFERROR(_xll.qlIndexFixing(Index1M,$H2195,TRUE,_xll.ohTrigger(RecalcTrigger,Trigger1M)),NA())</f>
        <v>1.1130270032915501E-2</v>
      </c>
      <c r="K2195" s="44">
        <f>IFERROR(_xll.qlIndexFixing(Index3M,H2195,TRUE,_xll.ohTrigger(RecalcTrigger,Trigger3M)),NA())</f>
        <v>1.1303083418081906E-2</v>
      </c>
      <c r="L2195" s="44">
        <f>IFERROR(_xll.qlIndexFixing(Index6M,$H2195,TRUE,_xll.ohTrigger(RecalcTrigger,Trigger6M)),NA())</f>
        <v>1.1188170033434397E-2</v>
      </c>
      <c r="M2195" s="183">
        <f>IFERROR(_xll.qlIndexFixing(Index1Y,$H2195,TRUE,_xll.ohTrigger(RecalcTrigger,Trigger1Y)),NA())</f>
        <v>1.1520896303146465E-2</v>
      </c>
      <c r="N2195" s="182">
        <f>IFERROR(_xll.qlIndexFixing(ONIndex1M,I2195,TRUE,_xll.ohTrigger(RecalcTrigger,Trigger1M)),NA())</f>
        <v>1.1133627866044549E-2</v>
      </c>
      <c r="O2195" s="44">
        <f>IFERROR(_xll.qlIndexFixing(ONIndex3M,I2195,TRUE,_xll.ohTrigger(RecalcTrigger,Trigger3M)),NA())</f>
        <v>1.1317796506782329E-2</v>
      </c>
      <c r="P2195" s="44">
        <f>IFERROR(_xll.qlIndexFixing(ONIndex6M,I2195,TRUE,_xll.ohTrigger(RecalcTrigger,Trigger6M)),NA())</f>
        <v>1.1198119522140004E-2</v>
      </c>
      <c r="Q2195" s="183">
        <f>IFERROR(_xll.qlIndexFixing(ONIndex1Y,I2195,TRUE,_xll.ohTrigger(RecalcTrigger,Trigger1Y)),NA())</f>
        <v>1.1595347372512776E-2</v>
      </c>
    </row>
    <row r="2196" spans="2:17" x14ac:dyDescent="0.2">
      <c r="B2196" s="39" t="s">
        <v>42</v>
      </c>
      <c r="D2196" s="42">
        <f>_xll.qlCalendarAdvance(Calendar,$D2195,B2196,"f",FALSE)</f>
        <v>54988</v>
      </c>
      <c r="E2196" s="177">
        <f>_xll.qlInterestRateIndexValueDate(IndexON,D2196)</f>
        <v>54988</v>
      </c>
      <c r="F2196" s="193">
        <f>IFERROR(_xll.qlIndexFixing(IndexON,D2196,TRUE,_xll.ohTrigger(RecalcTrigger,TriggerON)),NA())</f>
        <v>1.1116649912601417E-2</v>
      </c>
      <c r="H2196" s="42">
        <f>_xll.qlCalendarAdvance(Calendar,$H2195,B2196,"f",FALSE)</f>
        <v>54988</v>
      </c>
      <c r="I2196" s="177">
        <f>_xll.qlInterestRateIndexValueDate(Index1M,$H2196)</f>
        <v>54990</v>
      </c>
      <c r="J2196" s="182">
        <f>IFERROR(_xll.qlIndexFixing(Index1M,$H2196,TRUE,_xll.ohTrigger(RecalcTrigger,Trigger1M)),NA())</f>
        <v>1.1124965495858397E-2</v>
      </c>
      <c r="K2196" s="44">
        <f>IFERROR(_xll.qlIndexFixing(Index3M,H2196,TRUE,_xll.ohTrigger(RecalcTrigger,Trigger3M)),NA())</f>
        <v>1.1297838025555488E-2</v>
      </c>
      <c r="L2196" s="44">
        <f>IFERROR(_xll.qlIndexFixing(Index6M,$H2196,TRUE,_xll.ohTrigger(RecalcTrigger,Trigger6M)),NA())</f>
        <v>1.1184865708140151E-2</v>
      </c>
      <c r="M2196" s="183">
        <f>IFERROR(_xll.qlIndexFixing(Index1Y,$H2196,TRUE,_xll.ohTrigger(RecalcTrigger,Trigger1Y)),NA())</f>
        <v>1.1515173374744388E-2</v>
      </c>
      <c r="N2196" s="182">
        <f>IFERROR(_xll.qlIndexFixing(ONIndex1M,I2196,TRUE,_xll.ohTrigger(RecalcTrigger,Trigger1M)),NA())</f>
        <v>1.1128351169045203E-2</v>
      </c>
      <c r="O2196" s="44">
        <f>IFERROR(_xll.qlIndexFixing(ONIndex3M,I2196,TRUE,_xll.ohTrigger(RecalcTrigger,Trigger3M)),NA())</f>
        <v>1.1312645651360143E-2</v>
      </c>
      <c r="P2196" s="44">
        <f>IFERROR(_xll.qlIndexFixing(ONIndex6M,I2196,TRUE,_xll.ohTrigger(RecalcTrigger,Trigger6M)),NA())</f>
        <v>1.1194734783011029E-2</v>
      </c>
      <c r="Q2196" s="183">
        <f>IFERROR(_xll.qlIndexFixing(ONIndex1Y,I2196,TRUE,_xll.ohTrigger(RecalcTrigger,Trigger1Y)),NA())</f>
        <v>1.1590008670072649E-2</v>
      </c>
    </row>
    <row r="2197" spans="2:17" x14ac:dyDescent="0.2">
      <c r="B2197" s="39" t="s">
        <v>42</v>
      </c>
      <c r="D2197" s="42">
        <f>_xll.qlCalendarAdvance(Calendar,$D2196,B2197,"f",FALSE)</f>
        <v>54995</v>
      </c>
      <c r="E2197" s="177">
        <f>_xll.qlInterestRateIndexValueDate(IndexON,D2197)</f>
        <v>54995</v>
      </c>
      <c r="F2197" s="193">
        <f>IFERROR(_xll.qlIndexFixing(IndexON,D2197,TRUE,_xll.ohTrigger(RecalcTrigger,TriggerON)),NA())</f>
        <v>1.1111251959796675E-2</v>
      </c>
      <c r="H2197" s="42">
        <f>_xll.qlCalendarAdvance(Calendar,$H2196,B2197,"f",FALSE)</f>
        <v>54995</v>
      </c>
      <c r="I2197" s="177">
        <f>_xll.qlInterestRateIndexValueDate(Index1M,$H2197)</f>
        <v>54997</v>
      </c>
      <c r="J2197" s="182">
        <f>IFERROR(_xll.qlIndexFixing(Index1M,$H2197,TRUE,_xll.ohTrigger(RecalcTrigger,Trigger1M)),NA())</f>
        <v>1.1119647083245587E-2</v>
      </c>
      <c r="K2197" s="44">
        <f>IFERROR(_xll.qlIndexFixing(Index3M,H2197,TRUE,_xll.ohTrigger(RecalcTrigger,Trigger3M)),NA())</f>
        <v>1.1292579145126101E-2</v>
      </c>
      <c r="L2197" s="44">
        <f>IFERROR(_xll.qlIndexFixing(Index6M,$H2197,TRUE,_xll.ohTrigger(RecalcTrigger,Trigger6M)),NA())</f>
        <v>1.1181569399291479E-2</v>
      </c>
      <c r="M2197" s="183">
        <f>IFERROR(_xll.qlIndexFixing(Index1Y,$H2197,TRUE,_xll.ohTrigger(RecalcTrigger,Trigger1Y)),NA())</f>
        <v>1.1509437693529806E-2</v>
      </c>
      <c r="N2197" s="182">
        <f>IFERROR(_xll.qlIndexFixing(ONIndex1M,I2197,TRUE,_xll.ohTrigger(RecalcTrigger,Trigger1M)),NA())</f>
        <v>1.1123060627040715E-2</v>
      </c>
      <c r="O2197" s="44">
        <f>IFERROR(_xll.qlIndexFixing(ONIndex3M,I2197,TRUE,_xll.ohTrigger(RecalcTrigger,Trigger3M)),NA())</f>
        <v>1.1307481419837728E-2</v>
      </c>
      <c r="P2197" s="44">
        <f>IFERROR(_xll.qlIndexFixing(ONIndex6M,I2197,TRUE,_xll.ohTrigger(RecalcTrigger,Trigger6M)),NA())</f>
        <v>1.1191357697120097E-2</v>
      </c>
      <c r="Q2197" s="183">
        <f>IFERROR(_xll.qlIndexFixing(ONIndex1Y,I2197,TRUE,_xll.ohTrigger(RecalcTrigger,Trigger1Y)),NA())</f>
        <v>1.1584657675545174E-2</v>
      </c>
    </row>
    <row r="2198" spans="2:17" x14ac:dyDescent="0.2">
      <c r="B2198" s="39" t="s">
        <v>42</v>
      </c>
      <c r="D2198" s="42">
        <f>_xll.qlCalendarAdvance(Calendar,$D2197,B2198,"f",FALSE)</f>
        <v>55002</v>
      </c>
      <c r="E2198" s="177">
        <f>_xll.qlInterestRateIndexValueDate(IndexON,D2198)</f>
        <v>55002</v>
      </c>
      <c r="F2198" s="193">
        <f>IFERROR(_xll.qlIndexFixing(IndexON,D2198,TRUE,_xll.ohTrigger(RecalcTrigger,TriggerON)),NA())</f>
        <v>1.1105840980132342E-2</v>
      </c>
      <c r="H2198" s="42">
        <f>_xll.qlCalendarAdvance(Calendar,$H2197,B2198,"f",FALSE)</f>
        <v>55002</v>
      </c>
      <c r="I2198" s="177">
        <f>_xll.qlInterestRateIndexValueDate(Index1M,$H2198)</f>
        <v>55004</v>
      </c>
      <c r="J2198" s="182">
        <f>IFERROR(_xll.qlIndexFixing(Index1M,$H2198,TRUE,_xll.ohTrigger(RecalcTrigger,Trigger1M)),NA())</f>
        <v>1.1114314783106649E-2</v>
      </c>
      <c r="K2198" s="44">
        <f>IFERROR(_xll.qlIndexFixing(Index3M,H2198,TRUE,_xll.ohTrigger(RecalcTrigger,Trigger3M)),NA())</f>
        <v>1.1287306763243715E-2</v>
      </c>
      <c r="L2198" s="44">
        <f>IFERROR(_xll.qlIndexFixing(Index6M,$H2198,TRUE,_xll.ohTrigger(RecalcTrigger,Trigger6M)),NA())</f>
        <v>1.1178281131647068E-2</v>
      </c>
      <c r="M2198" s="183">
        <f>IFERROR(_xll.qlIndexFixing(Index1Y,$H2198,TRUE,_xll.ohTrigger(RecalcTrigger,Trigger1Y)),NA())</f>
        <v>1.1503689245945999E-2</v>
      </c>
      <c r="N2198" s="182">
        <f>IFERROR(_xll.qlIndexFixing(ONIndex1M,I2198,TRUE,_xll.ohTrigger(RecalcTrigger,Trigger1M)),NA())</f>
        <v>1.111775622796074E-2</v>
      </c>
      <c r="O2198" s="44">
        <f>IFERROR(_xll.qlIndexFixing(ONIndex3M,I2198,TRUE,_xll.ohTrigger(RecalcTrigger,Trigger3M)),NA())</f>
        <v>1.1302303798546021E-2</v>
      </c>
      <c r="P2198" s="44">
        <f>IFERROR(_xll.qlIndexFixing(ONIndex6M,I2198,TRUE,_xll.ohTrigger(RecalcTrigger,Trigger6M)),NA())</f>
        <v>1.1187988289247386E-2</v>
      </c>
      <c r="Q2198" s="183">
        <f>IFERROR(_xll.qlIndexFixing(ONIndex1Y,I2198,TRUE,_xll.ohTrigger(RecalcTrigger,Trigger1Y)),NA())</f>
        <v>1.1579294375021476E-2</v>
      </c>
    </row>
    <row r="2199" spans="2:17" x14ac:dyDescent="0.2">
      <c r="B2199" s="39" t="s">
        <v>42</v>
      </c>
      <c r="D2199" s="42">
        <f>_xll.qlCalendarAdvance(Calendar,$D2198,B2199,"f",FALSE)</f>
        <v>55009</v>
      </c>
      <c r="E2199" s="177">
        <f>_xll.qlInterestRateIndexValueDate(IndexON,D2199)</f>
        <v>55009</v>
      </c>
      <c r="F2199" s="193">
        <f>IFERROR(_xll.qlIndexFixing(IndexON,D2199,TRUE,_xll.ohTrigger(RecalcTrigger,TriggerON)),NA())</f>
        <v>1.1100416963776283E-2</v>
      </c>
      <c r="H2199" s="42">
        <f>_xll.qlCalendarAdvance(Calendar,$H2198,B2199,"f",FALSE)</f>
        <v>55009</v>
      </c>
      <c r="I2199" s="177">
        <f>_xll.qlInterestRateIndexValueDate(Index1M,$H2199)</f>
        <v>55011</v>
      </c>
      <c r="J2199" s="182">
        <f>IFERROR(_xll.qlIndexFixing(Index1M,$H2199,TRUE,_xll.ohTrigger(RecalcTrigger,Trigger1M)),NA())</f>
        <v>1.1108968583461165E-2</v>
      </c>
      <c r="K2199" s="44">
        <f>IFERROR(_xll.qlIndexFixing(Index3M,H2199,TRUE,_xll.ohTrigger(RecalcTrigger,Trigger3M)),NA())</f>
        <v>1.1282020866360905E-2</v>
      </c>
      <c r="L2199" s="44">
        <f>IFERROR(_xll.qlIndexFixing(Index6M,$H2199,TRUE,_xll.ohTrigger(RecalcTrigger,Trigger6M)),NA())</f>
        <v>1.1175000929969476E-2</v>
      </c>
      <c r="M2199" s="183">
        <f>IFERROR(_xll.qlIndexFixing(Index1Y,$H2199,TRUE,_xll.ohTrigger(RecalcTrigger,Trigger1Y)),NA())</f>
        <v>1.1497928018436255E-2</v>
      </c>
      <c r="N2199" s="182">
        <f>IFERROR(_xll.qlIndexFixing(ONIndex1M,I2199,TRUE,_xll.ohTrigger(RecalcTrigger,Trigger1M)),NA())</f>
        <v>1.1112437960054677E-2</v>
      </c>
      <c r="O2199" s="44">
        <f>IFERROR(_xll.qlIndexFixing(ONIndex3M,I2199,TRUE,_xll.ohTrigger(RecalcTrigger,Trigger3M)),NA())</f>
        <v>1.1297112774375506E-2</v>
      </c>
      <c r="P2199" s="44">
        <f>IFERROR(_xll.qlIndexFixing(ONIndex6M,I2199,TRUE,_xll.ohTrigger(RecalcTrigger,Trigger6M)),NA())</f>
        <v>1.1184626584093138E-2</v>
      </c>
      <c r="Q2199" s="183">
        <f>IFERROR(_xll.qlIndexFixing(ONIndex1Y,I2199,TRUE,_xll.ohTrigger(RecalcTrigger,Trigger1Y)),NA())</f>
        <v>1.1573918755232171E-2</v>
      </c>
    </row>
    <row r="2200" spans="2:17" x14ac:dyDescent="0.2">
      <c r="B2200" s="39" t="s">
        <v>42</v>
      </c>
      <c r="D2200" s="42">
        <f>_xll.qlCalendarAdvance(Calendar,$D2199,B2200,"f",FALSE)</f>
        <v>55016</v>
      </c>
      <c r="E2200" s="177">
        <f>_xll.qlInterestRateIndexValueDate(IndexON,D2200)</f>
        <v>55016</v>
      </c>
      <c r="F2200" s="193">
        <f>IFERROR(_xll.qlIndexFixing(IndexON,D2200,TRUE,_xll.ohTrigger(RecalcTrigger,TriggerON)),NA())</f>
        <v>1.109497990073649E-2</v>
      </c>
      <c r="H2200" s="42">
        <f>_xll.qlCalendarAdvance(Calendar,$H2199,B2200,"f",FALSE)</f>
        <v>55016</v>
      </c>
      <c r="I2200" s="177">
        <f>_xll.qlInterestRateIndexValueDate(Index1M,$H2200)</f>
        <v>55018</v>
      </c>
      <c r="J2200" s="182">
        <f>IFERROR(_xll.qlIndexFixing(Index1M,$H2200,TRUE,_xll.ohTrigger(RecalcTrigger,Trigger1M)),NA())</f>
        <v>1.1103608472333715E-2</v>
      </c>
      <c r="K2200" s="44">
        <f>IFERROR(_xll.qlIndexFixing(Index3M,H2200,TRUE,_xll.ohTrigger(RecalcTrigger,Trigger3M)),NA())</f>
        <v>1.1276721440925036E-2</v>
      </c>
      <c r="L2200" s="44">
        <f>IFERROR(_xll.qlIndexFixing(Index6M,$H2200,TRUE,_xll.ohTrigger(RecalcTrigger,Trigger6M)),NA())</f>
        <v>1.1171728819017823E-2</v>
      </c>
      <c r="M2200" s="183">
        <f>IFERROR(_xll.qlIndexFixing(Index1Y,$H2200,TRUE,_xll.ohTrigger(RecalcTrigger,Trigger1Y)),NA())</f>
        <v>1.1492153997444729E-2</v>
      </c>
      <c r="N2200" s="182">
        <f>IFERROR(_xll.qlIndexFixing(ONIndex1M,I2200,TRUE,_xll.ohTrigger(RecalcTrigger,Trigger1M)),NA())</f>
        <v>1.110710581109231E-2</v>
      </c>
      <c r="O2200" s="44">
        <f>IFERROR(_xll.qlIndexFixing(ONIndex3M,I2200,TRUE,_xll.ohTrigger(RecalcTrigger,Trigger3M)),NA())</f>
        <v>1.1291908333497247E-2</v>
      </c>
      <c r="P2200" s="44">
        <f>IFERROR(_xll.qlIndexFixing(ONIndex6M,I2200,TRUE,_xll.ohTrigger(RecalcTrigger,Trigger6M)),NA())</f>
        <v>1.1181272606277659E-2</v>
      </c>
      <c r="Q2200" s="183">
        <f>IFERROR(_xll.qlIndexFixing(ONIndex1Y,I2200,TRUE,_xll.ohTrigger(RecalcTrigger,Trigger1Y)),NA())</f>
        <v>1.1568530802428256E-2</v>
      </c>
    </row>
    <row r="2201" spans="2:17" x14ac:dyDescent="0.2">
      <c r="B2201" s="39" t="s">
        <v>42</v>
      </c>
      <c r="D2201" s="42">
        <f>_xll.qlCalendarAdvance(Calendar,$D2200,B2201,"f",FALSE)</f>
        <v>55023</v>
      </c>
      <c r="E2201" s="177">
        <f>_xll.qlInterestRateIndexValueDate(IndexON,D2201)</f>
        <v>55023</v>
      </c>
      <c r="F2201" s="193">
        <f>IFERROR(_xll.qlIndexFixing(IndexON,D2201,TRUE,_xll.ohTrigger(RecalcTrigger,TriggerON)),NA())</f>
        <v>1.1089529781020957E-2</v>
      </c>
      <c r="H2201" s="42">
        <f>_xll.qlCalendarAdvance(Calendar,$H2200,B2201,"f",FALSE)</f>
        <v>55023</v>
      </c>
      <c r="I2201" s="177">
        <f>_xll.qlInterestRateIndexValueDate(Index1M,$H2201)</f>
        <v>55025</v>
      </c>
      <c r="J2201" s="182">
        <f>IFERROR(_xll.qlIndexFixing(Index1M,$H2201,TRUE,_xll.ohTrigger(RecalcTrigger,Trigger1M)),NA())</f>
        <v>1.1098234437748877E-2</v>
      </c>
      <c r="K2201" s="44">
        <f>IFERROR(_xll.qlIndexFixing(Index3M,H2201,TRUE,_xll.ohTrigger(RecalcTrigger,Trigger3M)),NA())</f>
        <v>1.1271408473391288E-2</v>
      </c>
      <c r="L2201" s="44">
        <f>IFERROR(_xll.qlIndexFixing(Index6M,$H2201,TRUE,_xll.ohTrigger(RecalcTrigger,Trigger6M)),NA())</f>
        <v>1.1168464823553376E-2</v>
      </c>
      <c r="M2201" s="183">
        <f>IFERROR(_xll.qlIndexFixing(Index1Y,$H2201,TRUE,_xll.ohTrigger(RecalcTrigger,Trigger1Y)),NA())</f>
        <v>1.1486367169417554E-2</v>
      </c>
      <c r="N2201" s="182">
        <f>IFERROR(_xll.qlIndexFixing(ONIndex1M,I2201,TRUE,_xll.ohTrigger(RecalcTrigger,Trigger1M)),NA())</f>
        <v>1.1101759769163166E-2</v>
      </c>
      <c r="O2201" s="44">
        <f>IFERROR(_xll.qlIndexFixing(ONIndex3M,I2201,TRUE,_xll.ohTrigger(RecalcTrigger,Trigger3M)),NA())</f>
        <v>1.1286690462162241E-2</v>
      </c>
      <c r="P2201" s="44">
        <f>IFERROR(_xll.qlIndexFixing(ONIndex6M,I2201,TRUE,_xll.ohTrigger(RecalcTrigger,Trigger6M)),NA())</f>
        <v>1.1177926380341319E-2</v>
      </c>
      <c r="Q2201" s="183">
        <f>IFERROR(_xll.qlIndexFixing(ONIndex1Y,I2201,TRUE,_xll.ohTrigger(RecalcTrigger,Trigger1Y)),NA())</f>
        <v>1.1563130503020602E-2</v>
      </c>
    </row>
    <row r="2202" spans="2:17" x14ac:dyDescent="0.2">
      <c r="B2202" s="39" t="s">
        <v>42</v>
      </c>
      <c r="D2202" s="42">
        <f>_xll.qlCalendarAdvance(Calendar,$D2201,B2202,"f",FALSE)</f>
        <v>55030</v>
      </c>
      <c r="E2202" s="177">
        <f>_xll.qlInterestRateIndexValueDate(IndexON,D2202)</f>
        <v>55030</v>
      </c>
      <c r="F2202" s="193">
        <f>IFERROR(_xll.qlIndexFixing(IndexON,D2202,TRUE,_xll.ohTrigger(RecalcTrigger,TriggerON)),NA())</f>
        <v>1.108406659495742E-2</v>
      </c>
      <c r="H2202" s="42">
        <f>_xll.qlCalendarAdvance(Calendar,$H2201,B2202,"f",FALSE)</f>
        <v>55030</v>
      </c>
      <c r="I2202" s="177">
        <f>_xll.qlInterestRateIndexValueDate(Index1M,$H2202)</f>
        <v>55032</v>
      </c>
      <c r="J2202" s="182">
        <f>IFERROR(_xll.qlIndexFixing(Index1M,$H2202,TRUE,_xll.ohTrigger(RecalcTrigger,Trigger1M)),NA())</f>
        <v>1.1092846467731232E-2</v>
      </c>
      <c r="K2202" s="44">
        <f>IFERROR(_xll.qlIndexFixing(Index3M,H2202,TRUE,_xll.ohTrigger(RecalcTrigger,Trigger3M)),NA())</f>
        <v>1.1266288853134142E-2</v>
      </c>
      <c r="L2202" s="44">
        <f>IFERROR(_xll.qlIndexFixing(Index6M,$H2202,TRUE,_xll.ohTrigger(RecalcTrigger,Trigger6M)),NA())</f>
        <v>1.1165493938742679E-2</v>
      </c>
      <c r="M2202" s="183">
        <f>IFERROR(_xll.qlIndexFixing(Index1Y,$H2202,TRUE,_xll.ohTrigger(RecalcTrigger,Trigger1Y)),NA())</f>
        <v>1.148056752079976E-2</v>
      </c>
      <c r="N2202" s="182">
        <f>IFERROR(_xll.qlIndexFixing(ONIndex1M,I2202,TRUE,_xll.ohTrigger(RecalcTrigger,Trigger1M)),NA())</f>
        <v>1.1096399822356773E-2</v>
      </c>
      <c r="O2202" s="44">
        <f>IFERROR(_xll.qlIndexFixing(ONIndex3M,I2202,TRUE,_xll.ohTrigger(RecalcTrigger,Trigger3M)),NA())</f>
        <v>1.1281459147181039E-2</v>
      </c>
      <c r="P2202" s="44">
        <f>IFERROR(_xll.qlIndexFixing(ONIndex6M,I2202,TRUE,_xll.ohTrigger(RecalcTrigger,Trigger6M)),NA())</f>
        <v>1.1174587930984359E-2</v>
      </c>
      <c r="Q2202" s="183">
        <f>IFERROR(_xll.qlIndexFixing(ONIndex1Y,I2202,TRUE,_xll.ohTrigger(RecalcTrigger,Trigger1Y)),NA())</f>
        <v>1.1557717843260207E-2</v>
      </c>
    </row>
    <row r="2203" spans="2:17" x14ac:dyDescent="0.2">
      <c r="B2203" s="39" t="s">
        <v>42</v>
      </c>
      <c r="D2203" s="42">
        <f>_xll.qlCalendarAdvance(Calendar,$D2202,B2203,"f",FALSE)</f>
        <v>55037</v>
      </c>
      <c r="E2203" s="177">
        <f>_xll.qlInterestRateIndexValueDate(IndexON,D2203)</f>
        <v>55037</v>
      </c>
      <c r="F2203" s="193">
        <f>IFERROR(_xll.qlIndexFixing(IndexON,D2203,TRUE,_xll.ohTrigger(RecalcTrigger,TriggerON)),NA())</f>
        <v>1.1078590332473937E-2</v>
      </c>
      <c r="H2203" s="42">
        <f>_xll.qlCalendarAdvance(Calendar,$H2202,B2203,"f",FALSE)</f>
        <v>55037</v>
      </c>
      <c r="I2203" s="177">
        <f>_xll.qlInterestRateIndexValueDate(Index1M,$H2203)</f>
        <v>55039</v>
      </c>
      <c r="J2203" s="182">
        <f>IFERROR(_xll.qlIndexFixing(Index1M,$H2203,TRUE,_xll.ohTrigger(RecalcTrigger,Trigger1M)),NA())</f>
        <v>1.1087444550305359E-2</v>
      </c>
      <c r="K2203" s="44">
        <f>IFERROR(_xll.qlIndexFixing(Index3M,H2203,TRUE,_xll.ohTrigger(RecalcTrigger,Trigger3M)),NA())</f>
        <v>1.1260949899356602E-2</v>
      </c>
      <c r="L2203" s="44">
        <f>IFERROR(_xll.qlIndexFixing(Index6M,$H2203,TRUE,_xll.ohTrigger(RecalcTrigger,Trigger6M)),NA())</f>
        <v>1.1162243793515695E-2</v>
      </c>
      <c r="M2203" s="183">
        <f>IFERROR(_xll.qlIndexFixing(Index1Y,$H2203,TRUE,_xll.ohTrigger(RecalcTrigger,Trigger1Y)),NA())</f>
        <v>1.1474755038039013E-2</v>
      </c>
      <c r="N2203" s="182">
        <f>IFERROR(_xll.qlIndexFixing(ONIndex1M,I2203,TRUE,_xll.ohTrigger(RecalcTrigger,Trigger1M)),NA())</f>
        <v>1.1091025958602785E-2</v>
      </c>
      <c r="O2203" s="44">
        <f>IFERROR(_xll.qlIndexFixing(ONIndex3M,I2203,TRUE,_xll.ohTrigger(RecalcTrigger,Trigger3M)),NA())</f>
        <v>1.1276214374724702E-2</v>
      </c>
      <c r="P2203" s="44">
        <f>IFERROR(_xll.qlIndexFixing(ONIndex6M,I2203,TRUE,_xll.ohTrigger(RecalcTrigger,Trigger6M)),NA())</f>
        <v>1.1171257283146829E-2</v>
      </c>
      <c r="Q2203" s="183">
        <f>IFERROR(_xll.qlIndexFixing(ONIndex1Y,I2203,TRUE,_xll.ohTrigger(RecalcTrigger,Trigger1Y)),NA())</f>
        <v>1.1552292809637876E-2</v>
      </c>
    </row>
    <row r="2204" spans="2:17" x14ac:dyDescent="0.2">
      <c r="B2204" s="39" t="s">
        <v>42</v>
      </c>
      <c r="D2204" s="42">
        <f>_xll.qlCalendarAdvance(Calendar,$D2203,B2204,"f",FALSE)</f>
        <v>55044</v>
      </c>
      <c r="E2204" s="177">
        <f>_xll.qlInterestRateIndexValueDate(IndexON,D2204)</f>
        <v>55044</v>
      </c>
      <c r="F2204" s="193">
        <f>IFERROR(_xll.qlIndexFixing(IndexON,D2204,TRUE,_xll.ohTrigger(RecalcTrigger,TriggerON)),NA())</f>
        <v>1.1073100983578499E-2</v>
      </c>
      <c r="H2204" s="42">
        <f>_xll.qlCalendarAdvance(Calendar,$H2203,B2204,"f",FALSE)</f>
        <v>55044</v>
      </c>
      <c r="I2204" s="177">
        <f>_xll.qlInterestRateIndexValueDate(Index1M,$H2204)</f>
        <v>55046</v>
      </c>
      <c r="J2204" s="182">
        <f>IFERROR(_xll.qlIndexFixing(Index1M,$H2204,TRUE,_xll.ohTrigger(RecalcTrigger,Trigger1M)),NA())</f>
        <v>1.1082028673498334E-2</v>
      </c>
      <c r="K2204" s="44">
        <f>IFERROR(_xll.qlIndexFixing(Index3M,H2204,TRUE,_xll.ohTrigger(RecalcTrigger,Trigger3M)),NA())</f>
        <v>1.1255597364147699E-2</v>
      </c>
      <c r="L2204" s="44">
        <f>IFERROR(_xll.qlIndexFixing(Index6M,$H2204,TRUE,_xll.ohTrigger(RecalcTrigger,Trigger6M)),NA())</f>
        <v>1.1159001827803675E-2</v>
      </c>
      <c r="M2204" s="183">
        <f>IFERROR(_xll.qlIndexFixing(Index1Y,$H2204,TRUE,_xll.ohTrigger(RecalcTrigger,Trigger1Y)),NA())</f>
        <v>1.1468929707582537E-2</v>
      </c>
      <c r="N2204" s="182">
        <f>IFERROR(_xll.qlIndexFixing(ONIndex1M,I2204,TRUE,_xll.ohTrigger(RecalcTrigger,Trigger1M)),NA())</f>
        <v>1.108563816599073E-2</v>
      </c>
      <c r="O2204" s="44">
        <f>IFERROR(_xll.qlIndexFixing(ONIndex3M,I2204,TRUE,_xll.ohTrigger(RecalcTrigger,Trigger3M)),NA())</f>
        <v>1.1270956131363974E-2</v>
      </c>
      <c r="P2204" s="44">
        <f>IFERROR(_xll.qlIndexFixing(ONIndex6M,I2204,TRUE,_xll.ohTrigger(RecalcTrigger,Trigger6M)),NA())</f>
        <v>1.1167934461049356E-2</v>
      </c>
      <c r="Q2204" s="183">
        <f>IFERROR(_xll.qlIndexFixing(ONIndex1Y,I2204,TRUE,_xll.ohTrigger(RecalcTrigger,Trigger1Y)),NA())</f>
        <v>1.1546855388564481E-2</v>
      </c>
    </row>
    <row r="2205" spans="2:17" x14ac:dyDescent="0.2">
      <c r="B2205" s="39" t="s">
        <v>42</v>
      </c>
      <c r="D2205" s="42">
        <f>_xll.qlCalendarAdvance(Calendar,$D2204,B2205,"f",FALSE)</f>
        <v>55051</v>
      </c>
      <c r="E2205" s="177">
        <f>_xll.qlInterestRateIndexValueDate(IndexON,D2205)</f>
        <v>55051</v>
      </c>
      <c r="F2205" s="193">
        <f>IFERROR(_xll.qlIndexFixing(IndexON,D2205,TRUE,_xll.ohTrigger(RecalcTrigger,TriggerON)),NA())</f>
        <v>1.1067598538598844E-2</v>
      </c>
      <c r="H2205" s="42">
        <f>_xll.qlCalendarAdvance(Calendar,$H2204,B2205,"f",FALSE)</f>
        <v>55051</v>
      </c>
      <c r="I2205" s="177">
        <f>_xll.qlInterestRateIndexValueDate(Index1M,$H2205)</f>
        <v>55053</v>
      </c>
      <c r="J2205" s="182">
        <f>IFERROR(_xll.qlIndexFixing(Index1M,$H2205,TRUE,_xll.ohTrigger(RecalcTrigger,Trigger1M)),NA())</f>
        <v>1.107659882533224E-2</v>
      </c>
      <c r="K2205" s="44">
        <f>IFERROR(_xll.qlIndexFixing(Index3M,H2205,TRUE,_xll.ohTrigger(RecalcTrigger,Trigger3M)),NA())</f>
        <v>1.1250231233961343E-2</v>
      </c>
      <c r="L2205" s="44">
        <f>IFERROR(_xll.qlIndexFixing(Index6M,$H2205,TRUE,_xll.ohTrigger(RecalcTrigger,Trigger6M)),NA())</f>
        <v>1.1155768066363835E-2</v>
      </c>
      <c r="M2205" s="183">
        <f>IFERROR(_xll.qlIndexFixing(Index1Y,$H2205,TRUE,_xll.ohTrigger(RecalcTrigger,Trigger1Y)),NA())</f>
        <v>1.1463091515878871E-2</v>
      </c>
      <c r="N2205" s="182">
        <f>IFERROR(_xll.qlIndexFixing(ONIndex1M,I2205,TRUE,_xll.ohTrigger(RecalcTrigger,Trigger1M)),NA())</f>
        <v>1.1080236432450263E-2</v>
      </c>
      <c r="O2205" s="44">
        <f>IFERROR(_xll.qlIndexFixing(ONIndex3M,I2205,TRUE,_xll.ohTrigger(RecalcTrigger,Trigger3M)),NA())</f>
        <v>1.1265684403349852E-2</v>
      </c>
      <c r="P2205" s="44">
        <f>IFERROR(_xll.qlIndexFixing(ONIndex6M,I2205,TRUE,_xll.ohTrigger(RecalcTrigger,Trigger6M)),NA())</f>
        <v>1.1164619489552052E-2</v>
      </c>
      <c r="Q2205" s="183">
        <f>IFERROR(_xll.qlIndexFixing(ONIndex1Y,I2205,TRUE,_xll.ohTrigger(RecalcTrigger,Trigger1Y)),NA())</f>
        <v>1.1541405566291019E-2</v>
      </c>
    </row>
    <row r="2206" spans="2:17" x14ac:dyDescent="0.2">
      <c r="B2206" s="39" t="s">
        <v>42</v>
      </c>
      <c r="D2206" s="42">
        <f>_xll.qlCalendarAdvance(Calendar,$D2205,B2206,"f",FALSE)</f>
        <v>55058</v>
      </c>
      <c r="E2206" s="177">
        <f>_xll.qlInterestRateIndexValueDate(IndexON,D2206)</f>
        <v>55058</v>
      </c>
      <c r="F2206" s="193">
        <f>IFERROR(_xll.qlIndexFixing(IndexON,D2206,TRUE,_xll.ohTrigger(RecalcTrigger,TriggerON)),NA())</f>
        <v>1.1062082987383093E-2</v>
      </c>
      <c r="H2206" s="42">
        <f>_xll.qlCalendarAdvance(Calendar,$H2205,B2206,"f",FALSE)</f>
        <v>55058</v>
      </c>
      <c r="I2206" s="177">
        <f>_xll.qlInterestRateIndexValueDate(Index1M,$H2206)</f>
        <v>55060</v>
      </c>
      <c r="J2206" s="182">
        <f>IFERROR(_xll.qlIndexFixing(Index1M,$H2206,TRUE,_xll.ohTrigger(RecalcTrigger,Trigger1M)),NA())</f>
        <v>1.1071154993831656E-2</v>
      </c>
      <c r="K2206" s="44">
        <f>IFERROR(_xll.qlIndexFixing(Index3M,H2206,TRUE,_xll.ohTrigger(RecalcTrigger,Trigger3M)),NA())</f>
        <v>1.1244851495247935E-2</v>
      </c>
      <c r="L2206" s="44">
        <f>IFERROR(_xll.qlIndexFixing(Index6M,$H2206,TRUE,_xll.ohTrigger(RecalcTrigger,Trigger6M)),NA())</f>
        <v>1.1152542533954269E-2</v>
      </c>
      <c r="M2206" s="183">
        <f>IFERROR(_xll.qlIndexFixing(Index1Y,$H2206,TRUE,_xll.ohTrigger(RecalcTrigger,Trigger1Y)),NA())</f>
        <v>1.1457240449377865E-2</v>
      </c>
      <c r="N2206" s="182">
        <f>IFERROR(_xll.qlIndexFixing(ONIndex1M,I2206,TRUE,_xll.ohTrigger(RecalcTrigger,Trigger1M)),NA())</f>
        <v>1.1074820746070912E-2</v>
      </c>
      <c r="O2206" s="44">
        <f>IFERROR(_xll.qlIndexFixing(ONIndex3M,I2206,TRUE,_xll.ohTrigger(RecalcTrigger,Trigger3M)),NA())</f>
        <v>1.1260399177333014E-2</v>
      </c>
      <c r="P2206" s="44">
        <f>IFERROR(_xll.qlIndexFixing(ONIndex6M,I2206,TRUE,_xll.ohTrigger(RecalcTrigger,Trigger6M)),NA())</f>
        <v>1.1161312393435097E-2</v>
      </c>
      <c r="Q2206" s="183">
        <f>IFERROR(_xll.qlIndexFixing(ONIndex1Y,I2206,TRUE,_xll.ohTrigger(RecalcTrigger,Trigger1Y)),NA())</f>
        <v>1.1535943329308296E-2</v>
      </c>
    </row>
    <row r="2207" spans="2:17" x14ac:dyDescent="0.2">
      <c r="B2207" s="39" t="s">
        <v>42</v>
      </c>
      <c r="D2207" s="42">
        <f>_xll.qlCalendarAdvance(Calendar,$D2206,B2207,"f",FALSE)</f>
        <v>55065</v>
      </c>
      <c r="E2207" s="177">
        <f>_xll.qlInterestRateIndexValueDate(IndexON,D2207)</f>
        <v>55065</v>
      </c>
      <c r="F2207" s="193">
        <f>IFERROR(_xll.qlIndexFixing(IndexON,D2207,TRUE,_xll.ohTrigger(RecalcTrigger,TriggerON)),NA())</f>
        <v>1.1056554320179046E-2</v>
      </c>
      <c r="H2207" s="42">
        <f>_xll.qlCalendarAdvance(Calendar,$H2206,B2207,"f",FALSE)</f>
        <v>55065</v>
      </c>
      <c r="I2207" s="177">
        <f>_xll.qlInterestRateIndexValueDate(Index1M,$H2207)</f>
        <v>55067</v>
      </c>
      <c r="J2207" s="182">
        <f>IFERROR(_xll.qlIndexFixing(Index1M,$H2207,TRUE,_xll.ohTrigger(RecalcTrigger,Trigger1M)),NA())</f>
        <v>1.1065697167016164E-2</v>
      </c>
      <c r="K2207" s="44">
        <f>IFERROR(_xll.qlIndexFixing(Index3M,H2207,TRUE,_xll.ohTrigger(RecalcTrigger,Trigger3M)),NA())</f>
        <v>1.1239245525404635E-2</v>
      </c>
      <c r="L2207" s="44">
        <f>IFERROR(_xll.qlIndexFixing(Index6M,$H2207,TRUE,_xll.ohTrigger(RecalcTrigger,Trigger6M)),NA())</f>
        <v>1.1149270642829655E-2</v>
      </c>
      <c r="M2207" s="183">
        <f>IFERROR(_xll.qlIndexFixing(Index1Y,$H2207,TRUE,_xll.ohTrigger(RecalcTrigger,Trigger1Y)),NA())</f>
        <v>1.1451376494529158E-2</v>
      </c>
      <c r="N2207" s="182">
        <f>IFERROR(_xll.qlIndexFixing(ONIndex1M,I2207,TRUE,_xll.ohTrigger(RecalcTrigger,Trigger1M)),NA())</f>
        <v>1.1069391094942205E-2</v>
      </c>
      <c r="O2207" s="44">
        <f>IFERROR(_xll.qlIndexFixing(ONIndex3M,I2207,TRUE,_xll.ohTrigger(RecalcTrigger,Trigger3M)),NA())</f>
        <v>1.1255100439644394E-2</v>
      </c>
      <c r="P2207" s="44">
        <f>IFERROR(_xll.qlIndexFixing(ONIndex6M,I2207,TRUE,_xll.ohTrigger(RecalcTrigger,Trigger6M)),NA())</f>
        <v>1.1158013197238859E-2</v>
      </c>
      <c r="Q2207" s="183">
        <f>IFERROR(_xll.qlIndexFixing(ONIndex1Y,I2207,TRUE,_xll.ohTrigger(RecalcTrigger,Trigger1Y)),NA())</f>
        <v>1.1530468664027183E-2</v>
      </c>
    </row>
    <row r="2208" spans="2:17" x14ac:dyDescent="0.2">
      <c r="B2208" s="39" t="s">
        <v>42</v>
      </c>
      <c r="D2208" s="42">
        <f>_xll.qlCalendarAdvance(Calendar,$D2207,B2208,"f",FALSE)</f>
        <v>55072</v>
      </c>
      <c r="E2208" s="177">
        <f>_xll.qlInterestRateIndexValueDate(IndexON,D2208)</f>
        <v>55072</v>
      </c>
      <c r="F2208" s="193">
        <f>IFERROR(_xll.qlIndexFixing(IndexON,D2208,TRUE,_xll.ohTrigger(RecalcTrigger,TriggerON)),NA())</f>
        <v>1.1051012527074633E-2</v>
      </c>
      <c r="H2208" s="42">
        <f>_xll.qlCalendarAdvance(Calendar,$H2207,B2208,"f",FALSE)</f>
        <v>55072</v>
      </c>
      <c r="I2208" s="177">
        <f>_xll.qlInterestRateIndexValueDate(Index1M,$H2208)</f>
        <v>55074</v>
      </c>
      <c r="J2208" s="182">
        <f>IFERROR(_xll.qlIndexFixing(Index1M,$H2208,TRUE,_xll.ohTrigger(RecalcTrigger,Trigger1M)),NA())</f>
        <v>1.1060225332920337E-2</v>
      </c>
      <c r="K2208" s="44">
        <f>IFERROR(_xll.qlIndexFixing(Index3M,H2208,TRUE,_xll.ohTrigger(RecalcTrigger,Trigger3M)),NA())</f>
        <v>1.1233837383830934E-2</v>
      </c>
      <c r="L2208" s="44">
        <f>IFERROR(_xll.qlIndexFixing(Index6M,$H2208,TRUE,_xll.ohTrigger(RecalcTrigger,Trigger6M)),NA())</f>
        <v>1.1146062143601155E-2</v>
      </c>
      <c r="M2208" s="183">
        <f>IFERROR(_xll.qlIndexFixing(Index1Y,$H2208,TRUE,_xll.ohTrigger(RecalcTrigger,Trigger1Y)),NA())</f>
        <v>1.1445499637783912E-2</v>
      </c>
      <c r="N2208" s="182">
        <f>IFERROR(_xll.qlIndexFixing(ONIndex1M,I2208,TRUE,_xll.ohTrigger(RecalcTrigger,Trigger1M)),NA())</f>
        <v>1.1063947466833923E-2</v>
      </c>
      <c r="O2208" s="44">
        <f>IFERROR(_xll.qlIndexFixing(ONIndex3M,I2208,TRUE,_xll.ohTrigger(RecalcTrigger,Trigger3M)),NA())</f>
        <v>1.1249788176854736E-2</v>
      </c>
      <c r="P2208" s="44">
        <f>IFERROR(_xll.qlIndexFixing(ONIndex6M,I2208,TRUE,_xll.ohTrigger(RecalcTrigger,Trigger6M)),NA())</f>
        <v>1.1154721925503708E-2</v>
      </c>
      <c r="Q2208" s="183">
        <f>IFERROR(_xll.qlIndexFixing(ONIndex1Y,I2208,TRUE,_xll.ohTrigger(RecalcTrigger,Trigger1Y)),NA())</f>
        <v>1.1524981556698677E-2</v>
      </c>
    </row>
    <row r="2209" spans="2:17" x14ac:dyDescent="0.2">
      <c r="B2209" s="39" t="s">
        <v>42</v>
      </c>
      <c r="D2209" s="42">
        <f>_xll.qlCalendarAdvance(Calendar,$D2208,B2209,"f",FALSE)</f>
        <v>55079</v>
      </c>
      <c r="E2209" s="177">
        <f>_xll.qlInterestRateIndexValueDate(IndexON,D2209)</f>
        <v>55079</v>
      </c>
      <c r="F2209" s="193">
        <f>IFERROR(_xll.qlIndexFixing(IndexON,D2209,TRUE,_xll.ohTrigger(RecalcTrigger,TriggerON)),NA())</f>
        <v>1.1045457598077846E-2</v>
      </c>
      <c r="H2209" s="42">
        <f>_xll.qlCalendarAdvance(Calendar,$H2208,B2209,"f",FALSE)</f>
        <v>55079</v>
      </c>
      <c r="I2209" s="177">
        <f>_xll.qlInterestRateIndexValueDate(Index1M,$H2209)</f>
        <v>55081</v>
      </c>
      <c r="J2209" s="182">
        <f>IFERROR(_xll.qlIndexFixing(Index1M,$H2209,TRUE,_xll.ohTrigger(RecalcTrigger,Trigger1M)),NA())</f>
        <v>1.1054739479566256E-2</v>
      </c>
      <c r="K2209" s="44">
        <f>IFERROR(_xll.qlIndexFixing(Index3M,H2209,TRUE,_xll.ohTrigger(RecalcTrigger,Trigger3M)),NA())</f>
        <v>1.1228415591777357E-2</v>
      </c>
      <c r="L2209" s="44">
        <f>IFERROR(_xll.qlIndexFixing(Index6M,$H2209,TRUE,_xll.ohTrigger(RecalcTrigger,Trigger6M)),NA())</f>
        <v>1.1142861949727301E-2</v>
      </c>
      <c r="M2209" s="183">
        <f>IFERROR(_xll.qlIndexFixing(Index1Y,$H2209,TRUE,_xll.ohTrigger(RecalcTrigger,Trigger1Y)),NA())</f>
        <v>1.1439609865593732E-2</v>
      </c>
      <c r="N2209" s="182">
        <f>IFERROR(_xll.qlIndexFixing(ONIndex1M,I2209,TRUE,_xll.ohTrigger(RecalcTrigger,Trigger1M)),NA())</f>
        <v>1.1058489849995468E-2</v>
      </c>
      <c r="O2209" s="44">
        <f>IFERROR(_xll.qlIndexFixing(ONIndex3M,I2209,TRUE,_xll.ohTrigger(RecalcTrigger,Trigger3M)),NA())</f>
        <v>1.1244462375055164E-2</v>
      </c>
      <c r="P2209" s="44">
        <f>IFERROR(_xll.qlIndexFixing(ONIndex6M,I2209,TRUE,_xll.ohTrigger(RecalcTrigger,Trigger6M)),NA())</f>
        <v>1.1151438603089758E-2</v>
      </c>
      <c r="Q2209" s="183">
        <f>IFERROR(_xll.qlIndexFixing(ONIndex1Y,I2209,TRUE,_xll.ohTrigger(RecalcTrigger,Trigger1Y)),NA())</f>
        <v>1.1519481993733649E-2</v>
      </c>
    </row>
    <row r="2210" spans="2:17" x14ac:dyDescent="0.2">
      <c r="B2210" s="39" t="s">
        <v>42</v>
      </c>
      <c r="D2210" s="42">
        <f>_xll.qlCalendarAdvance(Calendar,$D2209,B2210,"f",FALSE)</f>
        <v>55086</v>
      </c>
      <c r="E2210" s="177">
        <f>_xll.qlInterestRateIndexValueDate(IndexON,D2210)</f>
        <v>55086</v>
      </c>
      <c r="F2210" s="193">
        <f>IFERROR(_xll.qlIndexFixing(IndexON,D2210,TRUE,_xll.ohTrigger(RecalcTrigger,TriggerON)),NA())</f>
        <v>1.1039889523276614E-2</v>
      </c>
      <c r="H2210" s="42">
        <f>_xll.qlCalendarAdvance(Calendar,$H2209,B2210,"f",FALSE)</f>
        <v>55086</v>
      </c>
      <c r="I2210" s="177">
        <f>_xll.qlInterestRateIndexValueDate(Index1M,$H2210)</f>
        <v>55088</v>
      </c>
      <c r="J2210" s="182">
        <f>IFERROR(_xll.qlIndexFixing(Index1M,$H2210,TRUE,_xll.ohTrigger(RecalcTrigger,Trigger1M)),NA())</f>
        <v>1.1049239594973503E-2</v>
      </c>
      <c r="K2210" s="44">
        <f>IFERROR(_xll.qlIndexFixing(Index3M,H2210,TRUE,_xll.ohTrigger(RecalcTrigger,Trigger3M)),NA())</f>
        <v>1.1222980135695608E-2</v>
      </c>
      <c r="L2210" s="44">
        <f>IFERROR(_xll.qlIndexFixing(Index6M,$H2210,TRUE,_xll.ohTrigger(RecalcTrigger,Trigger6M)),NA())</f>
        <v>1.113967008596631E-2</v>
      </c>
      <c r="M2210" s="183">
        <f>IFERROR(_xll.qlIndexFixing(Index1Y,$H2210,TRUE,_xll.ohTrigger(RecalcTrigger,Trigger1Y)),NA())</f>
        <v>1.1433707164411539E-2</v>
      </c>
      <c r="N2210" s="182">
        <f>IFERROR(_xll.qlIndexFixing(ONIndex1M,I2210,TRUE,_xll.ohTrigger(RecalcTrigger,Trigger1M)),NA())</f>
        <v>1.1053018232276557E-2</v>
      </c>
      <c r="O2210" s="44">
        <f>IFERROR(_xll.qlIndexFixing(ONIndex3M,I2210,TRUE,_xll.ohTrigger(RecalcTrigger,Trigger3M)),NA())</f>
        <v>1.1239123021136166E-2</v>
      </c>
      <c r="P2210" s="44">
        <f>IFERROR(_xll.qlIndexFixing(ONIndex6M,I2210,TRUE,_xll.ohTrigger(RecalcTrigger,Trigger6M)),NA())</f>
        <v>1.1148163254697252E-2</v>
      </c>
      <c r="Q2210" s="183">
        <f>IFERROR(_xll.qlIndexFixing(ONIndex1Y,I2210,TRUE,_xll.ohTrigger(RecalcTrigger,Trigger1Y)),NA())</f>
        <v>1.1513969961702841E-2</v>
      </c>
    </row>
    <row r="2211" spans="2:17" x14ac:dyDescent="0.2">
      <c r="B2211" s="39" t="s">
        <v>42</v>
      </c>
      <c r="D2211" s="42">
        <f>_xll.qlCalendarAdvance(Calendar,$D2210,B2211,"f",FALSE)</f>
        <v>55093</v>
      </c>
      <c r="E2211" s="177">
        <f>_xll.qlInterestRateIndexValueDate(IndexON,D2211)</f>
        <v>55093</v>
      </c>
      <c r="F2211" s="193">
        <f>IFERROR(_xll.qlIndexFixing(IndexON,D2211,TRUE,_xll.ohTrigger(RecalcTrigger,TriggerON)),NA())</f>
        <v>1.1034308292678929E-2</v>
      </c>
      <c r="H2211" s="42">
        <f>_xll.qlCalendarAdvance(Calendar,$H2210,B2211,"f",FALSE)</f>
        <v>55093</v>
      </c>
      <c r="I2211" s="177">
        <f>_xll.qlInterestRateIndexValueDate(Index1M,$H2211)</f>
        <v>55095</v>
      </c>
      <c r="J2211" s="182">
        <f>IFERROR(_xll.qlIndexFixing(Index1M,$H2211,TRUE,_xll.ohTrigger(RecalcTrigger,Trigger1M)),NA())</f>
        <v>1.1043725667171655E-2</v>
      </c>
      <c r="K2211" s="44">
        <f>IFERROR(_xll.qlIndexFixing(Index3M,H2211,TRUE,_xll.ohTrigger(RecalcTrigger,Trigger3M)),NA())</f>
        <v>1.1217531002039136E-2</v>
      </c>
      <c r="L2211" s="44">
        <f>IFERROR(_xll.qlIndexFixing(Index6M,$H2211,TRUE,_xll.ohTrigger(RecalcTrigger,Trigger6M)),NA())</f>
        <v>1.1136539095957158E-2</v>
      </c>
      <c r="M2211" s="183">
        <f>IFERROR(_xll.qlIndexFixing(Index1Y,$H2211,TRUE,_xll.ohTrigger(RecalcTrigger,Trigger1Y)),NA())</f>
        <v>1.142779152069069E-2</v>
      </c>
      <c r="N2211" s="182">
        <f>IFERROR(_xll.qlIndexFixing(ONIndex1M,I2211,TRUE,_xll.ohTrigger(RecalcTrigger,Trigger1M)),NA())</f>
        <v>1.1047532601926591E-2</v>
      </c>
      <c r="O2211" s="44">
        <f>IFERROR(_xll.qlIndexFixing(ONIndex3M,I2211,TRUE,_xll.ohTrigger(RecalcTrigger,Trigger3M)),NA())</f>
        <v>1.1233770101188867E-2</v>
      </c>
      <c r="P2211" s="44">
        <f>IFERROR(_xll.qlIndexFixing(ONIndex6M,I2211,TRUE,_xll.ohTrigger(RecalcTrigger,Trigger6M)),NA())</f>
        <v>1.1144895904706686E-2</v>
      </c>
      <c r="Q2211" s="183">
        <f>IFERROR(_xll.qlIndexFixing(ONIndex1Y,I2211,TRUE,_xll.ohTrigger(RecalcTrigger,Trigger1Y)),NA())</f>
        <v>1.1508445446777316E-2</v>
      </c>
    </row>
    <row r="2212" spans="2:17" x14ac:dyDescent="0.2">
      <c r="B2212" s="39" t="s">
        <v>42</v>
      </c>
      <c r="D2212" s="42">
        <f>_xll.qlCalendarAdvance(Calendar,$D2211,B2212,"f",FALSE)</f>
        <v>55100</v>
      </c>
      <c r="E2212" s="177">
        <f>_xll.qlInterestRateIndexValueDate(IndexON,D2212)</f>
        <v>55100</v>
      </c>
      <c r="F2212" s="193">
        <f>IFERROR(_xll.qlIndexFixing(IndexON,D2212,TRUE,_xll.ohTrigger(RecalcTrigger,TriggerON)),NA())</f>
        <v>1.1028713896772402E-2</v>
      </c>
      <c r="H2212" s="42">
        <f>_xll.qlCalendarAdvance(Calendar,$H2211,B2212,"f",FALSE)</f>
        <v>55100</v>
      </c>
      <c r="I2212" s="177">
        <f>_xll.qlInterestRateIndexValueDate(Index1M,$H2212)</f>
        <v>55102</v>
      </c>
      <c r="J2212" s="182">
        <f>IFERROR(_xll.qlIndexFixing(Index1M,$H2212,TRUE,_xll.ohTrigger(RecalcTrigger,Trigger1M)),NA())</f>
        <v>1.1038197684187789E-2</v>
      </c>
      <c r="K2212" s="44">
        <f>IFERROR(_xll.qlIndexFixing(Index3M,H2212,TRUE,_xll.ohTrigger(RecalcTrigger,Trigger3M)),NA())</f>
        <v>1.1212068177262252E-2</v>
      </c>
      <c r="L2212" s="44">
        <f>IFERROR(_xll.qlIndexFixing(Index6M,$H2212,TRUE,_xll.ohTrigger(RecalcTrigger,Trigger6M)),NA())</f>
        <v>1.1133362458004252E-2</v>
      </c>
      <c r="M2212" s="183">
        <f>IFERROR(_xll.qlIndexFixing(Index1Y,$H2212,TRUE,_xll.ohTrigger(RecalcTrigger,Trigger1Y)),NA())</f>
        <v>1.1421862920885196E-2</v>
      </c>
      <c r="N2212" s="182">
        <f>IFERROR(_xll.qlIndexFixing(ONIndex1M,I2212,TRUE,_xll.ohTrigger(RecalcTrigger,Trigger1M)),NA())</f>
        <v>1.1042032946635416E-2</v>
      </c>
      <c r="O2212" s="44">
        <f>IFERROR(_xll.qlIndexFixing(ONIndex3M,I2212,TRUE,_xll.ohTrigger(RecalcTrigger,Trigger3M)),NA())</f>
        <v>1.1228403601784009E-2</v>
      </c>
      <c r="P2212" s="44">
        <f>IFERROR(_xll.qlIndexFixing(ONIndex6M,I2212,TRUE,_xll.ohTrigger(RecalcTrigger,Trigger6M)),NA())</f>
        <v>1.1141636578058112E-2</v>
      </c>
      <c r="Q2212" s="183">
        <f>IFERROR(_xll.qlIndexFixing(ONIndex1Y,I2212,TRUE,_xll.ohTrigger(RecalcTrigger,Trigger1Y)),NA())</f>
        <v>1.1502908435367942E-2</v>
      </c>
    </row>
    <row r="2213" spans="2:17" x14ac:dyDescent="0.2">
      <c r="B2213" s="39" t="s">
        <v>42</v>
      </c>
      <c r="D2213" s="42">
        <f>_xll.qlCalendarAdvance(Calendar,$D2212,B2213,"f",FALSE)</f>
        <v>55107</v>
      </c>
      <c r="E2213" s="177">
        <f>_xll.qlInterestRateIndexValueDate(IndexON,D2213)</f>
        <v>55107</v>
      </c>
      <c r="F2213" s="193">
        <f>IFERROR(_xll.qlIndexFixing(IndexON,D2213,TRUE,_xll.ohTrigger(RecalcTrigger,TriggerON)),NA())</f>
        <v>1.102310632524528E-2</v>
      </c>
      <c r="H2213" s="42">
        <f>_xll.qlCalendarAdvance(Calendar,$H2212,B2213,"f",FALSE)</f>
        <v>55107</v>
      </c>
      <c r="I2213" s="177">
        <f>_xll.qlInterestRateIndexValueDate(Index1M,$H2213)</f>
        <v>55109</v>
      </c>
      <c r="J2213" s="182">
        <f>IFERROR(_xll.qlIndexFixing(Index1M,$H2213,TRUE,_xll.ohTrigger(RecalcTrigger,Trigger1M)),NA())</f>
        <v>1.1032655634041488E-2</v>
      </c>
      <c r="K2213" s="44">
        <f>IFERROR(_xll.qlIndexFixing(Index3M,H2213,TRUE,_xll.ohTrigger(RecalcTrigger,Trigger3M)),NA())</f>
        <v>1.1206591647821007E-2</v>
      </c>
      <c r="L2213" s="44">
        <f>IFERROR(_xll.qlIndexFixing(Index6M,$H2213,TRUE,_xll.ohTrigger(RecalcTrigger,Trigger6M)),NA())</f>
        <v>1.1130192020134004E-2</v>
      </c>
      <c r="M2213" s="183">
        <f>IFERROR(_xll.qlIndexFixing(Index1Y,$H2213,TRUE,_xll.ohTrigger(RecalcTrigger,Trigger1Y)),NA())</f>
        <v>1.1415921351450826E-2</v>
      </c>
      <c r="N2213" s="182">
        <f>IFERROR(_xll.qlIndexFixing(ONIndex1M,I2213,TRUE,_xll.ohTrigger(RecalcTrigger,Trigger1M)),NA())</f>
        <v>1.1036519254652433E-2</v>
      </c>
      <c r="O2213" s="44">
        <f>IFERROR(_xll.qlIndexFixing(ONIndex3M,I2213,TRUE,_xll.ohTrigger(RecalcTrigger,Trigger3M)),NA())</f>
        <v>1.1223023509332464E-2</v>
      </c>
      <c r="P2213" s="44">
        <f>IFERROR(_xll.qlIndexFixing(ONIndex6M,I2213,TRUE,_xll.ohTrigger(RecalcTrigger,Trigger6M)),NA())</f>
        <v>1.1138385299132025E-2</v>
      </c>
      <c r="Q2213" s="183">
        <f>IFERROR(_xll.qlIndexFixing(ONIndex1Y,I2213,TRUE,_xll.ohTrigger(RecalcTrigger,Trigger1Y)),NA())</f>
        <v>1.1497358913885591E-2</v>
      </c>
    </row>
    <row r="2214" spans="2:17" x14ac:dyDescent="0.2">
      <c r="B2214" s="39" t="s">
        <v>42</v>
      </c>
      <c r="D2214" s="42">
        <f>_xll.qlCalendarAdvance(Calendar,$D2213,B2214,"f",FALSE)</f>
        <v>55114</v>
      </c>
      <c r="E2214" s="177">
        <f>_xll.qlInterestRateIndexValueDate(IndexON,D2214)</f>
        <v>55114</v>
      </c>
      <c r="F2214" s="193">
        <f>IFERROR(_xll.qlIndexFixing(IndexON,D2214,TRUE,_xll.ohTrigger(RecalcTrigger,TriggerON)),NA())</f>
        <v>1.1017485568345364E-2</v>
      </c>
      <c r="H2214" s="42">
        <f>_xll.qlCalendarAdvance(Calendar,$H2213,B2214,"f",FALSE)</f>
        <v>55114</v>
      </c>
      <c r="I2214" s="177">
        <f>_xll.qlInterestRateIndexValueDate(Index1M,$H2214)</f>
        <v>55116</v>
      </c>
      <c r="J2214" s="182">
        <f>IFERROR(_xll.qlIndexFixing(Index1M,$H2214,TRUE,_xll.ohTrigger(RecalcTrigger,Trigger1M)),NA())</f>
        <v>1.1026870139274211E-2</v>
      </c>
      <c r="K2214" s="44">
        <f>IFERROR(_xll.qlIndexFixing(Index3M,H2214,TRUE,_xll.ohTrigger(RecalcTrigger,Trigger3M)),NA())</f>
        <v>1.1201101400164504E-2</v>
      </c>
      <c r="L2214" s="44">
        <f>IFERROR(_xll.qlIndexFixing(Index6M,$H2214,TRUE,_xll.ohTrigger(RecalcTrigger,Trigger6M)),NA())</f>
        <v>1.1127026518793616E-2</v>
      </c>
      <c r="M2214" s="183">
        <f>IFERROR(_xll.qlIndexFixing(Index1Y,$H2214,TRUE,_xll.ohTrigger(RecalcTrigger,Trigger1Y)),NA())</f>
        <v>1.1409966798843122E-2</v>
      </c>
      <c r="N2214" s="182">
        <f>IFERROR(_xll.qlIndexFixing(ONIndex1M,I2214,TRUE,_xll.ohTrigger(RecalcTrigger,Trigger1M)),NA())</f>
        <v>1.1030991513987232E-2</v>
      </c>
      <c r="O2214" s="44">
        <f>IFERROR(_xll.qlIndexFixing(ONIndex3M,I2214,TRUE,_xll.ohTrigger(RecalcTrigger,Trigger3M)),NA())</f>
        <v>1.12176298102451E-2</v>
      </c>
      <c r="P2214" s="44">
        <f>IFERROR(_xll.qlIndexFixing(ONIndex6M,I2214,TRUE,_xll.ohTrigger(RecalcTrigger,Trigger6M)),NA())</f>
        <v>1.1135142092948414E-2</v>
      </c>
      <c r="Q2214" s="183">
        <f>IFERROR(_xll.qlIndexFixing(ONIndex1Y,I2214,TRUE,_xll.ohTrigger(RecalcTrigger,Trigger1Y)),NA())</f>
        <v>1.1491796868741133E-2</v>
      </c>
    </row>
    <row r="2215" spans="2:17" x14ac:dyDescent="0.2">
      <c r="B2215" s="39" t="s">
        <v>42</v>
      </c>
      <c r="D2215" s="42">
        <f>_xll.qlCalendarAdvance(Calendar,$D2214,B2215,"f",FALSE)</f>
        <v>55121</v>
      </c>
      <c r="E2215" s="177">
        <f>_xll.qlInterestRateIndexValueDate(IndexON,D2215)</f>
        <v>55121</v>
      </c>
      <c r="F2215" s="193">
        <f>IFERROR(_xll.qlIndexFixing(IndexON,D2215,TRUE,_xll.ohTrigger(RecalcTrigger,TriggerON)),NA())</f>
        <v>1.1011851616080648E-2</v>
      </c>
      <c r="H2215" s="42">
        <f>_xll.qlCalendarAdvance(Calendar,$H2214,B2215,"f",FALSE)</f>
        <v>55121</v>
      </c>
      <c r="I2215" s="177">
        <f>_xll.qlInterestRateIndexValueDate(Index1M,$H2215)</f>
        <v>55123</v>
      </c>
      <c r="J2215" s="182">
        <f>IFERROR(_xll.qlIndexFixing(Index1M,$H2215,TRUE,_xll.ohTrigger(RecalcTrigger,Trigger1M)),NA())</f>
        <v>1.1021529284369891E-2</v>
      </c>
      <c r="K2215" s="44">
        <f>IFERROR(_xll.qlIndexFixing(Index3M,H2215,TRUE,_xll.ohTrigger(RecalcTrigger,Trigger3M)),NA())</f>
        <v>1.1196040920117944E-2</v>
      </c>
      <c r="L2215" s="44">
        <f>IFERROR(_xll.qlIndexFixing(Index6M,$H2215,TRUE,_xll.ohTrigger(RecalcTrigger,Trigger6M)),NA())</f>
        <v>1.112381216867228E-2</v>
      </c>
      <c r="M2215" s="183">
        <f>IFERROR(_xll.qlIndexFixing(Index1Y,$H2215,TRUE,_xll.ohTrigger(RecalcTrigger,Trigger1Y)),NA())</f>
        <v>1.1403999249518513E-2</v>
      </c>
      <c r="N2215" s="182">
        <f>IFERROR(_xll.qlIndexFixing(ONIndex1M,I2215,TRUE,_xll.ohTrigger(RecalcTrigger,Trigger1M)),NA())</f>
        <v>1.1025449712569468E-2</v>
      </c>
      <c r="O2215" s="44">
        <f>IFERROR(_xll.qlIndexFixing(ONIndex3M,I2215,TRUE,_xll.ohTrigger(RecalcTrigger,Trigger3M)),NA())</f>
        <v>1.121222249109266E-2</v>
      </c>
      <c r="P2215" s="44">
        <f>IFERROR(_xll.qlIndexFixing(ONIndex6M,I2215,TRUE,_xll.ohTrigger(RecalcTrigger,Trigger6M)),NA())</f>
        <v>1.1131906983887774E-2</v>
      </c>
      <c r="Q2215" s="183">
        <f>IFERROR(_xll.qlIndexFixing(ONIndex1Y,I2215,TRUE,_xll.ohTrigger(RecalcTrigger,Trigger1Y)),NA())</f>
        <v>1.1486222286345438E-2</v>
      </c>
    </row>
    <row r="2216" spans="2:17" x14ac:dyDescent="0.2">
      <c r="B2216" s="39" t="s">
        <v>42</v>
      </c>
      <c r="D2216" s="42">
        <f>_xll.qlCalendarAdvance(Calendar,$D2215,B2216,"f",FALSE)</f>
        <v>55128</v>
      </c>
      <c r="E2216" s="177">
        <f>_xll.qlInterestRateIndexValueDate(IndexON,D2216)</f>
        <v>55128</v>
      </c>
      <c r="F2216" s="193">
        <f>IFERROR(_xll.qlIndexFixing(IndexON,D2216,TRUE,_xll.ohTrigger(RecalcTrigger,TriggerON)),NA())</f>
        <v>1.1006204458618996E-2</v>
      </c>
      <c r="H2216" s="42">
        <f>_xll.qlCalendarAdvance(Calendar,$H2215,B2216,"f",FALSE)</f>
        <v>55128</v>
      </c>
      <c r="I2216" s="177">
        <f>_xll.qlInterestRateIndexValueDate(Index1M,$H2216)</f>
        <v>55130</v>
      </c>
      <c r="J2216" s="182">
        <f>IFERROR(_xll.qlIndexFixing(Index1M,$H2216,TRUE,_xll.ohTrigger(RecalcTrigger,Trigger1M)),NA())</f>
        <v>1.1015944960898749E-2</v>
      </c>
      <c r="K2216" s="44">
        <f>IFERROR(_xll.qlIndexFixing(Index3M,H2216,TRUE,_xll.ohTrigger(RecalcTrigger,Trigger3M)),NA())</f>
        <v>1.1190525506557414E-2</v>
      </c>
      <c r="L2216" s="44">
        <f>IFERROR(_xll.qlIndexFixing(Index6M,$H2216,TRUE,_xll.ohTrigger(RecalcTrigger,Trigger6M)),NA())</f>
        <v>1.1120652383304418E-2</v>
      </c>
      <c r="M2216" s="183">
        <f>IFERROR(_xll.qlIndexFixing(Index1Y,$H2216,TRUE,_xll.ohTrigger(RecalcTrigger,Trigger1Y)),NA())</f>
        <v>1.1398018689935388E-2</v>
      </c>
      <c r="N2216" s="182">
        <f>IFERROR(_xll.qlIndexFixing(ONIndex1M,I2216,TRUE,_xll.ohTrigger(RecalcTrigger,Trigger1M)),NA())</f>
        <v>1.101989383848867E-2</v>
      </c>
      <c r="O2216" s="44">
        <f>IFERROR(_xll.qlIndexFixing(ONIndex3M,I2216,TRUE,_xll.ohTrigger(RecalcTrigger,Trigger3M)),NA())</f>
        <v>1.1206801538206079E-2</v>
      </c>
      <c r="P2216" s="44">
        <f>IFERROR(_xll.qlIndexFixing(ONIndex6M,I2216,TRUE,_xll.ohTrigger(RecalcTrigger,Trigger6M)),NA())</f>
        <v>1.1128679996570412E-2</v>
      </c>
      <c r="Q2216" s="183">
        <f>IFERROR(_xll.qlIndexFixing(ONIndex1Y,I2216,TRUE,_xll.ohTrigger(RecalcTrigger,Trigger1Y)),NA())</f>
        <v>1.1480635152949503E-2</v>
      </c>
    </row>
    <row r="2217" spans="2:17" x14ac:dyDescent="0.2">
      <c r="B2217" s="39" t="s">
        <v>42</v>
      </c>
      <c r="D2217" s="42">
        <f>_xll.qlCalendarAdvance(Calendar,$D2216,B2217,"f",FALSE)</f>
        <v>55135</v>
      </c>
      <c r="E2217" s="177">
        <f>_xll.qlInterestRateIndexValueDate(IndexON,D2217)</f>
        <v>55135</v>
      </c>
      <c r="F2217" s="193">
        <f>IFERROR(_xll.qlIndexFixing(IndexON,D2217,TRUE,_xll.ohTrigger(RecalcTrigger,TriggerON)),NA())</f>
        <v>1.10005440859684E-2</v>
      </c>
      <c r="H2217" s="42">
        <f>_xll.qlCalendarAdvance(Calendar,$H2216,B2217,"f",FALSE)</f>
        <v>55135</v>
      </c>
      <c r="I2217" s="177">
        <f>_xll.qlInterestRateIndexValueDate(Index1M,$H2217)</f>
        <v>55137</v>
      </c>
      <c r="J2217" s="182">
        <f>IFERROR(_xll.qlIndexFixing(Index1M,$H2217,TRUE,_xll.ohTrigger(RecalcTrigger,Trigger1M)),NA())</f>
        <v>1.1010346522365988E-2</v>
      </c>
      <c r="K2217" s="44">
        <f>IFERROR(_xll.qlIndexFixing(Index3M,H2217,TRUE,_xll.ohTrigger(RecalcTrigger,Trigger3M)),NA())</f>
        <v>1.1184996336769615E-2</v>
      </c>
      <c r="L2217" s="44">
        <f>IFERROR(_xll.qlIndexFixing(Index6M,$H2217,TRUE,_xll.ohTrigger(RecalcTrigger,Trigger6M)),NA())</f>
        <v>1.1117493584887736E-2</v>
      </c>
      <c r="M2217" s="183">
        <f>IFERROR(_xll.qlIndexFixing(Index1Y,$H2217,TRUE,_xll.ohTrigger(RecalcTrigger,Trigger1Y)),NA())</f>
        <v>1.1392025106551705E-2</v>
      </c>
      <c r="N2217" s="182">
        <f>IFERROR(_xll.qlIndexFixing(ONIndex1M,I2217,TRUE,_xll.ohTrigger(RecalcTrigger,Trigger1M)),NA())</f>
        <v>1.1014323879674492E-2</v>
      </c>
      <c r="O2217" s="44">
        <f>IFERROR(_xll.qlIndexFixing(ONIndex3M,I2217,TRUE,_xll.ohTrigger(RecalcTrigger,Trigger3M)),NA())</f>
        <v>1.1201366937836355E-2</v>
      </c>
      <c r="P2217" s="44">
        <f>IFERROR(_xll.qlIndexFixing(ONIndex6M,I2217,TRUE,_xll.ohTrigger(RecalcTrigger,Trigger6M)),NA())</f>
        <v>1.1125461155936378E-2</v>
      </c>
      <c r="Q2217" s="183">
        <f>IFERROR(_xll.qlIndexFixing(ONIndex1Y,I2217,TRUE,_xll.ohTrigger(RecalcTrigger,Trigger1Y)),NA())</f>
        <v>1.1475035455044136E-2</v>
      </c>
    </row>
    <row r="2218" spans="2:17" x14ac:dyDescent="0.2">
      <c r="B2218" s="39" t="s">
        <v>42</v>
      </c>
      <c r="D2218" s="42">
        <f>_xll.qlCalendarAdvance(Calendar,$D2217,B2218,"f",FALSE)</f>
        <v>55142</v>
      </c>
      <c r="E2218" s="177">
        <f>_xll.qlInterestRateIndexValueDate(IndexON,D2218)</f>
        <v>55142</v>
      </c>
      <c r="F2218" s="193">
        <f>IFERROR(_xll.qlIndexFixing(IndexON,D2218,TRUE,_xll.ohTrigger(RecalcTrigger,TriggerON)),NA())</f>
        <v>1.099487048821679E-2</v>
      </c>
      <c r="H2218" s="42">
        <f>_xll.qlCalendarAdvance(Calendar,$H2217,B2218,"f",FALSE)</f>
        <v>55142</v>
      </c>
      <c r="I2218" s="177">
        <f>_xll.qlInterestRateIndexValueDate(Index1M,$H2218)</f>
        <v>55144</v>
      </c>
      <c r="J2218" s="182">
        <f>IFERROR(_xll.qlIndexFixing(Index1M,$H2218,TRUE,_xll.ohTrigger(RecalcTrigger,Trigger1M)),NA())</f>
        <v>1.1004733956801183E-2</v>
      </c>
      <c r="K2218" s="44">
        <f>IFERROR(_xll.qlIndexFixing(Index3M,H2218,TRUE,_xll.ohTrigger(RecalcTrigger,Trigger3M)),NA())</f>
        <v>1.1179453397206274E-2</v>
      </c>
      <c r="L2218" s="44">
        <f>IFERROR(_xll.qlIndexFixing(Index6M,$H2218,TRUE,_xll.ohTrigger(RecalcTrigger,Trigger6M)),NA())</f>
        <v>1.1114334505369758E-2</v>
      </c>
      <c r="M2218" s="183">
        <f>IFERROR(_xll.qlIndexFixing(Index1Y,$H2218,TRUE,_xll.ohTrigger(RecalcTrigger,Trigger1Y)),NA())</f>
        <v>1.1386018485826951E-2</v>
      </c>
      <c r="N2218" s="182">
        <f>IFERROR(_xll.qlIndexFixing(ONIndex1M,I2218,TRUE,_xll.ohTrigger(RecalcTrigger,Trigger1M)),NA())</f>
        <v>1.1007940950609196E-2</v>
      </c>
      <c r="O2218" s="44">
        <f>IFERROR(_xll.qlIndexFixing(ONIndex3M,I2218,TRUE,_xll.ohTrigger(RecalcTrigger,Trigger3M)),NA())</f>
        <v>1.1195139237880625E-2</v>
      </c>
      <c r="P2218" s="44">
        <f>IFERROR(_xll.qlIndexFixing(ONIndex6M,I2218,TRUE,_xll.ohTrigger(RecalcTrigger,Trigger6M)),NA())</f>
        <v>1.1121792487767124E-2</v>
      </c>
      <c r="Q2218" s="183">
        <f>IFERROR(_xll.qlIndexFixing(ONIndex1Y,I2218,TRUE,_xll.ohTrigger(RecalcTrigger,Trigger1Y)),NA())</f>
        <v>1.1468620397598883E-2</v>
      </c>
    </row>
    <row r="2219" spans="2:17" x14ac:dyDescent="0.2">
      <c r="B2219" s="39" t="s">
        <v>42</v>
      </c>
      <c r="D2219" s="42">
        <f>_xll.qlCalendarAdvance(Calendar,$D2218,B2219,"f",FALSE)</f>
        <v>55149</v>
      </c>
      <c r="E2219" s="177">
        <f>_xll.qlInterestRateIndexValueDate(IndexON,D2219)</f>
        <v>55149</v>
      </c>
      <c r="F2219" s="193">
        <f>IFERROR(_xll.qlIndexFixing(IndexON,D2219,TRUE,_xll.ohTrigger(RecalcTrigger,TriggerON)),NA())</f>
        <v>1.0989183655691903E-2</v>
      </c>
      <c r="H2219" s="42">
        <f>_xll.qlCalendarAdvance(Calendar,$H2218,B2219,"f",FALSE)</f>
        <v>55149</v>
      </c>
      <c r="I2219" s="177">
        <f>_xll.qlInterestRateIndexValueDate(Index1M,$H2219)</f>
        <v>55151</v>
      </c>
      <c r="J2219" s="182">
        <f>IFERROR(_xll.qlIndexFixing(Index1M,$H2219,TRUE,_xll.ohTrigger(RecalcTrigger,Trigger1M)),NA())</f>
        <v>1.099910725223141E-2</v>
      </c>
      <c r="K2219" s="44">
        <f>IFERROR(_xll.qlIndexFixing(Index3M,H2219,TRUE,_xll.ohTrigger(RecalcTrigger,Trigger3M)),NA())</f>
        <v>1.1173896674323558E-2</v>
      </c>
      <c r="L2219" s="44">
        <f>IFERROR(_xll.qlIndexFixing(Index6M,$H2219,TRUE,_xll.ohTrigger(RecalcTrigger,Trigger6M)),NA())</f>
        <v>1.1111173873916497E-2</v>
      </c>
      <c r="M2219" s="183">
        <f>IFERROR(_xll.qlIndexFixing(Index1Y,$H2219,TRUE,_xll.ohTrigger(RecalcTrigger,Trigger1Y)),NA())</f>
        <v>1.1379998814221274E-2</v>
      </c>
      <c r="N2219" s="182">
        <f>IFERROR(_xll.qlIndexFixing(ONIndex1M,I2219,TRUE,_xll.ohTrigger(RecalcTrigger,Trigger1M)),NA())</f>
        <v>1.1003141660124172E-2</v>
      </c>
      <c r="O2219" s="44">
        <f>IFERROR(_xll.qlIndexFixing(ONIndex3M,I2219,TRUE,_xll.ohTrigger(RecalcTrigger,Trigger3M)),NA())</f>
        <v>1.1190456741250188E-2</v>
      </c>
      <c r="P2219" s="44">
        <f>IFERROR(_xll.qlIndexFixing(ONIndex6M,I2219,TRUE,_xll.ohTrigger(RecalcTrigger,Trigger6M)),NA())</f>
        <v>1.1119048012719901E-2</v>
      </c>
      <c r="Q2219" s="183">
        <f>IFERROR(_xll.qlIndexFixing(ONIndex1Y,I2219,TRUE,_xll.ohTrigger(RecalcTrigger,Trigger1Y)),NA())</f>
        <v>1.1463798311108775E-2</v>
      </c>
    </row>
    <row r="2220" spans="2:17" x14ac:dyDescent="0.2">
      <c r="B2220" s="39" t="s">
        <v>42</v>
      </c>
      <c r="D2220" s="42">
        <f>_xll.qlCalendarAdvance(Calendar,$D2219,B2220,"f",FALSE)</f>
        <v>55156</v>
      </c>
      <c r="E2220" s="177">
        <f>_xll.qlInterestRateIndexValueDate(IndexON,D2220)</f>
        <v>55156</v>
      </c>
      <c r="F2220" s="193">
        <f>IFERROR(_xll.qlIndexFixing(IndexON,D2220,TRUE,_xll.ohTrigger(RecalcTrigger,TriggerON)),NA())</f>
        <v>1.0983483578241859E-2</v>
      </c>
      <c r="H2220" s="42">
        <f>_xll.qlCalendarAdvance(Calendar,$H2219,B2220,"f",FALSE)</f>
        <v>55156</v>
      </c>
      <c r="I2220" s="177">
        <f>_xll.qlInterestRateIndexValueDate(Index1M,$H2220)</f>
        <v>55158</v>
      </c>
      <c r="J2220" s="182">
        <f>IFERROR(_xll.qlIndexFixing(Index1M,$H2220,TRUE,_xll.ohTrigger(RecalcTrigger,Trigger1M)),NA())</f>
        <v>1.0993466396678753E-2</v>
      </c>
      <c r="K2220" s="44">
        <f>IFERROR(_xll.qlIndexFixing(Index3M,H2220,TRUE,_xll.ohTrigger(RecalcTrigger,Trigger3M)),NA())</f>
        <v>1.1168326154578523E-2</v>
      </c>
      <c r="L2220" s="44">
        <f>IFERROR(_xll.qlIndexFixing(Index6M,$H2220,TRUE,_xll.ohTrigger(RecalcTrigger,Trigger6M)),NA())</f>
        <v>1.1108066066128018E-2</v>
      </c>
      <c r="M2220" s="183">
        <f>IFERROR(_xll.qlIndexFixing(Index1Y,$H2220,TRUE,_xll.ohTrigger(RecalcTrigger,Trigger1Y)),NA())</f>
        <v>1.1373966078195259E-2</v>
      </c>
      <c r="N2220" s="182">
        <f>IFERROR(_xll.qlIndexFixing(ONIndex1M,I2220,TRUE,_xll.ohTrigger(RecalcTrigger,Trigger1M)),NA())</f>
        <v>1.0997529375407211E-2</v>
      </c>
      <c r="O2220" s="44">
        <f>IFERROR(_xll.qlIndexFixing(ONIndex3M,I2220,TRUE,_xll.ohTrigger(RecalcTrigger,Trigger3M)),NA())</f>
        <v>1.118498111777555E-2</v>
      </c>
      <c r="P2220" s="44">
        <f>IFERROR(_xll.qlIndexFixing(ONIndex6M,I2220,TRUE,_xll.ohTrigger(RecalcTrigger,Trigger6M)),NA())</f>
        <v>1.1115853759617877E-2</v>
      </c>
      <c r="Q2220" s="183">
        <f>IFERROR(_xll.qlIndexFixing(ONIndex1Y,I2220,TRUE,_xll.ohTrigger(RecalcTrigger,Trigger1Y)),NA())</f>
        <v>1.145816083774065E-2</v>
      </c>
    </row>
    <row r="2221" spans="2:17" x14ac:dyDescent="0.2">
      <c r="B2221" s="39" t="s">
        <v>42</v>
      </c>
      <c r="D2221" s="42">
        <f>_xll.qlCalendarAdvance(Calendar,$D2220,B2221,"f",FALSE)</f>
        <v>55163</v>
      </c>
      <c r="E2221" s="177">
        <f>_xll.qlInterestRateIndexValueDate(IndexON,D2221)</f>
        <v>55163</v>
      </c>
      <c r="F2221" s="193">
        <f>IFERROR(_xll.qlIndexFixing(IndexON,D2221,TRUE,_xll.ohTrigger(RecalcTrigger,TriggerON)),NA())</f>
        <v>1.0977770245954588E-2</v>
      </c>
      <c r="H2221" s="42">
        <f>_xll.qlCalendarAdvance(Calendar,$H2220,B2221,"f",FALSE)</f>
        <v>55163</v>
      </c>
      <c r="I2221" s="177">
        <f>_xll.qlInterestRateIndexValueDate(Index1M,$H2221)</f>
        <v>55165</v>
      </c>
      <c r="J2221" s="182">
        <f>IFERROR(_xll.qlIndexFixing(Index1M,$H2221,TRUE,_xll.ohTrigger(RecalcTrigger,Trigger1M)),NA())</f>
        <v>1.0987811378167789E-2</v>
      </c>
      <c r="K2221" s="44">
        <f>IFERROR(_xll.qlIndexFixing(Index3M,H2221,TRUE,_xll.ohTrigger(RecalcTrigger,Trigger3M)),NA())</f>
        <v>1.1162741824424671E-2</v>
      </c>
      <c r="L2221" s="44">
        <f>IFERROR(_xll.qlIndexFixing(Index6M,$H2221,TRUE,_xll.ohTrigger(RecalcTrigger,Trigger6M)),NA())</f>
        <v>1.1104899505805777E-2</v>
      </c>
      <c r="M2221" s="183">
        <f>IFERROR(_xll.qlIndexFixing(Index1Y,$H2221,TRUE,_xll.ohTrigger(RecalcTrigger,Trigger1Y)),NA())</f>
        <v>1.1367920264211455E-2</v>
      </c>
      <c r="N2221" s="182">
        <f>IFERROR(_xll.qlIndexFixing(ONIndex1M,I2221,TRUE,_xll.ohTrigger(RecalcTrigger,Trigger1M)),NA())</f>
        <v>1.0991902958075173E-2</v>
      </c>
      <c r="O2221" s="44">
        <f>IFERROR(_xll.qlIndexFixing(ONIndex3M,I2221,TRUE,_xll.ohTrigger(RecalcTrigger,Trigger3M)),NA())</f>
        <v>1.1179491792621121E-2</v>
      </c>
      <c r="P2221" s="44">
        <f>IFERROR(_xll.qlIndexFixing(ONIndex6M,I2221,TRUE,_xll.ohTrigger(RecalcTrigger,Trigger6M)),NA())</f>
        <v>1.1112667751520533E-2</v>
      </c>
      <c r="Q2221" s="183">
        <f>IFERROR(_xll.qlIndexFixing(ONIndex1Y,I2221,TRUE,_xll.ohTrigger(RecalcTrigger,Trigger1Y)),NA())</f>
        <v>1.1452510745586508E-2</v>
      </c>
    </row>
    <row r="2222" spans="2:17" x14ac:dyDescent="0.2">
      <c r="B2222" s="39" t="s">
        <v>42</v>
      </c>
      <c r="D2222" s="42">
        <f>_xll.qlCalendarAdvance(Calendar,$D2221,B2222,"f",FALSE)</f>
        <v>55170</v>
      </c>
      <c r="E2222" s="177">
        <f>_xll.qlInterestRateIndexValueDate(IndexON,D2222)</f>
        <v>55170</v>
      </c>
      <c r="F2222" s="193">
        <f>IFERROR(_xll.qlIndexFixing(IndexON,D2222,TRUE,_xll.ohTrigger(RecalcTrigger,TriggerON)),NA())</f>
        <v>1.0972043649157825E-2</v>
      </c>
      <c r="H2222" s="42">
        <f>_xll.qlCalendarAdvance(Calendar,$H2221,B2222,"f",FALSE)</f>
        <v>55170</v>
      </c>
      <c r="I2222" s="177">
        <f>_xll.qlInterestRateIndexValueDate(Index1M,$H2222)</f>
        <v>55172</v>
      </c>
      <c r="J2222" s="182">
        <f>IFERROR(_xll.qlIndexFixing(Index1M,$H2222,TRUE,_xll.ohTrigger(RecalcTrigger,Trigger1M)),NA())</f>
        <v>1.098214218473309E-2</v>
      </c>
      <c r="K2222" s="44">
        <f>IFERROR(_xll.qlIndexFixing(Index3M,H2222,TRUE,_xll.ohTrigger(RecalcTrigger,Trigger3M)),NA())</f>
        <v>1.1157143670317282E-2</v>
      </c>
      <c r="L2222" s="44">
        <f>IFERROR(_xll.qlIndexFixing(Index6M,$H2222,TRUE,_xll.ohTrigger(RecalcTrigger,Trigger6M)),NA())</f>
        <v>1.1101727672781923E-2</v>
      </c>
      <c r="M2222" s="183">
        <f>IFERROR(_xll.qlIndexFixing(Index1Y,$H2222,TRUE,_xll.ohTrigger(RecalcTrigger,Trigger1Y)),NA())</f>
        <v>1.1361861358732205E-2</v>
      </c>
      <c r="N2222" s="182">
        <f>IFERROR(_xll.qlIndexFixing(ONIndex1M,I2222,TRUE,_xll.ohTrigger(RecalcTrigger,Trigger1M)),NA())</f>
        <v>1.0986262396137647E-2</v>
      </c>
      <c r="O2222" s="44">
        <f>IFERROR(_xll.qlIndexFixing(ONIndex3M,I2222,TRUE,_xll.ohTrigger(RecalcTrigger,Trigger3M)),NA())</f>
        <v>1.1173988752517516E-2</v>
      </c>
      <c r="P2222" s="44">
        <f>IFERROR(_xll.qlIndexFixing(ONIndex6M,I2222,TRUE,_xll.ohTrigger(RecalcTrigger,Trigger6M)),NA())</f>
        <v>1.1109490013447854E-2</v>
      </c>
      <c r="Q2222" s="183">
        <f>IFERROR(_xll.qlIndexFixing(ONIndex1Y,I2222,TRUE,_xll.ohTrigger(RecalcTrigger,Trigger1Y)),NA())</f>
        <v>1.1446848020657541E-2</v>
      </c>
    </row>
    <row r="2223" spans="2:17" x14ac:dyDescent="0.2">
      <c r="B2223" s="39" t="s">
        <v>42</v>
      </c>
      <c r="D2223" s="42">
        <f>_xll.qlCalendarAdvance(Calendar,$D2222,B2223,"f",FALSE)</f>
        <v>55177</v>
      </c>
      <c r="E2223" s="177">
        <f>_xll.qlInterestRateIndexValueDate(IndexON,D2223)</f>
        <v>55177</v>
      </c>
      <c r="F2223" s="193">
        <f>IFERROR(_xll.qlIndexFixing(IndexON,D2223,TRUE,_xll.ohTrigger(RecalcTrigger,TriggerON)),NA())</f>
        <v>1.0966303777619757E-2</v>
      </c>
      <c r="H2223" s="42">
        <f>_xll.qlCalendarAdvance(Calendar,$H2222,B2223,"f",FALSE)</f>
        <v>55177</v>
      </c>
      <c r="I2223" s="177">
        <f>_xll.qlInterestRateIndexValueDate(Index1M,$H2223)</f>
        <v>55179</v>
      </c>
      <c r="J2223" s="182">
        <f>IFERROR(_xll.qlIndexFixing(Index1M,$H2223,TRUE,_xll.ohTrigger(RecalcTrigger,Trigger1M)),NA())</f>
        <v>1.0976458804391742E-2</v>
      </c>
      <c r="K2223" s="44">
        <f>IFERROR(_xll.qlIndexFixing(Index3M,H2223,TRUE,_xll.ohTrigger(RecalcTrigger,Trigger3M)),NA())</f>
        <v>1.1151531678711635E-2</v>
      </c>
      <c r="L2223" s="44">
        <f>IFERROR(_xll.qlIndexFixing(Index6M,$H2223,TRUE,_xll.ohTrigger(RecalcTrigger,Trigger6M)),NA())</f>
        <v>1.1098549278299511E-2</v>
      </c>
      <c r="M2223" s="183">
        <f>IFERROR(_xll.qlIndexFixing(Index1Y,$H2223,TRUE,_xll.ohTrigger(RecalcTrigger,Trigger1Y)),NA())</f>
        <v>1.1355789348220935E-2</v>
      </c>
      <c r="N2223" s="182">
        <f>IFERROR(_xll.qlIndexFixing(ONIndex1M,I2223,TRUE,_xll.ohTrigger(RecalcTrigger,Trigger1M)),NA())</f>
        <v>1.0980607677604226E-2</v>
      </c>
      <c r="O2223" s="44">
        <f>IFERROR(_xll.qlIndexFixing(ONIndex3M,I2223,TRUE,_xll.ohTrigger(RecalcTrigger,Trigger3M)),NA())</f>
        <v>1.1168471983635797E-2</v>
      </c>
      <c r="P2223" s="44">
        <f>IFERROR(_xll.qlIndexFixing(ONIndex6M,I2223,TRUE,_xll.ohTrigger(RecalcTrigger,Trigger6M)),NA())</f>
        <v>1.1106320569700401E-2</v>
      </c>
      <c r="Q2223" s="183">
        <f>IFERROR(_xll.qlIndexFixing(ONIndex1Y,I2223,TRUE,_xll.ohTrigger(RecalcTrigger,Trigger1Y)),NA())</f>
        <v>1.1441172649524489E-2</v>
      </c>
    </row>
    <row r="2224" spans="2:17" x14ac:dyDescent="0.2">
      <c r="B2224" s="39" t="s">
        <v>42</v>
      </c>
      <c r="D2224" s="42">
        <f>_xll.qlCalendarAdvance(Calendar,$D2223,B2224,"f",FALSE)</f>
        <v>55184</v>
      </c>
      <c r="E2224" s="177">
        <f>_xll.qlInterestRateIndexValueDate(IndexON,D2224)</f>
        <v>55184</v>
      </c>
      <c r="F2224" s="193">
        <f>IFERROR(_xll.qlIndexFixing(IndexON,D2224,TRUE,_xll.ohTrigger(RecalcTrigger,TriggerON)),NA())</f>
        <v>1.0960550621668119E-2</v>
      </c>
      <c r="H2224" s="42">
        <f>_xll.qlCalendarAdvance(Calendar,$H2223,B2224,"f",FALSE)</f>
        <v>55184</v>
      </c>
      <c r="I2224" s="177">
        <f>_xll.qlInterestRateIndexValueDate(Index1M,$H2224)</f>
        <v>55186</v>
      </c>
      <c r="J2224" s="182">
        <f>IFERROR(_xll.qlIndexFixing(Index1M,$H2224,TRUE,_xll.ohTrigger(RecalcTrigger,Trigger1M)),NA())</f>
        <v>1.0971724846759059E-2</v>
      </c>
      <c r="K2224" s="44">
        <f>IFERROR(_xll.qlIndexFixing(Index3M,H2224,TRUE,_xll.ohTrigger(RecalcTrigger,Trigger3M)),NA())</f>
        <v>1.1146137858955792E-2</v>
      </c>
      <c r="L2224" s="44">
        <f>IFERROR(_xll.qlIndexFixing(Index6M,$H2224,TRUE,_xll.ohTrigger(RecalcTrigger,Trigger6M)),NA())</f>
        <v>1.1095363030802064E-2</v>
      </c>
      <c r="M2224" s="183">
        <f>IFERROR(_xll.qlIndexFixing(Index1Y,$H2224,TRUE,_xll.ohTrigger(RecalcTrigger,Trigger1Y)),NA())</f>
        <v>1.1349704219142172E-2</v>
      </c>
      <c r="N2224" s="182">
        <f>IFERROR(_xll.qlIndexFixing(ONIndex1M,I2224,TRUE,_xll.ohTrigger(RecalcTrigger,Trigger1M)),NA())</f>
        <v>1.0974938790484501E-2</v>
      </c>
      <c r="O2224" s="44">
        <f>IFERROR(_xll.qlIndexFixing(ONIndex3M,I2224,TRUE,_xll.ohTrigger(RecalcTrigger,Trigger3M)),NA())</f>
        <v>1.116294147246677E-2</v>
      </c>
      <c r="P2224" s="44">
        <f>IFERROR(_xll.qlIndexFixing(ONIndex6M,I2224,TRUE,_xll.ohTrigger(RecalcTrigger,Trigger6M)),NA())</f>
        <v>1.1103159445138289E-2</v>
      </c>
      <c r="Q2224" s="183">
        <f>IFERROR(_xll.qlIndexFixing(ONIndex1Y,I2224,TRUE,_xll.ohTrigger(RecalcTrigger,Trigger1Y)),NA())</f>
        <v>1.1435484618518288E-2</v>
      </c>
    </row>
    <row r="2225" spans="2:17" x14ac:dyDescent="0.2">
      <c r="B2225" s="39" t="s">
        <v>42</v>
      </c>
      <c r="D2225" s="42">
        <f>_xll.qlCalendarAdvance(Calendar,$D2224,B2225,"f",FALSE)</f>
        <v>55191</v>
      </c>
      <c r="E2225" s="177">
        <f>_xll.qlInterestRateIndexValueDate(IndexON,D2225)</f>
        <v>55191</v>
      </c>
      <c r="F2225" s="193">
        <f>IFERROR(_xll.qlIndexFixing(IndexON,D2225,TRUE,_xll.ohTrigger(RecalcTrigger,TriggerON)),NA())</f>
        <v>1.0954784171151033E-2</v>
      </c>
      <c r="H2225" s="42">
        <f>_xll.qlCalendarAdvance(Calendar,$H2224,B2225,"f",FALSE)</f>
        <v>55191</v>
      </c>
      <c r="I2225" s="177">
        <f>_xll.qlInterestRateIndexValueDate(Index1M,$H2225)</f>
        <v>55193</v>
      </c>
      <c r="J2225" s="182">
        <f>IFERROR(_xll.qlIndexFixing(Index1M,$H2225,TRUE,_xll.ohTrigger(RecalcTrigger,Trigger1M)),NA())</f>
        <v>1.0966017815902594E-2</v>
      </c>
      <c r="K2225" s="44">
        <f>IFERROR(_xll.qlIndexFixing(Index3M,H2225,TRUE,_xll.ohTrigger(RecalcTrigger,Trigger3M)),NA())</f>
        <v>1.1140499318862532E-2</v>
      </c>
      <c r="L2225" s="44">
        <f>IFERROR(_xll.qlIndexFixing(Index6M,$H2225,TRUE,_xll.ohTrigger(RecalcTrigger,Trigger6M)),NA())</f>
        <v>1.109216763593358E-2</v>
      </c>
      <c r="M2225" s="183">
        <f>IFERROR(_xll.qlIndexFixing(Index1Y,$H2225,TRUE,_xll.ohTrigger(RecalcTrigger,Trigger1Y)),NA())</f>
        <v>1.1343605957961099E-2</v>
      </c>
      <c r="N2225" s="182">
        <f>IFERROR(_xll.qlIndexFixing(ONIndex1M,I2225,TRUE,_xll.ohTrigger(RecalcTrigger,Trigger1M)),NA())</f>
        <v>1.0969255722947935E-2</v>
      </c>
      <c r="O2225" s="44">
        <f>IFERROR(_xll.qlIndexFixing(ONIndex3M,I2225,TRUE,_xll.ohTrigger(RecalcTrigger,Trigger3M)),NA())</f>
        <v>1.1157397205581177E-2</v>
      </c>
      <c r="P2225" s="44">
        <f>IFERROR(_xll.qlIndexFixing(ONIndex6M,I2225,TRUE,_xll.ohTrigger(RecalcTrigger,Trigger6M)),NA())</f>
        <v>1.1100006664301887E-2</v>
      </c>
      <c r="Q2225" s="183">
        <f>IFERROR(_xll.qlIndexFixing(ONIndex1Y,I2225,TRUE,_xll.ohTrigger(RecalcTrigger,Trigger1Y)),NA())</f>
        <v>1.1429783914049807E-2</v>
      </c>
    </row>
    <row r="2226" spans="2:17" x14ac:dyDescent="0.2">
      <c r="B2226" s="39" t="s">
        <v>42</v>
      </c>
      <c r="D2226" s="42">
        <f>_xll.qlCalendarAdvance(Calendar,$D2225,B2226,"f",FALSE)</f>
        <v>55198</v>
      </c>
      <c r="E2226" s="177">
        <f>_xll.qlInterestRateIndexValueDate(IndexON,D2226)</f>
        <v>55198</v>
      </c>
      <c r="F2226" s="193">
        <f>IFERROR(_xll.qlIndexFixing(IndexON,D2226,TRUE,_xll.ohTrigger(RecalcTrigger,TriggerON)),NA())</f>
        <v>1.0949004416476171E-2</v>
      </c>
      <c r="H2226" s="42">
        <f>_xll.qlCalendarAdvance(Calendar,$H2225,B2226,"f",FALSE)</f>
        <v>55198</v>
      </c>
      <c r="I2226" s="177">
        <f>_xll.qlInterestRateIndexValueDate(Index1M,$H2226)</f>
        <v>55200</v>
      </c>
      <c r="J2226" s="182">
        <f>IFERROR(_xll.qlIndexFixing(Index1M,$H2226,TRUE,_xll.ohTrigger(RecalcTrigger,Trigger1M)),NA())</f>
        <v>1.0960296567005097E-2</v>
      </c>
      <c r="K2226" s="44">
        <f>IFERROR(_xll.qlIndexFixing(Index3M,H2226,TRUE,_xll.ohTrigger(RecalcTrigger,Trigger3M)),NA())</f>
        <v>1.1134846901949578E-2</v>
      </c>
      <c r="L2226" s="44">
        <f>IFERROR(_xll.qlIndexFixing(Index6M,$H2226,TRUE,_xll.ohTrigger(RecalcTrigger,Trigger6M)),NA())</f>
        <v>1.1088961796537644E-2</v>
      </c>
      <c r="M2226" s="183">
        <f>IFERROR(_xll.qlIndexFixing(Index1Y,$H2226,TRUE,_xll.ohTrigger(RecalcTrigger,Trigger1Y)),NA())</f>
        <v>1.1337494551143776E-2</v>
      </c>
      <c r="N2226" s="182">
        <f>IFERROR(_xll.qlIndexFixing(ONIndex1M,I2226,TRUE,_xll.ohTrigger(RecalcTrigger,Trigger1M)),NA())</f>
        <v>1.0963558462764311E-2</v>
      </c>
      <c r="O2226" s="44">
        <f>IFERROR(_xll.qlIndexFixing(ONIndex3M,I2226,TRUE,_xll.ohTrigger(RecalcTrigger,Trigger3M)),NA())</f>
        <v>1.1151839169230016E-2</v>
      </c>
      <c r="P2226" s="44">
        <f>IFERROR(_xll.qlIndexFixing(ONIndex6M,I2226,TRUE,_xll.ohTrigger(RecalcTrigger,Trigger6M)),NA())</f>
        <v>1.1096862252051309E-2</v>
      </c>
      <c r="Q2226" s="183">
        <f>IFERROR(_xll.qlIndexFixing(ONIndex1Y,I2226,TRUE,_xll.ohTrigger(RecalcTrigger,Trigger1Y)),NA())</f>
        <v>1.1424070522449981E-2</v>
      </c>
    </row>
    <row r="2227" spans="2:17" x14ac:dyDescent="0.2">
      <c r="B2227" s="39" t="s">
        <v>42</v>
      </c>
      <c r="D2227" s="42">
        <f>_xll.qlCalendarAdvance(Calendar,$D2226,B2227,"f",FALSE)</f>
        <v>55205</v>
      </c>
      <c r="E2227" s="177">
        <f>_xll.qlInterestRateIndexValueDate(IndexON,D2227)</f>
        <v>55205</v>
      </c>
      <c r="F2227" s="193">
        <f>IFERROR(_xll.qlIndexFixing(IndexON,D2227,TRUE,_xll.ohTrigger(RecalcTrigger,TriggerON)),NA())</f>
        <v>1.0943211347491655E-2</v>
      </c>
      <c r="H2227" s="42">
        <f>_xll.qlCalendarAdvance(Calendar,$H2226,B2227,"f",FALSE)</f>
        <v>55205</v>
      </c>
      <c r="I2227" s="177">
        <f>_xll.qlInterestRateIndexValueDate(Index1M,$H2227)</f>
        <v>55207</v>
      </c>
      <c r="J2227" s="182">
        <f>IFERROR(_xll.qlIndexFixing(Index1M,$H2227,TRUE,_xll.ohTrigger(RecalcTrigger,Trigger1M)),NA())</f>
        <v>1.0954561088101857E-2</v>
      </c>
      <c r="K2227" s="44">
        <f>IFERROR(_xll.qlIndexFixing(Index3M,H2227,TRUE,_xll.ohTrigger(RecalcTrigger,Trigger3M)),NA())</f>
        <v>1.1129180594670912E-2</v>
      </c>
      <c r="L2227" s="44">
        <f>IFERROR(_xll.qlIndexFixing(Index6M,$H2227,TRUE,_xll.ohTrigger(RecalcTrigger,Trigger6M)),NA())</f>
        <v>1.1085744212657869E-2</v>
      </c>
      <c r="M2227" s="183">
        <f>IFERROR(_xll.qlIndexFixing(Index1Y,$H2227,TRUE,_xll.ohTrigger(RecalcTrigger,Trigger1Y)),NA())</f>
        <v>1.1331369985157576E-2</v>
      </c>
      <c r="N2227" s="182">
        <f>IFERROR(_xll.qlIndexFixing(ONIndex1M,I2227,TRUE,_xll.ohTrigger(RecalcTrigger,Trigger1M)),NA())</f>
        <v>1.0957846998103093E-2</v>
      </c>
      <c r="O2227" s="44">
        <f>IFERROR(_xll.qlIndexFixing(ONIndex3M,I2227,TRUE,_xll.ohTrigger(RecalcTrigger,Trigger3M)),NA())</f>
        <v>1.1146267349984029E-2</v>
      </c>
      <c r="P2227" s="44">
        <f>IFERROR(_xll.qlIndexFixing(ONIndex6M,I2227,TRUE,_xll.ohTrigger(RecalcTrigger,Trigger6M)),NA())</f>
        <v>1.109372623284699E-2</v>
      </c>
      <c r="Q2227" s="183">
        <f>IFERROR(_xll.qlIndexFixing(ONIndex1Y,I2227,TRUE,_xll.ohTrigger(RecalcTrigger,Trigger1Y)),NA())</f>
        <v>1.1418344430049743E-2</v>
      </c>
    </row>
    <row r="2228" spans="2:17" x14ac:dyDescent="0.2">
      <c r="B2228" s="39" t="s">
        <v>42</v>
      </c>
      <c r="D2228" s="42">
        <f>_xll.qlCalendarAdvance(Calendar,$D2227,B2228,"f",FALSE)</f>
        <v>55212</v>
      </c>
      <c r="E2228" s="177">
        <f>_xll.qlInterestRateIndexValueDate(IndexON,D2228)</f>
        <v>55212</v>
      </c>
      <c r="F2228" s="193">
        <f>IFERROR(_xll.qlIndexFixing(IndexON,D2228,TRUE,_xll.ohTrigger(RecalcTrigger,TriggerON)),NA())</f>
        <v>1.0937404954445284E-2</v>
      </c>
      <c r="H2228" s="42">
        <f>_xll.qlCalendarAdvance(Calendar,$H2227,B2228,"f",FALSE)</f>
        <v>55212</v>
      </c>
      <c r="I2228" s="177">
        <f>_xll.qlInterestRateIndexValueDate(Index1M,$H2228)</f>
        <v>55214</v>
      </c>
      <c r="J2228" s="182">
        <f>IFERROR(_xll.qlIndexFixing(Index1M,$H2228,TRUE,_xll.ohTrigger(RecalcTrigger,Trigger1M)),NA())</f>
        <v>1.0947582711329836E-2</v>
      </c>
      <c r="K2228" s="44">
        <f>IFERROR(_xll.qlIndexFixing(Index3M,H2228,TRUE,_xll.ohTrigger(RecalcTrigger,Trigger3M)),NA())</f>
        <v>1.112278993556105E-2</v>
      </c>
      <c r="L2228" s="44">
        <f>IFERROR(_xll.qlIndexFixing(Index6M,$H2228,TRUE,_xll.ohTrigger(RecalcTrigger,Trigger6M)),NA())</f>
        <v>1.1082180364894525E-2</v>
      </c>
      <c r="M2228" s="183">
        <f>IFERROR(_xll.qlIndexFixing(Index1Y,$H2228,TRUE,_xll.ohTrigger(RecalcTrigger,Trigger1Y)),NA())</f>
        <v>1.1324422845787222E-2</v>
      </c>
      <c r="N2228" s="182">
        <f>IFERROR(_xll.qlIndexFixing(ONIndex1M,I2228,TRUE,_xll.ohTrigger(RecalcTrigger,Trigger1M)),NA())</f>
        <v>1.0952121316893937E-2</v>
      </c>
      <c r="O2228" s="44">
        <f>IFERROR(_xll.qlIndexFixing(ONIndex3M,I2228,TRUE,_xll.ohTrigger(RecalcTrigger,Trigger3M)),NA())</f>
        <v>1.1140681734334024E-2</v>
      </c>
      <c r="P2228" s="44">
        <f>IFERROR(_xll.qlIndexFixing(ONIndex6M,I2228,TRUE,_xll.ohTrigger(RecalcTrigger,Trigger6M)),NA())</f>
        <v>1.109059863138917E-2</v>
      </c>
      <c r="Q2228" s="183">
        <f>IFERROR(_xll.qlIndexFixing(ONIndex1Y,I2228,TRUE,_xll.ohTrigger(RecalcTrigger,Trigger1Y)),NA())</f>
        <v>1.14126056233399E-2</v>
      </c>
    </row>
    <row r="2229" spans="2:17" x14ac:dyDescent="0.2">
      <c r="B2229" s="39" t="s">
        <v>42</v>
      </c>
      <c r="D2229" s="42">
        <f>_xll.qlCalendarAdvance(Calendar,$D2228,B2229,"f",FALSE)</f>
        <v>55219</v>
      </c>
      <c r="E2229" s="177">
        <f>_xll.qlInterestRateIndexValueDate(IndexON,D2229)</f>
        <v>55219</v>
      </c>
      <c r="F2229" s="193">
        <f>IFERROR(_xll.qlIndexFixing(IndexON,D2229,TRUE,_xll.ohTrigger(RecalcTrigger,TriggerON)),NA())</f>
        <v>1.0931585227265117E-2</v>
      </c>
      <c r="H2229" s="42">
        <f>_xll.qlCalendarAdvance(Calendar,$H2228,B2229,"f",FALSE)</f>
        <v>55219</v>
      </c>
      <c r="I2229" s="177">
        <f>_xll.qlInterestRateIndexValueDate(Index1M,$H2229)</f>
        <v>55221</v>
      </c>
      <c r="J2229" s="182">
        <f>IFERROR(_xll.qlIndexFixing(Index1M,$H2229,TRUE,_xll.ohTrigger(RecalcTrigger,Trigger1M)),NA())</f>
        <v>1.0942059926837833E-2</v>
      </c>
      <c r="K2229" s="44">
        <f>IFERROR(_xll.qlIndexFixing(Index3M,H2229,TRUE,_xll.ohTrigger(RecalcTrigger,Trigger3M)),NA())</f>
        <v>1.1117092289372285E-2</v>
      </c>
      <c r="L2229" s="44">
        <f>IFERROR(_xll.qlIndexFixing(Index6M,$H2229,TRUE,_xll.ohTrigger(RecalcTrigger,Trigger6M)),NA())</f>
        <v>1.1078926976857273E-2</v>
      </c>
      <c r="M2229" s="183">
        <f>IFERROR(_xll.qlIndexFixing(Index1Y,$H2229,TRUE,_xll.ohTrigger(RecalcTrigger,Trigger1Y)),NA())</f>
        <v>1.1318268490611089E-2</v>
      </c>
      <c r="N2229" s="182">
        <f>IFERROR(_xll.qlIndexFixing(ONIndex1M,I2229,TRUE,_xll.ohTrigger(RecalcTrigger,Trigger1M)),NA())</f>
        <v>1.0946381407226369E-2</v>
      </c>
      <c r="O2229" s="44">
        <f>IFERROR(_xll.qlIndexFixing(ONIndex3M,I2229,TRUE,_xll.ohTrigger(RecalcTrigger,Trigger3M)),NA())</f>
        <v>1.1135082308530997E-2</v>
      </c>
      <c r="P2229" s="44">
        <f>IFERROR(_xll.qlIndexFixing(ONIndex6M,I2229,TRUE,_xll.ohTrigger(RecalcTrigger,Trigger6M)),NA())</f>
        <v>1.1087479472458028E-2</v>
      </c>
      <c r="Q2229" s="183">
        <f>IFERROR(_xll.qlIndexFixing(ONIndex1Y,I2229,TRUE,_xll.ohTrigger(RecalcTrigger,Trigger1Y)),NA())</f>
        <v>1.1406854088731322E-2</v>
      </c>
    </row>
    <row r="2230" spans="2:17" x14ac:dyDescent="0.2">
      <c r="B2230" s="39" t="s">
        <v>42</v>
      </c>
      <c r="D2230" s="42">
        <f>_xll.qlCalendarAdvance(Calendar,$D2229,B2230,"f",FALSE)</f>
        <v>55226</v>
      </c>
      <c r="E2230" s="177">
        <f>_xll.qlInterestRateIndexValueDate(IndexON,D2230)</f>
        <v>55226</v>
      </c>
      <c r="F2230" s="193">
        <f>IFERROR(_xll.qlIndexFixing(IndexON,D2230,TRUE,_xll.ohTrigger(RecalcTrigger,TriggerON)),NA())</f>
        <v>1.0925752156119017E-2</v>
      </c>
      <c r="H2230" s="42">
        <f>_xll.qlCalendarAdvance(Calendar,$H2229,B2230,"f",FALSE)</f>
        <v>55226</v>
      </c>
      <c r="I2230" s="177">
        <f>_xll.qlInterestRateIndexValueDate(Index1M,$H2230)</f>
        <v>55228</v>
      </c>
      <c r="J2230" s="182">
        <f>IFERROR(_xll.qlIndexFixing(Index1M,$H2230,TRUE,_xll.ohTrigger(RecalcTrigger,Trigger1M)),NA())</f>
        <v>1.0936276902905606E-2</v>
      </c>
      <c r="K2230" s="44">
        <f>IFERROR(_xll.qlIndexFixing(Index3M,H2230,TRUE,_xll.ohTrigger(RecalcTrigger,Trigger3M)),NA())</f>
        <v>1.1111380708267692E-2</v>
      </c>
      <c r="L2230" s="44">
        <f>IFERROR(_xll.qlIndexFixing(Index6M,$H2230,TRUE,_xll.ohTrigger(RecalcTrigger,Trigger6M)),NA())</f>
        <v>1.1075657664086662E-2</v>
      </c>
      <c r="M2230" s="183">
        <f>IFERROR(_xll.qlIndexFixing(Index1Y,$H2230,TRUE,_xll.ohTrigger(RecalcTrigger,Trigger1Y)),NA())</f>
        <v>1.1312100931847386E-2</v>
      </c>
      <c r="N2230" s="182">
        <f>IFERROR(_xll.qlIndexFixing(ONIndex1M,I2230,TRUE,_xll.ohTrigger(RecalcTrigger,Trigger1M)),NA())</f>
        <v>1.0940627257030044E-2</v>
      </c>
      <c r="O2230" s="44">
        <f>IFERROR(_xll.qlIndexFixing(ONIndex3M,I2230,TRUE,_xll.ohTrigger(RecalcTrigger,Trigger3M)),NA())</f>
        <v>1.1129469059145691E-2</v>
      </c>
      <c r="P2230" s="44">
        <f>IFERROR(_xll.qlIndexFixing(ONIndex6M,I2230,TRUE,_xll.ohTrigger(RecalcTrigger,Trigger6M)),NA())</f>
        <v>1.1084368780593934E-2</v>
      </c>
      <c r="Q2230" s="183">
        <f>IFERROR(_xll.qlIndexFixing(ONIndex1Y,I2230,TRUE,_xll.ohTrigger(RecalcTrigger,Trigger1Y)),NA())</f>
        <v>1.1401089812475007E-2</v>
      </c>
    </row>
    <row r="2231" spans="2:17" x14ac:dyDescent="0.2">
      <c r="B2231" s="39" t="s">
        <v>42</v>
      </c>
      <c r="D2231" s="42">
        <f>_xll.qlCalendarAdvance(Calendar,$D2230,B2231,"f",FALSE)</f>
        <v>55233</v>
      </c>
      <c r="E2231" s="177">
        <f>_xll.qlInterestRateIndexValueDate(IndexON,D2231)</f>
        <v>55233</v>
      </c>
      <c r="F2231" s="193">
        <f>IFERROR(_xll.qlIndexFixing(IndexON,D2231,TRUE,_xll.ohTrigger(RecalcTrigger,TriggerON)),NA())</f>
        <v>1.0919905731094914E-2</v>
      </c>
      <c r="H2231" s="42">
        <f>_xll.qlCalendarAdvance(Calendar,$H2230,B2231,"f",FALSE)</f>
        <v>55233</v>
      </c>
      <c r="I2231" s="177">
        <f>_xll.qlInterestRateIndexValueDate(Index1M,$H2231)</f>
        <v>55235</v>
      </c>
      <c r="J2231" s="182">
        <f>IFERROR(_xll.qlIndexFixing(Index1M,$H2231,TRUE,_xll.ohTrigger(RecalcTrigger,Trigger1M)),NA())</f>
        <v>1.0930479596280851E-2</v>
      </c>
      <c r="K2231" s="44">
        <f>IFERROR(_xll.qlIndexFixing(Index3M,H2231,TRUE,_xll.ohTrigger(RecalcTrigger,Trigger3M)),NA())</f>
        <v>1.1105655178705055E-2</v>
      </c>
      <c r="L2231" s="44">
        <f>IFERROR(_xll.qlIndexFixing(Index6M,$H2231,TRUE,_xll.ohTrigger(RecalcTrigger,Trigger6M)),NA())</f>
        <v>1.1072371149198471E-2</v>
      </c>
      <c r="M2231" s="183">
        <f>IFERROR(_xll.qlIndexFixing(Index1Y,$H2231,TRUE,_xll.ohTrigger(RecalcTrigger,Trigger1Y)),NA())</f>
        <v>1.1305920155968237E-2</v>
      </c>
      <c r="N2231" s="182">
        <f>IFERROR(_xll.qlIndexFixing(ONIndex1M,I2231,TRUE,_xll.ohTrigger(RecalcTrigger,Trigger1M)),NA())</f>
        <v>1.0934858854474427E-2</v>
      </c>
      <c r="O2231" s="44">
        <f>IFERROR(_xll.qlIndexFixing(ONIndex3M,I2231,TRUE,_xll.ohTrigger(RecalcTrigger,Trigger3M)),NA())</f>
        <v>1.1123841972429105E-2</v>
      </c>
      <c r="P2231" s="44">
        <f>IFERROR(_xll.qlIndexFixing(ONIndex6M,I2231,TRUE,_xll.ohTrigger(RecalcTrigger,Trigger6M)),NA())</f>
        <v>1.1081266580337257E-2</v>
      </c>
      <c r="Q2231" s="183">
        <f>IFERROR(_xll.qlIndexFixing(ONIndex1Y,I2231,TRUE,_xll.ohTrigger(RecalcTrigger,Trigger1Y)),NA())</f>
        <v>1.1395312781061762E-2</v>
      </c>
    </row>
    <row r="2232" spans="2:17" x14ac:dyDescent="0.2">
      <c r="B2232" s="39" t="s">
        <v>42</v>
      </c>
      <c r="D2232" s="42">
        <f>_xll.qlCalendarAdvance(Calendar,$D2231,B2232,"f",FALSE)</f>
        <v>55240</v>
      </c>
      <c r="E2232" s="177">
        <f>_xll.qlInterestRateIndexValueDate(IndexON,D2232)</f>
        <v>55240</v>
      </c>
      <c r="F2232" s="193">
        <f>IFERROR(_xll.qlIndexFixing(IndexON,D2232,TRUE,_xll.ohTrigger(RecalcTrigger,TriggerON)),NA())</f>
        <v>1.0914045942440609E-2</v>
      </c>
      <c r="H2232" s="42">
        <f>_xll.qlCalendarAdvance(Calendar,$H2231,B2232,"f",FALSE)</f>
        <v>55240</v>
      </c>
      <c r="I2232" s="177">
        <f>_xll.qlInterestRateIndexValueDate(Index1M,$H2232)</f>
        <v>55242</v>
      </c>
      <c r="J2232" s="182">
        <f>IFERROR(_xll.qlIndexFixing(Index1M,$H2232,TRUE,_xll.ohTrigger(RecalcTrigger,Trigger1M)),NA())</f>
        <v>1.092541954591481E-2</v>
      </c>
      <c r="K2232" s="44">
        <f>IFERROR(_xll.qlIndexFixing(Index3M,H2232,TRUE,_xll.ohTrigger(RecalcTrigger,Trigger3M)),NA())</f>
        <v>1.1099915687143037E-2</v>
      </c>
      <c r="L2232" s="44">
        <f>IFERROR(_xll.qlIndexFixing(Index6M,$H2232,TRUE,_xll.ohTrigger(RecalcTrigger,Trigger6M)),NA())</f>
        <v>1.1069287666021695E-2</v>
      </c>
      <c r="M2232" s="183">
        <f>IFERROR(_xll.qlIndexFixing(Index1Y,$H2232,TRUE,_xll.ohTrigger(RecalcTrigger,Trigger1Y)),NA())</f>
        <v>1.1300549294090001E-2</v>
      </c>
      <c r="N2232" s="182">
        <f>IFERROR(_xll.qlIndexFixing(ONIndex1M,I2232,TRUE,_xll.ohTrigger(RecalcTrigger,Trigger1M)),NA())</f>
        <v>1.0927421375281909E-2</v>
      </c>
      <c r="O2232" s="44">
        <f>IFERROR(_xll.qlIndexFixing(ONIndex3M,I2232,TRUE,_xll.ohTrigger(RecalcTrigger,Trigger3M)),NA())</f>
        <v>1.111658679285199E-2</v>
      </c>
      <c r="P2232" s="44">
        <f>IFERROR(_xll.qlIndexFixing(ONIndex6M,I2232,TRUE,_xll.ohTrigger(RecalcTrigger,Trigger6M)),NA())</f>
        <v>1.1077290554748487E-2</v>
      </c>
      <c r="Q2232" s="183">
        <f>IFERROR(_xll.qlIndexFixing(ONIndex1Y,I2232,TRUE,_xll.ohTrigger(RecalcTrigger,Trigger1Y)),NA())</f>
        <v>1.1387866404906077E-2</v>
      </c>
    </row>
    <row r="2233" spans="2:17" x14ac:dyDescent="0.2">
      <c r="B2233" s="39" t="s">
        <v>42</v>
      </c>
      <c r="D2233" s="42">
        <f>_xll.qlCalendarAdvance(Calendar,$D2232,B2233,"f",FALSE)</f>
        <v>55247</v>
      </c>
      <c r="E2233" s="177">
        <f>_xll.qlInterestRateIndexValueDate(IndexON,D2233)</f>
        <v>55247</v>
      </c>
      <c r="F2233" s="193">
        <f>IFERROR(_xll.qlIndexFixing(IndexON,D2233,TRUE,_xll.ohTrigger(RecalcTrigger,TriggerON)),NA())</f>
        <v>1.0908172780004222E-2</v>
      </c>
      <c r="H2233" s="42">
        <f>_xll.qlCalendarAdvance(Calendar,$H2232,B2233,"f",FALSE)</f>
        <v>55247</v>
      </c>
      <c r="I2233" s="177">
        <f>_xll.qlInterestRateIndexValueDate(Index1M,$H2233)</f>
        <v>55249</v>
      </c>
      <c r="J2233" s="182">
        <f>IFERROR(_xll.qlIndexFixing(Index1M,$H2233,TRUE,_xll.ohTrigger(RecalcTrigger,Trigger1M)),NA())</f>
        <v>1.091884208705457E-2</v>
      </c>
      <c r="K2233" s="44">
        <f>IFERROR(_xll.qlIndexFixing(Index3M,H2233,TRUE,_xll.ohTrigger(RecalcTrigger,Trigger3M)),NA())</f>
        <v>1.1094405029076765E-2</v>
      </c>
      <c r="L2233" s="44">
        <f>IFERROR(_xll.qlIndexFixing(Index6M,$H2233,TRUE,_xll.ohTrigger(RecalcTrigger,Trigger6M)),NA())</f>
        <v>1.1065968459951918E-2</v>
      </c>
      <c r="M2233" s="183">
        <f>IFERROR(_xll.qlIndexFixing(Index1Y,$H2233,TRUE,_xll.ohTrigger(RecalcTrigger,Trigger1Y)),NA())</f>
        <v>1.1293518898751236E-2</v>
      </c>
      <c r="N2233" s="182">
        <f>IFERROR(_xll.qlIndexFixing(ONIndex1M,I2233,TRUE,_xll.ohTrigger(RecalcTrigger,Trigger1M)),NA())</f>
        <v>1.0923279244003936E-2</v>
      </c>
      <c r="O2233" s="44">
        <f>IFERROR(_xll.qlIndexFixing(ONIndex3M,I2233,TRUE,_xll.ohTrigger(RecalcTrigger,Trigger3M)),NA())</f>
        <v>1.1112546233364995E-2</v>
      </c>
      <c r="P2233" s="44">
        <f>IFERROR(_xll.qlIndexFixing(ONIndex6M,I2233,TRUE,_xll.ohTrigger(RecalcTrigger,Trigger6M)),NA())</f>
        <v>1.1075087754006674E-2</v>
      </c>
      <c r="Q2233" s="183">
        <f>IFERROR(_xll.qlIndexFixing(ONIndex1Y,I2233,TRUE,_xll.ohTrigger(RecalcTrigger,Trigger1Y)),NA())</f>
        <v>1.1383720398088215E-2</v>
      </c>
    </row>
    <row r="2234" spans="2:17" x14ac:dyDescent="0.2">
      <c r="B2234" s="39" t="s">
        <v>42</v>
      </c>
      <c r="D2234" s="42">
        <f>_xll.qlCalendarAdvance(Calendar,$D2233,B2234,"f",FALSE)</f>
        <v>55254</v>
      </c>
      <c r="E2234" s="177">
        <f>_xll.qlInterestRateIndexValueDate(IndexON,D2234)</f>
        <v>55254</v>
      </c>
      <c r="F2234" s="193">
        <f>IFERROR(_xll.qlIndexFixing(IndexON,D2234,TRUE,_xll.ohTrigger(RecalcTrigger,TriggerON)),NA())</f>
        <v>1.0902286234033554E-2</v>
      </c>
      <c r="H2234" s="42">
        <f>_xll.qlCalendarAdvance(Calendar,$H2233,B2234,"f",FALSE)</f>
        <v>55254</v>
      </c>
      <c r="I2234" s="177">
        <f>_xll.qlInterestRateIndexValueDate(Index1M,$H2234)</f>
        <v>55256</v>
      </c>
      <c r="J2234" s="182">
        <f>IFERROR(_xll.qlIndexFixing(Index1M,$H2234,TRUE,_xll.ohTrigger(RecalcTrigger,Trigger1M)),NA())</f>
        <v>1.0913001860514693E-2</v>
      </c>
      <c r="K2234" s="44">
        <f>IFERROR(_xll.qlIndexFixing(Index3M,H2234,TRUE,_xll.ohTrigger(RecalcTrigger,Trigger3M)),NA())</f>
        <v>1.1088638752085926E-2</v>
      </c>
      <c r="L2234" s="44">
        <f>IFERROR(_xll.qlIndexFixing(Index6M,$H2234,TRUE,_xll.ohTrigger(RecalcTrigger,Trigger6M)),NA())</f>
        <v>1.1062628279388741E-2</v>
      </c>
      <c r="M2234" s="183">
        <f>IFERROR(_xll.qlIndexFixing(Index1Y,$H2234,TRUE,_xll.ohTrigger(RecalcTrigger,Trigger1Y)),NA())</f>
        <v>1.1287298390360676E-2</v>
      </c>
      <c r="N2234" s="182">
        <f>IFERROR(_xll.qlIndexFixing(ONIndex1M,I2234,TRUE,_xll.ohTrigger(RecalcTrigger,Trigger1M)),NA())</f>
        <v>1.0917468012188181E-2</v>
      </c>
      <c r="O2234" s="44">
        <f>IFERROR(_xll.qlIndexFixing(ONIndex3M,I2234,TRUE,_xll.ohTrigger(RecalcTrigger,Trigger3M)),NA())</f>
        <v>1.1106877553759276E-2</v>
      </c>
      <c r="P2234" s="44">
        <f>IFERROR(_xll.qlIndexFixing(ONIndex6M,I2234,TRUE,_xll.ohTrigger(RecalcTrigger,Trigger6M)),NA())</f>
        <v>1.1072011177093444E-2</v>
      </c>
      <c r="Q2234" s="183">
        <f>IFERROR(_xll.qlIndexFixing(ONIndex1Y,I2234,TRUE,_xll.ohTrigger(RecalcTrigger,Trigger1Y)),NA())</f>
        <v>1.1377905019349654E-2</v>
      </c>
    </row>
    <row r="2235" spans="2:17" x14ac:dyDescent="0.2">
      <c r="B2235" s="39" t="s">
        <v>42</v>
      </c>
      <c r="D2235" s="42">
        <f>_xll.qlCalendarAdvance(Calendar,$D2234,B2235,"f",FALSE)</f>
        <v>55261</v>
      </c>
      <c r="E2235" s="177">
        <f>_xll.qlInterestRateIndexValueDate(IndexON,D2235)</f>
        <v>55261</v>
      </c>
      <c r="F2235" s="193">
        <f>IFERROR(_xll.qlIndexFixing(IndexON,D2235,TRUE,_xll.ohTrigger(RecalcTrigger,TriggerON)),NA())</f>
        <v>1.0896386294536597E-2</v>
      </c>
      <c r="H2235" s="42">
        <f>_xll.qlCalendarAdvance(Calendar,$H2234,B2235,"f",FALSE)</f>
        <v>55261</v>
      </c>
      <c r="I2235" s="177">
        <f>_xll.qlInterestRateIndexValueDate(Index1M,$H2235)</f>
        <v>55263</v>
      </c>
      <c r="J2235" s="182">
        <f>IFERROR(_xll.qlIndexFixing(Index1M,$H2235,TRUE,_xll.ohTrigger(RecalcTrigger,Trigger1M)),NA())</f>
        <v>1.0907147303380604E-2</v>
      </c>
      <c r="K2235" s="44">
        <f>IFERROR(_xll.qlIndexFixing(Index3M,H2235,TRUE,_xll.ohTrigger(RecalcTrigger,Trigger3M)),NA())</f>
        <v>1.1082858473777182E-2</v>
      </c>
      <c r="L2235" s="44">
        <f>IFERROR(_xll.qlIndexFixing(Index6M,$H2235,TRUE,_xll.ohTrigger(RecalcTrigger,Trigger6M)),NA())</f>
        <v>1.105926581583219E-2</v>
      </c>
      <c r="M2235" s="183">
        <f>IFERROR(_xll.qlIndexFixing(Index1Y,$H2235,TRUE,_xll.ohTrigger(RecalcTrigger,Trigger1Y)),NA())</f>
        <v>1.1280786547260781E-2</v>
      </c>
      <c r="N2235" s="182">
        <f>IFERROR(_xll.qlIndexFixing(ONIndex1M,I2235,TRUE,_xll.ohTrigger(RecalcTrigger,Trigger1M)),NA())</f>
        <v>1.0911642479971562E-2</v>
      </c>
      <c r="O2235" s="44">
        <f>IFERROR(_xll.qlIndexFixing(ONIndex3M,I2235,TRUE,_xll.ohTrigger(RecalcTrigger,Trigger3M)),NA())</f>
        <v>1.1101194982785501E-2</v>
      </c>
      <c r="P2235" s="44">
        <f>IFERROR(_xll.qlIndexFixing(ONIndex6M,I2235,TRUE,_xll.ohTrigger(RecalcTrigger,Trigger6M)),NA())</f>
        <v>1.1068943190668534E-2</v>
      </c>
      <c r="Q2235" s="183">
        <f>IFERROR(_xll.qlIndexFixing(ONIndex1Y,I2235,TRUE,_xll.ohTrigger(RecalcTrigger,Trigger1Y)),NA())</f>
        <v>1.1372076830937772E-2</v>
      </c>
    </row>
    <row r="2236" spans="2:17" x14ac:dyDescent="0.2">
      <c r="B2236" s="39" t="s">
        <v>42</v>
      </c>
      <c r="D2236" s="42">
        <f>_xll.qlCalendarAdvance(Calendar,$D2235,B2236,"f",FALSE)</f>
        <v>55268</v>
      </c>
      <c r="E2236" s="177">
        <f>_xll.qlInterestRateIndexValueDate(IndexON,D2236)</f>
        <v>55268</v>
      </c>
      <c r="F2236" s="193">
        <f>IFERROR(_xll.qlIndexFixing(IndexON,D2236,TRUE,_xll.ohTrigger(RecalcTrigger,TriggerON)),NA())</f>
        <v>1.0890472951601282E-2</v>
      </c>
      <c r="H2236" s="42">
        <f>_xll.qlCalendarAdvance(Calendar,$H2235,B2236,"f",FALSE)</f>
        <v>55268</v>
      </c>
      <c r="I2236" s="177">
        <f>_xll.qlInterestRateIndexValueDate(Index1M,$H2236)</f>
        <v>55270</v>
      </c>
      <c r="J2236" s="182">
        <f>IFERROR(_xll.qlIndexFixing(Index1M,$H2236,TRUE,_xll.ohTrigger(RecalcTrigger,Trigger1M)),NA())</f>
        <v>1.0901278403691872E-2</v>
      </c>
      <c r="K2236" s="44">
        <f>IFERROR(_xll.qlIndexFixing(Index3M,H2236,TRUE,_xll.ohTrigger(RecalcTrigger,Trigger3M)),NA())</f>
        <v>1.107706418061059E-2</v>
      </c>
      <c r="L2236" s="44">
        <f>IFERROR(_xll.qlIndexFixing(Index6M,$H2236,TRUE,_xll.ohTrigger(RecalcTrigger,Trigger6M)),NA())</f>
        <v>1.1055879758013358E-2</v>
      </c>
      <c r="M2236" s="183">
        <f>IFERROR(_xll.qlIndexFixing(Index1Y,$H2236,TRUE,_xll.ohTrigger(RecalcTrigger,Trigger1Y)),NA())</f>
        <v>1.1274817546389097E-2</v>
      </c>
      <c r="N2236" s="182">
        <f>IFERROR(_xll.qlIndexFixing(ONIndex1M,I2236,TRUE,_xll.ohTrigger(RecalcTrigger,Trigger1M)),NA())</f>
        <v>1.090496720284051E-2</v>
      </c>
      <c r="O2236" s="44">
        <f>IFERROR(_xll.qlIndexFixing(ONIndex3M,I2236,TRUE,_xll.ohTrigger(RecalcTrigger,Trigger3M)),NA())</f>
        <v>1.1094683588481757E-2</v>
      </c>
      <c r="P2236" s="44">
        <f>IFERROR(_xll.qlIndexFixing(ONIndex6M,I2236,TRUE,_xll.ohTrigger(RecalcTrigger,Trigger6M)),NA())</f>
        <v>1.106544062722925E-2</v>
      </c>
      <c r="Q2236" s="183">
        <f>IFERROR(_xll.qlIndexFixing(ONIndex1Y,I2236,TRUE,_xll.ohTrigger(RecalcTrigger,Trigger1Y)),NA())</f>
        <v>1.1365400341416532E-2</v>
      </c>
    </row>
    <row r="2237" spans="2:17" x14ac:dyDescent="0.2">
      <c r="B2237" s="39" t="s">
        <v>42</v>
      </c>
      <c r="D2237" s="42">
        <f>_xll.qlCalendarAdvance(Calendar,$D2236,B2237,"f",FALSE)</f>
        <v>55275</v>
      </c>
      <c r="E2237" s="177">
        <f>_xll.qlInterestRateIndexValueDate(IndexON,D2237)</f>
        <v>55275</v>
      </c>
      <c r="F2237" s="193">
        <f>IFERROR(_xll.qlIndexFixing(IndexON,D2237,TRUE,_xll.ohTrigger(RecalcTrigger,TriggerON)),NA())</f>
        <v>1.0884546195315536E-2</v>
      </c>
      <c r="H2237" s="42">
        <f>_xll.qlCalendarAdvance(Calendar,$H2236,B2237,"f",FALSE)</f>
        <v>55275</v>
      </c>
      <c r="I2237" s="177">
        <f>_xll.qlInterestRateIndexValueDate(Index1M,$H2237)</f>
        <v>55277</v>
      </c>
      <c r="J2237" s="182">
        <f>IFERROR(_xll.qlIndexFixing(Index1M,$H2237,TRUE,_xll.ohTrigger(RecalcTrigger,Trigger1M)),NA())</f>
        <v>1.0895395149473075E-2</v>
      </c>
      <c r="K2237" s="44">
        <f>IFERROR(_xll.qlIndexFixing(Index3M,H2237,TRUE,_xll.ohTrigger(RecalcTrigger,Trigger3M)),NA())</f>
        <v>1.1071008325396108E-2</v>
      </c>
      <c r="L2237" s="44">
        <f>IFERROR(_xll.qlIndexFixing(Index6M,$H2237,TRUE,_xll.ohTrigger(RecalcTrigger,Trigger6M)),NA())</f>
        <v>1.1052219069625233E-2</v>
      </c>
      <c r="M2237" s="183">
        <f>IFERROR(_xll.qlIndexFixing(Index1Y,$H2237,TRUE,_xll.ohTrigger(RecalcTrigger,Trigger1Y)),NA())</f>
        <v>1.12685571837608E-2</v>
      </c>
      <c r="N2237" s="182">
        <f>IFERROR(_xll.qlIndexFixing(ONIndex1M,I2237,TRUE,_xll.ohTrigger(RecalcTrigger,Trigger1M)),NA())</f>
        <v>1.0899948466454035E-2</v>
      </c>
      <c r="O2237" s="44">
        <f>IFERROR(_xll.qlIndexFixing(ONIndex3M,I2237,TRUE,_xll.ohTrigger(RecalcTrigger,Trigger3M)),NA())</f>
        <v>1.1089788112057519E-2</v>
      </c>
      <c r="P2237" s="44">
        <f>IFERROR(_xll.qlIndexFixing(ONIndex6M,I2237,TRUE,_xll.ohTrigger(RecalcTrigger,Trigger6M)),NA())</f>
        <v>1.1062795929648317E-2</v>
      </c>
      <c r="Q2237" s="183">
        <f>IFERROR(_xll.qlIndexFixing(ONIndex1Y,I2237,TRUE,_xll.ohTrigger(RecalcTrigger,Trigger1Y)),NA())</f>
        <v>1.1360381970577649E-2</v>
      </c>
    </row>
    <row r="2238" spans="2:17" x14ac:dyDescent="0.2">
      <c r="B2238" s="39" t="s">
        <v>42</v>
      </c>
      <c r="D2238" s="42">
        <f>_xll.qlCalendarAdvance(Calendar,$D2237,B2238,"f",FALSE)</f>
        <v>55282</v>
      </c>
      <c r="E2238" s="177">
        <f>_xll.qlInterestRateIndexValueDate(IndexON,D2238)</f>
        <v>55282</v>
      </c>
      <c r="F2238" s="193">
        <f>IFERROR(_xll.qlIndexFixing(IndexON,D2238,TRUE,_xll.ohTrigger(RecalcTrigger,TriggerON)),NA())</f>
        <v>1.0878606015847225E-2</v>
      </c>
      <c r="H2238" s="42">
        <f>_xll.qlCalendarAdvance(Calendar,$H2237,B2238,"f",FALSE)</f>
        <v>55282</v>
      </c>
      <c r="I2238" s="177">
        <f>_xll.qlInterestRateIndexValueDate(Index1M,$H2238)</f>
        <v>55284</v>
      </c>
      <c r="J2238" s="182">
        <f>IFERROR(_xll.qlIndexFixing(Index1M,$H2238,TRUE,_xll.ohTrigger(RecalcTrigger,Trigger1M)),NA())</f>
        <v>1.0889497528746295E-2</v>
      </c>
      <c r="K2238" s="44">
        <f>IFERROR(_xll.qlIndexFixing(Index3M,H2238,TRUE,_xll.ohTrigger(RecalcTrigger,Trigger3M)),NA())</f>
        <v>1.1065184777473088E-2</v>
      </c>
      <c r="L2238" s="44">
        <f>IFERROR(_xll.qlIndexFixing(Index6M,$H2238,TRUE,_xll.ohTrigger(RecalcTrigger,Trigger6M)),NA())</f>
        <v>1.1048777346703519E-2</v>
      </c>
      <c r="M2238" s="183">
        <f>IFERROR(_xll.qlIndexFixing(Index1Y,$H2238,TRUE,_xll.ohTrigger(RecalcTrigger,Trigger1Y)),NA())</f>
        <v>1.1262283509340618E-2</v>
      </c>
      <c r="N2238" s="182">
        <f>IFERROR(_xll.qlIndexFixing(ONIndex1M,I2238,TRUE,_xll.ohTrigger(RecalcTrigger,Trigger1M)),NA())</f>
        <v>1.0894079961172309E-2</v>
      </c>
      <c r="O2238" s="44">
        <f>IFERROR(_xll.qlIndexFixing(ONIndex3M,I2238,TRUE,_xll.ohTrigger(RecalcTrigger,Trigger3M)),NA())</f>
        <v>1.1084063785284926E-2</v>
      </c>
      <c r="P2238" s="44">
        <f>IFERROR(_xll.qlIndexFixing(ONIndex6M,I2238,TRUE,_xll.ohTrigger(RecalcTrigger,Trigger6M)),NA())</f>
        <v>1.1059687778551819E-2</v>
      </c>
      <c r="Q2238" s="183">
        <f>IFERROR(_xll.qlIndexFixing(ONIndex1Y,I2238,TRUE,_xll.ohTrigger(RecalcTrigger,Trigger1Y)),NA())</f>
        <v>1.1354515271451149E-2</v>
      </c>
    </row>
    <row r="2239" spans="2:17" x14ac:dyDescent="0.2">
      <c r="B2239" s="39" t="s">
        <v>42</v>
      </c>
      <c r="D2239" s="42">
        <f>_xll.qlCalendarAdvance(Calendar,$D2238,B2239,"f",FALSE)</f>
        <v>55289</v>
      </c>
      <c r="E2239" s="177">
        <f>_xll.qlInterestRateIndexValueDate(IndexON,D2239)</f>
        <v>55289</v>
      </c>
      <c r="F2239" s="193">
        <f>IFERROR(_xll.qlIndexFixing(IndexON,D2239,TRUE,_xll.ohTrigger(RecalcTrigger,TriggerON)),NA())</f>
        <v>1.0872652403204341E-2</v>
      </c>
      <c r="H2239" s="42">
        <f>_xll.qlCalendarAdvance(Calendar,$H2238,B2239,"f",FALSE)</f>
        <v>55289</v>
      </c>
      <c r="I2239" s="177">
        <f>_xll.qlInterestRateIndexValueDate(Index1M,$H2239)</f>
        <v>55291</v>
      </c>
      <c r="J2239" s="182">
        <f>IFERROR(_xll.qlIndexFixing(Index1M,$H2239,TRUE,_xll.ohTrigger(RecalcTrigger,Trigger1M)),NA())</f>
        <v>1.0883585529541107E-2</v>
      </c>
      <c r="K2239" s="44">
        <f>IFERROR(_xll.qlIndexFixing(Index3M,H2239,TRUE,_xll.ohTrigger(RecalcTrigger,Trigger3M)),NA())</f>
        <v>1.1059347172764767E-2</v>
      </c>
      <c r="L2239" s="44">
        <f>IFERROR(_xll.qlIndexFixing(Index6M,$H2239,TRUE,_xll.ohTrigger(RecalcTrigger,Trigger6M)),NA())</f>
        <v>1.1045310426759271E-2</v>
      </c>
      <c r="M2239" s="183">
        <f>IFERROR(_xll.qlIndexFixing(Index1Y,$H2239,TRUE,_xll.ohTrigger(RecalcTrigger,Trigger1Y)),NA())</f>
        <v>1.1255996509606538E-2</v>
      </c>
      <c r="N2239" s="182">
        <f>IFERROR(_xll.qlIndexFixing(ONIndex1M,I2239,TRUE,_xll.ohTrigger(RecalcTrigger,Trigger1M)),NA())</f>
        <v>1.0888197107687958E-2</v>
      </c>
      <c r="O2239" s="44">
        <f>IFERROR(_xll.qlIndexFixing(ONIndex3M,I2239,TRUE,_xll.ohTrigger(RecalcTrigger,Trigger3M)),NA())</f>
        <v>1.1078325512867693E-2</v>
      </c>
      <c r="P2239" s="44">
        <f>IFERROR(_xll.qlIndexFixing(ONIndex6M,I2239,TRUE,_xll.ohTrigger(RecalcTrigger,Trigger6M)),NA())</f>
        <v>1.1056555168140747E-2</v>
      </c>
      <c r="Q2239" s="183">
        <f>IFERROR(_xll.qlIndexFixing(ONIndex1Y,I2239,TRUE,_xll.ohTrigger(RecalcTrigger,Trigger1Y)),NA())</f>
        <v>1.1348635708134935E-2</v>
      </c>
    </row>
    <row r="2240" spans="2:17" x14ac:dyDescent="0.2">
      <c r="B2240" s="39" t="s">
        <v>42</v>
      </c>
      <c r="D2240" s="42">
        <f>_xll.qlCalendarAdvance(Calendar,$D2239,B2240,"f",FALSE)</f>
        <v>55296</v>
      </c>
      <c r="E2240" s="177">
        <f>_xll.qlInterestRateIndexValueDate(IndexON,D2240)</f>
        <v>55296</v>
      </c>
      <c r="F2240" s="193">
        <f>IFERROR(_xll.qlIndexFixing(IndexON,D2240,TRUE,_xll.ohTrigger(RecalcTrigger,TriggerON)),NA())</f>
        <v>1.0866685347474814E-2</v>
      </c>
      <c r="H2240" s="42">
        <f>_xll.qlCalendarAdvance(Calendar,$H2239,B2240,"f",FALSE)</f>
        <v>55296</v>
      </c>
      <c r="I2240" s="177">
        <f>_xll.qlInterestRateIndexValueDate(Index1M,$H2240)</f>
        <v>55298</v>
      </c>
      <c r="J2240" s="182">
        <f>IFERROR(_xll.qlIndexFixing(Index1M,$H2240,TRUE,_xll.ohTrigger(RecalcTrigger,Trigger1M)),NA())</f>
        <v>1.0877659139887086E-2</v>
      </c>
      <c r="K2240" s="44">
        <f>IFERROR(_xll.qlIndexFixing(Index3M,H2240,TRUE,_xll.ohTrigger(RecalcTrigger,Trigger3M)),NA())</f>
        <v>1.1053495497728934E-2</v>
      </c>
      <c r="L2240" s="44">
        <f>IFERROR(_xll.qlIndexFixing(Index6M,$H2240,TRUE,_xll.ohTrigger(RecalcTrigger,Trigger6M)),NA())</f>
        <v>1.1041818262095592E-2</v>
      </c>
      <c r="M2240" s="183">
        <f>IFERROR(_xll.qlIndexFixing(Index1Y,$H2240,TRUE,_xll.ohTrigger(RecalcTrigger,Trigger1Y)),NA())</f>
        <v>1.1249696171037859E-2</v>
      </c>
      <c r="N2240" s="182">
        <f>IFERROR(_xll.qlIndexFixing(ONIndex1M,I2240,TRUE,_xll.ohTrigger(RecalcTrigger,Trigger1M)),NA())</f>
        <v>1.0882299893770764E-2</v>
      </c>
      <c r="O2240" s="44">
        <f>IFERROR(_xll.qlIndexFixing(ONIndex3M,I2240,TRUE,_xll.ohTrigger(RecalcTrigger,Trigger3M)),NA())</f>
        <v>1.1072573281056819E-2</v>
      </c>
      <c r="P2240" s="44">
        <f>IFERROR(_xll.qlIndexFixing(ONIndex6M,I2240,TRUE,_xll.ohTrigger(RecalcTrigger,Trigger6M)),NA())</f>
        <v>1.1053398050613339E-2</v>
      </c>
      <c r="Q2240" s="183">
        <f>IFERROR(_xll.qlIndexFixing(ONIndex1Y,I2240,TRUE,_xll.ohTrigger(RecalcTrigger,Trigger1Y)),NA())</f>
        <v>1.1342743267119815E-2</v>
      </c>
    </row>
    <row r="2241" spans="2:17" x14ac:dyDescent="0.2">
      <c r="B2241" s="39" t="s">
        <v>42</v>
      </c>
      <c r="D2241" s="42">
        <f>_xll.qlCalendarAdvance(Calendar,$D2240,B2241,"f",FALSE)</f>
        <v>55303</v>
      </c>
      <c r="E2241" s="177">
        <f>_xll.qlInterestRateIndexValueDate(IndexON,D2241)</f>
        <v>55303</v>
      </c>
      <c r="F2241" s="193">
        <f>IFERROR(_xll.qlIndexFixing(IndexON,D2241,TRUE,_xll.ohTrigger(RecalcTrigger,TriggerON)),NA())</f>
        <v>1.0860704838826507E-2</v>
      </c>
      <c r="H2241" s="42">
        <f>_xll.qlCalendarAdvance(Calendar,$H2240,B2241,"f",FALSE)</f>
        <v>55303</v>
      </c>
      <c r="I2241" s="177">
        <f>_xll.qlInterestRateIndexValueDate(Index1M,$H2241)</f>
        <v>55305</v>
      </c>
      <c r="J2241" s="182">
        <f>IFERROR(_xll.qlIndexFixing(Index1M,$H2241,TRUE,_xll.ohTrigger(RecalcTrigger,Trigger1M)),NA())</f>
        <v>1.087171834781131E-2</v>
      </c>
      <c r="K2241" s="44">
        <f>IFERROR(_xll.qlIndexFixing(Index3M,H2241,TRUE,_xll.ohTrigger(RecalcTrigger,Trigger3M)),NA())</f>
        <v>1.1047629738831199E-2</v>
      </c>
      <c r="L2241" s="44">
        <f>IFERROR(_xll.qlIndexFixing(Index6M,$H2241,TRUE,_xll.ohTrigger(RecalcTrigger,Trigger6M)),NA())</f>
        <v>1.103857374980043E-2</v>
      </c>
      <c r="M2241" s="183">
        <f>IFERROR(_xll.qlIndexFixing(Index1Y,$H2241,TRUE,_xll.ohTrigger(RecalcTrigger,Trigger1Y)),NA())</f>
        <v>1.1243382480115173E-2</v>
      </c>
      <c r="N2241" s="182">
        <f>IFERROR(_xll.qlIndexFixing(ONIndex1M,I2241,TRUE,_xll.ohTrigger(RecalcTrigger,Trigger1M)),NA())</f>
        <v>1.087638830759019E-2</v>
      </c>
      <c r="O2241" s="44">
        <f>IFERROR(_xll.qlIndexFixing(ONIndex3M,I2241,TRUE,_xll.ohTrigger(RecalcTrigger,Trigger3M)),NA())</f>
        <v>1.1066807076423046E-2</v>
      </c>
      <c r="P2241" s="44">
        <f>IFERROR(_xll.qlIndexFixing(ONIndex6M,I2241,TRUE,_xll.ohTrigger(RecalcTrigger,Trigger6M)),NA())</f>
        <v>1.1050216378167832E-2</v>
      </c>
      <c r="Q2241" s="183">
        <f>IFERROR(_xll.qlIndexFixing(ONIndex1Y,I2241,TRUE,_xll.ohTrigger(RecalcTrigger,Trigger1Y)),NA())</f>
        <v>1.1336837934736721E-2</v>
      </c>
    </row>
    <row r="2242" spans="2:17" x14ac:dyDescent="0.2">
      <c r="B2242" s="39" t="s">
        <v>42</v>
      </c>
      <c r="D2242" s="42">
        <f>_xll.qlCalendarAdvance(Calendar,$D2241,B2242,"f",FALSE)</f>
        <v>55310</v>
      </c>
      <c r="E2242" s="177">
        <f>_xll.qlInterestRateIndexValueDate(IndexON,D2242)</f>
        <v>55310</v>
      </c>
      <c r="F2242" s="193">
        <f>IFERROR(_xll.qlIndexFixing(IndexON,D2242,TRUE,_xll.ohTrigger(RecalcTrigger,TriggerON)),NA())</f>
        <v>1.085471086734735E-2</v>
      </c>
      <c r="H2242" s="42">
        <f>_xll.qlCalendarAdvance(Calendar,$H2241,B2242,"f",FALSE)</f>
        <v>55310</v>
      </c>
      <c r="I2242" s="177">
        <f>_xll.qlInterestRateIndexValueDate(Index1M,$H2242)</f>
        <v>55312</v>
      </c>
      <c r="J2242" s="182">
        <f>IFERROR(_xll.qlIndexFixing(Index1M,$H2242,TRUE,_xll.ohTrigger(RecalcTrigger,Trigger1M)),NA())</f>
        <v>1.0865763141340856E-2</v>
      </c>
      <c r="K2242" s="44">
        <f>IFERROR(_xll.qlIndexFixing(Index3M,H2242,TRUE,_xll.ohTrigger(RecalcTrigger,Trigger3M)),NA())</f>
        <v>1.1041749882525874E-2</v>
      </c>
      <c r="L2242" s="44">
        <f>IFERROR(_xll.qlIndexFixing(Index6M,$H2242,TRUE,_xll.ohTrigger(RecalcTrigger,Trigger6M)),NA())</f>
        <v>1.1035036756055107E-2</v>
      </c>
      <c r="M2242" s="183">
        <f>IFERROR(_xll.qlIndexFixing(Index1Y,$H2242,TRUE,_xll.ohTrigger(RecalcTrigger,Trigger1Y)),NA())</f>
        <v>1.1237055423318862E-2</v>
      </c>
      <c r="N2242" s="182">
        <f>IFERROR(_xll.qlIndexFixing(ONIndex1M,I2242,TRUE,_xll.ohTrigger(RecalcTrigger,Trigger1M)),NA())</f>
        <v>1.0870462337075892E-2</v>
      </c>
      <c r="O2242" s="44">
        <f>IFERROR(_xll.qlIndexFixing(ONIndex3M,I2242,TRUE,_xll.ohTrigger(RecalcTrigger,Trigger3M)),NA())</f>
        <v>1.1061026885537117E-2</v>
      </c>
      <c r="P2242" s="44">
        <f>IFERROR(_xll.qlIndexFixing(ONIndex6M,I2242,TRUE,_xll.ohTrigger(RecalcTrigger,Trigger6M)),NA())</f>
        <v>1.1047010103562016E-2</v>
      </c>
      <c r="Q2242" s="183">
        <f>IFERROR(_xll.qlIndexFixing(ONIndex1Y,I2242,TRUE,_xll.ohTrigger(RecalcTrigger,Trigger1Y)),NA())</f>
        <v>1.1330919697236652E-2</v>
      </c>
    </row>
    <row r="2243" spans="2:17" x14ac:dyDescent="0.2">
      <c r="B2243" s="39" t="s">
        <v>42</v>
      </c>
      <c r="D2243" s="42">
        <f>_xll.qlCalendarAdvance(Calendar,$D2242,B2243,"f",FALSE)</f>
        <v>55317</v>
      </c>
      <c r="E2243" s="177">
        <f>_xll.qlInterestRateIndexValueDate(IndexON,D2243)</f>
        <v>55317</v>
      </c>
      <c r="F2243" s="193">
        <f>IFERROR(_xll.qlIndexFixing(IndexON,D2243,TRUE,_xll.ohTrigger(RecalcTrigger,TriggerON)),NA())</f>
        <v>1.08487034229654E-2</v>
      </c>
      <c r="H2243" s="42">
        <f>_xll.qlCalendarAdvance(Calendar,$H2242,B2243,"f",FALSE)</f>
        <v>55317</v>
      </c>
      <c r="I2243" s="177">
        <f>_xll.qlInterestRateIndexValueDate(Index1M,$H2243)</f>
        <v>55319</v>
      </c>
      <c r="J2243" s="182">
        <f>IFERROR(_xll.qlIndexFixing(Index1M,$H2243,TRUE,_xll.ohTrigger(RecalcTrigger,Trigger1M)),NA())</f>
        <v>1.0859793508497806E-2</v>
      </c>
      <c r="K2243" s="44">
        <f>IFERROR(_xll.qlIndexFixing(Index3M,H2243,TRUE,_xll.ohTrigger(RecalcTrigger,Trigger3M)),NA())</f>
        <v>1.1035855915276831E-2</v>
      </c>
      <c r="L2243" s="44">
        <f>IFERROR(_xll.qlIndexFixing(Index6M,$H2243,TRUE,_xll.ohTrigger(RecalcTrigger,Trigger6M)),NA())</f>
        <v>1.1031474386957257E-2</v>
      </c>
      <c r="M2243" s="183">
        <f>IFERROR(_xll.qlIndexFixing(Index1Y,$H2243,TRUE,_xll.ohTrigger(RecalcTrigger,Trigger1Y)),NA())</f>
        <v>1.1230714987131261E-2</v>
      </c>
      <c r="N2243" s="182">
        <f>IFERROR(_xll.qlIndexFixing(ONIndex1M,I2243,TRUE,_xll.ohTrigger(RecalcTrigger,Trigger1M)),NA())</f>
        <v>1.086452197047727E-2</v>
      </c>
      <c r="O2243" s="44">
        <f>IFERROR(_xll.qlIndexFixing(ONIndex3M,I2243,TRUE,_xll.ohTrigger(RecalcTrigger,Trigger3M)),NA())</f>
        <v>1.1055232694490158E-2</v>
      </c>
      <c r="P2243" s="44">
        <f>IFERROR(_xll.qlIndexFixing(ONIndex6M,I2243,TRUE,_xll.ohTrigger(RecalcTrigger,Trigger6M)),NA())</f>
        <v>1.1043779179393809E-2</v>
      </c>
      <c r="Q2243" s="183">
        <f>IFERROR(_xll.qlIndexFixing(ONIndex1Y,I2243,TRUE,_xll.ohTrigger(RecalcTrigger,Trigger1Y)),NA())</f>
        <v>1.1324988541110415E-2</v>
      </c>
    </row>
    <row r="2244" spans="2:17" x14ac:dyDescent="0.2">
      <c r="B2244" s="39" t="s">
        <v>42</v>
      </c>
      <c r="D2244" s="42">
        <f>_xll.qlCalendarAdvance(Calendar,$D2243,B2244,"f",FALSE)</f>
        <v>55324</v>
      </c>
      <c r="E2244" s="177">
        <f>_xll.qlInterestRateIndexValueDate(IndexON,D2244)</f>
        <v>55324</v>
      </c>
      <c r="F2244" s="193">
        <f>IFERROR(_xll.qlIndexFixing(IndexON,D2244,TRUE,_xll.ohTrigger(RecalcTrigger,TriggerON)),NA())</f>
        <v>1.0842682496088329E-2</v>
      </c>
      <c r="H2244" s="42">
        <f>_xll.qlCalendarAdvance(Calendar,$H2243,B2244,"f",FALSE)</f>
        <v>55324</v>
      </c>
      <c r="I2244" s="177">
        <f>_xll.qlInterestRateIndexValueDate(Index1M,$H2244)</f>
        <v>55326</v>
      </c>
      <c r="J2244" s="182">
        <f>IFERROR(_xll.qlIndexFixing(Index1M,$H2244,TRUE,_xll.ohTrigger(RecalcTrigger,Trigger1M)),NA())</f>
        <v>1.0853809437319228E-2</v>
      </c>
      <c r="K2244" s="44">
        <f>IFERROR(_xll.qlIndexFixing(Index3M,H2244,TRUE,_xll.ohTrigger(RecalcTrigger,Trigger3M)),NA())</f>
        <v>1.1029947823546205E-2</v>
      </c>
      <c r="L2244" s="44">
        <f>IFERROR(_xll.qlIndexFixing(Index6M,$H2244,TRUE,_xll.ohTrigger(RecalcTrigger,Trigger6M)),NA())</f>
        <v>1.1027886594819557E-2</v>
      </c>
      <c r="M2244" s="183">
        <f>IFERROR(_xll.qlIndexFixing(Index1Y,$H2244,TRUE,_xll.ohTrigger(RecalcTrigger,Trigger1Y)),NA())</f>
        <v>1.1224361158035356E-2</v>
      </c>
      <c r="N2244" s="182">
        <f>IFERROR(_xll.qlIndexFixing(ONIndex1M,I2244,TRUE,_xll.ohTrigger(RecalcTrigger,Trigger1M)),NA())</f>
        <v>1.085856719548417E-2</v>
      </c>
      <c r="O2244" s="44">
        <f>IFERROR(_xll.qlIndexFixing(ONIndex3M,I2244,TRUE,_xll.ohTrigger(RecalcTrigger,Trigger3M)),NA())</f>
        <v>1.1049424490092719E-2</v>
      </c>
      <c r="P2244" s="44">
        <f>IFERROR(_xll.qlIndexFixing(ONIndex6M,I2244,TRUE,_xll.ohTrigger(RecalcTrigger,Trigger6M)),NA())</f>
        <v>1.1040523557701576E-2</v>
      </c>
      <c r="Q2244" s="183">
        <f>IFERROR(_xll.qlIndexFixing(ONIndex1Y,I2244,TRUE,_xll.ohTrigger(RecalcTrigger,Trigger1Y)),NA())</f>
        <v>1.1319044452848814E-2</v>
      </c>
    </row>
    <row r="2245" spans="2:17" x14ac:dyDescent="0.2">
      <c r="B2245" s="39" t="s">
        <v>42</v>
      </c>
      <c r="D2245" s="42">
        <f>_xll.qlCalendarAdvance(Calendar,$D2244,B2245,"f",FALSE)</f>
        <v>55331</v>
      </c>
      <c r="E2245" s="177">
        <f>_xll.qlInterestRateIndexValueDate(IndexON,D2245)</f>
        <v>55331</v>
      </c>
      <c r="F2245" s="193">
        <f>IFERROR(_xll.qlIndexFixing(IndexON,D2245,TRUE,_xll.ohTrigger(RecalcTrigger,TriggerON)),NA())</f>
        <v>1.0836648076484323E-2</v>
      </c>
      <c r="H2245" s="42">
        <f>_xll.qlCalendarAdvance(Calendar,$H2244,B2245,"f",FALSE)</f>
        <v>55331</v>
      </c>
      <c r="I2245" s="177">
        <f>_xll.qlInterestRateIndexValueDate(Index1M,$H2245)</f>
        <v>55333</v>
      </c>
      <c r="J2245" s="182">
        <f>IFERROR(_xll.qlIndexFixing(Index1M,$H2245,TRUE,_xll.ohTrigger(RecalcTrigger,Trigger1M)),NA())</f>
        <v>1.0847810915827205E-2</v>
      </c>
      <c r="K2245" s="44">
        <f>IFERROR(_xll.qlIndexFixing(Index3M,H2245,TRUE,_xll.ohTrigger(RecalcTrigger,Trigger3M)),NA())</f>
        <v>1.1024025593791783E-2</v>
      </c>
      <c r="L2245" s="44">
        <f>IFERROR(_xll.qlIndexFixing(Index6M,$H2245,TRUE,_xll.ohTrigger(RecalcTrigger,Trigger6M)),NA())</f>
        <v>1.1024273331956437E-2</v>
      </c>
      <c r="M2245" s="183">
        <f>IFERROR(_xll.qlIndexFixing(Index1Y,$H2245,TRUE,_xll.ohTrigger(RecalcTrigger,Trigger1Y)),NA())</f>
        <v>1.1218862156964457E-2</v>
      </c>
      <c r="N2245" s="182">
        <f>IFERROR(_xll.qlIndexFixing(ONIndex1M,I2245,TRUE,_xll.ohTrigger(RecalcTrigger,Trigger1M)),NA())</f>
        <v>1.0852598000345992E-2</v>
      </c>
      <c r="O2245" s="44">
        <f>IFERROR(_xll.qlIndexFixing(ONIndex3M,I2245,TRUE,_xll.ohTrigger(RecalcTrigger,Trigger3M)),NA())</f>
        <v>1.1043602258435925E-2</v>
      </c>
      <c r="P2245" s="44">
        <f>IFERROR(_xll.qlIndexFixing(ONIndex6M,I2245,TRUE,_xll.ohTrigger(RecalcTrigger,Trigger6M)),NA())</f>
        <v>1.1037243191083235E-2</v>
      </c>
      <c r="Q2245" s="183">
        <f>IFERROR(_xll.qlIndexFixing(ONIndex1Y,I2245,TRUE,_xll.ohTrigger(RecalcTrigger,Trigger1Y)),NA())</f>
        <v>1.131308741870285E-2</v>
      </c>
    </row>
    <row r="2246" spans="2:17" x14ac:dyDescent="0.2">
      <c r="B2246" s="39" t="s">
        <v>42</v>
      </c>
      <c r="D2246" s="42">
        <f>_xll.qlCalendarAdvance(Calendar,$D2245,B2246,"f",FALSE)</f>
        <v>55338</v>
      </c>
      <c r="E2246" s="177">
        <f>_xll.qlInterestRateIndexValueDate(IndexON,D2246)</f>
        <v>55338</v>
      </c>
      <c r="F2246" s="193">
        <f>IFERROR(_xll.qlIndexFixing(IndexON,D2246,TRUE,_xll.ohTrigger(RecalcTrigger,TriggerON)),NA())</f>
        <v>1.0830600154321246E-2</v>
      </c>
      <c r="H2246" s="42">
        <f>_xll.qlCalendarAdvance(Calendar,$H2245,B2246,"f",FALSE)</f>
        <v>55338</v>
      </c>
      <c r="I2246" s="177">
        <f>_xll.qlInterestRateIndexValueDate(Index1M,$H2246)</f>
        <v>55340</v>
      </c>
      <c r="J2246" s="182">
        <f>IFERROR(_xll.qlIndexFixing(Index1M,$H2246,TRUE,_xll.ohTrigger(RecalcTrigger,Trigger1M)),NA())</f>
        <v>1.0841797932048813E-2</v>
      </c>
      <c r="K2246" s="44">
        <f>IFERROR(_xll.qlIndexFixing(Index3M,H2246,TRUE,_xll.ohTrigger(RecalcTrigger,Trigger3M)),NA())</f>
        <v>1.1018089212476568E-2</v>
      </c>
      <c r="L2246" s="44">
        <f>IFERROR(_xll.qlIndexFixing(Index6M,$H2246,TRUE,_xll.ohTrigger(RecalcTrigger,Trigger6M)),NA())</f>
        <v>1.1020332464314221E-2</v>
      </c>
      <c r="M2246" s="183">
        <f>IFERROR(_xll.qlIndexFixing(Index1Y,$H2246,TRUE,_xll.ohTrigger(RecalcTrigger,Trigger1Y)),NA())</f>
        <v>1.1211613267053401E-2</v>
      </c>
      <c r="N2246" s="182">
        <f>IFERROR(_xll.qlIndexFixing(ONIndex1M,I2246,TRUE,_xll.ohTrigger(RecalcTrigger,Trigger1M)),NA())</f>
        <v>1.0846614372992391E-2</v>
      </c>
      <c r="O2246" s="44">
        <f>IFERROR(_xll.qlIndexFixing(ONIndex3M,I2246,TRUE,_xll.ohTrigger(RecalcTrigger,Trigger3M)),NA())</f>
        <v>1.1037765986250392E-2</v>
      </c>
      <c r="P2246" s="44">
        <f>IFERROR(_xll.qlIndexFixing(ONIndex6M,I2246,TRUE,_xll.ohTrigger(RecalcTrigger,Trigger6M)),NA())</f>
        <v>1.1033938032056767E-2</v>
      </c>
      <c r="Q2246" s="183">
        <f>IFERROR(_xll.qlIndexFixing(ONIndex1Y,I2246,TRUE,_xll.ohTrigger(RecalcTrigger,Trigger1Y)),NA())</f>
        <v>1.1307117425003455E-2</v>
      </c>
    </row>
    <row r="2247" spans="2:17" x14ac:dyDescent="0.2">
      <c r="B2247" s="39" t="s">
        <v>42</v>
      </c>
      <c r="D2247" s="42">
        <f>_xll.qlCalendarAdvance(Calendar,$D2246,B2247,"f",FALSE)</f>
        <v>55345</v>
      </c>
      <c r="E2247" s="177">
        <f>_xll.qlInterestRateIndexValueDate(IndexON,D2247)</f>
        <v>55345</v>
      </c>
      <c r="F2247" s="193">
        <f>IFERROR(_xll.qlIndexFixing(IndexON,D2247,TRUE,_xll.ohTrigger(RecalcTrigger,TriggerON)),NA())</f>
        <v>1.0824538719846899E-2</v>
      </c>
      <c r="H2247" s="42">
        <f>_xll.qlCalendarAdvance(Calendar,$H2246,B2247,"f",FALSE)</f>
        <v>55345</v>
      </c>
      <c r="I2247" s="177">
        <f>_xll.qlInterestRateIndexValueDate(Index1M,$H2247)</f>
        <v>55347</v>
      </c>
      <c r="J2247" s="182">
        <f>IFERROR(_xll.qlIndexFixing(Index1M,$H2247,TRUE,_xll.ohTrigger(RecalcTrigger,Trigger1M)),NA())</f>
        <v>1.0835770474013628E-2</v>
      </c>
      <c r="K2247" s="44">
        <f>IFERROR(_xll.qlIndexFixing(Index3M,H2247,TRUE,_xll.ohTrigger(RecalcTrigger,Trigger3M)),NA())</f>
        <v>1.101213866606443E-2</v>
      </c>
      <c r="L2247" s="44">
        <f>IFERROR(_xll.qlIndexFixing(Index6M,$H2247,TRUE,_xll.ohTrigger(RecalcTrigger,Trigger6M)),NA())</f>
        <v>1.1016662251289971E-2</v>
      </c>
      <c r="M2247" s="183">
        <f>IFERROR(_xll.qlIndexFixing(Index1Y,$H2247,TRUE,_xll.ohTrigger(RecalcTrigger,Trigger1Y)),NA())</f>
        <v>1.1205219178137887E-2</v>
      </c>
      <c r="N2247" s="182">
        <f>IFERROR(_xll.qlIndexFixing(ONIndex1M,I2247,TRUE,_xll.ohTrigger(RecalcTrigger,Trigger1M)),NA())</f>
        <v>1.0840616301512895E-2</v>
      </c>
      <c r="O2247" s="44">
        <f>IFERROR(_xll.qlIndexFixing(ONIndex3M,I2247,TRUE,_xll.ohTrigger(RecalcTrigger,Trigger3M)),NA())</f>
        <v>1.1031915659787117E-2</v>
      </c>
      <c r="P2247" s="44">
        <f>IFERROR(_xll.qlIndexFixing(ONIndex6M,I2247,TRUE,_xll.ohTrigger(RecalcTrigger,Trigger6M)),NA())</f>
        <v>1.1030608033060219E-2</v>
      </c>
      <c r="Q2247" s="183">
        <f>IFERROR(_xll.qlIndexFixing(ONIndex1Y,I2247,TRUE,_xll.ohTrigger(RecalcTrigger,Trigger1Y)),NA())</f>
        <v>1.1301134458321371E-2</v>
      </c>
    </row>
    <row r="2248" spans="2:17" x14ac:dyDescent="0.2">
      <c r="B2248" s="39" t="s">
        <v>42</v>
      </c>
      <c r="D2248" s="42">
        <f>_xll.qlCalendarAdvance(Calendar,$D2247,B2248,"f",FALSE)</f>
        <v>55352</v>
      </c>
      <c r="E2248" s="177">
        <f>_xll.qlInterestRateIndexValueDate(IndexON,D2248)</f>
        <v>55352</v>
      </c>
      <c r="F2248" s="193">
        <f>IFERROR(_xll.qlIndexFixing(IndexON,D2248,TRUE,_xll.ohTrigger(RecalcTrigger,TriggerON)),NA())</f>
        <v>1.0818463763069275E-2</v>
      </c>
      <c r="H2248" s="42">
        <f>_xll.qlCalendarAdvance(Calendar,$H2247,B2248,"f",FALSE)</f>
        <v>55352</v>
      </c>
      <c r="I2248" s="177">
        <f>_xll.qlInterestRateIndexValueDate(Index1M,$H2248)</f>
        <v>55354</v>
      </c>
      <c r="J2248" s="182">
        <f>IFERROR(_xll.qlIndexFixing(Index1M,$H2248,TRUE,_xll.ohTrigger(RecalcTrigger,Trigger1M)),NA())</f>
        <v>1.0829728529751226E-2</v>
      </c>
      <c r="K2248" s="44">
        <f>IFERROR(_xll.qlIndexFixing(Index3M,H2248,TRUE,_xll.ohTrigger(RecalcTrigger,Trigger3M)),NA())</f>
        <v>1.1006173941014032E-2</v>
      </c>
      <c r="L2248" s="44">
        <f>IFERROR(_xll.qlIndexFixing(Index6M,$H2248,TRUE,_xll.ohTrigger(RecalcTrigger,Trigger6M)),NA())</f>
        <v>1.1012966412038128E-2</v>
      </c>
      <c r="M2248" s="183">
        <f>IFERROR(_xll.qlIndexFixing(Index1Y,$H2248,TRUE,_xll.ohTrigger(RecalcTrigger,Trigger1Y)),NA())</f>
        <v>1.1198811642254052E-2</v>
      </c>
      <c r="N2248" s="182">
        <f>IFERROR(_xll.qlIndexFixing(ONIndex1M,I2248,TRUE,_xll.ohTrigger(RecalcTrigger,Trigger1M)),NA())</f>
        <v>1.0834603773757223E-2</v>
      </c>
      <c r="O2248" s="44">
        <f>IFERROR(_xll.qlIndexFixing(ONIndex3M,I2248,TRUE,_xll.ohTrigger(RecalcTrigger,Trigger3M)),NA())</f>
        <v>1.1026051265536907E-2</v>
      </c>
      <c r="P2248" s="44">
        <f>IFERROR(_xll.qlIndexFixing(ONIndex6M,I2248,TRUE,_xll.ohTrigger(RecalcTrigger,Trigger6M)),NA())</f>
        <v>1.1027253146371763E-2</v>
      </c>
      <c r="Q2248" s="183">
        <f>IFERROR(_xll.qlIndexFixing(ONIndex1Y,I2248,TRUE,_xll.ohTrigger(RecalcTrigger,Trigger1Y)),NA())</f>
        <v>1.1295138504907598E-2</v>
      </c>
    </row>
    <row r="2249" spans="2:17" x14ac:dyDescent="0.2">
      <c r="B2249" s="39" t="s">
        <v>42</v>
      </c>
      <c r="D2249" s="42">
        <f>_xll.qlCalendarAdvance(Calendar,$D2248,B2249,"f",FALSE)</f>
        <v>55359</v>
      </c>
      <c r="E2249" s="177">
        <f>_xll.qlInterestRateIndexValueDate(IndexON,D2249)</f>
        <v>55359</v>
      </c>
      <c r="F2249" s="193">
        <f>IFERROR(_xll.qlIndexFixing(IndexON,D2249,TRUE,_xll.ohTrigger(RecalcTrigger,TriggerON)),NA())</f>
        <v>1.081237527391643E-2</v>
      </c>
      <c r="H2249" s="42">
        <f>_xll.qlCalendarAdvance(Calendar,$H2248,B2249,"f",FALSE)</f>
        <v>55359</v>
      </c>
      <c r="I2249" s="177">
        <f>_xll.qlInterestRateIndexValueDate(Index1M,$H2249)</f>
        <v>55361</v>
      </c>
      <c r="J2249" s="182">
        <f>IFERROR(_xll.qlIndexFixing(Index1M,$H2249,TRUE,_xll.ohTrigger(RecalcTrigger,Trigger1M)),NA())</f>
        <v>1.0823672087288683E-2</v>
      </c>
      <c r="K2249" s="44">
        <f>IFERROR(_xll.qlIndexFixing(Index3M,H2249,TRUE,_xll.ohTrigger(RecalcTrigger,Trigger3M)),NA())</f>
        <v>1.1000195023790108E-2</v>
      </c>
      <c r="L2249" s="44">
        <f>IFERROR(_xll.qlIndexFixing(Index6M,$H2249,TRUE,_xll.ohTrigger(RecalcTrigger,Trigger6M)),NA())</f>
        <v>1.1009244898877266E-2</v>
      </c>
      <c r="M2249" s="183">
        <f>IFERROR(_xll.qlIndexFixing(Index1Y,$H2249,TRUE,_xll.ohTrigger(RecalcTrigger,Trigger1Y)),NA())</f>
        <v>1.1192390645889443E-2</v>
      </c>
      <c r="N2249" s="182">
        <f>IFERROR(_xll.qlIndexFixing(ONIndex1M,I2249,TRUE,_xll.ohTrigger(RecalcTrigger,Trigger1M)),NA())</f>
        <v>1.0828576777894838E-2</v>
      </c>
      <c r="O2249" s="44">
        <f>IFERROR(_xll.qlIndexFixing(ONIndex3M,I2249,TRUE,_xll.ohTrigger(RecalcTrigger,Trigger3M)),NA())</f>
        <v>1.1020172789910632E-2</v>
      </c>
      <c r="P2249" s="44">
        <f>IFERROR(_xll.qlIndexFixing(ONIndex6M,I2249,TRUE,_xll.ohTrigger(RecalcTrigger,Trigger6M)),NA())</f>
        <v>1.1023873324509381E-2</v>
      </c>
      <c r="Q2249" s="183">
        <f>IFERROR(_xll.qlIndexFixing(ONIndex1Y,I2249,TRUE,_xll.ohTrigger(RecalcTrigger,Trigger1Y)),NA())</f>
        <v>1.1289129551093069E-2</v>
      </c>
    </row>
    <row r="2250" spans="2:17" x14ac:dyDescent="0.2">
      <c r="B2250" s="39" t="s">
        <v>42</v>
      </c>
      <c r="D2250" s="42">
        <f>_xll.qlCalendarAdvance(Calendar,$D2249,B2250,"f",FALSE)</f>
        <v>55366</v>
      </c>
      <c r="E2250" s="177">
        <f>_xll.qlInterestRateIndexValueDate(IndexON,D2250)</f>
        <v>55366</v>
      </c>
      <c r="F2250" s="193">
        <f>IFERROR(_xll.qlIndexFixing(IndexON,D2250,TRUE,_xll.ohTrigger(RecalcTrigger,TriggerON)),NA())</f>
        <v>1.0806273242716102E-2</v>
      </c>
      <c r="H2250" s="42">
        <f>_xll.qlCalendarAdvance(Calendar,$H2249,B2250,"f",FALSE)</f>
        <v>55366</v>
      </c>
      <c r="I2250" s="177">
        <f>_xll.qlInterestRateIndexValueDate(Index1M,$H2250)</f>
        <v>55368</v>
      </c>
      <c r="J2250" s="182">
        <f>IFERROR(_xll.qlIndexFixing(Index1M,$H2250,TRUE,_xll.ohTrigger(RecalcTrigger,Trigger1M)),NA())</f>
        <v>1.0817601134650578E-2</v>
      </c>
      <c r="K2250" s="44">
        <f>IFERROR(_xll.qlIndexFixing(Index3M,H2250,TRUE,_xll.ohTrigger(RecalcTrigger,Trigger3M)),NA())</f>
        <v>1.0994201900851319E-2</v>
      </c>
      <c r="L2250" s="44">
        <f>IFERROR(_xll.qlIndexFixing(Index6M,$H2250,TRUE,_xll.ohTrigger(RecalcTrigger,Trigger6M)),NA())</f>
        <v>1.1005497664127672E-2</v>
      </c>
      <c r="M2250" s="183">
        <f>IFERROR(_xll.qlIndexFixing(Index1Y,$H2250,TRUE,_xll.ohTrigger(RecalcTrigger,Trigger1Y)),NA())</f>
        <v>1.1185956175531826E-2</v>
      </c>
      <c r="N2250" s="182">
        <f>IFERROR(_xll.qlIndexFixing(ONIndex1M,I2250,TRUE,_xll.ohTrigger(RecalcTrigger,Trigger1M)),NA())</f>
        <v>1.0822535301935332E-2</v>
      </c>
      <c r="O2250" s="44">
        <f>IFERROR(_xll.qlIndexFixing(ONIndex3M,I2250,TRUE,_xll.ohTrigger(RecalcTrigger,Trigger3M)),NA())</f>
        <v>1.1014280219399097E-2</v>
      </c>
      <c r="P2250" s="44">
        <f>IFERROR(_xll.qlIndexFixing(ONIndex6M,I2250,TRUE,_xll.ohTrigger(RecalcTrigger,Trigger6M)),NA())</f>
        <v>1.1020468520070992E-2</v>
      </c>
      <c r="Q2250" s="183">
        <f>IFERROR(_xll.qlIndexFixing(ONIndex1Y,I2250,TRUE,_xll.ohTrigger(RecalcTrigger,Trigger1Y)),NA())</f>
        <v>1.128310758336859E-2</v>
      </c>
    </row>
    <row r="2251" spans="2:17" x14ac:dyDescent="0.2">
      <c r="B2251" s="39" t="s">
        <v>42</v>
      </c>
      <c r="D2251" s="42">
        <f>_xll.qlCalendarAdvance(Calendar,$D2250,B2251,"f",FALSE)</f>
        <v>55373</v>
      </c>
      <c r="E2251" s="177">
        <f>_xll.qlInterestRateIndexValueDate(IndexON,D2251)</f>
        <v>55373</v>
      </c>
      <c r="F2251" s="193">
        <f>IFERROR(_xll.qlIndexFixing(IndexON,D2251,TRUE,_xll.ohTrigger(RecalcTrigger,TriggerON)),NA())</f>
        <v>1.0800157659476284E-2</v>
      </c>
      <c r="H2251" s="42">
        <f>_xll.qlCalendarAdvance(Calendar,$H2250,B2251,"f",FALSE)</f>
        <v>55373</v>
      </c>
      <c r="I2251" s="177">
        <f>_xll.qlInterestRateIndexValueDate(Index1M,$H2251)</f>
        <v>55375</v>
      </c>
      <c r="J2251" s="182">
        <f>IFERROR(_xll.qlIndexFixing(Index1M,$H2251,TRUE,_xll.ohTrigger(RecalcTrigger,Trigger1M)),NA())</f>
        <v>1.0811515659866489E-2</v>
      </c>
      <c r="K2251" s="44">
        <f>IFERROR(_xll.qlIndexFixing(Index3M,H2251,TRUE,_xll.ohTrigger(RecalcTrigger,Trigger3M)),NA())</f>
        <v>1.0988194558665013E-2</v>
      </c>
      <c r="L2251" s="44">
        <f>IFERROR(_xll.qlIndexFixing(Index6M,$H2251,TRUE,_xll.ohTrigger(RecalcTrigger,Trigger6M)),NA())</f>
        <v>1.1001724660106632E-2</v>
      </c>
      <c r="M2251" s="183">
        <f>IFERROR(_xll.qlIndexFixing(Index1Y,$H2251,TRUE,_xll.ohTrigger(RecalcTrigger,Trigger1Y)),NA())</f>
        <v>1.1179508217671354E-2</v>
      </c>
      <c r="N2251" s="182">
        <f>IFERROR(_xll.qlIndexFixing(ONIndex1M,I2251,TRUE,_xll.ohTrigger(RecalcTrigger,Trigger1M)),NA())</f>
        <v>1.0816479333888296E-2</v>
      </c>
      <c r="O2251" s="44">
        <f>IFERROR(_xll.qlIndexFixing(ONIndex3M,I2251,TRUE,_xll.ohTrigger(RecalcTrigger,Trigger3M)),NA())</f>
        <v>1.1008373540413174E-2</v>
      </c>
      <c r="P2251" s="44">
        <f>IFERROR(_xll.qlIndexFixing(ONIndex6M,I2251,TRUE,_xll.ohTrigger(RecalcTrigger,Trigger6M)),NA())</f>
        <v>1.1017038685414704E-2</v>
      </c>
      <c r="Q2251" s="183">
        <f>IFERROR(_xll.qlIndexFixing(ONIndex1Y,I2251,TRUE,_xll.ohTrigger(RecalcTrigger,Trigger1Y)),NA())</f>
        <v>1.1277072588065096E-2</v>
      </c>
    </row>
    <row r="2252" spans="2:17" x14ac:dyDescent="0.2">
      <c r="B2252" s="39" t="s">
        <v>42</v>
      </c>
      <c r="D2252" s="42">
        <f>_xll.qlCalendarAdvance(Calendar,$D2251,B2252,"f",FALSE)</f>
        <v>55380</v>
      </c>
      <c r="E2252" s="177">
        <f>_xll.qlInterestRateIndexValueDate(IndexON,D2252)</f>
        <v>55380</v>
      </c>
      <c r="F2252" s="193">
        <f>IFERROR(_xll.qlIndexFixing(IndexON,D2252,TRUE,_xll.ohTrigger(RecalcTrigger,TriggerON)),NA())</f>
        <v>1.0794028514284904E-2</v>
      </c>
      <c r="H2252" s="42">
        <f>_xll.qlCalendarAdvance(Calendar,$H2251,B2252,"f",FALSE)</f>
        <v>55380</v>
      </c>
      <c r="I2252" s="177">
        <f>_xll.qlInterestRateIndexValueDate(Index1M,$H2252)</f>
        <v>55382</v>
      </c>
      <c r="J2252" s="182">
        <f>IFERROR(_xll.qlIndexFixing(Index1M,$H2252,TRUE,_xll.ohTrigger(RecalcTrigger,Trigger1M)),NA())</f>
        <v>1.0805415650968486E-2</v>
      </c>
      <c r="K2252" s="44">
        <f>IFERROR(_xll.qlIndexFixing(Index3M,H2252,TRUE,_xll.ohTrigger(RecalcTrigger,Trigger3M)),NA())</f>
        <v>1.0982172983691583E-2</v>
      </c>
      <c r="L2252" s="44">
        <f>IFERROR(_xll.qlIndexFixing(Index6M,$H2252,TRUE,_xll.ohTrigger(RecalcTrigger,Trigger6M)),NA())</f>
        <v>1.0997925839138303E-2</v>
      </c>
      <c r="M2252" s="183">
        <f>IFERROR(_xll.qlIndexFixing(Index1Y,$H2252,TRUE,_xll.ohTrigger(RecalcTrigger,Trigger1Y)),NA())</f>
        <v>1.1173046758797099E-2</v>
      </c>
      <c r="N2252" s="182">
        <f>IFERROR(_xll.qlIndexFixing(ONIndex1M,I2252,TRUE,_xll.ohTrigger(RecalcTrigger,Trigger1M)),NA())</f>
        <v>1.0810408861603449E-2</v>
      </c>
      <c r="O2252" s="44">
        <f>IFERROR(_xll.qlIndexFixing(ONIndex3M,I2252,TRUE,_xll.ohTrigger(RecalcTrigger,Trigger3M)),NA())</f>
        <v>1.1002452739443669E-2</v>
      </c>
      <c r="P2252" s="44">
        <f>IFERROR(_xll.qlIndexFixing(ONIndex6M,I2252,TRUE,_xll.ohTrigger(RecalcTrigger,Trigger6M)),NA())</f>
        <v>1.1013583772738755E-2</v>
      </c>
      <c r="Q2252" s="183">
        <f>IFERROR(_xll.qlIndexFixing(ONIndex1Y,I2252,TRUE,_xll.ohTrigger(RecalcTrigger,Trigger1Y)),NA())</f>
        <v>1.127102455151352E-2</v>
      </c>
    </row>
    <row r="2253" spans="2:17" x14ac:dyDescent="0.2">
      <c r="B2253" s="39" t="s">
        <v>42</v>
      </c>
      <c r="D2253" s="42">
        <f>_xll.qlCalendarAdvance(Calendar,$D2252,B2253,"f",FALSE)</f>
        <v>55387</v>
      </c>
      <c r="E2253" s="177">
        <f>_xll.qlInterestRateIndexValueDate(IndexON,D2253)</f>
        <v>55387</v>
      </c>
      <c r="F2253" s="193">
        <f>IFERROR(_xll.qlIndexFixing(IndexON,D2253,TRUE,_xll.ohTrigger(RecalcTrigger,TriggerON)),NA())</f>
        <v>1.078788579722989E-2</v>
      </c>
      <c r="H2253" s="42">
        <f>_xll.qlCalendarAdvance(Calendar,$H2252,B2253,"f",FALSE)</f>
        <v>55387</v>
      </c>
      <c r="I2253" s="177">
        <f>_xll.qlInterestRateIndexValueDate(Index1M,$H2253)</f>
        <v>55389</v>
      </c>
      <c r="J2253" s="182">
        <f>IFERROR(_xll.qlIndexFixing(Index1M,$H2253,TRUE,_xll.ohTrigger(RecalcTrigger,Trigger1M)),NA())</f>
        <v>1.0799301095983649E-2</v>
      </c>
      <c r="K2253" s="44">
        <f>IFERROR(_xll.qlIndexFixing(Index3M,H2253,TRUE,_xll.ohTrigger(RecalcTrigger,Trigger3M)),NA())</f>
        <v>1.0976137162393164E-2</v>
      </c>
      <c r="L2253" s="44">
        <f>IFERROR(_xll.qlIndexFixing(Index6M,$H2253,TRUE,_xll.ohTrigger(RecalcTrigger,Trigger6M)),NA())</f>
        <v>1.0994101153544692E-2</v>
      </c>
      <c r="M2253" s="183">
        <f>IFERROR(_xll.qlIndexFixing(Index1Y,$H2253,TRUE,_xll.ohTrigger(RecalcTrigger,Trigger1Y)),NA())</f>
        <v>1.1166571785400299E-2</v>
      </c>
      <c r="N2253" s="182">
        <f>IFERROR(_xll.qlIndexFixing(ONIndex1M,I2253,TRUE,_xll.ohTrigger(RecalcTrigger,Trigger1M)),NA())</f>
        <v>1.0804323873330191E-2</v>
      </c>
      <c r="O2253" s="44">
        <f>IFERROR(_xll.qlIndexFixing(ONIndex3M,I2253,TRUE,_xll.ohTrigger(RecalcTrigger,Trigger3M)),NA())</f>
        <v>1.0996517802741579E-2</v>
      </c>
      <c r="P2253" s="44">
        <f>IFERROR(_xll.qlIndexFixing(ONIndex6M,I2253,TRUE,_xll.ohTrigger(RecalcTrigger,Trigger6M)),NA())</f>
        <v>1.1010103734960808E-2</v>
      </c>
      <c r="Q2253" s="183">
        <f>IFERROR(_xll.qlIndexFixing(ONIndex1Y,I2253,TRUE,_xll.ohTrigger(RecalcTrigger,Trigger1Y)),NA())</f>
        <v>1.1264963460204669E-2</v>
      </c>
    </row>
    <row r="2254" spans="2:17" x14ac:dyDescent="0.2">
      <c r="B2254" s="39" t="s">
        <v>42</v>
      </c>
      <c r="D2254" s="42">
        <f>_xll.qlCalendarAdvance(Calendar,$D2253,B2254,"f",FALSE)</f>
        <v>55394</v>
      </c>
      <c r="E2254" s="177">
        <f>_xll.qlInterestRateIndexValueDate(IndexON,D2254)</f>
        <v>55394</v>
      </c>
      <c r="F2254" s="193">
        <f>IFERROR(_xll.qlIndexFixing(IndexON,D2254,TRUE,_xll.ohTrigger(RecalcTrigger,TriggerON)),NA())</f>
        <v>1.0781729498319237E-2</v>
      </c>
      <c r="H2254" s="42">
        <f>_xll.qlCalendarAdvance(Calendar,$H2253,B2254,"f",FALSE)</f>
        <v>55394</v>
      </c>
      <c r="I2254" s="177">
        <f>_xll.qlInterestRateIndexValueDate(Index1M,$H2254)</f>
        <v>55396</v>
      </c>
      <c r="J2254" s="182">
        <f>IFERROR(_xll.qlIndexFixing(Index1M,$H2254,TRUE,_xll.ohTrigger(RecalcTrigger,Trigger1M)),NA())</f>
        <v>1.0794003523483749E-2</v>
      </c>
      <c r="K2254" s="44">
        <f>IFERROR(_xll.qlIndexFixing(Index3M,H2254,TRUE,_xll.ohTrigger(RecalcTrigger,Trigger3M)),NA())</f>
        <v>1.0970354927145489E-2</v>
      </c>
      <c r="L2254" s="44">
        <f>IFERROR(_xll.qlIndexFixing(Index6M,$H2254,TRUE,_xll.ohTrigger(RecalcTrigger,Trigger6M)),NA())</f>
        <v>1.0990715984314574E-2</v>
      </c>
      <c r="M2254" s="183">
        <f>IFERROR(_xll.qlIndexFixing(Index1Y,$H2254,TRUE,_xll.ohTrigger(RecalcTrigger,Trigger1Y)),NA())</f>
        <v>1.1160983111588595E-2</v>
      </c>
      <c r="N2254" s="182">
        <f>IFERROR(_xll.qlIndexFixing(ONIndex1M,I2254,TRUE,_xll.ohTrigger(RecalcTrigger,Trigger1M)),NA())</f>
        <v>1.0798224356998176E-2</v>
      </c>
      <c r="O2254" s="44">
        <f>IFERROR(_xll.qlIndexFixing(ONIndex3M,I2254,TRUE,_xll.ohTrigger(RecalcTrigger,Trigger3M)),NA())</f>
        <v>1.0990568716957583E-2</v>
      </c>
      <c r="P2254" s="44">
        <f>IFERROR(_xll.qlIndexFixing(ONIndex6M,I2254,TRUE,_xll.ohTrigger(RecalcTrigger,Trigger6M)),NA())</f>
        <v>1.1006598524119227E-2</v>
      </c>
      <c r="Q2254" s="183">
        <f>IFERROR(_xll.qlIndexFixing(ONIndex1Y,I2254,TRUE,_xll.ohTrigger(RecalcTrigger,Trigger1Y)),NA())</f>
        <v>1.1258889300629349E-2</v>
      </c>
    </row>
    <row r="2255" spans="2:17" x14ac:dyDescent="0.2">
      <c r="B2255" s="39" t="s">
        <v>42</v>
      </c>
      <c r="D2255" s="42">
        <f>_xll.qlCalendarAdvance(Calendar,$D2254,B2255,"f",FALSE)</f>
        <v>55401</v>
      </c>
      <c r="E2255" s="177">
        <f>_xll.qlInterestRateIndexValueDate(IndexON,D2255)</f>
        <v>55401</v>
      </c>
      <c r="F2255" s="193">
        <f>IFERROR(_xll.qlIndexFixing(IndexON,D2255,TRUE,_xll.ohTrigger(RecalcTrigger,TriggerON)),NA())</f>
        <v>1.0775559607720808E-2</v>
      </c>
      <c r="H2255" s="42">
        <f>_xll.qlCalendarAdvance(Calendar,$H2254,B2255,"f",FALSE)</f>
        <v>55401</v>
      </c>
      <c r="I2255" s="177">
        <f>_xll.qlInterestRateIndexValueDate(Index1M,$H2255)</f>
        <v>55403</v>
      </c>
      <c r="J2255" s="182">
        <f>IFERROR(_xll.qlIndexFixing(Index1M,$H2255,TRUE,_xll.ohTrigger(RecalcTrigger,Trigger1M)),NA())</f>
        <v>1.078702829985928E-2</v>
      </c>
      <c r="K2255" s="44">
        <f>IFERROR(_xll.qlIndexFixing(Index3M,H2255,TRUE,_xll.ohTrigger(RecalcTrigger,Trigger3M)),NA())</f>
        <v>1.0964291779138968E-2</v>
      </c>
      <c r="L2255" s="44">
        <f>IFERROR(_xll.qlIndexFixing(Index6M,$H2255,TRUE,_xll.ohTrigger(RecalcTrigger,Trigger6M)),NA())</f>
        <v>1.0986847379316029E-2</v>
      </c>
      <c r="M2255" s="183">
        <f>IFERROR(_xll.qlIndexFixing(Index1Y,$H2255,TRUE,_xll.ohTrigger(RecalcTrigger,Trigger1Y)),NA())</f>
        <v>1.1153581241008154E-2</v>
      </c>
      <c r="N2255" s="182">
        <f>IFERROR(_xll.qlIndexFixing(ONIndex1M,I2255,TRUE,_xll.ohTrigger(RecalcTrigger,Trigger1M)),NA())</f>
        <v>1.0792110300696933E-2</v>
      </c>
      <c r="O2255" s="44">
        <f>IFERROR(_xll.qlIndexFixing(ONIndex3M,I2255,TRUE,_xll.ohTrigger(RecalcTrigger,Trigger3M)),NA())</f>
        <v>1.0984605468502551E-2</v>
      </c>
      <c r="P2255" s="44">
        <f>IFERROR(_xll.qlIndexFixing(ONIndex6M,I2255,TRUE,_xll.ohTrigger(RecalcTrigger,Trigger6M)),NA())</f>
        <v>1.1003068092652057E-2</v>
      </c>
      <c r="Q2255" s="183">
        <f>IFERROR(_xll.qlIndexFixing(ONIndex1Y,I2255,TRUE,_xll.ohTrigger(RecalcTrigger,Trigger1Y)),NA())</f>
        <v>1.125280205879875E-2</v>
      </c>
    </row>
    <row r="2256" spans="2:17" x14ac:dyDescent="0.2">
      <c r="B2256" s="39" t="s">
        <v>42</v>
      </c>
      <c r="D2256" s="42">
        <f>_xll.qlCalendarAdvance(Calendar,$D2255,B2256,"f",FALSE)</f>
        <v>55408</v>
      </c>
      <c r="E2256" s="177">
        <f>_xll.qlInterestRateIndexValueDate(IndexON,D2256)</f>
        <v>55408</v>
      </c>
      <c r="F2256" s="193">
        <f>IFERROR(_xll.qlIndexFixing(IndexON,D2256,TRUE,_xll.ohTrigger(RecalcTrigger,TriggerON)),NA())</f>
        <v>1.0769376115442597E-2</v>
      </c>
      <c r="H2256" s="42">
        <f>_xll.qlCalendarAdvance(Calendar,$H2255,B2256,"f",FALSE)</f>
        <v>55408</v>
      </c>
      <c r="I2256" s="177">
        <f>_xll.qlInterestRateIndexValueDate(Index1M,$H2256)</f>
        <v>55410</v>
      </c>
      <c r="J2256" s="182">
        <f>IFERROR(_xll.qlIndexFixing(Index1M,$H2256,TRUE,_xll.ohTrigger(RecalcTrigger,Trigger1M)),NA())</f>
        <v>1.0780870034781398E-2</v>
      </c>
      <c r="K2256" s="44">
        <f>IFERROR(_xll.qlIndexFixing(Index3M,H2256,TRUE,_xll.ohTrigger(RecalcTrigger,Trigger3M)),NA())</f>
        <v>1.0958214345500429E-2</v>
      </c>
      <c r="L2256" s="44">
        <f>IFERROR(_xll.qlIndexFixing(Index6M,$H2256,TRUE,_xll.ohTrigger(RecalcTrigger,Trigger6M)),NA())</f>
        <v>1.0982952783288374E-2</v>
      </c>
      <c r="M2256" s="183">
        <f>IFERROR(_xll.qlIndexFixing(Index1Y,$H2256,TRUE,_xll.ohTrigger(RecalcTrigger,Trigger1Y)),NA())</f>
        <v>1.11470656429992E-2</v>
      </c>
      <c r="N2256" s="182">
        <f>IFERROR(_xll.qlIndexFixing(ONIndex1M,I2256,TRUE,_xll.ohTrigger(RecalcTrigger,Trigger1M)),NA())</f>
        <v>1.0785981692196245E-2</v>
      </c>
      <c r="O2256" s="44">
        <f>IFERROR(_xll.qlIndexFixing(ONIndex3M,I2256,TRUE,_xll.ohTrigger(RecalcTrigger,Trigger3M)),NA())</f>
        <v>1.0978628043547545E-2</v>
      </c>
      <c r="P2256" s="44">
        <f>IFERROR(_xll.qlIndexFixing(ONIndex6M,I2256,TRUE,_xll.ohTrigger(RecalcTrigger,Trigger6M)),NA())</f>
        <v>1.099951239331709E-2</v>
      </c>
      <c r="Q2256" s="183">
        <f>IFERROR(_xll.qlIndexFixing(ONIndex1Y,I2256,TRUE,_xll.ohTrigger(RecalcTrigger,Trigger1Y)),NA())</f>
        <v>1.124670172136355E-2</v>
      </c>
    </row>
    <row r="2257" spans="2:17" x14ac:dyDescent="0.2">
      <c r="B2257" s="39" t="s">
        <v>42</v>
      </c>
      <c r="D2257" s="42">
        <f>_xll.qlCalendarAdvance(Calendar,$D2256,B2257,"f",FALSE)</f>
        <v>55415</v>
      </c>
      <c r="E2257" s="177">
        <f>_xll.qlInterestRateIndexValueDate(IndexON,D2257)</f>
        <v>55415</v>
      </c>
      <c r="F2257" s="193">
        <f>IFERROR(_xll.qlIndexFixing(IndexON,D2257,TRUE,_xll.ohTrigger(RecalcTrigger,TriggerON)),NA())</f>
        <v>1.0763179011892277E-2</v>
      </c>
      <c r="H2257" s="42">
        <f>_xll.qlCalendarAdvance(Calendar,$H2256,B2257,"f",FALSE)</f>
        <v>55415</v>
      </c>
      <c r="I2257" s="177">
        <f>_xll.qlInterestRateIndexValueDate(Index1M,$H2257)</f>
        <v>55417</v>
      </c>
      <c r="J2257" s="182">
        <f>IFERROR(_xll.qlIndexFixing(Index1M,$H2257,TRUE,_xll.ohTrigger(RecalcTrigger,Trigger1M)),NA())</f>
        <v>1.0774697175732484E-2</v>
      </c>
      <c r="K2257" s="44">
        <f>IFERROR(_xll.qlIndexFixing(Index3M,H2257,TRUE,_xll.ohTrigger(RecalcTrigger,Trigger3M)),NA())</f>
        <v>1.0952122612691692E-2</v>
      </c>
      <c r="L2257" s="44">
        <f>IFERROR(_xll.qlIndexFixing(Index6M,$H2257,TRUE,_xll.ohTrigger(RecalcTrigger,Trigger6M)),NA())</f>
        <v>1.097903214856249E-2</v>
      </c>
      <c r="M2257" s="183">
        <f>IFERROR(_xll.qlIndexFixing(Index1Y,$H2257,TRUE,_xll.ohTrigger(RecalcTrigger,Trigger1Y)),NA())</f>
        <v>1.1140536476440702E-2</v>
      </c>
      <c r="N2257" s="182">
        <f>IFERROR(_xll.qlIndexFixing(ONIndex1M,I2257,TRUE,_xll.ohTrigger(RecalcTrigger,Trigger1M)),NA())</f>
        <v>1.077983851974551E-2</v>
      </c>
      <c r="O2257" s="44">
        <f>IFERROR(_xll.qlIndexFixing(ONIndex3M,I2257,TRUE,_xll.ohTrigger(RecalcTrigger,Trigger3M)),NA())</f>
        <v>1.0972636428903115E-2</v>
      </c>
      <c r="P2257" s="44">
        <f>IFERROR(_xll.qlIndexFixing(ONIndex6M,I2257,TRUE,_xll.ohTrigger(RecalcTrigger,Trigger6M)),NA())</f>
        <v>1.0995931378232626E-2</v>
      </c>
      <c r="Q2257" s="183">
        <f>IFERROR(_xll.qlIndexFixing(ONIndex1Y,I2257,TRUE,_xll.ohTrigger(RecalcTrigger,Trigger1Y)),NA())</f>
        <v>1.1240588274654684E-2</v>
      </c>
    </row>
    <row r="2258" spans="2:17" x14ac:dyDescent="0.2">
      <c r="B2258" s="39" t="s">
        <v>42</v>
      </c>
      <c r="D2258" s="42">
        <f>_xll.qlCalendarAdvance(Calendar,$D2257,B2258,"f",FALSE)</f>
        <v>55422</v>
      </c>
      <c r="E2258" s="177">
        <f>_xll.qlInterestRateIndexValueDate(IndexON,D2258)</f>
        <v>55422</v>
      </c>
      <c r="F2258" s="193">
        <f>IFERROR(_xll.qlIndexFixing(IndexON,D2258,TRUE,_xll.ohTrigger(RecalcTrigger,TriggerON)),NA())</f>
        <v>1.0756968286678159E-2</v>
      </c>
      <c r="H2258" s="42">
        <f>_xll.qlCalendarAdvance(Calendar,$H2257,B2258,"f",FALSE)</f>
        <v>55422</v>
      </c>
      <c r="I2258" s="177">
        <f>_xll.qlInterestRateIndexValueDate(Index1M,$H2258)</f>
        <v>55424</v>
      </c>
      <c r="J2258" s="182">
        <f>IFERROR(_xll.qlIndexFixing(Index1M,$H2258,TRUE,_xll.ohTrigger(RecalcTrigger,Trigger1M)),NA())</f>
        <v>1.0768509710732121E-2</v>
      </c>
      <c r="K2258" s="44">
        <f>IFERROR(_xll.qlIndexFixing(Index3M,H2258,TRUE,_xll.ohTrigger(RecalcTrigger,Trigger3M)),NA())</f>
        <v>1.094601656717633E-2</v>
      </c>
      <c r="L2258" s="44">
        <f>IFERROR(_xll.qlIndexFixing(Index6M,$H2258,TRUE,_xll.ohTrigger(RecalcTrigger,Trigger6M)),NA())</f>
        <v>1.0975085427468815E-2</v>
      </c>
      <c r="M2258" s="183">
        <f>IFERROR(_xll.qlIndexFixing(Index1Y,$H2258,TRUE,_xll.ohTrigger(RecalcTrigger,Trigger1Y)),NA())</f>
        <v>1.1133993727828244E-2</v>
      </c>
      <c r="N2258" s="182">
        <f>IFERROR(_xll.qlIndexFixing(ONIndex1M,I2258,TRUE,_xll.ohTrigger(RecalcTrigger,Trigger1M)),NA())</f>
        <v>1.0773680771274385E-2</v>
      </c>
      <c r="O2258" s="44">
        <f>IFERROR(_xll.qlIndexFixing(ONIndex3M,I2258,TRUE,_xll.ohTrigger(RecalcTrigger,Trigger3M)),NA())</f>
        <v>1.096663061082026E-2</v>
      </c>
      <c r="P2258" s="44">
        <f>IFERROR(_xll.qlIndexFixing(ONIndex6M,I2258,TRUE,_xll.ohTrigger(RecalcTrigger,Trigger6M)),NA())</f>
        <v>1.0992325000076519E-2</v>
      </c>
      <c r="Q2258" s="183">
        <f>IFERROR(_xll.qlIndexFixing(ONIndex1Y,I2258,TRUE,_xll.ohTrigger(RecalcTrigger,Trigger1Y)),NA())</f>
        <v>1.1234461705083021E-2</v>
      </c>
    </row>
    <row r="2259" spans="2:17" x14ac:dyDescent="0.2">
      <c r="B2259" s="39" t="s">
        <v>42</v>
      </c>
      <c r="D2259" s="42">
        <f>_xll.qlCalendarAdvance(Calendar,$D2258,B2259,"f",FALSE)</f>
        <v>55429</v>
      </c>
      <c r="E2259" s="177">
        <f>_xll.qlInterestRateIndexValueDate(IndexON,D2259)</f>
        <v>55429</v>
      </c>
      <c r="F2259" s="193">
        <f>IFERROR(_xll.qlIndexFixing(IndexON,D2259,TRUE,_xll.ohTrigger(RecalcTrigger,TriggerON)),NA())</f>
        <v>1.0750743930207918E-2</v>
      </c>
      <c r="H2259" s="42">
        <f>_xll.qlCalendarAdvance(Calendar,$H2258,B2259,"f",FALSE)</f>
        <v>55429</v>
      </c>
      <c r="I2259" s="177">
        <f>_xll.qlInterestRateIndexValueDate(Index1M,$H2259)</f>
        <v>55431</v>
      </c>
      <c r="J2259" s="182">
        <f>IFERROR(_xll.qlIndexFixing(Index1M,$H2259,TRUE,_xll.ohTrigger(RecalcTrigger,Trigger1M)),NA())</f>
        <v>1.0762307627819878E-2</v>
      </c>
      <c r="K2259" s="44">
        <f>IFERROR(_xll.qlIndexFixing(Index3M,H2259,TRUE,_xll.ohTrigger(RecalcTrigger,Trigger3M)),NA())</f>
        <v>1.0939622303766831E-2</v>
      </c>
      <c r="L2259" s="44">
        <f>IFERROR(_xll.qlIndexFixing(Index6M,$H2259,TRUE,_xll.ohTrigger(RecalcTrigger,Trigger6M)),NA())</f>
        <v>1.0970986524639193E-2</v>
      </c>
      <c r="M2259" s="183">
        <f>IFERROR(_xll.qlIndexFixing(Index1Y,$H2259,TRUE,_xll.ohTrigger(RecalcTrigger,Trigger1Y)),NA())</f>
        <v>1.1127437383658715E-2</v>
      </c>
      <c r="N2259" s="182">
        <f>IFERROR(_xll.qlIndexFixing(ONIndex1M,I2259,TRUE,_xll.ohTrigger(RecalcTrigger,Trigger1M)),NA())</f>
        <v>1.0767508434792461E-2</v>
      </c>
      <c r="O2259" s="44">
        <f>IFERROR(_xll.qlIndexFixing(ONIndex3M,I2259,TRUE,_xll.ohTrigger(RecalcTrigger,Trigger3M)),NA())</f>
        <v>1.096061057570985E-2</v>
      </c>
      <c r="P2259" s="44">
        <f>IFERROR(_xll.qlIndexFixing(ONIndex6M,I2259,TRUE,_xll.ohTrigger(RecalcTrigger,Trigger6M)),NA())</f>
        <v>1.0988693211286815E-2</v>
      </c>
      <c r="Q2259" s="183">
        <f>IFERROR(_xll.qlIndexFixing(ONIndex1Y,I2259,TRUE,_xll.ohTrigger(RecalcTrigger,Trigger1Y)),NA())</f>
        <v>1.1228321998979496E-2</v>
      </c>
    </row>
    <row r="2260" spans="2:17" x14ac:dyDescent="0.2">
      <c r="B2260" s="39" t="s">
        <v>42</v>
      </c>
      <c r="D2260" s="42">
        <f>_xll.qlCalendarAdvance(Calendar,$D2259,B2260,"f",FALSE)</f>
        <v>55436</v>
      </c>
      <c r="E2260" s="177">
        <f>_xll.qlInterestRateIndexValueDate(IndexON,D2260)</f>
        <v>55436</v>
      </c>
      <c r="F2260" s="193">
        <f>IFERROR(_xll.qlIndexFixing(IndexON,D2260,TRUE,_xll.ohTrigger(RecalcTrigger,TriggerON)),NA())</f>
        <v>1.0744505932649417E-2</v>
      </c>
      <c r="H2260" s="42">
        <f>_xll.qlCalendarAdvance(Calendar,$H2259,B2260,"f",FALSE)</f>
        <v>55436</v>
      </c>
      <c r="I2260" s="177">
        <f>_xll.qlInterestRateIndexValueDate(Index1M,$H2260)</f>
        <v>55438</v>
      </c>
      <c r="J2260" s="182">
        <f>IFERROR(_xll.qlIndexFixing(Index1M,$H2260,TRUE,_xll.ohTrigger(RecalcTrigger,Trigger1M)),NA())</f>
        <v>1.0756090915017835E-2</v>
      </c>
      <c r="K2260" s="44">
        <f>IFERROR(_xll.qlIndexFixing(Index3M,H2260,TRUE,_xll.ohTrigger(RecalcTrigger,Trigger3M)),NA())</f>
        <v>1.0933486379190571E-2</v>
      </c>
      <c r="L2260" s="44">
        <f>IFERROR(_xll.qlIndexFixing(Index6M,$H2260,TRUE,_xll.ohTrigger(RecalcTrigger,Trigger6M)),NA())</f>
        <v>1.0966985479474068E-2</v>
      </c>
      <c r="M2260" s="183">
        <f>IFERROR(_xll.qlIndexFixing(Index1Y,$H2260,TRUE,_xll.ohTrigger(RecalcTrigger,Trigger1Y)),NA())</f>
        <v>1.1120867430429003E-2</v>
      </c>
      <c r="N2260" s="182">
        <f>IFERROR(_xll.qlIndexFixing(ONIndex1M,I2260,TRUE,_xll.ohTrigger(RecalcTrigger,Trigger1M)),NA())</f>
        <v>1.0761321498389265E-2</v>
      </c>
      <c r="O2260" s="44">
        <f>IFERROR(_xll.qlIndexFixing(ONIndex3M,I2260,TRUE,_xll.ohTrigger(RecalcTrigger,Trigger3M)),NA())</f>
        <v>1.0954576309982755E-2</v>
      </c>
      <c r="P2260" s="44">
        <f>IFERROR(_xll.qlIndexFixing(ONIndex6M,I2260,TRUE,_xll.ohTrigger(RecalcTrigger,Trigger6M)),NA())</f>
        <v>1.0985035963981815E-2</v>
      </c>
      <c r="Q2260" s="183">
        <f>IFERROR(_xll.qlIndexFixing(ONIndex1Y,I2260,TRUE,_xll.ohTrigger(RecalcTrigger,Trigger1Y)),NA())</f>
        <v>1.1222169142754979E-2</v>
      </c>
    </row>
    <row r="2261" spans="2:17" x14ac:dyDescent="0.2">
      <c r="B2261" s="39" t="s">
        <v>42</v>
      </c>
      <c r="D2261" s="42">
        <f>_xll.qlCalendarAdvance(Calendar,$D2260,B2261,"f",FALSE)</f>
        <v>55443</v>
      </c>
      <c r="E2261" s="177">
        <f>_xll.qlInterestRateIndexValueDate(IndexON,D2261)</f>
        <v>55443</v>
      </c>
      <c r="F2261" s="193">
        <f>IFERROR(_xll.qlIndexFixing(IndexON,D2261,TRUE,_xll.ohTrigger(RecalcTrigger,TriggerON)),NA())</f>
        <v>1.0738254283690907E-2</v>
      </c>
      <c r="H2261" s="42">
        <f>_xll.qlCalendarAdvance(Calendar,$H2260,B2261,"f",FALSE)</f>
        <v>55443</v>
      </c>
      <c r="I2261" s="177">
        <f>_xll.qlInterestRateIndexValueDate(Index1M,$H2261)</f>
        <v>55445</v>
      </c>
      <c r="J2261" s="182">
        <f>IFERROR(_xll.qlIndexFixing(Index1M,$H2261,TRUE,_xll.ohTrigger(RecalcTrigger,Trigger1M)),NA())</f>
        <v>1.0749859560358066E-2</v>
      </c>
      <c r="K2261" s="44">
        <f>IFERROR(_xll.qlIndexFixing(Index3M,H2261,TRUE,_xll.ohTrigger(RecalcTrigger,Trigger3M)),NA())</f>
        <v>1.0927336100001161E-2</v>
      </c>
      <c r="L2261" s="44">
        <f>IFERROR(_xll.qlIndexFixing(Index6M,$H2261,TRUE,_xll.ohTrigger(RecalcTrigger,Trigger6M)),NA())</f>
        <v>1.0962435970394454E-2</v>
      </c>
      <c r="M2261" s="183">
        <f>IFERROR(_xll.qlIndexFixing(Index1Y,$H2261,TRUE,_xll.ohTrigger(RecalcTrigger,Trigger1Y)),NA())</f>
        <v>1.1114283854637952E-2</v>
      </c>
      <c r="N2261" s="182">
        <f>IFERROR(_xll.qlIndexFixing(ONIndex1M,I2261,TRUE,_xll.ohTrigger(RecalcTrigger,Trigger1M)),NA())</f>
        <v>1.0755119950074388E-2</v>
      </c>
      <c r="O2261" s="44">
        <f>IFERROR(_xll.qlIndexFixing(ONIndex3M,I2261,TRUE,_xll.ohTrigger(RecalcTrigger,Trigger3M)),NA())</f>
        <v>1.0948527800289654E-2</v>
      </c>
      <c r="P2261" s="44">
        <f>IFERROR(_xll.qlIndexFixing(ONIndex6M,I2261,TRUE,_xll.ohTrigger(RecalcTrigger,Trigger6M)),NA())</f>
        <v>1.0981353210999245E-2</v>
      </c>
      <c r="Q2261" s="183">
        <f>IFERROR(_xll.qlIndexFixing(ONIndex1Y,I2261,TRUE,_xll.ohTrigger(RecalcTrigger,Trigger1Y)),NA())</f>
        <v>1.1216003122740403E-2</v>
      </c>
    </row>
    <row r="2262" spans="2:17" x14ac:dyDescent="0.2">
      <c r="B2262" s="39" t="s">
        <v>42</v>
      </c>
      <c r="D2262" s="42">
        <f>_xll.qlCalendarAdvance(Calendar,$D2261,B2262,"f",FALSE)</f>
        <v>55450</v>
      </c>
      <c r="E2262" s="177">
        <f>_xll.qlInterestRateIndexValueDate(IndexON,D2262)</f>
        <v>55450</v>
      </c>
      <c r="F2262" s="193">
        <f>IFERROR(_xll.qlIndexFixing(IndexON,D2262,TRUE,_xll.ohTrigger(RecalcTrigger,TriggerON)),NA())</f>
        <v>1.0731988973819995E-2</v>
      </c>
      <c r="H2262" s="42">
        <f>_xll.qlCalendarAdvance(Calendar,$H2261,B2262,"f",FALSE)</f>
        <v>55450</v>
      </c>
      <c r="I2262" s="177">
        <f>_xll.qlInterestRateIndexValueDate(Index1M,$H2262)</f>
        <v>55452</v>
      </c>
      <c r="J2262" s="182">
        <f>IFERROR(_xll.qlIndexFixing(Index1M,$H2262,TRUE,_xll.ohTrigger(RecalcTrigger,Trigger1M)),NA())</f>
        <v>1.0743613551872644E-2</v>
      </c>
      <c r="K2262" s="44">
        <f>IFERROR(_xll.qlIndexFixing(Index3M,H2262,TRUE,_xll.ohTrigger(RecalcTrigger,Trigger3M)),NA())</f>
        <v>1.0921171452666816E-2</v>
      </c>
      <c r="L2262" s="44">
        <f>IFERROR(_xll.qlIndexFixing(Index6M,$H2262,TRUE,_xll.ohTrigger(RecalcTrigger,Trigger6M)),NA())</f>
        <v>1.0958904640926689E-2</v>
      </c>
      <c r="M2262" s="183">
        <f>IFERROR(_xll.qlIndexFixing(Index1Y,$H2262,TRUE,_xll.ohTrigger(RecalcTrigger,Trigger1Y)),NA())</f>
        <v>1.1107686642784402E-2</v>
      </c>
      <c r="N2262" s="182">
        <f>IFERROR(_xll.qlIndexFixing(ONIndex1M,I2262,TRUE,_xll.ohTrigger(RecalcTrigger,Trigger1M)),NA())</f>
        <v>1.0748903777697549E-2</v>
      </c>
      <c r="O2262" s="44">
        <f>IFERROR(_xll.qlIndexFixing(ONIndex3M,I2262,TRUE,_xll.ohTrigger(RecalcTrigger,Trigger3M)),NA())</f>
        <v>1.0942465032801607E-2</v>
      </c>
      <c r="P2262" s="44">
        <f>IFERROR(_xll.qlIndexFixing(ONIndex6M,I2262,TRUE,_xll.ohTrigger(RecalcTrigger,Trigger6M)),NA())</f>
        <v>1.0977644904457406E-2</v>
      </c>
      <c r="Q2262" s="183">
        <f>IFERROR(_xll.qlIndexFixing(ONIndex1Y,I2262,TRUE,_xll.ohTrigger(RecalcTrigger,Trigger1Y)),NA())</f>
        <v>1.1209823925426576E-2</v>
      </c>
    </row>
    <row r="2263" spans="2:17" x14ac:dyDescent="0.2">
      <c r="B2263" s="39" t="s">
        <v>42</v>
      </c>
      <c r="D2263" s="42">
        <f>_xll.qlCalendarAdvance(Calendar,$D2262,B2263,"f",FALSE)</f>
        <v>55457</v>
      </c>
      <c r="E2263" s="177">
        <f>_xll.qlInterestRateIndexValueDate(IndexON,D2263)</f>
        <v>55457</v>
      </c>
      <c r="F2263" s="193">
        <f>IFERROR(_xll.qlIndexFixing(IndexON,D2263,TRUE,_xll.ohTrigger(RecalcTrigger,TriggerON)),NA())</f>
        <v>1.0725709993044674E-2</v>
      </c>
      <c r="H2263" s="42">
        <f>_xll.qlCalendarAdvance(Calendar,$H2262,B2263,"f",FALSE)</f>
        <v>55457</v>
      </c>
      <c r="I2263" s="177">
        <f>_xll.qlInterestRateIndexValueDate(Index1M,$H2263)</f>
        <v>55459</v>
      </c>
      <c r="J2263" s="182">
        <f>IFERROR(_xll.qlIndexFixing(Index1M,$H2263,TRUE,_xll.ohTrigger(RecalcTrigger,Trigger1M)),NA())</f>
        <v>1.073735287758365E-2</v>
      </c>
      <c r="K2263" s="44">
        <f>IFERROR(_xll.qlIndexFixing(Index3M,H2263,TRUE,_xll.ohTrigger(RecalcTrigger,Trigger3M)),NA())</f>
        <v>1.0914992423653146E-2</v>
      </c>
      <c r="L2263" s="44">
        <f>IFERROR(_xll.qlIndexFixing(Index6M,$H2263,TRUE,_xll.ohTrigger(RecalcTrigger,Trigger6M)),NA())</f>
        <v>1.0954958858227705E-2</v>
      </c>
      <c r="M2263" s="183">
        <f>IFERROR(_xll.qlIndexFixing(Index1Y,$H2263,TRUE,_xll.ohTrigger(RecalcTrigger,Trigger1Y)),NA())</f>
        <v>1.110107578136872E-2</v>
      </c>
      <c r="N2263" s="182">
        <f>IFERROR(_xll.qlIndexFixing(ONIndex1M,I2263,TRUE,_xll.ohTrigger(RecalcTrigger,Trigger1M)),NA())</f>
        <v>1.0742672969508149E-2</v>
      </c>
      <c r="O2263" s="44">
        <f>IFERROR(_xll.qlIndexFixing(ONIndex3M,I2263,TRUE,_xll.ohTrigger(RecalcTrigger,Trigger3M)),NA())</f>
        <v>1.0936387994009422E-2</v>
      </c>
      <c r="P2263" s="44">
        <f>IFERROR(_xll.qlIndexFixing(ONIndex6M,I2263,TRUE,_xll.ohTrigger(RecalcTrigger,Trigger6M)),NA())</f>
        <v>1.0973910997114089E-2</v>
      </c>
      <c r="Q2263" s="183">
        <f>IFERROR(_xll.qlIndexFixing(ONIndex1Y,I2263,TRUE,_xll.ohTrigger(RecalcTrigger,Trigger1Y)),NA())</f>
        <v>1.1203631537064496E-2</v>
      </c>
    </row>
    <row r="2264" spans="2:17" x14ac:dyDescent="0.2">
      <c r="B2264" s="39" t="s">
        <v>42</v>
      </c>
      <c r="D2264" s="42">
        <f>_xll.qlCalendarAdvance(Calendar,$D2263,B2264,"f",FALSE)</f>
        <v>55464</v>
      </c>
      <c r="E2264" s="177">
        <f>_xll.qlInterestRateIndexValueDate(IndexON,D2264)</f>
        <v>55464</v>
      </c>
      <c r="F2264" s="193">
        <f>IFERROR(_xll.qlIndexFixing(IndexON,D2264,TRUE,_xll.ohTrigger(RecalcTrigger,TriggerON)),NA())</f>
        <v>1.0719417331293002E-2</v>
      </c>
      <c r="H2264" s="42">
        <f>_xll.qlCalendarAdvance(Calendar,$H2263,B2264,"f",FALSE)</f>
        <v>55464</v>
      </c>
      <c r="I2264" s="177">
        <f>_xll.qlInterestRateIndexValueDate(Index1M,$H2264)</f>
        <v>55466</v>
      </c>
      <c r="J2264" s="182">
        <f>IFERROR(_xll.qlIndexFixing(Index1M,$H2264,TRUE,_xll.ohTrigger(RecalcTrigger,Trigger1M)),NA())</f>
        <v>1.0731077525525656E-2</v>
      </c>
      <c r="K2264" s="44">
        <f>IFERROR(_xll.qlIndexFixing(Index3M,H2264,TRUE,_xll.ohTrigger(RecalcTrigger,Trigger3M)),NA())</f>
        <v>1.0908798999425758E-2</v>
      </c>
      <c r="L2264" s="44">
        <f>IFERROR(_xll.qlIndexFixing(Index6M,$H2264,TRUE,_xll.ohTrigger(RecalcTrigger,Trigger6M)),NA())</f>
        <v>1.0950854617989928E-2</v>
      </c>
      <c r="M2264" s="183">
        <f>IFERROR(_xll.qlIndexFixing(Index1Y,$H2264,TRUE,_xll.ohTrigger(RecalcTrigger,Trigger1Y)),NA())</f>
        <v>1.1094451256891923E-2</v>
      </c>
      <c r="N2264" s="182">
        <f>IFERROR(_xll.qlIndexFixing(ONIndex1M,I2264,TRUE,_xll.ohTrigger(RecalcTrigger,Trigger1M)),NA())</f>
        <v>1.0736427513355906E-2</v>
      </c>
      <c r="O2264" s="44">
        <f>IFERROR(_xll.qlIndexFixing(ONIndex3M,I2264,TRUE,_xll.ohTrigger(RecalcTrigger,Trigger3M)),NA())</f>
        <v>1.0930296670483841E-2</v>
      </c>
      <c r="P2264" s="44">
        <f>IFERROR(_xll.qlIndexFixing(ONIndex6M,I2264,TRUE,_xll.ohTrigger(RecalcTrigger,Trigger6M)),NA())</f>
        <v>1.097015144116753E-2</v>
      </c>
      <c r="Q2264" s="183">
        <f>IFERROR(_xll.qlIndexFixing(ONIndex1Y,I2264,TRUE,_xll.ohTrigger(RecalcTrigger,Trigger1Y)),NA())</f>
        <v>1.1197425944065031E-2</v>
      </c>
    </row>
    <row r="2265" spans="2:17" x14ac:dyDescent="0.2">
      <c r="B2265" s="39" t="s">
        <v>42</v>
      </c>
      <c r="D2265" s="42">
        <f>_xll.qlCalendarAdvance(Calendar,$D2264,B2265,"f",FALSE)</f>
        <v>55471</v>
      </c>
      <c r="E2265" s="177">
        <f>_xll.qlInterestRateIndexValueDate(IndexON,D2265)</f>
        <v>55471</v>
      </c>
      <c r="F2265" s="193">
        <f>IFERROR(_xll.qlIndexFixing(IndexON,D2265,TRUE,_xll.ohTrigger(RecalcTrigger,TriggerON)),NA())</f>
        <v>1.0713110978732843E-2</v>
      </c>
      <c r="H2265" s="42">
        <f>_xll.qlCalendarAdvance(Calendar,$H2264,B2265,"f",FALSE)</f>
        <v>55471</v>
      </c>
      <c r="I2265" s="177">
        <f>_xll.qlInterestRateIndexValueDate(Index1M,$H2265)</f>
        <v>55473</v>
      </c>
      <c r="J2265" s="182">
        <f>IFERROR(_xll.qlIndexFixing(Index1M,$H2265,TRUE,_xll.ohTrigger(RecalcTrigger,Trigger1M)),NA())</f>
        <v>1.072478748372574E-2</v>
      </c>
      <c r="K2265" s="44">
        <f>IFERROR(_xll.qlIndexFixing(Index3M,H2265,TRUE,_xll.ohTrigger(RecalcTrigger,Trigger3M)),NA())</f>
        <v>1.0902591166448525E-2</v>
      </c>
      <c r="L2265" s="44">
        <f>IFERROR(_xll.qlIndexFixing(Index6M,$H2265,TRUE,_xll.ohTrigger(RecalcTrigger,Trigger6M)),NA())</f>
        <v>1.0946723957749262E-2</v>
      </c>
      <c r="M2265" s="183">
        <f>IFERROR(_xll.qlIndexFixing(Index1Y,$H2265,TRUE,_xll.ohTrigger(RecalcTrigger,Trigger1Y)),NA())</f>
        <v>1.1087813055856108E-2</v>
      </c>
      <c r="N2265" s="182">
        <f>IFERROR(_xll.qlIndexFixing(ONIndex1M,I2265,TRUE,_xll.ohTrigger(RecalcTrigger,Trigger1M)),NA())</f>
        <v>1.0730167397410284E-2</v>
      </c>
      <c r="O2265" s="44">
        <f>IFERROR(_xll.qlIndexFixing(ONIndex3M,I2265,TRUE,_xll.ohTrigger(RecalcTrigger,Trigger3M)),NA())</f>
        <v>1.0924191048635734E-2</v>
      </c>
      <c r="P2265" s="44">
        <f>IFERROR(_xll.qlIndexFixing(ONIndex6M,I2265,TRUE,_xll.ohTrigger(RecalcTrigger,Trigger6M)),NA())</f>
        <v>1.0966366189135712E-2</v>
      </c>
      <c r="Q2265" s="183">
        <f>IFERROR(_xll.qlIndexFixing(ONIndex1Y,I2265,TRUE,_xll.ohTrigger(RecalcTrigger,Trigger1Y)),NA())</f>
        <v>1.119120713291899E-2</v>
      </c>
    </row>
    <row r="2266" spans="2:17" x14ac:dyDescent="0.2">
      <c r="B2266" s="39" t="s">
        <v>42</v>
      </c>
      <c r="D2266" s="42">
        <f>_xll.qlCalendarAdvance(Calendar,$D2265,B2266,"f",FALSE)</f>
        <v>55478</v>
      </c>
      <c r="E2266" s="177">
        <f>_xll.qlInterestRateIndexValueDate(IndexON,D2266)</f>
        <v>55478</v>
      </c>
      <c r="F2266" s="193">
        <f>IFERROR(_xll.qlIndexFixing(IndexON,D2266,TRUE,_xll.ohTrigger(RecalcTrigger,TriggerON)),NA())</f>
        <v>1.0706790925452125E-2</v>
      </c>
      <c r="H2266" s="42">
        <f>_xll.qlCalendarAdvance(Calendar,$H2265,B2266,"f",FALSE)</f>
        <v>55478</v>
      </c>
      <c r="I2266" s="177">
        <f>_xll.qlInterestRateIndexValueDate(Index1M,$H2266)</f>
        <v>55480</v>
      </c>
      <c r="J2266" s="182">
        <f>IFERROR(_xll.qlIndexFixing(Index1M,$H2266,TRUE,_xll.ohTrigger(RecalcTrigger,Trigger1M)),NA())</f>
        <v>1.0717898188281616E-2</v>
      </c>
      <c r="K2266" s="44">
        <f>IFERROR(_xll.qlIndexFixing(Index3M,H2266,TRUE,_xll.ohTrigger(RecalcTrigger,Trigger3M)),NA())</f>
        <v>1.0896368911190531E-2</v>
      </c>
      <c r="L2266" s="44">
        <f>IFERROR(_xll.qlIndexFixing(Index6M,$H2266,TRUE,_xll.ohTrigger(RecalcTrigger,Trigger6M)),NA())</f>
        <v>1.0942566829851079E-2</v>
      </c>
      <c r="M2266" s="183">
        <f>IFERROR(_xll.qlIndexFixing(Index1Y,$H2266,TRUE,_xll.ohTrigger(RecalcTrigger,Trigger1Y)),NA())</f>
        <v>1.1081161164764465E-2</v>
      </c>
      <c r="N2266" s="182">
        <f>IFERROR(_xll.qlIndexFixing(ONIndex1M,I2266,TRUE,_xll.ohTrigger(RecalcTrigger,Trigger1M)),NA())</f>
        <v>1.0723892609521002E-2</v>
      </c>
      <c r="O2266" s="44">
        <f>IFERROR(_xll.qlIndexFixing(ONIndex3M,I2266,TRUE,_xll.ohTrigger(RecalcTrigger,Trigger3M)),NA())</f>
        <v>1.0918071114875971E-2</v>
      </c>
      <c r="P2266" s="44">
        <f>IFERROR(_xll.qlIndexFixing(ONIndex6M,I2266,TRUE,_xll.ohTrigger(RecalcTrigger,Trigger6M)),NA())</f>
        <v>1.0962555193536616E-2</v>
      </c>
      <c r="Q2266" s="183">
        <f>IFERROR(_xll.qlIndexFixing(ONIndex1Y,I2266,TRUE,_xll.ohTrigger(RecalcTrigger,Trigger1Y)),NA())</f>
        <v>1.1184975089877369E-2</v>
      </c>
    </row>
    <row r="2267" spans="2:17" x14ac:dyDescent="0.2">
      <c r="B2267" s="39" t="s">
        <v>42</v>
      </c>
      <c r="D2267" s="42">
        <f>_xll.qlCalendarAdvance(Calendar,$D2266,B2267,"f",FALSE)</f>
        <v>55485</v>
      </c>
      <c r="E2267" s="177">
        <f>_xll.qlInterestRateIndexValueDate(IndexON,D2267)</f>
        <v>55485</v>
      </c>
      <c r="F2267" s="193">
        <f>IFERROR(_xll.qlIndexFixing(IndexON,D2267,TRUE,_xll.ohTrigger(RecalcTrigger,TriggerON)),NA())</f>
        <v>1.0700457161698651E-2</v>
      </c>
      <c r="H2267" s="42">
        <f>_xll.qlCalendarAdvance(Calendar,$H2266,B2267,"f",FALSE)</f>
        <v>55485</v>
      </c>
      <c r="I2267" s="177">
        <f>_xll.qlInterestRateIndexValueDate(Index1M,$H2267)</f>
        <v>55487</v>
      </c>
      <c r="J2267" s="182">
        <f>IFERROR(_xll.qlIndexFixing(Index1M,$H2267,TRUE,_xll.ohTrigger(RecalcTrigger,Trigger1M)),NA())</f>
        <v>1.0713042901233342E-2</v>
      </c>
      <c r="K2267" s="44">
        <f>IFERROR(_xll.qlIndexFixing(Index3M,H2267,TRUE,_xll.ohTrigger(RecalcTrigger,Trigger3M)),NA())</f>
        <v>1.089041585242842E-2</v>
      </c>
      <c r="L2267" s="44">
        <f>IFERROR(_xll.qlIndexFixing(Index6M,$H2267,TRUE,_xll.ohTrigger(RecalcTrigger,Trigger6M)),NA())</f>
        <v>1.0938240955798675E-2</v>
      </c>
      <c r="M2267" s="183">
        <f>IFERROR(_xll.qlIndexFixing(Index1Y,$H2267,TRUE,_xll.ohTrigger(RecalcTrigger,Trigger1Y)),NA())</f>
        <v>1.1075441575260614E-2</v>
      </c>
      <c r="N2267" s="182">
        <f>IFERROR(_xll.qlIndexFixing(ONIndex1M,I2267,TRUE,_xll.ohTrigger(RecalcTrigger,Trigger1M)),NA())</f>
        <v>1.0717603137777587E-2</v>
      </c>
      <c r="O2267" s="44">
        <f>IFERROR(_xll.qlIndexFixing(ONIndex3M,I2267,TRUE,_xll.ohTrigger(RecalcTrigger,Trigger3M)),NA())</f>
        <v>1.0911936855455551E-2</v>
      </c>
      <c r="P2267" s="44">
        <f>IFERROR(_xll.qlIndexFixing(ONIndex6M,I2267,TRUE,_xll.ohTrigger(RecalcTrigger,Trigger6M)),NA())</f>
        <v>1.0958718406728352E-2</v>
      </c>
      <c r="Q2267" s="183">
        <f>IFERROR(_xll.qlIndexFixing(ONIndex1Y,I2267,TRUE,_xll.ohTrigger(RecalcTrigger,Trigger1Y)),NA())</f>
        <v>1.1178729801351039E-2</v>
      </c>
    </row>
    <row r="2268" spans="2:17" x14ac:dyDescent="0.2">
      <c r="B2268" s="39" t="s">
        <v>42</v>
      </c>
      <c r="D2268" s="42">
        <f>_xll.qlCalendarAdvance(Calendar,$D2267,B2268,"f",FALSE)</f>
        <v>55492</v>
      </c>
      <c r="E2268" s="177">
        <f>_xll.qlInterestRateIndexValueDate(IndexON,D2268)</f>
        <v>55492</v>
      </c>
      <c r="F2268" s="193">
        <f>IFERROR(_xll.qlIndexFixing(IndexON,D2268,TRUE,_xll.ohTrigger(RecalcTrigger,TriggerON)),NA())</f>
        <v>1.0694109677240604E-2</v>
      </c>
      <c r="H2268" s="42">
        <f>_xll.qlCalendarAdvance(Calendar,$H2267,B2268,"f",FALSE)</f>
        <v>55492</v>
      </c>
      <c r="I2268" s="177">
        <f>_xll.qlInterestRateIndexValueDate(Index1M,$H2268)</f>
        <v>55494</v>
      </c>
      <c r="J2268" s="182">
        <f>IFERROR(_xll.qlIndexFixing(Index1M,$H2268,TRUE,_xll.ohTrigger(RecalcTrigger,Trigger1M)),NA())</f>
        <v>1.0705829100172704E-2</v>
      </c>
      <c r="K2268" s="44">
        <f>IFERROR(_xll.qlIndexFixing(Index3M,H2268,TRUE,_xll.ohTrigger(RecalcTrigger,Trigger3M)),NA())</f>
        <v>1.0884165935421634E-2</v>
      </c>
      <c r="L2268" s="44">
        <f>IFERROR(_xll.qlIndexFixing(Index6M,$H2268,TRUE,_xll.ohTrigger(RecalcTrigger,Trigger6M)),NA())</f>
        <v>1.0934028708013129E-2</v>
      </c>
      <c r="M2268" s="183">
        <f>IFERROR(_xll.qlIndexFixing(Index1Y,$H2268,TRUE,_xll.ohTrigger(RecalcTrigger,Trigger1Y)),NA())</f>
        <v>1.1067816258429921E-2</v>
      </c>
      <c r="N2268" s="182">
        <f>IFERROR(_xll.qlIndexFixing(ONIndex1M,I2268,TRUE,_xll.ohTrigger(RecalcTrigger,Trigger1M)),NA())</f>
        <v>1.0711298970269567E-2</v>
      </c>
      <c r="O2268" s="44">
        <f>IFERROR(_xll.qlIndexFixing(ONIndex3M,I2268,TRUE,_xll.ohTrigger(RecalcTrigger,Trigger3M)),NA())</f>
        <v>1.0905788257105087E-2</v>
      </c>
      <c r="P2268" s="44">
        <f>IFERROR(_xll.qlIndexFixing(ONIndex6M,I2268,TRUE,_xll.ohTrigger(RecalcTrigger,Trigger6M)),NA())</f>
        <v>1.0954855781148964E-2</v>
      </c>
      <c r="Q2268" s="183">
        <f>IFERROR(_xll.qlIndexFixing(ONIndex1Y,I2268,TRUE,_xll.ohTrigger(RecalcTrigger,Trigger1Y)),NA())</f>
        <v>1.1172471253750871E-2</v>
      </c>
    </row>
    <row r="2269" spans="2:17" x14ac:dyDescent="0.2">
      <c r="B2269" s="39" t="s">
        <v>42</v>
      </c>
      <c r="D2269" s="42">
        <f>_xll.qlCalendarAdvance(Calendar,$D2268,B2269,"f",FALSE)</f>
        <v>55499</v>
      </c>
      <c r="E2269" s="177">
        <f>_xll.qlInterestRateIndexValueDate(IndexON,D2269)</f>
        <v>55499</v>
      </c>
      <c r="F2269" s="193">
        <f>IFERROR(_xll.qlIndexFixing(IndexON,D2269,TRUE,_xll.ohTrigger(RecalcTrigger,TriggerON)),NA())</f>
        <v>1.0687748462565594E-2</v>
      </c>
      <c r="H2269" s="42">
        <f>_xll.qlCalendarAdvance(Calendar,$H2268,B2269,"f",FALSE)</f>
        <v>55499</v>
      </c>
      <c r="I2269" s="177">
        <f>_xll.qlInterestRateIndexValueDate(Index1M,$H2269)</f>
        <v>55501</v>
      </c>
      <c r="J2269" s="182">
        <f>IFERROR(_xll.qlIndexFixing(Index1M,$H2269,TRUE,_xll.ohTrigger(RecalcTrigger,Trigger1M)),NA())</f>
        <v>1.0699480179703347E-2</v>
      </c>
      <c r="K2269" s="44">
        <f>IFERROR(_xll.qlIndexFixing(Index3M,H2269,TRUE,_xll.ohTrigger(RecalcTrigger,Trigger3M)),NA())</f>
        <v>1.0877901556825999E-2</v>
      </c>
      <c r="L2269" s="44">
        <f>IFERROR(_xll.qlIndexFixing(Index6M,$H2269,TRUE,_xll.ohTrigger(RecalcTrigger,Trigger6M)),NA())</f>
        <v>1.0929789845449442E-2</v>
      </c>
      <c r="M2269" s="183">
        <f>IFERROR(_xll.qlIndexFixing(Index1Y,$H2269,TRUE,_xll.ohTrigger(RecalcTrigger,Trigger1Y)),NA())</f>
        <v>1.1061123216197741E-2</v>
      </c>
      <c r="N2269" s="182">
        <f>IFERROR(_xll.qlIndexFixing(ONIndex1M,I2269,TRUE,_xll.ohTrigger(RecalcTrigger,Trigger1M)),NA())</f>
        <v>1.0704980094766725E-2</v>
      </c>
      <c r="O2269" s="44">
        <f>IFERROR(_xll.qlIndexFixing(ONIndex3M,I2269,TRUE,_xll.ohTrigger(RecalcTrigger,Trigger3M)),NA())</f>
        <v>1.0899625305995642E-2</v>
      </c>
      <c r="P2269" s="44">
        <f>IFERROR(_xll.qlIndexFixing(ONIndex6M,I2269,TRUE,_xll.ohTrigger(RecalcTrigger,Trigger6M)),NA())</f>
        <v>1.09509672692365E-2</v>
      </c>
      <c r="Q2269" s="183">
        <f>IFERROR(_xll.qlIndexFixing(ONIndex1Y,I2269,TRUE,_xll.ohTrigger(RecalcTrigger,Trigger1Y)),NA())</f>
        <v>1.1166199433487733E-2</v>
      </c>
    </row>
    <row r="2270" spans="2:17" x14ac:dyDescent="0.2">
      <c r="B2270" s="39" t="s">
        <v>42</v>
      </c>
      <c r="D2270" s="42">
        <f>_xll.qlCalendarAdvance(Calendar,$D2269,B2270,"f",FALSE)</f>
        <v>55506</v>
      </c>
      <c r="E2270" s="177">
        <f>_xll.qlInterestRateIndexValueDate(IndexON,D2270)</f>
        <v>55506</v>
      </c>
      <c r="F2270" s="193">
        <f>IFERROR(_xll.qlIndexFixing(IndexON,D2270,TRUE,_xll.ohTrigger(RecalcTrigger,TriggerON)),NA())</f>
        <v>1.0681373507441805E-2</v>
      </c>
      <c r="H2270" s="42">
        <f>_xll.qlCalendarAdvance(Calendar,$H2269,B2270,"f",FALSE)</f>
        <v>55506</v>
      </c>
      <c r="I2270" s="177">
        <f>_xll.qlInterestRateIndexValueDate(Index1M,$H2270)</f>
        <v>55508</v>
      </c>
      <c r="J2270" s="182">
        <f>IFERROR(_xll.qlIndexFixing(Index1M,$H2270,TRUE,_xll.ohTrigger(RecalcTrigger,Trigger1M)),NA())</f>
        <v>1.069311650964494E-2</v>
      </c>
      <c r="K2270" s="44">
        <f>IFERROR(_xll.qlIndexFixing(Index3M,H2270,TRUE,_xll.ohTrigger(RecalcTrigger,Trigger3M)),NA())</f>
        <v>1.0871622703112996E-2</v>
      </c>
      <c r="L2270" s="44">
        <f>IFERROR(_xll.qlIndexFixing(Index6M,$H2270,TRUE,_xll.ohTrigger(RecalcTrigger,Trigger6M)),NA())</f>
        <v>1.0925524320456114E-2</v>
      </c>
      <c r="M2270" s="183">
        <f>IFERROR(_xll.qlIndexFixing(Index1Y,$H2270,TRUE,_xll.ohTrigger(RecalcTrigger,Trigger1Y)),NA())</f>
        <v>1.105441642993117E-2</v>
      </c>
      <c r="N2270" s="182">
        <f>IFERROR(_xll.qlIndexFixing(ONIndex1M,I2270,TRUE,_xll.ohTrigger(RecalcTrigger,Trigger1M)),NA())</f>
        <v>1.0696834195691451E-2</v>
      </c>
      <c r="O2270" s="44">
        <f>IFERROR(_xll.qlIndexFixing(ONIndex3M,I2270,TRUE,_xll.ohTrigger(RecalcTrigger,Trigger3M)),NA())</f>
        <v>1.0891680400382242E-2</v>
      </c>
      <c r="P2270" s="44">
        <f>IFERROR(_xll.qlIndexFixing(ONIndex6M,I2270,TRUE,_xll.ohTrigger(RecalcTrigger,Trigger6M)),NA())</f>
        <v>1.0945929640282515E-2</v>
      </c>
      <c r="Q2270" s="183">
        <f>IFERROR(_xll.qlIndexFixing(ONIndex1Y,I2270,TRUE,_xll.ohTrigger(RecalcTrigger,Trigger1Y)),NA())</f>
        <v>1.1158116139853291E-2</v>
      </c>
    </row>
    <row r="2271" spans="2:17" x14ac:dyDescent="0.2">
      <c r="B2271" s="39" t="s">
        <v>42</v>
      </c>
      <c r="D2271" s="42">
        <f>_xll.qlCalendarAdvance(Calendar,$D2270,B2271,"f",FALSE)</f>
        <v>55514</v>
      </c>
      <c r="E2271" s="177">
        <f>_xll.qlInterestRateIndexValueDate(IndexON,D2271)</f>
        <v>55514</v>
      </c>
      <c r="F2271" s="193">
        <f>IFERROR(_xll.qlIndexFixing(IndexON,D2271,TRUE,_xll.ohTrigger(RecalcTrigger,TriggerON)),NA())</f>
        <v>1.0674071006917529E-2</v>
      </c>
      <c r="H2271" s="42">
        <f>_xll.qlCalendarAdvance(Calendar,$H2270,B2271,"f",FALSE)</f>
        <v>55514</v>
      </c>
      <c r="I2271" s="177">
        <f>_xll.qlInterestRateIndexValueDate(Index1M,$H2271)</f>
        <v>55516</v>
      </c>
      <c r="J2271" s="182">
        <f>IFERROR(_xll.qlIndexFixing(Index1M,$H2271,TRUE,_xll.ohTrigger(RecalcTrigger,Trigger1M)),NA())</f>
        <v>1.0685527063367672E-2</v>
      </c>
      <c r="K2271" s="44">
        <f>IFERROR(_xll.qlIndexFixing(Index3M,H2271,TRUE,_xll.ohTrigger(RecalcTrigger,Trigger3M)),NA())</f>
        <v>1.0864429128299369E-2</v>
      </c>
      <c r="L2271" s="44">
        <f>IFERROR(_xll.qlIndexFixing(Index6M,$H2271,TRUE,_xll.ohTrigger(RecalcTrigger,Trigger6M)),NA())</f>
        <v>1.0920767441764767E-2</v>
      </c>
      <c r="M2271" s="183">
        <f>IFERROR(_xll.qlIndexFixing(Index1Y,$H2271,TRUE,_xll.ohTrigger(RecalcTrigger,Trigger1Y)),NA())</f>
        <v>1.1046734684602422E-2</v>
      </c>
      <c r="N2271" s="182">
        <f>IFERROR(_xll.qlIndexFixing(ONIndex1M,I2271,TRUE,_xll.ohTrigger(RecalcTrigger,Trigger1M)),NA())</f>
        <v>1.0690481657436024E-2</v>
      </c>
      <c r="O2271" s="44">
        <f>IFERROR(_xll.qlIndexFixing(ONIndex3M,I2271,TRUE,_xll.ohTrigger(RecalcTrigger,Trigger3M)),NA())</f>
        <v>1.0885484592435546E-2</v>
      </c>
      <c r="P2271" s="44">
        <f>IFERROR(_xll.qlIndexFixing(ONIndex6M,I2271,TRUE,_xll.ohTrigger(RecalcTrigger,Trigger6M)),NA())</f>
        <v>1.094198178120287E-2</v>
      </c>
      <c r="Q2271" s="183">
        <f>IFERROR(_xll.qlIndexFixing(ONIndex1Y,I2271,TRUE,_xll.ohTrigger(RecalcTrigger,Trigger1Y)),NA())</f>
        <v>1.1151813930938559E-2</v>
      </c>
    </row>
    <row r="2272" spans="2:17" x14ac:dyDescent="0.2">
      <c r="B2272" s="39" t="s">
        <v>42</v>
      </c>
      <c r="D2272" s="42">
        <f>_xll.qlCalendarAdvance(Calendar,$D2271,B2272,"f",FALSE)</f>
        <v>55521</v>
      </c>
      <c r="E2272" s="177">
        <f>_xll.qlInterestRateIndexValueDate(IndexON,D2272)</f>
        <v>55521</v>
      </c>
      <c r="F2272" s="193">
        <f>IFERROR(_xll.qlIndexFixing(IndexON,D2272,TRUE,_xll.ohTrigger(RecalcTrigger,TriggerON)),NA())</f>
        <v>1.066766657489282E-2</v>
      </c>
      <c r="H2272" s="42">
        <f>_xll.qlCalendarAdvance(Calendar,$H2271,B2272,"f",FALSE)</f>
        <v>55521</v>
      </c>
      <c r="I2272" s="177">
        <f>_xll.qlInterestRateIndexValueDate(Index1M,$H2272)</f>
        <v>55523</v>
      </c>
      <c r="J2272" s="182">
        <f>IFERROR(_xll.qlIndexFixing(Index1M,$H2272,TRUE,_xll.ohTrigger(RecalcTrigger,Trigger1M)),NA())</f>
        <v>1.0679730077020378E-2</v>
      </c>
      <c r="K2272" s="44">
        <f>IFERROR(_xll.qlIndexFixing(Index3M,H2272,TRUE,_xll.ohTrigger(RecalcTrigger,Trigger3M)),NA())</f>
        <v>1.0858119210901993E-2</v>
      </c>
      <c r="L2272" s="44">
        <f>IFERROR(_xll.qlIndexFixing(Index6M,$H2272,TRUE,_xll.ohTrigger(RecalcTrigger,Trigger6M)),NA())</f>
        <v>1.0916446681387589E-2</v>
      </c>
      <c r="M2272" s="183">
        <f>IFERROR(_xll.qlIndexFixing(Index1Y,$H2272,TRUE,_xll.ohTrigger(RecalcTrigger,Trigger1Y)),NA())</f>
        <v>1.1040320006207006E-2</v>
      </c>
      <c r="N2272" s="182">
        <f>IFERROR(_xll.qlIndexFixing(ONIndex1M,I2272,TRUE,_xll.ohTrigger(RecalcTrigger,Trigger1M)),NA())</f>
        <v>1.06850248875201E-2</v>
      </c>
      <c r="O2272" s="44">
        <f>IFERROR(_xll.qlIndexFixing(ONIndex3M,I2272,TRUE,_xll.ohTrigger(RecalcTrigger,Trigger3M)),NA())</f>
        <v>1.0880162441315733E-2</v>
      </c>
      <c r="P2272" s="44">
        <f>IFERROR(_xll.qlIndexFixing(ONIndex6M,I2272,TRUE,_xll.ohTrigger(RecalcTrigger,Trigger6M)),NA())</f>
        <v>1.0938577175805264E-2</v>
      </c>
      <c r="Q2272" s="183">
        <f>IFERROR(_xll.qlIndexFixing(ONIndex1Y,I2272,TRUE,_xll.ohTrigger(RecalcTrigger,Trigger1Y)),NA())</f>
        <v>1.1146401438404396E-2</v>
      </c>
    </row>
    <row r="2273" spans="2:17" x14ac:dyDescent="0.2">
      <c r="B2273" s="39" t="s">
        <v>42</v>
      </c>
      <c r="D2273" s="42">
        <f>_xll.qlCalendarAdvance(Calendar,$D2272,B2273,"f",FALSE)</f>
        <v>55528</v>
      </c>
      <c r="E2273" s="177">
        <f>_xll.qlInterestRateIndexValueDate(IndexON,D2273)</f>
        <v>55528</v>
      </c>
      <c r="F2273" s="193">
        <f>IFERROR(_xll.qlIndexFixing(IndexON,D2273,TRUE,_xll.ohTrigger(RecalcTrigger,TriggerON)),NA())</f>
        <v>1.066124837124427E-2</v>
      </c>
      <c r="H2273" s="42">
        <f>_xll.qlCalendarAdvance(Calendar,$H2272,B2273,"f",FALSE)</f>
        <v>55528</v>
      </c>
      <c r="I2273" s="177">
        <f>_xll.qlInterestRateIndexValueDate(Index1M,$H2273)</f>
        <v>55530</v>
      </c>
      <c r="J2273" s="182">
        <f>IFERROR(_xll.qlIndexFixing(Index1M,$H2273,TRUE,_xll.ohTrigger(RecalcTrigger,Trigger1M)),NA())</f>
        <v>1.0673321220418835E-2</v>
      </c>
      <c r="K2273" s="44">
        <f>IFERROR(_xll.qlIndexFixing(Index3M,H2273,TRUE,_xll.ohTrigger(RecalcTrigger,Trigger3M)),NA())</f>
        <v>1.0851794775852481E-2</v>
      </c>
      <c r="L2273" s="44">
        <f>IFERROR(_xll.qlIndexFixing(Index6M,$H2273,TRUE,_xll.ohTrigger(RecalcTrigger,Trigger6M)),NA())</f>
        <v>1.0912099112992627E-2</v>
      </c>
      <c r="M2273" s="183">
        <f>IFERROR(_xll.qlIndexFixing(Index1Y,$H2273,TRUE,_xll.ohTrigger(RecalcTrigger,Trigger1Y)),NA())</f>
        <v>1.103357113606721E-2</v>
      </c>
      <c r="N2273" s="182">
        <f>IFERROR(_xll.qlIndexFixing(ONIndex1M,I2273,TRUE,_xll.ohTrigger(RecalcTrigger,Trigger1M)),NA())</f>
        <v>1.0678644952140104E-2</v>
      </c>
      <c r="O2273" s="44">
        <f>IFERROR(_xll.qlIndexFixing(ONIndex3M,I2273,TRUE,_xll.ohTrigger(RecalcTrigger,Trigger3M)),NA())</f>
        <v>1.0873939884925576E-2</v>
      </c>
      <c r="P2273" s="44">
        <f>IFERROR(_xll.qlIndexFixing(ONIndex6M,I2273,TRUE,_xll.ohTrigger(RecalcTrigger,Trigger6M)),NA())</f>
        <v>1.0934580914083725E-2</v>
      </c>
      <c r="Q2273" s="183">
        <f>IFERROR(_xll.qlIndexFixing(ONIndex1Y,I2273,TRUE,_xll.ohTrigger(RecalcTrigger,Trigger1Y)),NA())</f>
        <v>1.1140074486162277E-2</v>
      </c>
    </row>
    <row r="2274" spans="2:17" x14ac:dyDescent="0.2">
      <c r="B2274" s="39" t="s">
        <v>42</v>
      </c>
      <c r="D2274" s="42">
        <f>_xll.qlCalendarAdvance(Calendar,$D2273,B2274,"f",FALSE)</f>
        <v>55535</v>
      </c>
      <c r="E2274" s="177">
        <f>_xll.qlInterestRateIndexValueDate(IndexON,D2274)</f>
        <v>55535</v>
      </c>
      <c r="F2274" s="193">
        <f>IFERROR(_xll.qlIndexFixing(IndexON,D2274,TRUE,_xll.ohTrigger(RecalcTrigger,TriggerON)),NA())</f>
        <v>1.0654816386379551E-2</v>
      </c>
      <c r="H2274" s="42">
        <f>_xll.qlCalendarAdvance(Calendar,$H2273,B2274,"f",FALSE)</f>
        <v>55535</v>
      </c>
      <c r="I2274" s="177">
        <f>_xll.qlInterestRateIndexValueDate(Index1M,$H2274)</f>
        <v>55537</v>
      </c>
      <c r="J2274" s="182">
        <f>IFERROR(_xll.qlIndexFixing(Index1M,$H2274,TRUE,_xll.ohTrigger(RecalcTrigger,Trigger1M)),NA())</f>
        <v>1.0666897565814468E-2</v>
      </c>
      <c r="K2274" s="44">
        <f>IFERROR(_xll.qlIndexFixing(Index3M,H2274,TRUE,_xll.ohTrigger(RecalcTrigger,Trigger3M)),NA())</f>
        <v>1.0844285471543438E-2</v>
      </c>
      <c r="L2274" s="44">
        <f>IFERROR(_xll.qlIndexFixing(Index6M,$H2274,TRUE,_xll.ohTrigger(RecalcTrigger,Trigger6M)),NA())</f>
        <v>1.0907724688934039E-2</v>
      </c>
      <c r="M2274" s="183">
        <f>IFERROR(_xll.qlIndexFixing(Index1Y,$H2274,TRUE,_xll.ohTrigger(RecalcTrigger,Trigger1Y)),NA())</f>
        <v>1.1026808467260792E-2</v>
      </c>
      <c r="N2274" s="182">
        <f>IFERROR(_xll.qlIndexFixing(ONIndex1M,I2274,TRUE,_xll.ohTrigger(RecalcTrigger,Trigger1M)),NA())</f>
        <v>1.0672250247294457E-2</v>
      </c>
      <c r="O2274" s="44">
        <f>IFERROR(_xll.qlIndexFixing(ONIndex3M,I2274,TRUE,_xll.ohTrigger(RecalcTrigger,Trigger3M)),NA())</f>
        <v>1.086770290599226E-2</v>
      </c>
      <c r="P2274" s="44">
        <f>IFERROR(_xll.qlIndexFixing(ONIndex6M,I2274,TRUE,_xll.ohTrigger(RecalcTrigger,Trigger6M)),NA())</f>
        <v>1.0930558521264899E-2</v>
      </c>
      <c r="Q2274" s="183">
        <f>IFERROR(_xll.qlIndexFixing(ONIndex1Y,I2274,TRUE,_xll.ohTrigger(RecalcTrigger,Trigger1Y)),NA())</f>
        <v>1.1133734191153266E-2</v>
      </c>
    </row>
    <row r="2275" spans="2:17" x14ac:dyDescent="0.2">
      <c r="B2275" s="39" t="s">
        <v>42</v>
      </c>
      <c r="D2275" s="42">
        <f>_xll.qlCalendarAdvance(Calendar,$D2274,B2275,"f",FALSE)</f>
        <v>55542</v>
      </c>
      <c r="E2275" s="177">
        <f>_xll.qlInterestRateIndexValueDate(IndexON,D2275)</f>
        <v>55542</v>
      </c>
      <c r="F2275" s="193">
        <f>IFERROR(_xll.qlIndexFixing(IndexON,D2275,TRUE,_xll.ohTrigger(RecalcTrigger,TriggerON)),NA())</f>
        <v>1.0648370610146785E-2</v>
      </c>
      <c r="H2275" s="42">
        <f>_xll.qlCalendarAdvance(Calendar,$H2274,B2275,"f",FALSE)</f>
        <v>55542</v>
      </c>
      <c r="I2275" s="177">
        <f>_xll.qlInterestRateIndexValueDate(Index1M,$H2275)</f>
        <v>55544</v>
      </c>
      <c r="J2275" s="182">
        <f>IFERROR(_xll.qlIndexFixing(Index1M,$H2275,TRUE,_xll.ohTrigger(RecalcTrigger,Trigger1M)),NA())</f>
        <v>1.0660459101232343E-2</v>
      </c>
      <c r="K2275" s="44">
        <f>IFERROR(_xll.qlIndexFixing(Index3M,H2275,TRUE,_xll.ohTrigger(RecalcTrigger,Trigger3M)),NA())</f>
        <v>1.0839102298672436E-2</v>
      </c>
      <c r="L2275" s="44">
        <f>IFERROR(_xll.qlIndexFixing(Index6M,$H2275,TRUE,_xll.ohTrigger(RecalcTrigger,Trigger6M)),NA())</f>
        <v>1.0903323361570372E-2</v>
      </c>
      <c r="M2275" s="183">
        <f>IFERROR(_xll.qlIndexFixing(Index1Y,$H2275,TRUE,_xll.ohTrigger(RecalcTrigger,Trigger1Y)),NA())</f>
        <v>1.1020031986299028E-2</v>
      </c>
      <c r="N2275" s="182">
        <f>IFERROR(_xll.qlIndexFixing(ONIndex1M,I2275,TRUE,_xll.ohTrigger(RecalcTrigger,Trigger1M)),NA())</f>
        <v>1.0665840760912815E-2</v>
      </c>
      <c r="O2275" s="44">
        <f>IFERROR(_xll.qlIndexFixing(ONIndex3M,I2275,TRUE,_xll.ohTrigger(RecalcTrigger,Trigger3M)),NA())</f>
        <v>1.0861451491246399E-2</v>
      </c>
      <c r="P2275" s="44">
        <f>IFERROR(_xll.qlIndexFixing(ONIndex6M,I2275,TRUE,_xll.ohTrigger(RecalcTrigger,Trigger6M)),NA())</f>
        <v>1.0926509949946706E-2</v>
      </c>
      <c r="Q2275" s="183">
        <f>IFERROR(_xll.qlIndexFixing(ONIndex1Y,I2275,TRUE,_xll.ohTrigger(RecalcTrigger,Trigger1Y)),NA())</f>
        <v>1.112738053986817E-2</v>
      </c>
    </row>
    <row r="2276" spans="2:17" x14ac:dyDescent="0.2">
      <c r="B2276" s="39" t="s">
        <v>42</v>
      </c>
      <c r="D2276" s="42">
        <f>_xll.qlCalendarAdvance(Calendar,$D2275,B2276,"f",FALSE)</f>
        <v>55549</v>
      </c>
      <c r="E2276" s="177">
        <f>_xll.qlInterestRateIndexValueDate(IndexON,D2276)</f>
        <v>55549</v>
      </c>
      <c r="F2276" s="193">
        <f>IFERROR(_xll.qlIndexFixing(IndexON,D2276,TRUE,_xll.ohTrigger(RecalcTrigger,TriggerON)),NA())</f>
        <v>1.0641911032713836E-2</v>
      </c>
      <c r="H2276" s="42">
        <f>_xll.qlCalendarAdvance(Calendar,$H2275,B2276,"f",FALSE)</f>
        <v>55549</v>
      </c>
      <c r="I2276" s="177">
        <f>_xll.qlInterestRateIndexValueDate(Index1M,$H2276)</f>
        <v>55551</v>
      </c>
      <c r="J2276" s="182">
        <f>IFERROR(_xll.qlIndexFixing(Index1M,$H2276,TRUE,_xll.ohTrigger(RecalcTrigger,Trigger1M)),NA())</f>
        <v>1.0654005814710411E-2</v>
      </c>
      <c r="K2276" s="44">
        <f>IFERROR(_xll.qlIndexFixing(Index3M,H2276,TRUE,_xll.ohTrigger(RecalcTrigger,Trigger3M)),NA())</f>
        <v>1.0833028971770631E-2</v>
      </c>
      <c r="L2276" s="44">
        <f>IFERROR(_xll.qlIndexFixing(Index6M,$H2276,TRUE,_xll.ohTrigger(RecalcTrigger,Trigger6M)),NA())</f>
        <v>1.0898895083259736E-2</v>
      </c>
      <c r="M2276" s="183">
        <f>IFERROR(_xll.qlIndexFixing(Index1Y,$H2276,TRUE,_xll.ohTrigger(RecalcTrigger,Trigger1Y)),NA())</f>
        <v>1.1013241679694074E-2</v>
      </c>
      <c r="N2276" s="182">
        <f>IFERROR(_xll.qlIndexFixing(ONIndex1M,I2276,TRUE,_xll.ohTrigger(RecalcTrigger,Trigger1M)),NA())</f>
        <v>1.0659416481164641E-2</v>
      </c>
      <c r="O2276" s="44">
        <f>IFERROR(_xll.qlIndexFixing(ONIndex3M,I2276,TRUE,_xll.ohTrigger(RecalcTrigger,Trigger3M)),NA())</f>
        <v>1.0855185627018926E-2</v>
      </c>
      <c r="P2276" s="44">
        <f>IFERROR(_xll.qlIndexFixing(ONIndex6M,I2276,TRUE,_xll.ohTrigger(RecalcTrigger,Trigger6M)),NA())</f>
        <v>1.0922435152886933E-2</v>
      </c>
      <c r="Q2276" s="183">
        <f>IFERROR(_xll.qlIndexFixing(ONIndex1Y,I2276,TRUE,_xll.ohTrigger(RecalcTrigger,Trigger1Y)),NA())</f>
        <v>1.1121013518478051E-2</v>
      </c>
    </row>
    <row r="2277" spans="2:17" x14ac:dyDescent="0.2">
      <c r="B2277" s="39" t="s">
        <v>42</v>
      </c>
      <c r="D2277" s="42">
        <f>_xll.qlCalendarAdvance(Calendar,$D2276,B2277,"f",FALSE)</f>
        <v>55556</v>
      </c>
      <c r="E2277" s="177">
        <f>_xll.qlInterestRateIndexValueDate(IndexON,D2277)</f>
        <v>55556</v>
      </c>
      <c r="F2277" s="193">
        <f>IFERROR(_xll.qlIndexFixing(IndexON,D2277,TRUE,_xll.ohTrigger(RecalcTrigger,TriggerON)),NA())</f>
        <v>1.0635437644248569E-2</v>
      </c>
      <c r="H2277" s="42">
        <f>_xll.qlCalendarAdvance(Calendar,$H2276,B2277,"f",FALSE)</f>
        <v>55556</v>
      </c>
      <c r="I2277" s="177">
        <f>_xll.qlInterestRateIndexValueDate(Index1M,$H2277)</f>
        <v>55558</v>
      </c>
      <c r="J2277" s="182">
        <f>IFERROR(_xll.qlIndexFixing(Index1M,$H2277,TRUE,_xll.ohTrigger(RecalcTrigger,Trigger1M)),NA())</f>
        <v>1.064753769426858E-2</v>
      </c>
      <c r="K2277" s="44">
        <f>IFERROR(_xll.qlIndexFixing(Index3M,H2277,TRUE,_xll.ohTrigger(RecalcTrigger,Trigger3M)),NA())</f>
        <v>1.0826647565892245E-2</v>
      </c>
      <c r="L2277" s="44">
        <f>IFERROR(_xll.qlIndexFixing(Index6M,$H2277,TRUE,_xll.ohTrigger(RecalcTrigger,Trigger6M)),NA())</f>
        <v>1.0894439806362439E-2</v>
      </c>
      <c r="M2277" s="183">
        <f>IFERROR(_xll.qlIndexFixing(Index1Y,$H2277,TRUE,_xll.ohTrigger(RecalcTrigger,Trigger1Y)),NA())</f>
        <v>1.1006437533958951E-2</v>
      </c>
      <c r="N2277" s="182">
        <f>IFERROR(_xll.qlIndexFixing(ONIndex1M,I2277,TRUE,_xll.ohTrigger(RecalcTrigger,Trigger1M)),NA())</f>
        <v>1.0652977396059526E-2</v>
      </c>
      <c r="O2277" s="44">
        <f>IFERROR(_xll.qlIndexFixing(ONIndex3M,I2277,TRUE,_xll.ohTrigger(RecalcTrigger,Trigger3M)),NA())</f>
        <v>1.084890529956084E-2</v>
      </c>
      <c r="P2277" s="44">
        <f>IFERROR(_xll.qlIndexFixing(ONIndex6M,I2277,TRUE,_xll.ohTrigger(RecalcTrigger,Trigger6M)),NA())</f>
        <v>1.0918334082044012E-2</v>
      </c>
      <c r="Q2277" s="183">
        <f>IFERROR(_xll.qlIndexFixing(ONIndex1Y,I2277,TRUE,_xll.ohTrigger(RecalcTrigger,Trigger1Y)),NA())</f>
        <v>1.1114633113633587E-2</v>
      </c>
    </row>
    <row r="2278" spans="2:17" x14ac:dyDescent="0.2">
      <c r="B2278" s="39" t="s">
        <v>42</v>
      </c>
      <c r="D2278" s="42">
        <f>_xll.qlCalendarAdvance(Calendar,$D2277,B2278,"f",FALSE)</f>
        <v>55563</v>
      </c>
      <c r="E2278" s="177">
        <f>_xll.qlInterestRateIndexValueDate(IndexON,D2278)</f>
        <v>55563</v>
      </c>
      <c r="F2278" s="193">
        <f>IFERROR(_xll.qlIndexFixing(IndexON,D2278,TRUE,_xll.ohTrigger(RecalcTrigger,TriggerON)),NA())</f>
        <v>1.0628950434679041E-2</v>
      </c>
      <c r="H2278" s="42">
        <f>_xll.qlCalendarAdvance(Calendar,$H2277,B2278,"f",FALSE)</f>
        <v>55563</v>
      </c>
      <c r="I2278" s="177">
        <f>_xll.qlInterestRateIndexValueDate(Index1M,$H2278)</f>
        <v>55565</v>
      </c>
      <c r="J2278" s="182">
        <f>IFERROR(_xll.qlIndexFixing(Index1M,$H2278,TRUE,_xll.ohTrigger(RecalcTrigger,Trigger1M)),NA())</f>
        <v>1.0641054727944807E-2</v>
      </c>
      <c r="K2278" s="44">
        <f>IFERROR(_xll.qlIndexFixing(Index3M,H2278,TRUE,_xll.ohTrigger(RecalcTrigger,Trigger3M)),NA())</f>
        <v>1.0820251575997197E-2</v>
      </c>
      <c r="L2278" s="44">
        <f>IFERROR(_xll.qlIndexFixing(Index6M,$H2278,TRUE,_xll.ohTrigger(RecalcTrigger,Trigger6M)),NA())</f>
        <v>1.0889957483239222E-2</v>
      </c>
      <c r="M2278" s="183">
        <f>IFERROR(_xll.qlIndexFixing(Index1Y,$H2278,TRUE,_xll.ohTrigger(RecalcTrigger,Trigger1Y)),NA())</f>
        <v>1.0999619535608206E-2</v>
      </c>
      <c r="N2278" s="182">
        <f>IFERROR(_xll.qlIndexFixing(ONIndex1M,I2278,TRUE,_xll.ohTrigger(RecalcTrigger,Trigger1M)),NA())</f>
        <v>1.0646523493607063E-2</v>
      </c>
      <c r="O2278" s="44">
        <f>IFERROR(_xll.qlIndexFixing(ONIndex3M,I2278,TRUE,_xll.ohTrigger(RecalcTrigger,Trigger3M)),NA())</f>
        <v>1.084261049552282E-2</v>
      </c>
      <c r="P2278" s="44">
        <f>IFERROR(_xll.qlIndexFixing(ONIndex6M,I2278,TRUE,_xll.ohTrigger(RecalcTrigger,Trigger6M)),NA())</f>
        <v>1.0914206690095796E-2</v>
      </c>
      <c r="Q2278" s="183">
        <f>IFERROR(_xll.qlIndexFixing(ONIndex1Y,I2278,TRUE,_xll.ohTrigger(RecalcTrigger,Trigger1Y)),NA())</f>
        <v>1.1108239311505841E-2</v>
      </c>
    </row>
    <row r="2279" spans="2:17" x14ac:dyDescent="0.2">
      <c r="B2279" s="39" t="s">
        <v>42</v>
      </c>
      <c r="D2279" s="42">
        <f>_xll.qlCalendarAdvance(Calendar,$D2278,B2279,"f",FALSE)</f>
        <v>55570</v>
      </c>
      <c r="E2279" s="177">
        <f>_xll.qlInterestRateIndexValueDate(IndexON,D2279)</f>
        <v>55570</v>
      </c>
      <c r="F2279" s="193">
        <f>IFERROR(_xll.qlIndexFixing(IndexON,D2279,TRUE,_xll.ohTrigger(RecalcTrigger,TriggerON)),NA())</f>
        <v>1.0622449394173117E-2</v>
      </c>
      <c r="H2279" s="42">
        <f>_xll.qlCalendarAdvance(Calendar,$H2278,B2279,"f",FALSE)</f>
        <v>55570</v>
      </c>
      <c r="I2279" s="177">
        <f>_xll.qlInterestRateIndexValueDate(Index1M,$H2279)</f>
        <v>55572</v>
      </c>
      <c r="J2279" s="182">
        <f>IFERROR(_xll.qlIndexFixing(Index1M,$H2279,TRUE,_xll.ohTrigger(RecalcTrigger,Trigger1M)),NA())</f>
        <v>1.0634556903769311E-2</v>
      </c>
      <c r="K2279" s="44">
        <f>IFERROR(_xll.qlIndexFixing(Index3M,H2279,TRUE,_xll.ohTrigger(RecalcTrigger,Trigger3M)),NA())</f>
        <v>1.0813840988551426E-2</v>
      </c>
      <c r="L2279" s="44">
        <f>IFERROR(_xll.qlIndexFixing(Index6M,$H2279,TRUE,_xll.ohTrigger(RecalcTrigger,Trigger6M)),NA())</f>
        <v>1.0885448066254785E-2</v>
      </c>
      <c r="M2279" s="183">
        <f>IFERROR(_xll.qlIndexFixing(Index1Y,$H2279,TRUE,_xll.ohTrigger(RecalcTrigger,Trigger1Y)),NA())</f>
        <v>1.0992787671156171E-2</v>
      </c>
      <c r="N2279" s="182">
        <f>IFERROR(_xll.qlIndexFixing(ONIndex1M,I2279,TRUE,_xll.ohTrigger(RecalcTrigger,Trigger1M)),NA())</f>
        <v>1.0640054761736906E-2</v>
      </c>
      <c r="O2279" s="44">
        <f>IFERROR(_xll.qlIndexFixing(ONIndex3M,I2279,TRUE,_xll.ohTrigger(RecalcTrigger,Trigger3M)),NA())</f>
        <v>1.0836301201235798E-2</v>
      </c>
      <c r="P2279" s="44">
        <f>IFERROR(_xll.qlIndexFixing(ONIndex6M,I2279,TRUE,_xll.ohTrigger(RecalcTrigger,Trigger6M)),NA())</f>
        <v>1.0910052929560266E-2</v>
      </c>
      <c r="Q2279" s="183">
        <f>IFERROR(_xll.qlIndexFixing(ONIndex1Y,I2279,TRUE,_xll.ohTrigger(RecalcTrigger,Trigger1Y)),NA())</f>
        <v>1.1101832098505682E-2</v>
      </c>
    </row>
    <row r="2280" spans="2:17" x14ac:dyDescent="0.2">
      <c r="B2280" s="39" t="s">
        <v>42</v>
      </c>
      <c r="D2280" s="42">
        <f>_xll.qlCalendarAdvance(Calendar,$D2279,B2280,"f",FALSE)</f>
        <v>55577</v>
      </c>
      <c r="E2280" s="177">
        <f>_xll.qlInterestRateIndexValueDate(IndexON,D2280)</f>
        <v>55577</v>
      </c>
      <c r="F2280" s="193">
        <f>IFERROR(_xll.qlIndexFixing(IndexON,D2280,TRUE,_xll.ohTrigger(RecalcTrigger,TriggerON)),NA())</f>
        <v>1.0615934512898662E-2</v>
      </c>
      <c r="H2280" s="42">
        <f>_xll.qlCalendarAdvance(Calendar,$H2279,B2280,"f",FALSE)</f>
        <v>55577</v>
      </c>
      <c r="I2280" s="177">
        <f>_xll.qlInterestRateIndexValueDate(Index1M,$H2280)</f>
        <v>55579</v>
      </c>
      <c r="J2280" s="182">
        <f>IFERROR(_xll.qlIndexFixing(Index1M,$H2280,TRUE,_xll.ohTrigger(RecalcTrigger,Trigger1M)),NA())</f>
        <v>1.0628044209767155E-2</v>
      </c>
      <c r="K2280" s="44">
        <f>IFERROR(_xll.qlIndexFixing(Index3M,H2280,TRUE,_xll.ohTrigger(RecalcTrigger,Trigger3M)),NA())</f>
        <v>1.0806216282702374E-2</v>
      </c>
      <c r="L2280" s="44">
        <f>IFERROR(_xll.qlIndexFixing(Index6M,$H2280,TRUE,_xll.ohTrigger(RecalcTrigger,Trigger6M)),NA())</f>
        <v>1.0880402709469215E-2</v>
      </c>
      <c r="M2280" s="183">
        <f>IFERROR(_xll.qlIndexFixing(Index1Y,$H2280,TRUE,_xll.ohTrigger(RecalcTrigger,Trigger1Y)),NA())</f>
        <v>1.0985941927119568E-2</v>
      </c>
      <c r="N2280" s="182">
        <f>IFERROR(_xll.qlIndexFixing(ONIndex1M,I2280,TRUE,_xll.ohTrigger(RecalcTrigger,Trigger1M)),NA())</f>
        <v>1.0633571188458646E-2</v>
      </c>
      <c r="O2280" s="44">
        <f>IFERROR(_xll.qlIndexFixing(ONIndex3M,I2280,TRUE,_xll.ohTrigger(RecalcTrigger,Trigger3M)),NA())</f>
        <v>1.0829977403270519E-2</v>
      </c>
      <c r="P2280" s="44">
        <f>IFERROR(_xll.qlIndexFixing(ONIndex6M,I2280,TRUE,_xll.ohTrigger(RecalcTrigger,Trigger6M)),NA())</f>
        <v>1.0905872752555723E-2</v>
      </c>
      <c r="Q2280" s="183">
        <f>IFERROR(_xll.qlIndexFixing(ONIndex1Y,I2280,TRUE,_xll.ohTrigger(RecalcTrigger,Trigger1Y)),NA())</f>
        <v>1.1095411461203852E-2</v>
      </c>
    </row>
    <row r="2281" spans="2:17" x14ac:dyDescent="0.2">
      <c r="B2281" s="39" t="s">
        <v>42</v>
      </c>
      <c r="D2281" s="42">
        <f>_xll.qlCalendarAdvance(Calendar,$D2280,B2281,"f",FALSE)</f>
        <v>55584</v>
      </c>
      <c r="E2281" s="177">
        <f>_xll.qlInterestRateIndexValueDate(IndexON,D2281)</f>
        <v>55584</v>
      </c>
      <c r="F2281" s="193">
        <f>IFERROR(_xll.qlIndexFixing(IndexON,D2281,TRUE,_xll.ohTrigger(RecalcTrigger,TriggerON)),NA())</f>
        <v>1.0609405780783732E-2</v>
      </c>
      <c r="H2281" s="42">
        <f>_xll.qlCalendarAdvance(Calendar,$H2280,B2281,"f",FALSE)</f>
        <v>55584</v>
      </c>
      <c r="I2281" s="177">
        <f>_xll.qlInterestRateIndexValueDate(Index1M,$H2281)</f>
        <v>55586</v>
      </c>
      <c r="J2281" s="182">
        <f>IFERROR(_xll.qlIndexFixing(Index1M,$H2281,TRUE,_xll.ohTrigger(RecalcTrigger,Trigger1M)),NA())</f>
        <v>1.0621516633971137E-2</v>
      </c>
      <c r="K2281" s="44">
        <f>IFERROR(_xll.qlIndexFixing(Index3M,H2281,TRUE,_xll.ohTrigger(RecalcTrigger,Trigger3M)),NA())</f>
        <v>1.0799771497668221E-2</v>
      </c>
      <c r="L2281" s="44">
        <f>IFERROR(_xll.qlIndexFixing(Index6M,$H2281,TRUE,_xll.ohTrigger(RecalcTrigger,Trigger6M)),NA())</f>
        <v>1.0875832671599785E-2</v>
      </c>
      <c r="M2281" s="183">
        <f>IFERROR(_xll.qlIndexFixing(Index1Y,$H2281,TRUE,_xll.ohTrigger(RecalcTrigger,Trigger1Y)),NA())</f>
        <v>1.0979082290014689E-2</v>
      </c>
      <c r="N2281" s="182">
        <f>IFERROR(_xll.qlIndexFixing(ONIndex1M,I2281,TRUE,_xll.ohTrigger(RecalcTrigger,Trigger1M)),NA())</f>
        <v>1.0627072761941747E-2</v>
      </c>
      <c r="O2281" s="44">
        <f>IFERROR(_xll.qlIndexFixing(ONIndex3M,I2281,TRUE,_xll.ohTrigger(RecalcTrigger,Trigger3M)),NA())</f>
        <v>1.0823639087957915E-2</v>
      </c>
      <c r="P2281" s="44">
        <f>IFERROR(_xll.qlIndexFixing(ONIndex6M,I2281,TRUE,_xll.ohTrigger(RecalcTrigger,Trigger6M)),NA())</f>
        <v>1.090166611199983E-2</v>
      </c>
      <c r="Q2281" s="183">
        <f>IFERROR(_xll.qlIndexFixing(ONIndex1Y,I2281,TRUE,_xll.ohTrigger(RecalcTrigger,Trigger1Y)),NA())</f>
        <v>1.1088977385771415E-2</v>
      </c>
    </row>
    <row r="2282" spans="2:17" x14ac:dyDescent="0.2">
      <c r="B2282" s="39" t="s">
        <v>42</v>
      </c>
      <c r="D2282" s="42">
        <f>_xll.qlCalendarAdvance(Calendar,$D2281,B2282,"f",FALSE)</f>
        <v>55591</v>
      </c>
      <c r="E2282" s="177">
        <f>_xll.qlInterestRateIndexValueDate(IndexON,D2282)</f>
        <v>55591</v>
      </c>
      <c r="F2282" s="193">
        <f>IFERROR(_xll.qlIndexFixing(IndexON,D2282,TRUE,_xll.ohTrigger(RecalcTrigger,TriggerON)),NA())</f>
        <v>1.0602863188076128E-2</v>
      </c>
      <c r="H2282" s="42">
        <f>_xll.qlCalendarAdvance(Calendar,$H2281,B2282,"f",FALSE)</f>
        <v>55591</v>
      </c>
      <c r="I2282" s="177">
        <f>_xll.qlInterestRateIndexValueDate(Index1M,$H2282)</f>
        <v>55593</v>
      </c>
      <c r="J2282" s="182">
        <f>IFERROR(_xll.qlIndexFixing(Index1M,$H2282,TRUE,_xll.ohTrigger(RecalcTrigger,Trigger1M)),NA())</f>
        <v>1.0614974164414055E-2</v>
      </c>
      <c r="K2282" s="44">
        <f>IFERROR(_xll.qlIndexFixing(Index3M,H2282,TRUE,_xll.ohTrigger(RecalcTrigger,Trigger3M)),NA())</f>
        <v>1.0793312069334728E-2</v>
      </c>
      <c r="L2282" s="44">
        <f>IFERROR(_xll.qlIndexFixing(Index6M,$H2282,TRUE,_xll.ohTrigger(RecalcTrigger,Trigger6M)),NA())</f>
        <v>1.0871235384473233E-2</v>
      </c>
      <c r="M2282" s="183">
        <f>IFERROR(_xll.qlIndexFixing(Index1Y,$H2282,TRUE,_xll.ohTrigger(RecalcTrigger,Trigger1Y)),NA())</f>
        <v>1.0972208746359785E-2</v>
      </c>
      <c r="N2282" s="182">
        <f>IFERROR(_xll.qlIndexFixing(ONIndex1M,I2282,TRUE,_xll.ohTrigger(RecalcTrigger,Trigger1M)),NA())</f>
        <v>1.0620559470115865E-2</v>
      </c>
      <c r="O2282" s="44">
        <f>IFERROR(_xll.qlIndexFixing(ONIndex3M,I2282,TRUE,_xll.ohTrigger(RecalcTrigger,Trigger3M)),NA())</f>
        <v>1.0817286241628921E-2</v>
      </c>
      <c r="P2282" s="44">
        <f>IFERROR(_xll.qlIndexFixing(ONIndex6M,I2282,TRUE,_xll.ohTrigger(RecalcTrigger,Trigger6M)),NA())</f>
        <v>1.0897432959930953E-2</v>
      </c>
      <c r="Q2282" s="183">
        <f>IFERROR(_xll.qlIndexFixing(ONIndex1Y,I2282,TRUE,_xll.ohTrigger(RecalcTrigger,Trigger1Y)),NA())</f>
        <v>1.1082529858619239E-2</v>
      </c>
    </row>
    <row r="2283" spans="2:17" x14ac:dyDescent="0.2">
      <c r="B2283" s="39" t="s">
        <v>42</v>
      </c>
      <c r="D2283" s="42">
        <f>_xll.qlCalendarAdvance(Calendar,$D2282,B2283,"f",FALSE)</f>
        <v>55598</v>
      </c>
      <c r="E2283" s="177">
        <f>_xll.qlInterestRateIndexValueDate(IndexON,D2283)</f>
        <v>55598</v>
      </c>
      <c r="F2283" s="193">
        <f>IFERROR(_xll.qlIndexFixing(IndexON,D2283,TRUE,_xll.ohTrigger(RecalcTrigger,TriggerON)),NA())</f>
        <v>1.0596306724703908E-2</v>
      </c>
      <c r="H2283" s="42">
        <f>_xll.qlCalendarAdvance(Calendar,$H2282,B2283,"f",FALSE)</f>
        <v>55598</v>
      </c>
      <c r="I2283" s="177">
        <f>_xll.qlInterestRateIndexValueDate(Index1M,$H2283)</f>
        <v>55600</v>
      </c>
      <c r="J2283" s="182">
        <f>IFERROR(_xll.qlIndexFixing(Index1M,$H2283,TRUE,_xll.ohTrigger(RecalcTrigger,Trigger1M)),NA())</f>
        <v>1.0608103278685055E-2</v>
      </c>
      <c r="K2283" s="44">
        <f>IFERROR(_xll.qlIndexFixing(Index3M,H2283,TRUE,_xll.ohTrigger(RecalcTrigger,Trigger3M)),NA())</f>
        <v>1.0786837984172293E-2</v>
      </c>
      <c r="L2283" s="44">
        <f>IFERROR(_xll.qlIndexFixing(Index6M,$H2283,TRUE,_xll.ohTrigger(RecalcTrigger,Trigger6M)),NA())</f>
        <v>1.0866610800457607E-2</v>
      </c>
      <c r="M2283" s="183">
        <f>IFERROR(_xll.qlIndexFixing(Index1Y,$H2283,TRUE,_xll.ohTrigger(RecalcTrigger,Trigger1Y)),NA())</f>
        <v>1.0965321282673976E-2</v>
      </c>
      <c r="N2283" s="182">
        <f>IFERROR(_xll.qlIndexFixing(ONIndex1M,I2283,TRUE,_xll.ohTrigger(RecalcTrigger,Trigger1M)),NA())</f>
        <v>1.061403130099059E-2</v>
      </c>
      <c r="O2283" s="44">
        <f>IFERROR(_xll.qlIndexFixing(ONIndex3M,I2283,TRUE,_xll.ohTrigger(RecalcTrigger,Trigger3M)),NA())</f>
        <v>1.0810918850934215E-2</v>
      </c>
      <c r="P2283" s="44">
        <f>IFERROR(_xll.qlIndexFixing(ONIndex6M,I2283,TRUE,_xll.ohTrigger(RecalcTrigger,Trigger6M)),NA())</f>
        <v>1.0893173248867072E-2</v>
      </c>
      <c r="Q2283" s="183">
        <f>IFERROR(_xll.qlIndexFixing(ONIndex1Y,I2283,TRUE,_xll.ohTrigger(RecalcTrigger,Trigger1Y)),NA())</f>
        <v>1.1076068866078259E-2</v>
      </c>
    </row>
    <row r="2284" spans="2:17" x14ac:dyDescent="0.2">
      <c r="B2284" s="39" t="s">
        <v>42</v>
      </c>
      <c r="D2284" s="42">
        <f>_xll.qlCalendarAdvance(Calendar,$D2283,B2284,"f",FALSE)</f>
        <v>55605</v>
      </c>
      <c r="E2284" s="177">
        <f>_xll.qlInterestRateIndexValueDate(IndexON,D2284)</f>
        <v>55605</v>
      </c>
      <c r="F2284" s="193">
        <f>IFERROR(_xll.qlIndexFixing(IndexON,D2284,TRUE,_xll.ohTrigger(RecalcTrigger,TriggerON)),NA())</f>
        <v>1.0589736380914871E-2</v>
      </c>
      <c r="H2284" s="42">
        <f>_xll.qlCalendarAdvance(Calendar,$H2283,B2284,"f",FALSE)</f>
        <v>55605</v>
      </c>
      <c r="I2284" s="177">
        <f>_xll.qlInterestRateIndexValueDate(Index1M,$H2284)</f>
        <v>55607</v>
      </c>
      <c r="J2284" s="182">
        <f>IFERROR(_xll.qlIndexFixing(Index1M,$H2284,TRUE,_xll.ohTrigger(RecalcTrigger,Trigger1M)),NA())</f>
        <v>1.0601529725493275E-2</v>
      </c>
      <c r="K2284" s="44">
        <f>IFERROR(_xll.qlIndexFixing(Index3M,H2284,TRUE,_xll.ohTrigger(RecalcTrigger,Trigger3M)),NA())</f>
        <v>1.0781263955322556E-2</v>
      </c>
      <c r="L2284" s="44">
        <f>IFERROR(_xll.qlIndexFixing(Index6M,$H2284,TRUE,_xll.ohTrigger(RecalcTrigger,Trigger6M)),NA())</f>
        <v>1.0861958871923117E-2</v>
      </c>
      <c r="M2284" s="183">
        <f>IFERROR(_xll.qlIndexFixing(Index1Y,$H2284,TRUE,_xll.ohTrigger(RecalcTrigger,Trigger1Y)),NA())</f>
        <v>1.0958419885476602E-2</v>
      </c>
      <c r="N2284" s="182">
        <f>IFERROR(_xll.qlIndexFixing(ONIndex1M,I2284,TRUE,_xll.ohTrigger(RecalcTrigger,Trigger1M)),NA())</f>
        <v>1.0607488242495577E-2</v>
      </c>
      <c r="O2284" s="44">
        <f>IFERROR(_xll.qlIndexFixing(ONIndex3M,I2284,TRUE,_xll.ohTrigger(RecalcTrigger,Trigger3M)),NA())</f>
        <v>1.0804536902204731E-2</v>
      </c>
      <c r="P2284" s="44">
        <f>IFERROR(_xll.qlIndexFixing(ONIndex6M,I2284,TRUE,_xll.ohTrigger(RecalcTrigger,Trigger6M)),NA())</f>
        <v>1.0888886931486041E-2</v>
      </c>
      <c r="Q2284" s="183">
        <f>IFERROR(_xll.qlIndexFixing(ONIndex1Y,I2284,TRUE,_xll.ohTrigger(RecalcTrigger,Trigger1Y)),NA())</f>
        <v>1.1069594394799154E-2</v>
      </c>
    </row>
    <row r="2285" spans="2:17" x14ac:dyDescent="0.2">
      <c r="B2285" s="39" t="s">
        <v>42</v>
      </c>
      <c r="D2285" s="42">
        <f>_xll.qlCalendarAdvance(Calendar,$D2284,B2285,"f",FALSE)</f>
        <v>55612</v>
      </c>
      <c r="E2285" s="177">
        <f>_xll.qlInterestRateIndexValueDate(IndexON,D2285)</f>
        <v>55612</v>
      </c>
      <c r="F2285" s="193">
        <f>IFERROR(_xll.qlIndexFixing(IndexON,D2285,TRUE,_xll.ohTrigger(RecalcTrigger,TriggerON)),NA())</f>
        <v>1.0583152146717012E-2</v>
      </c>
      <c r="H2285" s="42">
        <f>_xll.qlCalendarAdvance(Calendar,$H2284,B2285,"f",FALSE)</f>
        <v>55612</v>
      </c>
      <c r="I2285" s="177">
        <f>_xll.qlInterestRateIndexValueDate(Index1M,$H2285)</f>
        <v>55614</v>
      </c>
      <c r="J2285" s="182">
        <f>IFERROR(_xll.qlIndexFixing(Index1M,$H2285,TRUE,_xll.ohTrigger(RecalcTrigger,Trigger1M)),NA())</f>
        <v>1.0595257273465738E-2</v>
      </c>
      <c r="K2285" s="44">
        <f>IFERROR(_xll.qlIndexFixing(Index3M,H2285,TRUE,_xll.ohTrigger(RecalcTrigger,Trigger3M)),NA())</f>
        <v>1.0774764253025298E-2</v>
      </c>
      <c r="L2285" s="44">
        <f>IFERROR(_xll.qlIndexFixing(Index6M,$H2285,TRUE,_xll.ohTrigger(RecalcTrigger,Trigger6M)),NA())</f>
        <v>1.0857279551241264E-2</v>
      </c>
      <c r="M2285" s="183">
        <f>IFERROR(_xll.qlIndexFixing(Index1Y,$H2285,TRUE,_xll.ohTrigger(RecalcTrigger,Trigger1Y)),NA())</f>
        <v>1.0951167244984201E-2</v>
      </c>
      <c r="N2285" s="182">
        <f>IFERROR(_xll.qlIndexFixing(ONIndex1M,I2285,TRUE,_xll.ohTrigger(RecalcTrigger,Trigger1M)),NA())</f>
        <v>1.0600930282800292E-2</v>
      </c>
      <c r="O2285" s="44">
        <f>IFERROR(_xll.qlIndexFixing(ONIndex3M,I2285,TRUE,_xll.ohTrigger(RecalcTrigger,Trigger3M)),NA())</f>
        <v>1.079814038185134E-2</v>
      </c>
      <c r="P2285" s="44">
        <f>IFERROR(_xll.qlIndexFixing(ONIndex6M,I2285,TRUE,_xll.ohTrigger(RecalcTrigger,Trigger6M)),NA())</f>
        <v>1.0884573959986099E-2</v>
      </c>
      <c r="Q2285" s="183">
        <f>IFERROR(_xll.qlIndexFixing(ONIndex1Y,I2285,TRUE,_xll.ohTrigger(RecalcTrigger,Trigger1Y)),NA())</f>
        <v>1.1063106431032921E-2</v>
      </c>
    </row>
    <row r="2286" spans="2:17" x14ac:dyDescent="0.2">
      <c r="B2286" s="39" t="s">
        <v>42</v>
      </c>
      <c r="D2286" s="42">
        <f>_xll.qlCalendarAdvance(Calendar,$D2285,B2286,"f",FALSE)</f>
        <v>55619</v>
      </c>
      <c r="E2286" s="177">
        <f>_xll.qlInterestRateIndexValueDate(IndexON,D2286)</f>
        <v>55619</v>
      </c>
      <c r="F2286" s="193">
        <f>IFERROR(_xll.qlIndexFixing(IndexON,D2286,TRUE,_xll.ohTrigger(RecalcTrigger,TriggerON)),NA())</f>
        <v>1.0576554012278194E-2</v>
      </c>
      <c r="H2286" s="42">
        <f>_xll.qlCalendarAdvance(Calendar,$H2285,B2286,"f",FALSE)</f>
        <v>55619</v>
      </c>
      <c r="I2286" s="177">
        <f>_xll.qlInterestRateIndexValueDate(Index1M,$H2286)</f>
        <v>55621</v>
      </c>
      <c r="J2286" s="182">
        <f>IFERROR(_xll.qlIndexFixing(Index1M,$H2286,TRUE,_xll.ohTrigger(RecalcTrigger,Trigger1M)),NA())</f>
        <v>1.0588655109158868E-2</v>
      </c>
      <c r="K2286" s="44">
        <f>IFERROR(_xll.qlIndexFixing(Index3M,H2286,TRUE,_xll.ohTrigger(RecalcTrigger,Trigger3M)),NA())</f>
        <v>1.0768249857177926E-2</v>
      </c>
      <c r="L2286" s="44">
        <f>IFERROR(_xll.qlIndexFixing(Index6M,$H2286,TRUE,_xll.ohTrigger(RecalcTrigger,Trigger6M)),NA())</f>
        <v>1.0852572790786148E-2</v>
      </c>
      <c r="M2286" s="183">
        <f>IFERROR(_xll.qlIndexFixing(Index1Y,$H2286,TRUE,_xll.ohTrigger(RecalcTrigger,Trigger1Y)),NA())</f>
        <v>1.0944575236632573E-2</v>
      </c>
      <c r="N2286" s="182">
        <f>IFERROR(_xll.qlIndexFixing(ONIndex1M,I2286,TRUE,_xll.ohTrigger(RecalcTrigger,Trigger1M)),NA())</f>
        <v>1.0594357409834387E-2</v>
      </c>
      <c r="O2286" s="44">
        <f>IFERROR(_xll.qlIndexFixing(ONIndex3M,I2286,TRUE,_xll.ohTrigger(RecalcTrigger,Trigger3M)),NA())</f>
        <v>1.0791729276364848E-2</v>
      </c>
      <c r="P2286" s="44">
        <f>IFERROR(_xll.qlIndexFixing(ONIndex6M,I2286,TRUE,_xll.ohTrigger(RecalcTrigger,Trigger6M)),NA())</f>
        <v>1.088023428680529E-2</v>
      </c>
      <c r="Q2286" s="183">
        <f>IFERROR(_xll.qlIndexFixing(ONIndex1Y,I2286,TRUE,_xll.ohTrigger(RecalcTrigger,Trigger1Y)),NA())</f>
        <v>1.105660496079075E-2</v>
      </c>
    </row>
    <row r="2287" spans="2:17" x14ac:dyDescent="0.2">
      <c r="B2287" s="39" t="s">
        <v>42</v>
      </c>
      <c r="D2287" s="42">
        <f>_xll.qlCalendarAdvance(Calendar,$D2286,B2287,"f",FALSE)</f>
        <v>55626</v>
      </c>
      <c r="E2287" s="177">
        <f>_xll.qlInterestRateIndexValueDate(IndexON,D2287)</f>
        <v>55626</v>
      </c>
      <c r="F2287" s="193">
        <f>IFERROR(_xll.qlIndexFixing(IndexON,D2287,TRUE,_xll.ohTrigger(RecalcTrigger,TriggerON)),NA())</f>
        <v>1.0569941967526475E-2</v>
      </c>
      <c r="H2287" s="42">
        <f>_xll.qlCalendarAdvance(Calendar,$H2286,B2287,"f",FALSE)</f>
        <v>55626</v>
      </c>
      <c r="I2287" s="177">
        <f>_xll.qlInterestRateIndexValueDate(Index1M,$H2287)</f>
        <v>55632</v>
      </c>
      <c r="J2287" s="182">
        <f>IFERROR(_xll.qlIndexFixing(Index1M,$H2287,TRUE,_xll.ohTrigger(RecalcTrigger,Trigger1M)),NA())</f>
        <v>1.0578569216676215E-2</v>
      </c>
      <c r="K2287" s="44">
        <f>IFERROR(_xll.qlIndexFixing(Index3M,H2287,TRUE,_xll.ohTrigger(RecalcTrigger,Trigger3M)),NA())</f>
        <v>1.0757983229909156E-2</v>
      </c>
      <c r="L2287" s="44">
        <f>IFERROR(_xll.qlIndexFixing(Index6M,$H2287,TRUE,_xll.ohTrigger(RecalcTrigger,Trigger6M)),NA())</f>
        <v>1.0845492263050815E-2</v>
      </c>
      <c r="M2287" s="183">
        <f>IFERROR(_xll.qlIndexFixing(Index1Y,$H2287,TRUE,_xll.ohTrigger(RecalcTrigger,Trigger1Y)),NA())</f>
        <v>1.0934338570369972E-2</v>
      </c>
      <c r="N2287" s="182">
        <f>IFERROR(_xll.qlIndexFixing(ONIndex1M,I2287,TRUE,_xll.ohTrigger(RecalcTrigger,Trigger1M)),NA())</f>
        <v>1.0585884640548215E-2</v>
      </c>
      <c r="O2287" s="44">
        <f>IFERROR(_xll.qlIndexFixing(ONIndex3M,I2287,TRUE,_xll.ohTrigger(RecalcTrigger,Trigger3M)),NA())</f>
        <v>1.0783464973282975E-2</v>
      </c>
      <c r="P2287" s="44">
        <f>IFERROR(_xll.qlIndexFixing(ONIndex6M,I2287,TRUE,_xll.ohTrigger(RecalcTrigger,Trigger6M)),NA())</f>
        <v>1.0874615395612963E-2</v>
      </c>
      <c r="Q2287" s="183">
        <f>IFERROR(_xll.qlIndexFixing(ONIndex1Y,I2287,TRUE,_xll.ohTrigger(RecalcTrigger,Trigger1Y)),NA())</f>
        <v>1.1048226060257349E-2</v>
      </c>
    </row>
    <row r="2288" spans="2:17" x14ac:dyDescent="0.2">
      <c r="B2288" s="39" t="s">
        <v>42</v>
      </c>
      <c r="D2288" s="42">
        <f>_xll.qlCalendarAdvance(Calendar,$D2287,B2288,"f",FALSE)</f>
        <v>55633</v>
      </c>
      <c r="E2288" s="177">
        <f>_xll.qlInterestRateIndexValueDate(IndexON,D2288)</f>
        <v>55633</v>
      </c>
      <c r="F2288" s="193">
        <f>IFERROR(_xll.qlIndexFixing(IndexON,D2288,TRUE,_xll.ohTrigger(RecalcTrigger,TriggerON)),NA())</f>
        <v>1.0563316002709655E-2</v>
      </c>
      <c r="H2288" s="42">
        <f>_xll.qlCalendarAdvance(Calendar,$H2287,B2288,"f",FALSE)</f>
        <v>55633</v>
      </c>
      <c r="I2288" s="177">
        <f>_xll.qlInterestRateIndexValueDate(Index1M,$H2288)</f>
        <v>55635</v>
      </c>
      <c r="J2288" s="182">
        <f>IFERROR(_xll.qlIndexFixing(Index1M,$H2288,TRUE,_xll.ohTrigger(RecalcTrigger,Trigger1M)),NA())</f>
        <v>1.057540590774546E-2</v>
      </c>
      <c r="K2288" s="44">
        <f>IFERROR(_xll.qlIndexFixing(Index3M,H2288,TRUE,_xll.ohTrigger(RecalcTrigger,Trigger3M)),NA())</f>
        <v>1.0755176930719645E-2</v>
      </c>
      <c r="L2288" s="44">
        <f>IFERROR(_xll.qlIndexFixing(Index6M,$H2288,TRUE,_xll.ohTrigger(RecalcTrigger,Trigger6M)),NA())</f>
        <v>1.0843076760055534E-2</v>
      </c>
      <c r="M2288" s="183">
        <f>IFERROR(_xll.qlIndexFixing(Index1Y,$H2288,TRUE,_xll.ohTrigger(RecalcTrigger,Trigger1Y)),NA())</f>
        <v>1.0930674692006374E-2</v>
      </c>
      <c r="N2288" s="182">
        <f>IFERROR(_xll.qlIndexFixing(ONIndex1M,I2288,TRUE,_xll.ohTrigger(RecalcTrigger,Trigger1M)),NA())</f>
        <v>1.0580850129899844E-2</v>
      </c>
      <c r="O2288" s="44">
        <f>IFERROR(_xll.qlIndexFixing(ONIndex3M,I2288,TRUE,_xll.ohTrigger(RecalcTrigger,Trigger3M)),NA())</f>
        <v>1.0778563988864676E-2</v>
      </c>
      <c r="P2288" s="44">
        <f>IFERROR(_xll.qlIndexFixing(ONIndex6M,I2288,TRUE,_xll.ohTrigger(RecalcTrigger,Trigger6M)),NA())</f>
        <v>1.087132389094414E-2</v>
      </c>
      <c r="Q2288" s="183">
        <f>IFERROR(_xll.qlIndexFixing(ONIndex1Y,I2288,TRUE,_xll.ohTrigger(RecalcTrigger,Trigger1Y)),NA())</f>
        <v>1.1043263946897142E-2</v>
      </c>
    </row>
    <row r="2289" spans="2:17" x14ac:dyDescent="0.2">
      <c r="B2289" s="39" t="s">
        <v>42</v>
      </c>
      <c r="D2289" s="42">
        <f>_xll.qlCalendarAdvance(Calendar,$D2288,B2289,"f",FALSE)</f>
        <v>55641</v>
      </c>
      <c r="E2289" s="177">
        <f>_xll.qlInterestRateIndexValueDate(IndexON,D2289)</f>
        <v>55641</v>
      </c>
      <c r="F2289" s="193">
        <f>IFERROR(_xll.qlIndexFixing(IndexON,D2289,TRUE,_xll.ohTrigger(RecalcTrigger,TriggerON)),NA())</f>
        <v>1.0555726413752353E-2</v>
      </c>
      <c r="H2289" s="42">
        <f>_xll.qlCalendarAdvance(Calendar,$H2288,B2289,"f",FALSE)</f>
        <v>55641</v>
      </c>
      <c r="I2289" s="177">
        <f>_xll.qlInterestRateIndexValueDate(Index1M,$H2289)</f>
        <v>55645</v>
      </c>
      <c r="J2289" s="182">
        <f>IFERROR(_xll.qlIndexFixing(Index1M,$H2289,TRUE,_xll.ohTrigger(RecalcTrigger,Trigger1M)),NA())</f>
        <v>1.0565905518323206E-2</v>
      </c>
      <c r="K2289" s="44">
        <f>IFERROR(_xll.qlIndexFixing(Index3M,H2289,TRUE,_xll.ohTrigger(RecalcTrigger,Trigger3M)),NA())</f>
        <v>1.0745491487707851E-2</v>
      </c>
      <c r="L2289" s="44">
        <f>IFERROR(_xll.qlIndexFixing(Index6M,$H2289,TRUE,_xll.ohTrigger(RecalcTrigger,Trigger6M)),NA())</f>
        <v>1.0836416096284057E-2</v>
      </c>
      <c r="M2289" s="183">
        <f>IFERROR(_xll.qlIndexFixing(Index1Y,$H2289,TRUE,_xll.ohTrigger(RecalcTrigger,Trigger1Y)),NA())</f>
        <v>1.0921396458335194E-2</v>
      </c>
      <c r="N2289" s="182">
        <f>IFERROR(_xll.qlIndexFixing(ONIndex1M,I2289,TRUE,_xll.ohTrigger(RecalcTrigger,Trigger1M)),NA())</f>
        <v>1.057360258717388E-2</v>
      </c>
      <c r="O2289" s="44">
        <f>IFERROR(_xll.qlIndexFixing(ONIndex3M,I2289,TRUE,_xll.ohTrigger(RecalcTrigger,Trigger3M)),NA())</f>
        <v>1.0771484983882473E-2</v>
      </c>
      <c r="P2289" s="44">
        <f>IFERROR(_xll.qlIndexFixing(ONIndex6M,I2289,TRUE,_xll.ohTrigger(RecalcTrigger,Trigger6M)),NA())</f>
        <v>1.0866420950650379E-2</v>
      </c>
      <c r="Q2289" s="183">
        <f>IFERROR(_xll.qlIndexFixing(ONIndex1Y,I2289,TRUE,_xll.ohTrigger(RecalcTrigger,Trigger1Y)),NA())</f>
        <v>1.1036083689468512E-2</v>
      </c>
    </row>
    <row r="2290" spans="2:17" x14ac:dyDescent="0.2">
      <c r="B2290" s="39" t="s">
        <v>42</v>
      </c>
      <c r="D2290" s="42">
        <f>_xll.qlCalendarAdvance(Calendar,$D2289,B2290,"f",FALSE)</f>
        <v>55648</v>
      </c>
      <c r="E2290" s="177">
        <f>_xll.qlInterestRateIndexValueDate(IndexON,D2290)</f>
        <v>55648</v>
      </c>
      <c r="F2290" s="193">
        <f>IFERROR(_xll.qlIndexFixing(IndexON,D2290,TRUE,_xll.ohTrigger(RecalcTrigger,TriggerON)),NA())</f>
        <v>1.0549070586742815E-2</v>
      </c>
      <c r="H2290" s="42">
        <f>_xll.qlCalendarAdvance(Calendar,$H2289,B2290,"f",FALSE)</f>
        <v>55648</v>
      </c>
      <c r="I2290" s="177">
        <f>_xll.qlInterestRateIndexValueDate(Index1M,$H2290)</f>
        <v>55652</v>
      </c>
      <c r="J2290" s="182">
        <f>IFERROR(_xll.qlIndexFixing(Index1M,$H2290,TRUE,_xll.ohTrigger(RecalcTrigger,Trigger1M)),NA())</f>
        <v>1.0559237040019463E-2</v>
      </c>
      <c r="K2290" s="44">
        <f>IFERROR(_xll.qlIndexFixing(Index3M,H2290,TRUE,_xll.ohTrigger(RecalcTrigger,Trigger3M)),NA())</f>
        <v>1.0738910605261043E-2</v>
      </c>
      <c r="L2290" s="44">
        <f>IFERROR(_xll.qlIndexFixing(Index6M,$H2290,TRUE,_xll.ohTrigger(RecalcTrigger,Trigger6M)),NA())</f>
        <v>1.0831589380851069E-2</v>
      </c>
      <c r="M2290" s="183">
        <f>IFERROR(_xll.qlIndexFixing(Index1Y,$H2290,TRUE,_xll.ohTrigger(RecalcTrigger,Trigger1Y)),NA())</f>
        <v>1.0914407609072595E-2</v>
      </c>
      <c r="N2290" s="182">
        <f>IFERROR(_xll.qlIndexFixing(ONIndex1M,I2290,TRUE,_xll.ohTrigger(RecalcTrigger,Trigger1M)),NA())</f>
        <v>1.0566967803091742E-2</v>
      </c>
      <c r="O2290" s="44">
        <f>IFERROR(_xll.qlIndexFixing(ONIndex3M,I2290,TRUE,_xll.ohTrigger(RecalcTrigger,Trigger3M)),NA())</f>
        <v>1.0765013309645965E-2</v>
      </c>
      <c r="P2290" s="44">
        <f>IFERROR(_xll.qlIndexFixing(ONIndex6M,I2290,TRUE,_xll.ohTrigger(RecalcTrigger,Trigger6M)),NA())</f>
        <v>1.0861970149962374E-2</v>
      </c>
      <c r="Q2290" s="183">
        <f>IFERROR(_xll.qlIndexFixing(ONIndex1Y,I2290,TRUE,_xll.ohTrigger(RecalcTrigger,Trigger1Y)),NA())</f>
        <v>1.1029526120260869E-2</v>
      </c>
    </row>
    <row r="2291" spans="2:17" x14ac:dyDescent="0.2">
      <c r="B2291" s="39" t="s">
        <v>42</v>
      </c>
      <c r="D2291" s="42">
        <f>_xll.qlCalendarAdvance(Calendar,$D2290,B2291,"f",FALSE)</f>
        <v>55655</v>
      </c>
      <c r="E2291" s="177">
        <f>_xll.qlInterestRateIndexValueDate(IndexON,D2291)</f>
        <v>55655</v>
      </c>
      <c r="F2291" s="193">
        <f>IFERROR(_xll.qlIndexFixing(IndexON,D2291,TRUE,_xll.ohTrigger(RecalcTrigger,TriggerON)),NA())</f>
        <v>1.0542400808493113E-2</v>
      </c>
      <c r="H2291" s="42">
        <f>_xll.qlCalendarAdvance(Calendar,$H2290,B2291,"f",FALSE)</f>
        <v>55655</v>
      </c>
      <c r="I2291" s="177">
        <f>_xll.qlInterestRateIndexValueDate(Index1M,$H2291)</f>
        <v>55659</v>
      </c>
      <c r="J2291" s="182">
        <f>IFERROR(_xll.qlIndexFixing(Index1M,$H2291,TRUE,_xll.ohTrigger(RecalcTrigger,Trigger1M)),NA())</f>
        <v>1.0552553555100413E-2</v>
      </c>
      <c r="K2291" s="44">
        <f>IFERROR(_xll.qlIndexFixing(Index3M,H2291,TRUE,_xll.ohTrigger(RecalcTrigger,Trigger3M)),NA())</f>
        <v>1.0732314954539805E-2</v>
      </c>
      <c r="L2291" s="44">
        <f>IFERROR(_xll.qlIndexFixing(Index6M,$H2291,TRUE,_xll.ohTrigger(RecalcTrigger,Trigger6M)),NA())</f>
        <v>1.0826734971295431E-2</v>
      </c>
      <c r="M2291" s="183">
        <f>IFERROR(_xll.qlIndexFixing(Index1Y,$H2291,TRUE,_xll.ohTrigger(RecalcTrigger,Trigger1Y)),NA())</f>
        <v>1.0907404728692248E-2</v>
      </c>
      <c r="N2291" s="182">
        <f>IFERROR(_xll.qlIndexFixing(ONIndex1M,I2291,TRUE,_xll.ohTrigger(RecalcTrigger,Trigger1M)),NA())</f>
        <v>1.0560318044108286E-2</v>
      </c>
      <c r="O2291" s="44">
        <f>IFERROR(_xll.qlIndexFixing(ONIndex3M,I2291,TRUE,_xll.ohTrigger(RecalcTrigger,Trigger3M)),NA())</f>
        <v>1.0758526980492178E-2</v>
      </c>
      <c r="P2291" s="44">
        <f>IFERROR(_xll.qlIndexFixing(ONIndex6M,I2291,TRUE,_xll.ohTrigger(RecalcTrigger,Trigger6M)),NA())</f>
        <v>1.0857492402989166E-2</v>
      </c>
      <c r="Q2291" s="183">
        <f>IFERROR(_xll.qlIndexFixing(ONIndex1Y,I2291,TRUE,_xll.ohTrigger(RecalcTrigger,Trigger1Y)),NA())</f>
        <v>1.1022954974873045E-2</v>
      </c>
    </row>
    <row r="2292" spans="2:17" x14ac:dyDescent="0.2">
      <c r="B2292" s="39" t="s">
        <v>42</v>
      </c>
      <c r="D2292" s="42">
        <f>_xll.qlCalendarAdvance(Calendar,$D2291,B2292,"f",FALSE)</f>
        <v>55662</v>
      </c>
      <c r="E2292" s="177">
        <f>_xll.qlInterestRateIndexValueDate(IndexON,D2292)</f>
        <v>55662</v>
      </c>
      <c r="F2292" s="193">
        <f>IFERROR(_xll.qlIndexFixing(IndexON,D2292,TRUE,_xll.ohTrigger(RecalcTrigger,TriggerON)),NA())</f>
        <v>1.0535717068931305E-2</v>
      </c>
      <c r="H2292" s="42">
        <f>_xll.qlCalendarAdvance(Calendar,$H2291,B2292,"f",FALSE)</f>
        <v>55662</v>
      </c>
      <c r="I2292" s="177">
        <f>_xll.qlInterestRateIndexValueDate(Index1M,$H2292)</f>
        <v>55666</v>
      </c>
      <c r="J2292" s="182">
        <f>IFERROR(_xll.qlIndexFixing(Index1M,$H2292,TRUE,_xll.ohTrigger(RecalcTrigger,Trigger1M)),NA())</f>
        <v>1.0545855051596277E-2</v>
      </c>
      <c r="K2292" s="44">
        <f>IFERROR(_xll.qlIndexFixing(Index3M,H2292,TRUE,_xll.ohTrigger(RecalcTrigger,Trigger3M)),NA())</f>
        <v>1.0725704522014958E-2</v>
      </c>
      <c r="L2292" s="44">
        <f>IFERROR(_xll.qlIndexFixing(Index6M,$H2292,TRUE,_xll.ohTrigger(RecalcTrigger,Trigger6M)),NA())</f>
        <v>1.0821852820001322E-2</v>
      </c>
      <c r="M2292" s="183">
        <f>IFERROR(_xll.qlIndexFixing(Index1Y,$H2292,TRUE,_xll.ohTrigger(RecalcTrigger,Trigger1Y)),NA())</f>
        <v>1.0900387803721533E-2</v>
      </c>
      <c r="N2292" s="182">
        <f>IFERROR(_xll.qlIndexFixing(ONIndex1M,I2292,TRUE,_xll.ohTrigger(RecalcTrigger,Trigger1M)),NA())</f>
        <v>1.0553653298313037E-2</v>
      </c>
      <c r="O2292" s="44">
        <f>IFERROR(_xll.qlIndexFixing(ONIndex3M,I2292,TRUE,_xll.ohTrigger(RecalcTrigger,Trigger3M)),NA())</f>
        <v>1.0752025982752045E-2</v>
      </c>
      <c r="P2292" s="44">
        <f>IFERROR(_xll.qlIndexFixing(ONIndex6M,I2292,TRUE,_xll.ohTrigger(RecalcTrigger,Trigger6M)),NA())</f>
        <v>1.0852987662408609E-2</v>
      </c>
      <c r="Q2292" s="183">
        <f>IFERROR(_xll.qlIndexFixing(ONIndex1Y,I2292,TRUE,_xll.ohTrigger(RecalcTrigger,Trigger1Y)),NA())</f>
        <v>1.1016370239556039E-2</v>
      </c>
    </row>
    <row r="2293" spans="2:17" x14ac:dyDescent="0.2">
      <c r="B2293" s="39" t="s">
        <v>42</v>
      </c>
      <c r="D2293" s="42">
        <f>_xll.qlCalendarAdvance(Calendar,$D2292,B2293,"f",FALSE)</f>
        <v>55669</v>
      </c>
      <c r="E2293" s="177">
        <f>_xll.qlInterestRateIndexValueDate(IndexON,D2293)</f>
        <v>55669</v>
      </c>
      <c r="F2293" s="193">
        <f>IFERROR(_xll.qlIndexFixing(IndexON,D2293,TRUE,_xll.ohTrigger(RecalcTrigger,TriggerON)),NA())</f>
        <v>1.0529019358545E-2</v>
      </c>
      <c r="H2293" s="42">
        <f>_xll.qlCalendarAdvance(Calendar,$H2292,B2293,"f",FALSE)</f>
        <v>55669</v>
      </c>
      <c r="I2293" s="177">
        <f>_xll.qlInterestRateIndexValueDate(Index1M,$H2293)</f>
        <v>55673</v>
      </c>
      <c r="J2293" s="182">
        <f>IFERROR(_xll.qlIndexFixing(Index1M,$H2293,TRUE,_xll.ohTrigger(RecalcTrigger,Trigger1M)),NA())</f>
        <v>1.0539468100152938E-2</v>
      </c>
      <c r="K2293" s="44">
        <f>IFERROR(_xll.qlIndexFixing(Index3M,H2293,TRUE,_xll.ohTrigger(RecalcTrigger,Trigger3M)),NA())</f>
        <v>1.0719079294161672E-2</v>
      </c>
      <c r="L2293" s="44">
        <f>IFERROR(_xll.qlIndexFixing(Index6M,$H2293,TRUE,_xll.ohTrigger(RecalcTrigger,Trigger6M)),NA())</f>
        <v>1.0817140982797509E-2</v>
      </c>
      <c r="M2293" s="183">
        <f>IFERROR(_xll.qlIndexFixing(Index1Y,$H2293,TRUE,_xll.ohTrigger(RecalcTrigger,Trigger1Y)),NA())</f>
        <v>1.0893356820688488E-2</v>
      </c>
      <c r="N2293" s="182">
        <f>IFERROR(_xll.qlIndexFixing(ONIndex1M,I2293,TRUE,_xll.ohTrigger(RecalcTrigger,Trigger1M)),NA())</f>
        <v>1.0546973553715588E-2</v>
      </c>
      <c r="O2293" s="44">
        <f>IFERROR(_xll.qlIndexFixing(ONIndex3M,I2293,TRUE,_xll.ohTrigger(RecalcTrigger,Trigger3M)),NA())</f>
        <v>1.074551030315618E-2</v>
      </c>
      <c r="P2293" s="44">
        <f>IFERROR(_xll.qlIndexFixing(ONIndex6M,I2293,TRUE,_xll.ohTrigger(RecalcTrigger,Trigger6M)),NA())</f>
        <v>1.0848455880498875E-2</v>
      </c>
      <c r="Q2293" s="183">
        <f>IFERROR(_xll.qlIndexFixing(ONIndex1Y,I2293,TRUE,_xll.ohTrigger(RecalcTrigger,Trigger1Y)),NA())</f>
        <v>1.100977190096053E-2</v>
      </c>
    </row>
    <row r="2294" spans="2:17" x14ac:dyDescent="0.2">
      <c r="B2294" s="39" t="s">
        <v>42</v>
      </c>
      <c r="D2294" s="42">
        <f>_xll.qlCalendarAdvance(Calendar,$D2293,B2294,"f",FALSE)</f>
        <v>55676</v>
      </c>
      <c r="E2294" s="177">
        <f>_xll.qlInterestRateIndexValueDate(IndexON,D2294)</f>
        <v>55676</v>
      </c>
      <c r="F2294" s="193">
        <f>IFERROR(_xll.qlIndexFixing(IndexON,D2294,TRUE,_xll.ohTrigger(RecalcTrigger,TriggerON)),NA())</f>
        <v>1.0522307667022446E-2</v>
      </c>
      <c r="H2294" s="42">
        <f>_xll.qlCalendarAdvance(Calendar,$H2293,B2294,"f",FALSE)</f>
        <v>55676</v>
      </c>
      <c r="I2294" s="177">
        <f>_xll.qlInterestRateIndexValueDate(Index1M,$H2294)</f>
        <v>55680</v>
      </c>
      <c r="J2294" s="182">
        <f>IFERROR(_xll.qlIndexFixing(Index1M,$H2294,TRUE,_xll.ohTrigger(RecalcTrigger,Trigger1M)),NA())</f>
        <v>1.053274079586064E-2</v>
      </c>
      <c r="K2294" s="44">
        <f>IFERROR(_xll.qlIndexFixing(Index3M,H2294,TRUE,_xll.ohTrigger(RecalcTrigger,Trigger3M)),NA())</f>
        <v>1.0712439257454243E-2</v>
      </c>
      <c r="L2294" s="44">
        <f>IFERROR(_xll.qlIndexFixing(Index6M,$H2294,TRUE,_xll.ohTrigger(RecalcTrigger,Trigger6M)),NA())</f>
        <v>1.0812205357886769E-2</v>
      </c>
      <c r="M2294" s="183">
        <f>IFERROR(_xll.qlIndexFixing(Index1Y,$H2294,TRUE,_xll.ohTrigger(RecalcTrigger,Trigger1Y)),NA())</f>
        <v>1.0886311766122462E-2</v>
      </c>
      <c r="N2294" s="182">
        <f>IFERROR(_xll.qlIndexFixing(ONIndex1M,I2294,TRUE,_xll.ohTrigger(RecalcTrigger,Trigger1M)),NA())</f>
        <v>1.0540278798245595E-2</v>
      </c>
      <c r="O2294" s="44">
        <f>IFERROR(_xll.qlIndexFixing(ONIndex3M,I2294,TRUE,_xll.ohTrigger(RecalcTrigger,Trigger3M)),NA())</f>
        <v>1.0738979927955583E-2</v>
      </c>
      <c r="P2294" s="44">
        <f>IFERROR(_xll.qlIndexFixing(ONIndex6M,I2294,TRUE,_xll.ohTrigger(RecalcTrigger,Trigger6M)),NA())</f>
        <v>1.0843897009777947E-2</v>
      </c>
      <c r="Q2294" s="183">
        <f>IFERROR(_xll.qlIndexFixing(ONIndex1Y,I2294,TRUE,_xll.ohTrigger(RecalcTrigger,Trigger1Y)),NA())</f>
        <v>1.1003159945337515E-2</v>
      </c>
    </row>
    <row r="2295" spans="2:17" x14ac:dyDescent="0.2">
      <c r="B2295" s="39" t="s">
        <v>42</v>
      </c>
      <c r="D2295" s="42">
        <f>_xll.qlCalendarAdvance(Calendar,$D2294,B2295,"f",FALSE)</f>
        <v>55683</v>
      </c>
      <c r="E2295" s="177">
        <f>_xll.qlInterestRateIndexValueDate(IndexON,D2295)</f>
        <v>55683</v>
      </c>
      <c r="F2295" s="193">
        <f>IFERROR(_xll.qlIndexFixing(IndexON,D2295,TRUE,_xll.ohTrigger(RecalcTrigger,TriggerON)),NA())</f>
        <v>1.0515581984611444E-2</v>
      </c>
      <c r="H2295" s="42">
        <f>_xll.qlCalendarAdvance(Calendar,$H2294,B2295,"f",FALSE)</f>
        <v>55683</v>
      </c>
      <c r="I2295" s="177">
        <f>_xll.qlInterestRateIndexValueDate(Index1M,$H2295)</f>
        <v>55687</v>
      </c>
      <c r="J2295" s="182">
        <f>IFERROR(_xll.qlIndexFixing(Index1M,$H2295,TRUE,_xll.ohTrigger(RecalcTrigger,Trigger1M)),NA())</f>
        <v>1.0525998438249751E-2</v>
      </c>
      <c r="K2295" s="44">
        <f>IFERROR(_xll.qlIndexFixing(Index3M,H2295,TRUE,_xll.ohTrigger(RecalcTrigger,Trigger3M)),NA())</f>
        <v>1.0705784398363494E-2</v>
      </c>
      <c r="L2295" s="44">
        <f>IFERROR(_xll.qlIndexFixing(Index6M,$H2295,TRUE,_xll.ohTrigger(RecalcTrigger,Trigger6M)),NA())</f>
        <v>1.0807241852567227E-2</v>
      </c>
      <c r="M2295" s="183">
        <f>IFERROR(_xll.qlIndexFixing(Index1Y,$H2295,TRUE,_xll.ohTrigger(RecalcTrigger,Trigger1Y)),NA())</f>
        <v>1.0879252626553246E-2</v>
      </c>
      <c r="N2295" s="182">
        <f>IFERROR(_xll.qlIndexFixing(ONIndex1M,I2295,TRUE,_xll.ohTrigger(RecalcTrigger,Trigger1M)),NA())</f>
        <v>1.0533569019992584E-2</v>
      </c>
      <c r="O2295" s="44">
        <f>IFERROR(_xll.qlIndexFixing(ONIndex3M,I2295,TRUE,_xll.ohTrigger(RecalcTrigger,Trigger3M)),NA())</f>
        <v>1.0732434843481187E-2</v>
      </c>
      <c r="P2295" s="44">
        <f>IFERROR(_xll.qlIndexFixing(ONIndex6M,I2295,TRUE,_xll.ohTrigger(RecalcTrigger,Trigger6M)),NA())</f>
        <v>1.0839311002603935E-2</v>
      </c>
      <c r="Q2295" s="183">
        <f>IFERROR(_xll.qlIndexFixing(ONIndex1Y,I2295,TRUE,_xll.ohTrigger(RecalcTrigger,Trigger1Y)),NA())</f>
        <v>1.0996534359017929E-2</v>
      </c>
    </row>
    <row r="2296" spans="2:17" x14ac:dyDescent="0.2">
      <c r="B2296" s="39" t="s">
        <v>42</v>
      </c>
      <c r="D2296" s="42">
        <f>_xll.qlCalendarAdvance(Calendar,$D2295,B2296,"f",FALSE)</f>
        <v>55690</v>
      </c>
      <c r="E2296" s="177">
        <f>_xll.qlInterestRateIndexValueDate(IndexON,D2296)</f>
        <v>55690</v>
      </c>
      <c r="F2296" s="193">
        <f>IFERROR(_xll.qlIndexFixing(IndexON,D2296,TRUE,_xll.ohTrigger(RecalcTrigger,TriggerON)),NA())</f>
        <v>1.0508842301399923E-2</v>
      </c>
      <c r="H2296" s="42">
        <f>_xll.qlCalendarAdvance(Calendar,$H2295,B2296,"f",FALSE)</f>
        <v>55690</v>
      </c>
      <c r="I2296" s="177">
        <f>_xll.qlInterestRateIndexValueDate(Index1M,$H2296)</f>
        <v>55694</v>
      </c>
      <c r="J2296" s="182">
        <f>IFERROR(_xll.qlIndexFixing(Index1M,$H2296,TRUE,_xll.ohTrigger(RecalcTrigger,Trigger1M)),NA())</f>
        <v>1.0519241015348513E-2</v>
      </c>
      <c r="K2296" s="44">
        <f>IFERROR(_xll.qlIndexFixing(Index3M,H2296,TRUE,_xll.ohTrigger(RecalcTrigger,Trigger3M)),NA())</f>
        <v>1.0699114703366328E-2</v>
      </c>
      <c r="L2296" s="44">
        <f>IFERROR(_xll.qlIndexFixing(Index6M,$H2296,TRUE,_xll.ohTrigger(RecalcTrigger,Trigger6M)),NA())</f>
        <v>1.0802250419229754E-2</v>
      </c>
      <c r="M2296" s="183">
        <f>IFERROR(_xll.qlIndexFixing(Index1Y,$H2296,TRUE,_xll.ohTrigger(RecalcTrigger,Trigger1Y)),NA())</f>
        <v>1.0872179388512159E-2</v>
      </c>
      <c r="N2296" s="182">
        <f>IFERROR(_xll.qlIndexFixing(ONIndex1M,I2296,TRUE,_xll.ohTrigger(RecalcTrigger,Trigger1M)),NA())</f>
        <v>1.052684420688621E-2</v>
      </c>
      <c r="O2296" s="44">
        <f>IFERROR(_xll.qlIndexFixing(ONIndex3M,I2296,TRUE,_xll.ohTrigger(RecalcTrigger,Trigger3M)),NA())</f>
        <v>1.0725875036223798E-2</v>
      </c>
      <c r="P2296" s="44">
        <f>IFERROR(_xll.qlIndexFixing(ONIndex6M,I2296,TRUE,_xll.ohTrigger(RecalcTrigger,Trigger6M)),NA())</f>
        <v>1.083469781149482E-2</v>
      </c>
      <c r="Q2296" s="183">
        <f>IFERROR(_xll.qlIndexFixing(ONIndex1Y,I2296,TRUE,_xll.ohTrigger(RecalcTrigger,Trigger1Y)),NA())</f>
        <v>1.0989895128332705E-2</v>
      </c>
    </row>
    <row r="2297" spans="2:17" x14ac:dyDescent="0.2">
      <c r="B2297" s="39" t="s">
        <v>42</v>
      </c>
      <c r="D2297" s="42">
        <f>_xll.qlCalendarAdvance(Calendar,$D2296,B2297,"f",FALSE)</f>
        <v>55697</v>
      </c>
      <c r="E2297" s="177">
        <f>_xll.qlInterestRateIndexValueDate(IndexON,D2297)</f>
        <v>55697</v>
      </c>
      <c r="F2297" s="193">
        <f>IFERROR(_xll.qlIndexFixing(IndexON,D2297,TRUE,_xll.ohTrigger(RecalcTrigger,TriggerON)),NA())</f>
        <v>1.0502088607475812E-2</v>
      </c>
      <c r="H2297" s="42">
        <f>_xll.qlCalendarAdvance(Calendar,$H2296,B2297,"f",FALSE)</f>
        <v>55697</v>
      </c>
      <c r="I2297" s="177">
        <f>_xll.qlInterestRateIndexValueDate(Index1M,$H2297)</f>
        <v>55701</v>
      </c>
      <c r="J2297" s="182">
        <f>IFERROR(_xll.qlIndexFixing(Index1M,$H2297,TRUE,_xll.ohTrigger(RecalcTrigger,Trigger1M)),NA())</f>
        <v>1.051213683640344E-2</v>
      </c>
      <c r="K2297" s="44">
        <f>IFERROR(_xll.qlIndexFixing(Index3M,H2297,TRUE,_xll.ohTrigger(RecalcTrigger,Trigger3M)),NA())</f>
        <v>1.0692430158934436E-2</v>
      </c>
      <c r="L2297" s="44">
        <f>IFERROR(_xll.qlIndexFixing(Index6M,$H2297,TRUE,_xll.ohTrigger(RecalcTrigger,Trigger6M)),NA())</f>
        <v>1.0796817320115063E-2</v>
      </c>
      <c r="M2297" s="183">
        <f>IFERROR(_xll.qlIndexFixing(Index1Y,$H2297,TRUE,_xll.ohTrigger(RecalcTrigger,Trigger1Y)),NA())</f>
        <v>1.0865092038530965E-2</v>
      </c>
      <c r="N2297" s="182">
        <f>IFERROR(_xll.qlIndexFixing(ONIndex1M,I2297,TRUE,_xll.ohTrigger(RecalcTrigger,Trigger1M)),NA())</f>
        <v>1.0520104347095938E-2</v>
      </c>
      <c r="O2297" s="44">
        <f>IFERROR(_xll.qlIndexFixing(ONIndex3M,I2297,TRUE,_xll.ohTrigger(RecalcTrigger,Trigger3M)),NA())</f>
        <v>1.0719300492754158E-2</v>
      </c>
      <c r="P2297" s="44">
        <f>IFERROR(_xll.qlIndexFixing(ONIndex6M,I2297,TRUE,_xll.ohTrigger(RecalcTrigger,Trigger6M)),NA())</f>
        <v>1.0830057388728775E-2</v>
      </c>
      <c r="Q2297" s="183">
        <f>IFERROR(_xll.qlIndexFixing(ONIndex1Y,I2297,TRUE,_xll.ohTrigger(RecalcTrigger,Trigger1Y)),NA())</f>
        <v>1.0983242239852586E-2</v>
      </c>
    </row>
    <row r="2298" spans="2:17" x14ac:dyDescent="0.2">
      <c r="B2298" s="39" t="s">
        <v>42</v>
      </c>
      <c r="D2298" s="42">
        <f>_xll.qlCalendarAdvance(Calendar,$D2297,B2298,"f",FALSE)</f>
        <v>55704</v>
      </c>
      <c r="E2298" s="177">
        <f>_xll.qlInterestRateIndexValueDate(IndexON,D2298)</f>
        <v>55704</v>
      </c>
      <c r="F2298" s="193">
        <f>IFERROR(_xll.qlIndexFixing(IndexON,D2298,TRUE,_xll.ohTrigger(RecalcTrigger,TriggerON)),NA())</f>
        <v>1.049532089292704E-2</v>
      </c>
      <c r="H2298" s="42">
        <f>_xll.qlCalendarAdvance(Calendar,$H2297,B2298,"f",FALSE)</f>
        <v>55704</v>
      </c>
      <c r="I2298" s="177">
        <f>_xll.qlInterestRateIndexValueDate(Index1M,$H2298)</f>
        <v>55708</v>
      </c>
      <c r="J2298" s="182">
        <f>IFERROR(_xll.qlIndexFixing(Index1M,$H2298,TRUE,_xll.ohTrigger(RecalcTrigger,Trigger1M)),NA())</f>
        <v>1.0505347970051777E-2</v>
      </c>
      <c r="K2298" s="44">
        <f>IFERROR(_xll.qlIndexFixing(Index3M,H2298,TRUE,_xll.ohTrigger(RecalcTrigger,Trigger3M)),NA())</f>
        <v>1.0685730751543854E-2</v>
      </c>
      <c r="L2298" s="44">
        <f>IFERROR(_xll.qlIndexFixing(Index6M,$H2298,TRUE,_xll.ohTrigger(RecalcTrigger,Trigger6M)),NA())</f>
        <v>1.0791974669440707E-2</v>
      </c>
      <c r="M2298" s="183">
        <f>IFERROR(_xll.qlIndexFixing(Index1Y,$H2298,TRUE,_xll.ohTrigger(RecalcTrigger,Trigger1Y)),NA())</f>
        <v>1.0857990563142952E-2</v>
      </c>
      <c r="N2298" s="182">
        <f>IFERROR(_xll.qlIndexFixing(ONIndex1M,I2298,TRUE,_xll.ohTrigger(RecalcTrigger,Trigger1M)),NA())</f>
        <v>1.0513349428471486E-2</v>
      </c>
      <c r="O2298" s="44">
        <f>IFERROR(_xll.qlIndexFixing(ONIndex3M,I2298,TRUE,_xll.ohTrigger(RecalcTrigger,Trigger3M)),NA())</f>
        <v>1.0712711199403202E-2</v>
      </c>
      <c r="P2298" s="44">
        <f>IFERROR(_xll.qlIndexFixing(ONIndex6M,I2298,TRUE,_xll.ohTrigger(RecalcTrigger,Trigger6M)),NA())</f>
        <v>1.0825389686903719E-2</v>
      </c>
      <c r="Q2298" s="183">
        <f>IFERROR(_xll.qlIndexFixing(ONIndex1Y,I2298,TRUE,_xll.ohTrigger(RecalcTrigger,Trigger1Y)),NA())</f>
        <v>1.0976575679748635E-2</v>
      </c>
    </row>
    <row r="2299" spans="2:17" x14ac:dyDescent="0.2">
      <c r="B2299" s="39" t="s">
        <v>42</v>
      </c>
      <c r="D2299" s="42">
        <f>_xll.qlCalendarAdvance(Calendar,$D2298,B2299,"f",FALSE)</f>
        <v>55711</v>
      </c>
      <c r="E2299" s="177">
        <f>_xll.qlInterestRateIndexValueDate(IndexON,D2299)</f>
        <v>55711</v>
      </c>
      <c r="F2299" s="193">
        <f>IFERROR(_xll.qlIndexFixing(IndexON,D2299,TRUE,_xll.ohTrigger(RecalcTrigger,TriggerON)),NA())</f>
        <v>1.0488539147841536E-2</v>
      </c>
      <c r="H2299" s="42">
        <f>_xll.qlCalendarAdvance(Calendar,$H2298,B2299,"f",FALSE)</f>
        <v>55711</v>
      </c>
      <c r="I2299" s="177">
        <f>_xll.qlInterestRateIndexValueDate(Index1M,$H2299)</f>
        <v>55715</v>
      </c>
      <c r="J2299" s="182">
        <f>IFERROR(_xll.qlIndexFixing(Index1M,$H2299,TRUE,_xll.ohTrigger(RecalcTrigger,Trigger1M)),NA())</f>
        <v>1.0498544001336884E-2</v>
      </c>
      <c r="K2299" s="44">
        <f>IFERROR(_xll.qlIndexFixing(Index3M,H2299,TRUE,_xll.ohTrigger(RecalcTrigger,Trigger3M)),NA())</f>
        <v>1.067901646766975E-2</v>
      </c>
      <c r="L2299" s="44">
        <f>IFERROR(_xll.qlIndexFixing(Index6M,$H2299,TRUE,_xll.ohTrigger(RecalcTrigger,Trigger6M)),NA())</f>
        <v>1.0786896992868892E-2</v>
      </c>
      <c r="M2299" s="183">
        <f>IFERROR(_xll.qlIndexFixing(Index1Y,$H2299,TRUE,_xll.ohTrigger(RecalcTrigger,Trigger1Y)),NA())</f>
        <v>1.0850874948882074E-2</v>
      </c>
      <c r="N2299" s="182">
        <f>IFERROR(_xll.qlIndexFixing(ONIndex1M,I2299,TRUE,_xll.ohTrigger(RecalcTrigger,Trigger1M)),NA())</f>
        <v>1.0506579439182318E-2</v>
      </c>
      <c r="O2299" s="44">
        <f>IFERROR(_xll.qlIndexFixing(ONIndex3M,I2299,TRUE,_xll.ohTrigger(RecalcTrigger,Trigger3M)),NA())</f>
        <v>1.07061071425818E-2</v>
      </c>
      <c r="P2299" s="44">
        <f>IFERROR(_xll.qlIndexFixing(ONIndex6M,I2299,TRUE,_xll.ohTrigger(RecalcTrigger,Trigger6M)),NA())</f>
        <v>1.0820694658457697E-2</v>
      </c>
      <c r="Q2299" s="183">
        <f>IFERROR(_xll.qlIndexFixing(ONIndex1Y,I2299,TRUE,_xll.ohTrigger(RecalcTrigger,Trigger1Y)),NA())</f>
        <v>1.0969895434511656E-2</v>
      </c>
    </row>
    <row r="2300" spans="2:17" x14ac:dyDescent="0.2">
      <c r="B2300" s="39" t="s">
        <v>42</v>
      </c>
      <c r="D2300" s="42">
        <f>_xll.qlCalendarAdvance(Calendar,$D2299,B2300,"f",FALSE)</f>
        <v>55718</v>
      </c>
      <c r="E2300" s="177">
        <f>_xll.qlInterestRateIndexValueDate(IndexON,D2300)</f>
        <v>55718</v>
      </c>
      <c r="F2300" s="193">
        <f>IFERROR(_xll.qlIndexFixing(IndexON,D2300,TRUE,_xll.ohTrigger(RecalcTrigger,TriggerON)),NA())</f>
        <v>1.0481743362147355E-2</v>
      </c>
      <c r="H2300" s="42">
        <f>_xll.qlCalendarAdvance(Calendar,$H2299,B2300,"f",FALSE)</f>
        <v>55718</v>
      </c>
      <c r="I2300" s="177">
        <f>_xll.qlInterestRateIndexValueDate(Index1M,$H2300)</f>
        <v>55722</v>
      </c>
      <c r="J2300" s="182">
        <f>IFERROR(_xll.qlIndexFixing(Index1M,$H2300,TRUE,_xll.ohTrigger(RecalcTrigger,Trigger1M)),NA())</f>
        <v>1.0491724918291558E-2</v>
      </c>
      <c r="K2300" s="44">
        <f>IFERROR(_xll.qlIndexFixing(Index3M,H2300,TRUE,_xll.ohTrigger(RecalcTrigger,Trigger3M)),NA())</f>
        <v>1.067228729378555E-2</v>
      </c>
      <c r="L2300" s="44">
        <f>IFERROR(_xll.qlIndexFixing(Index6M,$H2300,TRUE,_xll.ohTrigger(RecalcTrigger,Trigger6M)),NA())</f>
        <v>1.0781791193691093E-2</v>
      </c>
      <c r="M2300" s="183">
        <f>IFERROR(_xll.qlIndexFixing(Index1Y,$H2300,TRUE,_xll.ohTrigger(RecalcTrigger,Trigger1Y)),NA())</f>
        <v>1.0843745182283591E-2</v>
      </c>
      <c r="N2300" s="182">
        <f>IFERROR(_xll.qlIndexFixing(ONIndex1M,I2300,TRUE,_xll.ohTrigger(RecalcTrigger,Trigger1M)),NA())</f>
        <v>1.0499794367158088E-2</v>
      </c>
      <c r="O2300" s="44">
        <f>IFERROR(_xll.qlIndexFixing(ONIndex3M,I2300,TRUE,_xll.ohTrigger(RecalcTrigger,Trigger3M)),NA())</f>
        <v>1.0699488308860694E-2</v>
      </c>
      <c r="P2300" s="44">
        <f>IFERROR(_xll.qlIndexFixing(ONIndex6M,I2300,TRUE,_xll.ohTrigger(RecalcTrigger,Trigger6M)),NA())</f>
        <v>1.0815972255668882E-2</v>
      </c>
      <c r="Q2300" s="183">
        <f>IFERROR(_xll.qlIndexFixing(ONIndex1Y,I2300,TRUE,_xll.ohTrigger(RecalcTrigger,Trigger1Y)),NA())</f>
        <v>1.0963201490632457E-2</v>
      </c>
    </row>
    <row r="2301" spans="2:17" x14ac:dyDescent="0.2">
      <c r="B2301" s="39" t="s">
        <v>42</v>
      </c>
      <c r="D2301" s="42">
        <f>_xll.qlCalendarAdvance(Calendar,$D2300,B2301,"f",FALSE)</f>
        <v>55725</v>
      </c>
      <c r="E2301" s="177">
        <f>_xll.qlInterestRateIndexValueDate(IndexON,D2301)</f>
        <v>55725</v>
      </c>
      <c r="F2301" s="193">
        <f>IFERROR(_xll.qlIndexFixing(IndexON,D2301,TRUE,_xll.ohTrigger(RecalcTrigger,TriggerON)),NA())</f>
        <v>1.0474933526252173E-2</v>
      </c>
      <c r="H2301" s="42">
        <f>_xll.qlCalendarAdvance(Calendar,$H2300,B2301,"f",FALSE)</f>
        <v>55725</v>
      </c>
      <c r="I2301" s="177">
        <f>_xll.qlInterestRateIndexValueDate(Index1M,$H2301)</f>
        <v>55729</v>
      </c>
      <c r="J2301" s="182">
        <f>IFERROR(_xll.qlIndexFixing(Index1M,$H2301,TRUE,_xll.ohTrigger(RecalcTrigger,Trigger1M)),NA())</f>
        <v>1.04848907089486E-2</v>
      </c>
      <c r="K2301" s="44">
        <f>IFERROR(_xll.qlIndexFixing(Index3M,H2301,TRUE,_xll.ohTrigger(RecalcTrigger,Trigger3M)),NA())</f>
        <v>1.0665543216368161E-2</v>
      </c>
      <c r="L2301" s="44">
        <f>IFERROR(_xll.qlIndexFixing(Index6M,$H2301,TRUE,_xll.ohTrigger(RecalcTrigger,Trigger6M)),NA())</f>
        <v>1.0776657224305387E-2</v>
      </c>
      <c r="M2301" s="183">
        <f>IFERROR(_xll.qlIndexFixing(Index1Y,$H2301,TRUE,_xll.ohTrigger(RecalcTrigger,Trigger1Y)),NA())</f>
        <v>1.0836601249883206E-2</v>
      </c>
      <c r="N2301" s="182">
        <f>IFERROR(_xll.qlIndexFixing(ONIndex1M,I2301,TRUE,_xll.ohTrigger(RecalcTrigger,Trigger1M)),NA())</f>
        <v>1.0492994200328454E-2</v>
      </c>
      <c r="O2301" s="44">
        <f>IFERROR(_xll.qlIndexFixing(ONIndex3M,I2301,TRUE,_xll.ohTrigger(RecalcTrigger,Trigger3M)),NA())</f>
        <v>1.0692854684490882E-2</v>
      </c>
      <c r="P2301" s="44">
        <f>IFERROR(_xll.qlIndexFixing(ONIndex6M,I2301,TRUE,_xll.ohTrigger(RecalcTrigger,Trigger6M)),NA())</f>
        <v>1.0811222431375E-2</v>
      </c>
      <c r="Q2301" s="183">
        <f>IFERROR(_xll.qlIndexFixing(ONIndex1Y,I2301,TRUE,_xll.ohTrigger(RecalcTrigger,Trigger1Y)),NA())</f>
        <v>1.0956493834282099E-2</v>
      </c>
    </row>
    <row r="2302" spans="2:17" x14ac:dyDescent="0.2">
      <c r="B2302" s="39" t="s">
        <v>42</v>
      </c>
      <c r="D2302" s="42">
        <f>_xll.qlCalendarAdvance(Calendar,$D2301,B2302,"f",FALSE)</f>
        <v>55732</v>
      </c>
      <c r="E2302" s="177">
        <f>_xll.qlInterestRateIndexValueDate(IndexON,D2302)</f>
        <v>55732</v>
      </c>
      <c r="F2302" s="193">
        <f>IFERROR(_xll.qlIndexFixing(IndexON,D2302,TRUE,_xll.ohTrigger(RecalcTrigger,TriggerON)),NA())</f>
        <v>1.0468109630084044E-2</v>
      </c>
      <c r="H2302" s="42">
        <f>_xll.qlCalendarAdvance(Calendar,$H2301,B2302,"f",FALSE)</f>
        <v>55732</v>
      </c>
      <c r="I2302" s="177">
        <f>_xll.qlInterestRateIndexValueDate(Index1M,$H2302)</f>
        <v>55736</v>
      </c>
      <c r="J2302" s="182">
        <f>IFERROR(_xll.qlIndexFixing(Index1M,$H2302,TRUE,_xll.ohTrigger(RecalcTrigger,Trigger1M)),NA())</f>
        <v>1.0478041361335649E-2</v>
      </c>
      <c r="K2302" s="44">
        <f>IFERROR(_xll.qlIndexFixing(Index3M,H2302,TRUE,_xll.ohTrigger(RecalcTrigger,Trigger3M)),NA())</f>
        <v>1.0658784221892748E-2</v>
      </c>
      <c r="L2302" s="44">
        <f>IFERROR(_xll.qlIndexFixing(Index6M,$H2302,TRUE,_xll.ohTrigger(RecalcTrigger,Trigger6M)),NA())</f>
        <v>1.0771495037114633E-2</v>
      </c>
      <c r="M2302" s="183">
        <f>IFERROR(_xll.qlIndexFixing(Index1Y,$H2302,TRUE,_xll.ohTrigger(RecalcTrigger,Trigger1Y)),NA())</f>
        <v>1.0829443138218375E-2</v>
      </c>
      <c r="N2302" s="182">
        <f>IFERROR(_xll.qlIndexFixing(ONIndex1M,I2302,TRUE,_xll.ohTrigger(RecalcTrigger,Trigger1M)),NA())</f>
        <v>1.0486178926862877E-2</v>
      </c>
      <c r="O2302" s="44">
        <f>IFERROR(_xll.qlIndexFixing(ONIndex3M,I2302,TRUE,_xll.ohTrigger(RecalcTrigger,Trigger3M)),NA())</f>
        <v>1.0686206256043107E-2</v>
      </c>
      <c r="P2302" s="44">
        <f>IFERROR(_xll.qlIndexFixing(ONIndex6M,I2302,TRUE,_xll.ohTrigger(RecalcTrigger,Trigger6M)),NA())</f>
        <v>1.0806445137454546E-2</v>
      </c>
      <c r="Q2302" s="183">
        <f>IFERROR(_xll.qlIndexFixing(ONIndex1Y,I2302,TRUE,_xll.ohTrigger(RecalcTrigger,Trigger1Y)),NA())</f>
        <v>1.0949772451951389E-2</v>
      </c>
    </row>
    <row r="2303" spans="2:17" x14ac:dyDescent="0.2">
      <c r="B2303" s="39" t="s">
        <v>42</v>
      </c>
      <c r="D2303" s="42">
        <f>_xll.qlCalendarAdvance(Calendar,$D2302,B2303,"f",FALSE)</f>
        <v>55739</v>
      </c>
      <c r="E2303" s="177">
        <f>_xll.qlInterestRateIndexValueDate(IndexON,D2303)</f>
        <v>55739</v>
      </c>
      <c r="F2303" s="193">
        <f>IFERROR(_xll.qlIndexFixing(IndexON,D2303,TRUE,_xll.ohTrigger(RecalcTrigger,TriggerON)),NA())</f>
        <v>1.0461271663810834E-2</v>
      </c>
      <c r="H2303" s="42">
        <f>_xll.qlCalendarAdvance(Calendar,$H2302,B2303,"f",FALSE)</f>
        <v>55739</v>
      </c>
      <c r="I2303" s="177">
        <f>_xll.qlInterestRateIndexValueDate(Index1M,$H2303)</f>
        <v>55743</v>
      </c>
      <c r="J2303" s="182">
        <f>IFERROR(_xll.qlIndexFixing(Index1M,$H2303,TRUE,_xll.ohTrigger(RecalcTrigger,Trigger1M)),NA())</f>
        <v>1.047117686349066E-2</v>
      </c>
      <c r="K2303" s="44">
        <f>IFERROR(_xll.qlIndexFixing(Index3M,H2303,TRUE,_xll.ohTrigger(RecalcTrigger,Trigger3M)),NA())</f>
        <v>1.0652010296832739E-2</v>
      </c>
      <c r="L2303" s="44">
        <f>IFERROR(_xll.qlIndexFixing(Index6M,$H2303,TRUE,_xll.ohTrigger(RecalcTrigger,Trigger6M)),NA())</f>
        <v>1.0766304584518212E-2</v>
      </c>
      <c r="M2303" s="183">
        <f>IFERROR(_xll.qlIndexFixing(Index1Y,$H2303,TRUE,_xll.ohTrigger(RecalcTrigger,Trigger1Y)),NA())</f>
        <v>1.082227083382655E-2</v>
      </c>
      <c r="N2303" s="182">
        <f>IFERROR(_xll.qlIndexFixing(ONIndex1M,I2303,TRUE,_xll.ohTrigger(RecalcTrigger,Trigger1M)),NA())</f>
        <v>1.0479348534691013E-2</v>
      </c>
      <c r="O2303" s="44">
        <f>IFERROR(_xll.qlIndexFixing(ONIndex3M,I2303,TRUE,_xll.ohTrigger(RecalcTrigger,Trigger3M)),NA())</f>
        <v>1.0679543009928238E-2</v>
      </c>
      <c r="P2303" s="44">
        <f>IFERROR(_xll.qlIndexFixing(ONIndex6M,I2303,TRUE,_xll.ohTrigger(RecalcTrigger,Trigger6M)),NA())</f>
        <v>1.0801640326825179E-2</v>
      </c>
      <c r="Q2303" s="183">
        <f>IFERROR(_xll.qlIndexFixing(ONIndex1Y,I2303,TRUE,_xll.ohTrigger(RecalcTrigger,Trigger1Y)),NA())</f>
        <v>1.0943037329971261E-2</v>
      </c>
    </row>
    <row r="2304" spans="2:17" x14ac:dyDescent="0.2">
      <c r="B2304" s="39" t="s">
        <v>42</v>
      </c>
      <c r="D2304" s="42">
        <f>_xll.qlCalendarAdvance(Calendar,$D2303,B2304,"f",FALSE)</f>
        <v>55746</v>
      </c>
      <c r="E2304" s="177">
        <f>_xll.qlInterestRateIndexValueDate(IndexON,D2304)</f>
        <v>55746</v>
      </c>
      <c r="F2304" s="193">
        <f>IFERROR(_xll.qlIndexFixing(IndexON,D2304,TRUE,_xll.ohTrigger(RecalcTrigger,TriggerON)),NA())</f>
        <v>1.0454419617280664E-2</v>
      </c>
      <c r="H2304" s="42">
        <f>_xll.qlCalendarAdvance(Calendar,$H2303,B2304,"f",FALSE)</f>
        <v>55746</v>
      </c>
      <c r="I2304" s="177">
        <f>_xll.qlInterestRateIndexValueDate(Index1M,$H2304)</f>
        <v>55750</v>
      </c>
      <c r="J2304" s="182">
        <f>IFERROR(_xll.qlIndexFixing(Index1M,$H2304,TRUE,_xll.ohTrigger(RecalcTrigger,Trigger1M)),NA())</f>
        <v>1.046429720343612E-2</v>
      </c>
      <c r="K2304" s="44">
        <f>IFERROR(_xll.qlIndexFixing(Index3M,H2304,TRUE,_xll.ohTrigger(RecalcTrigger,Trigger3M)),NA())</f>
        <v>1.0645221427667648E-2</v>
      </c>
      <c r="L2304" s="44">
        <f>IFERROR(_xll.qlIndexFixing(Index6M,$H2304,TRUE,_xll.ohTrigger(RecalcTrigger,Trigger6M)),NA())</f>
        <v>1.0761085818923322E-2</v>
      </c>
      <c r="M2304" s="183">
        <f>IFERROR(_xll.qlIndexFixing(Index1Y,$H2304,TRUE,_xll.ohTrigger(RecalcTrigger,Trigger1Y)),NA())</f>
        <v>1.0815084323247594E-2</v>
      </c>
      <c r="N2304" s="182">
        <f>IFERROR(_xll.qlIndexFixing(ONIndex1M,I2304,TRUE,_xll.ohTrigger(RecalcTrigger,Trigger1M)),NA())</f>
        <v>1.047250301190239E-2</v>
      </c>
      <c r="O2304" s="44">
        <f>IFERROR(_xll.qlIndexFixing(ONIndex3M,I2304,TRUE,_xll.ohTrigger(RecalcTrigger,Trigger3M)),NA())</f>
        <v>1.0672864932557147E-2</v>
      </c>
      <c r="P2304" s="44">
        <f>IFERROR(_xll.qlIndexFixing(ONIndex6M,I2304,TRUE,_xll.ohTrigger(RecalcTrigger,Trigger6M)),NA())</f>
        <v>1.0796807951765075E-2</v>
      </c>
      <c r="Q2304" s="183">
        <f>IFERROR(_xll.qlIndexFixing(ONIndex1Y,I2304,TRUE,_xll.ohTrigger(RecalcTrigger,Trigger1Y)),NA())</f>
        <v>1.0936288454832521E-2</v>
      </c>
    </row>
    <row r="2305" spans="2:17" x14ac:dyDescent="0.2">
      <c r="B2305" s="39" t="s">
        <v>42</v>
      </c>
      <c r="D2305" s="42">
        <f>_xll.qlCalendarAdvance(Calendar,$D2304,B2305,"f",FALSE)</f>
        <v>55753</v>
      </c>
      <c r="E2305" s="177">
        <f>_xll.qlInterestRateIndexValueDate(IndexON,D2305)</f>
        <v>55753</v>
      </c>
      <c r="F2305" s="193">
        <f>IFERROR(_xll.qlIndexFixing(IndexON,D2305,TRUE,_xll.ohTrigger(RecalcTrigger,TriggerON)),NA())</f>
        <v>1.0447553480981142E-2</v>
      </c>
      <c r="H2305" s="42">
        <f>_xll.qlCalendarAdvance(Calendar,$H2304,B2305,"f",FALSE)</f>
        <v>55753</v>
      </c>
      <c r="I2305" s="177">
        <f>_xll.qlInterestRateIndexValueDate(Index1M,$H2305)</f>
        <v>55757</v>
      </c>
      <c r="J2305" s="182">
        <f>IFERROR(_xll.qlIndexFixing(Index1M,$H2305,TRUE,_xll.ohTrigger(RecalcTrigger,Trigger1M)),NA())</f>
        <v>1.045740236921514E-2</v>
      </c>
      <c r="K2305" s="44">
        <f>IFERROR(_xll.qlIndexFixing(Index3M,H2305,TRUE,_xll.ohTrigger(RecalcTrigger,Trigger3M)),NA())</f>
        <v>1.063841760087177E-2</v>
      </c>
      <c r="L2305" s="44">
        <f>IFERROR(_xll.qlIndexFixing(Index6M,$H2305,TRUE,_xll.ohTrigger(RecalcTrigger,Trigger6M)),NA())</f>
        <v>1.0755838692734995E-2</v>
      </c>
      <c r="M2305" s="183">
        <f>IFERROR(_xll.qlIndexFixing(Index1Y,$H2305,TRUE,_xll.ohTrigger(RecalcTrigger,Trigger1Y)),NA())</f>
        <v>1.0807883593020932E-2</v>
      </c>
      <c r="N2305" s="182">
        <f>IFERROR(_xll.qlIndexFixing(ONIndex1M,I2305,TRUE,_xll.ohTrigger(RecalcTrigger,Trigger1M)),NA())</f>
        <v>1.0465642346506598E-2</v>
      </c>
      <c r="O2305" s="44">
        <f>IFERROR(_xll.qlIndexFixing(ONIndex3M,I2305,TRUE,_xll.ohTrigger(RecalcTrigger,Trigger3M)),NA())</f>
        <v>1.0666172010340702E-2</v>
      </c>
      <c r="P2305" s="44">
        <f>IFERROR(_xll.qlIndexFixing(ONIndex6M,I2305,TRUE,_xll.ohTrigger(RecalcTrigger,Trigger6M)),NA())</f>
        <v>1.0791947964632342E-2</v>
      </c>
      <c r="Q2305" s="183">
        <f>IFERROR(_xll.qlIndexFixing(ONIndex1Y,I2305,TRUE,_xll.ohTrigger(RecalcTrigger,Trigger1Y)),NA())</f>
        <v>1.0929525812866103E-2</v>
      </c>
    </row>
    <row r="2306" spans="2:17" x14ac:dyDescent="0.2">
      <c r="B2306" s="39" t="s">
        <v>42</v>
      </c>
      <c r="D2306" s="42">
        <f>_xll.qlCalendarAdvance(Calendar,$D2305,B2306,"f",FALSE)</f>
        <v>55760</v>
      </c>
      <c r="E2306" s="177">
        <f>_xll.qlInterestRateIndexValueDate(IndexON,D2306)</f>
        <v>55760</v>
      </c>
      <c r="F2306" s="193">
        <f>IFERROR(_xll.qlIndexFixing(IndexON,D2306,TRUE,_xll.ohTrigger(RecalcTrigger,TriggerON)),NA())</f>
        <v>1.0440673244600518E-2</v>
      </c>
      <c r="H2306" s="42">
        <f>_xll.qlCalendarAdvance(Calendar,$H2305,B2306,"f",FALSE)</f>
        <v>55760</v>
      </c>
      <c r="I2306" s="177">
        <f>_xll.qlInterestRateIndexValueDate(Index1M,$H2306)</f>
        <v>55764</v>
      </c>
      <c r="J2306" s="182">
        <f>IFERROR(_xll.qlIndexFixing(Index1M,$H2306,TRUE,_xll.ohTrigger(RecalcTrigger,Trigger1M)),NA())</f>
        <v>1.0450835562281213E-2</v>
      </c>
      <c r="K2306" s="44">
        <f>IFERROR(_xll.qlIndexFixing(Index3M,H2306,TRUE,_xll.ohTrigger(RecalcTrigger,Trigger3M)),NA())</f>
        <v>1.0631931831920655E-2</v>
      </c>
      <c r="L2306" s="44">
        <f>IFERROR(_xll.qlIndexFixing(Index6M,$H2306,TRUE,_xll.ohTrigger(RecalcTrigger,Trigger6M)),NA())</f>
        <v>1.0751015770225667E-2</v>
      </c>
      <c r="M2306" s="183">
        <f>IFERROR(_xll.qlIndexFixing(Index1Y,$H2306,TRUE,_xll.ohTrigger(RecalcTrigger,Trigger1Y)),NA())</f>
        <v>1.0800668629687524E-2</v>
      </c>
      <c r="N2306" s="182">
        <f>IFERROR(_xll.qlIndexFixing(ONIndex1M,I2306,TRUE,_xll.ohTrigger(RecalcTrigger,Trigger1M)),NA())</f>
        <v>1.0458766526433294E-2</v>
      </c>
      <c r="O2306" s="44">
        <f>IFERROR(_xll.qlIndexFixing(ONIndex3M,I2306,TRUE,_xll.ohTrigger(RecalcTrigger,Trigger3M)),NA())</f>
        <v>1.0659464229769711E-2</v>
      </c>
      <c r="P2306" s="44">
        <f>IFERROR(_xll.qlIndexFixing(ONIndex6M,I2306,TRUE,_xll.ohTrigger(RecalcTrigger,Trigger6M)),NA())</f>
        <v>1.0787060317944963E-2</v>
      </c>
      <c r="Q2306" s="183">
        <f>IFERROR(_xll.qlIndexFixing(ONIndex1Y,I2306,TRUE,_xll.ohTrigger(RecalcTrigger,Trigger1Y)),NA())</f>
        <v>1.0922749390323006E-2</v>
      </c>
    </row>
    <row r="2307" spans="2:17" x14ac:dyDescent="0.2">
      <c r="B2307" s="39" t="s">
        <v>42</v>
      </c>
      <c r="D2307" s="42">
        <f>_xll.qlCalendarAdvance(Calendar,$D2306,B2307,"f",FALSE)</f>
        <v>55767</v>
      </c>
      <c r="E2307" s="177">
        <f>_xll.qlInterestRateIndexValueDate(IndexON,D2307)</f>
        <v>55767</v>
      </c>
      <c r="F2307" s="193">
        <f>IFERROR(_xll.qlIndexFixing(IndexON,D2307,TRUE,_xll.ohTrigger(RecalcTrigger,TriggerON)),NA())</f>
        <v>1.0433778898386592E-2</v>
      </c>
      <c r="H2307" s="42">
        <f>_xll.qlCalendarAdvance(Calendar,$H2306,B2307,"f",FALSE)</f>
        <v>55767</v>
      </c>
      <c r="I2307" s="177">
        <f>_xll.qlInterestRateIndexValueDate(Index1M,$H2307)</f>
        <v>55771</v>
      </c>
      <c r="J2307" s="182">
        <f>IFERROR(_xll.qlIndexFixing(Index1M,$H2307,TRUE,_xll.ohTrigger(RecalcTrigger,Trigger1M)),NA())</f>
        <v>1.0443911631266012E-2</v>
      </c>
      <c r="K2307" s="44">
        <f>IFERROR(_xll.qlIndexFixing(Index3M,H2307,TRUE,_xll.ohTrigger(RecalcTrigger,Trigger3M)),NA())</f>
        <v>1.062509932364282E-2</v>
      </c>
      <c r="L2307" s="44">
        <f>IFERROR(_xll.qlIndexFixing(Index6M,$H2307,TRUE,_xll.ohTrigger(RecalcTrigger,Trigger6M)),NA())</f>
        <v>1.0745716193423653E-2</v>
      </c>
      <c r="M2307" s="183">
        <f>IFERROR(_xll.qlIndexFixing(Index1Y,$H2307,TRUE,_xll.ohTrigger(RecalcTrigger,Trigger1Y)),NA())</f>
        <v>1.0793439419790074E-2</v>
      </c>
      <c r="N2307" s="182">
        <f>IFERROR(_xll.qlIndexFixing(ONIndex1M,I2307,TRUE,_xll.ohTrigger(RecalcTrigger,Trigger1M)),NA())</f>
        <v>1.045187553985194E-2</v>
      </c>
      <c r="O2307" s="44">
        <f>IFERROR(_xll.qlIndexFixing(ONIndex3M,I2307,TRUE,_xll.ohTrigger(RecalcTrigger,Trigger3M)),NA())</f>
        <v>1.0652741577255043E-2</v>
      </c>
      <c r="P2307" s="44">
        <f>IFERROR(_xll.qlIndexFixing(ONIndex6M,I2307,TRUE,_xll.ohTrigger(RecalcTrigger,Trigger6M)),NA())</f>
        <v>1.0782144964140983E-2</v>
      </c>
      <c r="Q2307" s="183">
        <f>IFERROR(_xll.qlIndexFixing(ONIndex1Y,I2307,TRUE,_xll.ohTrigger(RecalcTrigger,Trigger1Y)),NA())</f>
        <v>1.0915959173694034E-2</v>
      </c>
    </row>
    <row r="2308" spans="2:17" x14ac:dyDescent="0.2">
      <c r="B2308" s="39" t="s">
        <v>42</v>
      </c>
      <c r="D2308" s="42">
        <f>_xll.qlCalendarAdvance(Calendar,$D2307,B2308,"f",FALSE)</f>
        <v>55774</v>
      </c>
      <c r="E2308" s="177">
        <f>_xll.qlInterestRateIndexValueDate(IndexON,D2308)</f>
        <v>55774</v>
      </c>
      <c r="F2308" s="193">
        <f>IFERROR(_xll.qlIndexFixing(IndexON,D2308,TRUE,_xll.ohTrigger(RecalcTrigger,TriggerON)),NA())</f>
        <v>1.0426870432587165E-2</v>
      </c>
      <c r="H2308" s="42">
        <f>_xll.qlCalendarAdvance(Calendar,$H2307,B2308,"f",FALSE)</f>
        <v>55774</v>
      </c>
      <c r="I2308" s="177">
        <f>_xll.qlInterestRateIndexValueDate(Index1M,$H2308)</f>
        <v>55778</v>
      </c>
      <c r="J2308" s="182">
        <f>IFERROR(_xll.qlIndexFixing(Index1M,$H2308,TRUE,_xll.ohTrigger(RecalcTrigger,Trigger1M)),NA())</f>
        <v>1.0436972491339347E-2</v>
      </c>
      <c r="K2308" s="44">
        <f>IFERROR(_xll.qlIndexFixing(Index3M,H2308,TRUE,_xll.ohTrigger(RecalcTrigger,Trigger3M)),NA())</f>
        <v>1.0618251818442599E-2</v>
      </c>
      <c r="L2308" s="44">
        <f>IFERROR(_xll.qlIndexFixing(Index6M,$H2308,TRUE,_xll.ohTrigger(RecalcTrigger,Trigger6M)),NA())</f>
        <v>1.0740388121595081E-2</v>
      </c>
      <c r="M2308" s="183">
        <f>IFERROR(_xll.qlIndexFixing(Index1Y,$H2308,TRUE,_xll.ohTrigger(RecalcTrigger,Trigger1Y)),NA())</f>
        <v>1.078619594987108E-2</v>
      </c>
      <c r="N2308" s="182">
        <f>IFERROR(_xll.qlIndexFixing(ONIndex1M,I2308,TRUE,_xll.ohTrigger(RecalcTrigger,Trigger1M)),NA())</f>
        <v>1.044496937453232E-2</v>
      </c>
      <c r="O2308" s="44">
        <f>IFERROR(_xll.qlIndexFixing(ONIndex3M,I2308,TRUE,_xll.ohTrigger(RecalcTrigger,Trigger3M)),NA())</f>
        <v>1.0646004039207568E-2</v>
      </c>
      <c r="P2308" s="44">
        <f>IFERROR(_xll.qlIndexFixing(ONIndex6M,I2308,TRUE,_xll.ohTrigger(RecalcTrigger,Trigger6M)),NA())</f>
        <v>1.0777201855658447E-2</v>
      </c>
      <c r="Q2308" s="183">
        <f>IFERROR(_xll.qlIndexFixing(ONIndex1Y,I2308,TRUE,_xll.ohTrigger(RecalcTrigger,Trigger1Y)),NA())</f>
        <v>1.0909155149469996E-2</v>
      </c>
    </row>
    <row r="2309" spans="2:17" x14ac:dyDescent="0.2">
      <c r="B2309" s="39" t="s">
        <v>42</v>
      </c>
      <c r="D2309" s="42">
        <f>_xll.qlCalendarAdvance(Calendar,$D2308,B2309,"f",FALSE)</f>
        <v>55781</v>
      </c>
      <c r="E2309" s="177">
        <f>_xll.qlInterestRateIndexValueDate(IndexON,D2309)</f>
        <v>55781</v>
      </c>
      <c r="F2309" s="193">
        <f>IFERROR(_xll.qlIndexFixing(IndexON,D2309,TRUE,_xll.ohTrigger(RecalcTrigger,TriggerON)),NA())</f>
        <v>1.0419947837130294E-2</v>
      </c>
      <c r="H2309" s="42">
        <f>_xll.qlCalendarAdvance(Calendar,$H2308,B2309,"f",FALSE)</f>
        <v>55781</v>
      </c>
      <c r="I2309" s="177">
        <f>_xll.qlInterestRateIndexValueDate(Index1M,$H2309)</f>
        <v>55785</v>
      </c>
      <c r="J2309" s="182">
        <f>IFERROR(_xll.qlIndexFixing(Index1M,$H2309,TRUE,_xll.ohTrigger(RecalcTrigger,Trigger1M)),NA())</f>
        <v>1.043001813054012E-2</v>
      </c>
      <c r="K2309" s="44">
        <f>IFERROR(_xll.qlIndexFixing(Index3M,H2309,TRUE,_xll.ohTrigger(RecalcTrigger,Trigger3M)),NA())</f>
        <v>1.0611389302797623E-2</v>
      </c>
      <c r="L2309" s="44">
        <f>IFERROR(_xll.qlIndexFixing(Index6M,$H2309,TRUE,_xll.ohTrigger(RecalcTrigger,Trigger6M)),NA())</f>
        <v>1.0735031507152524E-2</v>
      </c>
      <c r="M2309" s="183">
        <f>IFERROR(_xll.qlIndexFixing(Index1Y,$H2309,TRUE,_xll.ohTrigger(RecalcTrigger,Trigger1Y)),NA())</f>
        <v>1.0778938206474782E-2</v>
      </c>
      <c r="N2309" s="182">
        <f>IFERROR(_xll.qlIndexFixing(ONIndex1M,I2309,TRUE,_xll.ohTrigger(RecalcTrigger,Trigger1M)),NA())</f>
        <v>1.0438048018723833E-2</v>
      </c>
      <c r="O2309" s="44">
        <f>IFERROR(_xll.qlIndexFixing(ONIndex3M,I2309,TRUE,_xll.ohTrigger(RecalcTrigger,Trigger3M)),NA())</f>
        <v>1.0639251602118094E-2</v>
      </c>
      <c r="P2309" s="44">
        <f>IFERROR(_xll.qlIndexFixing(ONIndex6M,I2309,TRUE,_xll.ohTrigger(RecalcTrigger,Trigger6M)),NA())</f>
        <v>1.0772230944935401E-2</v>
      </c>
      <c r="Q2309" s="183">
        <f>IFERROR(_xll.qlIndexFixing(ONIndex1Y,I2309,TRUE,_xll.ohTrigger(RecalcTrigger,Trigger1Y)),NA())</f>
        <v>1.0902337303821952E-2</v>
      </c>
    </row>
    <row r="2310" spans="2:17" x14ac:dyDescent="0.2">
      <c r="B2310" s="39" t="s">
        <v>42</v>
      </c>
      <c r="D2310" s="42">
        <f>_xll.qlCalendarAdvance(Calendar,$D2309,B2310,"f",FALSE)</f>
        <v>55788</v>
      </c>
      <c r="E2310" s="177">
        <f>_xll.qlInterestRateIndexValueDate(IndexON,D2310)</f>
        <v>55788</v>
      </c>
      <c r="F2310" s="193">
        <f>IFERROR(_xll.qlIndexFixing(IndexON,D2310,TRUE,_xll.ohTrigger(RecalcTrigger,TriggerON)),NA())</f>
        <v>1.0413011102103908E-2</v>
      </c>
      <c r="H2310" s="42">
        <f>_xll.qlCalendarAdvance(Calendar,$H2309,B2310,"f",FALSE)</f>
        <v>55788</v>
      </c>
      <c r="I2310" s="177">
        <f>_xll.qlInterestRateIndexValueDate(Index1M,$H2310)</f>
        <v>55792</v>
      </c>
      <c r="J2310" s="182">
        <f>IFERROR(_xll.qlIndexFixing(Index1M,$H2310,TRUE,_xll.ohTrigger(RecalcTrigger,Trigger1M)),NA())</f>
        <v>1.0422700166697132E-2</v>
      </c>
      <c r="K2310" s="44">
        <f>IFERROR(_xll.qlIndexFixing(Index3M,H2310,TRUE,_xll.ohTrigger(RecalcTrigger,Trigger3M)),NA())</f>
        <v>1.0604173629126584E-2</v>
      </c>
      <c r="L2310" s="44">
        <f>IFERROR(_xll.qlIndexFixing(Index6M,$H2310,TRUE,_xll.ohTrigger(RecalcTrigger,Trigger6M)),NA())</f>
        <v>1.0729646302511624E-2</v>
      </c>
      <c r="M2310" s="183">
        <f>IFERROR(_xll.qlIndexFixing(Index1Y,$H2310,TRUE,_xll.ohTrigger(RecalcTrigger,Trigger1Y)),NA())</f>
        <v>1.0771666176146517E-2</v>
      </c>
      <c r="N2310" s="182">
        <f>IFERROR(_xll.qlIndexFixing(ONIndex1M,I2310,TRUE,_xll.ohTrigger(RecalcTrigger,Trigger1M)),NA())</f>
        <v>1.0431111460276199E-2</v>
      </c>
      <c r="O2310" s="44">
        <f>IFERROR(_xll.qlIndexFixing(ONIndex3M,I2310,TRUE,_xll.ohTrigger(RecalcTrigger,Trigger3M)),NA())</f>
        <v>1.0632484252317553E-2</v>
      </c>
      <c r="P2310" s="44">
        <f>IFERROR(_xll.qlIndexFixing(ONIndex6M,I2310,TRUE,_xll.ohTrigger(RecalcTrigger,Trigger6M)),NA())</f>
        <v>1.0767232184409892E-2</v>
      </c>
      <c r="Q2310" s="183">
        <f>IFERROR(_xll.qlIndexFixing(ONIndex1Y,I2310,TRUE,_xll.ohTrigger(RecalcTrigger,Trigger1Y)),NA())</f>
        <v>1.0895505623320645E-2</v>
      </c>
    </row>
    <row r="2311" spans="2:17" x14ac:dyDescent="0.2">
      <c r="B2311" s="39" t="s">
        <v>42</v>
      </c>
      <c r="D2311" s="42">
        <f>_xll.qlCalendarAdvance(Calendar,$D2310,B2311,"f",FALSE)</f>
        <v>55795</v>
      </c>
      <c r="E2311" s="177">
        <f>_xll.qlInterestRateIndexValueDate(IndexON,D2311)</f>
        <v>55795</v>
      </c>
      <c r="F2311" s="193">
        <f>IFERROR(_xll.qlIndexFixing(IndexON,D2311,TRUE,_xll.ohTrigger(RecalcTrigger,TriggerON)),NA())</f>
        <v>1.0406060217516E-2</v>
      </c>
      <c r="H2311" s="42">
        <f>_xll.qlCalendarAdvance(Calendar,$H2310,B2311,"f",FALSE)</f>
        <v>55795</v>
      </c>
      <c r="I2311" s="177">
        <f>_xll.qlInterestRateIndexValueDate(Index1M,$H2311)</f>
        <v>55799</v>
      </c>
      <c r="J2311" s="182">
        <f>IFERROR(_xll.qlIndexFixing(Index1M,$H2311,TRUE,_xll.ohTrigger(RecalcTrigger,Trigger1M)),NA())</f>
        <v>1.04157140361405E-2</v>
      </c>
      <c r="K2311" s="44">
        <f>IFERROR(_xll.qlIndexFixing(Index3M,H2311,TRUE,_xll.ohTrigger(RecalcTrigger,Trigger3M)),NA())</f>
        <v>1.0597279772566193E-2</v>
      </c>
      <c r="L2311" s="44">
        <f>IFERROR(_xll.qlIndexFixing(Index6M,$H2311,TRUE,_xll.ohTrigger(RecalcTrigger,Trigger6M)),NA())</f>
        <v>1.0723995187958113E-2</v>
      </c>
      <c r="M2311" s="183">
        <f>IFERROR(_xll.qlIndexFixing(Index1Y,$H2311,TRUE,_xll.ohTrigger(RecalcTrigger,Trigger1Y)),NA())</f>
        <v>1.0764379845431842E-2</v>
      </c>
      <c r="N2311" s="182">
        <f>IFERROR(_xll.qlIndexFixing(ONIndex1M,I2311,TRUE,_xll.ohTrigger(RecalcTrigger,Trigger1M)),NA())</f>
        <v>1.042415968735888E-2</v>
      </c>
      <c r="O2311" s="44">
        <f>IFERROR(_xll.qlIndexFixing(ONIndex3M,I2311,TRUE,_xll.ohTrigger(RecalcTrigger,Trigger3M)),NA())</f>
        <v>1.0625701976536561E-2</v>
      </c>
      <c r="P2311" s="44">
        <f>IFERROR(_xll.qlIndexFixing(ONIndex6M,I2311,TRUE,_xll.ohTrigger(RecalcTrigger,Trigger6M)),NA())</f>
        <v>1.0762205526679836E-2</v>
      </c>
      <c r="Q2311" s="183">
        <f>IFERROR(_xll.qlIndexFixing(ONIndex1Y,I2311,TRUE,_xll.ohTrigger(RecalcTrigger,Trigger1Y)),NA())</f>
        <v>1.0888660094137137E-2</v>
      </c>
    </row>
    <row r="2312" spans="2:17" x14ac:dyDescent="0.2">
      <c r="B2312" s="39" t="s">
        <v>42</v>
      </c>
      <c r="D2312" s="42">
        <f>_xll.qlCalendarAdvance(Calendar,$D2311,B2312,"f",FALSE)</f>
        <v>55802</v>
      </c>
      <c r="E2312" s="177">
        <f>_xll.qlInterestRateIndexValueDate(IndexON,D2312)</f>
        <v>55802</v>
      </c>
      <c r="F2312" s="193">
        <f>IFERROR(_xll.qlIndexFixing(IndexON,D2312,TRUE,_xll.ohTrigger(RecalcTrigger,TriggerON)),NA())</f>
        <v>1.0399095173854178E-2</v>
      </c>
      <c r="H2312" s="42">
        <f>_xll.qlCalendarAdvance(Calendar,$H2311,B2312,"f",FALSE)</f>
        <v>55802</v>
      </c>
      <c r="I2312" s="177">
        <f>_xll.qlInterestRateIndexValueDate(Index1M,$H2312)</f>
        <v>55806</v>
      </c>
      <c r="J2312" s="182">
        <f>IFERROR(_xll.qlIndexFixing(Index1M,$H2312,TRUE,_xll.ohTrigger(RecalcTrigger,Trigger1M)),NA())</f>
        <v>1.0408712647639281E-2</v>
      </c>
      <c r="K2312" s="44">
        <f>IFERROR(_xll.qlIndexFixing(Index3M,H2312,TRUE,_xll.ohTrigger(RecalcTrigger,Trigger3M)),NA())</f>
        <v>1.0590370863717691E-2</v>
      </c>
      <c r="L2312" s="44">
        <f>IFERROR(_xll.qlIndexFixing(Index6M,$H2312,TRUE,_xll.ohTrigger(RecalcTrigger,Trigger6M)),NA())</f>
        <v>1.0718789932300464E-2</v>
      </c>
      <c r="M2312" s="183">
        <f>IFERROR(_xll.qlIndexFixing(Index1Y,$H2312,TRUE,_xll.ohTrigger(RecalcTrigger,Trigger1Y)),NA())</f>
        <v>1.0757079200878285E-2</v>
      </c>
      <c r="N2312" s="182">
        <f>IFERROR(_xll.qlIndexFixing(ONIndex1M,I2312,TRUE,_xll.ohTrigger(RecalcTrigger,Trigger1M)),NA())</f>
        <v>1.0417192687901533E-2</v>
      </c>
      <c r="O2312" s="44">
        <f>IFERROR(_xll.qlIndexFixing(ONIndex3M,I2312,TRUE,_xll.ohTrigger(RecalcTrigger,Trigger3M)),NA())</f>
        <v>1.0618904760866243E-2</v>
      </c>
      <c r="P2312" s="44">
        <f>IFERROR(_xll.qlIndexFixing(ONIndex6M,I2312,TRUE,_xll.ohTrigger(RecalcTrigger,Trigger6M)),NA())</f>
        <v>1.0757150923863534E-2</v>
      </c>
      <c r="Q2312" s="183">
        <f>IFERROR(_xll.qlIndexFixing(ONIndex1Y,I2312,TRUE,_xll.ohTrigger(RecalcTrigger,Trigger1Y)),NA())</f>
        <v>1.0881800702922106E-2</v>
      </c>
    </row>
    <row r="2313" spans="2:17" x14ac:dyDescent="0.2">
      <c r="B2313" s="39" t="s">
        <v>42</v>
      </c>
      <c r="D2313" s="42">
        <f>_xll.qlCalendarAdvance(Calendar,$D2312,B2313,"f",FALSE)</f>
        <v>55809</v>
      </c>
      <c r="E2313" s="177">
        <f>_xll.qlInterestRateIndexValueDate(IndexON,D2313)</f>
        <v>55809</v>
      </c>
      <c r="F2313" s="193">
        <f>IFERROR(_xll.qlIndexFixing(IndexON,D2313,TRUE,_xll.ohTrigger(RecalcTrigger,TriggerON)),NA())</f>
        <v>1.0392115960646819E-2</v>
      </c>
      <c r="H2313" s="42">
        <f>_xll.qlCalendarAdvance(Calendar,$H2312,B2313,"f",FALSE)</f>
        <v>55809</v>
      </c>
      <c r="I2313" s="177">
        <f>_xll.qlInterestRateIndexValueDate(Index1M,$H2313)</f>
        <v>55813</v>
      </c>
      <c r="J2313" s="182">
        <f>IFERROR(_xll.qlIndexFixing(Index1M,$H2313,TRUE,_xll.ohTrigger(RecalcTrigger,Trigger1M)),NA())</f>
        <v>1.0401695989231435E-2</v>
      </c>
      <c r="K2313" s="44">
        <f>IFERROR(_xll.qlIndexFixing(Index3M,H2313,TRUE,_xll.ohTrigger(RecalcTrigger,Trigger3M)),NA())</f>
        <v>1.0583446889058851E-2</v>
      </c>
      <c r="L2313" s="44">
        <f>IFERROR(_xll.qlIndexFixing(Index6M,$H2313,TRUE,_xll.ohTrigger(RecalcTrigger,Trigger6M)),NA())</f>
        <v>1.071331867156896E-2</v>
      </c>
      <c r="M2313" s="183">
        <f>IFERROR(_xll.qlIndexFixing(Index1Y,$H2313,TRUE,_xll.ohTrigger(RecalcTrigger,Trigger1Y)),NA())</f>
        <v>1.0749764229033815E-2</v>
      </c>
      <c r="N2313" s="182">
        <f>IFERROR(_xll.qlIndexFixing(ONIndex1M,I2313,TRUE,_xll.ohTrigger(RecalcTrigger,Trigger1M)),NA())</f>
        <v>1.0410210449913748E-2</v>
      </c>
      <c r="O2313" s="44">
        <f>IFERROR(_xll.qlIndexFixing(ONIndex3M,I2313,TRUE,_xll.ohTrigger(RecalcTrigger,Trigger3M)),NA())</f>
        <v>1.0612092591797406E-2</v>
      </c>
      <c r="P2313" s="44">
        <f>IFERROR(_xll.qlIndexFixing(ONIndex6M,I2313,TRUE,_xll.ohTrigger(RecalcTrigger,Trigger6M)),NA())</f>
        <v>1.0752068328558906E-2</v>
      </c>
      <c r="Q2313" s="183">
        <f>IFERROR(_xll.qlIndexFixing(ONIndex1Y,I2313,TRUE,_xll.ohTrigger(RecalcTrigger,Trigger1Y)),NA())</f>
        <v>1.0874927435846615E-2</v>
      </c>
    </row>
    <row r="2314" spans="2:17" x14ac:dyDescent="0.2">
      <c r="B2314" s="39" t="s">
        <v>42</v>
      </c>
      <c r="D2314" s="42">
        <f>_xll.qlCalendarAdvance(Calendar,$D2313,B2314,"f",FALSE)</f>
        <v>55816</v>
      </c>
      <c r="E2314" s="177">
        <f>_xll.qlInterestRateIndexValueDate(IndexON,D2314)</f>
        <v>55816</v>
      </c>
      <c r="F2314" s="193">
        <f>IFERROR(_xll.qlIndexFixing(IndexON,D2314,TRUE,_xll.ohTrigger(RecalcTrigger,TriggerON)),NA())</f>
        <v>1.0385122568381533E-2</v>
      </c>
      <c r="H2314" s="42">
        <f>_xll.qlCalendarAdvance(Calendar,$H2313,B2314,"f",FALSE)</f>
        <v>55816</v>
      </c>
      <c r="I2314" s="177">
        <f>_xll.qlInterestRateIndexValueDate(Index1M,$H2314)</f>
        <v>55820</v>
      </c>
      <c r="J2314" s="182">
        <f>IFERROR(_xll.qlIndexFixing(Index1M,$H2314,TRUE,_xll.ohTrigger(RecalcTrigger,Trigger1M)),NA())</f>
        <v>1.0394664048947178E-2</v>
      </c>
      <c r="K2314" s="44">
        <f>IFERROR(_xll.qlIndexFixing(Index3M,H2314,TRUE,_xll.ohTrigger(RecalcTrigger,Trigger3M)),NA())</f>
        <v>1.0576507835067445E-2</v>
      </c>
      <c r="L2314" s="44">
        <f>IFERROR(_xll.qlIndexFixing(Index6M,$H2314,TRUE,_xll.ohTrigger(RecalcTrigger,Trigger6M)),NA())</f>
        <v>1.0707818630314874E-2</v>
      </c>
      <c r="M2314" s="183">
        <f>IFERROR(_xll.qlIndexFixing(Index1Y,$H2314,TRUE,_xll.ohTrigger(RecalcTrigger,Trigger1Y)),NA())</f>
        <v>1.0742434916448145E-2</v>
      </c>
      <c r="N2314" s="182">
        <f>IFERROR(_xll.qlIndexFixing(ONIndex1M,I2314,TRUE,_xll.ohTrigger(RecalcTrigger,Trigger1M)),NA())</f>
        <v>1.0403212961485053E-2</v>
      </c>
      <c r="O2314" s="44">
        <f>IFERROR(_xll.qlIndexFixing(ONIndex3M,I2314,TRUE,_xll.ohTrigger(RecalcTrigger,Trigger3M)),NA())</f>
        <v>1.0605265455980728E-2</v>
      </c>
      <c r="P2314" s="44">
        <f>IFERROR(_xll.qlIndexFixing(ONIndex6M,I2314,TRUE,_xll.ohTrigger(RecalcTrigger,Trigger6M)),NA())</f>
        <v>1.0746957693283932E-2</v>
      </c>
      <c r="Q2314" s="183">
        <f>IFERROR(_xll.qlIndexFixing(ONIndex1Y,I2314,TRUE,_xll.ohTrigger(RecalcTrigger,Trigger1Y)),NA())</f>
        <v>1.086804027940147E-2</v>
      </c>
    </row>
    <row r="2315" spans="2:17" x14ac:dyDescent="0.2">
      <c r="B2315" s="39" t="s">
        <v>42</v>
      </c>
      <c r="D2315" s="42">
        <f>_xll.qlCalendarAdvance(Calendar,$D2314,B2315,"f",FALSE)</f>
        <v>55823</v>
      </c>
      <c r="E2315" s="177">
        <f>_xll.qlInterestRateIndexValueDate(IndexON,D2315)</f>
        <v>55823</v>
      </c>
      <c r="F2315" s="193">
        <f>IFERROR(_xll.qlIndexFixing(IndexON,D2315,TRUE,_xll.ohTrigger(RecalcTrigger,TriggerON)),NA())</f>
        <v>1.0378114986986375E-2</v>
      </c>
      <c r="H2315" s="42">
        <f>_xll.qlCalendarAdvance(Calendar,$H2314,B2315,"f",FALSE)</f>
        <v>55823</v>
      </c>
      <c r="I2315" s="177">
        <f>_xll.qlInterestRateIndexValueDate(Index1M,$H2315)</f>
        <v>55827</v>
      </c>
      <c r="J2315" s="182">
        <f>IFERROR(_xll.qlIndexFixing(Index1M,$H2315,TRUE,_xll.ohTrigger(RecalcTrigger,Trigger1M)),NA())</f>
        <v>1.0387971657087824E-2</v>
      </c>
      <c r="K2315" s="44">
        <f>IFERROR(_xll.qlIndexFixing(Index3M,H2315,TRUE,_xll.ohTrigger(RecalcTrigger,Trigger3M)),NA())</f>
        <v>1.0569553688224721E-2</v>
      </c>
      <c r="L2315" s="44">
        <f>IFERROR(_xll.qlIndexFixing(Index6M,$H2315,TRUE,_xll.ohTrigger(RecalcTrigger,Trigger6M)),NA())</f>
        <v>1.0702289760962201E-2</v>
      </c>
      <c r="M2315" s="183">
        <f>IFERROR(_xll.qlIndexFixing(Index1Y,$H2315,TRUE,_xll.ohTrigger(RecalcTrigger,Trigger1Y)),NA())</f>
        <v>1.0735091249670779E-2</v>
      </c>
      <c r="N2315" s="182">
        <f>IFERROR(_xll.qlIndexFixing(ONIndex1M,I2315,TRUE,_xll.ohTrigger(RecalcTrigger,Trigger1M)),NA())</f>
        <v>1.0396200210545103E-2</v>
      </c>
      <c r="O2315" s="44">
        <f>IFERROR(_xll.qlIndexFixing(ONIndex3M,I2315,TRUE,_xll.ohTrigger(RecalcTrigger,Trigger3M)),NA())</f>
        <v>1.0598423339587271E-2</v>
      </c>
      <c r="P2315" s="44">
        <f>IFERROR(_xll.qlIndexFixing(ONIndex6M,I2315,TRUE,_xll.ohTrigger(RecalcTrigger,Trigger6M)),NA())</f>
        <v>1.0741818970476658E-2</v>
      </c>
      <c r="Q2315" s="183">
        <f>IFERROR(_xll.qlIndexFixing(ONIndex1Y,I2315,TRUE,_xll.ohTrigger(RecalcTrigger,Trigger1Y)),NA())</f>
        <v>1.0861139219837668E-2</v>
      </c>
    </row>
    <row r="2316" spans="2:17" x14ac:dyDescent="0.2">
      <c r="B2316" s="39" t="s">
        <v>42</v>
      </c>
      <c r="D2316" s="42">
        <f>_xll.qlCalendarAdvance(Calendar,$D2315,B2316,"f",FALSE)</f>
        <v>55830</v>
      </c>
      <c r="E2316" s="177">
        <f>_xll.qlInterestRateIndexValueDate(IndexON,D2316)</f>
        <v>55830</v>
      </c>
      <c r="F2316" s="193">
        <f>IFERROR(_xll.qlIndexFixing(IndexON,D2316,TRUE,_xll.ohTrigger(RecalcTrigger,TriggerON)),NA())</f>
        <v>1.0371093206709148E-2</v>
      </c>
      <c r="H2316" s="42">
        <f>_xll.qlCalendarAdvance(Calendar,$H2315,B2316,"f",FALSE)</f>
        <v>55830</v>
      </c>
      <c r="I2316" s="177">
        <f>_xll.qlInterestRateIndexValueDate(Index1M,$H2316)</f>
        <v>55834</v>
      </c>
      <c r="J2316" s="182">
        <f>IFERROR(_xll.qlIndexFixing(Index1M,$H2316,TRUE,_xll.ohTrigger(RecalcTrigger,Trigger1M)),NA())</f>
        <v>1.0380910415048739E-2</v>
      </c>
      <c r="K2316" s="44">
        <f>IFERROR(_xll.qlIndexFixing(Index3M,H2316,TRUE,_xll.ohTrigger(RecalcTrigger,Trigger3M)),NA())</f>
        <v>1.0562584435007587E-2</v>
      </c>
      <c r="L2316" s="44">
        <f>IFERROR(_xll.qlIndexFixing(Index6M,$H2316,TRUE,_xll.ohTrigger(RecalcTrigger,Trigger6M)),NA())</f>
        <v>1.0696732015936685E-2</v>
      </c>
      <c r="M2316" s="183">
        <f>IFERROR(_xll.qlIndexFixing(Index1Y,$H2316,TRUE,_xll.ohTrigger(RecalcTrigger,Trigger1Y)),NA())</f>
        <v>1.0727733215253183E-2</v>
      </c>
      <c r="N2316" s="182">
        <f>IFERROR(_xll.qlIndexFixing(ONIndex1M,I2316,TRUE,_xll.ohTrigger(RecalcTrigger,Trigger1M)),NA())</f>
        <v>1.0389172185183426E-2</v>
      </c>
      <c r="O2316" s="44">
        <f>IFERROR(_xll.qlIndexFixing(ONIndex3M,I2316,TRUE,_xll.ohTrigger(RecalcTrigger,Trigger3M)),NA())</f>
        <v>1.0591566229187777E-2</v>
      </c>
      <c r="P2316" s="44">
        <f>IFERROR(_xll.qlIndexFixing(ONIndex6M,I2316,TRUE,_xll.ohTrigger(RecalcTrigger,Trigger6M)),NA())</f>
        <v>1.0736652112415257E-2</v>
      </c>
      <c r="Q2316" s="183">
        <f>IFERROR(_xll.qlIndexFixing(ONIndex1Y,I2316,TRUE,_xll.ohTrigger(RecalcTrigger,Trigger1Y)),NA())</f>
        <v>1.0854224243725952E-2</v>
      </c>
    </row>
    <row r="2317" spans="2:17" x14ac:dyDescent="0.2">
      <c r="B2317" s="39" t="s">
        <v>42</v>
      </c>
      <c r="D2317" s="42">
        <f>_xll.qlCalendarAdvance(Calendar,$D2316,B2317,"f",FALSE)</f>
        <v>55837</v>
      </c>
      <c r="E2317" s="177">
        <f>_xll.qlInterestRateIndexValueDate(IndexON,D2317)</f>
        <v>55837</v>
      </c>
      <c r="F2317" s="193">
        <f>IFERROR(_xll.qlIndexFixing(IndexON,D2317,TRUE,_xll.ohTrigger(RecalcTrigger,TriggerON)),NA())</f>
        <v>1.0364057217477907E-2</v>
      </c>
      <c r="H2317" s="42">
        <f>_xll.qlCalendarAdvance(Calendar,$H2316,B2317,"f",FALSE)</f>
        <v>55837</v>
      </c>
      <c r="I2317" s="177">
        <f>_xll.qlInterestRateIndexValueDate(Index1M,$H2317)</f>
        <v>55841</v>
      </c>
      <c r="J2317" s="182">
        <f>IFERROR(_xll.qlIndexFixing(Index1M,$H2317,TRUE,_xll.ohTrigger(RecalcTrigger,Trigger1M)),NA())</f>
        <v>1.037383385638968E-2</v>
      </c>
      <c r="K2317" s="44">
        <f>IFERROR(_xll.qlIndexFixing(Index3M,H2317,TRUE,_xll.ohTrigger(RecalcTrigger,Trigger3M)),NA())</f>
        <v>1.0555600061898157E-2</v>
      </c>
      <c r="L2317" s="44">
        <f>IFERROR(_xll.qlIndexFixing(Index6M,$H2317,TRUE,_xll.ohTrigger(RecalcTrigger,Trigger6M)),NA())</f>
        <v>1.0691145347664514E-2</v>
      </c>
      <c r="M2317" s="183">
        <f>IFERROR(_xll.qlIndexFixing(Index1Y,$H2317,TRUE,_xll.ohTrigger(RecalcTrigger,Trigger1Y)),NA())</f>
        <v>1.0720360799747707E-2</v>
      </c>
      <c r="N2317" s="182">
        <f>IFERROR(_xll.qlIndexFixing(ONIndex1M,I2317,TRUE,_xll.ohTrigger(RecalcTrigger,Trigger1M)),NA())</f>
        <v>1.0382128873409613E-2</v>
      </c>
      <c r="O2317" s="44">
        <f>IFERROR(_xll.qlIndexFixing(ONIndex3M,I2317,TRUE,_xll.ohTrigger(RecalcTrigger,Trigger3M)),NA())</f>
        <v>1.0584694111352988E-2</v>
      </c>
      <c r="P2317" s="44">
        <f>IFERROR(_xll.qlIndexFixing(ONIndex6M,I2317,TRUE,_xll.ohTrigger(RecalcTrigger,Trigger6M)),NA())</f>
        <v>1.0731457071617712E-2</v>
      </c>
      <c r="Q2317" s="183">
        <f>IFERROR(_xll.qlIndexFixing(ONIndex1Y,I2317,TRUE,_xll.ohTrigger(RecalcTrigger,Trigger1Y)),NA())</f>
        <v>1.0847295337237384E-2</v>
      </c>
    </row>
    <row r="2318" spans="2:17" x14ac:dyDescent="0.2">
      <c r="B2318" s="39" t="s">
        <v>42</v>
      </c>
      <c r="D2318" s="42">
        <f>_xll.qlCalendarAdvance(Calendar,$D2317,B2318,"f",FALSE)</f>
        <v>55844</v>
      </c>
      <c r="E2318" s="177">
        <f>_xll.qlInterestRateIndexValueDate(IndexON,D2318)</f>
        <v>55844</v>
      </c>
      <c r="F2318" s="193">
        <f>IFERROR(_xll.qlIndexFixing(IndexON,D2318,TRUE,_xll.ohTrigger(RecalcTrigger,TriggerON)),NA())</f>
        <v>1.0357007009380581E-2</v>
      </c>
      <c r="H2318" s="42">
        <f>_xll.qlCalendarAdvance(Calendar,$H2317,B2318,"f",FALSE)</f>
        <v>55844</v>
      </c>
      <c r="I2318" s="177">
        <f>_xll.qlInterestRateIndexValueDate(Index1M,$H2318)</f>
        <v>55848</v>
      </c>
      <c r="J2318" s="182">
        <f>IFERROR(_xll.qlIndexFixing(Index1M,$H2318,TRUE,_xll.ohTrigger(RecalcTrigger,Trigger1M)),NA())</f>
        <v>1.0366024359474701E-2</v>
      </c>
      <c r="K2318" s="44">
        <f>IFERROR(_xll.qlIndexFixing(Index3M,H2318,TRUE,_xll.ohTrigger(RecalcTrigger,Trigger3M)),NA())</f>
        <v>1.0548600555374207E-2</v>
      </c>
      <c r="L2318" s="44">
        <f>IFERROR(_xll.qlIndexFixing(Index6M,$H2318,TRUE,_xll.ohTrigger(RecalcTrigger,Trigger6M)),NA())</f>
        <v>1.0685529708575827E-2</v>
      </c>
      <c r="M2318" s="183">
        <f>IFERROR(_xll.qlIndexFixing(Index1Y,$H2318,TRUE,_xll.ohTrigger(RecalcTrigger,Trigger1Y)),NA())</f>
        <v>1.071297398970735E-2</v>
      </c>
      <c r="N2318" s="182">
        <f>IFERROR(_xll.qlIndexFixing(ONIndex1M,I2318,TRUE,_xll.ohTrigger(RecalcTrigger,Trigger1M)),NA())</f>
        <v>1.0375070263073383E-2</v>
      </c>
      <c r="O2318" s="44">
        <f>IFERROR(_xll.qlIndexFixing(ONIndex3M,I2318,TRUE,_xll.ohTrigger(RecalcTrigger,Trigger3M)),NA())</f>
        <v>1.0577806972253967E-2</v>
      </c>
      <c r="P2318" s="44">
        <f>IFERROR(_xll.qlIndexFixing(ONIndex6M,I2318,TRUE,_xll.ohTrigger(RecalcTrigger,Trigger6M)),NA())</f>
        <v>1.0726233800841811E-2</v>
      </c>
      <c r="Q2318" s="183">
        <f>IFERROR(_xll.qlIndexFixing(ONIndex1Y,I2318,TRUE,_xll.ohTrigger(RecalcTrigger,Trigger1Y)),NA())</f>
        <v>1.0840352486942706E-2</v>
      </c>
    </row>
    <row r="2319" spans="2:17" x14ac:dyDescent="0.2">
      <c r="B2319" s="39" t="s">
        <v>42</v>
      </c>
      <c r="D2319" s="42">
        <f>_xll.qlCalendarAdvance(Calendar,$D2318,B2319,"f",FALSE)</f>
        <v>55851</v>
      </c>
      <c r="E2319" s="177">
        <f>_xll.qlInterestRateIndexValueDate(IndexON,D2319)</f>
        <v>55851</v>
      </c>
      <c r="F2319" s="193">
        <f>IFERROR(_xll.qlIndexFixing(IndexON,D2319,TRUE,_xll.ohTrigger(RecalcTrigger,TriggerON)),NA())</f>
        <v>1.03499425725051E-2</v>
      </c>
      <c r="H2319" s="42">
        <f>_xll.qlCalendarAdvance(Calendar,$H2318,B2319,"f",FALSE)</f>
        <v>55851</v>
      </c>
      <c r="I2319" s="177">
        <f>_xll.qlInterestRateIndexValueDate(Index1M,$H2319)</f>
        <v>55855</v>
      </c>
      <c r="J2319" s="182">
        <f>IFERROR(_xll.qlIndexFixing(Index1M,$H2319,TRUE,_xll.ohTrigger(RecalcTrigger,Trigger1M)),NA())</f>
        <v>1.0359274700574116E-2</v>
      </c>
      <c r="K2319" s="44">
        <f>IFERROR(_xll.qlIndexFixing(Index3M,H2319,TRUE,_xll.ohTrigger(RecalcTrigger,Trigger3M)),NA())</f>
        <v>1.0541935597013226E-2</v>
      </c>
      <c r="L2319" s="44">
        <f>IFERROR(_xll.qlIndexFixing(Index6M,$H2319,TRUE,_xll.ohTrigger(RecalcTrigger,Trigger6M)),NA())</f>
        <v>1.0679885051100327E-2</v>
      </c>
      <c r="M2319" s="183">
        <f>IFERROR(_xll.qlIndexFixing(Index1Y,$H2319,TRUE,_xll.ohTrigger(RecalcTrigger,Trigger1Y)),NA())</f>
        <v>1.0705572771686869E-2</v>
      </c>
      <c r="N2319" s="182">
        <f>IFERROR(_xll.qlIndexFixing(ONIndex1M,I2319,TRUE,_xll.ohTrigger(RecalcTrigger,Trigger1M)),NA())</f>
        <v>1.0367996342504071E-2</v>
      </c>
      <c r="O2319" s="44">
        <f>IFERROR(_xll.qlIndexFixing(ONIndex3M,I2319,TRUE,_xll.ohTrigger(RecalcTrigger,Trigger3M)),NA())</f>
        <v>1.0570904798461456E-2</v>
      </c>
      <c r="P2319" s="44">
        <f>IFERROR(_xll.qlIndexFixing(ONIndex6M,I2319,TRUE,_xll.ohTrigger(RecalcTrigger,Trigger6M)),NA())</f>
        <v>1.0720982252045985E-2</v>
      </c>
      <c r="Q2319" s="183">
        <f>IFERROR(_xll.qlIndexFixing(ONIndex1Y,I2319,TRUE,_xll.ohTrigger(RecalcTrigger,Trigger1Y)),NA())</f>
        <v>1.0833395679092916E-2</v>
      </c>
    </row>
    <row r="2320" spans="2:17" x14ac:dyDescent="0.2">
      <c r="B2320" s="39" t="s">
        <v>42</v>
      </c>
      <c r="D2320" s="42">
        <f>_xll.qlCalendarAdvance(Calendar,$D2319,B2320,"f",FALSE)</f>
        <v>55858</v>
      </c>
      <c r="E2320" s="177">
        <f>_xll.qlInterestRateIndexValueDate(IndexON,D2320)</f>
        <v>55858</v>
      </c>
      <c r="F2320" s="193">
        <f>IFERROR(_xll.qlIndexFixing(IndexON,D2320,TRUE,_xll.ohTrigger(RecalcTrigger,TriggerON)),NA())</f>
        <v>1.0342863897099264E-2</v>
      </c>
      <c r="H2320" s="42">
        <f>_xll.qlCalendarAdvance(Calendar,$H2319,B2320,"f",FALSE)</f>
        <v>55858</v>
      </c>
      <c r="I2320" s="177">
        <f>_xll.qlInterestRateIndexValueDate(Index1M,$H2320)</f>
        <v>55862</v>
      </c>
      <c r="J2320" s="182">
        <f>IFERROR(_xll.qlIndexFixing(Index1M,$H2320,TRUE,_xll.ohTrigger(RecalcTrigger,Trigger1M)),NA())</f>
        <v>1.0352150817740801E-2</v>
      </c>
      <c r="K2320" s="44">
        <f>IFERROR(_xll.qlIndexFixing(Index3M,H2320,TRUE,_xll.ohTrigger(RecalcTrigger,Trigger3M)),NA())</f>
        <v>1.0534907074030264E-2</v>
      </c>
      <c r="L2320" s="44">
        <f>IFERROR(_xll.qlIndexFixing(Index6M,$H2320,TRUE,_xll.ohTrigger(RecalcTrigger,Trigger6M)),NA())</f>
        <v>1.0674211327671228E-2</v>
      </c>
      <c r="M2320" s="183">
        <f>IFERROR(_xll.qlIndexFixing(Index1Y,$H2320,TRUE,_xll.ohTrigger(RecalcTrigger,Trigger1Y)),NA())</f>
        <v>1.0698157132241239E-2</v>
      </c>
      <c r="N2320" s="182">
        <f>IFERROR(_xll.qlIndexFixing(ONIndex1M,I2320,TRUE,_xll.ohTrigger(RecalcTrigger,Trigger1M)),NA())</f>
        <v>1.0360907099391525E-2</v>
      </c>
      <c r="O2320" s="44">
        <f>IFERROR(_xll.qlIndexFixing(ONIndex3M,I2320,TRUE,_xll.ohTrigger(RecalcTrigger,Trigger3M)),NA())</f>
        <v>1.0563987576386324E-2</v>
      </c>
      <c r="P2320" s="44">
        <f>IFERROR(_xll.qlIndexFixing(ONIndex6M,I2320,TRUE,_xll.ohTrigger(RecalcTrigger,Trigger6M)),NA())</f>
        <v>1.0715702377908087E-2</v>
      </c>
      <c r="Q2320" s="183">
        <f>IFERROR(_xll.qlIndexFixing(ONIndex1Y,I2320,TRUE,_xll.ohTrigger(RecalcTrigger,Trigger1Y)),NA())</f>
        <v>1.0826424900178822E-2</v>
      </c>
    </row>
    <row r="2321" spans="2:17" x14ac:dyDescent="0.2">
      <c r="B2321" s="39" t="s">
        <v>42</v>
      </c>
      <c r="D2321" s="42">
        <f>_xll.qlCalendarAdvance(Calendar,$D2320,B2321,"f",FALSE)</f>
        <v>55865</v>
      </c>
      <c r="E2321" s="177">
        <f>_xll.qlInterestRateIndexValueDate(IndexON,D2321)</f>
        <v>55865</v>
      </c>
      <c r="F2321" s="193">
        <f>IFERROR(_xll.qlIndexFixing(IndexON,D2321,TRUE,_xll.ohTrigger(RecalcTrigger,TriggerON)),NA())</f>
        <v>1.0335770973171066E-2</v>
      </c>
      <c r="H2321" s="42">
        <f>_xll.qlCalendarAdvance(Calendar,$H2320,B2321,"f",FALSE)</f>
        <v>55865</v>
      </c>
      <c r="I2321" s="177">
        <f>_xll.qlInterestRateIndexValueDate(Index1M,$H2321)</f>
        <v>55869</v>
      </c>
      <c r="J2321" s="182">
        <f>IFERROR(_xll.qlIndexFixing(Index1M,$H2321,TRUE,_xll.ohTrigger(RecalcTrigger,Trigger1M)),NA())</f>
        <v>1.034501156927098E-2</v>
      </c>
      <c r="K2321" s="44">
        <f>IFERROR(_xll.qlIndexFixing(Index3M,H2321,TRUE,_xll.ohTrigger(RecalcTrigger,Trigger3M)),NA())</f>
        <v>1.0527863378346403E-2</v>
      </c>
      <c r="L2321" s="44">
        <f>IFERROR(_xll.qlIndexFixing(Index6M,$H2321,TRUE,_xll.ohTrigger(RecalcTrigger,Trigger6M)),NA())</f>
        <v>1.0668508490722621E-2</v>
      </c>
      <c r="M2321" s="183">
        <f>IFERROR(_xll.qlIndexFixing(Index1Y,$H2321,TRUE,_xll.ohTrigger(RecalcTrigger,Trigger1Y)),NA())</f>
        <v>1.0690727057926529E-2</v>
      </c>
      <c r="N2321" s="182">
        <f>IFERROR(_xll.qlIndexFixing(ONIndex1M,I2321,TRUE,_xll.ohTrigger(RecalcTrigger,Trigger1M)),NA())</f>
        <v>1.0353802522065081E-2</v>
      </c>
      <c r="O2321" s="44">
        <f>IFERROR(_xll.qlIndexFixing(ONIndex3M,I2321,TRUE,_xll.ohTrigger(RecalcTrigger,Trigger3M)),NA())</f>
        <v>1.0557055292439443E-2</v>
      </c>
      <c r="P2321" s="44">
        <f>IFERROR(_xll.qlIndexFixing(ONIndex6M,I2321,TRUE,_xll.ohTrigger(RecalcTrigger,Trigger6M)),NA())</f>
        <v>1.0710394130786227E-2</v>
      </c>
      <c r="Q2321" s="183">
        <f>IFERROR(_xll.qlIndexFixing(ONIndex1Y,I2321,TRUE,_xll.ohTrigger(RecalcTrigger,Trigger1Y)),NA())</f>
        <v>1.0819440136451419E-2</v>
      </c>
    </row>
    <row r="2322" spans="2:17" x14ac:dyDescent="0.2">
      <c r="B2322" s="39" t="s">
        <v>42</v>
      </c>
      <c r="D2322" s="42">
        <f>_xll.qlCalendarAdvance(Calendar,$D2321,B2322,"f",FALSE)</f>
        <v>55872</v>
      </c>
      <c r="E2322" s="177">
        <f>_xll.qlInterestRateIndexValueDate(IndexON,D2322)</f>
        <v>55872</v>
      </c>
      <c r="F2322" s="193">
        <f>IFERROR(_xll.qlIndexFixing(IndexON,D2322,TRUE,_xll.ohTrigger(RecalcTrigger,TriggerON)),NA())</f>
        <v>1.0328663790728498E-2</v>
      </c>
      <c r="H2322" s="42">
        <f>_xll.qlCalendarAdvance(Calendar,$H2321,B2322,"f",FALSE)</f>
        <v>55872</v>
      </c>
      <c r="I2322" s="177">
        <f>_xll.qlInterestRateIndexValueDate(Index1M,$H2322)</f>
        <v>55876</v>
      </c>
      <c r="J2322" s="182">
        <f>IFERROR(_xll.qlIndexFixing(Index1M,$H2322,TRUE,_xll.ohTrigger(RecalcTrigger,Trigger1M)),NA())</f>
        <v>1.0337856943189718E-2</v>
      </c>
      <c r="K2322" s="44">
        <f>IFERROR(_xll.qlIndexFixing(Index3M,H2322,TRUE,_xll.ohTrigger(RecalcTrigger,Trigger3M)),NA())</f>
        <v>1.052080449644279E-2</v>
      </c>
      <c r="L2322" s="44">
        <f>IFERROR(_xll.qlIndexFixing(Index6M,$H2322,TRUE,_xll.ohTrigger(RecalcTrigger,Trigger6M)),NA())</f>
        <v>1.0662776492690795E-2</v>
      </c>
      <c r="M2322" s="183">
        <f>IFERROR(_xll.qlIndexFixing(Index1Y,$H2322,TRUE,_xll.ohTrigger(RecalcTrigger,Trigger1Y)),NA())</f>
        <v>1.0683282535300995E-2</v>
      </c>
      <c r="N2322" s="182">
        <f>IFERROR(_xll.qlIndexFixing(ONIndex1M,I2322,TRUE,_xll.ohTrigger(RecalcTrigger,Trigger1M)),NA())</f>
        <v>1.0343923596014548E-2</v>
      </c>
      <c r="O2322" s="44">
        <f>IFERROR(_xll.qlIndexFixing(ONIndex3M,I2322,TRUE,_xll.ohTrigger(RecalcTrigger,Trigger3M)),NA())</f>
        <v>1.0547434780718845E-2</v>
      </c>
      <c r="P2322" s="44">
        <f>IFERROR(_xll.qlIndexFixing(ONIndex6M,I2322,TRUE,_xll.ohTrigger(RecalcTrigger,Trigger6M)),NA())</f>
        <v>1.0703079609237776E-2</v>
      </c>
      <c r="Q2322" s="183">
        <f>IFERROR(_xll.qlIndexFixing(ONIndex1Y,I2322,TRUE,_xll.ohTrigger(RecalcTrigger,Trigger1Y)),NA())</f>
        <v>1.0809762090753239E-2</v>
      </c>
    </row>
    <row r="2323" spans="2:17" x14ac:dyDescent="0.2">
      <c r="B2323" s="39" t="s">
        <v>42</v>
      </c>
      <c r="D2323" s="42">
        <f>_xll.qlCalendarAdvance(Calendar,$D2322,B2323,"f",FALSE)</f>
        <v>55880</v>
      </c>
      <c r="E2323" s="177">
        <f>_xll.qlInterestRateIndexValueDate(IndexON,D2323)</f>
        <v>55880</v>
      </c>
      <c r="F2323" s="193">
        <f>IFERROR(_xll.qlIndexFixing(IndexON,D2323,TRUE,_xll.ohTrigger(RecalcTrigger,TriggerON)),NA())</f>
        <v>1.0319800734865936E-2</v>
      </c>
      <c r="H2323" s="42">
        <f>_xll.qlCalendarAdvance(Calendar,$H2322,B2323,"f",FALSE)</f>
        <v>55880</v>
      </c>
      <c r="I2323" s="177">
        <f>_xll.qlInterestRateIndexValueDate(Index1M,$H2323)</f>
        <v>55884</v>
      </c>
      <c r="J2323" s="182">
        <f>IFERROR(_xll.qlIndexFixing(Index1M,$H2323,TRUE,_xll.ohTrigger(RecalcTrigger,Trigger1M)),NA())</f>
        <v>1.0329661382600833E-2</v>
      </c>
      <c r="K2323" s="44">
        <f>IFERROR(_xll.qlIndexFixing(Index3M,H2323,TRUE,_xll.ohTrigger(RecalcTrigger,Trigger3M)),NA())</f>
        <v>1.0513073511134507E-2</v>
      </c>
      <c r="L2323" s="44">
        <f>IFERROR(_xll.qlIndexFixing(Index6M,$H2323,TRUE,_xll.ohTrigger(RecalcTrigger,Trigger6M)),NA())</f>
        <v>1.0656454246297077E-2</v>
      </c>
      <c r="M2323" s="183">
        <f>IFERROR(_xll.qlIndexFixing(Index1Y,$H2323,TRUE,_xll.ohTrigger(RecalcTrigger,Trigger1Y)),NA())</f>
        <v>1.0674756800390608E-2</v>
      </c>
      <c r="N2323" s="182">
        <f>IFERROR(_xll.qlIndexFixing(ONIndex1M,I2323,TRUE,_xll.ohTrigger(RecalcTrigger,Trigger1M)),NA())</f>
        <v>1.0336781317699106E-2</v>
      </c>
      <c r="O2323" s="44">
        <f>IFERROR(_xll.qlIndexFixing(ONIndex3M,I2323,TRUE,_xll.ohTrigger(RecalcTrigger,Trigger3M)),NA())</f>
        <v>1.0540465453310333E-2</v>
      </c>
      <c r="P2323" s="44">
        <f>IFERROR(_xll.qlIndexFixing(ONIndex6M,I2323,TRUE,_xll.ohTrigger(RecalcTrigger,Trigger6M)),NA())</f>
        <v>1.0697701938475745E-2</v>
      </c>
      <c r="Q2323" s="183">
        <f>IFERROR(_xll.qlIndexFixing(ONIndex1Y,I2323,TRUE,_xll.ohTrigger(RecalcTrigger,Trigger1Y)),NA())</f>
        <v>1.0802742885962502E-2</v>
      </c>
    </row>
    <row r="2324" spans="2:17" x14ac:dyDescent="0.2">
      <c r="B2324" s="39" t="s">
        <v>42</v>
      </c>
      <c r="D2324" s="42">
        <f>_xll.qlCalendarAdvance(Calendar,$D2323,B2324,"f",FALSE)</f>
        <v>55887</v>
      </c>
      <c r="E2324" s="177">
        <f>_xll.qlInterestRateIndexValueDate(IndexON,D2324)</f>
        <v>55887</v>
      </c>
      <c r="F2324" s="193">
        <f>IFERROR(_xll.qlIndexFixing(IndexON,D2324,TRUE,_xll.ohTrigger(RecalcTrigger,TriggerON)),NA())</f>
        <v>1.0312660515223726E-2</v>
      </c>
      <c r="H2324" s="42">
        <f>_xll.qlCalendarAdvance(Calendar,$H2323,B2324,"f",FALSE)</f>
        <v>55887</v>
      </c>
      <c r="I2324" s="177">
        <f>_xll.qlInterestRateIndexValueDate(Index1M,$H2324)</f>
        <v>55891</v>
      </c>
      <c r="J2324" s="182">
        <f>IFERROR(_xll.qlIndexFixing(Index1M,$H2324,TRUE,_xll.ohTrigger(RecalcTrigger,Trigger1M)),NA())</f>
        <v>1.032247376421391E-2</v>
      </c>
      <c r="K2324" s="44">
        <f>IFERROR(_xll.qlIndexFixing(Index3M,H2324,TRUE,_xll.ohTrigger(RecalcTrigger,Trigger3M)),NA())</f>
        <v>1.0505627120795532E-2</v>
      </c>
      <c r="L2324" s="44">
        <f>IFERROR(_xll.qlIndexFixing(Index6M,$H2324,TRUE,_xll.ohTrigger(RecalcTrigger,Trigger6M)),NA())</f>
        <v>1.0650661877559493E-2</v>
      </c>
      <c r="M2324" s="183">
        <f>IFERROR(_xll.qlIndexFixing(Index1Y,$H2324,TRUE,_xll.ohTrigger(RecalcTrigger,Trigger1Y)),NA())</f>
        <v>1.0667281271836729E-2</v>
      </c>
      <c r="N2324" s="182">
        <f>IFERROR(_xll.qlIndexFixing(ONIndex1M,I2324,TRUE,_xll.ohTrigger(RecalcTrigger,Trigger1M)),NA())</f>
        <v>1.033137388655625E-2</v>
      </c>
      <c r="O2324" s="44">
        <f>IFERROR(_xll.qlIndexFixing(ONIndex3M,I2324,TRUE,_xll.ohTrigger(RecalcTrigger,Trigger3M)),NA())</f>
        <v>1.0535169907575082E-2</v>
      </c>
      <c r="P2324" s="44">
        <f>IFERROR(_xll.qlIndexFixing(ONIndex6M,I2324,TRUE,_xll.ohTrigger(RecalcTrigger,Trigger6M)),NA())</f>
        <v>1.0693525824034822E-2</v>
      </c>
      <c r="Q2324" s="183">
        <f>IFERROR(_xll.qlIndexFixing(ONIndex1Y,I2324,TRUE,_xll.ohTrigger(RecalcTrigger,Trigger1Y)),NA())</f>
        <v>1.0797396826474071E-2</v>
      </c>
    </row>
    <row r="2325" spans="2:17" x14ac:dyDescent="0.2">
      <c r="B2325" s="39" t="s">
        <v>42</v>
      </c>
      <c r="D2325" s="42">
        <f>_xll.qlCalendarAdvance(Calendar,$D2324,B2325,"f",FALSE)</f>
        <v>55894</v>
      </c>
      <c r="E2325" s="177">
        <f>_xll.qlInterestRateIndexValueDate(IndexON,D2325)</f>
        <v>55894</v>
      </c>
      <c r="F2325" s="193">
        <f>IFERROR(_xll.qlIndexFixing(IndexON,D2325,TRUE,_xll.ohTrigger(RecalcTrigger,TriggerON)),NA())</f>
        <v>1.0305506004053555E-2</v>
      </c>
      <c r="H2325" s="42">
        <f>_xll.qlCalendarAdvance(Calendar,$H2324,B2325,"f",FALSE)</f>
        <v>55894</v>
      </c>
      <c r="I2325" s="177">
        <f>_xll.qlInterestRateIndexValueDate(Index1M,$H2325)</f>
        <v>55898</v>
      </c>
      <c r="J2325" s="182">
        <f>IFERROR(_xll.qlIndexFixing(Index1M,$H2325,TRUE,_xll.ohTrigger(RecalcTrigger,Trigger1M)),NA())</f>
        <v>1.0315270730614653E-2</v>
      </c>
      <c r="K2325" s="44">
        <f>IFERROR(_xll.qlIndexFixing(Index3M,H2325,TRUE,_xll.ohTrigger(RecalcTrigger,Trigger3M)),NA())</f>
        <v>1.0498877937143547E-2</v>
      </c>
      <c r="L2325" s="44">
        <f>IFERROR(_xll.qlIndexFixing(Index6M,$H2325,TRUE,_xll.ohTrigger(RecalcTrigger,Trigger6M)),NA())</f>
        <v>1.0644840202432107E-2</v>
      </c>
      <c r="M2325" s="183">
        <f>IFERROR(_xll.qlIndexFixing(Index1Y,$H2325,TRUE,_xll.ohTrigger(RecalcTrigger,Trigger1Y)),NA())</f>
        <v>1.0659791252730312E-2</v>
      </c>
      <c r="N2325" s="182">
        <f>IFERROR(_xll.qlIndexFixing(ONIndex1M,I2325,TRUE,_xll.ohTrigger(RecalcTrigger,Trigger1M)),NA())</f>
        <v>1.0324205653349239E-2</v>
      </c>
      <c r="O2325" s="44">
        <f>IFERROR(_xll.qlIndexFixing(ONIndex3M,I2325,TRUE,_xll.ohTrigger(RecalcTrigger,Trigger3M)),NA())</f>
        <v>1.0528175080137814E-2</v>
      </c>
      <c r="P2325" s="44">
        <f>IFERROR(_xll.qlIndexFixing(ONIndex6M,I2325,TRUE,_xll.ohTrigger(RecalcTrigger,Trigger6M)),NA())</f>
        <v>1.0688099525264505E-2</v>
      </c>
      <c r="Q2325" s="183">
        <f>IFERROR(_xll.qlIndexFixing(ONIndex1Y,I2325,TRUE,_xll.ohTrigger(RecalcTrigger,Trigger1Y)),NA())</f>
        <v>1.0790353980887346E-2</v>
      </c>
    </row>
    <row r="2326" spans="2:17" x14ac:dyDescent="0.2">
      <c r="B2326" s="39" t="s">
        <v>42</v>
      </c>
      <c r="D2326" s="42">
        <f>_xll.qlCalendarAdvance(Calendar,$D2325,B2326,"f",FALSE)</f>
        <v>55901</v>
      </c>
      <c r="E2326" s="177">
        <f>_xll.qlInterestRateIndexValueDate(IndexON,D2326)</f>
        <v>55901</v>
      </c>
      <c r="F2326" s="193">
        <f>IFERROR(_xll.qlIndexFixing(IndexON,D2326,TRUE,_xll.ohTrigger(RecalcTrigger,TriggerON)),NA())</f>
        <v>1.0298337191416707E-2</v>
      </c>
      <c r="H2326" s="42">
        <f>_xll.qlCalendarAdvance(Calendar,$H2325,B2326,"f",FALSE)</f>
        <v>55901</v>
      </c>
      <c r="I2326" s="177">
        <f>_xll.qlInterestRateIndexValueDate(Index1M,$H2326)</f>
        <v>55905</v>
      </c>
      <c r="J2326" s="182">
        <f>IFERROR(_xll.qlIndexFixing(Index1M,$H2326,TRUE,_xll.ohTrigger(RecalcTrigger,Trigger1M)),NA())</f>
        <v>1.0308052269835864E-2</v>
      </c>
      <c r="K2326" s="44">
        <f>IFERROR(_xll.qlIndexFixing(Index3M,H2326,TRUE,_xll.ohTrigger(RecalcTrigger,Trigger3M)),NA())</f>
        <v>1.0491757295469029E-2</v>
      </c>
      <c r="L2326" s="44">
        <f>IFERROR(_xll.qlIndexFixing(Index6M,$H2326,TRUE,_xll.ohTrigger(RecalcTrigger,Trigger6M)),NA())</f>
        <v>1.063898917335959E-2</v>
      </c>
      <c r="M2326" s="183">
        <f>IFERROR(_xll.qlIndexFixing(Index1Y,$H2326,TRUE,_xll.ohTrigger(RecalcTrigger,Trigger1Y)),NA())</f>
        <v>1.0652286729633339E-2</v>
      </c>
      <c r="N2326" s="182">
        <f>IFERROR(_xll.qlIndexFixing(ONIndex1M,I2326,TRUE,_xll.ohTrigger(RecalcTrigger,Trigger1M)),NA())</f>
        <v>1.0317022024137756E-2</v>
      </c>
      <c r="O2326" s="44">
        <f>IFERROR(_xll.qlIndexFixing(ONIndex3M,I2326,TRUE,_xll.ohTrigger(RecalcTrigger,Trigger3M)),NA())</f>
        <v>1.0521165121044618E-2</v>
      </c>
      <c r="P2326" s="44">
        <f>IFERROR(_xll.qlIndexFixing(ONIndex6M,I2326,TRUE,_xll.ohTrigger(RecalcTrigger,Trigger6M)),NA())</f>
        <v>1.0682644608905889E-2</v>
      </c>
      <c r="Q2326" s="183">
        <f>IFERROR(_xll.qlIndexFixing(ONIndex1Y,I2326,TRUE,_xll.ohTrigger(RecalcTrigger,Trigger1Y)),NA())</f>
        <v>1.07832970806232E-2</v>
      </c>
    </row>
    <row r="2327" spans="2:17" x14ac:dyDescent="0.2">
      <c r="B2327" s="39" t="s">
        <v>42</v>
      </c>
      <c r="D2327" s="42">
        <f>_xll.qlCalendarAdvance(Calendar,$D2326,B2327,"f",FALSE)</f>
        <v>55908</v>
      </c>
      <c r="E2327" s="177">
        <f>_xll.qlInterestRateIndexValueDate(IndexON,D2327)</f>
        <v>55908</v>
      </c>
      <c r="F2327" s="193">
        <f>IFERROR(_xll.qlIndexFixing(IndexON,D2327,TRUE,_xll.ohTrigger(RecalcTrigger,TriggerON)),NA())</f>
        <v>1.0291154067427755E-2</v>
      </c>
      <c r="H2327" s="42">
        <f>_xll.qlCalendarAdvance(Calendar,$H2326,B2327,"f",FALSE)</f>
        <v>55908</v>
      </c>
      <c r="I2327" s="177">
        <f>_xll.qlInterestRateIndexValueDate(Index1M,$H2327)</f>
        <v>55912</v>
      </c>
      <c r="J2327" s="182">
        <f>IFERROR(_xll.qlIndexFixing(Index1M,$H2327,TRUE,_xll.ohTrigger(RecalcTrigger,Trigger1M)),NA())</f>
        <v>1.0300818369910337E-2</v>
      </c>
      <c r="K2327" s="44">
        <f>IFERROR(_xll.qlIndexFixing(Index3M,H2327,TRUE,_xll.ohTrigger(RecalcTrigger,Trigger3M)),NA())</f>
        <v>1.0484621399318605E-2</v>
      </c>
      <c r="L2327" s="44">
        <f>IFERROR(_xll.qlIndexFixing(Index6M,$H2327,TRUE,_xll.ohTrigger(RecalcTrigger,Trigger6M)),NA())</f>
        <v>1.0633108742787497E-2</v>
      </c>
      <c r="M2327" s="183">
        <f>IFERROR(_xll.qlIndexFixing(Index1Y,$H2327,TRUE,_xll.ohTrigger(RecalcTrigger,Trigger1Y)),NA())</f>
        <v>1.0644767689107573E-2</v>
      </c>
      <c r="N2327" s="182">
        <f>IFERROR(_xll.qlIndexFixing(ONIndex1M,I2327,TRUE,_xll.ohTrigger(RecalcTrigger,Trigger1M)),NA())</f>
        <v>1.030982298701133E-2</v>
      </c>
      <c r="O2327" s="44">
        <f>IFERROR(_xll.qlIndexFixing(ONIndex3M,I2327,TRUE,_xll.ohTrigger(RecalcTrigger,Trigger3M)),NA())</f>
        <v>1.0514140016946172E-2</v>
      </c>
      <c r="P2327" s="44">
        <f>IFERROR(_xll.qlIndexFixing(ONIndex6M,I2327,TRUE,_xll.ohTrigger(RecalcTrigger,Trigger6M)),NA())</f>
        <v>1.0677161027636828E-2</v>
      </c>
      <c r="Q2327" s="183">
        <f>IFERROR(_xll.qlIndexFixing(ONIndex1Y,I2327,TRUE,_xll.ohTrigger(RecalcTrigger,Trigger1Y)),NA())</f>
        <v>1.0776226111852694E-2</v>
      </c>
    </row>
    <row r="2328" spans="2:17" x14ac:dyDescent="0.2">
      <c r="B2328" s="39" t="s">
        <v>42</v>
      </c>
      <c r="D2328" s="42">
        <f>_xll.qlCalendarAdvance(Calendar,$D2327,B2328,"f",FALSE)</f>
        <v>55915</v>
      </c>
      <c r="E2328" s="177">
        <f>_xll.qlInterestRateIndexValueDate(IndexON,D2328)</f>
        <v>55915</v>
      </c>
      <c r="F2328" s="193">
        <f>IFERROR(_xll.qlIndexFixing(IndexON,D2328,TRUE,_xll.ohTrigger(RecalcTrigger,TriggerON)),NA())</f>
        <v>1.0283956622147983E-2</v>
      </c>
      <c r="H2328" s="42">
        <f>_xll.qlCalendarAdvance(Calendar,$H2327,B2328,"f",FALSE)</f>
        <v>55915</v>
      </c>
      <c r="I2328" s="177">
        <f>_xll.qlInterestRateIndexValueDate(Index1M,$H2328)</f>
        <v>55919</v>
      </c>
      <c r="J2328" s="182">
        <f>IFERROR(_xll.qlIndexFixing(Index1M,$H2328,TRUE,_xll.ohTrigger(RecalcTrigger,Trigger1M)),NA())</f>
        <v>1.0294684599861777E-2</v>
      </c>
      <c r="K2328" s="44">
        <f>IFERROR(_xll.qlIndexFixing(Index3M,H2328,TRUE,_xll.ohTrigger(RecalcTrigger,Trigger3M)),NA())</f>
        <v>1.0477470235174202E-2</v>
      </c>
      <c r="L2328" s="44">
        <f>IFERROR(_xll.qlIndexFixing(Index6M,$H2328,TRUE,_xll.ohTrigger(RecalcTrigger,Trigger6M)),NA())</f>
        <v>1.0627198863163588E-2</v>
      </c>
      <c r="M2328" s="183">
        <f>IFERROR(_xll.qlIndexFixing(Index1Y,$H2328,TRUE,_xll.ohTrigger(RecalcTrigger,Trigger1Y)),NA())</f>
        <v>1.0637234117717623E-2</v>
      </c>
      <c r="N2328" s="182">
        <f>IFERROR(_xll.qlIndexFixing(ONIndex1M,I2328,TRUE,_xll.ohTrigger(RecalcTrigger,Trigger1M)),NA())</f>
        <v>1.0302608529819679E-2</v>
      </c>
      <c r="O2328" s="44">
        <f>IFERROR(_xll.qlIndexFixing(ONIndex3M,I2328,TRUE,_xll.ohTrigger(RecalcTrigger,Trigger3M)),NA())</f>
        <v>1.0507099754013538E-2</v>
      </c>
      <c r="P2328" s="44">
        <f>IFERROR(_xll.qlIndexFixing(ONIndex6M,I2328,TRUE,_xll.ohTrigger(RecalcTrigger,Trigger6M)),NA())</f>
        <v>1.0671648733655559E-2</v>
      </c>
      <c r="Q2328" s="183">
        <f>IFERROR(_xll.qlIndexFixing(ONIndex1Y,I2328,TRUE,_xll.ohTrigger(RecalcTrigger,Trigger1Y)),NA())</f>
        <v>1.076914106114657E-2</v>
      </c>
    </row>
    <row r="2329" spans="2:17" x14ac:dyDescent="0.2">
      <c r="B2329" s="39" t="s">
        <v>42</v>
      </c>
      <c r="D2329" s="42">
        <f>_xll.qlCalendarAdvance(Calendar,$D2328,B2329,"f",FALSE)</f>
        <v>55922</v>
      </c>
      <c r="E2329" s="177">
        <f>_xll.qlInterestRateIndexValueDate(IndexON,D2329)</f>
        <v>55922</v>
      </c>
      <c r="F2329" s="193">
        <f>IFERROR(_xll.qlIndexFixing(IndexON,D2329,TRUE,_xll.ohTrigger(RecalcTrigger,TriggerON)),NA())</f>
        <v>1.0276744845691965E-2</v>
      </c>
      <c r="H2329" s="42">
        <f>_xll.qlCalendarAdvance(Calendar,$H2328,B2329,"f",FALSE)</f>
        <v>55922</v>
      </c>
      <c r="I2329" s="177">
        <f>_xll.qlInterestRateIndexValueDate(Index1M,$H2329)</f>
        <v>55926</v>
      </c>
      <c r="J2329" s="182">
        <f>IFERROR(_xll.qlIndexFixing(Index1M,$H2329,TRUE,_xll.ohTrigger(RecalcTrigger,Trigger1M)),NA())</f>
        <v>1.0287423724540785E-2</v>
      </c>
      <c r="K2329" s="44">
        <f>IFERROR(_xll.qlIndexFixing(Index3M,H2329,TRUE,_xll.ohTrigger(RecalcTrigger,Trigger3M)),NA())</f>
        <v>1.0470303789515079E-2</v>
      </c>
      <c r="L2329" s="44">
        <f>IFERROR(_xll.qlIndexFixing(Index6M,$H2329,TRUE,_xll.ohTrigger(RecalcTrigger,Trigger6M)),NA())</f>
        <v>1.0621259486935623E-2</v>
      </c>
      <c r="M2329" s="183">
        <f>IFERROR(_xll.qlIndexFixing(Index1Y,$H2329,TRUE,_xll.ohTrigger(RecalcTrigger,Trigger1Y)),NA())</f>
        <v>1.0629686002028538E-2</v>
      </c>
      <c r="N2329" s="182">
        <f>IFERROR(_xll.qlIndexFixing(ONIndex1M,I2329,TRUE,_xll.ohTrigger(RecalcTrigger,Trigger1M)),NA())</f>
        <v>1.0295378640732267E-2</v>
      </c>
      <c r="O2329" s="44">
        <f>IFERROR(_xll.qlIndexFixing(ONIndex3M,I2329,TRUE,_xll.ohTrigger(RecalcTrigger,Trigger3M)),NA())</f>
        <v>1.0500044318897395E-2</v>
      </c>
      <c r="P2329" s="44">
        <f>IFERROR(_xll.qlIndexFixing(ONIndex6M,I2329,TRUE,_xll.ohTrigger(RecalcTrigger,Trigger6M)),NA())</f>
        <v>1.0666107679480064E-2</v>
      </c>
      <c r="Q2329" s="183">
        <f>IFERROR(_xll.qlIndexFixing(ONIndex1Y,I2329,TRUE,_xll.ohTrigger(RecalcTrigger,Trigger1Y)),NA())</f>
        <v>1.0762041914755827E-2</v>
      </c>
    </row>
    <row r="2330" spans="2:17" x14ac:dyDescent="0.2">
      <c r="B2330" s="39" t="s">
        <v>42</v>
      </c>
      <c r="D2330" s="42">
        <f>_xll.qlCalendarAdvance(Calendar,$D2329,B2330,"f",FALSE)</f>
        <v>55929</v>
      </c>
      <c r="E2330" s="177">
        <f>_xll.qlInterestRateIndexValueDate(IndexON,D2330)</f>
        <v>55929</v>
      </c>
      <c r="F2330" s="193">
        <f>IFERROR(_xll.qlIndexFixing(IndexON,D2330,TRUE,_xll.ohTrigger(RecalcTrigger,TriggerON)),NA())</f>
        <v>1.0269518728174276E-2</v>
      </c>
      <c r="H2330" s="42">
        <f>_xll.qlCalendarAdvance(Calendar,$H2329,B2330,"f",FALSE)</f>
        <v>55929</v>
      </c>
      <c r="I2330" s="177">
        <f>_xll.qlInterestRateIndexValueDate(Index1M,$H2330)</f>
        <v>55933</v>
      </c>
      <c r="J2330" s="182">
        <f>IFERROR(_xll.qlIndexFixing(Index1M,$H2330,TRUE,_xll.ohTrigger(RecalcTrigger,Trigger1M)),NA())</f>
        <v>1.0280147377624362E-2</v>
      </c>
      <c r="K2330" s="44">
        <f>IFERROR(_xll.qlIndexFixing(Index3M,H2330,TRUE,_xll.ohTrigger(RecalcTrigger,Trigger3M)),NA())</f>
        <v>1.0463122048824047E-2</v>
      </c>
      <c r="L2330" s="44">
        <f>IFERROR(_xll.qlIndexFixing(Index6M,$H2330,TRUE,_xll.ohTrigger(RecalcTrigger,Trigger6M)),NA())</f>
        <v>1.0615290566556667E-2</v>
      </c>
      <c r="M2330" s="183">
        <f>IFERROR(_xll.qlIndexFixing(Index1Y,$H2330,TRUE,_xll.ohTrigger(RecalcTrigger,Trigger1Y)),NA())</f>
        <v>1.0622123328605584E-2</v>
      </c>
      <c r="N2330" s="182">
        <f>IFERROR(_xll.qlIndexFixing(ONIndex1M,I2330,TRUE,_xll.ohTrigger(RecalcTrigger,Trigger1M)),NA())</f>
        <v>1.0288133307758685E-2</v>
      </c>
      <c r="O2330" s="44">
        <f>IFERROR(_xll.qlIndexFixing(ONIndex3M,I2330,TRUE,_xll.ohTrigger(RecalcTrigger,Trigger3M)),NA())</f>
        <v>1.049297369784874E-2</v>
      </c>
      <c r="P2330" s="44">
        <f>IFERROR(_xll.qlIndexFixing(ONIndex6M,I2330,TRUE,_xll.ohTrigger(RecalcTrigger,Trigger6M)),NA())</f>
        <v>1.0660537817628324E-2</v>
      </c>
      <c r="Q2330" s="183">
        <f>IFERROR(_xll.qlIndexFixing(ONIndex1Y,I2330,TRUE,_xll.ohTrigger(RecalcTrigger,Trigger1Y)),NA())</f>
        <v>1.075492865917127E-2</v>
      </c>
    </row>
    <row r="2331" spans="2:17" x14ac:dyDescent="0.2">
      <c r="B2331" s="39" t="s">
        <v>42</v>
      </c>
      <c r="D2331" s="42">
        <f>_xll.qlCalendarAdvance(Calendar,$D2330,B2331,"f",FALSE)</f>
        <v>55936</v>
      </c>
      <c r="E2331" s="177">
        <f>_xll.qlInterestRateIndexValueDate(IndexON,D2331)</f>
        <v>55936</v>
      </c>
      <c r="F2331" s="193">
        <f>IFERROR(_xll.qlIndexFixing(IndexON,D2331,TRUE,_xll.ohTrigger(RecalcTrigger,TriggerON)),NA())</f>
        <v>1.0262278259629554E-2</v>
      </c>
      <c r="H2331" s="42">
        <f>_xll.qlCalendarAdvance(Calendar,$H2330,B2331,"f",FALSE)</f>
        <v>55936</v>
      </c>
      <c r="I2331" s="177">
        <f>_xll.qlInterestRateIndexValueDate(Index1M,$H2331)</f>
        <v>55940</v>
      </c>
      <c r="J2331" s="182">
        <f>IFERROR(_xll.qlIndexFixing(Index1M,$H2331,TRUE,_xll.ohTrigger(RecalcTrigger,Trigger1M)),NA())</f>
        <v>1.0272855547153499E-2</v>
      </c>
      <c r="K2331" s="44">
        <f>IFERROR(_xll.qlIndexFixing(Index3M,H2331,TRUE,_xll.ohTrigger(RecalcTrigger,Trigger3M)),NA())</f>
        <v>1.0455924999584809E-2</v>
      </c>
      <c r="L2331" s="44">
        <f>IFERROR(_xll.qlIndexFixing(Index6M,$H2331,TRUE,_xll.ohTrigger(RecalcTrigger,Trigger6M)),NA())</f>
        <v>1.0609292054479335E-2</v>
      </c>
      <c r="M2331" s="183">
        <f>IFERROR(_xll.qlIndexFixing(Index1Y,$H2331,TRUE,_xll.ohTrigger(RecalcTrigger,Trigger1Y)),NA())</f>
        <v>1.061454608401644E-2</v>
      </c>
      <c r="N2331" s="182">
        <f>IFERROR(_xll.qlIndexFixing(ONIndex1M,I2331,TRUE,_xll.ohTrigger(RecalcTrigger,Trigger1M)),NA())</f>
        <v>1.0280872518828588E-2</v>
      </c>
      <c r="O2331" s="44">
        <f>IFERROR(_xll.qlIndexFixing(ONIndex3M,I2331,TRUE,_xll.ohTrigger(RecalcTrigger,Trigger3M)),NA())</f>
        <v>1.048588787735838E-2</v>
      </c>
      <c r="P2331" s="44">
        <f>IFERROR(_xll.qlIndexFixing(ONIndex6M,I2331,TRUE,_xll.ohTrigger(RecalcTrigger,Trigger6M)),NA())</f>
        <v>1.0654939100218641E-2</v>
      </c>
      <c r="Q2331" s="183">
        <f>IFERROR(_xll.qlIndexFixing(ONIndex1Y,I2331,TRUE,_xll.ohTrigger(RecalcTrigger,Trigger1Y)),NA())</f>
        <v>1.0747801280643898E-2</v>
      </c>
    </row>
    <row r="2332" spans="2:17" x14ac:dyDescent="0.2">
      <c r="B2332" s="39" t="s">
        <v>42</v>
      </c>
      <c r="D2332" s="42">
        <f>_xll.qlCalendarAdvance(Calendar,$D2331,B2332,"f",FALSE)</f>
        <v>55943</v>
      </c>
      <c r="E2332" s="177">
        <f>_xll.qlInterestRateIndexValueDate(IndexON,D2332)</f>
        <v>55943</v>
      </c>
      <c r="F2332" s="193">
        <f>IFERROR(_xll.qlIndexFixing(IndexON,D2332,TRUE,_xll.ohTrigger(RecalcTrigger,TriggerON)),NA())</f>
        <v>1.0255023430225663E-2</v>
      </c>
      <c r="H2332" s="42">
        <f>_xll.qlCalendarAdvance(Calendar,$H2331,B2332,"f",FALSE)</f>
        <v>55943</v>
      </c>
      <c r="I2332" s="177">
        <f>_xll.qlInterestRateIndexValueDate(Index1M,$H2332)</f>
        <v>55947</v>
      </c>
      <c r="J2332" s="182">
        <f>IFERROR(_xll.qlIndexFixing(Index1M,$H2332,TRUE,_xll.ohTrigger(RecalcTrigger,Trigger1M)),NA())</f>
        <v>1.0262906530940339E-2</v>
      </c>
      <c r="K2332" s="44">
        <f>IFERROR(_xll.qlIndexFixing(Index3M,H2332,TRUE,_xll.ohTrigger(RecalcTrigger,Trigger3M)),NA())</f>
        <v>1.0447979234204255E-2</v>
      </c>
      <c r="L2332" s="44">
        <f>IFERROR(_xll.qlIndexFixing(Index6M,$H2332,TRUE,_xll.ohTrigger(RecalcTrigger,Trigger6M)),NA())</f>
        <v>1.0602408149100065E-2</v>
      </c>
      <c r="M2332" s="183">
        <f>IFERROR(_xll.qlIndexFixing(Index1Y,$H2332,TRUE,_xll.ohTrigger(RecalcTrigger,Trigger1Y)),NA())</f>
        <v>1.0606954254828344E-2</v>
      </c>
      <c r="N2332" s="182">
        <f>IFERROR(_xll.qlIndexFixing(ONIndex1M,I2332,TRUE,_xll.ohTrigger(RecalcTrigger,Trigger1M)),NA())</f>
        <v>1.0273596261951567E-2</v>
      </c>
      <c r="O2332" s="44">
        <f>IFERROR(_xll.qlIndexFixing(ONIndex3M,I2332,TRUE,_xll.ohTrigger(RecalcTrigger,Trigger3M)),NA())</f>
        <v>1.0478786843917121E-2</v>
      </c>
      <c r="P2332" s="44">
        <f>IFERROR(_xll.qlIndexFixing(ONIndex6M,I2332,TRUE,_xll.ohTrigger(RecalcTrigger,Trigger6M)),NA())</f>
        <v>1.0649311480088741E-2</v>
      </c>
      <c r="Q2332" s="183">
        <f>IFERROR(_xll.qlIndexFixing(ONIndex1Y,I2332,TRUE,_xll.ohTrigger(RecalcTrigger,Trigger1Y)),NA())</f>
        <v>1.0740659765584581E-2</v>
      </c>
    </row>
    <row r="2333" spans="2:17" x14ac:dyDescent="0.2">
      <c r="B2333" s="39" t="s">
        <v>42</v>
      </c>
      <c r="D2333" s="42">
        <f>_xll.qlCalendarAdvance(Calendar,$D2332,B2333,"f",FALSE)</f>
        <v>55950</v>
      </c>
      <c r="E2333" s="177">
        <f>_xll.qlInterestRateIndexValueDate(IndexON,D2333)</f>
        <v>55950</v>
      </c>
      <c r="F2333" s="193">
        <f>IFERROR(_xll.qlIndexFixing(IndexON,D2333,TRUE,_xll.ohTrigger(RecalcTrigger,TriggerON)),NA())</f>
        <v>1.0247754229997241E-2</v>
      </c>
      <c r="H2333" s="42">
        <f>_xll.qlCalendarAdvance(Calendar,$H2332,B2333,"f",FALSE)</f>
        <v>55950</v>
      </c>
      <c r="I2333" s="177">
        <f>_xll.qlInterestRateIndexValueDate(Index1M,$H2333)</f>
        <v>55954</v>
      </c>
      <c r="J2333" s="182">
        <f>IFERROR(_xll.qlIndexFixing(Index1M,$H2333,TRUE,_xll.ohTrigger(RecalcTrigger,Trigger1M)),NA())</f>
        <v>1.0257090078251707E-2</v>
      </c>
      <c r="K2333" s="44">
        <f>IFERROR(_xll.qlIndexFixing(Index3M,H2333,TRUE,_xll.ohTrigger(RecalcTrigger,Trigger3M)),NA())</f>
        <v>1.0440748912250056E-2</v>
      </c>
      <c r="L2333" s="44">
        <f>IFERROR(_xll.qlIndexFixing(Index6M,$H2333,TRUE,_xll.ohTrigger(RecalcTrigger,Trigger6M)),NA())</f>
        <v>1.0596343364695384E-2</v>
      </c>
      <c r="M2333" s="183">
        <f>IFERROR(_xll.qlIndexFixing(Index1Y,$H2333,TRUE,_xll.ohTrigger(RecalcTrigger,Trigger1Y)),NA())</f>
        <v>1.059934782761094E-2</v>
      </c>
      <c r="N2333" s="182">
        <f>IFERROR(_xll.qlIndexFixing(ONIndex1M,I2333,TRUE,_xll.ohTrigger(RecalcTrigger,Trigger1M)),NA())</f>
        <v>1.0266304525217151E-2</v>
      </c>
      <c r="O2333" s="44">
        <f>IFERROR(_xll.qlIndexFixing(ONIndex3M,I2333,TRUE,_xll.ohTrigger(RecalcTrigger,Trigger3M)),NA())</f>
        <v>1.0471670583935833E-2</v>
      </c>
      <c r="P2333" s="44">
        <f>IFERROR(_xll.qlIndexFixing(ONIndex6M,I2333,TRUE,_xll.ohTrigger(RecalcTrigger,Trigger6M)),NA())</f>
        <v>1.0643654909596734E-2</v>
      </c>
      <c r="Q2333" s="183">
        <f>IFERROR(_xll.qlIndexFixing(ONIndex1Y,I2333,TRUE,_xll.ohTrigger(RecalcTrigger,Trigger1Y)),NA())</f>
        <v>1.0733504100564062E-2</v>
      </c>
    </row>
    <row r="2334" spans="2:17" x14ac:dyDescent="0.2">
      <c r="B2334" s="39" t="s">
        <v>42</v>
      </c>
      <c r="D2334" s="42">
        <f>_xll.qlCalendarAdvance(Calendar,$D2333,B2334,"f",FALSE)</f>
        <v>55957</v>
      </c>
      <c r="E2334" s="177">
        <f>_xll.qlInterestRateIndexValueDate(IndexON,D2334)</f>
        <v>55957</v>
      </c>
      <c r="F2334" s="193">
        <f>IFERROR(_xll.qlIndexFixing(IndexON,D2334,TRUE,_xll.ohTrigger(RecalcTrigger,TriggerON)),NA())</f>
        <v>1.0240470649032218E-2</v>
      </c>
      <c r="H2334" s="42">
        <f>_xll.qlCalendarAdvance(Calendar,$H2333,B2334,"f",FALSE)</f>
        <v>55957</v>
      </c>
      <c r="I2334" s="177">
        <f>_xll.qlInterestRateIndexValueDate(Index1M,$H2334)</f>
        <v>55961</v>
      </c>
      <c r="J2334" s="182">
        <f>IFERROR(_xll.qlIndexFixing(Index1M,$H2334,TRUE,_xll.ohTrigger(RecalcTrigger,Trigger1M)),NA())</f>
        <v>1.0249747769284438E-2</v>
      </c>
      <c r="K2334" s="44">
        <f>IFERROR(_xll.qlIndexFixing(Index3M,H2334,TRUE,_xll.ohTrigger(RecalcTrigger,Trigger3M)),NA())</f>
        <v>1.0433503238665456E-2</v>
      </c>
      <c r="L2334" s="44">
        <f>IFERROR(_xll.qlIndexFixing(Index6M,$H2334,TRUE,_xll.ohTrigger(RecalcTrigger,Trigger6M)),NA())</f>
        <v>1.059024883346266E-2</v>
      </c>
      <c r="M2334" s="183">
        <f>IFERROR(_xll.qlIndexFixing(Index1Y,$H2334,TRUE,_xll.ohTrigger(RecalcTrigger,Trigger1Y)),NA())</f>
        <v>1.0591726788934316E-2</v>
      </c>
      <c r="N2334" s="182">
        <f>IFERROR(_xll.qlIndexFixing(ONIndex1M,I2334,TRUE,_xll.ohTrigger(RecalcTrigger,Trigger1M)),NA())</f>
        <v>1.0258997296714867E-2</v>
      </c>
      <c r="O2334" s="44">
        <f>IFERROR(_xll.qlIndexFixing(ONIndex3M,I2334,TRUE,_xll.ohTrigger(RecalcTrigger,Trigger3M)),NA())</f>
        <v>1.0464539083905322E-2</v>
      </c>
      <c r="P2334" s="44">
        <f>IFERROR(_xll.qlIndexFixing(ONIndex6M,I2334,TRUE,_xll.ohTrigger(RecalcTrigger,Trigger6M)),NA())</f>
        <v>1.0637969341180664E-2</v>
      </c>
      <c r="Q2334" s="183">
        <f>IFERROR(_xll.qlIndexFixing(ONIndex1Y,I2334,TRUE,_xll.ohTrigger(RecalcTrigger,Trigger1Y)),NA())</f>
        <v>1.0726334271833338E-2</v>
      </c>
    </row>
    <row r="2335" spans="2:17" x14ac:dyDescent="0.2">
      <c r="B2335" s="39" t="s">
        <v>42</v>
      </c>
      <c r="D2335" s="42">
        <f>_xll.qlCalendarAdvance(Calendar,$D2334,B2335,"f",FALSE)</f>
        <v>55964</v>
      </c>
      <c r="E2335" s="177">
        <f>_xll.qlInterestRateIndexValueDate(IndexON,D2335)</f>
        <v>55964</v>
      </c>
      <c r="F2335" s="193">
        <f>IFERROR(_xll.qlIndexFixing(IndexON,D2335,TRUE,_xll.ohTrigger(RecalcTrigger,TriggerON)),NA())</f>
        <v>1.0233172677445168E-2</v>
      </c>
      <c r="H2335" s="42">
        <f>_xll.qlCalendarAdvance(Calendar,$H2334,B2335,"f",FALSE)</f>
        <v>55964</v>
      </c>
      <c r="I2335" s="177">
        <f>_xll.qlInterestRateIndexValueDate(Index1M,$H2335)</f>
        <v>55968</v>
      </c>
      <c r="J2335" s="182">
        <f>IFERROR(_xll.qlIndexFixing(Index1M,$H2335,TRUE,_xll.ohTrigger(RecalcTrigger,Trigger1M)),NA())</f>
        <v>1.0242389925445716E-2</v>
      </c>
      <c r="K2335" s="44">
        <f>IFERROR(_xll.qlIndexFixing(Index3M,H2335,TRUE,_xll.ohTrigger(RecalcTrigger,Trigger3M)),NA())</f>
        <v>1.0426242199935178E-2</v>
      </c>
      <c r="L2335" s="44">
        <f>IFERROR(_xll.qlIndexFixing(Index6M,$H2335,TRUE,_xll.ohTrigger(RecalcTrigger,Trigger6M)),NA())</f>
        <v>1.05841245078647E-2</v>
      </c>
      <c r="M2335" s="183">
        <f>IFERROR(_xll.qlIndexFixing(Index1Y,$H2335,TRUE,_xll.ohTrigger(RecalcTrigger,Trigger1Y)),NA())</f>
        <v>1.0584091125369652E-2</v>
      </c>
      <c r="N2335" s="182">
        <f>IFERROR(_xll.qlIndexFixing(ONIndex1M,I2335,TRUE,_xll.ohTrigger(RecalcTrigger,Trigger1M)),NA())</f>
        <v>1.0251674564294433E-2</v>
      </c>
      <c r="O2335" s="44">
        <f>IFERROR(_xll.qlIndexFixing(ONIndex3M,I2335,TRUE,_xll.ohTrigger(RecalcTrigger,Trigger3M)),NA())</f>
        <v>1.0457392330156523E-2</v>
      </c>
      <c r="P2335" s="44">
        <f>IFERROR(_xll.qlIndexFixing(ONIndex6M,I2335,TRUE,_xll.ohTrigger(RecalcTrigger,Trigger6M)),NA())</f>
        <v>1.0632254726958834E-2</v>
      </c>
      <c r="Q2335" s="183">
        <f>IFERROR(_xll.qlIndexFixing(ONIndex1Y,I2335,TRUE,_xll.ohTrigger(RecalcTrigger,Trigger1Y)),NA())</f>
        <v>1.0719150265643407E-2</v>
      </c>
    </row>
    <row r="2336" spans="2:17" x14ac:dyDescent="0.2">
      <c r="B2336" s="39" t="s">
        <v>42</v>
      </c>
      <c r="D2336" s="42">
        <f>_xll.qlCalendarAdvance(Calendar,$D2335,B2336,"f",FALSE)</f>
        <v>55971</v>
      </c>
      <c r="E2336" s="177">
        <f>_xll.qlInterestRateIndexValueDate(IndexON,D2336)</f>
        <v>55971</v>
      </c>
      <c r="F2336" s="193">
        <f>IFERROR(_xll.qlIndexFixing(IndexON,D2336,TRUE,_xll.ohTrigger(RecalcTrigger,TriggerON)),NA())</f>
        <v>1.0225860305324019E-2</v>
      </c>
      <c r="H2336" s="42">
        <f>_xll.qlCalendarAdvance(Calendar,$H2335,B2336,"f",FALSE)</f>
        <v>55971</v>
      </c>
      <c r="I2336" s="177">
        <f>_xll.qlInterestRateIndexValueDate(Index1M,$H2336)</f>
        <v>55975</v>
      </c>
      <c r="J2336" s="182">
        <f>IFERROR(_xll.qlIndexFixing(Index1M,$H2336,TRUE,_xll.ohTrigger(RecalcTrigger,Trigger1M)),NA())</f>
        <v>1.0235016534778651E-2</v>
      </c>
      <c r="K2336" s="44">
        <f>IFERROR(_xll.qlIndexFixing(Index3M,H2336,TRUE,_xll.ohTrigger(RecalcTrigger,Trigger3M)),NA())</f>
        <v>1.0419337783462053E-2</v>
      </c>
      <c r="L2336" s="44">
        <f>IFERROR(_xll.qlIndexFixing(Index6M,$H2336,TRUE,_xll.ohTrigger(RecalcTrigger,Trigger6M)),NA())</f>
        <v>1.0578265107208639E-2</v>
      </c>
      <c r="M2336" s="183">
        <f>IFERROR(_xll.qlIndexFixing(Index1Y,$H2336,TRUE,_xll.ohTrigger(RecalcTrigger,Trigger1Y)),NA())</f>
        <v>1.0576440823489443E-2</v>
      </c>
      <c r="N2336" s="182">
        <f>IFERROR(_xll.qlIndexFixing(ONIndex1M,I2336,TRUE,_xll.ohTrigger(RecalcTrigger,Trigger1M)),NA())</f>
        <v>1.0242819318413865E-2</v>
      </c>
      <c r="O2336" s="44">
        <f>IFERROR(_xll.qlIndexFixing(ONIndex3M,I2336,TRUE,_xll.ohTrigger(RecalcTrigger,Trigger3M)),NA())</f>
        <v>1.0448787386422964E-2</v>
      </c>
      <c r="P2336" s="44">
        <f>IFERROR(_xll.qlIndexFixing(ONIndex6M,I2336,TRUE,_xll.ohTrigger(RecalcTrigger,Trigger6M)),NA())</f>
        <v>1.062549118798195E-2</v>
      </c>
      <c r="Q2336" s="183">
        <f>IFERROR(_xll.qlIndexFixing(ONIndex1Y,I2336,TRUE,_xll.ohTrigger(RecalcTrigger,Trigger1Y)),NA())</f>
        <v>1.0710529793563239E-2</v>
      </c>
    </row>
    <row r="2337" spans="2:17" x14ac:dyDescent="0.2">
      <c r="B2337" s="39" t="s">
        <v>42</v>
      </c>
      <c r="D2337" s="42">
        <f>_xll.qlCalendarAdvance(Calendar,$D2336,B2337,"f",FALSE)</f>
        <v>55982</v>
      </c>
      <c r="E2337" s="177">
        <f>_xll.qlInterestRateIndexValueDate(IndexON,D2337)</f>
        <v>55982</v>
      </c>
      <c r="F2337" s="193">
        <f>IFERROR(_xll.qlIndexFixing(IndexON,D2337,TRUE,_xll.ohTrigger(RecalcTrigger,TriggerON)),NA())</f>
        <v>1.0215099298438446E-2</v>
      </c>
      <c r="H2337" s="42">
        <f>_xll.qlCalendarAdvance(Calendar,$H2336,B2337,"f",FALSE)</f>
        <v>55982</v>
      </c>
      <c r="I2337" s="177">
        <f>_xll.qlInterestRateIndexValueDate(Index1M,$H2337)</f>
        <v>55984</v>
      </c>
      <c r="J2337" s="182">
        <f>IFERROR(_xll.qlIndexFixing(Index1M,$H2337,TRUE,_xll.ohTrigger(RecalcTrigger,Trigger1M)),NA())</f>
        <v>1.0225129234777419E-2</v>
      </c>
      <c r="K2337" s="44">
        <f>IFERROR(_xll.qlIndexFixing(Index3M,H2337,TRUE,_xll.ohTrigger(RecalcTrigger,Trigger3M)),NA())</f>
        <v>1.0409961458643948E-2</v>
      </c>
      <c r="L2337" s="44">
        <f>IFERROR(_xll.qlIndexFixing(Index6M,$H2337,TRUE,_xll.ohTrigger(RecalcTrigger,Trigger6M)),NA())</f>
        <v>1.0570311680048931E-2</v>
      </c>
      <c r="M2337" s="183">
        <f>IFERROR(_xll.qlIndexFixing(Index1Y,$H2337,TRUE,_xll.ohTrigger(RecalcTrigger,Trigger1Y)),NA())</f>
        <v>1.0566583190101958E-2</v>
      </c>
      <c r="N2337" s="182">
        <f>IFERROR(_xll.qlIndexFixing(ONIndex1M,I2337,TRUE,_xll.ohTrigger(RecalcTrigger,Trigger1M)),NA())</f>
        <v>1.0232773405816076E-2</v>
      </c>
      <c r="O2337" s="44">
        <f>IFERROR(_xll.qlIndexFixing(ONIndex3M,I2337,TRUE,_xll.ohTrigger(RecalcTrigger,Trigger3M)),NA())</f>
        <v>1.0438944826152152E-2</v>
      </c>
      <c r="P2337" s="44">
        <f>IFERROR(_xll.qlIndexFixing(ONIndex6M,I2337,TRUE,_xll.ohTrigger(RecalcTrigger,Trigger6M)),NA())</f>
        <v>1.0617426300072452E-2</v>
      </c>
      <c r="Q2337" s="183">
        <f>IFERROR(_xll.qlIndexFixing(ONIndex1Y,I2337,TRUE,_xll.ohTrigger(RecalcTrigger,Trigger1Y)),NA())</f>
        <v>1.0700611911671487E-2</v>
      </c>
    </row>
    <row r="2338" spans="2:17" x14ac:dyDescent="0.2">
      <c r="B2338" s="39" t="s">
        <v>42</v>
      </c>
      <c r="D2338" s="42">
        <f>_xll.qlCalendarAdvance(Calendar,$D2337,B2338,"f",FALSE)</f>
        <v>55989</v>
      </c>
      <c r="E2338" s="177">
        <f>_xll.qlInterestRateIndexValueDate(IndexON,D2338)</f>
        <v>55989</v>
      </c>
      <c r="F2338" s="193">
        <f>IFERROR(_xll.qlIndexFixing(IndexON,D2338,TRUE,_xll.ohTrigger(RecalcTrigger,TriggerON)),NA())</f>
        <v>1.0207752329245423E-2</v>
      </c>
      <c r="H2338" s="42">
        <f>_xll.qlCalendarAdvance(Calendar,$H2337,B2338,"f",FALSE)</f>
        <v>55989</v>
      </c>
      <c r="I2338" s="177">
        <f>_xll.qlInterestRateIndexValueDate(Index1M,$H2338)</f>
        <v>55991</v>
      </c>
      <c r="J2338" s="182">
        <f>IFERROR(_xll.qlIndexFixing(Index1M,$H2338,TRUE,_xll.ohTrigger(RecalcTrigger,Trigger1M)),NA())</f>
        <v>1.021771893972484E-2</v>
      </c>
      <c r="K2338" s="44">
        <f>IFERROR(_xll.qlIndexFixing(Index3M,H2338,TRUE,_xll.ohTrigger(RecalcTrigger,Trigger3M)),NA())</f>
        <v>1.0402651153560037E-2</v>
      </c>
      <c r="L2338" s="44">
        <f>IFERROR(_xll.qlIndexFixing(Index6M,$H2338,TRUE,_xll.ohTrigger(RecalcTrigger,Trigger6M)),NA())</f>
        <v>1.0564091461878884E-2</v>
      </c>
      <c r="M2338" s="183">
        <f>IFERROR(_xll.qlIndexFixing(Index1Y,$H2338,TRUE,_xll.ohTrigger(RecalcTrigger,Trigger1Y)),NA())</f>
        <v>1.0558899378797252E-2</v>
      </c>
      <c r="N2338" s="182">
        <f>IFERROR(_xll.qlIndexFixing(ONIndex1M,I2338,TRUE,_xll.ohTrigger(RecalcTrigger,Trigger1M)),NA())</f>
        <v>1.0225395204646048E-2</v>
      </c>
      <c r="O2338" s="44">
        <f>IFERROR(_xll.qlIndexFixing(ONIndex3M,I2338,TRUE,_xll.ohTrigger(RecalcTrigger,Trigger3M)),NA())</f>
        <v>1.0431743484309308E-2</v>
      </c>
      <c r="P2338" s="44">
        <f>IFERROR(_xll.qlIndexFixing(ONIndex6M,I2338,TRUE,_xll.ohTrigger(RecalcTrigger,Trigger6M)),NA())</f>
        <v>1.0611607563539849E-2</v>
      </c>
      <c r="Q2338" s="183">
        <f>IFERROR(_xll.qlIndexFixing(ONIndex1Y,I2338,TRUE,_xll.ohTrigger(RecalcTrigger,Trigger1Y)),NA())</f>
        <v>1.0693377160952977E-2</v>
      </c>
    </row>
    <row r="2339" spans="2:17" x14ac:dyDescent="0.2">
      <c r="B2339" s="39" t="s">
        <v>42</v>
      </c>
      <c r="D2339" s="42">
        <f>_xll.qlCalendarAdvance(Calendar,$D2338,B2339,"f",FALSE)</f>
        <v>55996</v>
      </c>
      <c r="E2339" s="177">
        <f>_xll.qlInterestRateIndexValueDate(IndexON,D2339)</f>
        <v>55996</v>
      </c>
      <c r="F2339" s="193">
        <f>IFERROR(_xll.qlIndexFixing(IndexON,D2339,TRUE,_xll.ohTrigger(RecalcTrigger,TriggerON)),NA())</f>
        <v>1.0200390925998448E-2</v>
      </c>
      <c r="H2339" s="42">
        <f>_xll.qlCalendarAdvance(Calendar,$H2338,B2339,"f",FALSE)</f>
        <v>55996</v>
      </c>
      <c r="I2339" s="177">
        <f>_xll.qlInterestRateIndexValueDate(Index1M,$H2339)</f>
        <v>55998</v>
      </c>
      <c r="J2339" s="182">
        <f>IFERROR(_xll.qlIndexFixing(Index1M,$H2339,TRUE,_xll.ohTrigger(RecalcTrigger,Trigger1M)),NA())</f>
        <v>1.0210293057383302E-2</v>
      </c>
      <c r="K2339" s="44">
        <f>IFERROR(_xll.qlIndexFixing(Index3M,H2339,TRUE,_xll.ohTrigger(RecalcTrigger,Trigger3M)),NA())</f>
        <v>1.039532542667339E-2</v>
      </c>
      <c r="L2339" s="44">
        <f>IFERROR(_xll.qlIndexFixing(Index6M,$H2339,TRUE,_xll.ohTrigger(RecalcTrigger,Trigger6M)),NA())</f>
        <v>1.0557841249793289E-2</v>
      </c>
      <c r="M2339" s="183">
        <f>IFERROR(_xll.qlIndexFixing(Index1Y,$H2339,TRUE,_xll.ohTrigger(RecalcTrigger,Trigger1Y)),NA())</f>
        <v>1.0551200885064999E-2</v>
      </c>
      <c r="N2339" s="182">
        <f>IFERROR(_xll.qlIndexFixing(ONIndex1M,I2339,TRUE,_xll.ohTrigger(RecalcTrigger,Trigger1M)),NA())</f>
        <v>1.0218001444881608E-2</v>
      </c>
      <c r="O2339" s="44">
        <f>IFERROR(_xll.qlIndexFixing(ONIndex3M,I2339,TRUE,_xll.ohTrigger(RecalcTrigger,Trigger3M)),NA())</f>
        <v>1.0424526826717795E-2</v>
      </c>
      <c r="P2339" s="44">
        <f>IFERROR(_xll.qlIndexFixing(ONIndex6M,I2339,TRUE,_xll.ohTrigger(RecalcTrigger,Trigger6M)),NA())</f>
        <v>1.0605759564255024E-2</v>
      </c>
      <c r="Q2339" s="183">
        <f>IFERROR(_xll.qlIndexFixing(ONIndex1Y,I2339,TRUE,_xll.ohTrigger(RecalcTrigger,Trigger1Y)),NA())</f>
        <v>1.068612817074488E-2</v>
      </c>
    </row>
    <row r="2340" spans="2:17" x14ac:dyDescent="0.2">
      <c r="B2340" s="39" t="s">
        <v>42</v>
      </c>
      <c r="D2340" s="42">
        <f>_xll.qlCalendarAdvance(Calendar,$D2339,B2340,"f",FALSE)</f>
        <v>56003</v>
      </c>
      <c r="E2340" s="177">
        <f>_xll.qlInterestRateIndexValueDate(IndexON,D2340)</f>
        <v>56003</v>
      </c>
      <c r="F2340" s="193">
        <f>IFERROR(_xll.qlIndexFixing(IndexON,D2340,TRUE,_xll.ohTrigger(RecalcTrigger,TriggerON)),NA())</f>
        <v>1.0193015078865386E-2</v>
      </c>
      <c r="H2340" s="42">
        <f>_xll.qlCalendarAdvance(Calendar,$H2339,B2340,"f",FALSE)</f>
        <v>56003</v>
      </c>
      <c r="I2340" s="177">
        <f>_xll.qlInterestRateIndexValueDate(Index1M,$H2340)</f>
        <v>56006</v>
      </c>
      <c r="J2340" s="182">
        <f>IFERROR(_xll.qlIndexFixing(Index1M,$H2340,TRUE,_xll.ohTrigger(RecalcTrigger,Trigger1M)),NA())</f>
        <v>1.0202175760082848E-2</v>
      </c>
      <c r="K2340" s="44">
        <f>IFERROR(_xll.qlIndexFixing(Index3M,H2340,TRUE,_xll.ohTrigger(RecalcTrigger,Trigger3M)),NA())</f>
        <v>1.0385800396146512E-2</v>
      </c>
      <c r="L2340" s="44">
        <f>IFERROR(_xll.qlIndexFixing(Index6M,$H2340,TRUE,_xll.ohTrigger(RecalcTrigger,Trigger6M)),NA())</f>
        <v>1.0550050874724631E-2</v>
      </c>
      <c r="M2340" s="183">
        <f>IFERROR(_xll.qlIndexFixing(Index1Y,$H2340,TRUE,_xll.ohTrigger(RecalcTrigger,Trigger1Y)),NA())</f>
        <v>1.0541570408994413E-2</v>
      </c>
      <c r="N2340" s="182">
        <f>IFERROR(_xll.qlIndexFixing(ONIndex1M,I2340,TRUE,_xll.ohTrigger(RecalcTrigger,Trigger1M)),NA())</f>
        <v>1.0209532366962648E-2</v>
      </c>
      <c r="O2340" s="44">
        <f>IFERROR(_xll.qlIndexFixing(ONIndex3M,I2340,TRUE,_xll.ohTrigger(RecalcTrigger,Trigger3M)),NA())</f>
        <v>1.0416260446897141E-2</v>
      </c>
      <c r="P2340" s="44">
        <f>IFERROR(_xll.qlIndexFixing(ONIndex6M,I2340,TRUE,_xll.ohTrigger(RecalcTrigger,Trigger6M)),NA())</f>
        <v>1.0599040243235436E-2</v>
      </c>
      <c r="Q2340" s="183">
        <f>IFERROR(_xll.qlIndexFixing(ONIndex1Y,I2340,TRUE,_xll.ohTrigger(RecalcTrigger,Trigger1Y)),NA())</f>
        <v>1.0677826156628711E-2</v>
      </c>
    </row>
    <row r="2341" spans="2:17" x14ac:dyDescent="0.2">
      <c r="B2341" s="39" t="s">
        <v>42</v>
      </c>
      <c r="D2341" s="42">
        <f>_xll.qlCalendarAdvance(Calendar,$D2340,B2341,"f",FALSE)</f>
        <v>56010</v>
      </c>
      <c r="E2341" s="177">
        <f>_xll.qlInterestRateIndexValueDate(IndexON,D2341)</f>
        <v>56010</v>
      </c>
      <c r="F2341" s="193">
        <f>IFERROR(_xll.qlIndexFixing(IndexON,D2341,TRUE,_xll.ohTrigger(RecalcTrigger,TriggerON)),NA())</f>
        <v>1.0185624778014102E-2</v>
      </c>
      <c r="H2341" s="42">
        <f>_xll.qlCalendarAdvance(Calendar,$H2340,B2341,"f",FALSE)</f>
        <v>56010</v>
      </c>
      <c r="I2341" s="177">
        <f>_xll.qlInterestRateIndexValueDate(Index1M,$H2341)</f>
        <v>56012</v>
      </c>
      <c r="J2341" s="182">
        <f>IFERROR(_xll.qlIndexFixing(Index1M,$H2341,TRUE,_xll.ohTrigger(RecalcTrigger,Trigger1M)),NA())</f>
        <v>1.0195394482976627E-2</v>
      </c>
      <c r="K2341" s="44">
        <f>IFERROR(_xll.qlIndexFixing(Index3M,H2341,TRUE,_xll.ohTrigger(RecalcTrigger,Trigger3M)),NA())</f>
        <v>1.0380248699871884E-2</v>
      </c>
      <c r="L2341" s="44">
        <f>IFERROR(_xll.qlIndexFixing(Index6M,$H2341,TRUE,_xll.ohTrigger(RecalcTrigger,Trigger6M)),NA())</f>
        <v>1.0544328530793609E-2</v>
      </c>
      <c r="M2341" s="183">
        <f>IFERROR(_xll.qlIndexFixing(Index1Y,$H2341,TRUE,_xll.ohTrigger(RecalcTrigger,Trigger1Y)),NA())</f>
        <v>1.0535759796625127E-2</v>
      </c>
      <c r="N2341" s="182">
        <f>IFERROR(_xll.qlIndexFixing(ONIndex1M,I2341,TRUE,_xll.ohTrigger(RecalcTrigger,Trigger1M)),NA())</f>
        <v>1.0203167201607855E-2</v>
      </c>
      <c r="O2341" s="44">
        <f>IFERROR(_xll.qlIndexFixing(ONIndex3M,I2341,TRUE,_xll.ohTrigger(RecalcTrigger,Trigger3M)),NA())</f>
        <v>1.0410047510491793E-2</v>
      </c>
      <c r="P2341" s="44">
        <f>IFERROR(_xll.qlIndexFixing(ONIndex6M,I2341,TRUE,_xll.ohTrigger(RecalcTrigger,Trigger6M)),NA())</f>
        <v>1.0593975586541404E-2</v>
      </c>
      <c r="Q2341" s="183">
        <f>IFERROR(_xll.qlIndexFixing(ONIndex1Y,I2341,TRUE,_xll.ohTrigger(RecalcTrigger,Trigger1Y)),NA())</f>
        <v>1.0671587416943851E-2</v>
      </c>
    </row>
    <row r="2342" spans="2:17" x14ac:dyDescent="0.2">
      <c r="B2342" s="39" t="s">
        <v>42</v>
      </c>
      <c r="D2342" s="42">
        <f>_xll.qlCalendarAdvance(Calendar,$D2341,B2342,"f",FALSE)</f>
        <v>56017</v>
      </c>
      <c r="E2342" s="177">
        <f>_xll.qlInterestRateIndexValueDate(IndexON,D2342)</f>
        <v>56017</v>
      </c>
      <c r="F2342" s="193">
        <f>IFERROR(_xll.qlIndexFixing(IndexON,D2342,TRUE,_xll.ohTrigger(RecalcTrigger,TriggerON)),NA())</f>
        <v>1.0178220013372652E-2</v>
      </c>
      <c r="H2342" s="42">
        <f>_xll.qlCalendarAdvance(Calendar,$H2341,B2342,"f",FALSE)</f>
        <v>56017</v>
      </c>
      <c r="I2342" s="177">
        <f>_xll.qlInterestRateIndexValueDate(Index1M,$H2342)</f>
        <v>56019</v>
      </c>
      <c r="J2342" s="182">
        <f>IFERROR(_xll.qlIndexFixing(Index1M,$H2342,TRUE,_xll.ohTrigger(RecalcTrigger,Trigger1M)),NA())</f>
        <v>1.0187921766988128E-2</v>
      </c>
      <c r="K2342" s="44">
        <f>IFERROR(_xll.qlIndexFixing(Index3M,H2342,TRUE,_xll.ohTrigger(RecalcTrigger,Trigger3M)),NA())</f>
        <v>1.0372875307159836E-2</v>
      </c>
      <c r="L2342" s="44">
        <f>IFERROR(_xll.qlIndexFixing(Index6M,$H2342,TRUE,_xll.ohTrigger(RecalcTrigger,Trigger6M)),NA())</f>
        <v>1.0537980986826605E-2</v>
      </c>
      <c r="M2342" s="183">
        <f>IFERROR(_xll.qlIndexFixing(Index1Y,$H2342,TRUE,_xll.ohTrigger(RecalcTrigger,Trigger1Y)),NA())</f>
        <v>1.0528017175074542E-2</v>
      </c>
      <c r="N2342" s="182">
        <f>IFERROR(_xll.qlIndexFixing(ONIndex1M,I2342,TRUE,_xll.ohTrigger(RecalcTrigger,Trigger1M)),NA())</f>
        <v>1.0195726693957852E-2</v>
      </c>
      <c r="O2342" s="44">
        <f>IFERROR(_xll.qlIndexFixing(ONIndex3M,I2342,TRUE,_xll.ohTrigger(RecalcTrigger,Trigger3M)),NA())</f>
        <v>1.0402784824519173E-2</v>
      </c>
      <c r="P2342" s="44">
        <f>IFERROR(_xll.qlIndexFixing(ONIndex6M,I2342,TRUE,_xll.ohTrigger(RecalcTrigger,Trigger6M)),NA())</f>
        <v>1.0588039512988701E-2</v>
      </c>
      <c r="Q2342" s="183">
        <f>IFERROR(_xll.qlIndexFixing(ONIndex1Y,I2342,TRUE,_xll.ohTrigger(RecalcTrigger,Trigger1Y)),NA())</f>
        <v>1.0664295626092724E-2</v>
      </c>
    </row>
    <row r="2343" spans="2:17" x14ac:dyDescent="0.2">
      <c r="B2343" s="39" t="s">
        <v>42</v>
      </c>
      <c r="D2343" s="42">
        <f>_xll.qlCalendarAdvance(Calendar,$D2342,B2343,"f",FALSE)</f>
        <v>56024</v>
      </c>
      <c r="E2343" s="177">
        <f>_xll.qlInterestRateIndexValueDate(IndexON,D2343)</f>
        <v>56024</v>
      </c>
      <c r="F2343" s="193">
        <f>IFERROR(_xll.qlIndexFixing(IndexON,D2343,TRUE,_xll.ohTrigger(RecalcTrigger,TriggerON)),NA())</f>
        <v>1.0170800775108901E-2</v>
      </c>
      <c r="H2343" s="42">
        <f>_xll.qlCalendarAdvance(Calendar,$H2342,B2343,"f",FALSE)</f>
        <v>56024</v>
      </c>
      <c r="I2343" s="177">
        <f>_xll.qlInterestRateIndexValueDate(Index1M,$H2343)</f>
        <v>56026</v>
      </c>
      <c r="J2343" s="182">
        <f>IFERROR(_xll.qlIndexFixing(Index1M,$H2343,TRUE,_xll.ohTrigger(RecalcTrigger,Trigger1M)),NA())</f>
        <v>1.0180433415853951E-2</v>
      </c>
      <c r="K2343" s="44">
        <f>IFERROR(_xll.qlIndexFixing(Index3M,H2343,TRUE,_xll.ohTrigger(RecalcTrigger,Trigger3M)),NA())</f>
        <v>1.0365486437328202E-2</v>
      </c>
      <c r="L2343" s="44">
        <f>IFERROR(_xll.qlIndexFixing(Index6M,$H2343,TRUE,_xll.ohTrigger(RecalcTrigger,Trigger6M)),NA())</f>
        <v>1.0531603246348505E-2</v>
      </c>
      <c r="M2343" s="183">
        <f>IFERROR(_xll.qlIndexFixing(Index1Y,$H2343,TRUE,_xll.ohTrigger(RecalcTrigger,Trigger1Y)),NA())</f>
        <v>1.052025981741026E-2</v>
      </c>
      <c r="N2343" s="182">
        <f>IFERROR(_xll.qlIndexFixing(ONIndex1M,I2343,TRUE,_xll.ohTrigger(RecalcTrigger,Trigger1M)),NA())</f>
        <v>1.0188270579911674E-2</v>
      </c>
      <c r="O2343" s="44">
        <f>IFERROR(_xll.qlIndexFixing(ONIndex3M,I2343,TRUE,_xll.ohTrigger(RecalcTrigger,Trigger3M)),NA())</f>
        <v>1.0395506768681173E-2</v>
      </c>
      <c r="P2343" s="44">
        <f>IFERROR(_xll.qlIndexFixing(ONIndex6M,I2343,TRUE,_xll.ohTrigger(RecalcTrigger,Trigger6M)),NA())</f>
        <v>1.0582073986276086E-2</v>
      </c>
      <c r="Q2343" s="183">
        <f>IFERROR(_xll.qlIndexFixing(ONIndex1Y,I2343,TRUE,_xll.ohTrigger(RecalcTrigger,Trigger1Y)),NA())</f>
        <v>1.0656989541315554E-2</v>
      </c>
    </row>
    <row r="2344" spans="2:17" x14ac:dyDescent="0.2">
      <c r="B2344" s="39" t="s">
        <v>42</v>
      </c>
      <c r="D2344" s="42">
        <f>_xll.qlCalendarAdvance(Calendar,$D2343,B2344,"f",FALSE)</f>
        <v>56031</v>
      </c>
      <c r="E2344" s="177">
        <f>_xll.qlInterestRateIndexValueDate(IndexON,D2344)</f>
        <v>56031</v>
      </c>
      <c r="F2344" s="193">
        <f>IFERROR(_xll.qlIndexFixing(IndexON,D2344,TRUE,_xll.ohTrigger(RecalcTrigger,TriggerON)),NA())</f>
        <v>1.0163367053390715E-2</v>
      </c>
      <c r="H2344" s="42">
        <f>_xll.qlCalendarAdvance(Calendar,$H2343,B2344,"f",FALSE)</f>
        <v>56031</v>
      </c>
      <c r="I2344" s="177">
        <f>_xll.qlInterestRateIndexValueDate(Index1M,$H2344)</f>
        <v>56033</v>
      </c>
      <c r="J2344" s="182">
        <f>IFERROR(_xll.qlIndexFixing(Index1M,$H2344,TRUE,_xll.ohTrigger(RecalcTrigger,Trigger1M)),NA())</f>
        <v>1.0172929417618659E-2</v>
      </c>
      <c r="K2344" s="44">
        <f>IFERROR(_xll.qlIndexFixing(Index3M,H2344,TRUE,_xll.ohTrigger(RecalcTrigger,Trigger3M)),NA())</f>
        <v>1.0358082076861707E-2</v>
      </c>
      <c r="L2344" s="44">
        <f>IFERROR(_xll.qlIndexFixing(Index6M,$H2344,TRUE,_xll.ohTrigger(RecalcTrigger,Trigger6M)),NA())</f>
        <v>1.0526138617189377E-2</v>
      </c>
      <c r="M2344" s="183">
        <f>IFERROR(_xll.qlIndexFixing(Index1Y,$H2344,TRUE,_xll.ohTrigger(RecalcTrigger,Trigger1Y)),NA())</f>
        <v>1.0512487710213313E-2</v>
      </c>
      <c r="N2344" s="182">
        <f>IFERROR(_xll.qlIndexFixing(ONIndex1M,I2344,TRUE,_xll.ohTrigger(RecalcTrigger,Trigger1M)),NA())</f>
        <v>1.0180798847239103E-2</v>
      </c>
      <c r="O2344" s="44">
        <f>IFERROR(_xll.qlIndexFixing(ONIndex3M,I2344,TRUE,_xll.ohTrigger(RecalcTrigger,Trigger3M)),NA())</f>
        <v>1.0388213329308726E-2</v>
      </c>
      <c r="P2344" s="44">
        <f>IFERROR(_xll.qlIndexFixing(ONIndex6M,I2344,TRUE,_xll.ohTrigger(RecalcTrigger,Trigger6M)),NA())</f>
        <v>1.0576078958841606E-2</v>
      </c>
      <c r="Q2344" s="183">
        <f>IFERROR(_xll.qlIndexFixing(ONIndex1Y,I2344,TRUE,_xll.ohTrigger(RecalcTrigger,Trigger1Y)),NA())</f>
        <v>1.0649669148703467E-2</v>
      </c>
    </row>
    <row r="2345" spans="2:17" x14ac:dyDescent="0.2">
      <c r="B2345" s="39" t="s">
        <v>42</v>
      </c>
      <c r="D2345" s="42">
        <f>_xll.qlCalendarAdvance(Calendar,$D2344,B2345,"f",FALSE)</f>
        <v>56038</v>
      </c>
      <c r="E2345" s="177">
        <f>_xll.qlInterestRateIndexValueDate(IndexON,D2345)</f>
        <v>56038</v>
      </c>
      <c r="F2345" s="193">
        <f>IFERROR(_xll.qlIndexFixing(IndexON,D2345,TRUE,_xll.ohTrigger(RecalcTrigger,TriggerON)),NA())</f>
        <v>1.015591883814615E-2</v>
      </c>
      <c r="H2345" s="42">
        <f>_xll.qlCalendarAdvance(Calendar,$H2344,B2345,"f",FALSE)</f>
        <v>56038</v>
      </c>
      <c r="I2345" s="177">
        <f>_xll.qlInterestRateIndexValueDate(Index1M,$H2345)</f>
        <v>56040</v>
      </c>
      <c r="J2345" s="182">
        <f>IFERROR(_xll.qlIndexFixing(Index1M,$H2345,TRUE,_xll.ohTrigger(RecalcTrigger,Trigger1M)),NA())</f>
        <v>1.0165409760311828E-2</v>
      </c>
      <c r="K2345" s="44">
        <f>IFERROR(_xll.qlIndexFixing(Index3M,H2345,TRUE,_xll.ohTrigger(RecalcTrigger,Trigger3M)),NA())</f>
        <v>1.0350662212250287E-2</v>
      </c>
      <c r="L2345" s="44">
        <f>IFERROR(_xll.qlIndexFixing(Index6M,$H2345,TRUE,_xll.ohTrigger(RecalcTrigger,Trigger6M)),NA())</f>
        <v>1.0519707443574741E-2</v>
      </c>
      <c r="M2345" s="183">
        <f>IFERROR(_xll.qlIndexFixing(Index1Y,$H2345,TRUE,_xll.ohTrigger(RecalcTrigger,Trigger1Y)),NA())</f>
        <v>1.0504700840065613E-2</v>
      </c>
      <c r="N2345" s="182">
        <f>IFERROR(_xll.qlIndexFixing(ONIndex1M,I2345,TRUE,_xll.ohTrigger(RecalcTrigger,Trigger1M)),NA())</f>
        <v>1.0173311484029668E-2</v>
      </c>
      <c r="O2345" s="44">
        <f>IFERROR(_xll.qlIndexFixing(ONIndex3M,I2345,TRUE,_xll.ohTrigger(RecalcTrigger,Trigger3M)),NA())</f>
        <v>1.0380904492812704E-2</v>
      </c>
      <c r="P2345" s="44">
        <f>IFERROR(_xll.qlIndexFixing(ONIndex6M,I2345,TRUE,_xll.ohTrigger(RecalcTrigger,Trigger6M)),NA())</f>
        <v>1.0570054383123306E-2</v>
      </c>
      <c r="Q2345" s="183">
        <f>IFERROR(_xll.qlIndexFixing(ONIndex1Y,I2345,TRUE,_xll.ohTrigger(RecalcTrigger,Trigger1Y)),NA())</f>
        <v>1.0642334434827205E-2</v>
      </c>
    </row>
    <row r="2346" spans="2:17" x14ac:dyDescent="0.2">
      <c r="B2346" s="39" t="s">
        <v>42</v>
      </c>
      <c r="D2346" s="42">
        <f>_xll.qlCalendarAdvance(Calendar,$D2345,B2346,"f",FALSE)</f>
        <v>56045</v>
      </c>
      <c r="E2346" s="177">
        <f>_xll.qlInterestRateIndexValueDate(IndexON,D2346)</f>
        <v>56045</v>
      </c>
      <c r="F2346" s="193">
        <f>IFERROR(_xll.qlIndexFixing(IndexON,D2346,TRUE,_xll.ohTrigger(RecalcTrigger,TriggerON)),NA())</f>
        <v>1.014845611954307E-2</v>
      </c>
      <c r="H2346" s="42">
        <f>_xll.qlCalendarAdvance(Calendar,$H2345,B2346,"f",FALSE)</f>
        <v>56045</v>
      </c>
      <c r="I2346" s="177">
        <f>_xll.qlInterestRateIndexValueDate(Index1M,$H2346)</f>
        <v>56047</v>
      </c>
      <c r="J2346" s="182">
        <f>IFERROR(_xll.qlIndexFixing(Index1M,$H2346,TRUE,_xll.ohTrigger(RecalcTrigger,Trigger1M)),NA())</f>
        <v>1.0157874431973024E-2</v>
      </c>
      <c r="K2346" s="44">
        <f>IFERROR(_xll.qlIndexFixing(Index3M,H2346,TRUE,_xll.ohTrigger(RecalcTrigger,Trigger3M)),NA())</f>
        <v>1.0343226829982143E-2</v>
      </c>
      <c r="L2346" s="44">
        <f>IFERROR(_xll.qlIndexFixing(Index6M,$H2346,TRUE,_xll.ohTrigger(RecalcTrigger,Trigger6M)),NA())</f>
        <v>1.0513245943386941E-2</v>
      </c>
      <c r="M2346" s="183">
        <f>IFERROR(_xll.qlIndexFixing(Index1Y,$H2346,TRUE,_xll.ohTrigger(RecalcTrigger,Trigger1Y)),NA())</f>
        <v>1.0496899193550825E-2</v>
      </c>
      <c r="N2346" s="182">
        <f>IFERROR(_xll.qlIndexFixing(ONIndex1M,I2346,TRUE,_xll.ohTrigger(RecalcTrigger,Trigger1M)),NA())</f>
        <v>1.0165808478292959E-2</v>
      </c>
      <c r="O2346" s="44">
        <f>IFERROR(_xll.qlIndexFixing(ONIndex3M,I2346,TRUE,_xll.ohTrigger(RecalcTrigger,Trigger3M)),NA())</f>
        <v>1.0373580245923719E-2</v>
      </c>
      <c r="P2346" s="44">
        <f>IFERROR(_xll.qlIndexFixing(ONIndex6M,I2346,TRUE,_xll.ohTrigger(RecalcTrigger,Trigger6M)),NA())</f>
        <v>1.0564000211479296E-2</v>
      </c>
      <c r="Q2346" s="183">
        <f>IFERROR(_xll.qlIndexFixing(ONIndex1Y,I2346,TRUE,_xll.ohTrigger(RecalcTrigger,Trigger1Y)),NA())</f>
        <v>1.063498538609764E-2</v>
      </c>
    </row>
    <row r="2347" spans="2:17" x14ac:dyDescent="0.2">
      <c r="B2347" s="39" t="s">
        <v>42</v>
      </c>
      <c r="D2347" s="42">
        <f>_xll.qlCalendarAdvance(Calendar,$D2346,B2347,"f",FALSE)</f>
        <v>56052</v>
      </c>
      <c r="E2347" s="177">
        <f>_xll.qlInterestRateIndexValueDate(IndexON,D2347)</f>
        <v>56052</v>
      </c>
      <c r="F2347" s="193">
        <f>IFERROR(_xll.qlIndexFixing(IndexON,D2347,TRUE,_xll.ohTrigger(RecalcTrigger,TriggerON)),NA())</f>
        <v>1.0140978887749341E-2</v>
      </c>
      <c r="H2347" s="42">
        <f>_xll.qlCalendarAdvance(Calendar,$H2346,B2347,"f",FALSE)</f>
        <v>56052</v>
      </c>
      <c r="I2347" s="177">
        <f>_xll.qlInterestRateIndexValueDate(Index1M,$H2347)</f>
        <v>56054</v>
      </c>
      <c r="J2347" s="182">
        <f>IFERROR(_xll.qlIndexFixing(Index1M,$H2347,TRUE,_xll.ohTrigger(RecalcTrigger,Trigger1M)),NA())</f>
        <v>1.0150323420634322E-2</v>
      </c>
      <c r="K2347" s="44">
        <f>IFERROR(_xll.qlIndexFixing(Index3M,H2347,TRUE,_xll.ohTrigger(RecalcTrigger,Trigger3M)),NA())</f>
        <v>1.0335775916543733E-2</v>
      </c>
      <c r="L2347" s="44">
        <f>IFERROR(_xll.qlIndexFixing(Index6M,$H2347,TRUE,_xll.ohTrigger(RecalcTrigger,Trigger6M)),NA())</f>
        <v>1.0506754069109449E-2</v>
      </c>
      <c r="M2347" s="183">
        <f>IFERROR(_xll.qlIndexFixing(Index1Y,$H2347,TRUE,_xll.ohTrigger(RecalcTrigger,Trigger1Y)),NA())</f>
        <v>1.0489082757253706E-2</v>
      </c>
      <c r="N2347" s="182">
        <f>IFERROR(_xll.qlIndexFixing(ONIndex1M,I2347,TRUE,_xll.ohTrigger(RecalcTrigger,Trigger1M)),NA())</f>
        <v>1.0158289818118504E-2</v>
      </c>
      <c r="O2347" s="44">
        <f>IFERROR(_xll.qlIndexFixing(ONIndex3M,I2347,TRUE,_xll.ohTrigger(RecalcTrigger,Trigger3M)),NA())</f>
        <v>1.0366240574732899E-2</v>
      </c>
      <c r="P2347" s="44">
        <f>IFERROR(_xll.qlIndexFixing(ONIndex6M,I2347,TRUE,_xll.ohTrigger(RecalcTrigger,Trigger6M)),NA())</f>
        <v>1.0557916396507494E-2</v>
      </c>
      <c r="Q2347" s="183">
        <f>IFERROR(_xll.qlIndexFixing(ONIndex1Y,I2347,TRUE,_xll.ohTrigger(RecalcTrigger,Trigger1Y)),NA())</f>
        <v>1.0627621988845704E-2</v>
      </c>
    </row>
    <row r="2348" spans="2:17" x14ac:dyDescent="0.2">
      <c r="B2348" s="39" t="s">
        <v>42</v>
      </c>
      <c r="D2348" s="42">
        <f>_xll.qlCalendarAdvance(Calendar,$D2347,B2348,"f",FALSE)</f>
        <v>56059</v>
      </c>
      <c r="E2348" s="177">
        <f>_xll.qlInterestRateIndexValueDate(IndexON,D2348)</f>
        <v>56059</v>
      </c>
      <c r="F2348" s="193">
        <f>IFERROR(_xll.qlIndexFixing(IndexON,D2348,TRUE,_xll.ohTrigger(RecalcTrigger,TriggerON)),NA())</f>
        <v>1.013348713269302E-2</v>
      </c>
      <c r="H2348" s="42">
        <f>_xll.qlCalendarAdvance(Calendar,$H2347,B2348,"f",FALSE)</f>
        <v>56059</v>
      </c>
      <c r="I2348" s="177">
        <f>_xll.qlInterestRateIndexValueDate(Index1M,$H2348)</f>
        <v>56061</v>
      </c>
      <c r="J2348" s="182">
        <f>IFERROR(_xll.qlIndexFixing(Index1M,$H2348,TRUE,_xll.ohTrigger(RecalcTrigger,Trigger1M)),NA())</f>
        <v>1.0142756714340284E-2</v>
      </c>
      <c r="K2348" s="44">
        <f>IFERROR(_xll.qlIndexFixing(Index3M,H2348,TRUE,_xll.ohTrigger(RecalcTrigger,Trigger3M)),NA())</f>
        <v>1.0328309458423264E-2</v>
      </c>
      <c r="L2348" s="44">
        <f>IFERROR(_xll.qlIndexFixing(Index6M,$H2348,TRUE,_xll.ohTrigger(RecalcTrigger,Trigger6M)),NA())</f>
        <v>1.0499259933197775E-2</v>
      </c>
      <c r="M2348" s="183">
        <f>IFERROR(_xll.qlIndexFixing(Index1Y,$H2348,TRUE,_xll.ohTrigger(RecalcTrigger,Trigger1Y)),NA())</f>
        <v>1.0481251517759235E-2</v>
      </c>
      <c r="N2348" s="182">
        <f>IFERROR(_xll.qlIndexFixing(ONIndex1M,I2348,TRUE,_xll.ohTrigger(RecalcTrigger,Trigger1M)),NA())</f>
        <v>1.0150755491435959E-2</v>
      </c>
      <c r="O2348" s="44">
        <f>IFERROR(_xll.qlIndexFixing(ONIndex3M,I2348,TRUE,_xll.ohTrigger(RecalcTrigger,Trigger3M)),NA())</f>
        <v>1.0358885465651113E-2</v>
      </c>
      <c r="P2348" s="44">
        <f>IFERROR(_xll.qlIndexFixing(ONIndex6M,I2348,TRUE,_xll.ohTrigger(RecalcTrigger,Trigger6M)),NA())</f>
        <v>1.0551802890486073E-2</v>
      </c>
      <c r="Q2348" s="183">
        <f>IFERROR(_xll.qlIndexFixing(ONIndex1Y,I2348,TRUE,_xll.ohTrigger(RecalcTrigger,Trigger1Y)),NA())</f>
        <v>1.0620244229402331E-2</v>
      </c>
    </row>
    <row r="2349" spans="2:17" x14ac:dyDescent="0.2">
      <c r="B2349" s="39" t="s">
        <v>42</v>
      </c>
      <c r="D2349" s="42">
        <f>_xll.qlCalendarAdvance(Calendar,$D2348,B2349,"f",FALSE)</f>
        <v>56066</v>
      </c>
      <c r="E2349" s="177">
        <f>_xll.qlInterestRateIndexValueDate(IndexON,D2349)</f>
        <v>56066</v>
      </c>
      <c r="F2349" s="193">
        <f>IFERROR(_xll.qlIndexFixing(IndexON,D2349,TRUE,_xll.ohTrigger(RecalcTrigger,TriggerON)),NA())</f>
        <v>1.0125980844701843E-2</v>
      </c>
      <c r="H2349" s="42">
        <f>_xll.qlCalendarAdvance(Calendar,$H2348,B2349,"f",FALSE)</f>
        <v>56066</v>
      </c>
      <c r="I2349" s="177">
        <f>_xll.qlInterestRateIndexValueDate(Index1M,$H2349)</f>
        <v>56068</v>
      </c>
      <c r="J2349" s="182">
        <f>IFERROR(_xll.qlIndexFixing(Index1M,$H2349,TRUE,_xll.ohTrigger(RecalcTrigger,Trigger1M)),NA())</f>
        <v>1.013517430112798E-2</v>
      </c>
      <c r="K2349" s="44">
        <f>IFERROR(_xll.qlIndexFixing(Index3M,H2349,TRUE,_xll.ohTrigger(RecalcTrigger,Trigger3M)),NA())</f>
        <v>1.0320827442110667E-2</v>
      </c>
      <c r="L2349" s="44">
        <f>IFERROR(_xll.qlIndexFixing(Index6M,$H2349,TRUE,_xll.ohTrigger(RecalcTrigger,Trigger6M)),NA())</f>
        <v>1.0492700015821589E-2</v>
      </c>
      <c r="M2349" s="183">
        <f>IFERROR(_xll.qlIndexFixing(Index1Y,$H2349,TRUE,_xll.ohTrigger(RecalcTrigger,Trigger1Y)),NA())</f>
        <v>1.0473405461654359E-2</v>
      </c>
      <c r="N2349" s="182">
        <f>IFERROR(_xll.qlIndexFixing(ONIndex1M,I2349,TRUE,_xll.ohTrigger(RecalcTrigger,Trigger1M)),NA())</f>
        <v>1.0143205486254914E-2</v>
      </c>
      <c r="O2349" s="44">
        <f>IFERROR(_xll.qlIndexFixing(ONIndex3M,I2349,TRUE,_xll.ohTrigger(RecalcTrigger,Trigger3M)),NA())</f>
        <v>1.035151490532904E-2</v>
      </c>
      <c r="P2349" s="44">
        <f>IFERROR(_xll.qlIndexFixing(ONIndex6M,I2349,TRUE,_xll.ohTrigger(RecalcTrigger,Trigger6M)),NA())</f>
        <v>1.054565964601295E-2</v>
      </c>
      <c r="Q2349" s="183">
        <f>IFERROR(_xll.qlIndexFixing(ONIndex1Y,I2349,TRUE,_xll.ohTrigger(RecalcTrigger,Trigger1Y)),NA())</f>
        <v>1.0612852094098457E-2</v>
      </c>
    </row>
    <row r="2350" spans="2:17" x14ac:dyDescent="0.2">
      <c r="B2350" s="39" t="s">
        <v>42</v>
      </c>
      <c r="D2350" s="42">
        <f>_xll.qlCalendarAdvance(Calendar,$D2349,B2350,"f",FALSE)</f>
        <v>56073</v>
      </c>
      <c r="E2350" s="177">
        <f>_xll.qlInterestRateIndexValueDate(IndexON,D2350)</f>
        <v>56073</v>
      </c>
      <c r="F2350" s="193">
        <f>IFERROR(_xll.qlIndexFixing(IndexON,D2350,TRUE,_xll.ohTrigger(RecalcTrigger,TriggerON)),NA())</f>
        <v>1.0118460013623931E-2</v>
      </c>
      <c r="H2350" s="42">
        <f>_xll.qlCalendarAdvance(Calendar,$H2349,B2350,"f",FALSE)</f>
        <v>56073</v>
      </c>
      <c r="I2350" s="177">
        <f>_xll.qlInterestRateIndexValueDate(Index1M,$H2350)</f>
        <v>56075</v>
      </c>
      <c r="J2350" s="182">
        <f>IFERROR(_xll.qlIndexFixing(Index1M,$H2350,TRUE,_xll.ohTrigger(RecalcTrigger,Trigger1M)),NA())</f>
        <v>1.0127576169026986E-2</v>
      </c>
      <c r="K2350" s="44">
        <f>IFERROR(_xll.qlIndexFixing(Index3M,H2350,TRUE,_xll.ohTrigger(RecalcTrigger,Trigger3M)),NA())</f>
        <v>1.0313329854095011E-2</v>
      </c>
      <c r="L2350" s="44">
        <f>IFERROR(_xll.qlIndexFixing(Index6M,$H2350,TRUE,_xll.ohTrigger(RecalcTrigger,Trigger6M)),NA())</f>
        <v>1.0486109569341E-2</v>
      </c>
      <c r="M2350" s="183">
        <f>IFERROR(_xll.qlIndexFixing(Index1Y,$H2350,TRUE,_xll.ohTrigger(RecalcTrigger,Trigger1Y)),NA())</f>
        <v>1.0465544575526684E-2</v>
      </c>
      <c r="N2350" s="182">
        <f>IFERROR(_xll.qlIndexFixing(ONIndex1M,I2350,TRUE,_xll.ohTrigger(RecalcTrigger,Trigger1M)),NA())</f>
        <v>1.0135639790664897E-2</v>
      </c>
      <c r="O2350" s="44">
        <f>IFERROR(_xll.qlIndexFixing(ONIndex3M,I2350,TRUE,_xll.ohTrigger(RecalcTrigger,Trigger3M)),NA())</f>
        <v>1.0344128880257486E-2</v>
      </c>
      <c r="P2350" s="44">
        <f>IFERROR(_xll.qlIndexFixing(ONIndex6M,I2350,TRUE,_xll.ohTrigger(RecalcTrigger,Trigger6M)),NA())</f>
        <v>1.0539486615446236E-2</v>
      </c>
      <c r="Q2350" s="183">
        <f>IFERROR(_xll.qlIndexFixing(ONIndex1Y,I2350,TRUE,_xll.ohTrigger(RecalcTrigger,Trigger1Y)),NA())</f>
        <v>1.0605445569504823E-2</v>
      </c>
    </row>
    <row r="2351" spans="2:17" x14ac:dyDescent="0.2">
      <c r="B2351" s="39" t="s">
        <v>42</v>
      </c>
      <c r="D2351" s="42">
        <f>_xll.qlCalendarAdvance(Calendar,$D2350,B2351,"f",FALSE)</f>
        <v>56080</v>
      </c>
      <c r="E2351" s="177">
        <f>_xll.qlInterestRateIndexValueDate(IndexON,D2351)</f>
        <v>56080</v>
      </c>
      <c r="F2351" s="193">
        <f>IFERROR(_xll.qlIndexFixing(IndexON,D2351,TRUE,_xll.ohTrigger(RecalcTrigger,TriggerON)),NA())</f>
        <v>1.0110924629627149E-2</v>
      </c>
      <c r="H2351" s="42">
        <f>_xll.qlCalendarAdvance(Calendar,$H2350,B2351,"f",FALSE)</f>
        <v>56080</v>
      </c>
      <c r="I2351" s="177">
        <f>_xll.qlInterestRateIndexValueDate(Index1M,$H2351)</f>
        <v>56082</v>
      </c>
      <c r="J2351" s="182">
        <f>IFERROR(_xll.qlIndexFixing(Index1M,$H2351,TRUE,_xll.ohTrigger(RecalcTrigger,Trigger1M)),NA())</f>
        <v>1.0119962306079366E-2</v>
      </c>
      <c r="K2351" s="44">
        <f>IFERROR(_xll.qlIndexFixing(Index3M,H2351,TRUE,_xll.ohTrigger(RecalcTrigger,Trigger3M)),NA())</f>
        <v>1.0305816680863632E-2</v>
      </c>
      <c r="L2351" s="44">
        <f>IFERROR(_xll.qlIndexFixing(Index6M,$H2351,TRUE,_xll.ohTrigger(RecalcTrigger,Trigger6M)),NA())</f>
        <v>1.0479488546251208E-2</v>
      </c>
      <c r="M2351" s="183">
        <f>IFERROR(_xll.qlIndexFixing(Index1Y,$H2351,TRUE,_xll.ohTrigger(RecalcTrigger,Trigger1Y)),NA())</f>
        <v>1.0457668845964911E-2</v>
      </c>
      <c r="N2351" s="182">
        <f>IFERROR(_xll.qlIndexFixing(ONIndex1M,I2351,TRUE,_xll.ohTrigger(RecalcTrigger,Trigger1M)),NA())</f>
        <v>1.0128058392755435E-2</v>
      </c>
      <c r="O2351" s="44">
        <f>IFERROR(_xll.qlIndexFixing(ONIndex3M,I2351,TRUE,_xll.ohTrigger(RecalcTrigger,Trigger3M)),NA())</f>
        <v>1.0336727376687449E-2</v>
      </c>
      <c r="P2351" s="44">
        <f>IFERROR(_xll.qlIndexFixing(ONIndex6M,I2351,TRUE,_xll.ohTrigger(RecalcTrigger,Trigger6M)),NA())</f>
        <v>1.0533283751064104E-2</v>
      </c>
      <c r="Q2351" s="183">
        <f>IFERROR(_xll.qlIndexFixing(ONIndex1Y,I2351,TRUE,_xll.ohTrigger(RecalcTrigger,Trigger1Y)),NA())</f>
        <v>1.0598024641872428E-2</v>
      </c>
    </row>
    <row r="2352" spans="2:17" x14ac:dyDescent="0.2">
      <c r="B2352" s="39" t="s">
        <v>42</v>
      </c>
      <c r="D2352" s="42">
        <f>_xll.qlCalendarAdvance(Calendar,$D2351,B2352,"f",FALSE)</f>
        <v>56087</v>
      </c>
      <c r="E2352" s="177">
        <f>_xll.qlInterestRateIndexValueDate(IndexON,D2352)</f>
        <v>56087</v>
      </c>
      <c r="F2352" s="193">
        <f>IFERROR(_xll.qlIndexFixing(IndexON,D2352,TRUE,_xll.ohTrigger(RecalcTrigger,TriggerON)),NA())</f>
        <v>1.0103374682879362E-2</v>
      </c>
      <c r="H2352" s="42">
        <f>_xll.qlCalendarAdvance(Calendar,$H2351,B2352,"f",FALSE)</f>
        <v>56087</v>
      </c>
      <c r="I2352" s="177">
        <f>_xll.qlInterestRateIndexValueDate(Index1M,$H2352)</f>
        <v>56089</v>
      </c>
      <c r="J2352" s="182">
        <f>IFERROR(_xll.qlIndexFixing(Index1M,$H2352,TRUE,_xll.ohTrigger(RecalcTrigger,Trigger1M)),NA())</f>
        <v>1.0112332700322191E-2</v>
      </c>
      <c r="K2352" s="44">
        <f>IFERROR(_xll.qlIndexFixing(Index3M,H2352,TRUE,_xll.ohTrigger(RecalcTrigger,Trigger3M)),NA())</f>
        <v>1.029828790890646E-2</v>
      </c>
      <c r="L2352" s="44">
        <f>IFERROR(_xll.qlIndexFixing(Index6M,$H2352,TRUE,_xll.ohTrigger(RecalcTrigger,Trigger6M)),NA())</f>
        <v>1.0472836899050425E-2</v>
      </c>
      <c r="M2352" s="183">
        <f>IFERROR(_xll.qlIndexFixing(Index1Y,$H2352,TRUE,_xll.ohTrigger(RecalcTrigger,Trigger1Y)),NA())</f>
        <v>1.0449778259559273E-2</v>
      </c>
      <c r="N2352" s="182">
        <f>IFERROR(_xll.qlIndexFixing(ONIndex1M,I2352,TRUE,_xll.ohTrigger(RecalcTrigger,Trigger1M)),NA())</f>
        <v>1.0120461280376247E-2</v>
      </c>
      <c r="O2352" s="44">
        <f>IFERROR(_xll.qlIndexFixing(ONIndex3M,I2352,TRUE,_xll.ohTrigger(RecalcTrigger,Trigger3M)),NA())</f>
        <v>1.0329310380949863E-2</v>
      </c>
      <c r="P2352" s="44">
        <f>IFERROR(_xll.qlIndexFixing(ONIndex6M,I2352,TRUE,_xll.ohTrigger(RecalcTrigger,Trigger6M)),NA())</f>
        <v>1.052705100570428E-2</v>
      </c>
      <c r="Q2352" s="183">
        <f>IFERROR(_xll.qlIndexFixing(ONIndex1Y,I2352,TRUE,_xll.ohTrigger(RecalcTrigger,Trigger1Y)),NA())</f>
        <v>1.0590589297692077E-2</v>
      </c>
    </row>
    <row r="2353" spans="2:17" x14ac:dyDescent="0.2">
      <c r="B2353" s="39" t="s">
        <v>42</v>
      </c>
      <c r="D2353" s="42">
        <f>_xll.qlCalendarAdvance(Calendar,$D2352,B2353,"f",FALSE)</f>
        <v>56094</v>
      </c>
      <c r="E2353" s="177">
        <f>_xll.qlInterestRateIndexValueDate(IndexON,D2353)</f>
        <v>56094</v>
      </c>
      <c r="F2353" s="193">
        <f>IFERROR(_xll.qlIndexFixing(IndexON,D2353,TRUE,_xll.ohTrigger(RecalcTrigger,TriggerON)),NA())</f>
        <v>1.0095810163388563E-2</v>
      </c>
      <c r="H2353" s="42">
        <f>_xll.qlCalendarAdvance(Calendar,$H2352,B2353,"f",FALSE)</f>
        <v>56094</v>
      </c>
      <c r="I2353" s="177">
        <f>_xll.qlInterestRateIndexValueDate(Index1M,$H2353)</f>
        <v>56096</v>
      </c>
      <c r="J2353" s="182">
        <f>IFERROR(_xll.qlIndexFixing(Index1M,$H2353,TRUE,_xll.ohTrigger(RecalcTrigger,Trigger1M)),NA())</f>
        <v>1.0105903976894971E-2</v>
      </c>
      <c r="K2353" s="44">
        <f>IFERROR(_xll.qlIndexFixing(Index3M,H2353,TRUE,_xll.ohTrigger(RecalcTrigger,Trigger3M)),NA())</f>
        <v>1.0290743524715176E-2</v>
      </c>
      <c r="L2353" s="44">
        <f>IFERROR(_xll.qlIndexFixing(Index6M,$H2353,TRUE,_xll.ohTrigger(RecalcTrigger,Trigger6M)),NA())</f>
        <v>1.0467162307015093E-2</v>
      </c>
      <c r="M2353" s="183">
        <f>IFERROR(_xll.qlIndexFixing(Index1Y,$H2353,TRUE,_xll.ohTrigger(RecalcTrigger,Trigger1Y)),NA())</f>
        <v>1.0441872802900442E-2</v>
      </c>
      <c r="N2353" s="182">
        <f>IFERROR(_xll.qlIndexFixing(ONIndex1M,I2353,TRUE,_xll.ohTrigger(RecalcTrigger,Trigger1M)),NA())</f>
        <v>1.011284844145699E-2</v>
      </c>
      <c r="O2353" s="44">
        <f>IFERROR(_xll.qlIndexFixing(ONIndex3M,I2353,TRUE,_xll.ohTrigger(RecalcTrigger,Trigger3M)),NA())</f>
        <v>1.0321877879775343E-2</v>
      </c>
      <c r="P2353" s="44">
        <f>IFERROR(_xll.qlIndexFixing(ONIndex6M,I2353,TRUE,_xll.ohTrigger(RecalcTrigger,Trigger6M)),NA())</f>
        <v>1.0520788331485065E-2</v>
      </c>
      <c r="Q2353" s="183">
        <f>IFERROR(_xll.qlIndexFixing(ONIndex1Y,I2353,TRUE,_xll.ohTrigger(RecalcTrigger,Trigger1Y)),NA())</f>
        <v>1.0583139523054896E-2</v>
      </c>
    </row>
    <row r="2354" spans="2:17" x14ac:dyDescent="0.2">
      <c r="B2354" s="39" t="s">
        <v>42</v>
      </c>
      <c r="D2354" s="42">
        <f>_xll.qlCalendarAdvance(Calendar,$D2353,B2354,"f",FALSE)</f>
        <v>56101</v>
      </c>
      <c r="E2354" s="177">
        <f>_xll.qlInterestRateIndexValueDate(IndexON,D2354)</f>
        <v>56101</v>
      </c>
      <c r="F2354" s="193">
        <f>IFERROR(_xll.qlIndexFixing(IndexON,D2354,TRUE,_xll.ohTrigger(RecalcTrigger,TriggerON)),NA())</f>
        <v>1.0088231061242681E-2</v>
      </c>
      <c r="H2354" s="42">
        <f>_xll.qlCalendarAdvance(Calendar,$H2353,B2354,"f",FALSE)</f>
        <v>56101</v>
      </c>
      <c r="I2354" s="177">
        <f>_xll.qlInterestRateIndexValueDate(Index1M,$H2354)</f>
        <v>56103</v>
      </c>
      <c r="J2354" s="182">
        <f>IFERROR(_xll.qlIndexFixing(Index1M,$H2354,TRUE,_xll.ohTrigger(RecalcTrigger,Trigger1M)),NA())</f>
        <v>1.0097026212529947E-2</v>
      </c>
      <c r="K2354" s="44">
        <f>IFERROR(_xll.qlIndexFixing(Index3M,H2354,TRUE,_xll.ohTrigger(RecalcTrigger,Trigger3M)),NA())</f>
        <v>1.0283183514777977E-2</v>
      </c>
      <c r="L2354" s="44">
        <f>IFERROR(_xll.qlIndexFixing(Index6M,$H2354,TRUE,_xll.ohTrigger(RecalcTrigger,Trigger6M)),NA())</f>
        <v>1.0459441542310035E-2</v>
      </c>
      <c r="M2354" s="183">
        <f>IFERROR(_xll.qlIndexFixing(Index1Y,$H2354,TRUE,_xll.ohTrigger(RecalcTrigger,Trigger1Y)),NA())</f>
        <v>1.0433952462580623E-2</v>
      </c>
      <c r="N2354" s="182">
        <f>IFERROR(_xll.qlIndexFixing(ONIndex1M,I2354,TRUE,_xll.ohTrigger(RecalcTrigger,Trigger1M)),NA())</f>
        <v>1.0105219864247061E-2</v>
      </c>
      <c r="O2354" s="44">
        <f>IFERROR(_xll.qlIndexFixing(ONIndex3M,I2354,TRUE,_xll.ohTrigger(RecalcTrigger,Trigger3M)),NA())</f>
        <v>1.0314429859494822E-2</v>
      </c>
      <c r="P2354" s="44">
        <f>IFERROR(_xll.qlIndexFixing(ONIndex6M,I2354,TRUE,_xll.ohTrigger(RecalcTrigger,Trigger6M)),NA())</f>
        <v>1.0514495681004377E-2</v>
      </c>
      <c r="Q2354" s="183">
        <f>IFERROR(_xll.qlIndexFixing(ONIndex1Y,I2354,TRUE,_xll.ohTrigger(RecalcTrigger,Trigger1Y)),NA())</f>
        <v>1.0575675304691501E-2</v>
      </c>
    </row>
    <row r="2355" spans="2:17" x14ac:dyDescent="0.2">
      <c r="B2355" s="39" t="s">
        <v>42</v>
      </c>
      <c r="D2355" s="42">
        <f>_xll.qlCalendarAdvance(Calendar,$D2354,B2355,"f",FALSE)</f>
        <v>56108</v>
      </c>
      <c r="E2355" s="177">
        <f>_xll.qlInterestRateIndexValueDate(IndexON,D2355)</f>
        <v>56108</v>
      </c>
      <c r="F2355" s="193">
        <f>IFERROR(_xll.qlIndexFixing(IndexON,D2355,TRUE,_xll.ohTrigger(RecalcTrigger,TriggerON)),NA())</f>
        <v>1.0080637366609579E-2</v>
      </c>
      <c r="H2355" s="42">
        <f>_xll.qlCalendarAdvance(Calendar,$H2354,B2355,"f",FALSE)</f>
        <v>56108</v>
      </c>
      <c r="I2355" s="177">
        <f>_xll.qlInterestRateIndexValueDate(Index1M,$H2355)</f>
        <v>56110</v>
      </c>
      <c r="J2355" s="182">
        <f>IFERROR(_xll.qlIndexFixing(Index1M,$H2355,TRUE,_xll.ohTrigger(RecalcTrigger,Trigger1M)),NA())</f>
        <v>1.008934930656652E-2</v>
      </c>
      <c r="K2355" s="44">
        <f>IFERROR(_xll.qlIndexFixing(Index3M,H2355,TRUE,_xll.ohTrigger(RecalcTrigger,Trigger3M)),NA())</f>
        <v>1.027560786558567E-2</v>
      </c>
      <c r="L2355" s="44">
        <f>IFERROR(_xll.qlIndexFixing(Index6M,$H2355,TRUE,_xll.ohTrigger(RecalcTrigger,Trigger6M)),NA())</f>
        <v>1.0452697737775877E-2</v>
      </c>
      <c r="M2355" s="183">
        <f>IFERROR(_xll.qlIndexFixing(Index1Y,$H2355,TRUE,_xll.ohTrigger(RecalcTrigger,Trigger1Y)),NA())</f>
        <v>1.0426017225193334E-2</v>
      </c>
      <c r="N2355" s="182">
        <f>IFERROR(_xll.qlIndexFixing(ONIndex1M,I2355,TRUE,_xll.ohTrigger(RecalcTrigger,Trigger1M)),NA())</f>
        <v>1.0097575536676118E-2</v>
      </c>
      <c r="O2355" s="44">
        <f>IFERROR(_xll.qlIndexFixing(ONIndex3M,I2355,TRUE,_xll.ohTrigger(RecalcTrigger,Trigger3M)),NA())</f>
        <v>1.0306966306599108E-2</v>
      </c>
      <c r="P2355" s="44">
        <f>IFERROR(_xll.qlIndexFixing(ONIndex6M,I2355,TRUE,_xll.ohTrigger(RecalcTrigger,Trigger6M)),NA())</f>
        <v>1.0508173006620325E-2</v>
      </c>
      <c r="Q2355" s="183">
        <f>IFERROR(_xll.qlIndexFixing(ONIndex1Y,I2355,TRUE,_xll.ohTrigger(RecalcTrigger,Trigger1Y)),NA())</f>
        <v>1.0568196628852888E-2</v>
      </c>
    </row>
    <row r="2356" spans="2:17" x14ac:dyDescent="0.2">
      <c r="B2356" s="39" t="s">
        <v>42</v>
      </c>
      <c r="D2356" s="42">
        <f>_xll.qlCalendarAdvance(Calendar,$D2355,B2356,"f",FALSE)</f>
        <v>56115</v>
      </c>
      <c r="E2356" s="177">
        <f>_xll.qlInterestRateIndexValueDate(IndexON,D2356)</f>
        <v>56115</v>
      </c>
      <c r="F2356" s="193">
        <f>IFERROR(_xll.qlIndexFixing(IndexON,D2356,TRUE,_xll.ohTrigger(RecalcTrigger,TriggerON)),NA())</f>
        <v>1.0073029069577188E-2</v>
      </c>
      <c r="H2356" s="42">
        <f>_xll.qlCalendarAdvance(Calendar,$H2355,B2356,"f",FALSE)</f>
        <v>56115</v>
      </c>
      <c r="I2356" s="177">
        <f>_xll.qlInterestRateIndexValueDate(Index1M,$H2356)</f>
        <v>56117</v>
      </c>
      <c r="J2356" s="182">
        <f>IFERROR(_xll.qlIndexFixing(Index1M,$H2356,TRUE,_xll.ohTrigger(RecalcTrigger,Trigger1M)),NA())</f>
        <v>1.0081656609949308E-2</v>
      </c>
      <c r="K2356" s="44">
        <f>IFERROR(_xll.qlIndexFixing(Index3M,H2356,TRUE,_xll.ohTrigger(RecalcTrigger,Trigger3M)),NA())</f>
        <v>1.0268016563629929E-2</v>
      </c>
      <c r="L2356" s="44">
        <f>IFERROR(_xll.qlIndexFixing(Index6M,$H2356,TRUE,_xll.ohTrigger(RecalcTrigger,Trigger6M)),NA())</f>
        <v>1.0445923119138622E-2</v>
      </c>
      <c r="M2356" s="183">
        <f>IFERROR(_xll.qlIndexFixing(Index1Y,$H2356,TRUE,_xll.ohTrigger(RecalcTrigger,Trigger1Y)),NA())</f>
        <v>1.0418067077332531E-2</v>
      </c>
      <c r="N2356" s="182">
        <f>IFERROR(_xll.qlIndexFixing(ONIndex1M,I2356,TRUE,_xll.ohTrigger(RecalcTrigger,Trigger1M)),NA())</f>
        <v>1.0089915446833686E-2</v>
      </c>
      <c r="O2356" s="44">
        <f>IFERROR(_xll.qlIndexFixing(ONIndex3M,I2356,TRUE,_xll.ohTrigger(RecalcTrigger,Trigger3M)),NA())</f>
        <v>1.0299487207259261E-2</v>
      </c>
      <c r="P2356" s="44">
        <f>IFERROR(_xll.qlIndexFixing(ONIndex6M,I2356,TRUE,_xll.ohTrigger(RecalcTrigger,Trigger6M)),NA())</f>
        <v>1.0501820260691019E-2</v>
      </c>
      <c r="Q2356" s="183">
        <f>IFERROR(_xll.qlIndexFixing(ONIndex1Y,I2356,TRUE,_xll.ohTrigger(RecalcTrigger,Trigger1Y)),NA())</f>
        <v>1.0560703481790057E-2</v>
      </c>
    </row>
    <row r="2357" spans="2:17" x14ac:dyDescent="0.2">
      <c r="B2357" s="39" t="s">
        <v>42</v>
      </c>
      <c r="D2357" s="42">
        <f>_xll.qlCalendarAdvance(Calendar,$D2356,B2357,"f",FALSE)</f>
        <v>56122</v>
      </c>
      <c r="E2357" s="177">
        <f>_xll.qlInterestRateIndexValueDate(IndexON,D2357)</f>
        <v>56122</v>
      </c>
      <c r="F2357" s="193">
        <f>IFERROR(_xll.qlIndexFixing(IndexON,D2357,TRUE,_xll.ohTrigger(RecalcTrigger,TriggerON)),NA())</f>
        <v>1.0065406160073564E-2</v>
      </c>
      <c r="H2357" s="42">
        <f>_xll.qlCalendarAdvance(Calendar,$H2356,B2357,"f",FALSE)</f>
        <v>56122</v>
      </c>
      <c r="I2357" s="177">
        <f>_xll.qlInterestRateIndexValueDate(Index1M,$H2357)</f>
        <v>56124</v>
      </c>
      <c r="J2357" s="182">
        <f>IFERROR(_xll.qlIndexFixing(Index1M,$H2357,TRUE,_xll.ohTrigger(RecalcTrigger,Trigger1M)),NA())</f>
        <v>1.0073948110707887E-2</v>
      </c>
      <c r="K2357" s="44">
        <f>IFERROR(_xll.qlIndexFixing(Index3M,H2357,TRUE,_xll.ohTrigger(RecalcTrigger,Trigger3M)),NA())</f>
        <v>1.0260409595399823E-2</v>
      </c>
      <c r="L2357" s="44">
        <f>IFERROR(_xll.qlIndexFixing(Index6M,$H2357,TRUE,_xll.ohTrigger(RecalcTrigger,Trigger6M)),NA())</f>
        <v>1.0440154299688122E-2</v>
      </c>
      <c r="M2357" s="183">
        <f>IFERROR(_xll.qlIndexFixing(Index1Y,$H2357,TRUE,_xll.ohTrigger(RecalcTrigger,Trigger1Y)),NA())</f>
        <v>1.0410102005593485E-2</v>
      </c>
      <c r="N2357" s="182">
        <f>IFERROR(_xll.qlIndexFixing(ONIndex1M,I2357,TRUE,_xll.ohTrigger(RecalcTrigger,Trigger1M)),NA())</f>
        <v>1.0082239582569485E-2</v>
      </c>
      <c r="O2357" s="44">
        <f>IFERROR(_xll.qlIndexFixing(ONIndex3M,I2357,TRUE,_xll.ohTrigger(RecalcTrigger,Trigger3M)),NA())</f>
        <v>1.0291992548205897E-2</v>
      </c>
      <c r="P2357" s="44">
        <f>IFERROR(_xll.qlIndexFixing(ONIndex6M,I2357,TRUE,_xll.ohTrigger(RecalcTrigger,Trigger6M)),NA())</f>
        <v>1.049543739597425E-2</v>
      </c>
      <c r="Q2357" s="183">
        <f>IFERROR(_xll.qlIndexFixing(ONIndex1Y,I2357,TRUE,_xll.ohTrigger(RecalcTrigger,Trigger1Y)),NA())</f>
        <v>1.0553195850073749E-2</v>
      </c>
    </row>
    <row r="2358" spans="2:17" x14ac:dyDescent="0.2">
      <c r="B2358" s="39" t="s">
        <v>42</v>
      </c>
      <c r="D2358" s="42">
        <f>_xll.qlCalendarAdvance(Calendar,$D2357,B2358,"f",FALSE)</f>
        <v>56129</v>
      </c>
      <c r="E2358" s="177">
        <f>_xll.qlInterestRateIndexValueDate(IndexON,D2358)</f>
        <v>56129</v>
      </c>
      <c r="F2358" s="193">
        <f>IFERROR(_xll.qlIndexFixing(IndexON,D2358,TRUE,_xll.ohTrigger(RecalcTrigger,TriggerON)),NA())</f>
        <v>1.0057768628426444E-2</v>
      </c>
      <c r="H2358" s="42">
        <f>_xll.qlCalendarAdvance(Calendar,$H2357,B2358,"f",FALSE)</f>
        <v>56129</v>
      </c>
      <c r="I2358" s="177">
        <f>_xll.qlInterestRateIndexValueDate(Index1M,$H2358)</f>
        <v>56131</v>
      </c>
      <c r="J2358" s="182">
        <f>IFERROR(_xll.qlIndexFixing(Index1M,$H2358,TRUE,_xll.ohTrigger(RecalcTrigger,Trigger1M)),NA())</f>
        <v>1.0066223796881824E-2</v>
      </c>
      <c r="K2358" s="44">
        <f>IFERROR(_xll.qlIndexFixing(Index3M,H2358,TRUE,_xll.ohTrigger(RecalcTrigger,Trigger3M)),NA())</f>
        <v>1.0253188500412002E-2</v>
      </c>
      <c r="L2358" s="44">
        <f>IFERROR(_xll.qlIndexFixing(Index6M,$H2358,TRUE,_xll.ohTrigger(RecalcTrigger,Trigger6M)),NA())</f>
        <v>1.0434019932397464E-2</v>
      </c>
      <c r="M2358" s="183">
        <f>IFERROR(_xll.qlIndexFixing(Index1Y,$H2358,TRUE,_xll.ohTrigger(RecalcTrigger,Trigger1Y)),NA())</f>
        <v>1.0402121996573439E-2</v>
      </c>
      <c r="N2358" s="182">
        <f>IFERROR(_xll.qlIndexFixing(ONIndex1M,I2358,TRUE,_xll.ohTrigger(RecalcTrigger,Trigger1M)),NA())</f>
        <v>1.0074547932132916E-2</v>
      </c>
      <c r="O2358" s="44">
        <f>IFERROR(_xll.qlIndexFixing(ONIndex3M,I2358,TRUE,_xll.ohTrigger(RecalcTrigger,Trigger3M)),NA())</f>
        <v>1.0284482315769949E-2</v>
      </c>
      <c r="P2358" s="44">
        <f>IFERROR(_xll.qlIndexFixing(ONIndex6M,I2358,TRUE,_xll.ohTrigger(RecalcTrigger,Trigger6M)),NA())</f>
        <v>1.0489024364508381E-2</v>
      </c>
      <c r="Q2358" s="183">
        <f>IFERROR(_xll.qlIndexFixing(ONIndex1Y,I2358,TRUE,_xll.ohTrigger(RecalcTrigger,Trigger1Y)),NA())</f>
        <v>1.0545673720034898E-2</v>
      </c>
    </row>
    <row r="2359" spans="2:17" x14ac:dyDescent="0.2">
      <c r="B2359" s="39" t="s">
        <v>42</v>
      </c>
      <c r="D2359" s="42">
        <f>_xll.qlCalendarAdvance(Calendar,$D2358,B2359,"f",FALSE)</f>
        <v>56136</v>
      </c>
      <c r="E2359" s="177">
        <f>_xll.qlInterestRateIndexValueDate(IndexON,D2359)</f>
        <v>56136</v>
      </c>
      <c r="F2359" s="193">
        <f>IFERROR(_xll.qlIndexFixing(IndexON,D2359,TRUE,_xll.ohTrigger(RecalcTrigger,TriggerON)),NA())</f>
        <v>1.0050116464563885E-2</v>
      </c>
      <c r="H2359" s="42">
        <f>_xll.qlCalendarAdvance(Calendar,$H2358,B2359,"f",FALSE)</f>
        <v>56136</v>
      </c>
      <c r="I2359" s="177">
        <f>_xll.qlInterestRateIndexValueDate(Index1M,$H2359)</f>
        <v>56138</v>
      </c>
      <c r="J2359" s="182">
        <f>IFERROR(_xll.qlIndexFixing(Index1M,$H2359,TRUE,_xll.ohTrigger(RecalcTrigger,Trigger1M)),NA())</f>
        <v>1.0058483656513184E-2</v>
      </c>
      <c r="K2359" s="44">
        <f>IFERROR(_xll.qlIndexFixing(Index3M,H2359,TRUE,_xll.ohTrigger(RecalcTrigger,Trigger3M)),NA())</f>
        <v>1.0245551499769573E-2</v>
      </c>
      <c r="L2359" s="44">
        <f>IFERROR(_xll.qlIndexFixing(Index6M,$H2359,TRUE,_xll.ohTrigger(RecalcTrigger,Trigger6M)),NA())</f>
        <v>1.0427164712900875E-2</v>
      </c>
      <c r="M2359" s="183">
        <f>IFERROR(_xll.qlIndexFixing(Index1Y,$H2359,TRUE,_xll.ohTrigger(RecalcTrigger,Trigger1Y)),NA())</f>
        <v>1.0394127036869632E-2</v>
      </c>
      <c r="N2359" s="182">
        <f>IFERROR(_xll.qlIndexFixing(ONIndex1M,I2359,TRUE,_xll.ohTrigger(RecalcTrigger,Trigger1M)),NA())</f>
        <v>1.0066840483373696E-2</v>
      </c>
      <c r="O2359" s="44">
        <f>IFERROR(_xll.qlIndexFixing(ONIndex3M,I2359,TRUE,_xll.ohTrigger(RecalcTrigger,Trigger3M)),NA())</f>
        <v>1.0276956496282352E-2</v>
      </c>
      <c r="P2359" s="44">
        <f>IFERROR(_xll.qlIndexFixing(ONIndex6M,I2359,TRUE,_xll.ohTrigger(RecalcTrigger,Trigger6M)),NA())</f>
        <v>1.048258111913114E-2</v>
      </c>
      <c r="Q2359" s="183">
        <f>IFERROR(_xll.qlIndexFixing(ONIndex1Y,I2359,TRUE,_xll.ohTrigger(RecalcTrigger,Trigger1Y)),NA())</f>
        <v>1.0538137078084375E-2</v>
      </c>
    </row>
    <row r="2360" spans="2:17" x14ac:dyDescent="0.2">
      <c r="B2360" s="39" t="s">
        <v>42</v>
      </c>
      <c r="D2360" s="42">
        <f>_xll.qlCalendarAdvance(Calendar,$D2359,B2360,"f",FALSE)</f>
        <v>56143</v>
      </c>
      <c r="E2360" s="177">
        <f>_xll.qlInterestRateIndexValueDate(IndexON,D2360)</f>
        <v>56143</v>
      </c>
      <c r="F2360" s="193">
        <f>IFERROR(_xll.qlIndexFixing(IndexON,D2360,TRUE,_xll.ohTrigger(RecalcTrigger,TriggerON)),NA())</f>
        <v>1.0042449658653751E-2</v>
      </c>
      <c r="H2360" s="42">
        <f>_xll.qlCalendarAdvance(Calendar,$H2359,B2360,"f",FALSE)</f>
        <v>56143</v>
      </c>
      <c r="I2360" s="177">
        <f>_xll.qlInterestRateIndexValueDate(Index1M,$H2360)</f>
        <v>56145</v>
      </c>
      <c r="J2360" s="182">
        <f>IFERROR(_xll.qlIndexFixing(Index1M,$H2360,TRUE,_xll.ohTrigger(RecalcTrigger,Trigger1M)),NA())</f>
        <v>1.005072767763654E-2</v>
      </c>
      <c r="K2360" s="44">
        <f>IFERROR(_xll.qlIndexFixing(Index3M,H2360,TRUE,_xll.ohTrigger(RecalcTrigger,Trigger3M)),NA())</f>
        <v>1.0237898793576877E-2</v>
      </c>
      <c r="L2360" s="44">
        <f>IFERROR(_xll.qlIndexFixing(Index6M,$H2360,TRUE,_xll.ohTrigger(RecalcTrigger,Trigger6M)),NA())</f>
        <v>1.0420278510125579E-2</v>
      </c>
      <c r="M2360" s="183">
        <f>IFERROR(_xll.qlIndexFixing(Index1Y,$H2360,TRUE,_xll.ohTrigger(RecalcTrigger,Trigger1Y)),NA())</f>
        <v>1.0386117113080622E-2</v>
      </c>
      <c r="N2360" s="182">
        <f>IFERROR(_xll.qlIndexFixing(ONIndex1M,I2360,TRUE,_xll.ohTrigger(RecalcTrigger,Trigger1M)),NA())</f>
        <v>1.0059117224221481E-2</v>
      </c>
      <c r="O2360" s="44">
        <f>IFERROR(_xll.qlIndexFixing(ONIndex3M,I2360,TRUE,_xll.ohTrigger(RecalcTrigger,Trigger3M)),NA())</f>
        <v>1.0269415076393784E-2</v>
      </c>
      <c r="P2360" s="44">
        <f>IFERROR(_xll.qlIndexFixing(ONIndex6M,I2360,TRUE,_xll.ohTrigger(RecalcTrigger,Trigger6M)),NA())</f>
        <v>1.0476107611880892E-2</v>
      </c>
      <c r="Q2360" s="183">
        <f>IFERROR(_xll.qlIndexFixing(ONIndex1Y,I2360,TRUE,_xll.ohTrigger(RecalcTrigger,Trigger1Y)),NA())</f>
        <v>1.0530585910393242E-2</v>
      </c>
    </row>
    <row r="2361" spans="2:17" x14ac:dyDescent="0.2">
      <c r="B2361" s="39" t="s">
        <v>42</v>
      </c>
      <c r="D2361" s="42">
        <f>_xll.qlCalendarAdvance(Calendar,$D2360,B2361,"f",FALSE)</f>
        <v>56150</v>
      </c>
      <c r="E2361" s="177">
        <f>_xll.qlInterestRateIndexValueDate(IndexON,D2361)</f>
        <v>56150</v>
      </c>
      <c r="F2361" s="193">
        <f>IFERROR(_xll.qlIndexFixing(IndexON,D2361,TRUE,_xll.ohTrigger(RecalcTrigger,TriggerON)),NA())</f>
        <v>1.0034768200704036E-2</v>
      </c>
      <c r="H2361" s="42">
        <f>_xll.qlCalendarAdvance(Calendar,$H2360,B2361,"f",FALSE)</f>
        <v>56150</v>
      </c>
      <c r="I2361" s="177">
        <f>_xll.qlInterestRateIndexValueDate(Index1M,$H2361)</f>
        <v>56152</v>
      </c>
      <c r="J2361" s="182">
        <f>IFERROR(_xll.qlIndexFixing(Index1M,$H2361,TRUE,_xll.ohTrigger(RecalcTrigger,Trigger1M)),NA())</f>
        <v>1.0042955848291457E-2</v>
      </c>
      <c r="K2361" s="44">
        <f>IFERROR(_xll.qlIndexFixing(Index3M,H2361,TRUE,_xll.ohTrigger(RecalcTrigger,Trigger3M)),NA())</f>
        <v>1.0228607237971681E-2</v>
      </c>
      <c r="L2361" s="44">
        <f>IFERROR(_xll.qlIndexFixing(Index6M,$H2361,TRUE,_xll.ohTrigger(RecalcTrigger,Trigger6M)),NA())</f>
        <v>1.041336127658382E-2</v>
      </c>
      <c r="M2361" s="183">
        <f>IFERROR(_xll.qlIndexFixing(Index1Y,$H2361,TRUE,_xll.ohTrigger(RecalcTrigger,Trigger1Y)),NA())</f>
        <v>1.0378092211806496E-2</v>
      </c>
      <c r="N2361" s="182">
        <f>IFERROR(_xll.qlIndexFixing(ONIndex1M,I2361,TRUE,_xll.ohTrigger(RecalcTrigger,Trigger1M)),NA())</f>
        <v>1.0051378142845735E-2</v>
      </c>
      <c r="O2361" s="44">
        <f>IFERROR(_xll.qlIndexFixing(ONIndex3M,I2361,TRUE,_xll.ohTrigger(RecalcTrigger,Trigger3M)),NA())</f>
        <v>1.0261858042355243E-2</v>
      </c>
      <c r="P2361" s="44">
        <f>IFERROR(_xll.qlIndexFixing(ONIndex6M,I2361,TRUE,_xll.ohTrigger(RecalcTrigger,Trigger6M)),NA())</f>
        <v>1.0469603795515425E-2</v>
      </c>
      <c r="Q2361" s="183">
        <f>IFERROR(_xll.qlIndexFixing(ONIndex1Y,I2361,TRUE,_xll.ohTrigger(RecalcTrigger,Trigger1Y)),NA())</f>
        <v>1.0523020203772049E-2</v>
      </c>
    </row>
    <row r="2362" spans="2:17" x14ac:dyDescent="0.2">
      <c r="B2362" s="39" t="s">
        <v>42</v>
      </c>
      <c r="D2362" s="42">
        <f>_xll.qlCalendarAdvance(Calendar,$D2361,B2362,"f",FALSE)</f>
        <v>56157</v>
      </c>
      <c r="E2362" s="177">
        <f>_xll.qlInterestRateIndexValueDate(IndexON,D2362)</f>
        <v>56157</v>
      </c>
      <c r="F2362" s="193">
        <f>IFERROR(_xll.qlIndexFixing(IndexON,D2362,TRUE,_xll.ohTrigger(RecalcTrigger,TriggerON)),NA())</f>
        <v>1.0027072080802668E-2</v>
      </c>
      <c r="H2362" s="42">
        <f>_xll.qlCalendarAdvance(Calendar,$H2361,B2362,"f",FALSE)</f>
        <v>56157</v>
      </c>
      <c r="I2362" s="177">
        <f>_xll.qlInterestRateIndexValueDate(Index1M,$H2362)</f>
        <v>56159</v>
      </c>
      <c r="J2362" s="182">
        <f>IFERROR(_xll.qlIndexFixing(Index1M,$H2362,TRUE,_xll.ohTrigger(RecalcTrigger,Trigger1M)),NA())</f>
        <v>1.0035168156512508E-2</v>
      </c>
      <c r="K2362" s="44">
        <f>IFERROR(_xll.qlIndexFixing(Index3M,H2362,TRUE,_xll.ohTrigger(RecalcTrigger,Trigger3M)),NA())</f>
        <v>1.0222139287352012E-2</v>
      </c>
      <c r="L2362" s="44">
        <f>IFERROR(_xll.qlIndexFixing(Index6M,$H2362,TRUE,_xll.ohTrigger(RecalcTrigger,Trigger6M)),NA())</f>
        <v>1.040605598284185E-2</v>
      </c>
      <c r="M2362" s="183">
        <f>IFERROR(_xll.qlIndexFixing(Index1Y,$H2362,TRUE,_xll.ohTrigger(RecalcTrigger,Trigger1Y)),NA())</f>
        <v>1.037005231964822E-2</v>
      </c>
      <c r="N2362" s="182">
        <f>IFERROR(_xll.qlIndexFixing(ONIndex1M,I2362,TRUE,_xll.ohTrigger(RecalcTrigger,Trigger1M)),NA())</f>
        <v>1.0043623227256049E-2</v>
      </c>
      <c r="O2362" s="44">
        <f>IFERROR(_xll.qlIndexFixing(ONIndex3M,I2362,TRUE,_xll.ohTrigger(RecalcTrigger,Trigger3M)),NA())</f>
        <v>1.0254285380577599E-2</v>
      </c>
      <c r="P2362" s="44">
        <f>IFERROR(_xll.qlIndexFixing(ONIndex6M,I2362,TRUE,_xll.ohTrigger(RecalcTrigger,Trigger6M)),NA())</f>
        <v>1.0463069622392851E-2</v>
      </c>
      <c r="Q2362" s="183">
        <f>IFERROR(_xll.qlIndexFixing(ONIndex1Y,I2362,TRUE,_xll.ohTrigger(RecalcTrigger,Trigger1Y)),NA())</f>
        <v>1.0515439944072114E-2</v>
      </c>
    </row>
    <row r="2363" spans="2:17" x14ac:dyDescent="0.2">
      <c r="B2363" s="39" t="s">
        <v>42</v>
      </c>
      <c r="D2363" s="42">
        <f>_xll.qlCalendarAdvance(Calendar,$D2362,B2363,"f",FALSE)</f>
        <v>56164</v>
      </c>
      <c r="E2363" s="177">
        <f>_xll.qlInterestRateIndexValueDate(IndexON,D2363)</f>
        <v>56164</v>
      </c>
      <c r="F2363" s="193">
        <f>IFERROR(_xll.qlIndexFixing(IndexON,D2363,TRUE,_xll.ohTrigger(RecalcTrigger,TriggerON)),NA())</f>
        <v>1.0019361289197448E-2</v>
      </c>
      <c r="H2363" s="42">
        <f>_xll.qlCalendarAdvance(Calendar,$H2362,B2363,"f",FALSE)</f>
        <v>56164</v>
      </c>
      <c r="I2363" s="177">
        <f>_xll.qlInterestRateIndexValueDate(Index1M,$H2363)</f>
        <v>56166</v>
      </c>
      <c r="J2363" s="182">
        <f>IFERROR(_xll.qlIndexFixing(Index1M,$H2363,TRUE,_xll.ohTrigger(RecalcTrigger,Trigger1M)),NA())</f>
        <v>1.0027364590346755E-2</v>
      </c>
      <c r="K2363" s="44">
        <f>IFERROR(_xll.qlIndexFixing(Index3M,H2363,TRUE,_xll.ohTrigger(RecalcTrigger,Trigger3M)),NA())</f>
        <v>1.0214438037808716E-2</v>
      </c>
      <c r="L2363" s="44">
        <f>IFERROR(_xll.qlIndexFixing(Index6M,$H2363,TRUE,_xll.ohTrigger(RecalcTrigger,Trigger6M)),NA())</f>
        <v>1.0399074104294454E-2</v>
      </c>
      <c r="M2363" s="183">
        <f>IFERROR(_xll.qlIndexFixing(Index1Y,$H2363,TRUE,_xll.ohTrigger(RecalcTrigger,Trigger1Y)),NA())</f>
        <v>1.0361997423208293E-2</v>
      </c>
      <c r="N2363" s="182">
        <f>IFERROR(_xll.qlIndexFixing(ONIndex1M,I2363,TRUE,_xll.ohTrigger(RecalcTrigger,Trigger1M)),NA())</f>
        <v>1.0035852465462014E-2</v>
      </c>
      <c r="O2363" s="44">
        <f>IFERROR(_xll.qlIndexFixing(ONIndex3M,I2363,TRUE,_xll.ohTrigger(RecalcTrigger,Trigger3M)),NA())</f>
        <v>1.0246697077711531E-2</v>
      </c>
      <c r="P2363" s="44">
        <f>IFERROR(_xll.qlIndexFixing(ONIndex6M,I2363,TRUE,_xll.ohTrigger(RecalcTrigger,Trigger6M)),NA())</f>
        <v>1.0456505044951214E-2</v>
      </c>
      <c r="Q2363" s="183">
        <f>IFERROR(_xll.qlIndexFixing(ONIndex1Y,I2363,TRUE,_xll.ohTrigger(RecalcTrigger,Trigger1Y)),NA())</f>
        <v>1.0507845118024051E-2</v>
      </c>
    </row>
    <row r="2364" spans="2:17" x14ac:dyDescent="0.2">
      <c r="B2364" s="39" t="s">
        <v>42</v>
      </c>
      <c r="D2364" s="42">
        <f>_xll.qlCalendarAdvance(Calendar,$D2363,B2364,"f",FALSE)</f>
        <v>56171</v>
      </c>
      <c r="E2364" s="177">
        <f>_xll.qlInterestRateIndexValueDate(IndexON,D2364)</f>
        <v>56171</v>
      </c>
      <c r="F2364" s="193">
        <f>IFERROR(_xll.qlIndexFixing(IndexON,D2364,TRUE,_xll.ohTrigger(RecalcTrigger,TriggerON)),NA())</f>
        <v>1.0011635815816433E-2</v>
      </c>
      <c r="H2364" s="42">
        <f>_xll.qlCalendarAdvance(Calendar,$H2363,B2364,"f",FALSE)</f>
        <v>56171</v>
      </c>
      <c r="I2364" s="177">
        <f>_xll.qlInterestRateIndexValueDate(Index1M,$H2364)</f>
        <v>56173</v>
      </c>
      <c r="J2364" s="182">
        <f>IFERROR(_xll.qlIndexFixing(Index1M,$H2364,TRUE,_xll.ohTrigger(RecalcTrigger,Trigger1M)),NA())</f>
        <v>1.0019545137823771E-2</v>
      </c>
      <c r="K2364" s="44">
        <f>IFERROR(_xll.qlIndexFixing(Index3M,H2364,TRUE,_xll.ohTrigger(RecalcTrigger,Trigger3M)),NA())</f>
        <v>1.0206721027435386E-2</v>
      </c>
      <c r="L2364" s="44">
        <f>IFERROR(_xll.qlIndexFixing(Index6M,$H2364,TRUE,_xll.ohTrigger(RecalcTrigger,Trigger6M)),NA())</f>
        <v>1.0392061048380438E-2</v>
      </c>
      <c r="M2364" s="183">
        <f>IFERROR(_xll.qlIndexFixing(Index1Y,$H2364,TRUE,_xll.ohTrigger(RecalcTrigger,Trigger1Y)),NA())</f>
        <v>1.0353927509089209E-2</v>
      </c>
      <c r="N2364" s="182">
        <f>IFERROR(_xll.qlIndexFixing(ONIndex1M,I2364,TRUE,_xll.ohTrigger(RecalcTrigger,Trigger1M)),NA())</f>
        <v>1.0028065845393286E-2</v>
      </c>
      <c r="O2364" s="44">
        <f>IFERROR(_xll.qlIndexFixing(ONIndex3M,I2364,TRUE,_xll.ohTrigger(RecalcTrigger,Trigger3M)),NA())</f>
        <v>1.0239093120087972E-2</v>
      </c>
      <c r="P2364" s="44">
        <f>IFERROR(_xll.qlIndexFixing(ONIndex6M,I2364,TRUE,_xll.ohTrigger(RecalcTrigger,Trigger6M)),NA())</f>
        <v>1.0449910015548625E-2</v>
      </c>
      <c r="Q2364" s="183">
        <f>IFERROR(_xll.qlIndexFixing(ONIndex1Y,I2364,TRUE,_xll.ohTrigger(RecalcTrigger,Trigger1Y)),NA())</f>
        <v>1.0500235711958794E-2</v>
      </c>
    </row>
    <row r="2365" spans="2:17" x14ac:dyDescent="0.2">
      <c r="B2365" s="39" t="s">
        <v>42</v>
      </c>
      <c r="D2365" s="42">
        <f>_xll.qlCalendarAdvance(Calendar,$D2364,B2365,"f",FALSE)</f>
        <v>56178</v>
      </c>
      <c r="E2365" s="177">
        <f>_xll.qlInterestRateIndexValueDate(IndexON,D2365)</f>
        <v>56178</v>
      </c>
      <c r="F2365" s="193">
        <f>IFERROR(_xll.qlIndexFixing(IndexON,D2365,TRUE,_xll.ohTrigger(RecalcTrigger,TriggerON)),NA())</f>
        <v>1.0003895650747552E-2</v>
      </c>
      <c r="H2365" s="42">
        <f>_xll.qlCalendarAdvance(Calendar,$H2364,B2365,"f",FALSE)</f>
        <v>56178</v>
      </c>
      <c r="I2365" s="177">
        <f>_xll.qlInterestRateIndexValueDate(Index1M,$H2365)</f>
        <v>56180</v>
      </c>
      <c r="J2365" s="182">
        <f>IFERROR(_xll.qlIndexFixing(Index1M,$H2365,TRUE,_xll.ohTrigger(RecalcTrigger,Trigger1M)),NA())</f>
        <v>1.0011709786990619E-2</v>
      </c>
      <c r="K2365" s="44">
        <f>IFERROR(_xll.qlIndexFixing(Index3M,H2365,TRUE,_xll.ohTrigger(RecalcTrigger,Trigger3M)),NA())</f>
        <v>1.0198988242727176E-2</v>
      </c>
      <c r="L2365" s="44">
        <f>IFERROR(_xll.qlIndexFixing(Index6M,$H2365,TRUE,_xll.ohTrigger(RecalcTrigger,Trigger6M)),NA())</f>
        <v>1.0385016767621293E-2</v>
      </c>
      <c r="M2365" s="183">
        <f>IFERROR(_xll.qlIndexFixing(Index1Y,$H2365,TRUE,_xll.ohTrigger(RecalcTrigger,Trigger1Y)),NA())</f>
        <v>1.0345842563896096E-2</v>
      </c>
      <c r="N2365" s="182">
        <f>IFERROR(_xll.qlIndexFixing(ONIndex1M,I2365,TRUE,_xll.ohTrigger(RecalcTrigger,Trigger1M)),NA())</f>
        <v>1.0020263355299264E-2</v>
      </c>
      <c r="O2365" s="44">
        <f>IFERROR(_xll.qlIndexFixing(ONIndex3M,I2365,TRUE,_xll.ohTrigger(RecalcTrigger,Trigger3M)),NA())</f>
        <v>1.0231473494197729E-2</v>
      </c>
      <c r="P2365" s="44">
        <f>IFERROR(_xll.qlIndexFixing(ONIndex6M,I2365,TRUE,_xll.ohTrigger(RecalcTrigger,Trigger6M)),NA())</f>
        <v>1.0443284486703064E-2</v>
      </c>
      <c r="Q2365" s="183">
        <f>IFERROR(_xll.qlIndexFixing(ONIndex1Y,I2365,TRUE,_xll.ohTrigger(RecalcTrigger,Trigger1Y)),NA())</f>
        <v>1.0492611712287214E-2</v>
      </c>
    </row>
    <row r="2366" spans="2:17" x14ac:dyDescent="0.2">
      <c r="B2366" s="39" t="s">
        <v>42</v>
      </c>
      <c r="D2366" s="42">
        <f>_xll.qlCalendarAdvance(Calendar,$D2365,B2366,"f",FALSE)</f>
        <v>56185</v>
      </c>
      <c r="E2366" s="177">
        <f>_xll.qlInterestRateIndexValueDate(IndexON,D2366)</f>
        <v>56185</v>
      </c>
      <c r="F2366" s="193">
        <f>IFERROR(_xll.qlIndexFixing(IndexON,D2366,TRUE,_xll.ohTrigger(RecalcTrigger,TriggerON)),NA())</f>
        <v>9.9961407843185413E-3</v>
      </c>
      <c r="H2366" s="42">
        <f>_xll.qlCalendarAdvance(Calendar,$H2365,B2366,"f",FALSE)</f>
        <v>56185</v>
      </c>
      <c r="I2366" s="177">
        <f>_xll.qlInterestRateIndexValueDate(Index1M,$H2366)</f>
        <v>56187</v>
      </c>
      <c r="J2366" s="182">
        <f>IFERROR(_xll.qlIndexFixing(Index1M,$H2366,TRUE,_xll.ohTrigger(RecalcTrigger,Trigger1M)),NA())</f>
        <v>1.0005127763443559E-2</v>
      </c>
      <c r="K2366" s="44">
        <f>IFERROR(_xll.qlIndexFixing(Index3M,H2366,TRUE,_xll.ohTrigger(RecalcTrigger,Trigger3M)),NA())</f>
        <v>1.0191239670177496E-2</v>
      </c>
      <c r="L2366" s="44">
        <f>IFERROR(_xll.qlIndexFixing(Index6M,$H2366,TRUE,_xll.ohTrigger(RecalcTrigger,Trigger6M)),NA())</f>
        <v>1.037794121454203E-2</v>
      </c>
      <c r="M2366" s="183">
        <f>IFERROR(_xll.qlIndexFixing(Index1Y,$H2366,TRUE,_xll.ohTrigger(RecalcTrigger,Trigger1Y)),NA())</f>
        <v>1.0337742574233861E-2</v>
      </c>
      <c r="N2366" s="182">
        <f>IFERROR(_xll.qlIndexFixing(ONIndex1M,I2366,TRUE,_xll.ohTrigger(RecalcTrigger,Trigger1M)),NA())</f>
        <v>1.0012444982869795E-2</v>
      </c>
      <c r="O2366" s="44">
        <f>IFERROR(_xll.qlIndexFixing(ONIndex3M,I2366,TRUE,_xll.ohTrigger(RecalcTrigger,Trigger3M)),NA())</f>
        <v>1.02238381862918E-2</v>
      </c>
      <c r="P2366" s="44">
        <f>IFERROR(_xll.qlIndexFixing(ONIndex6M,I2366,TRUE,_xll.ohTrigger(RecalcTrigger,Trigger6M)),NA())</f>
        <v>1.0436628410932514E-2</v>
      </c>
      <c r="Q2366" s="183">
        <f>IFERROR(_xll.qlIndexFixing(ONIndex1Y,I2366,TRUE,_xll.ohTrigger(RecalcTrigger,Trigger1Y)),NA())</f>
        <v>1.0484973105260309E-2</v>
      </c>
    </row>
    <row r="2367" spans="2:17" x14ac:dyDescent="0.2">
      <c r="B2367" s="39" t="s">
        <v>42</v>
      </c>
      <c r="D2367" s="42">
        <f>_xll.qlCalendarAdvance(Calendar,$D2366,B2367,"f",FALSE)</f>
        <v>56192</v>
      </c>
      <c r="E2367" s="177">
        <f>_xll.qlInterestRateIndexValueDate(IndexON,D2367)</f>
        <v>56192</v>
      </c>
      <c r="F2367" s="193">
        <f>IFERROR(_xll.qlIndexFixing(IndexON,D2367,TRUE,_xll.ohTrigger(RecalcTrigger,TriggerON)),NA())</f>
        <v>9.9883712064574581E-3</v>
      </c>
      <c r="H2367" s="42">
        <f>_xll.qlCalendarAdvance(Calendar,$H2366,B2367,"f",FALSE)</f>
        <v>56192</v>
      </c>
      <c r="I2367" s="177">
        <f>_xll.qlInterestRateIndexValueDate(Index1M,$H2367)</f>
        <v>56194</v>
      </c>
      <c r="J2367" s="182">
        <f>IFERROR(_xll.qlIndexFixing(Index1M,$H2367,TRUE,_xll.ohTrigger(RecalcTrigger,Trigger1M)),NA())</f>
        <v>9.9959913425295976E-3</v>
      </c>
      <c r="K2367" s="44">
        <f>IFERROR(_xll.qlIndexFixing(Index3M,H2367,TRUE,_xll.ohTrigger(RecalcTrigger,Trigger3M)),NA())</f>
        <v>1.0183475296278891E-2</v>
      </c>
      <c r="L2367" s="44">
        <f>IFERROR(_xll.qlIndexFixing(Index6M,$H2367,TRUE,_xll.ohTrigger(RecalcTrigger,Trigger6M)),NA())</f>
        <v>1.0371203570273182E-2</v>
      </c>
      <c r="M2367" s="183">
        <f>IFERROR(_xll.qlIndexFixing(Index1Y,$H2367,TRUE,_xll.ohTrigger(RecalcTrigger,Trigger1Y)),NA())</f>
        <v>1.032962752670938E-2</v>
      </c>
      <c r="N2367" s="182">
        <f>IFERROR(_xll.qlIndexFixing(ONIndex1M,I2367,TRUE,_xll.ohTrigger(RecalcTrigger,Trigger1M)),NA())</f>
        <v>1.0004610716354279E-2</v>
      </c>
      <c r="O2367" s="44">
        <f>IFERROR(_xll.qlIndexFixing(ONIndex3M,I2367,TRUE,_xll.ohTrigger(RecalcTrigger,Trigger3M)),NA())</f>
        <v>1.0216187182940928E-2</v>
      </c>
      <c r="P2367" s="44">
        <f>IFERROR(_xll.qlIndexFixing(ONIndex6M,I2367,TRUE,_xll.ohTrigger(RecalcTrigger,Trigger6M)),NA())</f>
        <v>1.0429941740515147E-2</v>
      </c>
      <c r="Q2367" s="183">
        <f>IFERROR(_xll.qlIndexFixing(ONIndex1Y,I2367,TRUE,_xll.ohTrigger(RecalcTrigger,Trigger1Y)),NA())</f>
        <v>1.0477319877288949E-2</v>
      </c>
    </row>
    <row r="2368" spans="2:17" x14ac:dyDescent="0.2">
      <c r="B2368" s="39" t="s">
        <v>42</v>
      </c>
      <c r="D2368" s="42">
        <f>_xll.qlCalendarAdvance(Calendar,$D2367,B2368,"f",FALSE)</f>
        <v>56199</v>
      </c>
      <c r="E2368" s="177">
        <f>_xll.qlInterestRateIndexValueDate(IndexON,D2368)</f>
        <v>56199</v>
      </c>
      <c r="F2368" s="193">
        <f>IFERROR(_xll.qlIndexFixing(IndexON,D2368,TRUE,_xll.ohTrigger(RecalcTrigger,TriggerON)),NA())</f>
        <v>9.9805869070923592E-3</v>
      </c>
      <c r="H2368" s="42">
        <f>_xll.qlCalendarAdvance(Calendar,$H2367,B2368,"f",FALSE)</f>
        <v>56199</v>
      </c>
      <c r="I2368" s="177">
        <f>_xll.qlInterestRateIndexValueDate(Index1M,$H2368)</f>
        <v>56201</v>
      </c>
      <c r="J2368" s="182">
        <f>IFERROR(_xll.qlIndexFixing(Index1M,$H2368,TRUE,_xll.ohTrigger(RecalcTrigger,Trigger1M)),NA())</f>
        <v>9.9881082249808628E-3</v>
      </c>
      <c r="K2368" s="44">
        <f>IFERROR(_xll.qlIndexFixing(Index3M,H2368,TRUE,_xll.ohTrigger(RecalcTrigger,Trigger3M)),NA())</f>
        <v>1.0175695107527381E-2</v>
      </c>
      <c r="L2368" s="44">
        <f>IFERROR(_xll.qlIndexFixing(Index6M,$H2368,TRUE,_xll.ohTrigger(RecalcTrigger,Trigger6M)),NA())</f>
        <v>1.036406779192486E-2</v>
      </c>
      <c r="M2368" s="183">
        <f>IFERROR(_xll.qlIndexFixing(Index1Y,$H2368,TRUE,_xll.ohTrigger(RecalcTrigger,Trigger1Y)),NA())</f>
        <v>1.0321497407930411E-2</v>
      </c>
      <c r="N2368" s="182">
        <f>IFERROR(_xll.qlIndexFixing(ONIndex1M,I2368,TRUE,_xll.ohTrigger(RecalcTrigger,Trigger1M)),NA())</f>
        <v>9.9967605436823703E-3</v>
      </c>
      <c r="O2368" s="44">
        <f>IFERROR(_xll.qlIndexFixing(ONIndex3M,I2368,TRUE,_xll.ohTrigger(RecalcTrigger,Trigger3M)),NA())</f>
        <v>1.0208520470555982E-2</v>
      </c>
      <c r="P2368" s="44">
        <f>IFERROR(_xll.qlIndexFixing(ONIndex6M,I2368,TRUE,_xll.ohTrigger(RecalcTrigger,Trigger6M)),NA())</f>
        <v>1.0423224427968947E-2</v>
      </c>
      <c r="Q2368" s="183">
        <f>IFERROR(_xll.qlIndexFixing(ONIndex1Y,I2368,TRUE,_xll.ohTrigger(RecalcTrigger,Trigger1Y)),NA())</f>
        <v>1.0469652014784003E-2</v>
      </c>
    </row>
    <row r="2369" spans="2:17" x14ac:dyDescent="0.2">
      <c r="B2369" s="39" t="s">
        <v>42</v>
      </c>
      <c r="D2369" s="42">
        <f>_xll.qlCalendarAdvance(Calendar,$D2368,B2369,"f",FALSE)</f>
        <v>56206</v>
      </c>
      <c r="E2369" s="177">
        <f>_xll.qlInterestRateIndexValueDate(IndexON,D2369)</f>
        <v>56206</v>
      </c>
      <c r="F2369" s="193">
        <f>IFERROR(_xll.qlIndexFixing(IndexON,D2369,TRUE,_xll.ohTrigger(RecalcTrigger,TriggerON)),NA())</f>
        <v>9.9727878764710454E-3</v>
      </c>
      <c r="H2369" s="42">
        <f>_xll.qlCalendarAdvance(Calendar,$H2368,B2369,"f",FALSE)</f>
        <v>56206</v>
      </c>
      <c r="I2369" s="177">
        <f>_xll.qlInterestRateIndexValueDate(Index1M,$H2369)</f>
        <v>56208</v>
      </c>
      <c r="J2369" s="182">
        <f>IFERROR(_xll.qlIndexFixing(Index1M,$H2369,TRUE,_xll.ohTrigger(RecalcTrigger,Trigger1M)),NA())</f>
        <v>9.9802091612752331E-3</v>
      </c>
      <c r="K2369" s="44">
        <f>IFERROR(_xll.qlIndexFixing(Index3M,H2369,TRUE,_xll.ohTrigger(RecalcTrigger,Trigger3M)),NA())</f>
        <v>1.0167899090417246E-2</v>
      </c>
      <c r="L2369" s="44">
        <f>IFERROR(_xll.qlIndexFixing(Index6M,$H2369,TRUE,_xll.ohTrigger(RecalcTrigger,Trigger6M)),NA())</f>
        <v>1.0356900602993675E-2</v>
      </c>
      <c r="M2369" s="183">
        <f>IFERROR(_xll.qlIndexFixing(Index1Y,$H2369,TRUE,_xll.ohTrigger(RecalcTrigger,Trigger1Y)),NA())</f>
        <v>1.0313352204505797E-2</v>
      </c>
      <c r="N2369" s="182">
        <f>IFERROR(_xll.qlIndexFixing(ONIndex1M,I2369,TRUE,_xll.ohTrigger(RecalcTrigger,Trigger1M)),NA())</f>
        <v>9.9888944527837253E-3</v>
      </c>
      <c r="O2369" s="44">
        <f>IFERROR(_xll.qlIndexFixing(ONIndex3M,I2369,TRUE,_xll.ohTrigger(RecalcTrigger,Trigger3M)),NA())</f>
        <v>1.0200838035627768E-2</v>
      </c>
      <c r="P2369" s="44">
        <f>IFERROR(_xll.qlIndexFixing(ONIndex6M,I2369,TRUE,_xll.ohTrigger(RecalcTrigger,Trigger6M)),NA())</f>
        <v>1.0416476425731958E-2</v>
      </c>
      <c r="Q2369" s="183">
        <f>IFERROR(_xll.qlIndexFixing(ONIndex1Y,I2369,TRUE,_xll.ohTrigger(RecalcTrigger,Trigger1Y)),NA())</f>
        <v>1.0461969504236279E-2</v>
      </c>
    </row>
    <row r="2370" spans="2:17" x14ac:dyDescent="0.2">
      <c r="B2370" s="39" t="s">
        <v>42</v>
      </c>
      <c r="D2370" s="42">
        <f>_xll.qlCalendarAdvance(Calendar,$D2369,B2370,"f",FALSE)</f>
        <v>56213</v>
      </c>
      <c r="E2370" s="177">
        <f>_xll.qlInterestRateIndexValueDate(IndexON,D2370)</f>
        <v>56213</v>
      </c>
      <c r="F2370" s="193">
        <f>IFERROR(_xll.qlIndexFixing(IndexON,D2370,TRUE,_xll.ohTrigger(RecalcTrigger,TriggerON)),NA())</f>
        <v>9.9649741047613816E-3</v>
      </c>
      <c r="H2370" s="42">
        <f>_xll.qlCalendarAdvance(Calendar,$H2369,B2370,"f",FALSE)</f>
        <v>56213</v>
      </c>
      <c r="I2370" s="177">
        <f>_xll.qlInterestRateIndexValueDate(Index1M,$H2370)</f>
        <v>56215</v>
      </c>
      <c r="J2370" s="182">
        <f>IFERROR(_xll.qlIndexFixing(Index1M,$H2370,TRUE,_xll.ohTrigger(RecalcTrigger,Trigger1M)),NA())</f>
        <v>9.9722941394497777E-3</v>
      </c>
      <c r="K2370" s="44">
        <f>IFERROR(_xll.qlIndexFixing(Index3M,H2370,TRUE,_xll.ohTrigger(RecalcTrigger,Trigger3M)),NA())</f>
        <v>1.0160087231441902E-2</v>
      </c>
      <c r="L2370" s="44">
        <f>IFERROR(_xll.qlIndexFixing(Index6M,$H2370,TRUE,_xll.ohTrigger(RecalcTrigger,Trigger6M)),NA())</f>
        <v>1.0349701956012182E-2</v>
      </c>
      <c r="M2370" s="183">
        <f>IFERROR(_xll.qlIndexFixing(Index1Y,$H2370,TRUE,_xll.ohTrigger(RecalcTrigger,Trigger1Y)),NA())</f>
        <v>1.0305191903045486E-2</v>
      </c>
      <c r="N2370" s="182">
        <f>IFERROR(_xll.qlIndexFixing(ONIndex1M,I2370,TRUE,_xll.ohTrigger(RecalcTrigger,Trigger1M)),NA())</f>
        <v>9.9810124319876792E-3</v>
      </c>
      <c r="O2370" s="44">
        <f>IFERROR(_xll.qlIndexFixing(ONIndex3M,I2370,TRUE,_xll.ohTrigger(RecalcTrigger,Trigger3M)),NA())</f>
        <v>1.0193139864567158E-2</v>
      </c>
      <c r="P2370" s="44">
        <f>IFERROR(_xll.qlIndexFixing(ONIndex6M,I2370,TRUE,_xll.ohTrigger(RecalcTrigger,Trigger6M)),NA())</f>
        <v>1.0409697686322161E-2</v>
      </c>
      <c r="Q2370" s="183">
        <f>IFERROR(_xll.qlIndexFixing(ONIndex1Y,I2370,TRUE,_xll.ohTrigger(RecalcTrigger,Trigger1Y)),NA())</f>
        <v>1.0454272331896775E-2</v>
      </c>
    </row>
    <row r="2371" spans="2:17" x14ac:dyDescent="0.2">
      <c r="B2371" s="39" t="s">
        <v>42</v>
      </c>
      <c r="D2371" s="42">
        <f>_xll.qlCalendarAdvance(Calendar,$D2370,B2371,"f",FALSE)</f>
        <v>56220</v>
      </c>
      <c r="E2371" s="177">
        <f>_xll.qlInterestRateIndexValueDate(IndexON,D2371)</f>
        <v>56220</v>
      </c>
      <c r="F2371" s="193">
        <f>IFERROR(_xll.qlIndexFixing(IndexON,D2371,TRUE,_xll.ohTrigger(RecalcTrigger,TriggerON)),NA())</f>
        <v>9.9571455819713606E-3</v>
      </c>
      <c r="H2371" s="42">
        <f>_xll.qlCalendarAdvance(Calendar,$H2370,B2371,"f",FALSE)</f>
        <v>56220</v>
      </c>
      <c r="I2371" s="177">
        <f>_xll.qlInterestRateIndexValueDate(Index1M,$H2371)</f>
        <v>56222</v>
      </c>
      <c r="J2371" s="182">
        <f>IFERROR(_xll.qlIndexFixing(Index1M,$H2371,TRUE,_xll.ohTrigger(RecalcTrigger,Trigger1M)),NA())</f>
        <v>9.9643631475440642E-3</v>
      </c>
      <c r="K2371" s="44">
        <f>IFERROR(_xll.qlIndexFixing(Index3M,H2371,TRUE,_xll.ohTrigger(RecalcTrigger,Trigger3M)),NA())</f>
        <v>1.0153097537584088E-2</v>
      </c>
      <c r="L2371" s="44">
        <f>IFERROR(_xll.qlIndexFixing(Index6M,$H2371,TRUE,_xll.ohTrigger(RecalcTrigger,Trigger6M)),NA())</f>
        <v>1.0342092702859807E-2</v>
      </c>
      <c r="M2371" s="183">
        <f>IFERROR(_xll.qlIndexFixing(Index1Y,$H2371,TRUE,_xll.ohTrigger(RecalcTrigger,Trigger1Y)),NA())</f>
        <v>1.0297016490160732E-2</v>
      </c>
      <c r="N2371" s="182">
        <f>IFERROR(_xll.qlIndexFixing(ONIndex1M,I2371,TRUE,_xll.ohTrigger(RecalcTrigger,Trigger1M)),NA())</f>
        <v>9.9731144689041429E-3</v>
      </c>
      <c r="O2371" s="44">
        <f>IFERROR(_xll.qlIndexFixing(ONIndex3M,I2371,TRUE,_xll.ohTrigger(RecalcTrigger,Trigger3M)),NA())</f>
        <v>1.0185425943625148E-2</v>
      </c>
      <c r="P2371" s="44">
        <f>IFERROR(_xll.qlIndexFixing(ONIndex6M,I2371,TRUE,_xll.ohTrigger(RecalcTrigger,Trigger6M)),NA())</f>
        <v>1.0402888162097668E-2</v>
      </c>
      <c r="Q2371" s="183">
        <f>IFERROR(_xll.qlIndexFixing(ONIndex1Y,I2371,TRUE,_xll.ohTrigger(RecalcTrigger,Trigger1Y)),NA())</f>
        <v>1.0446560484096423E-2</v>
      </c>
    </row>
    <row r="2372" spans="2:17" x14ac:dyDescent="0.2">
      <c r="B2372" s="39" t="s">
        <v>42</v>
      </c>
      <c r="D2372" s="42">
        <f>_xll.qlCalendarAdvance(Calendar,$D2371,B2372,"f",FALSE)</f>
        <v>56227</v>
      </c>
      <c r="E2372" s="177">
        <f>_xll.qlInterestRateIndexValueDate(IndexON,D2372)</f>
        <v>56227</v>
      </c>
      <c r="F2372" s="193">
        <f>IFERROR(_xll.qlIndexFixing(IndexON,D2372,TRUE,_xll.ohTrigger(RecalcTrigger,TriggerON)),NA())</f>
        <v>9.9493022981889112E-3</v>
      </c>
      <c r="H2372" s="42">
        <f>_xll.qlCalendarAdvance(Calendar,$H2371,B2372,"f",FALSE)</f>
        <v>56227</v>
      </c>
      <c r="I2372" s="177">
        <f>_xll.qlInterestRateIndexValueDate(Index1M,$H2372)</f>
        <v>56229</v>
      </c>
      <c r="J2372" s="182">
        <f>IFERROR(_xll.qlIndexFixing(Index1M,$H2372,TRUE,_xll.ohTrigger(RecalcTrigger,Trigger1M)),NA())</f>
        <v>9.9564161735951617E-3</v>
      </c>
      <c r="K2372" s="44">
        <f>IFERROR(_xll.qlIndexFixing(Index3M,H2372,TRUE,_xll.ohTrigger(RecalcTrigger,Trigger3M)),NA())</f>
        <v>1.0145256667927427E-2</v>
      </c>
      <c r="L2372" s="44">
        <f>IFERROR(_xll.qlIndexFixing(Index6M,$H2372,TRUE,_xll.ohTrigger(RecalcTrigger,Trigger6M)),NA())</f>
        <v>1.0334828518997901E-2</v>
      </c>
      <c r="M2372" s="183">
        <f>IFERROR(_xll.qlIndexFixing(Index1Y,$H2372,TRUE,_xll.ohTrigger(RecalcTrigger,Trigger1Y)),NA())</f>
        <v>1.0288825952463892E-2</v>
      </c>
      <c r="N2372" s="182">
        <f>IFERROR(_xll.qlIndexFixing(ONIndex1M,I2372,TRUE,_xll.ohTrigger(RecalcTrigger,Trigger1M)),NA())</f>
        <v>9.965200551862452E-3</v>
      </c>
      <c r="O2372" s="44">
        <f>IFERROR(_xll.qlIndexFixing(ONIndex3M,I2372,TRUE,_xll.ohTrigger(RecalcTrigger,Trigger3M)),NA())</f>
        <v>1.0177696259532354E-2</v>
      </c>
      <c r="P2372" s="44">
        <f>IFERROR(_xll.qlIndexFixing(ONIndex6M,I2372,TRUE,_xll.ohTrigger(RecalcTrigger,Trigger6M)),NA())</f>
        <v>1.0396047805416586E-2</v>
      </c>
      <c r="Q2372" s="183">
        <f>IFERROR(_xll.qlIndexFixing(ONIndex1Y,I2372,TRUE,_xll.ohTrigger(RecalcTrigger,Trigger1Y)),NA())</f>
        <v>1.0438833947485904E-2</v>
      </c>
    </row>
    <row r="2373" spans="2:17" x14ac:dyDescent="0.2">
      <c r="B2373" s="39" t="s">
        <v>42</v>
      </c>
      <c r="D2373" s="42">
        <f>_xll.qlCalendarAdvance(Calendar,$D2372,B2373,"f",FALSE)</f>
        <v>56234</v>
      </c>
      <c r="E2373" s="177">
        <f>_xll.qlInterestRateIndexValueDate(IndexON,D2373)</f>
        <v>56234</v>
      </c>
      <c r="F2373" s="193">
        <f>IFERROR(_xll.qlIndexFixing(IndexON,D2373,TRUE,_xll.ohTrigger(RecalcTrigger,TriggerON)),NA())</f>
        <v>9.9414442434220263E-3</v>
      </c>
      <c r="H2373" s="42">
        <f>_xll.qlCalendarAdvance(Calendar,$H2372,B2373,"f",FALSE)</f>
        <v>56234</v>
      </c>
      <c r="I2373" s="177">
        <f>_xll.qlInterestRateIndexValueDate(Index1M,$H2373)</f>
        <v>56236</v>
      </c>
      <c r="J2373" s="182">
        <f>IFERROR(_xll.qlIndexFixing(Index1M,$H2373,TRUE,_xll.ohTrigger(RecalcTrigger,Trigger1M)),NA())</f>
        <v>9.9484532056476338E-3</v>
      </c>
      <c r="K2373" s="44">
        <f>IFERROR(_xll.qlIndexFixing(Index3M,H2373,TRUE,_xll.ohTrigger(RecalcTrigger,Trigger3M)),NA())</f>
        <v>1.0137399918376033E-2</v>
      </c>
      <c r="L2373" s="44">
        <f>IFERROR(_xll.qlIndexFixing(Index6M,$H2373,TRUE,_xll.ohTrigger(RecalcTrigger,Trigger6M)),NA())</f>
        <v>1.0327532730548917E-2</v>
      </c>
      <c r="M2373" s="183">
        <f>IFERROR(_xll.qlIndexFixing(Index1Y,$H2373,TRUE,_xll.ohTrigger(RecalcTrigger,Trigger1Y)),NA())</f>
        <v>1.0280620276568413E-2</v>
      </c>
      <c r="N2373" s="182">
        <f>IFERROR(_xll.qlIndexFixing(ONIndex1M,I2373,TRUE,_xll.ohTrigger(RecalcTrigger,Trigger1M)),NA())</f>
        <v>9.9572706687922619E-3</v>
      </c>
      <c r="O2373" s="44">
        <f>IFERROR(_xll.qlIndexFixing(ONIndex3M,I2373,TRUE,_xll.ohTrigger(RecalcTrigger,Trigger3M)),NA())</f>
        <v>1.0169950798619709E-2</v>
      </c>
      <c r="P2373" s="44">
        <f>IFERROR(_xll.qlIndexFixing(ONIndex6M,I2373,TRUE,_xll.ohTrigger(RecalcTrigger,Trigger6M)),NA())</f>
        <v>1.0389176568876834E-2</v>
      </c>
      <c r="Q2373" s="183">
        <f>IFERROR(_xll.qlIndexFixing(ONIndex1Y,I2373,TRUE,_xll.ohTrigger(RecalcTrigger,Trigger1Y)),NA())</f>
        <v>1.0431092708156342E-2</v>
      </c>
    </row>
    <row r="2374" spans="2:17" x14ac:dyDescent="0.2">
      <c r="B2374" s="39" t="s">
        <v>42</v>
      </c>
      <c r="D2374" s="42">
        <f>_xll.qlCalendarAdvance(Calendar,$D2373,B2374,"f",FALSE)</f>
        <v>56241</v>
      </c>
      <c r="E2374" s="177">
        <f>_xll.qlInterestRateIndexValueDate(IndexON,D2374)</f>
        <v>56241</v>
      </c>
      <c r="F2374" s="193">
        <f>IFERROR(_xll.qlIndexFixing(IndexON,D2374,TRUE,_xll.ohTrigger(RecalcTrigger,TriggerON)),NA())</f>
        <v>9.9335714079185067E-3</v>
      </c>
      <c r="H2374" s="42">
        <f>_xll.qlCalendarAdvance(Calendar,$H2373,B2374,"f",FALSE)</f>
        <v>56241</v>
      </c>
      <c r="I2374" s="177">
        <f>_xll.qlInterestRateIndexValueDate(Index1M,$H2374)</f>
        <v>56247</v>
      </c>
      <c r="J2374" s="182">
        <f>IFERROR(_xll.qlIndexFixing(Index1M,$H2374,TRUE,_xll.ohTrigger(RecalcTrigger,Trigger1M)),NA())</f>
        <v>9.9363425091147563E-3</v>
      </c>
      <c r="K2374" s="44">
        <f>IFERROR(_xll.qlIndexFixing(Index3M,H2374,TRUE,_xll.ohTrigger(RecalcTrigger,Trigger3M)),NA())</f>
        <v>1.0124173758122338E-2</v>
      </c>
      <c r="L2374" s="44">
        <f>IFERROR(_xll.qlIndexFixing(Index6M,$H2374,TRUE,_xll.ohTrigger(RecalcTrigger,Trigger6M)),NA())</f>
        <v>1.0316003951815488E-2</v>
      </c>
      <c r="M2374" s="183">
        <f>IFERROR(_xll.qlIndexFixing(Index1Y,$H2374,TRUE,_xll.ohTrigger(RecalcTrigger,Trigger1Y)),NA())</f>
        <v>1.0267695025483095E-2</v>
      </c>
      <c r="N2374" s="182">
        <f>IFERROR(_xll.qlIndexFixing(ONIndex1M,I2374,TRUE,_xll.ohTrigger(RecalcTrigger,Trigger1M)),NA())</f>
        <v>9.9466204910125811E-3</v>
      </c>
      <c r="O2374" s="44">
        <f>IFERROR(_xll.qlIndexFixing(ONIndex3M,I2374,TRUE,_xll.ohTrigger(RecalcTrigger,Trigger3M)),NA())</f>
        <v>1.0159557154394427E-2</v>
      </c>
      <c r="P2374" s="44">
        <f>IFERROR(_xll.qlIndexFixing(ONIndex6M,I2374,TRUE,_xll.ohTrigger(RecalcTrigger,Trigger6M)),NA())</f>
        <v>1.0379951402326171E-2</v>
      </c>
      <c r="Q2374" s="183">
        <f>IFERROR(_xll.qlIndexFixing(ONIndex1Y,I2374,TRUE,_xll.ohTrigger(RecalcTrigger,Trigger1Y)),NA())</f>
        <v>1.042071397860056E-2</v>
      </c>
    </row>
    <row r="2375" spans="2:17" x14ac:dyDescent="0.2">
      <c r="B2375" s="39" t="s">
        <v>42</v>
      </c>
      <c r="D2375" s="42">
        <f>_xll.qlCalendarAdvance(Calendar,$D2374,B2375,"f",FALSE)</f>
        <v>56248</v>
      </c>
      <c r="E2375" s="177">
        <f>_xll.qlInterestRateIndexValueDate(IndexON,D2375)</f>
        <v>56248</v>
      </c>
      <c r="F2375" s="193">
        <f>IFERROR(_xll.qlIndexFixing(IndexON,D2375,TRUE,_xll.ohTrigger(RecalcTrigger,TriggerON)),NA())</f>
        <v>9.9256837816064092E-3</v>
      </c>
      <c r="H2375" s="42">
        <f>_xll.qlCalendarAdvance(Calendar,$H2374,B2375,"f",FALSE)</f>
        <v>56248</v>
      </c>
      <c r="I2375" s="177">
        <f>_xll.qlInterestRateIndexValueDate(Index1M,$H2375)</f>
        <v>56251</v>
      </c>
      <c r="J2375" s="182">
        <f>IFERROR(_xll.qlIndexFixing(Index1M,$H2375,TRUE,_xll.ohTrigger(RecalcTrigger,Trigger1M)),NA())</f>
        <v>9.931771452569866E-3</v>
      </c>
      <c r="K2375" s="44">
        <f>IFERROR(_xll.qlIndexFixing(Index3M,H2375,TRUE,_xll.ohTrigger(RecalcTrigger,Trigger3M)),NA())</f>
        <v>1.0120510490557066E-2</v>
      </c>
      <c r="L2375" s="44">
        <f>IFERROR(_xll.qlIndexFixing(Index6M,$H2375,TRUE,_xll.ohTrigger(RecalcTrigger,Trigger6M)),NA())</f>
        <v>1.0312181649127337E-2</v>
      </c>
      <c r="M2375" s="183">
        <f>IFERROR(_xll.qlIndexFixing(Index1Y,$H2375,TRUE,_xll.ohTrigger(RecalcTrigger,Trigger1Y)),NA())</f>
        <v>1.0262080051681262E-2</v>
      </c>
      <c r="N2375" s="182">
        <f>IFERROR(_xll.qlIndexFixing(ONIndex1M,I2375,TRUE,_xll.ohTrigger(RecalcTrigger,Trigger1M)),NA())</f>
        <v>9.9402242430812748E-3</v>
      </c>
      <c r="O2375" s="44">
        <f>IFERROR(_xll.qlIndexFixing(ONIndex3M,I2375,TRUE,_xll.ohTrigger(RecalcTrigger,Trigger3M)),NA())</f>
        <v>1.0153300193005421E-2</v>
      </c>
      <c r="P2375" s="44">
        <f>IFERROR(_xll.qlIndexFixing(ONIndex6M,I2375,TRUE,_xll.ohTrigger(RecalcTrigger,Trigger6M)),NA())</f>
        <v>1.0374348286115165E-2</v>
      </c>
      <c r="Q2375" s="183">
        <f>IFERROR(_xll.qlIndexFixing(ONIndex1Y,I2375,TRUE,_xll.ohTrigger(RecalcTrigger,Trigger1Y)),NA())</f>
        <v>1.0414454766012327E-2</v>
      </c>
    </row>
    <row r="2376" spans="2:17" x14ac:dyDescent="0.2">
      <c r="B2376" s="39" t="s">
        <v>42</v>
      </c>
      <c r="D2376" s="42">
        <f>_xll.qlCalendarAdvance(Calendar,$D2375,B2376,"f",FALSE)</f>
        <v>56255</v>
      </c>
      <c r="E2376" s="177">
        <f>_xll.qlInterestRateIndexValueDate(IndexON,D2376)</f>
        <v>56255</v>
      </c>
      <c r="F2376" s="193">
        <f>IFERROR(_xll.qlIndexFixing(IndexON,D2376,TRUE,_xll.ohTrigger(RecalcTrigger,TriggerON)),NA())</f>
        <v>9.9177813548134708E-3</v>
      </c>
      <c r="H2376" s="42">
        <f>_xll.qlCalendarAdvance(Calendar,$H2375,B2376,"f",FALSE)</f>
        <v>56255</v>
      </c>
      <c r="I2376" s="177">
        <f>_xll.qlInterestRateIndexValueDate(Index1M,$H2376)</f>
        <v>56257</v>
      </c>
      <c r="J2376" s="182">
        <f>IFERROR(_xll.qlIndexFixing(Index1M,$H2376,TRUE,_xll.ohTrigger(RecalcTrigger,Trigger1M)),NA())</f>
        <v>9.9244682181864885E-3</v>
      </c>
      <c r="K2376" s="44">
        <f>IFERROR(_xll.qlIndexFixing(Index3M,H2376,TRUE,_xll.ohTrigger(RecalcTrigger,Trigger3M)),NA())</f>
        <v>1.0113734255289053E-2</v>
      </c>
      <c r="L2376" s="44">
        <f>IFERROR(_xll.qlIndexFixing(Index6M,$H2376,TRUE,_xll.ohTrigger(RecalcTrigger,Trigger6M)),NA())</f>
        <v>1.0305846797175602E-2</v>
      </c>
      <c r="M2376" s="183">
        <f>IFERROR(_xll.qlIndexFixing(Index1Y,$H2376,TRUE,_xll.ohTrigger(RecalcTrigger,Trigger1Y)),NA())</f>
        <v>1.02559122858406E-2</v>
      </c>
      <c r="N2376" s="182">
        <f>IFERROR(_xll.qlIndexFixing(ONIndex1M,I2376,TRUE,_xll.ohTrigger(RecalcTrigger,Trigger1M)),NA())</f>
        <v>9.9333851032668008E-3</v>
      </c>
      <c r="O2376" s="44">
        <f>IFERROR(_xll.qlIndexFixing(ONIndex3M,I2376,TRUE,_xll.ohTrigger(RecalcTrigger,Trigger3M)),NA())</f>
        <v>1.0146619619071373E-2</v>
      </c>
      <c r="P2376" s="44">
        <f>IFERROR(_xll.qlIndexFixing(ONIndex6M,I2376,TRUE,_xll.ohTrigger(RecalcTrigger,Trigger6M)),NA())</f>
        <v>1.0368377104326143E-2</v>
      </c>
      <c r="Q2376" s="183">
        <f>IFERROR(_xll.qlIndexFixing(ONIndex1Y,I2376,TRUE,_xll.ohTrigger(RecalcTrigger,Trigger1Y)),NA())</f>
        <v>1.0407780638281849E-2</v>
      </c>
    </row>
    <row r="2377" spans="2:17" x14ac:dyDescent="0.2">
      <c r="B2377" s="39" t="s">
        <v>42</v>
      </c>
      <c r="D2377" s="42">
        <f>_xll.qlCalendarAdvance(Calendar,$D2376,B2377,"f",FALSE)</f>
        <v>56262</v>
      </c>
      <c r="E2377" s="177">
        <f>_xll.qlInterestRateIndexValueDate(IndexON,D2377)</f>
        <v>56262</v>
      </c>
      <c r="F2377" s="193">
        <f>IFERROR(_xll.qlIndexFixing(IndexON,D2377,TRUE,_xll.ohTrigger(RecalcTrigger,TriggerON)),NA())</f>
        <v>9.9098641174677482E-3</v>
      </c>
      <c r="H2377" s="42">
        <f>_xll.qlCalendarAdvance(Calendar,$H2376,B2377,"f",FALSE)</f>
        <v>56262</v>
      </c>
      <c r="I2377" s="177">
        <f>_xll.qlInterestRateIndexValueDate(Index1M,$H2377)</f>
        <v>56264</v>
      </c>
      <c r="J2377" s="182">
        <f>IFERROR(_xll.qlIndexFixing(Index1M,$H2377,TRUE,_xll.ohTrigger(RecalcTrigger,Trigger1M)),NA())</f>
        <v>9.9164411546276421E-3</v>
      </c>
      <c r="K2377" s="44">
        <f>IFERROR(_xll.qlIndexFixing(Index3M,H2377,TRUE,_xll.ohTrigger(RecalcTrigger,Trigger3M)),NA())</f>
        <v>1.0105813851100542E-2</v>
      </c>
      <c r="L2377" s="44">
        <f>IFERROR(_xll.qlIndexFixing(Index6M,$H2377,TRUE,_xll.ohTrigger(RecalcTrigger,Trigger6M)),NA())</f>
        <v>1.0298426614940763E-2</v>
      </c>
      <c r="M2377" s="183">
        <f>IFERROR(_xll.qlIndexFixing(Index1Y,$H2377,TRUE,_xll.ohTrigger(RecalcTrigger,Trigger1Y)),NA())</f>
        <v>1.0247645923307378E-2</v>
      </c>
      <c r="N2377" s="182">
        <f>IFERROR(_xll.qlIndexFixing(ONIndex1M,I2377,TRUE,_xll.ohTrigger(RecalcTrigger,Trigger1M)),NA())</f>
        <v>9.9253912360985908E-3</v>
      </c>
      <c r="O2377" s="44">
        <f>IFERROR(_xll.qlIndexFixing(ONIndex3M,I2377,TRUE,_xll.ohTrigger(RecalcTrigger,Trigger3M)),NA())</f>
        <v>1.0138810914988028E-2</v>
      </c>
      <c r="P2377" s="44">
        <f>IFERROR(_xll.qlIndexFixing(ONIndex6M,I2377,TRUE,_xll.ohTrigger(RecalcTrigger,Trigger6M)),NA())</f>
        <v>1.0361381872572295E-2</v>
      </c>
      <c r="Q2377" s="183">
        <f>IFERROR(_xll.qlIndexFixing(ONIndex1Y,I2377,TRUE,_xll.ohTrigger(RecalcTrigger,Trigger1Y)),NA())</f>
        <v>1.0399980452264757E-2</v>
      </c>
    </row>
    <row r="2378" spans="2:17" x14ac:dyDescent="0.2">
      <c r="B2378" s="39" t="s">
        <v>42</v>
      </c>
      <c r="D2378" s="42">
        <f>_xll.qlCalendarAdvance(Calendar,$D2377,B2378,"f",FALSE)</f>
        <v>56269</v>
      </c>
      <c r="E2378" s="177">
        <f>_xll.qlInterestRateIndexValueDate(IndexON,D2378)</f>
        <v>56269</v>
      </c>
      <c r="F2378" s="193">
        <f>IFERROR(_xll.qlIndexFixing(IndexON,D2378,TRUE,_xll.ohTrigger(RecalcTrigger,TriggerON)),NA())</f>
        <v>9.9019320594972982E-3</v>
      </c>
      <c r="H2378" s="42">
        <f>_xll.qlCalendarAdvance(Calendar,$H2377,B2378,"f",FALSE)</f>
        <v>56269</v>
      </c>
      <c r="I2378" s="177">
        <f>_xll.qlInterestRateIndexValueDate(Index1M,$H2378)</f>
        <v>56271</v>
      </c>
      <c r="J2378" s="182">
        <f>IFERROR(_xll.qlIndexFixing(Index1M,$H2378,TRUE,_xll.ohTrigger(RecalcTrigger,Trigger1M)),NA())</f>
        <v>9.9083980372680069E-3</v>
      </c>
      <c r="K2378" s="44">
        <f>IFERROR(_xll.qlIndexFixing(Index3M,H2378,TRUE,_xll.ohTrigger(RecalcTrigger,Trigger3M)),NA())</f>
        <v>1.0097877499492647E-2</v>
      </c>
      <c r="L2378" s="44">
        <f>IFERROR(_xll.qlIndexFixing(Index6M,$H2378,TRUE,_xll.ohTrigger(RecalcTrigger,Trigger6M)),NA())</f>
        <v>1.0290974594995112E-2</v>
      </c>
      <c r="M2378" s="183">
        <f>IFERROR(_xll.qlIndexFixing(Index1Y,$H2378,TRUE,_xll.ohTrigger(RecalcTrigger,Trigger1Y)),NA())</f>
        <v>1.0239364355659619E-2</v>
      </c>
      <c r="N2378" s="182">
        <f>IFERROR(_xll.qlIndexFixing(ONIndex1M,I2378,TRUE,_xll.ohTrigger(RecalcTrigger,Trigger1M)),NA())</f>
        <v>9.9173813429498381E-3</v>
      </c>
      <c r="O2378" s="44">
        <f>IFERROR(_xll.qlIndexFixing(ONIndex3M,I2378,TRUE,_xll.ohTrigger(RecalcTrigger,Trigger3M)),NA())</f>
        <v>1.0130986366378991E-2</v>
      </c>
      <c r="P2378" s="44">
        <f>IFERROR(_xll.qlIndexFixing(ONIndex6M,I2378,TRUE,_xll.ohTrigger(RecalcTrigger,Trigger6M)),NA())</f>
        <v>1.0354355523070069E-2</v>
      </c>
      <c r="Q2378" s="183">
        <f>IFERROR(_xll.qlIndexFixing(ONIndex1Y,I2378,TRUE,_xll.ohTrigger(RecalcTrigger,Trigger1Y)),NA())</f>
        <v>1.0392165495582972E-2</v>
      </c>
    </row>
    <row r="2379" spans="2:17" x14ac:dyDescent="0.2">
      <c r="B2379" s="39" t="s">
        <v>42</v>
      </c>
      <c r="D2379" s="42">
        <f>_xll.qlCalendarAdvance(Calendar,$D2378,B2379,"f",FALSE)</f>
        <v>56276</v>
      </c>
      <c r="E2379" s="177">
        <f>_xll.qlInterestRateIndexValueDate(IndexON,D2379)</f>
        <v>56276</v>
      </c>
      <c r="F2379" s="193">
        <f>IFERROR(_xll.qlIndexFixing(IndexON,D2379,TRUE,_xll.ohTrigger(RecalcTrigger,TriggerON)),NA())</f>
        <v>9.8939851713097937E-3</v>
      </c>
      <c r="H2379" s="42">
        <f>_xll.qlCalendarAdvance(Calendar,$H2378,B2379,"f",FALSE)</f>
        <v>56276</v>
      </c>
      <c r="I2379" s="177">
        <f>_xll.qlInterestRateIndexValueDate(Index1M,$H2379)</f>
        <v>56278</v>
      </c>
      <c r="J2379" s="182">
        <f>IFERROR(_xll.qlIndexFixing(Index1M,$H2379,TRUE,_xll.ohTrigger(RecalcTrigger,Trigger1M)),NA())</f>
        <v>9.9016612626971409E-3</v>
      </c>
      <c r="K2379" s="44">
        <f>IFERROR(_xll.qlIndexFixing(Index3M,H2379,TRUE,_xll.ohTrigger(RecalcTrigger,Trigger3M)),NA())</f>
        <v>1.0089925186957949E-2</v>
      </c>
      <c r="L2379" s="44">
        <f>IFERROR(_xll.qlIndexFixing(Index6M,$H2379,TRUE,_xll.ohTrigger(RecalcTrigger,Trigger6M)),NA())</f>
        <v>1.0283490689890639E-2</v>
      </c>
      <c r="M2379" s="183">
        <f>IFERROR(_xll.qlIndexFixing(Index1Y,$H2379,TRUE,_xll.ohTrigger(RecalcTrigger,Trigger1Y)),NA())</f>
        <v>1.0231067569517778E-2</v>
      </c>
      <c r="N2379" s="182">
        <f>IFERROR(_xll.qlIndexFixing(ONIndex1M,I2379,TRUE,_xll.ohTrigger(RecalcTrigger,Trigger1M)),NA())</f>
        <v>9.9093554118301341E-3</v>
      </c>
      <c r="O2379" s="44">
        <f>IFERROR(_xll.qlIndexFixing(ONIndex3M,I2379,TRUE,_xll.ohTrigger(RecalcTrigger,Trigger3M)),NA())</f>
        <v>1.0123145959575197E-2</v>
      </c>
      <c r="P2379" s="44">
        <f>IFERROR(_xll.qlIndexFixing(ONIndex6M,I2379,TRUE,_xll.ohTrigger(RecalcTrigger,Trigger6M)),NA())</f>
        <v>1.0347298008417383E-2</v>
      </c>
      <c r="Q2379" s="183">
        <f>IFERROR(_xll.qlIndexFixing(ONIndex1Y,I2379,TRUE,_xll.ohTrigger(RecalcTrigger,Trigger1Y)),NA())</f>
        <v>1.0384335754647367E-2</v>
      </c>
    </row>
    <row r="2380" spans="2:17" x14ac:dyDescent="0.2">
      <c r="B2380" s="39" t="s">
        <v>42</v>
      </c>
      <c r="D2380" s="42">
        <f>_xll.qlCalendarAdvance(Calendar,$D2379,B2380,"f",FALSE)</f>
        <v>56283</v>
      </c>
      <c r="E2380" s="177">
        <f>_xll.qlInterestRateIndexValueDate(IndexON,D2380)</f>
        <v>56283</v>
      </c>
      <c r="F2380" s="193">
        <f>IFERROR(_xll.qlIndexFixing(IndexON,D2380,TRUE,_xll.ohTrigger(RecalcTrigger,TriggerON)),NA())</f>
        <v>9.8860234428332916E-3</v>
      </c>
      <c r="H2380" s="42">
        <f>_xll.qlCalendarAdvance(Calendar,$H2379,B2380,"f",FALSE)</f>
        <v>56283</v>
      </c>
      <c r="I2380" s="177">
        <f>_xll.qlInterestRateIndexValueDate(Index1M,$H2380)</f>
        <v>56285</v>
      </c>
      <c r="J2380" s="182">
        <f>IFERROR(_xll.qlIndexFixing(Index1M,$H2380,TRUE,_xll.ohTrigger(RecalcTrigger,Trigger1M)),NA())</f>
        <v>9.8940320118697956E-3</v>
      </c>
      <c r="K2380" s="44">
        <f>IFERROR(_xll.qlIndexFixing(Index3M,H2380,TRUE,_xll.ohTrigger(RecalcTrigger,Trigger3M)),NA())</f>
        <v>1.0082387958182405E-2</v>
      </c>
      <c r="L2380" s="44">
        <f>IFERROR(_xll.qlIndexFixing(Index6M,$H2380,TRUE,_xll.ohTrigger(RecalcTrigger,Trigger6M)),NA())</f>
        <v>1.0275974852183307E-2</v>
      </c>
      <c r="M2380" s="183">
        <f>IFERROR(_xll.qlIndexFixing(Index1Y,$H2380,TRUE,_xll.ohTrigger(RecalcTrigger,Trigger1Y)),NA())</f>
        <v>1.0222755551503407E-2</v>
      </c>
      <c r="N2380" s="182">
        <f>IFERROR(_xll.qlIndexFixing(ONIndex1M,I2380,TRUE,_xll.ohTrigger(RecalcTrigger,Trigger1M)),NA())</f>
        <v>9.9013134308290063E-3</v>
      </c>
      <c r="O2380" s="44">
        <f>IFERROR(_xll.qlIndexFixing(ONIndex3M,I2380,TRUE,_xll.ohTrigger(RecalcTrigger,Trigger3M)),NA())</f>
        <v>1.011528968090758E-2</v>
      </c>
      <c r="P2380" s="44">
        <f>IFERROR(_xll.qlIndexFixing(ONIndex6M,I2380,TRUE,_xll.ohTrigger(RecalcTrigger,Trigger6M)),NA())</f>
        <v>1.0340209280812473E-2</v>
      </c>
      <c r="Q2380" s="183">
        <f>IFERROR(_xll.qlIndexFixing(ONIndex1Y,I2380,TRUE,_xll.ohTrigger(RecalcTrigger,Trigger1Y)),NA())</f>
        <v>1.0376491215708938E-2</v>
      </c>
    </row>
    <row r="2381" spans="2:17" x14ac:dyDescent="0.2">
      <c r="B2381" s="39" t="s">
        <v>42</v>
      </c>
      <c r="D2381" s="42">
        <f>_xll.qlCalendarAdvance(Calendar,$D2380,B2381,"f",FALSE)</f>
        <v>56290</v>
      </c>
      <c r="E2381" s="177">
        <f>_xll.qlInterestRateIndexValueDate(IndexON,D2381)</f>
        <v>56290</v>
      </c>
      <c r="F2381" s="193">
        <f>IFERROR(_xll.qlIndexFixing(IndexON,D2381,TRUE,_xll.ohTrigger(RecalcTrigger,TriggerON)),NA())</f>
        <v>9.8780468642356567E-3</v>
      </c>
      <c r="H2381" s="42">
        <f>_xll.qlCalendarAdvance(Calendar,$H2380,B2381,"f",FALSE)</f>
        <v>56290</v>
      </c>
      <c r="I2381" s="177">
        <f>_xll.qlInterestRateIndexValueDate(Index1M,$H2381)</f>
        <v>56292</v>
      </c>
      <c r="J2381" s="182">
        <f>IFERROR(_xll.qlIndexFixing(Index1M,$H2381,TRUE,_xll.ohTrigger(RecalcTrigger,Trigger1M)),NA())</f>
        <v>9.8859461503123369E-3</v>
      </c>
      <c r="K2381" s="44">
        <f>IFERROR(_xll.qlIndexFixing(Index3M,H2381,TRUE,_xll.ohTrigger(RecalcTrigger,Trigger3M)),NA())</f>
        <v>1.0074405051008456E-2</v>
      </c>
      <c r="L2381" s="44">
        <f>IFERROR(_xll.qlIndexFixing(Index6M,$H2381,TRUE,_xll.ohTrigger(RecalcTrigger,Trigger6M)),NA())</f>
        <v>1.0268427034429076E-2</v>
      </c>
      <c r="M2381" s="183">
        <f>IFERROR(_xll.qlIndexFixing(Index1Y,$H2381,TRUE,_xll.ohTrigger(RecalcTrigger,Trigger1Y)),NA())</f>
        <v>1.0214428288239151E-2</v>
      </c>
      <c r="N2381" s="182">
        <f>IFERROR(_xll.qlIndexFixing(ONIndex1M,I2381,TRUE,_xll.ohTrigger(RecalcTrigger,Trigger1M)),NA())</f>
        <v>9.8932553878761098E-3</v>
      </c>
      <c r="O2381" s="44">
        <f>IFERROR(_xll.qlIndexFixing(ONIndex3M,I2381,TRUE,_xll.ohTrigger(RecalcTrigger,Trigger3M)),NA())</f>
        <v>1.010741751678701E-2</v>
      </c>
      <c r="P2381" s="44">
        <f>IFERROR(_xll.qlIndexFixing(ONIndex6M,I2381,TRUE,_xll.ohTrigger(RecalcTrigger,Trigger6M)),NA())</f>
        <v>1.0333089292933195E-2</v>
      </c>
      <c r="Q2381" s="183">
        <f>IFERROR(_xll.qlIndexFixing(ONIndex1Y,I2381,TRUE,_xll.ohTrigger(RecalcTrigger,Trigger1Y)),NA())</f>
        <v>1.0368631865258493E-2</v>
      </c>
    </row>
    <row r="2382" spans="2:17" x14ac:dyDescent="0.2">
      <c r="B2382" s="39" t="s">
        <v>42</v>
      </c>
      <c r="D2382" s="42">
        <f>_xll.qlCalendarAdvance(Calendar,$D2381,B2382,"f",FALSE)</f>
        <v>56297</v>
      </c>
      <c r="E2382" s="177">
        <f>_xll.qlInterestRateIndexValueDate(IndexON,D2382)</f>
        <v>56297</v>
      </c>
      <c r="F2382" s="193">
        <f>IFERROR(_xll.qlIndexFixing(IndexON,D2382,TRUE,_xll.ohTrigger(RecalcTrigger,TriggerON)),NA())</f>
        <v>9.8700554256048179E-3</v>
      </c>
      <c r="H2382" s="42">
        <f>_xll.qlCalendarAdvance(Calendar,$H2381,B2382,"f",FALSE)</f>
        <v>56297</v>
      </c>
      <c r="I2382" s="177">
        <f>_xll.qlInterestRateIndexValueDate(Index1M,$H2382)</f>
        <v>56299</v>
      </c>
      <c r="J2382" s="182">
        <f>IFERROR(_xll.qlIndexFixing(Index1M,$H2382,TRUE,_xll.ohTrigger(RecalcTrigger,Trigger1M)),NA())</f>
        <v>9.8778441915712903E-3</v>
      </c>
      <c r="K2382" s="44">
        <f>IFERROR(_xll.qlIndexFixing(Index3M,H2382,TRUE,_xll.ohTrigger(RecalcTrigger,Trigger3M)),NA())</f>
        <v>1.0066406143635588E-2</v>
      </c>
      <c r="L2382" s="44">
        <f>IFERROR(_xll.qlIndexFixing(Index6M,$H2382,TRUE,_xll.ohTrigger(RecalcTrigger,Trigger6M)),NA())</f>
        <v>1.0260847189187001E-2</v>
      </c>
      <c r="M2382" s="183">
        <f>IFERROR(_xll.qlIndexFixing(Index1Y,$H2382,TRUE,_xll.ohTrigger(RecalcTrigger,Trigger1Y)),NA())</f>
        <v>1.0206085766348533E-2</v>
      </c>
      <c r="N2382" s="182">
        <f>IFERROR(_xll.qlIndexFixing(ONIndex1M,I2382,TRUE,_xll.ohTrigger(RecalcTrigger,Trigger1M)),NA())</f>
        <v>9.8851812710609721E-3</v>
      </c>
      <c r="O2382" s="44">
        <f>IFERROR(_xll.qlIndexFixing(ONIndex3M,I2382,TRUE,_xll.ohTrigger(RecalcTrigger,Trigger3M)),NA())</f>
        <v>1.0099529453864164E-2</v>
      </c>
      <c r="P2382" s="44">
        <f>IFERROR(_xll.qlIndexFixing(ONIndex6M,I2382,TRUE,_xll.ohTrigger(RecalcTrigger,Trigger6M)),NA())</f>
        <v>1.0325937997057721E-2</v>
      </c>
      <c r="Q2382" s="183">
        <f>IFERROR(_xll.qlIndexFixing(ONIndex1Y,I2382,TRUE,_xll.ohTrigger(RecalcTrigger,Trigger1Y)),NA())</f>
        <v>1.0360757689547029E-2</v>
      </c>
    </row>
    <row r="2383" spans="2:17" x14ac:dyDescent="0.2">
      <c r="B2383" s="39" t="s">
        <v>42</v>
      </c>
      <c r="D2383" s="42">
        <f>_xll.qlCalendarAdvance(Calendar,$D2382,B2383,"f",FALSE)</f>
        <v>56304</v>
      </c>
      <c r="E2383" s="177">
        <f>_xll.qlInterestRateIndexValueDate(IndexON,D2383)</f>
        <v>56304</v>
      </c>
      <c r="F2383" s="193">
        <f>IFERROR(_xll.qlIndexFixing(IndexON,D2383,TRUE,_xll.ohTrigger(RecalcTrigger,TriggerON)),NA())</f>
        <v>9.8620491167888957E-3</v>
      </c>
      <c r="H2383" s="42">
        <f>_xll.qlCalendarAdvance(Calendar,$H2382,B2383,"f",FALSE)</f>
        <v>56304</v>
      </c>
      <c r="I2383" s="177">
        <f>_xll.qlInterestRateIndexValueDate(Index1M,$H2383)</f>
        <v>56306</v>
      </c>
      <c r="J2383" s="182">
        <f>IFERROR(_xll.qlIndexFixing(Index1M,$H2383,TRUE,_xll.ohTrigger(RecalcTrigger,Trigger1M)),NA())</f>
        <v>9.8697261236819454E-3</v>
      </c>
      <c r="K2383" s="44">
        <f>IFERROR(_xll.qlIndexFixing(Index3M,H2383,TRUE,_xll.ohTrigger(RecalcTrigger,Trigger3M)),NA())</f>
        <v>1.0058391222560893E-2</v>
      </c>
      <c r="L2383" s="44">
        <f>IFERROR(_xll.qlIndexFixing(Index6M,$H2383,TRUE,_xll.ohTrigger(RecalcTrigger,Trigger6M)),NA())</f>
        <v>1.0253235269018786E-2</v>
      </c>
      <c r="M2383" s="183">
        <f>IFERROR(_xll.qlIndexFixing(Index1Y,$H2383,TRUE,_xll.ohTrigger(RecalcTrigger,Trigger1Y)),NA())</f>
        <v>1.0197727972456827E-2</v>
      </c>
      <c r="N2383" s="182">
        <f>IFERROR(_xll.qlIndexFixing(ONIndex1M,I2383,TRUE,_xll.ohTrigger(RecalcTrigger,Trigger1M)),NA())</f>
        <v>9.8770910683132485E-3</v>
      </c>
      <c r="O2383" s="44">
        <f>IFERROR(_xll.qlIndexFixing(ONIndex3M,I2383,TRUE,_xll.ohTrigger(RecalcTrigger,Trigger3M)),NA())</f>
        <v>1.0091625478549915E-2</v>
      </c>
      <c r="P2383" s="44">
        <f>IFERROR(_xll.qlIndexFixing(ONIndex6M,I2383,TRUE,_xll.ohTrigger(RecalcTrigger,Trigger6M)),NA())</f>
        <v>1.0318755345704034E-2</v>
      </c>
      <c r="Q2383" s="183">
        <f>IFERROR(_xll.qlIndexFixing(ONIndex1Y,I2383,TRUE,_xll.ohTrigger(RecalcTrigger,Trigger1Y)),NA())</f>
        <v>1.0352868675145288E-2</v>
      </c>
    </row>
    <row r="2384" spans="2:17" x14ac:dyDescent="0.2">
      <c r="B2384" s="39" t="s">
        <v>42</v>
      </c>
      <c r="D2384" s="42">
        <f>_xll.qlCalendarAdvance(Calendar,$D2383,B2384,"f",FALSE)</f>
        <v>56311</v>
      </c>
      <c r="E2384" s="177">
        <f>_xll.qlInterestRateIndexValueDate(IndexON,D2384)</f>
        <v>56311</v>
      </c>
      <c r="F2384" s="193">
        <f>IFERROR(_xll.qlIndexFixing(IndexON,D2384,TRUE,_xll.ohTrigger(RecalcTrigger,TriggerON)),NA())</f>
        <v>9.8540279281955634E-3</v>
      </c>
      <c r="H2384" s="42">
        <f>_xll.qlCalendarAdvance(Calendar,$H2383,B2384,"f",FALSE)</f>
        <v>56311</v>
      </c>
      <c r="I2384" s="177">
        <f>_xll.qlInterestRateIndexValueDate(Index1M,$H2384)</f>
        <v>56313</v>
      </c>
      <c r="J2384" s="182">
        <f>IFERROR(_xll.qlIndexFixing(Index1M,$H2384,TRUE,_xll.ohTrigger(RecalcTrigger,Trigger1M)),NA())</f>
        <v>9.8598015334994127E-3</v>
      </c>
      <c r="K2384" s="44">
        <f>IFERROR(_xll.qlIndexFixing(Index3M,H2384,TRUE,_xll.ohTrigger(RecalcTrigger,Trigger3M)),NA())</f>
        <v>1.0049050247833329E-2</v>
      </c>
      <c r="L2384" s="44">
        <f>IFERROR(_xll.qlIndexFixing(Index6M,$H2384,TRUE,_xll.ohTrigger(RecalcTrigger,Trigger6M)),NA())</f>
        <v>1.0243530511666024E-2</v>
      </c>
      <c r="M2384" s="183">
        <f>IFERROR(_xll.qlIndexFixing(Index1Y,$H2384,TRUE,_xll.ohTrigger(RecalcTrigger,Trigger1Y)),NA())</f>
        <v>1.0189354893190183E-2</v>
      </c>
      <c r="N2384" s="182">
        <f>IFERROR(_xll.qlIndexFixing(ONIndex1M,I2384,TRUE,_xll.ohTrigger(RecalcTrigger,Trigger1M)),NA())</f>
        <v>9.8689847677224662E-3</v>
      </c>
      <c r="O2384" s="44">
        <f>IFERROR(_xll.qlIndexFixing(ONIndex3M,I2384,TRUE,_xll.ohTrigger(RecalcTrigger,Trigger3M)),NA())</f>
        <v>1.0083705577015323E-2</v>
      </c>
      <c r="P2384" s="44">
        <f>IFERROR(_xll.qlIndexFixing(ONIndex6M,I2384,TRUE,_xll.ohTrigger(RecalcTrigger,Trigger6M)),NA())</f>
        <v>1.0311541291390114E-2</v>
      </c>
      <c r="Q2384" s="183">
        <f>IFERROR(_xll.qlIndexFixing(ONIndex1Y,I2384,TRUE,_xll.ohTrigger(RecalcTrigger,Trigger1Y)),NA())</f>
        <v>1.0344964808224333E-2</v>
      </c>
    </row>
    <row r="2385" spans="2:17" x14ac:dyDescent="0.2">
      <c r="B2385" s="39" t="s">
        <v>42</v>
      </c>
      <c r="D2385" s="42">
        <f>_xll.qlCalendarAdvance(Calendar,$D2384,B2385,"f",FALSE)</f>
        <v>56318</v>
      </c>
      <c r="E2385" s="177">
        <f>_xll.qlInterestRateIndexValueDate(IndexON,D2385)</f>
        <v>56318</v>
      </c>
      <c r="F2385" s="193">
        <f>IFERROR(_xll.qlIndexFixing(IndexON,D2385,TRUE,_xll.ohTrigger(RecalcTrigger,TriggerON)),NA())</f>
        <v>9.8459918498328136E-3</v>
      </c>
      <c r="H2385" s="42">
        <f>_xll.qlCalendarAdvance(Calendar,$H2384,B2385,"f",FALSE)</f>
        <v>56318</v>
      </c>
      <c r="I2385" s="177">
        <f>_xll.qlInterestRateIndexValueDate(Index1M,$H2385)</f>
        <v>56320</v>
      </c>
      <c r="J2385" s="182">
        <f>IFERROR(_xll.qlIndexFixing(Index1M,$H2385,TRUE,_xll.ohTrigger(RecalcTrigger,Trigger1M)),NA())</f>
        <v>9.8516457046471384E-3</v>
      </c>
      <c r="K2385" s="44">
        <f>IFERROR(_xll.qlIndexFixing(Index3M,H2385,TRUE,_xll.ohTrigger(RecalcTrigger,Trigger3M)),NA())</f>
        <v>1.0040999140471664E-2</v>
      </c>
      <c r="L2385" s="44">
        <f>IFERROR(_xll.qlIndexFixing(Index6M,$H2385,TRUE,_xll.ohTrigger(RecalcTrigger,Trigger6M)),NA())</f>
        <v>1.0235841633698591E-2</v>
      </c>
      <c r="M2385" s="183">
        <f>IFERROR(_xll.qlIndexFixing(Index1Y,$H2385,TRUE,_xll.ohTrigger(RecalcTrigger,Trigger1Y)),NA())</f>
        <v>1.0180966515175624E-2</v>
      </c>
      <c r="N2385" s="182">
        <f>IFERROR(_xll.qlIndexFixing(ONIndex1M,I2385,TRUE,_xll.ohTrigger(RecalcTrigger,Trigger1M)),NA())</f>
        <v>9.8608623572982168E-3</v>
      </c>
      <c r="O2385" s="44">
        <f>IFERROR(_xll.qlIndexFixing(ONIndex3M,I2385,TRUE,_xll.ohTrigger(RecalcTrigger,Trigger3M)),NA())</f>
        <v>1.0075769735991003E-2</v>
      </c>
      <c r="P2385" s="44">
        <f>IFERROR(_xll.qlIndexFixing(ONIndex6M,I2385,TRUE,_xll.ohTrigger(RecalcTrigger,Trigger6M)),NA())</f>
        <v>1.0304295786394135E-2</v>
      </c>
      <c r="Q2385" s="183">
        <f>IFERROR(_xll.qlIndexFixing(ONIndex1Y,I2385,TRUE,_xll.ohTrigger(RecalcTrigger,Trigger1Y)),NA())</f>
        <v>1.0337046075354905E-2</v>
      </c>
    </row>
    <row r="2386" spans="2:17" x14ac:dyDescent="0.2">
      <c r="B2386" s="39" t="s">
        <v>42</v>
      </c>
      <c r="D2386" s="42">
        <f>_xll.qlCalendarAdvance(Calendar,$D2385,B2386,"f",FALSE)</f>
        <v>56325</v>
      </c>
      <c r="E2386" s="177">
        <f>_xll.qlInterestRateIndexValueDate(IndexON,D2386)</f>
        <v>56325</v>
      </c>
      <c r="F2386" s="193">
        <f>IFERROR(_xll.qlIndexFixing(IndexON,D2386,TRUE,_xll.ohTrigger(RecalcTrigger,TriggerON)),NA())</f>
        <v>9.8379408716287031E-3</v>
      </c>
      <c r="H2386" s="42">
        <f>_xll.qlCalendarAdvance(Calendar,$H2385,B2386,"f",FALSE)</f>
        <v>56325</v>
      </c>
      <c r="I2386" s="177">
        <f>_xll.qlInterestRateIndexValueDate(Index1M,$H2386)</f>
        <v>56327</v>
      </c>
      <c r="J2386" s="182">
        <f>IFERROR(_xll.qlIndexFixing(Index1M,$H2386,TRUE,_xll.ohTrigger(RecalcTrigger,Trigger1M)),NA())</f>
        <v>9.8434737263181082E-3</v>
      </c>
      <c r="K2386" s="44">
        <f>IFERROR(_xll.qlIndexFixing(Index3M,H2386,TRUE,_xll.ohTrigger(RecalcTrigger,Trigger3M)),NA())</f>
        <v>1.0032931975205427E-2</v>
      </c>
      <c r="L2386" s="44">
        <f>IFERROR(_xll.qlIndexFixing(Index6M,$H2386,TRUE,_xll.ohTrigger(RecalcTrigger,Trigger6M)),NA())</f>
        <v>1.0228120517813015E-2</v>
      </c>
      <c r="M2386" s="183">
        <f>IFERROR(_xll.qlIndexFixing(Index1Y,$H2386,TRUE,_xll.ohTrigger(RecalcTrigger,Trigger1Y)),NA())</f>
        <v>1.0172562825041713E-2</v>
      </c>
      <c r="N2386" s="182">
        <f>IFERROR(_xll.qlIndexFixing(ONIndex1M,I2386,TRUE,_xll.ohTrigger(RecalcTrigger,Trigger1M)),NA())</f>
        <v>9.8527238250500915E-3</v>
      </c>
      <c r="O2386" s="44">
        <f>IFERROR(_xll.qlIndexFixing(ONIndex3M,I2386,TRUE,_xll.ohTrigger(RecalcTrigger,Trigger3M)),NA())</f>
        <v>1.0067817941727952E-2</v>
      </c>
      <c r="P2386" s="44">
        <f>IFERROR(_xll.qlIndexFixing(ONIndex6M,I2386,TRUE,_xll.ohTrigger(RecalcTrigger,Trigger6M)),NA())</f>
        <v>1.0297018783314016E-2</v>
      </c>
      <c r="Q2386" s="183">
        <f>IFERROR(_xll.qlIndexFixing(ONIndex1Y,I2386,TRUE,_xll.ohTrigger(RecalcTrigger,Trigger1Y)),NA())</f>
        <v>1.032911246286794E-2</v>
      </c>
    </row>
    <row r="2387" spans="2:17" x14ac:dyDescent="0.2">
      <c r="B2387" s="39" t="s">
        <v>42</v>
      </c>
      <c r="D2387" s="42">
        <f>_xll.qlCalendarAdvance(Calendar,$D2386,B2387,"f",FALSE)</f>
        <v>56332</v>
      </c>
      <c r="E2387" s="177">
        <f>_xll.qlInterestRateIndexValueDate(IndexON,D2387)</f>
        <v>56332</v>
      </c>
      <c r="F2387" s="193">
        <f>IFERROR(_xll.qlIndexFixing(IndexON,D2387,TRUE,_xll.ohTrigger(RecalcTrigger,TriggerON)),NA())</f>
        <v>9.8298749838310329E-3</v>
      </c>
      <c r="H2387" s="42">
        <f>_xll.qlCalendarAdvance(Calendar,$H2386,B2387,"f",FALSE)</f>
        <v>56332</v>
      </c>
      <c r="I2387" s="177">
        <f>_xll.qlInterestRateIndexValueDate(Index1M,$H2387)</f>
        <v>56334</v>
      </c>
      <c r="J2387" s="182">
        <f>IFERROR(_xll.qlIndexFixing(Index1M,$H2387,TRUE,_xll.ohTrigger(RecalcTrigger,Trigger1M)),NA())</f>
        <v>9.8352855865493916E-3</v>
      </c>
      <c r="K2387" s="44">
        <f>IFERROR(_xll.qlIndexFixing(Index3M,H2387,TRUE,_xll.ohTrigger(RecalcTrigger,Trigger3M)),NA())</f>
        <v>1.002484873853151E-2</v>
      </c>
      <c r="L2387" s="44">
        <f>IFERROR(_xll.qlIndexFixing(Index6M,$H2387,TRUE,_xll.ohTrigger(RecalcTrigger,Trigger6M)),NA())</f>
        <v>1.0220367116585298E-2</v>
      </c>
      <c r="M2387" s="183">
        <f>IFERROR(_xll.qlIndexFixing(Index1Y,$H2387,TRUE,_xll.ohTrigger(RecalcTrigger,Trigger1Y)),NA())</f>
        <v>1.0164143809417886E-2</v>
      </c>
      <c r="N2387" s="182">
        <f>IFERROR(_xll.qlIndexFixing(ONIndex1M,I2387,TRUE,_xll.ohTrigger(RecalcTrigger,Trigger1M)),NA())</f>
        <v>9.8422362893302306E-3</v>
      </c>
      <c r="O2387" s="44">
        <f>IFERROR(_xll.qlIndexFixing(ONIndex3M,I2387,TRUE,_xll.ohTrigger(RecalcTrigger,Trigger3M)),NA())</f>
        <v>1.0057570743118305E-2</v>
      </c>
      <c r="P2387" s="44">
        <f>IFERROR(_xll.qlIndexFixing(ONIndex6M,I2387,TRUE,_xll.ohTrigger(RecalcTrigger,Trigger6M)),NA())</f>
        <v>1.0287616276860589E-2</v>
      </c>
      <c r="Q2387" s="183">
        <f>IFERROR(_xll.qlIndexFixing(ONIndex1Y,I2387,TRUE,_xll.ohTrigger(RecalcTrigger,Trigger1Y)),NA())</f>
        <v>1.0318890217977383E-2</v>
      </c>
    </row>
    <row r="2388" spans="2:17" x14ac:dyDescent="0.2">
      <c r="B2388" s="39" t="s">
        <v>42</v>
      </c>
      <c r="D2388" s="42">
        <f>_xll.qlCalendarAdvance(Calendar,$D2387,B2388,"f",FALSE)</f>
        <v>56339</v>
      </c>
      <c r="E2388" s="177">
        <f>_xll.qlInterestRateIndexValueDate(IndexON,D2388)</f>
        <v>56339</v>
      </c>
      <c r="F2388" s="193">
        <f>IFERROR(_xll.qlIndexFixing(IndexON,D2388,TRUE,_xll.ohTrigger(RecalcTrigger,TriggerON)),NA())</f>
        <v>9.8217941766876038E-3</v>
      </c>
      <c r="H2388" s="42">
        <f>_xll.qlCalendarAdvance(Calendar,$H2387,B2388,"f",FALSE)</f>
        <v>56339</v>
      </c>
      <c r="I2388" s="177">
        <f>_xll.qlInterestRateIndexValueDate(Index1M,$H2388)</f>
        <v>56341</v>
      </c>
      <c r="J2388" s="182">
        <f>IFERROR(_xll.qlIndexFixing(Index1M,$H2388,TRUE,_xll.ohTrigger(RecalcTrigger,Trigger1M)),NA())</f>
        <v>9.8270812733855517E-3</v>
      </c>
      <c r="K2388" s="44">
        <f>IFERROR(_xll.qlIndexFixing(Index3M,H2388,TRUE,_xll.ohTrigger(RecalcTrigger,Trigger3M)),NA())</f>
        <v>1.0017191730547792E-2</v>
      </c>
      <c r="L2388" s="44">
        <f>IFERROR(_xll.qlIndexFixing(Index6M,$H2388,TRUE,_xll.ohTrigger(RecalcTrigger,Trigger6M)),NA())</f>
        <v>1.0213849038678243E-2</v>
      </c>
      <c r="M2388" s="183">
        <f>IFERROR(_xll.qlIndexFixing(Index1Y,$H2388,TRUE,_xll.ohTrigger(RecalcTrigger,Trigger1Y)),NA())</f>
        <v>1.0155709454935326E-2</v>
      </c>
      <c r="N2388" s="182">
        <f>IFERROR(_xll.qlIndexFixing(ONIndex1M,I2388,TRUE,_xll.ohTrigger(RecalcTrigger,Trigger1M)),NA())</f>
        <v>9.8363983471205785E-3</v>
      </c>
      <c r="O2388" s="44">
        <f>IFERROR(_xll.qlIndexFixing(ONIndex3M,I2388,TRUE,_xll.ohTrigger(RecalcTrigger,Trigger3M)),NA())</f>
        <v>1.0051866439528823E-2</v>
      </c>
      <c r="P2388" s="44">
        <f>IFERROR(_xll.qlIndexFixing(ONIndex6M,I2388,TRUE,_xll.ohTrigger(RecalcTrigger,Trigger6M)),NA())</f>
        <v>1.0282370092253856E-2</v>
      </c>
      <c r="Q2388" s="183">
        <f>IFERROR(_xll.qlIndexFixing(ONIndex1Y,I2388,TRUE,_xll.ohTrigger(RecalcTrigger,Trigger1Y)),NA())</f>
        <v>1.0313200544445067E-2</v>
      </c>
    </row>
    <row r="2389" spans="2:17" x14ac:dyDescent="0.2">
      <c r="B2389" s="39" t="s">
        <v>42</v>
      </c>
      <c r="D2389" s="42">
        <f>_xll.qlCalendarAdvance(Calendar,$D2388,B2389,"f",FALSE)</f>
        <v>56346</v>
      </c>
      <c r="E2389" s="177">
        <f>_xll.qlInterestRateIndexValueDate(IndexON,D2389)</f>
        <v>56346</v>
      </c>
      <c r="F2389" s="193">
        <f>IFERROR(_xll.qlIndexFixing(IndexON,D2389,TRUE,_xll.ohTrigger(RecalcTrigger,TriggerON)),NA())</f>
        <v>9.8136984399666005E-3</v>
      </c>
      <c r="H2389" s="42">
        <f>_xll.qlCalendarAdvance(Calendar,$H2388,B2389,"f",FALSE)</f>
        <v>56346</v>
      </c>
      <c r="I2389" s="177">
        <f>_xll.qlInterestRateIndexValueDate(Index1M,$H2389)</f>
        <v>56348</v>
      </c>
      <c r="J2389" s="182">
        <f>IFERROR(_xll.qlIndexFixing(Index1M,$H2389,TRUE,_xll.ohTrigger(RecalcTrigger,Trigger1M)),NA())</f>
        <v>9.818860774866156E-3</v>
      </c>
      <c r="K2389" s="44">
        <f>IFERROR(_xll.qlIndexFixing(Index3M,H2389,TRUE,_xll.ohTrigger(RecalcTrigger,Trigger3M)),NA())</f>
        <v>1.0009077688410703E-2</v>
      </c>
      <c r="L2389" s="44">
        <f>IFERROR(_xll.qlIndexFixing(Index6M,$H2389,TRUE,_xll.ohTrigger(RecalcTrigger,Trigger6M)),NA())</f>
        <v>1.0206038574831416E-2</v>
      </c>
      <c r="M2389" s="183">
        <f>IFERROR(_xll.qlIndexFixing(Index1Y,$H2389,TRUE,_xll.ohTrigger(RecalcTrigger,Trigger1Y)),NA())</f>
        <v>1.014725974822544E-2</v>
      </c>
      <c r="N2389" s="182">
        <f>IFERROR(_xll.qlIndexFixing(ONIndex1M,I2389,TRUE,_xll.ohTrigger(RecalcTrigger,Trigger1M)),NA())</f>
        <v>9.8282113772985014E-3</v>
      </c>
      <c r="O2389" s="44">
        <f>IFERROR(_xll.qlIndexFixing(ONIndex3M,I2389,TRUE,_xll.ohTrigger(RecalcTrigger,Trigger3M)),NA())</f>
        <v>1.0043866704334548E-2</v>
      </c>
      <c r="P2389" s="44">
        <f>IFERROR(_xll.qlIndexFixing(ONIndex6M,I2389,TRUE,_xll.ohTrigger(RecalcTrigger,Trigger6M)),NA())</f>
        <v>1.027499830930978E-2</v>
      </c>
      <c r="Q2389" s="183">
        <f>IFERROR(_xll.qlIndexFixing(ONIndex1Y,I2389,TRUE,_xll.ohTrigger(RecalcTrigger,Trigger1Y)),NA())</f>
        <v>1.0305222211171028E-2</v>
      </c>
    </row>
    <row r="2390" spans="2:17" x14ac:dyDescent="0.2">
      <c r="B2390" s="39" t="s">
        <v>42</v>
      </c>
      <c r="D2390" s="42">
        <f>_xll.qlCalendarAdvance(Calendar,$D2389,B2390,"f",FALSE)</f>
        <v>56353</v>
      </c>
      <c r="E2390" s="177">
        <f>_xll.qlInterestRateIndexValueDate(IndexON,D2390)</f>
        <v>56353</v>
      </c>
      <c r="F2390" s="193">
        <f>IFERROR(_xll.qlIndexFixing(IndexON,D2390,TRUE,_xll.ohTrigger(RecalcTrigger,TriggerON)),NA())</f>
        <v>9.8055877637559519E-3</v>
      </c>
      <c r="H2390" s="42">
        <f>_xll.qlCalendarAdvance(Calendar,$H2389,B2390,"f",FALSE)</f>
        <v>56353</v>
      </c>
      <c r="I2390" s="177">
        <f>_xll.qlInterestRateIndexValueDate(Index1M,$H2390)</f>
        <v>56355</v>
      </c>
      <c r="J2390" s="182">
        <f>IFERROR(_xll.qlIndexFixing(Index1M,$H2390,TRUE,_xll.ohTrigger(RecalcTrigger,Trigger1M)),NA())</f>
        <v>9.8106240790307719E-3</v>
      </c>
      <c r="K2390" s="44">
        <f>IFERROR(_xll.qlIndexFixing(Index3M,H2390,TRUE,_xll.ohTrigger(RecalcTrigger,Trigger3M)),NA())</f>
        <v>1.0000947535597746E-2</v>
      </c>
      <c r="L2390" s="44">
        <f>IFERROR(_xll.qlIndexFixing(Index6M,$H2390,TRUE,_xll.ohTrigger(RecalcTrigger,Trigger6M)),NA())</f>
        <v>1.0198195695783573E-2</v>
      </c>
      <c r="M2390" s="183">
        <f>IFERROR(_xll.qlIndexFixing(Index1Y,$H2390,TRUE,_xll.ohTrigger(RecalcTrigger,Trigger1Y)),NA())</f>
        <v>1.0136903557988316E-2</v>
      </c>
      <c r="N2390" s="182">
        <f>IFERROR(_xll.qlIndexFixing(ONIndex1M,I2390,TRUE,_xll.ohTrigger(RecalcTrigger,Trigger1M)),NA())</f>
        <v>9.8200082379307219E-3</v>
      </c>
      <c r="O2390" s="44">
        <f>IFERROR(_xll.qlIndexFixing(ONIndex3M,I2390,TRUE,_xll.ohTrigger(RecalcTrigger,Trigger3M)),NA())</f>
        <v>1.0035850961704895E-2</v>
      </c>
      <c r="P2390" s="44">
        <f>IFERROR(_xll.qlIndexFixing(ONIndex6M,I2390,TRUE,_xll.ohTrigger(RecalcTrigger,Trigger6M)),NA())</f>
        <v>1.0267594837953808E-2</v>
      </c>
      <c r="Q2390" s="183">
        <f>IFERROR(_xll.qlIndexFixing(ONIndex1Y,I2390,TRUE,_xll.ohTrigger(RecalcTrigger,Trigger1Y)),NA())</f>
        <v>1.0297228943842995E-2</v>
      </c>
    </row>
    <row r="2391" spans="2:17" x14ac:dyDescent="0.2">
      <c r="B2391" s="39" t="s">
        <v>42</v>
      </c>
      <c r="D2391" s="42">
        <f>_xll.qlCalendarAdvance(Calendar,$D2390,B2391,"f",FALSE)</f>
        <v>56360</v>
      </c>
      <c r="E2391" s="177">
        <f>_xll.qlInterestRateIndexValueDate(IndexON,D2391)</f>
        <v>56360</v>
      </c>
      <c r="F2391" s="193">
        <f>IFERROR(_xll.qlIndexFixing(IndexON,D2391,TRUE,_xll.ohTrigger(RecalcTrigger,TriggerON)),NA())</f>
        <v>9.7974621383833949E-3</v>
      </c>
      <c r="H2391" s="42">
        <f>_xll.qlCalendarAdvance(Calendar,$H2390,B2391,"f",FALSE)</f>
        <v>56360</v>
      </c>
      <c r="I2391" s="177">
        <f>_xll.qlInterestRateIndexValueDate(Index1M,$H2391)</f>
        <v>56362</v>
      </c>
      <c r="J2391" s="182">
        <f>IFERROR(_xll.qlIndexFixing(Index1M,$H2391,TRUE,_xll.ohTrigger(RecalcTrigger,Trigger1M)),NA())</f>
        <v>9.8023711739214647E-3</v>
      </c>
      <c r="K2391" s="44">
        <f>IFERROR(_xll.qlIndexFixing(Index3M,H2391,TRUE,_xll.ohTrigger(RecalcTrigger,Trigger3M)),NA())</f>
        <v>9.9928012586085087E-3</v>
      </c>
      <c r="L2391" s="44">
        <f>IFERROR(_xll.qlIndexFixing(Index6M,$H2391,TRUE,_xll.ohTrigger(RecalcTrigger,Trigger6M)),NA())</f>
        <v>1.0190320354116909E-2</v>
      </c>
      <c r="M2391" s="183">
        <f>IFERROR(_xll.qlIndexFixing(Index1Y,$H2391,TRUE,_xll.ohTrigger(RecalcTrigger,Trigger1Y)),NA())</f>
        <v>1.0130314224658956E-2</v>
      </c>
      <c r="N2391" s="182">
        <f>IFERROR(_xll.qlIndexFixing(ONIndex1M,I2391,TRUE,_xll.ohTrigger(RecalcTrigger,Trigger1M)),NA())</f>
        <v>9.8117889167870231E-3</v>
      </c>
      <c r="O2391" s="44">
        <f>IFERROR(_xll.qlIndexFixing(ONIndex3M,I2391,TRUE,_xll.ohTrigger(RecalcTrigger,Trigger3M)),NA())</f>
        <v>1.0027819198210608E-2</v>
      </c>
      <c r="P2391" s="44">
        <f>IFERROR(_xll.qlIndexFixing(ONIndex6M,I2391,TRUE,_xll.ohTrigger(RecalcTrigger,Trigger6M)),NA())</f>
        <v>1.0260159630623988E-2</v>
      </c>
      <c r="Q2391" s="183">
        <f>IFERROR(_xll.qlIndexFixing(ONIndex1Y,I2391,TRUE,_xll.ohTrigger(RecalcTrigger,Trigger1Y)),NA())</f>
        <v>1.0289220728791904E-2</v>
      </c>
    </row>
    <row r="2392" spans="2:17" x14ac:dyDescent="0.2">
      <c r="B2392" s="39" t="s">
        <v>42</v>
      </c>
      <c r="D2392" s="42">
        <f>_xll.qlCalendarAdvance(Calendar,$D2391,B2392,"f",FALSE)</f>
        <v>56367</v>
      </c>
      <c r="E2392" s="177">
        <f>_xll.qlInterestRateIndexValueDate(IndexON,D2392)</f>
        <v>56367</v>
      </c>
      <c r="F2392" s="193">
        <f>IFERROR(_xll.qlIndexFixing(IndexON,D2392,TRUE,_xll.ohTrigger(RecalcTrigger,TriggerON)),NA())</f>
        <v>9.7893215540167944E-3</v>
      </c>
      <c r="H2392" s="42">
        <f>_xll.qlCalendarAdvance(Calendar,$H2391,B2392,"f",FALSE)</f>
        <v>56367</v>
      </c>
      <c r="I2392" s="177">
        <f>_xll.qlInterestRateIndexValueDate(Index1M,$H2392)</f>
        <v>56369</v>
      </c>
      <c r="J2392" s="182">
        <f>IFERROR(_xll.qlIndexFixing(Index1M,$H2392,TRUE,_xll.ohTrigger(RecalcTrigger,Trigger1M)),NA())</f>
        <v>9.7954781927935136E-3</v>
      </c>
      <c r="K2392" s="44">
        <f>IFERROR(_xll.qlIndexFixing(Index3M,H2392,TRUE,_xll.ohTrigger(RecalcTrigger,Trigger3M)),NA())</f>
        <v>9.9841910115837321E-3</v>
      </c>
      <c r="L2392" s="44">
        <f>IFERROR(_xll.qlIndexFixing(Index6M,$H2392,TRUE,_xll.ohTrigger(RecalcTrigger,Trigger6M)),NA())</f>
        <v>1.0182412502414922E-2</v>
      </c>
      <c r="M2392" s="183">
        <f>IFERROR(_xll.qlIndexFixing(Index1Y,$H2392,TRUE,_xll.ohTrigger(RecalcTrigger,Trigger1Y)),NA())</f>
        <v>1.0121818381071958E-2</v>
      </c>
      <c r="N2392" s="182">
        <f>IFERROR(_xll.qlIndexFixing(ONIndex1M,I2392,TRUE,_xll.ohTrigger(RecalcTrigger,Trigger1M)),NA())</f>
        <v>9.802375576999367E-3</v>
      </c>
      <c r="O2392" s="44">
        <f>IFERROR(_xll.qlIndexFixing(ONIndex3M,I2392,TRUE,_xll.ohTrigger(RecalcTrigger,Trigger3M)),NA())</f>
        <v>1.0018620404883549E-2</v>
      </c>
      <c r="P2392" s="44">
        <f>IFERROR(_xll.qlIndexFixing(ONIndex6M,I2392,TRUE,_xll.ohTrigger(RecalcTrigger,Trigger6M)),NA())</f>
        <v>1.0251623329518011E-2</v>
      </c>
      <c r="Q2392" s="183">
        <f>IFERROR(_xll.qlIndexFixing(ONIndex1Y,I2392,TRUE,_xll.ohTrigger(RecalcTrigger,Trigger1Y)),NA())</f>
        <v>1.0280050162245757E-2</v>
      </c>
    </row>
    <row r="2393" spans="2:17" x14ac:dyDescent="0.2">
      <c r="B2393" s="39" t="s">
        <v>42</v>
      </c>
      <c r="D2393" s="42">
        <f>_xll.qlCalendarAdvance(Calendar,$D2392,B2393,"f",FALSE)</f>
        <v>56374</v>
      </c>
      <c r="E2393" s="177">
        <f>_xll.qlInterestRateIndexValueDate(IndexON,D2393)</f>
        <v>56374</v>
      </c>
      <c r="F2393" s="193">
        <f>IFERROR(_xll.qlIndexFixing(IndexON,D2393,TRUE,_xll.ohTrigger(RecalcTrigger,TriggerON)),NA())</f>
        <v>9.781166000424335E-3</v>
      </c>
      <c r="H2393" s="42">
        <f>_xll.qlCalendarAdvance(Calendar,$H2392,B2393,"f",FALSE)</f>
        <v>56374</v>
      </c>
      <c r="I2393" s="177">
        <f>_xll.qlInterestRateIndexValueDate(Index1M,$H2393)</f>
        <v>56376</v>
      </c>
      <c r="J2393" s="182">
        <f>IFERROR(_xll.qlIndexFixing(Index1M,$H2393,TRUE,_xll.ohTrigger(RecalcTrigger,Trigger1M)),NA())</f>
        <v>9.7858166880518405E-3</v>
      </c>
      <c r="K2393" s="44">
        <f>IFERROR(_xll.qlIndexFixing(Index3M,H2393,TRUE,_xll.ohTrigger(RecalcTrigger,Trigger3M)),NA())</f>
        <v>9.9760110629869957E-3</v>
      </c>
      <c r="L2393" s="44">
        <f>IFERROR(_xll.qlIndexFixing(Index6M,$H2393,TRUE,_xll.ohTrigger(RecalcTrigger,Trigger6M)),NA())</f>
        <v>1.0173166061534976E-2</v>
      </c>
      <c r="M2393" s="183">
        <f>IFERROR(_xll.qlIndexFixing(Index1Y,$H2393,TRUE,_xll.ohTrigger(RecalcTrigger,Trigger1Y)),NA())</f>
        <v>1.0113307131797495E-2</v>
      </c>
      <c r="N2393" s="182">
        <f>IFERROR(_xll.qlIndexFixing(ONIndex1M,I2393,TRUE,_xll.ohTrigger(RecalcTrigger,Trigger1M)),NA())</f>
        <v>9.7953016812102334E-3</v>
      </c>
      <c r="O2393" s="44">
        <f>IFERROR(_xll.qlIndexFixing(ONIndex3M,I2393,TRUE,_xll.ohTrigger(RecalcTrigger,Trigger3M)),NA())</f>
        <v>1.0011707553871929E-2</v>
      </c>
      <c r="P2393" s="44">
        <f>IFERROR(_xll.qlIndexFixing(ONIndex6M,I2393,TRUE,_xll.ohTrigger(RecalcTrigger,Trigger6M)),NA())</f>
        <v>1.0245193818034792E-2</v>
      </c>
      <c r="Q2393" s="183">
        <f>IFERROR(_xll.qlIndexFixing(ONIndex1Y,I2393,TRUE,_xll.ohTrigger(RecalcTrigger,Trigger1Y)),NA())</f>
        <v>1.027315940100415E-2</v>
      </c>
    </row>
    <row r="2394" spans="2:17" x14ac:dyDescent="0.2">
      <c r="B2394" s="39" t="s">
        <v>42</v>
      </c>
      <c r="D2394" s="42">
        <f>_xll.qlCalendarAdvance(Calendar,$D2393,B2394,"f",FALSE)</f>
        <v>56381</v>
      </c>
      <c r="E2394" s="177">
        <f>_xll.qlInterestRateIndexValueDate(IndexON,D2394)</f>
        <v>56381</v>
      </c>
      <c r="F2394" s="193">
        <f>IFERROR(_xll.qlIndexFixing(IndexON,D2394,TRUE,_xll.ohTrigger(RecalcTrigger,TriggerON)),NA())</f>
        <v>9.7729954677738817E-3</v>
      </c>
      <c r="H2394" s="42">
        <f>_xll.qlCalendarAdvance(Calendar,$H2393,B2394,"f",FALSE)</f>
        <v>56381</v>
      </c>
      <c r="I2394" s="177">
        <f>_xll.qlInterestRateIndexValueDate(Index1M,$H2394)</f>
        <v>56383</v>
      </c>
      <c r="J2394" s="182">
        <f>IFERROR(_xll.qlIndexFixing(Index1M,$H2394,TRUE,_xll.ohTrigger(RecalcTrigger,Trigger1M)),NA())</f>
        <v>9.7775150833731561E-3</v>
      </c>
      <c r="K2394" s="44">
        <f>IFERROR(_xll.qlIndexFixing(Index3M,H2394,TRUE,_xll.ohTrigger(RecalcTrigger,Trigger3M)),NA())</f>
        <v>9.9678149484920733E-3</v>
      </c>
      <c r="L2394" s="44">
        <f>IFERROR(_xll.qlIndexFixing(Index6M,$H2394,TRUE,_xll.ohTrigger(RecalcTrigger,Trigger6M)),NA())</f>
        <v>1.0165185335211307E-2</v>
      </c>
      <c r="M2394" s="183">
        <f>IFERROR(_xll.qlIndexFixing(Index1Y,$H2394,TRUE,_xll.ohTrigger(RecalcTrigger,Trigger1Y)),NA())</f>
        <v>1.0104780463473542E-2</v>
      </c>
      <c r="N2394" s="182">
        <f>IFERROR(_xll.qlIndexFixing(ONIndex1M,I2394,TRUE,_xll.ohTrigger(RecalcTrigger,Trigger1M)),NA())</f>
        <v>9.787033742796325E-3</v>
      </c>
      <c r="O2394" s="44">
        <f>IFERROR(_xll.qlIndexFixing(ONIndex3M,I2394,TRUE,_xll.ohTrigger(RecalcTrigger,Trigger3M)),NA())</f>
        <v>1.0003627645849278E-2</v>
      </c>
      <c r="P2394" s="44">
        <f>IFERROR(_xll.qlIndexFixing(ONIndex6M,I2394,TRUE,_xll.ohTrigger(RecalcTrigger,Trigger6M)),NA())</f>
        <v>1.0237663117491635E-2</v>
      </c>
      <c r="Q2394" s="183">
        <f>IFERROR(_xll.qlIndexFixing(ONIndex1Y,I2394,TRUE,_xll.ohTrigger(RecalcTrigger,Trigger1Y)),NA())</f>
        <v>1.026510626108923E-2</v>
      </c>
    </row>
    <row r="2395" spans="2:17" x14ac:dyDescent="0.2">
      <c r="B2395" s="39" t="s">
        <v>42</v>
      </c>
      <c r="D2395" s="42">
        <f>_xll.qlCalendarAdvance(Calendar,$D2394,B2395,"f",FALSE)</f>
        <v>56388</v>
      </c>
      <c r="E2395" s="177">
        <f>_xll.qlInterestRateIndexValueDate(IndexON,D2395)</f>
        <v>56388</v>
      </c>
      <c r="F2395" s="193">
        <f>IFERROR(_xll.qlIndexFixing(IndexON,D2395,TRUE,_xll.ohTrigger(RecalcTrigger,TriggerON)),NA())</f>
        <v>9.7648099463132354E-3</v>
      </c>
      <c r="H2395" s="42">
        <f>_xll.qlCalendarAdvance(Calendar,$H2394,B2395,"f",FALSE)</f>
        <v>56388</v>
      </c>
      <c r="I2395" s="177">
        <f>_xll.qlInterestRateIndexValueDate(Index1M,$H2395)</f>
        <v>56390</v>
      </c>
      <c r="J2395" s="182">
        <f>IFERROR(_xll.qlIndexFixing(Index1M,$H2395,TRUE,_xll.ohTrigger(RecalcTrigger,Trigger1M)),NA())</f>
        <v>9.7691972215888101E-3</v>
      </c>
      <c r="K2395" s="44">
        <f>IFERROR(_xll.qlIndexFixing(Index3M,H2395,TRUE,_xll.ohTrigger(RecalcTrigger,Trigger3M)),NA())</f>
        <v>9.9596026546019366E-3</v>
      </c>
      <c r="L2395" s="44">
        <f>IFERROR(_xll.qlIndexFixing(Index6M,$H2395,TRUE,_xll.ohTrigger(RecalcTrigger,Trigger6M)),NA())</f>
        <v>1.0157171944231711E-2</v>
      </c>
      <c r="M2395" s="183">
        <f>IFERROR(_xll.qlIndexFixing(Index1Y,$H2395,TRUE,_xll.ohTrigger(RecalcTrigger,Trigger1Y)),NA())</f>
        <v>1.0096238362739171E-2</v>
      </c>
      <c r="N2395" s="182">
        <f>IFERROR(_xll.qlIndexFixing(ONIndex1M,I2395,TRUE,_xll.ohTrigger(RecalcTrigger,Trigger1M)),NA())</f>
        <v>9.7787495748047348E-3</v>
      </c>
      <c r="O2395" s="44">
        <f>IFERROR(_xll.qlIndexFixing(ONIndex3M,I2395,TRUE,_xll.ohTrigger(RecalcTrigger,Trigger3M)),NA())</f>
        <v>9.9955316626854085E-3</v>
      </c>
      <c r="P2395" s="44">
        <f>IFERROR(_xll.qlIndexFixing(ONIndex6M,I2395,TRUE,_xll.ohTrigger(RecalcTrigger,Trigger6M)),NA())</f>
        <v>1.0230100490806748E-2</v>
      </c>
      <c r="Q2395" s="183">
        <f>IFERROR(_xll.qlIndexFixing(ONIndex1Y,I2395,TRUE,_xll.ohTrigger(RecalcTrigger,Trigger1Y)),NA())</f>
        <v>1.0257038118934858E-2</v>
      </c>
    </row>
    <row r="2396" spans="2:17" x14ac:dyDescent="0.2">
      <c r="B2396" s="39" t="s">
        <v>42</v>
      </c>
      <c r="D2396" s="42">
        <f>_xll.qlCalendarAdvance(Calendar,$D2395,B2396,"f",FALSE)</f>
        <v>56395</v>
      </c>
      <c r="E2396" s="177">
        <f>_xll.qlInterestRateIndexValueDate(IndexON,D2396)</f>
        <v>56395</v>
      </c>
      <c r="F2396" s="193">
        <f>IFERROR(_xll.qlIndexFixing(IndexON,D2396,TRUE,_xll.ohTrigger(RecalcTrigger,TriggerON)),NA())</f>
        <v>9.7566094259704528E-3</v>
      </c>
      <c r="H2396" s="42">
        <f>_xll.qlCalendarAdvance(Calendar,$H2395,B2396,"f",FALSE)</f>
        <v>56395</v>
      </c>
      <c r="I2396" s="177">
        <f>_xll.qlInterestRateIndexValueDate(Index1M,$H2396)</f>
        <v>56397</v>
      </c>
      <c r="J2396" s="182">
        <f>IFERROR(_xll.qlIndexFixing(Index1M,$H2396,TRUE,_xll.ohTrigger(RecalcTrigger,Trigger1M)),NA())</f>
        <v>9.7608630907383698E-3</v>
      </c>
      <c r="K2396" s="44">
        <f>IFERROR(_xll.qlIndexFixing(Index3M,H2396,TRUE,_xll.ohTrigger(RecalcTrigger,Trigger3M)),NA())</f>
        <v>9.951374167818685E-3</v>
      </c>
      <c r="L2396" s="44">
        <f>IFERROR(_xll.qlIndexFixing(Index6M,$H2396,TRUE,_xll.ohTrigger(RecalcTrigger,Trigger6M)),NA())</f>
        <v>1.014912584119153E-2</v>
      </c>
      <c r="M2396" s="183">
        <f>IFERROR(_xll.qlIndexFixing(Index1Y,$H2396,TRUE,_xll.ohTrigger(RecalcTrigger,Trigger1Y)),NA())</f>
        <v>1.0087680816234767E-2</v>
      </c>
      <c r="N2396" s="182">
        <f>IFERROR(_xll.qlIndexFixing(ONIndex1M,I2396,TRUE,_xll.ohTrigger(RecalcTrigger,Trigger1M)),NA())</f>
        <v>9.7704491650851821E-3</v>
      </c>
      <c r="O2396" s="44">
        <f>IFERROR(_xll.qlIndexFixing(ONIndex3M,I2396,TRUE,_xll.ohTrigger(RecalcTrigger,Trigger3M)),NA())</f>
        <v>9.9874195907112551E-3</v>
      </c>
      <c r="P2396" s="44">
        <f>IFERROR(_xll.qlIndexFixing(ONIndex6M,I2396,TRUE,_xll.ohTrigger(RecalcTrigger,Trigger6M)),NA())</f>
        <v>1.0222505890418176E-2</v>
      </c>
      <c r="Q2396" s="183">
        <f>IFERROR(_xll.qlIndexFixing(ONIndex1Y,I2396,TRUE,_xll.ohTrigger(RecalcTrigger,Trigger1Y)),NA())</f>
        <v>1.024895496087197E-2</v>
      </c>
    </row>
    <row r="2397" spans="2:17" x14ac:dyDescent="0.2">
      <c r="B2397" s="39" t="s">
        <v>42</v>
      </c>
      <c r="D2397" s="42">
        <f>_xll.qlCalendarAdvance(Calendar,$D2396,B2397,"f",FALSE)</f>
        <v>56402</v>
      </c>
      <c r="E2397" s="177">
        <f>_xll.qlInterestRateIndexValueDate(IndexON,D2397)</f>
        <v>56402</v>
      </c>
      <c r="F2397" s="193">
        <f>IFERROR(_xll.qlIndexFixing(IndexON,D2397,TRUE,_xll.ohTrigger(RecalcTrigger,TriggerON)),NA())</f>
        <v>9.7483938969933348E-3</v>
      </c>
      <c r="H2397" s="42">
        <f>_xll.qlCalendarAdvance(Calendar,$H2396,B2397,"f",FALSE)</f>
        <v>56402</v>
      </c>
      <c r="I2397" s="177">
        <f>_xll.qlInterestRateIndexValueDate(Index1M,$H2397)</f>
        <v>56404</v>
      </c>
      <c r="J2397" s="182">
        <f>IFERROR(_xll.qlIndexFixing(Index1M,$H2397,TRUE,_xll.ohTrigger(RecalcTrigger,Trigger1M)),NA())</f>
        <v>9.7525126788663985E-3</v>
      </c>
      <c r="K2397" s="44">
        <f>IFERROR(_xll.qlIndexFixing(Index3M,H2397,TRUE,_xll.ohTrigger(RecalcTrigger,Trigger3M)),NA())</f>
        <v>9.9431294746461611E-3</v>
      </c>
      <c r="L2397" s="44">
        <f>IFERROR(_xll.qlIndexFixing(Index6M,$H2397,TRUE,_xll.ohTrigger(RecalcTrigger,Trigger6M)),NA())</f>
        <v>1.0142383933976467E-2</v>
      </c>
      <c r="M2397" s="183">
        <f>IFERROR(_xll.qlIndexFixing(Index1Y,$H2397,TRUE,_xll.ohTrigger(RecalcTrigger,Trigger1Y)),NA())</f>
        <v>1.0079107810601373E-2</v>
      </c>
      <c r="N2397" s="182">
        <f>IFERROR(_xll.qlIndexFixing(ONIndex1M,I2397,TRUE,_xll.ohTrigger(RecalcTrigger,Trigger1M)),NA())</f>
        <v>9.7621325018071303E-3</v>
      </c>
      <c r="O2397" s="44">
        <f>IFERROR(_xll.qlIndexFixing(ONIndex3M,I2397,TRUE,_xll.ohTrigger(RecalcTrigger,Trigger3M)),NA())</f>
        <v>9.9792914163376878E-3</v>
      </c>
      <c r="P2397" s="44">
        <f>IFERROR(_xll.qlIndexFixing(ONIndex6M,I2397,TRUE,_xll.ohTrigger(RecalcTrigger,Trigger6M)),NA())</f>
        <v>1.0214879268843902E-2</v>
      </c>
      <c r="Q2397" s="183">
        <f>IFERROR(_xll.qlIndexFixing(ONIndex1Y,I2397,TRUE,_xll.ohTrigger(RecalcTrigger,Trigger1Y)),NA())</f>
        <v>1.0240856773471307E-2</v>
      </c>
    </row>
    <row r="2398" spans="2:17" x14ac:dyDescent="0.2">
      <c r="B2398" s="39" t="s">
        <v>42</v>
      </c>
      <c r="D2398" s="42">
        <f>_xll.qlCalendarAdvance(Calendar,$D2397,B2398,"f",FALSE)</f>
        <v>56409</v>
      </c>
      <c r="E2398" s="177">
        <f>_xll.qlInterestRateIndexValueDate(IndexON,D2398)</f>
        <v>56409</v>
      </c>
      <c r="F2398" s="193">
        <f>IFERROR(_xll.qlIndexFixing(IndexON,D2398,TRUE,_xll.ohTrigger(RecalcTrigger,TriggerON)),NA())</f>
        <v>9.7401633493099382E-3</v>
      </c>
      <c r="H2398" s="42">
        <f>_xll.qlCalendarAdvance(Calendar,$H2397,B2398,"f",FALSE)</f>
        <v>56409</v>
      </c>
      <c r="I2398" s="177">
        <f>_xll.qlInterestRateIndexValueDate(Index1M,$H2398)</f>
        <v>56411</v>
      </c>
      <c r="J2398" s="182">
        <f>IFERROR(_xll.qlIndexFixing(Index1M,$H2398,TRUE,_xll.ohTrigger(RecalcTrigger,Trigger1M)),NA())</f>
        <v>9.7441459740099656E-3</v>
      </c>
      <c r="K2398" s="44">
        <f>IFERROR(_xll.qlIndexFixing(Index3M,H2398,TRUE,_xll.ohTrigger(RecalcTrigger,Trigger3M)),NA())</f>
        <v>9.9348685615864643E-3</v>
      </c>
      <c r="L2398" s="44">
        <f>IFERROR(_xll.qlIndexFixing(Index6M,$H2398,TRUE,_xll.ohTrigger(RecalcTrigger,Trigger6M)),NA())</f>
        <v>1.0134280026458529E-2</v>
      </c>
      <c r="M2398" s="183">
        <f>IFERROR(_xll.qlIndexFixing(Index1Y,$H2398,TRUE,_xll.ohTrigger(RecalcTrigger,Trigger1Y)),NA())</f>
        <v>1.0070519332482002E-2</v>
      </c>
      <c r="N2398" s="182">
        <f>IFERROR(_xll.qlIndexFixing(ONIndex1M,I2398,TRUE,_xll.ohTrigger(RecalcTrigger,Trigger1M)),NA())</f>
        <v>9.7537995729002347E-3</v>
      </c>
      <c r="O2398" s="44">
        <f>IFERROR(_xll.qlIndexFixing(ONIndex3M,I2398,TRUE,_xll.ohTrigger(RecalcTrigger,Trigger3M)),NA())</f>
        <v>9.9711471260555129E-3</v>
      </c>
      <c r="P2398" s="44">
        <f>IFERROR(_xll.qlIndexFixing(ONIndex6M,I2398,TRUE,_xll.ohTrigger(RecalcTrigger,Trigger6M)),NA())</f>
        <v>1.0207220578202225E-2</v>
      </c>
      <c r="Q2398" s="183">
        <f>IFERROR(_xll.qlIndexFixing(ONIndex1Y,I2398,TRUE,_xll.ohTrigger(RecalcTrigger,Trigger1Y)),NA())</f>
        <v>1.0232743542983869E-2</v>
      </c>
    </row>
    <row r="2399" spans="2:17" x14ac:dyDescent="0.2">
      <c r="B2399" s="39" t="s">
        <v>42</v>
      </c>
      <c r="D2399" s="42">
        <f>_xll.qlCalendarAdvance(Calendar,$D2398,B2399,"f",FALSE)</f>
        <v>56416</v>
      </c>
      <c r="E2399" s="177">
        <f>_xll.qlInterestRateIndexValueDate(IndexON,D2399)</f>
        <v>56416</v>
      </c>
      <c r="F2399" s="193">
        <f>IFERROR(_xll.qlIndexFixing(IndexON,D2399,TRUE,_xll.ohTrigger(RecalcTrigger,TriggerON)),NA())</f>
        <v>9.7319177731680639E-3</v>
      </c>
      <c r="H2399" s="42">
        <f>_xll.qlCalendarAdvance(Calendar,$H2398,B2399,"f",FALSE)</f>
        <v>56416</v>
      </c>
      <c r="I2399" s="177">
        <f>_xll.qlInterestRateIndexValueDate(Index1M,$H2399)</f>
        <v>56418</v>
      </c>
      <c r="J2399" s="182">
        <f>IFERROR(_xll.qlIndexFixing(Index1M,$H2399,TRUE,_xll.ohTrigger(RecalcTrigger,Trigger1M)),NA())</f>
        <v>9.7357629642186305E-3</v>
      </c>
      <c r="K2399" s="44">
        <f>IFERROR(_xll.qlIndexFixing(Index3M,H2399,TRUE,_xll.ohTrigger(RecalcTrigger,Trigger3M)),NA())</f>
        <v>9.9265914151434338E-3</v>
      </c>
      <c r="L2399" s="44">
        <f>IFERROR(_xll.qlIndexFixing(Index6M,$H2399,TRUE,_xll.ohTrigger(RecalcTrigger,Trigger6M)),NA())</f>
        <v>1.0126143277059244E-2</v>
      </c>
      <c r="M2399" s="183">
        <f>IFERROR(_xll.qlIndexFixing(Index1Y,$H2399,TRUE,_xll.ohTrigger(RecalcTrigger,Trigger1Y)),NA())</f>
        <v>1.0061915368520323E-2</v>
      </c>
      <c r="N2399" s="182">
        <f>IFERROR(_xll.qlIndexFixing(ONIndex1M,I2399,TRUE,_xll.ohTrigger(RecalcTrigger,Trigger1M)),NA())</f>
        <v>9.7454503663740866E-3</v>
      </c>
      <c r="O2399" s="44">
        <f>IFERROR(_xll.qlIndexFixing(ONIndex3M,I2399,TRUE,_xll.ohTrigger(RecalcTrigger,Trigger3M)),NA())</f>
        <v>9.9629867061956645E-3</v>
      </c>
      <c r="P2399" s="44">
        <f>IFERROR(_xll.qlIndexFixing(ONIndex6M,I2399,TRUE,_xll.ohTrigger(RecalcTrigger,Trigger6M)),NA())</f>
        <v>1.0199529771330873E-2</v>
      </c>
      <c r="Q2399" s="183">
        <f>IFERROR(_xll.qlIndexFixing(ONIndex1Y,I2399,TRUE,_xll.ohTrigger(RecalcTrigger,Trigger1Y)),NA())</f>
        <v>1.0224615255820524E-2</v>
      </c>
    </row>
    <row r="2400" spans="2:17" x14ac:dyDescent="0.2">
      <c r="B2400" s="39" t="s">
        <v>42</v>
      </c>
      <c r="D2400" s="42">
        <f>_xll.qlCalendarAdvance(Calendar,$D2399,B2400,"f",FALSE)</f>
        <v>56423</v>
      </c>
      <c r="E2400" s="177">
        <f>_xll.qlInterestRateIndexValueDate(IndexON,D2400)</f>
        <v>56423</v>
      </c>
      <c r="F2400" s="193">
        <f>IFERROR(_xll.qlIndexFixing(IndexON,D2400,TRUE,_xll.ohTrigger(RecalcTrigger,TriggerON)),NA())</f>
        <v>9.7236571585757048E-3</v>
      </c>
      <c r="H2400" s="42">
        <f>_xll.qlCalendarAdvance(Calendar,$H2399,B2400,"f",FALSE)</f>
        <v>56423</v>
      </c>
      <c r="I2400" s="177">
        <f>_xll.qlInterestRateIndexValueDate(Index1M,$H2400)</f>
        <v>56425</v>
      </c>
      <c r="J2400" s="182">
        <f>IFERROR(_xll.qlIndexFixing(Index1M,$H2400,TRUE,_xll.ohTrigger(RecalcTrigger,Trigger1M)),NA())</f>
        <v>9.7273636375294625E-3</v>
      </c>
      <c r="K2400" s="44">
        <f>IFERROR(_xll.qlIndexFixing(Index3M,H2400,TRUE,_xll.ohTrigger(RecalcTrigger,Trigger3M)),NA())</f>
        <v>9.9182980218226469E-3</v>
      </c>
      <c r="L2400" s="44">
        <f>IFERROR(_xll.qlIndexFixing(Index6M,$H2400,TRUE,_xll.ohTrigger(RecalcTrigger,Trigger6M)),NA())</f>
        <v>1.0116613360446889E-2</v>
      </c>
      <c r="M2400" s="183">
        <f>IFERROR(_xll.qlIndexFixing(Index1Y,$H2400,TRUE,_xll.ohTrigger(RecalcTrigger,Trigger1Y)),NA())</f>
        <v>1.0053295905361102E-2</v>
      </c>
      <c r="N2400" s="182">
        <f>IFERROR(_xll.qlIndexFixing(ONIndex1M,I2400,TRUE,_xll.ohTrigger(RecalcTrigger,Trigger1M)),NA())</f>
        <v>9.7370848700784052E-3</v>
      </c>
      <c r="O2400" s="44">
        <f>IFERROR(_xll.qlIndexFixing(ONIndex3M,I2400,TRUE,_xll.ohTrigger(RecalcTrigger,Trigger3M)),NA())</f>
        <v>9.9548101433288849E-3</v>
      </c>
      <c r="P2400" s="44">
        <f>IFERROR(_xll.qlIndexFixing(ONIndex6M,I2400,TRUE,_xll.ohTrigger(RecalcTrigger,Trigger6M)),NA())</f>
        <v>1.0191806800348147E-2</v>
      </c>
      <c r="Q2400" s="183">
        <f>IFERROR(_xll.qlIndexFixing(ONIndex1Y,I2400,TRUE,_xll.ohTrigger(RecalcTrigger,Trigger1Y)),NA())</f>
        <v>1.0216471898312207E-2</v>
      </c>
    </row>
    <row r="2401" spans="2:17" x14ac:dyDescent="0.2">
      <c r="B2401" s="39" t="s">
        <v>42</v>
      </c>
      <c r="D2401" s="42">
        <f>_xll.qlCalendarAdvance(Calendar,$D2400,B2401,"f",FALSE)</f>
        <v>56430</v>
      </c>
      <c r="E2401" s="177">
        <f>_xll.qlInterestRateIndexValueDate(IndexON,D2401)</f>
        <v>56430</v>
      </c>
      <c r="F2401" s="193">
        <f>IFERROR(_xll.qlIndexFixing(IndexON,D2401,TRUE,_xll.ohTrigger(RecalcTrigger,TriggerON)),NA())</f>
        <v>9.7153814955408535E-3</v>
      </c>
      <c r="H2401" s="42">
        <f>_xll.qlCalendarAdvance(Calendar,$H2400,B2401,"f",FALSE)</f>
        <v>56430</v>
      </c>
      <c r="I2401" s="177">
        <f>_xll.qlInterestRateIndexValueDate(Index1M,$H2401)</f>
        <v>56432</v>
      </c>
      <c r="J2401" s="182">
        <f>IFERROR(_xll.qlIndexFixing(Index1M,$H2401,TRUE,_xll.ohTrigger(RecalcTrigger,Trigger1M)),NA())</f>
        <v>9.718947981987025E-3</v>
      </c>
      <c r="K2401" s="44">
        <f>IFERROR(_xll.qlIndexFixing(Index3M,H2401,TRUE,_xll.ohTrigger(RecalcTrigger,Trigger3M)),NA())</f>
        <v>9.9099883681262064E-3</v>
      </c>
      <c r="L2401" s="44">
        <f>IFERROR(_xll.qlIndexFixing(Index6M,$H2401,TRUE,_xll.ohTrigger(RecalcTrigger,Trigger6M)),NA())</f>
        <v>1.0108402986139582E-2</v>
      </c>
      <c r="M2401" s="183">
        <f>IFERROR(_xll.qlIndexFixing(Index1Y,$H2401,TRUE,_xll.ohTrigger(RecalcTrigger,Trigger1Y)),NA())</f>
        <v>1.0044660929650638E-2</v>
      </c>
      <c r="N2401" s="182">
        <f>IFERROR(_xll.qlIndexFixing(ONIndex1M,I2401,TRUE,_xll.ohTrigger(RecalcTrigger,Trigger1M)),NA())</f>
        <v>9.7287030723425261E-3</v>
      </c>
      <c r="O2401" s="44">
        <f>IFERROR(_xll.qlIndexFixing(ONIndex3M,I2401,TRUE,_xll.ohTrigger(RecalcTrigger,Trigger3M)),NA())</f>
        <v>9.9466174239459804E-3</v>
      </c>
      <c r="P2401" s="44">
        <f>IFERROR(_xll.qlIndexFixing(ONIndex6M,I2401,TRUE,_xll.ohTrigger(RecalcTrigger,Trigger6M)),NA())</f>
        <v>1.01840516179319E-2</v>
      </c>
      <c r="Q2401" s="183">
        <f>IFERROR(_xll.qlIndexFixing(ONIndex1Y,I2401,TRUE,_xll.ohTrigger(RecalcTrigger,Trigger1Y)),NA())</f>
        <v>1.0208313456869789E-2</v>
      </c>
    </row>
    <row r="2402" spans="2:17" x14ac:dyDescent="0.2">
      <c r="B2402" s="39" t="s">
        <v>42</v>
      </c>
      <c r="D2402" s="42">
        <f>_xll.qlCalendarAdvance(Calendar,$D2401,B2402,"f",FALSE)</f>
        <v>56437</v>
      </c>
      <c r="E2402" s="177">
        <f>_xll.qlInterestRateIndexValueDate(IndexON,D2402)</f>
        <v>56437</v>
      </c>
      <c r="F2402" s="193">
        <f>IFERROR(_xll.qlIndexFixing(IndexON,D2402,TRUE,_xll.ohTrigger(RecalcTrigger,TriggerON)),NA())</f>
        <v>9.7070907743113111E-3</v>
      </c>
      <c r="H2402" s="42">
        <f>_xll.qlCalendarAdvance(Calendar,$H2401,B2402,"f",FALSE)</f>
        <v>56437</v>
      </c>
      <c r="I2402" s="177">
        <f>_xll.qlInterestRateIndexValueDate(Index1M,$H2402)</f>
        <v>56439</v>
      </c>
      <c r="J2402" s="182">
        <f>IFERROR(_xll.qlIndexFixing(Index1M,$H2402,TRUE,_xll.ohTrigger(RecalcTrigger,Trigger1M)),NA())</f>
        <v>9.7105159856333834E-3</v>
      </c>
      <c r="K2402" s="44">
        <f>IFERROR(_xll.qlIndexFixing(Index3M,H2402,TRUE,_xll.ohTrigger(RecalcTrigger,Trigger3M)),NA())</f>
        <v>9.9016624405622953E-3</v>
      </c>
      <c r="L2402" s="44">
        <f>IFERROR(_xll.qlIndexFixing(Index6M,$H2402,TRUE,_xll.ohTrigger(RecalcTrigger,Trigger6M)),NA())</f>
        <v>1.0100159615403458E-2</v>
      </c>
      <c r="M2402" s="183">
        <f>IFERROR(_xll.qlIndexFixing(Index1Y,$H2402,TRUE,_xll.ohTrigger(RecalcTrigger,Trigger1Y)),NA())</f>
        <v>1.003601042803676E-2</v>
      </c>
      <c r="N2402" s="182">
        <f>IFERROR(_xll.qlIndexFixing(ONIndex1M,I2402,TRUE,_xll.ohTrigger(RecalcTrigger,Trigger1M)),NA())</f>
        <v>9.7203049611760406E-3</v>
      </c>
      <c r="O2402" s="44">
        <f>IFERROR(_xll.qlIndexFixing(ONIndex3M,I2402,TRUE,_xll.ohTrigger(RecalcTrigger,Trigger3M)),NA())</f>
        <v>9.9384085342180128E-3</v>
      </c>
      <c r="P2402" s="44">
        <f>IFERROR(_xll.qlIndexFixing(ONIndex6M,I2402,TRUE,_xll.ohTrigger(RecalcTrigger,Trigger6M)),NA())</f>
        <v>1.0176264176360306E-2</v>
      </c>
      <c r="Q2402" s="183">
        <f>IFERROR(_xll.qlIndexFixing(ONIndex1Y,I2402,TRUE,_xll.ohTrigger(RecalcTrigger,Trigger1Y)),NA())</f>
        <v>1.0200139917984075E-2</v>
      </c>
    </row>
    <row r="2403" spans="2:17" x14ac:dyDescent="0.2">
      <c r="B2403" s="39" t="s">
        <v>42</v>
      </c>
      <c r="D2403" s="42">
        <f>_xll.qlCalendarAdvance(Calendar,$D2402,B2403,"f",FALSE)</f>
        <v>56444</v>
      </c>
      <c r="E2403" s="177">
        <f>_xll.qlInterestRateIndexValueDate(IndexON,D2403)</f>
        <v>56444</v>
      </c>
      <c r="F2403" s="193">
        <f>IFERROR(_xll.qlIndexFixing(IndexON,D2403,TRUE,_xll.ohTrigger(RecalcTrigger,TriggerON)),NA())</f>
        <v>9.6987849848950702E-3</v>
      </c>
      <c r="H2403" s="42">
        <f>_xll.qlCalendarAdvance(Calendar,$H2402,B2403,"f",FALSE)</f>
        <v>56444</v>
      </c>
      <c r="I2403" s="177">
        <f>_xll.qlInterestRateIndexValueDate(Index1M,$H2403)</f>
        <v>56446</v>
      </c>
      <c r="J2403" s="182">
        <f>IFERROR(_xll.qlIndexFixing(Index1M,$H2403,TRUE,_xll.ohTrigger(RecalcTrigger,Trigger1M)),NA())</f>
        <v>9.7020676365106029E-3</v>
      </c>
      <c r="K2403" s="44">
        <f>IFERROR(_xll.qlIndexFixing(Index3M,H2403,TRUE,_xll.ohTrigger(RecalcTrigger,Trigger3M)),NA())</f>
        <v>9.8933202256312747E-3</v>
      </c>
      <c r="L2403" s="44">
        <f>IFERROR(_xll.qlIndexFixing(Index6M,$H2403,TRUE,_xll.ohTrigger(RecalcTrigger,Trigger6M)),NA())</f>
        <v>1.0091883200851907E-2</v>
      </c>
      <c r="M2403" s="183">
        <f>IFERROR(_xll.qlIndexFixing(Index1Y,$H2403,TRUE,_xll.ohTrigger(RecalcTrigger,Trigger1Y)),NA())</f>
        <v>1.0027344387167741E-2</v>
      </c>
      <c r="N2403" s="182">
        <f>IFERROR(_xll.qlIndexFixing(ONIndex1M,I2403,TRUE,_xll.ohTrigger(RecalcTrigger,Trigger1M)),NA())</f>
        <v>9.7118905241888598E-3</v>
      </c>
      <c r="O2403" s="44">
        <f>IFERROR(_xll.qlIndexFixing(ONIndex3M,I2403,TRUE,_xll.ohTrigger(RecalcTrigger,Trigger3M)),NA())</f>
        <v>9.9301834606357886E-3</v>
      </c>
      <c r="P2403" s="44">
        <f>IFERROR(_xll.qlIndexFixing(ONIndex6M,I2403,TRUE,_xll.ohTrigger(RecalcTrigger,Trigger6M)),NA())</f>
        <v>1.0168444428231282E-2</v>
      </c>
      <c r="Q2403" s="183">
        <f>IFERROR(_xll.qlIndexFixing(ONIndex1Y,I2403,TRUE,_xll.ohTrigger(RecalcTrigger,Trigger1Y)),NA())</f>
        <v>1.0191951267906063E-2</v>
      </c>
    </row>
    <row r="2404" spans="2:17" x14ac:dyDescent="0.2">
      <c r="B2404" s="39" t="s">
        <v>42</v>
      </c>
      <c r="D2404" s="42">
        <f>_xll.qlCalendarAdvance(Calendar,$D2403,B2404,"f",FALSE)</f>
        <v>56451</v>
      </c>
      <c r="E2404" s="177">
        <f>_xll.qlInterestRateIndexValueDate(IndexON,D2404)</f>
        <v>56451</v>
      </c>
      <c r="F2404" s="193">
        <f>IFERROR(_xll.qlIndexFixing(IndexON,D2404,TRUE,_xll.ohTrigger(RecalcTrigger,TriggerON)),NA())</f>
        <v>9.6904641174599959E-3</v>
      </c>
      <c r="H2404" s="42">
        <f>_xll.qlCalendarAdvance(Calendar,$H2403,B2404,"f",FALSE)</f>
        <v>56451</v>
      </c>
      <c r="I2404" s="177">
        <f>_xll.qlInterestRateIndexValueDate(Index1M,$H2404)</f>
        <v>56453</v>
      </c>
      <c r="J2404" s="182">
        <f>IFERROR(_xll.qlIndexFixing(Index1M,$H2404,TRUE,_xll.ohTrigger(RecalcTrigger,Trigger1M)),NA())</f>
        <v>9.693602922660749E-3</v>
      </c>
      <c r="K2404" s="44">
        <f>IFERROR(_xll.qlIndexFixing(Index3M,H2404,TRUE,_xll.ohTrigger(RecalcTrigger,Trigger3M)),NA())</f>
        <v>9.8849617098430709E-3</v>
      </c>
      <c r="L2404" s="44">
        <f>IFERROR(_xll.qlIndexFixing(Index6M,$H2404,TRUE,_xll.ohTrigger(RecalcTrigger,Trigger6M)),NA())</f>
        <v>1.008357369510047E-2</v>
      </c>
      <c r="M2404" s="183">
        <f>IFERROR(_xll.qlIndexFixing(Index1Y,$H2404,TRUE,_xll.ohTrigger(RecalcTrigger,Trigger1Y)),NA())</f>
        <v>1.0018662793693381E-2</v>
      </c>
      <c r="N2404" s="182">
        <f>IFERROR(_xll.qlIndexFixing(ONIndex1M,I2404,TRUE,_xll.ohTrigger(RecalcTrigger,Trigger1M)),NA())</f>
        <v>9.7034597498701913E-3</v>
      </c>
      <c r="O2404" s="44">
        <f>IFERROR(_xll.qlIndexFixing(ONIndex3M,I2404,TRUE,_xll.ohTrigger(RecalcTrigger,Trigger3M)),NA())</f>
        <v>9.9219421900098581E-3</v>
      </c>
      <c r="P2404" s="44">
        <f>IFERROR(_xll.qlIndexFixing(ONIndex6M,I2404,TRUE,_xll.ohTrigger(RecalcTrigger,Trigger6M)),NA())</f>
        <v>1.0160592325823004E-2</v>
      </c>
      <c r="Q2404" s="183">
        <f>IFERROR(_xll.qlIndexFixing(ONIndex1Y,I2404,TRUE,_xll.ohTrigger(RecalcTrigger,Trigger1Y)),NA())</f>
        <v>1.0183747492966688E-2</v>
      </c>
    </row>
    <row r="2405" spans="2:17" x14ac:dyDescent="0.2">
      <c r="B2405" s="39" t="s">
        <v>42</v>
      </c>
      <c r="D2405" s="42">
        <f>_xll.qlCalendarAdvance(Calendar,$D2404,B2405,"f",FALSE)</f>
        <v>56458</v>
      </c>
      <c r="E2405" s="177">
        <f>_xll.qlInterestRateIndexValueDate(IndexON,D2405)</f>
        <v>56458</v>
      </c>
      <c r="F2405" s="193">
        <f>IFERROR(_xll.qlIndexFixing(IndexON,D2405,TRUE,_xll.ohTrigger(RecalcTrigger,TriggerON)),NA())</f>
        <v>9.6821281618542088E-3</v>
      </c>
      <c r="H2405" s="42">
        <f>_xll.qlCalendarAdvance(Calendar,$H2404,B2405,"f",FALSE)</f>
        <v>56458</v>
      </c>
      <c r="I2405" s="177">
        <f>_xll.qlInterestRateIndexValueDate(Index1M,$H2405)</f>
        <v>56460</v>
      </c>
      <c r="J2405" s="182">
        <f>IFERROR(_xll.qlIndexFixing(Index1M,$H2405,TRUE,_xll.ohTrigger(RecalcTrigger,Trigger1M)),NA())</f>
        <v>9.685121832128385E-3</v>
      </c>
      <c r="K2405" s="44">
        <f>IFERROR(_xll.qlIndexFixing(Index3M,H2405,TRUE,_xll.ohTrigger(RecalcTrigger,Trigger3M)),NA())</f>
        <v>9.8765868796997815E-3</v>
      </c>
      <c r="L2405" s="44">
        <f>IFERROR(_xll.qlIndexFixing(Index6M,$H2405,TRUE,_xll.ohTrigger(RecalcTrigger,Trigger6M)),NA())</f>
        <v>1.0076630447116545E-2</v>
      </c>
      <c r="M2405" s="183">
        <f>IFERROR(_xll.qlIndexFixing(Index1Y,$H2405,TRUE,_xll.ohTrigger(RecalcTrigger,Trigger1Y)),NA())</f>
        <v>1.0009965634264798E-2</v>
      </c>
      <c r="N2405" s="182">
        <f>IFERROR(_xll.qlIndexFixing(ONIndex1M,I2405,TRUE,_xll.ohTrigger(RecalcTrigger,Trigger1M)),NA())</f>
        <v>9.6950126260697544E-3</v>
      </c>
      <c r="O2405" s="44">
        <f>IFERROR(_xll.qlIndexFixing(ONIndex3M,I2405,TRUE,_xll.ohTrigger(RecalcTrigger,Trigger3M)),NA())</f>
        <v>9.9136847084313473E-3</v>
      </c>
      <c r="P2405" s="44">
        <f>IFERROR(_xll.qlIndexFixing(ONIndex6M,I2405,TRUE,_xll.ohTrigger(RecalcTrigger,Trigger6M)),NA())</f>
        <v>1.0152707821893259E-2</v>
      </c>
      <c r="Q2405" s="183">
        <f>IFERROR(_xll.qlIndexFixing(ONIndex1Y,I2405,TRUE,_xll.ohTrigger(RecalcTrigger,Trigger1Y)),NA())</f>
        <v>1.0175528579736692E-2</v>
      </c>
    </row>
    <row r="2406" spans="2:17" x14ac:dyDescent="0.2">
      <c r="B2406" s="39" t="s">
        <v>42</v>
      </c>
      <c r="D2406" s="42">
        <f>_xll.qlCalendarAdvance(Calendar,$D2405,B2406,"f",FALSE)</f>
        <v>56465</v>
      </c>
      <c r="E2406" s="177">
        <f>_xll.qlInterestRateIndexValueDate(IndexON,D2406)</f>
        <v>56465</v>
      </c>
      <c r="F2406" s="193">
        <f>IFERROR(_xll.qlIndexFixing(IndexON,D2406,TRUE,_xll.ohTrigger(RecalcTrigger,TriggerON)),NA())</f>
        <v>9.6737771084853819E-3</v>
      </c>
      <c r="H2406" s="42">
        <f>_xll.qlCalendarAdvance(Calendar,$H2405,B2406,"f",FALSE)</f>
        <v>56465</v>
      </c>
      <c r="I2406" s="177">
        <f>_xll.qlInterestRateIndexValueDate(Index1M,$H2406)</f>
        <v>56467</v>
      </c>
      <c r="J2406" s="182">
        <f>IFERROR(_xll.qlIndexFixing(Index1M,$H2406,TRUE,_xll.ohTrigger(RecalcTrigger,Trigger1M)),NA())</f>
        <v>9.6766243529580742E-3</v>
      </c>
      <c r="K2406" s="44">
        <f>IFERROR(_xll.qlIndexFixing(Index3M,H2406,TRUE,_xll.ohTrigger(RecalcTrigger,Trigger3M)),NA())</f>
        <v>9.8681957217104602E-3</v>
      </c>
      <c r="L2406" s="44">
        <f>IFERROR(_xll.qlIndexFixing(Index6M,$H2406,TRUE,_xll.ohTrigger(RecalcTrigger,Trigger6M)),NA())</f>
        <v>1.0066855220478135E-2</v>
      </c>
      <c r="M2406" s="183">
        <f>IFERROR(_xll.qlIndexFixing(Index1Y,$H2406,TRUE,_xll.ohTrigger(RecalcTrigger,Trigger1Y)),NA())</f>
        <v>1.0001252895534638E-2</v>
      </c>
      <c r="N2406" s="182">
        <f>IFERROR(_xll.qlIndexFixing(ONIndex1M,I2406,TRUE,_xll.ohTrigger(RecalcTrigger,Trigger1M)),NA())</f>
        <v>9.6865491406372684E-3</v>
      </c>
      <c r="O2406" s="44">
        <f>IFERROR(_xll.qlIndexFixing(ONIndex3M,I2406,TRUE,_xll.ohTrigger(RecalcTrigger,Trigger3M)),NA())</f>
        <v>9.9054110021512543E-3</v>
      </c>
      <c r="P2406" s="44">
        <f>IFERROR(_xll.qlIndexFixing(ONIndex6M,I2406,TRUE,_xll.ohTrigger(RecalcTrigger,Trigger6M)),NA())</f>
        <v>1.0144790868480413E-2</v>
      </c>
      <c r="Q2406" s="183">
        <f>IFERROR(_xll.qlIndexFixing(ONIndex1Y,I2406,TRUE,_xll.ohTrigger(RecalcTrigger,Trigger1Y)),NA())</f>
        <v>1.0167294514467073E-2</v>
      </c>
    </row>
    <row r="2407" spans="2:17" x14ac:dyDescent="0.2">
      <c r="B2407" s="39" t="s">
        <v>42</v>
      </c>
      <c r="D2407" s="42">
        <f>_xll.qlCalendarAdvance(Calendar,$D2406,B2407,"f",FALSE)</f>
        <v>56472</v>
      </c>
      <c r="E2407" s="177">
        <f>_xll.qlInterestRateIndexValueDate(IndexON,D2407)</f>
        <v>56472</v>
      </c>
      <c r="F2407" s="193">
        <f>IFERROR(_xll.qlIndexFixing(IndexON,D2407,TRUE,_xll.ohTrigger(RecalcTrigger,TriggerON)),NA())</f>
        <v>9.6654109472815719E-3</v>
      </c>
      <c r="H2407" s="42">
        <f>_xll.qlCalendarAdvance(Calendar,$H2406,B2407,"f",FALSE)</f>
        <v>56472</v>
      </c>
      <c r="I2407" s="177">
        <f>_xll.qlInterestRateIndexValueDate(Index1M,$H2407)</f>
        <v>56474</v>
      </c>
      <c r="J2407" s="182">
        <f>IFERROR(_xll.qlIndexFixing(Index1M,$H2407,TRUE,_xll.ohTrigger(RecalcTrigger,Trigger1M)),NA())</f>
        <v>9.6681104731868861E-3</v>
      </c>
      <c r="K2407" s="44">
        <f>IFERROR(_xll.qlIndexFixing(Index3M,H2407,TRUE,_xll.ohTrigger(RecalcTrigger,Trigger3M)),NA())</f>
        <v>9.8597882223772082E-3</v>
      </c>
      <c r="L2407" s="44">
        <f>IFERROR(_xll.qlIndexFixing(Index6M,$H2407,TRUE,_xll.ohTrigger(RecalcTrigger,Trigger6M)),NA())</f>
        <v>1.0058446156851635E-2</v>
      </c>
      <c r="M2407" s="183">
        <f>IFERROR(_xll.qlIndexFixing(Index1Y,$H2407,TRUE,_xll.ohTrigger(RecalcTrigger,Trigger1Y)),NA())</f>
        <v>9.9925245641555548E-3</v>
      </c>
      <c r="N2407" s="182">
        <f>IFERROR(_xll.qlIndexFixing(ONIndex1M,I2407,TRUE,_xll.ohTrigger(RecalcTrigger,Trigger1M)),NA())</f>
        <v>9.6780692817421965E-3</v>
      </c>
      <c r="O2407" s="44">
        <f>IFERROR(_xll.qlIndexFixing(ONIndex3M,I2407,TRUE,_xll.ohTrigger(RecalcTrigger,Trigger3M)),NA())</f>
        <v>9.8971210581400015E-3</v>
      </c>
      <c r="P2407" s="44">
        <f>IFERROR(_xll.qlIndexFixing(ONIndex6M,I2407,TRUE,_xll.ohTrigger(RecalcTrigger,Trigger6M)),NA())</f>
        <v>1.0136841418182385E-2</v>
      </c>
      <c r="Q2407" s="183">
        <f>IFERROR(_xll.qlIndexFixing(ONIndex1Y,I2407,TRUE,_xll.ohTrigger(RecalcTrigger,Trigger1Y)),NA())</f>
        <v>1.0159045283648638E-2</v>
      </c>
    </row>
    <row r="2408" spans="2:17" x14ac:dyDescent="0.2">
      <c r="B2408" s="39" t="s">
        <v>42</v>
      </c>
      <c r="D2408" s="42">
        <f>_xll.qlCalendarAdvance(Calendar,$D2407,B2408,"f",FALSE)</f>
        <v>56479</v>
      </c>
      <c r="E2408" s="177">
        <f>_xll.qlInterestRateIndexValueDate(IndexON,D2408)</f>
        <v>56479</v>
      </c>
      <c r="F2408" s="193">
        <f>IFERROR(_xll.qlIndexFixing(IndexON,D2408,TRUE,_xll.ohTrigger(RecalcTrigger,TriggerON)),NA())</f>
        <v>9.6570296684106438E-3</v>
      </c>
      <c r="H2408" s="42">
        <f>_xll.qlCalendarAdvance(Calendar,$H2407,B2408,"f",FALSE)</f>
        <v>56479</v>
      </c>
      <c r="I2408" s="177">
        <f>_xll.qlInterestRateIndexValueDate(Index1M,$H2408)</f>
        <v>56481</v>
      </c>
      <c r="J2408" s="182">
        <f>IFERROR(_xll.qlIndexFixing(Index1M,$H2408,TRUE,_xll.ohTrigger(RecalcTrigger,Trigger1M)),NA())</f>
        <v>9.65958018086438E-3</v>
      </c>
      <c r="K2408" s="44">
        <f>IFERROR(_xll.qlIndexFixing(Index3M,H2408,TRUE,_xll.ohTrigger(RecalcTrigger,Trigger3M)),NA())</f>
        <v>9.8513643682090809E-3</v>
      </c>
      <c r="L2408" s="44">
        <f>IFERROR(_xll.qlIndexFixing(Index6M,$H2408,TRUE,_xll.ohTrigger(RecalcTrigger,Trigger6M)),NA())</f>
        <v>1.0050003812516193E-2</v>
      </c>
      <c r="M2408" s="183">
        <f>IFERROR(_xll.qlIndexFixing(Index1Y,$H2408,TRUE,_xll.ohTrigger(RecalcTrigger,Trigger1Y)),NA())</f>
        <v>9.9837806267826026E-3</v>
      </c>
      <c r="N2408" s="182">
        <f>IFERROR(_xll.qlIndexFixing(ONIndex1M,I2408,TRUE,_xll.ohTrigger(RecalcTrigger,Trigger1M)),NA())</f>
        <v>9.6695730374740663E-3</v>
      </c>
      <c r="O2408" s="44">
        <f>IFERROR(_xll.qlIndexFixing(ONIndex3M,I2408,TRUE,_xll.ohTrigger(RecalcTrigger,Trigger3M)),NA())</f>
        <v>9.888814862408779E-3</v>
      </c>
      <c r="P2408" s="44">
        <f>IFERROR(_xll.qlIndexFixing(ONIndex6M,I2408,TRUE,_xll.ohTrigger(RecalcTrigger,Trigger6M)),NA())</f>
        <v>1.0128859423597092E-2</v>
      </c>
      <c r="Q2408" s="183">
        <f>IFERROR(_xll.qlIndexFixing(ONIndex1Y,I2408,TRUE,_xll.ohTrigger(RecalcTrigger,Trigger1Y)),NA())</f>
        <v>1.0150780873532383E-2</v>
      </c>
    </row>
    <row r="2409" spans="2:17" x14ac:dyDescent="0.2">
      <c r="B2409" s="39" t="s">
        <v>42</v>
      </c>
      <c r="D2409" s="42">
        <f>_xll.qlCalendarAdvance(Calendar,$D2408,B2409,"f",FALSE)</f>
        <v>56486</v>
      </c>
      <c r="E2409" s="177">
        <f>_xll.qlInterestRateIndexValueDate(IndexON,D2409)</f>
        <v>56486</v>
      </c>
      <c r="F2409" s="193">
        <f>IFERROR(_xll.qlIndexFixing(IndexON,D2409,TRUE,_xll.ohTrigger(RecalcTrigger,TriggerON)),NA())</f>
        <v>9.6486332618805903E-3</v>
      </c>
      <c r="H2409" s="42">
        <f>_xll.qlCalendarAdvance(Calendar,$H2408,B2409,"f",FALSE)</f>
        <v>56486</v>
      </c>
      <c r="I2409" s="177">
        <f>_xll.qlInterestRateIndexValueDate(Index1M,$H2409)</f>
        <v>56488</v>
      </c>
      <c r="J2409" s="182">
        <f>IFERROR(_xll.qlIndexFixing(Index1M,$H2409,TRUE,_xll.ohTrigger(RecalcTrigger,Trigger1M)),NA())</f>
        <v>9.6510334640301232E-3</v>
      </c>
      <c r="K2409" s="44">
        <f>IFERROR(_xll.qlIndexFixing(Index3M,H2409,TRUE,_xll.ohTrigger(RecalcTrigger,Trigger3M)),NA())</f>
        <v>9.8429241457142578E-3</v>
      </c>
      <c r="L2409" s="44">
        <f>IFERROR(_xll.qlIndexFixing(Index6M,$H2409,TRUE,_xll.ohTrigger(RecalcTrigger,Trigger6M)),NA())</f>
        <v>1.0042959053528885E-2</v>
      </c>
      <c r="M2409" s="183">
        <f>IFERROR(_xll.qlIndexFixing(Index1Y,$H2409,TRUE,_xll.ohTrigger(RecalcTrigger,Trigger1Y)),NA())</f>
        <v>9.9750210700719367E-3</v>
      </c>
      <c r="N2409" s="182">
        <f>IFERROR(_xll.qlIndexFixing(ONIndex1M,I2409,TRUE,_xll.ohTrigger(RecalcTrigger,Trigger1M)),NA())</f>
        <v>9.6610603956825969E-3</v>
      </c>
      <c r="O2409" s="44">
        <f>IFERROR(_xll.qlIndexFixing(ONIndex3M,I2409,TRUE,_xll.ohTrigger(RecalcTrigger,Trigger3M)),NA())</f>
        <v>9.8804924016082651E-3</v>
      </c>
      <c r="P2409" s="44">
        <f>IFERROR(_xll.qlIndexFixing(ONIndex6M,I2409,TRUE,_xll.ohTrigger(RecalcTrigger,Trigger6M)),NA())</f>
        <v>1.0120844836922771E-2</v>
      </c>
      <c r="Q2409" s="183">
        <f>IFERROR(_xll.qlIndexFixing(ONIndex1Y,I2409,TRUE,_xll.ohTrigger(RecalcTrigger,Trigger1Y)),NA())</f>
        <v>1.0142501270529181E-2</v>
      </c>
    </row>
    <row r="2410" spans="2:17" x14ac:dyDescent="0.2">
      <c r="B2410" s="39" t="s">
        <v>42</v>
      </c>
      <c r="D2410" s="42">
        <f>_xll.qlCalendarAdvance(Calendar,$D2409,B2410,"f",FALSE)</f>
        <v>56493</v>
      </c>
      <c r="E2410" s="177">
        <f>_xll.qlInterestRateIndexValueDate(IndexON,D2410)</f>
        <v>56493</v>
      </c>
      <c r="F2410" s="193">
        <f>IFERROR(_xll.qlIndexFixing(IndexON,D2410,TRUE,_xll.ohTrigger(RecalcTrigger,TriggerON)),NA())</f>
        <v>9.6402217178592764E-3</v>
      </c>
      <c r="H2410" s="42">
        <f>_xll.qlCalendarAdvance(Calendar,$H2409,B2410,"f",FALSE)</f>
        <v>56493</v>
      </c>
      <c r="I2410" s="177">
        <f>_xll.qlInterestRateIndexValueDate(Index1M,$H2410)</f>
        <v>56495</v>
      </c>
      <c r="J2410" s="182">
        <f>IFERROR(_xll.qlIndexFixing(Index1M,$H2410,TRUE,_xll.ohTrigger(RecalcTrigger,Trigger1M)),NA())</f>
        <v>9.6424703107311771E-3</v>
      </c>
      <c r="K2410" s="44">
        <f>IFERROR(_xll.qlIndexFixing(Index3M,H2410,TRUE,_xll.ohTrigger(RecalcTrigger,Trigger3M)),NA())</f>
        <v>9.8349404503555084E-3</v>
      </c>
      <c r="L2410" s="44">
        <f>IFERROR(_xll.qlIndexFixing(Index6M,$H2410,TRUE,_xll.ohTrigger(RecalcTrigger,Trigger6M)),NA())</f>
        <v>1.003541582497957E-2</v>
      </c>
      <c r="M2410" s="183">
        <f>IFERROR(_xll.qlIndexFixing(Index1Y,$H2410,TRUE,_xll.ohTrigger(RecalcTrigger,Trigger1Y)),NA())</f>
        <v>9.9662458806801506E-3</v>
      </c>
      <c r="N2410" s="182">
        <f>IFERROR(_xll.qlIndexFixing(ONIndex1M,I2410,TRUE,_xll.ohTrigger(RecalcTrigger,Trigger1M)),NA())</f>
        <v>9.6525313445372518E-3</v>
      </c>
      <c r="O2410" s="44">
        <f>IFERROR(_xll.qlIndexFixing(ONIndex3M,I2410,TRUE,_xll.ohTrigger(RecalcTrigger,Trigger3M)),NA())</f>
        <v>9.8721536620693939E-3</v>
      </c>
      <c r="P2410" s="44">
        <f>IFERROR(_xll.qlIndexFixing(ONIndex6M,I2410,TRUE,_xll.ohTrigger(RecalcTrigger,Trigger6M)),NA())</f>
        <v>1.011279761075734E-2</v>
      </c>
      <c r="Q2410" s="183">
        <f>IFERROR(_xll.qlIndexFixing(ONIndex1Y,I2410,TRUE,_xll.ohTrigger(RecalcTrigger,Trigger1Y)),NA())</f>
        <v>1.0134206460969963E-2</v>
      </c>
    </row>
    <row r="2411" spans="2:17" x14ac:dyDescent="0.2">
      <c r="B2411" s="39" t="s">
        <v>42</v>
      </c>
      <c r="D2411" s="42">
        <f>_xll.qlCalendarAdvance(Calendar,$D2410,B2411,"f",FALSE)</f>
        <v>56500</v>
      </c>
      <c r="E2411" s="177">
        <f>_xll.qlInterestRateIndexValueDate(IndexON,D2411)</f>
        <v>56500</v>
      </c>
      <c r="F2411" s="193">
        <f>IFERROR(_xll.qlIndexFixing(IndexON,D2411,TRUE,_xll.ohTrigger(RecalcTrigger,TriggerON)),NA())</f>
        <v>9.6317950263546948E-3</v>
      </c>
      <c r="H2411" s="42">
        <f>_xll.qlCalendarAdvance(Calendar,$H2410,B2411,"f",FALSE)</f>
        <v>56500</v>
      </c>
      <c r="I2411" s="177">
        <f>_xll.qlInterestRateIndexValueDate(Index1M,$H2411)</f>
        <v>56502</v>
      </c>
      <c r="J2411" s="182">
        <f>IFERROR(_xll.qlIndexFixing(Index1M,$H2411,TRUE,_xll.ohTrigger(RecalcTrigger,Trigger1M)),NA())</f>
        <v>9.6338907090046111E-3</v>
      </c>
      <c r="K2411" s="44">
        <f>IFERROR(_xll.qlIndexFixing(Index3M,H2411,TRUE,_xll.ohTrigger(RecalcTrigger,Trigger3M)),NA())</f>
        <v>9.8264688554328006E-3</v>
      </c>
      <c r="L2411" s="44">
        <f>IFERROR(_xll.qlIndexFixing(Index6M,$H2411,TRUE,_xll.ohTrigger(RecalcTrigger,Trigger6M)),NA())</f>
        <v>1.0026886556227518E-2</v>
      </c>
      <c r="M2411" s="183">
        <f>IFERROR(_xll.qlIndexFixing(Index1Y,$H2411,TRUE,_xll.ohTrigger(RecalcTrigger,Trigger1Y)),NA())</f>
        <v>9.9574550452658037E-3</v>
      </c>
      <c r="N2411" s="182">
        <f>IFERROR(_xll.qlIndexFixing(ONIndex1M,I2411,TRUE,_xll.ohTrigger(RecalcTrigger,Trigger1M)),NA())</f>
        <v>9.6439858719676863E-3</v>
      </c>
      <c r="O2411" s="44">
        <f>IFERROR(_xll.qlIndexFixing(ONIndex3M,I2411,TRUE,_xll.ohTrigger(RecalcTrigger,Trigger3M)),NA())</f>
        <v>9.8637986302030356E-3</v>
      </c>
      <c r="P2411" s="44">
        <f>IFERROR(_xll.qlIndexFixing(ONIndex6M,I2411,TRUE,_xll.ohTrigger(RecalcTrigger,Trigger6M)),NA())</f>
        <v>1.0104717697378973E-2</v>
      </c>
      <c r="Q2411" s="183">
        <f>IFERROR(_xll.qlIndexFixing(ONIndex1Y,I2411,TRUE,_xll.ohTrigger(RecalcTrigger,Trigger1Y)),NA())</f>
        <v>1.0125896431425474E-2</v>
      </c>
    </row>
    <row r="2412" spans="2:17" x14ac:dyDescent="0.2">
      <c r="B2412" s="39" t="s">
        <v>42</v>
      </c>
      <c r="D2412" s="42">
        <f>_xll.qlCalendarAdvance(Calendar,$D2411,B2412,"f",FALSE)</f>
        <v>56507</v>
      </c>
      <c r="E2412" s="177">
        <f>_xll.qlInterestRateIndexValueDate(IndexON,D2412)</f>
        <v>56507</v>
      </c>
      <c r="F2412" s="193">
        <f>IFERROR(_xll.qlIndexFixing(IndexON,D2412,TRUE,_xll.ohTrigger(RecalcTrigger,TriggerON)),NA())</f>
        <v>9.6233531774547743E-3</v>
      </c>
      <c r="H2412" s="42">
        <f>_xll.qlCalendarAdvance(Calendar,$H2411,B2412,"f",FALSE)</f>
        <v>56507</v>
      </c>
      <c r="I2412" s="177">
        <f>_xll.qlInterestRateIndexValueDate(Index1M,$H2412)</f>
        <v>56509</v>
      </c>
      <c r="J2412" s="182">
        <f>IFERROR(_xll.qlIndexFixing(Index1M,$H2412,TRUE,_xll.ohTrigger(RecalcTrigger,Trigger1M)),NA())</f>
        <v>9.6252946468999845E-3</v>
      </c>
      <c r="K2412" s="44">
        <f>IFERROR(_xll.qlIndexFixing(Index3M,H2412,TRUE,_xll.ohTrigger(RecalcTrigger,Trigger3M)),NA())</f>
        <v>9.8179808529156882E-3</v>
      </c>
      <c r="L2412" s="44">
        <f>IFERROR(_xll.qlIndexFixing(Index6M,$H2412,TRUE,_xll.ohTrigger(RecalcTrigger,Trigger6M)),NA())</f>
        <v>1.0018323837848311E-2</v>
      </c>
      <c r="M2412" s="183">
        <f>IFERROR(_xll.qlIndexFixing(Index1Y,$H2412,TRUE,_xll.ohTrigger(RecalcTrigger,Trigger1Y)),NA())</f>
        <v>9.9486485504885532E-3</v>
      </c>
      <c r="N2412" s="182">
        <f>IFERROR(_xll.qlIndexFixing(ONIndex1M,I2412,TRUE,_xll.ohTrigger(RecalcTrigger,Trigger1M)),NA())</f>
        <v>9.6354239659834917E-3</v>
      </c>
      <c r="O2412" s="44">
        <f>IFERROR(_xll.qlIndexFixing(ONIndex3M,I2412,TRUE,_xll.ohTrigger(RecalcTrigger,Trigger3M)),NA())</f>
        <v>9.8554272925799324E-3</v>
      </c>
      <c r="P2412" s="44">
        <f>IFERROR(_xll.qlIndexFixing(ONIndex6M,I2412,TRUE,_xll.ohTrigger(RecalcTrigger,Trigger6M)),NA())</f>
        <v>1.0096605049465524E-2</v>
      </c>
      <c r="Q2412" s="183">
        <f>IFERROR(_xll.qlIndexFixing(ONIndex1Y,I2412,TRUE,_xll.ohTrigger(RecalcTrigger,Trigger1Y)),NA())</f>
        <v>1.0117571168226647E-2</v>
      </c>
    </row>
    <row r="2413" spans="2:17" x14ac:dyDescent="0.2">
      <c r="B2413" s="39" t="s">
        <v>42</v>
      </c>
      <c r="D2413" s="42">
        <f>_xll.qlCalendarAdvance(Calendar,$D2412,B2413,"f",FALSE)</f>
        <v>56514</v>
      </c>
      <c r="E2413" s="177">
        <f>_xll.qlInterestRateIndexValueDate(IndexON,D2413)</f>
        <v>56514</v>
      </c>
      <c r="F2413" s="193">
        <f>IFERROR(_xll.qlIndexFixing(IndexON,D2413,TRUE,_xll.ohTrigger(RecalcTrigger,TriggerON)),NA())</f>
        <v>9.6148961614073158E-3</v>
      </c>
      <c r="H2413" s="42">
        <f>_xll.qlCalendarAdvance(Calendar,$H2412,B2413,"f",FALSE)</f>
        <v>56514</v>
      </c>
      <c r="I2413" s="177">
        <f>_xll.qlInterestRateIndexValueDate(Index1M,$H2413)</f>
        <v>56516</v>
      </c>
      <c r="J2413" s="182">
        <f>IFERROR(_xll.qlIndexFixing(Index1M,$H2413,TRUE,_xll.ohTrigger(RecalcTrigger,Trigger1M)),NA())</f>
        <v>9.6166821124568647E-3</v>
      </c>
      <c r="K2413" s="44">
        <f>IFERROR(_xll.qlIndexFixing(Index3M,H2413,TRUE,_xll.ohTrigger(RecalcTrigger,Trigger3M)),NA())</f>
        <v>9.8094764293116688E-3</v>
      </c>
      <c r="L2413" s="44">
        <f>IFERROR(_xll.qlIndexFixing(Index6M,$H2413,TRUE,_xll.ohTrigger(RecalcTrigger,Trigger6M)),NA())</f>
        <v>1.0009727622474754E-2</v>
      </c>
      <c r="M2413" s="183">
        <f>IFERROR(_xll.qlIndexFixing(Index1Y,$H2413,TRUE,_xll.ohTrigger(RecalcTrigger,Trigger1Y)),NA())</f>
        <v>9.9398263830091545E-3</v>
      </c>
      <c r="N2413" s="182">
        <f>IFERROR(_xll.qlIndexFixing(ONIndex1M,I2413,TRUE,_xll.ohTrigger(RecalcTrigger,Trigger1M)),NA())</f>
        <v>9.6268456146741954E-3</v>
      </c>
      <c r="O2413" s="44">
        <f>IFERROR(_xll.qlIndexFixing(ONIndex3M,I2413,TRUE,_xll.ohTrigger(RecalcTrigger,Trigger3M)),NA())</f>
        <v>9.8470396356109546E-3</v>
      </c>
      <c r="P2413" s="44">
        <f>IFERROR(_xll.qlIndexFixing(ONIndex6M,I2413,TRUE,_xll.ohTrigger(RecalcTrigger,Trigger6M)),NA())</f>
        <v>1.0088459619375101E-2</v>
      </c>
      <c r="Q2413" s="183">
        <f>IFERROR(_xll.qlIndexFixing(ONIndex1Y,I2413,TRUE,_xll.ohTrigger(RecalcTrigger,Trigger1Y)),NA())</f>
        <v>1.0109230657624479E-2</v>
      </c>
    </row>
    <row r="2414" spans="2:17" x14ac:dyDescent="0.2">
      <c r="B2414" s="39" t="s">
        <v>42</v>
      </c>
      <c r="D2414" s="42">
        <f>_xll.qlCalendarAdvance(Calendar,$D2413,B2414,"f",FALSE)</f>
        <v>56521</v>
      </c>
      <c r="E2414" s="177">
        <f>_xll.qlInterestRateIndexValueDate(IndexON,D2414)</f>
        <v>56521</v>
      </c>
      <c r="F2414" s="193">
        <f>IFERROR(_xll.qlIndexFixing(IndexON,D2414,TRUE,_xll.ohTrigger(RecalcTrigger,TriggerON)),NA())</f>
        <v>9.6064239681403762E-3</v>
      </c>
      <c r="H2414" s="42">
        <f>_xll.qlCalendarAdvance(Calendar,$H2413,B2414,"f",FALSE)</f>
        <v>56521</v>
      </c>
      <c r="I2414" s="177">
        <f>_xll.qlInterestRateIndexValueDate(Index1M,$H2414)</f>
        <v>56523</v>
      </c>
      <c r="J2414" s="182">
        <f>IFERROR(_xll.qlIndexFixing(Index1M,$H2414,TRUE,_xll.ohTrigger(RecalcTrigger,Trigger1M)),NA())</f>
        <v>9.608053093722313E-3</v>
      </c>
      <c r="K2414" s="44">
        <f>IFERROR(_xll.qlIndexFixing(Index3M,H2414,TRUE,_xll.ohTrigger(RecalcTrigger,Trigger3M)),NA())</f>
        <v>9.7990405723101161E-3</v>
      </c>
      <c r="L2414" s="44">
        <f>IFERROR(_xll.qlIndexFixing(Index6M,$H2414,TRUE,_xll.ohTrigger(RecalcTrigger,Trigger6M)),NA())</f>
        <v>1.0000608456031563E-2</v>
      </c>
      <c r="M2414" s="183">
        <f>IFERROR(_xll.qlIndexFixing(Index1Y,$H2414,TRUE,_xll.ohTrigger(RecalcTrigger,Trigger1Y)),NA())</f>
        <v>9.9309885294890151E-3</v>
      </c>
      <c r="N2414" s="182">
        <f>IFERROR(_xll.qlIndexFixing(ONIndex1M,I2414,TRUE,_xll.ohTrigger(RecalcTrigger,Trigger1M)),NA())</f>
        <v>9.6182508058895166E-3</v>
      </c>
      <c r="O2414" s="44">
        <f>IFERROR(_xll.qlIndexFixing(ONIndex3M,I2414,TRUE,_xll.ohTrigger(RecalcTrigger,Trigger3M)),NA())</f>
        <v>9.8386356455471002E-3</v>
      </c>
      <c r="P2414" s="44">
        <f>IFERROR(_xll.qlIndexFixing(ONIndex6M,I2414,TRUE,_xll.ohTrigger(RecalcTrigger,Trigger6M)),NA())</f>
        <v>1.0080281359385879E-2</v>
      </c>
      <c r="Q2414" s="183">
        <f>IFERROR(_xll.qlIndexFixing(ONIndex1Y,I2414,TRUE,_xll.ohTrigger(RecalcTrigger,Trigger1Y)),NA())</f>
        <v>1.0100874886029843E-2</v>
      </c>
    </row>
    <row r="2415" spans="2:17" x14ac:dyDescent="0.2">
      <c r="B2415" s="39" t="s">
        <v>42</v>
      </c>
      <c r="D2415" s="42">
        <f>_xll.qlCalendarAdvance(Calendar,$D2414,B2415,"f",FALSE)</f>
        <v>56528</v>
      </c>
      <c r="E2415" s="177">
        <f>_xll.qlInterestRateIndexValueDate(IndexON,D2415)</f>
        <v>56528</v>
      </c>
      <c r="F2415" s="193">
        <f>IFERROR(_xll.qlIndexFixing(IndexON,D2415,TRUE,_xll.ohTrigger(RecalcTrigger,TriggerON)),NA())</f>
        <v>9.5979365876619482E-3</v>
      </c>
      <c r="H2415" s="42">
        <f>_xll.qlCalendarAdvance(Calendar,$H2414,B2415,"f",FALSE)</f>
        <v>56528</v>
      </c>
      <c r="I2415" s="177">
        <f>_xll.qlInterestRateIndexValueDate(Index1M,$H2415)</f>
        <v>56530</v>
      </c>
      <c r="J2415" s="182">
        <f>IFERROR(_xll.qlIndexFixing(Index1M,$H2415,TRUE,_xll.ohTrigger(RecalcTrigger,Trigger1M)),NA())</f>
        <v>9.5994075787383948E-3</v>
      </c>
      <c r="K2415" s="44">
        <f>IFERROR(_xll.qlIndexFixing(Index3M,H2415,TRUE,_xll.ohTrigger(RecalcTrigger,Trigger3M)),NA())</f>
        <v>9.7919383202813379E-3</v>
      </c>
      <c r="L2415" s="44">
        <f>IFERROR(_xll.qlIndexFixing(Index6M,$H2415,TRUE,_xll.ohTrigger(RecalcTrigger,Trigger6M)),NA())</f>
        <v>9.9919424486249412E-3</v>
      </c>
      <c r="M2415" s="183">
        <f>IFERROR(_xll.qlIndexFixing(Index1Y,$H2415,TRUE,_xll.ohTrigger(RecalcTrigger,Trigger1Y)),NA())</f>
        <v>9.9221349765921726E-3</v>
      </c>
      <c r="N2415" s="182">
        <f>IFERROR(_xll.qlIndexFixing(ONIndex1M,I2415,TRUE,_xll.ohTrigger(RecalcTrigger,Trigger1M)),NA())</f>
        <v>9.6096395279587909E-3</v>
      </c>
      <c r="O2415" s="44">
        <f>IFERROR(_xll.qlIndexFixing(ONIndex3M,I2415,TRUE,_xll.ohTrigger(RecalcTrigger,Trigger3M)),NA())</f>
        <v>9.8302153091989197E-3</v>
      </c>
      <c r="P2415" s="44">
        <f>IFERROR(_xll.qlIndexFixing(ONIndex6M,I2415,TRUE,_xll.ohTrigger(RecalcTrigger,Trigger6M)),NA())</f>
        <v>1.0072070222175711E-2</v>
      </c>
      <c r="Q2415" s="183">
        <f>IFERROR(_xll.qlIndexFixing(ONIndex1Y,I2415,TRUE,_xll.ohTrigger(RecalcTrigger,Trigger1Y)),NA())</f>
        <v>1.0092503839933542E-2</v>
      </c>
    </row>
    <row r="2416" spans="2:17" x14ac:dyDescent="0.2">
      <c r="B2416" s="39" t="s">
        <v>42</v>
      </c>
      <c r="D2416" s="42">
        <f>_xll.qlCalendarAdvance(Calendar,$D2415,B2416,"f",FALSE)</f>
        <v>56535</v>
      </c>
      <c r="E2416" s="177">
        <f>_xll.qlInterestRateIndexValueDate(IndexON,D2416)</f>
        <v>56535</v>
      </c>
      <c r="F2416" s="193">
        <f>IFERROR(_xll.qlIndexFixing(IndexON,D2416,TRUE,_xll.ohTrigger(RecalcTrigger,TriggerON)),NA())</f>
        <v>9.5894340102198328E-3</v>
      </c>
      <c r="H2416" s="42">
        <f>_xll.qlCalendarAdvance(Calendar,$H2415,B2416,"f",FALSE)</f>
        <v>56535</v>
      </c>
      <c r="I2416" s="177">
        <f>_xll.qlInterestRateIndexValueDate(Index1M,$H2416)</f>
        <v>56537</v>
      </c>
      <c r="J2416" s="182">
        <f>IFERROR(_xll.qlIndexFixing(Index1M,$H2416,TRUE,_xll.ohTrigger(RecalcTrigger,Trigger1M)),NA())</f>
        <v>9.5907455555521715E-3</v>
      </c>
      <c r="K2416" s="44">
        <f>IFERROR(_xll.qlIndexFixing(Index3M,H2416,TRUE,_xll.ohTrigger(RecalcTrigger,Trigger3M)),NA())</f>
        <v>9.7833831417088145E-3</v>
      </c>
      <c r="L2416" s="44">
        <f>IFERROR(_xll.qlIndexFixing(Index6M,$H2416,TRUE,_xll.ohTrigger(RecalcTrigger,Trigger6M)),NA())</f>
        <v>9.9832427980324993E-3</v>
      </c>
      <c r="M2416" s="183">
        <f>IFERROR(_xll.qlIndexFixing(Index1Y,$H2416,TRUE,_xll.ohTrigger(RecalcTrigger,Trigger1Y)),NA())</f>
        <v>9.9132657109828846E-3</v>
      </c>
      <c r="N2416" s="182">
        <f>IFERROR(_xll.qlIndexFixing(ONIndex1M,I2416,TRUE,_xll.ohTrigger(RecalcTrigger,Trigger1M)),NA())</f>
        <v>9.6010117684919294E-3</v>
      </c>
      <c r="O2416" s="44">
        <f>IFERROR(_xll.qlIndexFixing(ONIndex3M,I2416,TRUE,_xll.ohTrigger(RecalcTrigger,Trigger3M)),NA())</f>
        <v>9.8217786124976669E-3</v>
      </c>
      <c r="P2416" s="44">
        <f>IFERROR(_xll.qlIndexFixing(ONIndex6M,I2416,TRUE,_xll.ohTrigger(RecalcTrigger,Trigger6M)),NA())</f>
        <v>1.0063826160102707E-2</v>
      </c>
      <c r="Q2416" s="183">
        <f>IFERROR(_xll.qlIndexFixing(ONIndex1Y,I2416,TRUE,_xll.ohTrigger(RecalcTrigger,Trigger1Y)),NA())</f>
        <v>1.0084117505586576E-2</v>
      </c>
    </row>
    <row r="2417" spans="2:17" x14ac:dyDescent="0.2">
      <c r="B2417" s="39" t="s">
        <v>42</v>
      </c>
      <c r="D2417" s="42">
        <f>_xll.qlCalendarAdvance(Calendar,$D2416,B2417,"f",FALSE)</f>
        <v>56542</v>
      </c>
      <c r="E2417" s="177">
        <f>_xll.qlInterestRateIndexValueDate(IndexON,D2417)</f>
        <v>56542</v>
      </c>
      <c r="F2417" s="193">
        <f>IFERROR(_xll.qlIndexFixing(IndexON,D2417,TRUE,_xll.ohTrigger(RecalcTrigger,TriggerON)),NA())</f>
        <v>9.5809162260618308E-3</v>
      </c>
      <c r="H2417" s="42">
        <f>_xll.qlCalendarAdvance(Calendar,$H2416,B2417,"f",FALSE)</f>
        <v>56542</v>
      </c>
      <c r="I2417" s="177">
        <f>_xll.qlInterestRateIndexValueDate(Index1M,$H2417)</f>
        <v>56544</v>
      </c>
      <c r="J2417" s="182">
        <f>IFERROR(_xll.qlIndexFixing(Index1M,$H2417,TRUE,_xll.ohTrigger(RecalcTrigger,Trigger1M)),NA())</f>
        <v>9.5820670122032103E-3</v>
      </c>
      <c r="K2417" s="44">
        <f>IFERROR(_xll.qlIndexFixing(Index3M,H2417,TRUE,_xll.ohTrigger(RecalcTrigger,Trigger3M)),NA())</f>
        <v>9.774811486875935E-3</v>
      </c>
      <c r="L2417" s="44">
        <f>IFERROR(_xll.qlIndexFixing(Index6M,$H2417,TRUE,_xll.ohTrigger(RecalcTrigger,Trigger6M)),NA())</f>
        <v>9.9745094568978333E-3</v>
      </c>
      <c r="M2417" s="183">
        <f>IFERROR(_xll.qlIndexFixing(Index1Y,$H2417,TRUE,_xll.ohTrigger(RecalcTrigger,Trigger1Y)),NA())</f>
        <v>9.9043807193262834E-3</v>
      </c>
      <c r="N2417" s="182">
        <f>IFERROR(_xll.qlIndexFixing(ONIndex1M,I2417,TRUE,_xll.ohTrigger(RecalcTrigger,Trigger1M)),NA())</f>
        <v>9.5923675158982036E-3</v>
      </c>
      <c r="O2417" s="44">
        <f>IFERROR(_xll.qlIndexFixing(ONIndex3M,I2417,TRUE,_xll.ohTrigger(RecalcTrigger,Trigger3M)),NA())</f>
        <v>9.8133255423338284E-3</v>
      </c>
      <c r="P2417" s="44">
        <f>IFERROR(_xll.qlIndexFixing(ONIndex6M,I2417,TRUE,_xll.ohTrigger(RecalcTrigger,Trigger6M)),NA())</f>
        <v>1.0055549125524976E-2</v>
      </c>
      <c r="Q2417" s="183">
        <f>IFERROR(_xll.qlIndexFixing(ONIndex1Y,I2417,TRUE,_xll.ohTrigger(RecalcTrigger,Trigger1Y)),NA())</f>
        <v>1.0075715869479751E-2</v>
      </c>
    </row>
    <row r="2418" spans="2:17" x14ac:dyDescent="0.2">
      <c r="B2418" s="39" t="s">
        <v>42</v>
      </c>
      <c r="D2418" s="42">
        <f>_xll.qlCalendarAdvance(Calendar,$D2417,B2418,"f",FALSE)</f>
        <v>56549</v>
      </c>
      <c r="E2418" s="177">
        <f>_xll.qlInterestRateIndexValueDate(IndexON,D2418)</f>
        <v>56549</v>
      </c>
      <c r="F2418" s="193">
        <f>IFERROR(_xll.qlIndexFixing(IndexON,D2418,TRUE,_xll.ohTrigger(RecalcTrigger,TriggerON)),NA())</f>
        <v>9.5723832249561269E-3</v>
      </c>
      <c r="H2418" s="42">
        <f>_xll.qlCalendarAdvance(Calendar,$H2417,B2418,"f",FALSE)</f>
        <v>56549</v>
      </c>
      <c r="I2418" s="177">
        <f>_xll.qlInterestRateIndexValueDate(Index1M,$H2418)</f>
        <v>56551</v>
      </c>
      <c r="J2418" s="182">
        <f>IFERROR(_xll.qlIndexFixing(Index1M,$H2418,TRUE,_xll.ohTrigger(RecalcTrigger,Trigger1M)),NA())</f>
        <v>9.5733719367360748E-3</v>
      </c>
      <c r="K2418" s="44">
        <f>IFERROR(_xll.qlIndexFixing(Index3M,H2418,TRUE,_xll.ohTrigger(RecalcTrigger,Trigger3M)),NA())</f>
        <v>9.7662233422917532E-3</v>
      </c>
      <c r="L2418" s="44">
        <f>IFERROR(_xll.qlIndexFixing(Index6M,$H2418,TRUE,_xll.ohTrigger(RecalcTrigger,Trigger6M)),NA())</f>
        <v>9.9657423778684931E-3</v>
      </c>
      <c r="M2418" s="183">
        <f>IFERROR(_xll.qlIndexFixing(Index1Y,$H2418,TRUE,_xll.ohTrigger(RecalcTrigger,Trigger1Y)),NA())</f>
        <v>9.8954799882896901E-3</v>
      </c>
      <c r="N2418" s="182">
        <f>IFERROR(_xll.qlIndexFixing(ONIndex1M,I2418,TRUE,_xll.ohTrigger(RecalcTrigger,Trigger1M)),NA())</f>
        <v>9.5837067578674606E-3</v>
      </c>
      <c r="O2418" s="44">
        <f>IFERROR(_xll.qlIndexFixing(ONIndex3M,I2418,TRUE,_xll.ohTrigger(RecalcTrigger,Trigger3M)),NA())</f>
        <v>9.80485608479853E-3</v>
      </c>
      <c r="P2418" s="44">
        <f>IFERROR(_xll.qlIndexFixing(ONIndex6M,I2418,TRUE,_xll.ohTrigger(RecalcTrigger,Trigger6M)),NA())</f>
        <v>1.0047239070960501E-2</v>
      </c>
      <c r="Q2418" s="183">
        <f>IFERROR(_xll.qlIndexFixing(ONIndex1Y,I2418,TRUE,_xll.ohTrigger(RecalcTrigger,Trigger1Y)),NA())</f>
        <v>1.0067298917944001E-2</v>
      </c>
    </row>
    <row r="2419" spans="2:17" x14ac:dyDescent="0.2">
      <c r="B2419" s="39" t="s">
        <v>42</v>
      </c>
      <c r="D2419" s="42">
        <f>_xll.qlCalendarAdvance(Calendar,$D2418,B2419,"f",FALSE)</f>
        <v>56556</v>
      </c>
      <c r="E2419" s="177">
        <f>_xll.qlInterestRateIndexValueDate(IndexON,D2419)</f>
        <v>56556</v>
      </c>
      <c r="F2419" s="193">
        <f>IFERROR(_xll.qlIndexFixing(IndexON,D2419,TRUE,_xll.ohTrigger(RecalcTrigger,TriggerON)),NA())</f>
        <v>9.5638349972304582E-3</v>
      </c>
      <c r="H2419" s="42">
        <f>_xll.qlCalendarAdvance(Calendar,$H2418,B2419,"f",FALSE)</f>
        <v>56556</v>
      </c>
      <c r="I2419" s="177">
        <f>_xll.qlInterestRateIndexValueDate(Index1M,$H2419)</f>
        <v>56558</v>
      </c>
      <c r="J2419" s="182">
        <f>IFERROR(_xll.qlIndexFixing(Index1M,$H2419,TRUE,_xll.ohTrigger(RecalcTrigger,Trigger1M)),NA())</f>
        <v>9.5646603171978262E-3</v>
      </c>
      <c r="K2419" s="44">
        <f>IFERROR(_xll.qlIndexFixing(Index3M,H2419,TRUE,_xll.ohTrigger(RecalcTrigger,Trigger3M)),NA())</f>
        <v>9.7576186944661868E-3</v>
      </c>
      <c r="L2419" s="44">
        <f>IFERROR(_xll.qlIndexFixing(Index6M,$H2419,TRUE,_xll.ohTrigger(RecalcTrigger,Trigger6M)),NA())</f>
        <v>9.9574442411103272E-3</v>
      </c>
      <c r="M2419" s="183">
        <f>IFERROR(_xll.qlIndexFixing(Index1Y,$H2419,TRUE,_xll.ohTrigger(RecalcTrigger,Trigger1Y)),NA())</f>
        <v>9.8865635045415224E-3</v>
      </c>
      <c r="N2419" s="182">
        <f>IFERROR(_xll.qlIndexFixing(ONIndex1M,I2419,TRUE,_xll.ohTrigger(RecalcTrigger,Trigger1M)),NA())</f>
        <v>9.5750294827290361E-3</v>
      </c>
      <c r="O2419" s="44">
        <f>IFERROR(_xll.qlIndexFixing(ONIndex3M,I2419,TRUE,_xll.ohTrigger(RecalcTrigger,Trigger3M)),NA())</f>
        <v>9.7963702267023223E-3</v>
      </c>
      <c r="P2419" s="44">
        <f>IFERROR(_xll.qlIndexFixing(ONIndex6M,I2419,TRUE,_xll.ohTrigger(RecalcTrigger,Trigger6M)),NA())</f>
        <v>1.0038895949007198E-2</v>
      </c>
      <c r="Q2419" s="183">
        <f>IFERROR(_xll.qlIndexFixing(ONIndex1Y,I2419,TRUE,_xll.ohTrigger(RecalcTrigger,Trigger1Y)),NA())</f>
        <v>1.0058866637390196E-2</v>
      </c>
    </row>
    <row r="2420" spans="2:17" x14ac:dyDescent="0.2">
      <c r="B2420" s="39" t="s">
        <v>42</v>
      </c>
      <c r="D2420" s="42">
        <f>_xll.qlCalendarAdvance(Calendar,$D2419,B2420,"f",FALSE)</f>
        <v>56563</v>
      </c>
      <c r="E2420" s="177">
        <f>_xll.qlInterestRateIndexValueDate(IndexON,D2420)</f>
        <v>56563</v>
      </c>
      <c r="F2420" s="193">
        <f>IFERROR(_xll.qlIndexFixing(IndexON,D2420,TRUE,_xll.ohTrigger(RecalcTrigger,TriggerON)),NA())</f>
        <v>9.5552715327329452E-3</v>
      </c>
      <c r="H2420" s="42">
        <f>_xll.qlCalendarAdvance(Calendar,$H2419,B2420,"f",FALSE)</f>
        <v>56563</v>
      </c>
      <c r="I2420" s="177">
        <f>_xll.qlInterestRateIndexValueDate(Index1M,$H2420)</f>
        <v>56565</v>
      </c>
      <c r="J2420" s="182">
        <f>IFERROR(_xll.qlIndexFixing(Index1M,$H2420,TRUE,_xll.ohTrigger(RecalcTrigger,Trigger1M)),NA())</f>
        <v>9.5559321416355258E-3</v>
      </c>
      <c r="K2420" s="44">
        <f>IFERROR(_xll.qlIndexFixing(Index3M,H2420,TRUE,_xll.ohTrigger(RecalcTrigger,Trigger3M)),NA())</f>
        <v>9.7489975299108987E-3</v>
      </c>
      <c r="L2420" s="44">
        <f>IFERROR(_xll.qlIndexFixing(Index6M,$H2420,TRUE,_xll.ohTrigger(RecalcTrigger,Trigger6M)),NA())</f>
        <v>9.9486122207082285E-3</v>
      </c>
      <c r="M2420" s="183">
        <f>IFERROR(_xll.qlIndexFixing(Index1Y,$H2420,TRUE,_xll.ohTrigger(RecalcTrigger,Trigger1Y)),NA())</f>
        <v>9.8776312547506386E-3</v>
      </c>
      <c r="N2420" s="182">
        <f>IFERROR(_xll.qlIndexFixing(ONIndex1M,I2420,TRUE,_xll.ohTrigger(RecalcTrigger,Trigger1M)),NA())</f>
        <v>9.5663356782527131E-3</v>
      </c>
      <c r="O2420" s="44">
        <f>IFERROR(_xll.qlIndexFixing(ONIndex3M,I2420,TRUE,_xll.ohTrigger(RecalcTrigger,Trigger3M)),NA())</f>
        <v>9.7878679540563951E-3</v>
      </c>
      <c r="P2420" s="44">
        <f>IFERROR(_xll.qlIndexFixing(ONIndex6M,I2420,TRUE,_xll.ohTrigger(RecalcTrigger,Trigger6M)),NA())</f>
        <v>1.0030519711863306E-2</v>
      </c>
      <c r="Q2420" s="183">
        <f>IFERROR(_xll.qlIndexFixing(ONIndex1Y,I2420,TRUE,_xll.ohTrigger(RecalcTrigger,Trigger1Y)),NA())</f>
        <v>1.005041901414927E-2</v>
      </c>
    </row>
    <row r="2421" spans="2:17" x14ac:dyDescent="0.2">
      <c r="B2421" s="39" t="s">
        <v>42</v>
      </c>
      <c r="D2421" s="42">
        <f>_xll.qlCalendarAdvance(Calendar,$D2420,B2421,"f",FALSE)</f>
        <v>56570</v>
      </c>
      <c r="E2421" s="177">
        <f>_xll.qlInterestRateIndexValueDate(IndexON,D2421)</f>
        <v>56570</v>
      </c>
      <c r="F2421" s="193">
        <f>IFERROR(_xll.qlIndexFixing(IndexON,D2421,TRUE,_xll.ohTrigger(RecalcTrigger,TriggerON)),NA())</f>
        <v>9.5466928217913249E-3</v>
      </c>
      <c r="H2421" s="42">
        <f>_xll.qlCalendarAdvance(Calendar,$H2420,B2421,"f",FALSE)</f>
        <v>56570</v>
      </c>
      <c r="I2421" s="177">
        <f>_xll.qlInterestRateIndexValueDate(Index1M,$H2421)</f>
        <v>56572</v>
      </c>
      <c r="J2421" s="182">
        <f>IFERROR(_xll.qlIndexFixing(Index1M,$H2421,TRUE,_xll.ohTrigger(RecalcTrigger,Trigger1M)),NA())</f>
        <v>9.5471873980837452E-3</v>
      </c>
      <c r="K2421" s="44">
        <f>IFERROR(_xll.qlIndexFixing(Index3M,H2421,TRUE,_xll.ohTrigger(RecalcTrigger,Trigger3M)),NA())</f>
        <v>9.7403598351349409E-3</v>
      </c>
      <c r="L2421" s="44">
        <f>IFERROR(_xll.qlIndexFixing(Index6M,$H2421,TRUE,_xll.ohTrigger(RecalcTrigger,Trigger6M)),NA())</f>
        <v>9.9397463244656533E-3</v>
      </c>
      <c r="M2421" s="183">
        <f>IFERROR(_xll.qlIndexFixing(Index1Y,$H2421,TRUE,_xll.ohTrigger(RecalcTrigger,Trigger1Y)),NA())</f>
        <v>9.8686832255880808E-3</v>
      </c>
      <c r="N2421" s="182">
        <f>IFERROR(_xll.qlIndexFixing(ONIndex1M,I2421,TRUE,_xll.ohTrigger(RecalcTrigger,Trigger1M)),NA())</f>
        <v>9.5576253324480831E-3</v>
      </c>
      <c r="O2421" s="44">
        <f>IFERROR(_xll.qlIndexFixing(ONIndex3M,I2421,TRUE,_xll.ohTrigger(RecalcTrigger,Trigger3M)),NA())</f>
        <v>9.7793492535913629E-3</v>
      </c>
      <c r="P2421" s="44">
        <f>IFERROR(_xll.qlIndexFixing(ONIndex6M,I2421,TRUE,_xll.ohTrigger(RecalcTrigger,Trigger6M)),NA())</f>
        <v>1.0022110311886934E-2</v>
      </c>
      <c r="Q2421" s="183">
        <f>IFERROR(_xll.qlIndexFixing(ONIndex1Y,I2421,TRUE,_xll.ohTrigger(RecalcTrigger,Trigger1Y)),NA())</f>
        <v>1.0041956034552157E-2</v>
      </c>
    </row>
    <row r="2422" spans="2:17" x14ac:dyDescent="0.2">
      <c r="B2422" s="39" t="s">
        <v>42</v>
      </c>
      <c r="D2422" s="42">
        <f>_xll.qlCalendarAdvance(Calendar,$D2421,B2422,"f",FALSE)</f>
        <v>56577</v>
      </c>
      <c r="E2422" s="177">
        <f>_xll.qlInterestRateIndexValueDate(IndexON,D2422)</f>
        <v>56577</v>
      </c>
      <c r="F2422" s="193">
        <f>IFERROR(_xll.qlIndexFixing(IndexON,D2422,TRUE,_xll.ohTrigger(RecalcTrigger,TriggerON)),NA())</f>
        <v>9.5380988544135903E-3</v>
      </c>
      <c r="H2422" s="42">
        <f>_xll.qlCalendarAdvance(Calendar,$H2421,B2422,"f",FALSE)</f>
        <v>56577</v>
      </c>
      <c r="I2422" s="177">
        <f>_xll.qlInterestRateIndexValueDate(Index1M,$H2422)</f>
        <v>56579</v>
      </c>
      <c r="J2422" s="182">
        <f>IFERROR(_xll.qlIndexFixing(Index1M,$H2422,TRUE,_xll.ohTrigger(RecalcTrigger,Trigger1M)),NA())</f>
        <v>9.5384260745995375E-3</v>
      </c>
      <c r="K2422" s="44">
        <f>IFERROR(_xll.qlIndexFixing(Index3M,H2422,TRUE,_xll.ohTrigger(RecalcTrigger,Trigger3M)),NA())</f>
        <v>9.731705596649971E-3</v>
      </c>
      <c r="L2422" s="44">
        <f>IFERROR(_xll.qlIndexFixing(Index6M,$H2422,TRUE,_xll.ohTrigger(RecalcTrigger,Trigger6M)),NA())</f>
        <v>9.9308465050379335E-3</v>
      </c>
      <c r="M2422" s="183">
        <f>IFERROR(_xll.qlIndexFixing(Index1Y,$H2422,TRUE,_xll.ohTrigger(RecalcTrigger,Trigger1Y)),NA())</f>
        <v>9.8597194037255542E-3</v>
      </c>
      <c r="N2422" s="182">
        <f>IFERROR(_xll.qlIndexFixing(ONIndex1M,I2422,TRUE,_xll.ohTrigger(RecalcTrigger,Trigger1M)),NA())</f>
        <v>9.5488984335645455E-3</v>
      </c>
      <c r="O2422" s="44">
        <f>IFERROR(_xll.qlIndexFixing(ONIndex3M,I2422,TRUE,_xll.ohTrigger(RecalcTrigger,Trigger3M)),NA())</f>
        <v>9.7708141116381597E-3</v>
      </c>
      <c r="P2422" s="44">
        <f>IFERROR(_xll.qlIndexFixing(ONIndex6M,I2422,TRUE,_xll.ohTrigger(RecalcTrigger,Trigger6M)),NA())</f>
        <v>1.0013667701835871E-2</v>
      </c>
      <c r="Q2422" s="183">
        <f>IFERROR(_xll.qlIndexFixing(ONIndex1Y,I2422,TRUE,_xll.ohTrigger(RecalcTrigger,Trigger1Y)),NA())</f>
        <v>1.0033477685169601E-2</v>
      </c>
    </row>
    <row r="2423" spans="2:17" x14ac:dyDescent="0.2">
      <c r="B2423" s="39" t="s">
        <v>42</v>
      </c>
      <c r="D2423" s="42">
        <f>_xll.qlCalendarAdvance(Calendar,$D2422,B2423,"f",FALSE)</f>
        <v>56584</v>
      </c>
      <c r="E2423" s="177">
        <f>_xll.qlInterestRateIndexValueDate(IndexON,D2423)</f>
        <v>56584</v>
      </c>
      <c r="F2423" s="193">
        <f>IFERROR(_xll.qlIndexFixing(IndexON,D2423,TRUE,_xll.ohTrigger(RecalcTrigger,TriggerON)),NA())</f>
        <v>9.52948962068767E-3</v>
      </c>
      <c r="H2423" s="42">
        <f>_xll.qlCalendarAdvance(Calendar,$H2422,B2423,"f",FALSE)</f>
        <v>56584</v>
      </c>
      <c r="I2423" s="177">
        <f>_xll.qlInterestRateIndexValueDate(Index1M,$H2423)</f>
        <v>56586</v>
      </c>
      <c r="J2423" s="182">
        <f>IFERROR(_xll.qlIndexFixing(Index1M,$H2423,TRUE,_xll.ohTrigger(RecalcTrigger,Trigger1M)),NA())</f>
        <v>9.5296481592199722E-3</v>
      </c>
      <c r="K2423" s="44">
        <f>IFERROR(_xll.qlIndexFixing(Index3M,H2423,TRUE,_xll.ohTrigger(RecalcTrigger,Trigger3M)),NA())</f>
        <v>9.724017185535061E-3</v>
      </c>
      <c r="L2423" s="44">
        <f>IFERROR(_xll.qlIndexFixing(Index6M,$H2423,TRUE,_xll.ohTrigger(RecalcTrigger,Trigger6M)),NA())</f>
        <v>9.921399257109902E-3</v>
      </c>
      <c r="M2423" s="183">
        <f>IFERROR(_xll.qlIndexFixing(Index1Y,$H2423,TRUE,_xll.ohTrigger(RecalcTrigger,Trigger1Y)),NA())</f>
        <v>9.8507397758365138E-3</v>
      </c>
      <c r="N2423" s="182">
        <f>IFERROR(_xll.qlIndexFixing(ONIndex1M,I2423,TRUE,_xll.ohTrigger(RecalcTrigger,Trigger1M)),NA())</f>
        <v>9.5401549694518195E-3</v>
      </c>
      <c r="O2423" s="44">
        <f>IFERROR(_xll.qlIndexFixing(ONIndex3M,I2423,TRUE,_xll.ohTrigger(RecalcTrigger,Trigger3M)),NA())</f>
        <v>9.7622625147675279E-3</v>
      </c>
      <c r="P2423" s="44">
        <f>IFERROR(_xll.qlIndexFixing(ONIndex6M,I2423,TRUE,_xll.ohTrigger(RecalcTrigger,Trigger6M)),NA())</f>
        <v>1.0005191834068228E-2</v>
      </c>
      <c r="Q2423" s="183">
        <f>IFERROR(_xll.qlIndexFixing(ONIndex1Y,I2423,TRUE,_xll.ohTrigger(RecalcTrigger,Trigger1Y)),NA())</f>
        <v>1.0024983952252597E-2</v>
      </c>
    </row>
    <row r="2424" spans="2:17" x14ac:dyDescent="0.2">
      <c r="B2424" s="39" t="s">
        <v>42</v>
      </c>
      <c r="D2424" s="42">
        <f>_xll.qlCalendarAdvance(Calendar,$D2423,B2424,"f",FALSE)</f>
        <v>56591</v>
      </c>
      <c r="E2424" s="177">
        <f>_xll.qlInterestRateIndexValueDate(IndexON,D2424)</f>
        <v>56591</v>
      </c>
      <c r="F2424" s="193">
        <f>IFERROR(_xll.qlIndexFixing(IndexON,D2424,TRUE,_xll.ohTrigger(RecalcTrigger,TriggerON)),NA())</f>
        <v>9.520865110701493E-3</v>
      </c>
      <c r="H2424" s="42">
        <f>_xll.qlCalendarAdvance(Calendar,$H2423,B2424,"f",FALSE)</f>
        <v>56591</v>
      </c>
      <c r="I2424" s="177">
        <f>_xll.qlInterestRateIndexValueDate(Index1M,$H2424)</f>
        <v>56593</v>
      </c>
      <c r="J2424" s="182">
        <f>IFERROR(_xll.qlIndexFixing(Index1M,$H2424,TRUE,_xll.ohTrigger(RecalcTrigger,Trigger1M)),NA())</f>
        <v>9.5208536399921107E-3</v>
      </c>
      <c r="K2424" s="44">
        <f>IFERROR(_xll.qlIndexFixing(Index3M,H2424,TRUE,_xll.ohTrigger(RecalcTrigger,Trigger3M)),NA())</f>
        <v>9.7153326598249379E-3</v>
      </c>
      <c r="L2424" s="44">
        <f>IFERROR(_xll.qlIndexFixing(Index6M,$H2424,TRUE,_xll.ohTrigger(RecalcTrigger,Trigger6M)),NA())</f>
        <v>9.912428756435757E-3</v>
      </c>
      <c r="M2424" s="183">
        <f>IFERROR(_xll.qlIndexFixing(Index1Y,$H2424,TRUE,_xll.ohTrigger(RecalcTrigger,Trigger1Y)),NA())</f>
        <v>9.8417443285946302E-3</v>
      </c>
      <c r="N2424" s="182">
        <f>IFERROR(_xll.qlIndexFixing(ONIndex1M,I2424,TRUE,_xll.ohTrigger(RecalcTrigger,Trigger1M)),NA())</f>
        <v>9.5313949280395605E-3</v>
      </c>
      <c r="O2424" s="44">
        <f>IFERROR(_xll.qlIndexFixing(ONIndex3M,I2424,TRUE,_xll.ohTrigger(RecalcTrigger,Trigger3M)),NA())</f>
        <v>9.7536944491505295E-3</v>
      </c>
      <c r="P2424" s="44">
        <f>IFERROR(_xll.qlIndexFixing(ONIndex6M,I2424,TRUE,_xll.ohTrigger(RecalcTrigger,Trigger6M)),NA())</f>
        <v>9.9966826608621773E-3</v>
      </c>
      <c r="Q2424" s="183">
        <f>IFERROR(_xll.qlIndexFixing(ONIndex1Y,I2424,TRUE,_xll.ohTrigger(RecalcTrigger,Trigger1Y)),NA())</f>
        <v>1.0016474822212018E-2</v>
      </c>
    </row>
    <row r="2425" spans="2:17" x14ac:dyDescent="0.2">
      <c r="B2425" s="39" t="s">
        <v>42</v>
      </c>
      <c r="D2425" s="42">
        <f>_xll.qlCalendarAdvance(Calendar,$D2424,B2425,"f",FALSE)</f>
        <v>56598</v>
      </c>
      <c r="E2425" s="177">
        <f>_xll.qlInterestRateIndexValueDate(IndexON,D2425)</f>
        <v>56598</v>
      </c>
      <c r="F2425" s="193">
        <f>IFERROR(_xll.qlIndexFixing(IndexON,D2425,TRUE,_xll.ohTrigger(RecalcTrigger,TriggerON)),NA())</f>
        <v>9.512225314542988E-3</v>
      </c>
      <c r="H2425" s="42">
        <f>_xll.qlCalendarAdvance(Calendar,$H2424,B2425,"f",FALSE)</f>
        <v>56598</v>
      </c>
      <c r="I2425" s="177">
        <f>_xll.qlInterestRateIndexValueDate(Index1M,$H2425)</f>
        <v>56600</v>
      </c>
      <c r="J2425" s="182">
        <f>IFERROR(_xll.qlIndexFixing(Index1M,$H2425,TRUE,_xll.ohTrigger(RecalcTrigger,Trigger1M)),NA())</f>
        <v>9.5120425049605162E-3</v>
      </c>
      <c r="K2425" s="44">
        <f>IFERROR(_xll.qlIndexFixing(Index3M,H2425,TRUE,_xll.ohTrigger(RecalcTrigger,Trigger3M)),NA())</f>
        <v>9.706631552341527E-3</v>
      </c>
      <c r="L2425" s="44">
        <f>IFERROR(_xll.qlIndexFixing(Index6M,$H2425,TRUE,_xll.ohTrigger(RecalcTrigger,Trigger6M)),NA())</f>
        <v>9.9034241864660952E-3</v>
      </c>
      <c r="M2425" s="183">
        <f>IFERROR(_xll.qlIndexFixing(Index1Y,$H2425,TRUE,_xll.ohTrigger(RecalcTrigger,Trigger1Y)),NA())</f>
        <v>9.8327330486762069E-3</v>
      </c>
      <c r="N2425" s="182">
        <f>IFERROR(_xll.qlIndexFixing(ONIndex1M,I2425,TRUE,_xll.ohTrigger(RecalcTrigger,Trigger1M)),NA())</f>
        <v>9.5226182976571039E-3</v>
      </c>
      <c r="O2425" s="44">
        <f>IFERROR(_xll.qlIndexFixing(ONIndex3M,I2425,TRUE,_xll.ohTrigger(RecalcTrigger,Trigger3M)),NA())</f>
        <v>9.7451099014378428E-3</v>
      </c>
      <c r="P2425" s="44">
        <f>IFERROR(_xll.qlIndexFixing(ONIndex6M,I2425,TRUE,_xll.ohTrigger(RecalcTrigger,Trigger6M)),NA())</f>
        <v>9.9881401348156373E-3</v>
      </c>
      <c r="Q2425" s="183">
        <f>IFERROR(_xll.qlIndexFixing(ONIndex1Y,I2425,TRUE,_xll.ohTrigger(RecalcTrigger,Trigger1Y)),NA())</f>
        <v>1.0007950281378797E-2</v>
      </c>
    </row>
    <row r="2426" spans="2:17" x14ac:dyDescent="0.2">
      <c r="B2426" s="39" t="s">
        <v>42</v>
      </c>
      <c r="D2426" s="42">
        <f>_xll.qlCalendarAdvance(Calendar,$D2425,B2426,"f",FALSE)</f>
        <v>56605</v>
      </c>
      <c r="E2426" s="177">
        <f>_xll.qlInterestRateIndexValueDate(IndexON,D2426)</f>
        <v>56605</v>
      </c>
      <c r="F2426" s="193">
        <f>IFERROR(_xll.qlIndexFixing(IndexON,D2426,TRUE,_xll.ohTrigger(RecalcTrigger,TriggerON)),NA())</f>
        <v>9.5035702222201479E-3</v>
      </c>
      <c r="H2426" s="42">
        <f>_xll.qlCalendarAdvance(Calendar,$H2425,B2426,"f",FALSE)</f>
        <v>56605</v>
      </c>
      <c r="I2426" s="177">
        <f>_xll.qlInterestRateIndexValueDate(Index1M,$H2426)</f>
        <v>56607</v>
      </c>
      <c r="J2426" s="182">
        <f>IFERROR(_xll.qlIndexFixing(Index1M,$H2426,TRUE,_xll.ohTrigger(RecalcTrigger,Trigger1M)),NA())</f>
        <v>9.5032147421697521E-3</v>
      </c>
      <c r="K2426" s="44">
        <f>IFERROR(_xll.qlIndexFixing(Index3M,H2426,TRUE,_xll.ohTrigger(RecalcTrigger,Trigger3M)),NA())</f>
        <v>9.697913849597839E-3</v>
      </c>
      <c r="L2426" s="44">
        <f>IFERROR(_xll.qlIndexFixing(Index6M,$H2426,TRUE,_xll.ohTrigger(RecalcTrigger,Trigger6M)),NA())</f>
        <v>9.8943854998677899E-3</v>
      </c>
      <c r="M2426" s="183">
        <f>IFERROR(_xll.qlIndexFixing(Index1Y,$H2426,TRUE,_xll.ohTrigger(RecalcTrigger,Trigger1Y)),NA())</f>
        <v>9.8237059227577663E-3</v>
      </c>
      <c r="N2426" s="182">
        <f>IFERROR(_xll.qlIndexFixing(ONIndex1M,I2426,TRUE,_xll.ohTrigger(RecalcTrigger,Trigger1M)),NA())</f>
        <v>9.5125675341556359E-3</v>
      </c>
      <c r="O2426" s="44">
        <f>IFERROR(_xll.qlIndexFixing(ONIndex3M,I2426,TRUE,_xll.ohTrigger(RecalcTrigger,Trigger3M)),NA())</f>
        <v>9.7352787902327265E-3</v>
      </c>
      <c r="P2426" s="44">
        <f>IFERROR(_xll.qlIndexFixing(ONIndex6M,I2426,TRUE,_xll.ohTrigger(RecalcTrigger,Trigger6M)),NA())</f>
        <v>9.9783363464744923E-3</v>
      </c>
      <c r="Q2426" s="183">
        <f>IFERROR(_xll.qlIndexFixing(ONIndex1Y,I2426,TRUE,_xll.ohTrigger(RecalcTrigger,Trigger1Y)),NA())</f>
        <v>9.9981890612266255E-3</v>
      </c>
    </row>
    <row r="2427" spans="2:17" x14ac:dyDescent="0.2">
      <c r="B2427" s="39" t="s">
        <v>42</v>
      </c>
      <c r="D2427" s="42">
        <f>_xll.qlCalendarAdvance(Calendar,$D2426,B2427,"f",FALSE)</f>
        <v>56612</v>
      </c>
      <c r="E2427" s="177">
        <f>_xll.qlInterestRateIndexValueDate(IndexON,D2427)</f>
        <v>56612</v>
      </c>
      <c r="F2427" s="193">
        <f>IFERROR(_xll.qlIndexFixing(IndexON,D2427,TRUE,_xll.ohTrigger(RecalcTrigger,TriggerON)),NA())</f>
        <v>9.4948998239008375E-3</v>
      </c>
      <c r="H2427" s="42">
        <f>_xll.qlCalendarAdvance(Calendar,$H2426,B2427,"f",FALSE)</f>
        <v>56612</v>
      </c>
      <c r="I2427" s="177">
        <f>_xll.qlInterestRateIndexValueDate(Index1M,$H2427)</f>
        <v>56614</v>
      </c>
      <c r="J2427" s="182">
        <f>IFERROR(_xll.qlIndexFixing(Index1M,$H2427,TRUE,_xll.ohTrigger(RecalcTrigger,Trigger1M)),NA())</f>
        <v>9.4958939312379757E-3</v>
      </c>
      <c r="K2427" s="44">
        <f>IFERROR(_xll.qlIndexFixing(Index3M,H2427,TRUE,_xll.ohTrigger(RecalcTrigger,Trigger3M)),NA())</f>
        <v>9.6891795381051082E-3</v>
      </c>
      <c r="L2427" s="44">
        <f>IFERROR(_xll.qlIndexFixing(Index6M,$H2427,TRUE,_xll.ohTrigger(RecalcTrigger,Trigger6M)),NA())</f>
        <v>9.8858369032574622E-3</v>
      </c>
      <c r="M2427" s="183">
        <f>IFERROR(_xll.qlIndexFixing(Index1Y,$H2427,TRUE,_xll.ohTrigger(RecalcTrigger,Trigger1Y)),NA())</f>
        <v>9.8146629375173589E-3</v>
      </c>
      <c r="N2427" s="182">
        <f>IFERROR(_xll.qlIndexFixing(ONIndex1M,I2427,TRUE,_xll.ohTrigger(RecalcTrigger,Trigger1M)),NA())</f>
        <v>9.503755315121154E-3</v>
      </c>
      <c r="O2427" s="44">
        <f>IFERROR(_xll.qlIndexFixing(ONIndex3M,I2427,TRUE,_xll.ohTrigger(RecalcTrigger,Trigger3M)),NA())</f>
        <v>9.7266588778488483E-3</v>
      </c>
      <c r="P2427" s="44">
        <f>IFERROR(_xll.qlIndexFixing(ONIndex6M,I2427,TRUE,_xll.ohTrigger(RecalcTrigger,Trigger6M)),NA())</f>
        <v>9.969722189806518E-3</v>
      </c>
      <c r="Q2427" s="183">
        <f>IFERROR(_xll.qlIndexFixing(ONIndex1Y,I2427,TRUE,_xll.ohTrigger(RecalcTrigger,Trigger1Y)),NA())</f>
        <v>9.9896314515657281E-3</v>
      </c>
    </row>
    <row r="2428" spans="2:17" x14ac:dyDescent="0.2">
      <c r="B2428" s="39" t="s">
        <v>42</v>
      </c>
      <c r="D2428" s="42">
        <f>_xll.qlCalendarAdvance(Calendar,$D2427,B2428,"f",FALSE)</f>
        <v>56619</v>
      </c>
      <c r="E2428" s="177">
        <f>_xll.qlInterestRateIndexValueDate(IndexON,D2428)</f>
        <v>56619</v>
      </c>
      <c r="F2428" s="193">
        <f>IFERROR(_xll.qlIndexFixing(IndexON,D2428,TRUE,_xll.ohTrigger(RecalcTrigger,TriggerON)),NA())</f>
        <v>9.4862141098328578E-3</v>
      </c>
      <c r="H2428" s="42">
        <f>_xll.qlCalendarAdvance(Calendar,$H2427,B2428,"f",FALSE)</f>
        <v>56619</v>
      </c>
      <c r="I2428" s="177">
        <f>_xll.qlInterestRateIndexValueDate(Index1M,$H2428)</f>
        <v>56621</v>
      </c>
      <c r="J2428" s="182">
        <f>IFERROR(_xll.qlIndexFixing(Index1M,$H2428,TRUE,_xll.ohTrigger(RecalcTrigger,Trigger1M)),NA())</f>
        <v>9.4855092854964629E-3</v>
      </c>
      <c r="K2428" s="44">
        <f>IFERROR(_xll.qlIndexFixing(Index3M,H2428,TRUE,_xll.ohTrigger(RecalcTrigger,Trigger3M)),NA())</f>
        <v>9.6804286043727927E-3</v>
      </c>
      <c r="L2428" s="44">
        <f>IFERROR(_xll.qlIndexFixing(Index6M,$H2428,TRUE,_xll.ohTrigger(RecalcTrigger,Trigger6M)),NA())</f>
        <v>9.8767325506349413E-3</v>
      </c>
      <c r="M2428" s="183">
        <f>IFERROR(_xll.qlIndexFixing(Index1Y,$H2428,TRUE,_xll.ohTrigger(RecalcTrigger,Trigger1Y)),NA())</f>
        <v>9.8056040796347926E-3</v>
      </c>
      <c r="N2428" s="182">
        <f>IFERROR(_xll.qlIndexFixing(ONIndex1M,I2428,TRUE,_xll.ohTrigger(RecalcTrigger,Trigger1M)),NA())</f>
        <v>9.4961887512656773E-3</v>
      </c>
      <c r="O2428" s="44">
        <f>IFERROR(_xll.qlIndexFixing(ONIndex3M,I2428,TRUE,_xll.ohTrigger(RecalcTrigger,Trigger3M)),NA())</f>
        <v>9.7192572297544189E-3</v>
      </c>
      <c r="P2428" s="44">
        <f>IFERROR(_xll.qlIndexFixing(ONIndex6M,I2428,TRUE,_xll.ohTrigger(RecalcTrigger,Trigger6M)),NA())</f>
        <v>9.9623119636937929E-3</v>
      </c>
      <c r="Q2428" s="183">
        <f>IFERROR(_xll.qlIndexFixing(ONIndex1Y,I2428,TRUE,_xll.ohTrigger(RecalcTrigger,Trigger1Y)),NA())</f>
        <v>9.9822840583119188E-3</v>
      </c>
    </row>
    <row r="2429" spans="2:17" x14ac:dyDescent="0.2">
      <c r="B2429" s="39" t="s">
        <v>42</v>
      </c>
      <c r="D2429" s="42">
        <f>_xll.qlCalendarAdvance(Calendar,$D2428,B2429,"f",FALSE)</f>
        <v>56626</v>
      </c>
      <c r="E2429" s="177">
        <f>_xll.qlInterestRateIndexValueDate(IndexON,D2429)</f>
        <v>56626</v>
      </c>
      <c r="F2429" s="193">
        <f>IFERROR(_xll.qlIndexFixing(IndexON,D2429,TRUE,_xll.ohTrigger(RecalcTrigger,TriggerON)),NA())</f>
        <v>9.4775130699442656E-3</v>
      </c>
      <c r="H2429" s="42">
        <f>_xll.qlCalendarAdvance(Calendar,$H2428,B2429,"f",FALSE)</f>
        <v>56626</v>
      </c>
      <c r="I2429" s="177">
        <f>_xll.qlInterestRateIndexValueDate(Index1M,$H2429)</f>
        <v>56628</v>
      </c>
      <c r="J2429" s="182">
        <f>IFERROR(_xll.qlIndexFixing(Index1M,$H2429,TRUE,_xll.ohTrigger(RecalcTrigger,Trigger1M)),NA())</f>
        <v>9.4766315677005664E-3</v>
      </c>
      <c r="K2429" s="44">
        <f>IFERROR(_xll.qlIndexFixing(Index3M,H2429,TRUE,_xll.ohTrigger(RecalcTrigger,Trigger3M)),NA())</f>
        <v>9.6716610349147913E-3</v>
      </c>
      <c r="L2429" s="44">
        <f>IFERROR(_xll.qlIndexFixing(Index6M,$H2429,TRUE,_xll.ohTrigger(RecalcTrigger,Trigger6M)),NA())</f>
        <v>9.8675939434901081E-3</v>
      </c>
      <c r="M2429" s="183">
        <f>IFERROR(_xll.qlIndexFixing(Index1Y,$H2429,TRUE,_xll.ohTrigger(RecalcTrigger,Trigger1Y)),NA())</f>
        <v>9.7965293357903105E-3</v>
      </c>
      <c r="N2429" s="182">
        <f>IFERROR(_xll.qlIndexFixing(ONIndex1M,I2429,TRUE,_xll.ohTrigger(RecalcTrigger,Trigger1M)),NA())</f>
        <v>9.4873456442989834E-3</v>
      </c>
      <c r="O2429" s="44">
        <f>IFERROR(_xll.qlIndexFixing(ONIndex3M,I2429,TRUE,_xll.ohTrigger(RecalcTrigger,Trigger3M)),NA())</f>
        <v>9.7106066176877448E-3</v>
      </c>
      <c r="P2429" s="44">
        <f>IFERROR(_xll.qlIndexFixing(ONIndex6M,I2429,TRUE,_xll.ohTrigger(RecalcTrigger,Trigger6M)),NA())</f>
        <v>9.9536355504259433E-3</v>
      </c>
      <c r="Q2429" s="183">
        <f>IFERROR(_xll.qlIndexFixing(ONIndex1Y,I2429,TRUE,_xll.ohTrigger(RecalcTrigger,Trigger1Y)),NA())</f>
        <v>9.9736977383368952E-3</v>
      </c>
    </row>
    <row r="2430" spans="2:17" x14ac:dyDescent="0.2">
      <c r="B2430" s="39" t="s">
        <v>42</v>
      </c>
      <c r="D2430" s="42">
        <f>_xll.qlCalendarAdvance(Calendar,$D2429,B2430,"f",FALSE)</f>
        <v>56633</v>
      </c>
      <c r="E2430" s="177">
        <f>_xll.qlInterestRateIndexValueDate(IndexON,D2430)</f>
        <v>56633</v>
      </c>
      <c r="F2430" s="193">
        <f>IFERROR(_xll.qlIndexFixing(IndexON,D2430,TRUE,_xll.ohTrigger(RecalcTrigger,TriggerON)),NA())</f>
        <v>9.4687966943229895E-3</v>
      </c>
      <c r="H2430" s="42">
        <f>_xll.qlCalendarAdvance(Calendar,$H2429,B2430,"f",FALSE)</f>
        <v>56633</v>
      </c>
      <c r="I2430" s="177">
        <f>_xll.qlInterestRateIndexValueDate(Index1M,$H2430)</f>
        <v>56635</v>
      </c>
      <c r="J2430" s="182">
        <f>IFERROR(_xll.qlIndexFixing(Index1M,$H2430,TRUE,_xll.ohTrigger(RecalcTrigger,Trigger1M)),NA())</f>
        <v>9.4677371743287497E-3</v>
      </c>
      <c r="K2430" s="44">
        <f>IFERROR(_xll.qlIndexFixing(Index3M,H2430,TRUE,_xll.ohTrigger(RecalcTrigger,Trigger3M)),NA())</f>
        <v>9.6628768162414502E-3</v>
      </c>
      <c r="L2430" s="44">
        <f>IFERROR(_xll.qlIndexFixing(Index6M,$H2430,TRUE,_xll.ohTrigger(RecalcTrigger,Trigger6M)),NA())</f>
        <v>9.858421034498608E-3</v>
      </c>
      <c r="M2430" s="183">
        <f>IFERROR(_xll.qlIndexFixing(Index1Y,$H2430,TRUE,_xll.ohTrigger(RecalcTrigger,Trigger1Y)),NA())</f>
        <v>9.787438692665908E-3</v>
      </c>
      <c r="N2430" s="182">
        <f>IFERROR(_xll.qlIndexFixing(ONIndex1M,I2430,TRUE,_xll.ohTrigger(RecalcTrigger,Trigger1M)),NA())</f>
        <v>9.4784858882501766E-3</v>
      </c>
      <c r="O2430" s="44">
        <f>IFERROR(_xll.qlIndexFixing(ONIndex3M,I2430,TRUE,_xll.ohTrigger(RecalcTrigger,Trigger3M)),NA())</f>
        <v>9.7019394558994776E-3</v>
      </c>
      <c r="P2430" s="44">
        <f>IFERROR(_xll.qlIndexFixing(ONIndex6M,I2430,TRUE,_xll.ohTrigger(RecalcTrigger,Trigger6M)),NA())</f>
        <v>9.9449255465877684E-3</v>
      </c>
      <c r="Q2430" s="183">
        <f>IFERROR(_xll.qlIndexFixing(ONIndex1Y,I2430,TRUE,_xll.ohTrigger(RecalcTrigger,Trigger1Y)),NA())</f>
        <v>9.9650959395436445E-3</v>
      </c>
    </row>
    <row r="2431" spans="2:17" x14ac:dyDescent="0.2">
      <c r="B2431" s="39" t="s">
        <v>42</v>
      </c>
      <c r="D2431" s="42">
        <f>_xll.qlCalendarAdvance(Calendar,$D2430,B2431,"f",FALSE)</f>
        <v>56640</v>
      </c>
      <c r="E2431" s="177">
        <f>_xll.qlInterestRateIndexValueDate(IndexON,D2431)</f>
        <v>56640</v>
      </c>
      <c r="F2431" s="193">
        <f>IFERROR(_xll.qlIndexFixing(IndexON,D2431,TRUE,_xll.ohTrigger(RecalcTrigger,TriggerON)),NA())</f>
        <v>9.4600649729770225E-3</v>
      </c>
      <c r="H2431" s="42">
        <f>_xll.qlCalendarAdvance(Calendar,$H2430,B2431,"f",FALSE)</f>
        <v>56640</v>
      </c>
      <c r="I2431" s="177">
        <f>_xll.qlInterestRateIndexValueDate(Index1M,$H2431)</f>
        <v>56642</v>
      </c>
      <c r="J2431" s="182">
        <f>IFERROR(_xll.qlIndexFixing(Index1M,$H2431,TRUE,_xll.ohTrigger(RecalcTrigger,Trigger1M)),NA())</f>
        <v>9.4603667898436935E-3</v>
      </c>
      <c r="K2431" s="44">
        <f>IFERROR(_xll.qlIndexFixing(Index3M,H2431,TRUE,_xll.ohTrigger(RecalcTrigger,Trigger3M)),NA())</f>
        <v>9.6540759348666683E-3</v>
      </c>
      <c r="L2431" s="44">
        <f>IFERROR(_xll.qlIndexFixing(Index6M,$H2431,TRUE,_xll.ohTrigger(RecalcTrigger,Trigger6M)),NA())</f>
        <v>9.8492137763413878E-3</v>
      </c>
      <c r="M2431" s="183">
        <f>IFERROR(_xll.qlIndexFixing(Index1Y,$H2431,TRUE,_xll.ohTrigger(RecalcTrigger,Trigger1Y)),NA())</f>
        <v>9.7783321369448954E-3</v>
      </c>
      <c r="N2431" s="182">
        <f>IFERROR(_xll.qlIndexFixing(ONIndex1M,I2431,TRUE,_xll.ohTrigger(RecalcTrigger,Trigger1M)),NA())</f>
        <v>9.4696094711288481E-3</v>
      </c>
      <c r="O2431" s="44">
        <f>IFERROR(_xll.qlIndexFixing(ONIndex3M,I2431,TRUE,_xll.ohTrigger(RecalcTrigger,Trigger3M)),NA())</f>
        <v>9.6932557304008071E-3</v>
      </c>
      <c r="P2431" s="44">
        <f>IFERROR(_xll.qlIndexFixing(ONIndex6M,I2431,TRUE,_xll.ohTrigger(RecalcTrigger,Trigger6M)),NA())</f>
        <v>9.9361819044574418E-3</v>
      </c>
      <c r="Q2431" s="183">
        <f>IFERROR(_xll.qlIndexFixing(ONIndex1Y,I2431,TRUE,_xll.ohTrigger(RecalcTrigger,Trigger1Y)),NA())</f>
        <v>9.9564786483430368E-3</v>
      </c>
    </row>
    <row r="2432" spans="2:17" x14ac:dyDescent="0.2">
      <c r="B2432" s="39" t="s">
        <v>42</v>
      </c>
      <c r="D2432" s="42">
        <f>_xll.qlCalendarAdvance(Calendar,$D2431,B2432,"f",FALSE)</f>
        <v>56647</v>
      </c>
      <c r="E2432" s="177">
        <f>_xll.qlInterestRateIndexValueDate(IndexON,D2432)</f>
        <v>56647</v>
      </c>
      <c r="F2432" s="193">
        <f>IFERROR(_xll.qlIndexFixing(IndexON,D2432,TRUE,_xll.ohTrigger(RecalcTrigger,TriggerON)),NA())</f>
        <v>9.4513178960742295E-3</v>
      </c>
      <c r="H2432" s="42">
        <f>_xll.qlCalendarAdvance(Calendar,$H2431,B2432,"f",FALSE)</f>
        <v>56647</v>
      </c>
      <c r="I2432" s="177">
        <f>_xll.qlInterestRateIndexValueDate(Index1M,$H2432)</f>
        <v>56649</v>
      </c>
      <c r="J2432" s="182">
        <f>IFERROR(_xll.qlIndexFixing(Index1M,$H2432,TRUE,_xll.ohTrigger(RecalcTrigger,Trigger1M)),NA())</f>
        <v>9.4519579970179079E-3</v>
      </c>
      <c r="K2432" s="44">
        <f>IFERROR(_xll.qlIndexFixing(Index3M,H2432,TRUE,_xll.ohTrigger(RecalcTrigger,Trigger3M)),NA())</f>
        <v>9.6457621775359395E-3</v>
      </c>
      <c r="L2432" s="44">
        <f>IFERROR(_xll.qlIndexFixing(Index6M,$H2432,TRUE,_xll.ohTrigger(RecalcTrigger,Trigger6M)),NA())</f>
        <v>9.8399721216993891E-3</v>
      </c>
      <c r="M2432" s="183">
        <f>IFERROR(_xll.qlIndexFixing(Index1Y,$H2432,TRUE,_xll.ohTrigger(RecalcTrigger,Trigger1Y)),NA())</f>
        <v>9.7692096553118959E-3</v>
      </c>
      <c r="N2432" s="182">
        <f>IFERROR(_xll.qlIndexFixing(ONIndex1M,I2432,TRUE,_xll.ohTrigger(RecalcTrigger,Trigger1M)),NA())</f>
        <v>9.4607163808646533E-3</v>
      </c>
      <c r="O2432" s="44">
        <f>IFERROR(_xll.qlIndexFixing(ONIndex3M,I2432,TRUE,_xll.ohTrigger(RecalcTrigger,Trigger3M)),NA())</f>
        <v>9.6845554276825396E-3</v>
      </c>
      <c r="P2432" s="44">
        <f>IFERROR(_xll.qlIndexFixing(ONIndex6M,I2432,TRUE,_xll.ohTrigger(RecalcTrigger,Trigger6M)),NA())</f>
        <v>9.9274045767128172E-3</v>
      </c>
      <c r="Q2432" s="183">
        <f>IFERROR(_xll.qlIndexFixing(ONIndex1Y,I2432,TRUE,_xll.ohTrigger(RecalcTrigger,Trigger1Y)),NA())</f>
        <v>9.947845850906134E-3</v>
      </c>
    </row>
    <row r="2433" spans="2:17" x14ac:dyDescent="0.2">
      <c r="B2433" s="39" t="s">
        <v>42</v>
      </c>
      <c r="D2433" s="42">
        <f>_xll.qlCalendarAdvance(Calendar,$D2432,B2433,"f",FALSE)</f>
        <v>56654</v>
      </c>
      <c r="E2433" s="177">
        <f>_xll.qlInterestRateIndexValueDate(IndexON,D2433)</f>
        <v>56654</v>
      </c>
      <c r="F2433" s="193">
        <f>IFERROR(_xll.qlIndexFixing(IndexON,D2433,TRUE,_xll.ohTrigger(RecalcTrigger,TriggerON)),NA())</f>
        <v>9.4425554539423473E-3</v>
      </c>
      <c r="H2433" s="42">
        <f>_xll.qlCalendarAdvance(Calendar,$H2432,B2433,"f",FALSE)</f>
        <v>56654</v>
      </c>
      <c r="I2433" s="177">
        <f>_xll.qlInterestRateIndexValueDate(Index1M,$H2433)</f>
        <v>56656</v>
      </c>
      <c r="J2433" s="182">
        <f>IFERROR(_xll.qlIndexFixing(Index1M,$H2433,TRUE,_xll.ohTrigger(RecalcTrigger,Trigger1M)),NA())</f>
        <v>9.4430192215809242E-3</v>
      </c>
      <c r="K2433" s="44">
        <f>IFERROR(_xll.qlIndexFixing(Index3M,H2433,TRUE,_xll.ohTrigger(RecalcTrigger,Trigger3M)),NA())</f>
        <v>9.6369293612023101E-3</v>
      </c>
      <c r="L2433" s="44">
        <f>IFERROR(_xll.qlIndexFixing(Index6M,$H2433,TRUE,_xll.ohTrigger(RecalcTrigger,Trigger6M)),NA())</f>
        <v>9.8306960232566517E-3</v>
      </c>
      <c r="M2433" s="183">
        <f>IFERROR(_xll.qlIndexFixing(Index1Y,$H2433,TRUE,_xll.ohTrigger(RecalcTrigger,Trigger1Y)),NA())</f>
        <v>9.7600712344519721E-3</v>
      </c>
      <c r="N2433" s="182">
        <f>IFERROR(_xll.qlIndexFixing(ONIndex1M,I2433,TRUE,_xll.ohTrigger(RecalcTrigger,Trigger1M)),NA())</f>
        <v>9.4518066057069916E-3</v>
      </c>
      <c r="O2433" s="44">
        <f>IFERROR(_xll.qlIndexFixing(ONIndex3M,I2433,TRUE,_xll.ohTrigger(RecalcTrigger,Trigger3M)),NA())</f>
        <v>9.6758385344752895E-3</v>
      </c>
      <c r="P2433" s="44">
        <f>IFERROR(_xll.qlIndexFixing(ONIndex6M,I2433,TRUE,_xll.ohTrigger(RecalcTrigger,Trigger6M)),NA())</f>
        <v>9.91859351539226E-3</v>
      </c>
      <c r="Q2433" s="183">
        <f>IFERROR(_xll.qlIndexFixing(ONIndex1Y,I2433,TRUE,_xll.ohTrigger(RecalcTrigger,Trigger1Y)),NA())</f>
        <v>9.9391975339635508E-3</v>
      </c>
    </row>
    <row r="2434" spans="2:17" x14ac:dyDescent="0.2">
      <c r="B2434" s="39" t="s">
        <v>42</v>
      </c>
      <c r="D2434" s="42">
        <f>_xll.qlCalendarAdvance(Calendar,$D2433,B2434,"f",FALSE)</f>
        <v>56661</v>
      </c>
      <c r="E2434" s="177">
        <f>_xll.qlInterestRateIndexValueDate(IndexON,D2434)</f>
        <v>56661</v>
      </c>
      <c r="F2434" s="193">
        <f>IFERROR(_xll.qlIndexFixing(IndexON,D2434,TRUE,_xll.ohTrigger(RecalcTrigger,TriggerON)),NA())</f>
        <v>9.4337776362696246E-3</v>
      </c>
      <c r="H2434" s="42">
        <f>_xll.qlCalendarAdvance(Calendar,$H2433,B2434,"f",FALSE)</f>
        <v>56661</v>
      </c>
      <c r="I2434" s="177">
        <f>_xll.qlInterestRateIndexValueDate(Index1M,$H2434)</f>
        <v>56663</v>
      </c>
      <c r="J2434" s="182">
        <f>IFERROR(_xll.qlIndexFixing(Index1M,$H2434,TRUE,_xll.ohTrigger(RecalcTrigger,Trigger1M)),NA())</f>
        <v>9.4340637270292783E-3</v>
      </c>
      <c r="K2434" s="44">
        <f>IFERROR(_xll.qlIndexFixing(Index3M,H2434,TRUE,_xll.ohTrigger(RecalcTrigger,Trigger3M)),NA())</f>
        <v>9.6280798429003323E-3</v>
      </c>
      <c r="L2434" s="44">
        <f>IFERROR(_xll.qlIndexFixing(Index6M,$H2434,TRUE,_xll.ohTrigger(RecalcTrigger,Trigger6M)),NA())</f>
        <v>9.8213854336998609E-3</v>
      </c>
      <c r="M2434" s="183">
        <f>IFERROR(_xll.qlIndexFixing(Index1Y,$H2434,TRUE,_xll.ohTrigger(RecalcTrigger,Trigger1Y)),NA())</f>
        <v>9.7509168610523753E-3</v>
      </c>
      <c r="N2434" s="182">
        <f>IFERROR(_xll.qlIndexFixing(ONIndex1M,I2434,TRUE,_xll.ohTrigger(RecalcTrigger,Trigger1M)),NA())</f>
        <v>9.4428801335055823E-3</v>
      </c>
      <c r="O2434" s="44">
        <f>IFERROR(_xll.qlIndexFixing(ONIndex3M,I2434,TRUE,_xll.ohTrigger(RecalcTrigger,Trigger3M)),NA())</f>
        <v>9.6671050370300549E-3</v>
      </c>
      <c r="P2434" s="44">
        <f>IFERROR(_xll.qlIndexFixing(ONIndex6M,I2434,TRUE,_xll.ohTrigger(RecalcTrigger,Trigger6M)),NA())</f>
        <v>9.9097486733334961E-3</v>
      </c>
      <c r="Q2434" s="183">
        <f>IFERROR(_xll.qlIndexFixing(ONIndex1Y,I2434,TRUE,_xll.ohTrigger(RecalcTrigger,Trigger1Y)),NA())</f>
        <v>9.9305336835264768E-3</v>
      </c>
    </row>
    <row r="2435" spans="2:17" x14ac:dyDescent="0.2">
      <c r="B2435" s="39" t="s">
        <v>42</v>
      </c>
      <c r="D2435" s="42">
        <f>_xll.qlCalendarAdvance(Calendar,$D2434,B2435,"f",FALSE)</f>
        <v>56668</v>
      </c>
      <c r="E2435" s="177">
        <f>_xll.qlInterestRateIndexValueDate(IndexON,D2435)</f>
        <v>56668</v>
      </c>
      <c r="F2435" s="193">
        <f>IFERROR(_xll.qlIndexFixing(IndexON,D2435,TRUE,_xll.ohTrigger(RecalcTrigger,TriggerON)),NA())</f>
        <v>9.4249844334637345E-3</v>
      </c>
      <c r="H2435" s="42">
        <f>_xll.qlCalendarAdvance(Calendar,$H2434,B2435,"f",FALSE)</f>
        <v>56668</v>
      </c>
      <c r="I2435" s="177">
        <f>_xll.qlInterestRateIndexValueDate(Index1M,$H2435)</f>
        <v>56670</v>
      </c>
      <c r="J2435" s="182">
        <f>IFERROR(_xll.qlIndexFixing(Index1M,$H2435,TRUE,_xll.ohTrigger(RecalcTrigger,Trigger1M)),NA())</f>
        <v>9.4250915014068171E-3</v>
      </c>
      <c r="K2435" s="44">
        <f>IFERROR(_xll.qlIndexFixing(Index3M,H2435,TRUE,_xll.ohTrigger(RecalcTrigger,Trigger3M)),NA())</f>
        <v>9.6192136091396759E-3</v>
      </c>
      <c r="L2435" s="44">
        <f>IFERROR(_xll.qlIndexFixing(Index6M,$H2435,TRUE,_xll.ohTrigger(RecalcTrigger,Trigger6M)),NA())</f>
        <v>9.812040305720561E-3</v>
      </c>
      <c r="M2435" s="183">
        <f>IFERROR(_xll.qlIndexFixing(Index1Y,$H2435,TRUE,_xll.ohTrigger(RecalcTrigger,Trigger1Y)),NA())</f>
        <v>9.7417465218016721E-3</v>
      </c>
      <c r="N2435" s="182">
        <f>IFERROR(_xll.qlIndexFixing(ONIndex1M,I2435,TRUE,_xll.ohTrigger(RecalcTrigger,Trigger1M)),NA())</f>
        <v>9.4339369522700167E-3</v>
      </c>
      <c r="O2435" s="44">
        <f>IFERROR(_xll.qlIndexFixing(ONIndex3M,I2435,TRUE,_xll.ohTrigger(RecalcTrigger,Trigger3M)),NA())</f>
        <v>9.6583549216777698E-3</v>
      </c>
      <c r="P2435" s="44">
        <f>IFERROR(_xll.qlIndexFixing(ONIndex6M,I2435,TRUE,_xll.ohTrigger(RecalcTrigger,Trigger6M)),NA())</f>
        <v>9.9008700026548269E-3</v>
      </c>
      <c r="Q2435" s="183">
        <f>IFERROR(_xll.qlIndexFixing(ONIndex1Y,I2435,TRUE,_xll.ohTrigger(RecalcTrigger,Trigger1Y)),NA())</f>
        <v>9.9218542863255266E-3</v>
      </c>
    </row>
    <row r="2436" spans="2:17" x14ac:dyDescent="0.2">
      <c r="B2436" s="39" t="s">
        <v>42</v>
      </c>
      <c r="D2436" s="42">
        <f>_xll.qlCalendarAdvance(Calendar,$D2435,B2436,"f",FALSE)</f>
        <v>56675</v>
      </c>
      <c r="E2436" s="177">
        <f>_xll.qlInterestRateIndexValueDate(IndexON,D2436)</f>
        <v>56675</v>
      </c>
      <c r="F2436" s="193">
        <f>IFERROR(_xll.qlIndexFixing(IndexON,D2436,TRUE,_xll.ohTrigger(RecalcTrigger,TriggerON)),NA())</f>
        <v>9.4161758354527336E-3</v>
      </c>
      <c r="H2436" s="42">
        <f>_xll.qlCalendarAdvance(Calendar,$H2435,B2436,"f",FALSE)</f>
        <v>56675</v>
      </c>
      <c r="I2436" s="177">
        <f>_xll.qlInterestRateIndexValueDate(Index1M,$H2436)</f>
        <v>56677</v>
      </c>
      <c r="J2436" s="182">
        <f>IFERROR(_xll.qlIndexFixing(Index1M,$H2436,TRUE,_xll.ohTrigger(RecalcTrigger,Trigger1M)),NA())</f>
        <v>9.4140199575640238E-3</v>
      </c>
      <c r="K2436" s="44">
        <f>IFERROR(_xll.qlIndexFixing(Index3M,H2436,TRUE,_xll.ohTrigger(RecalcTrigger,Trigger3M)),NA())</f>
        <v>9.6088016154550621E-3</v>
      </c>
      <c r="L2436" s="44">
        <f>IFERROR(_xll.qlIndexFixing(Index6M,$H2436,TRUE,_xll.ohTrigger(RecalcTrigger,Trigger6M)),NA())</f>
        <v>9.7999139473353876E-3</v>
      </c>
      <c r="M2436" s="183">
        <f>IFERROR(_xll.qlIndexFixing(Index1Y,$H2436,TRUE,_xll.ohTrigger(RecalcTrigger,Trigger1Y)),NA())</f>
        <v>9.7309527932890171E-3</v>
      </c>
      <c r="N2436" s="182">
        <f>IFERROR(_xll.qlIndexFixing(ONIndex1M,I2436,TRUE,_xll.ohTrigger(RecalcTrigger,Trigger1M)),NA())</f>
        <v>9.4249770500898222E-3</v>
      </c>
      <c r="O2436" s="44">
        <f>IFERROR(_xll.qlIndexFixing(ONIndex3M,I2436,TRUE,_xll.ohTrigger(RecalcTrigger,Trigger3M)),NA())</f>
        <v>9.6495881750691126E-3</v>
      </c>
      <c r="P2436" s="44">
        <f>IFERROR(_xll.qlIndexFixing(ONIndex6M,I2436,TRUE,_xll.ohTrigger(RecalcTrigger,Trigger6M)),NA())</f>
        <v>9.8919574561140422E-3</v>
      </c>
      <c r="Q2436" s="183">
        <f>IFERROR(_xll.qlIndexFixing(ONIndex1Y,I2436,TRUE,_xll.ohTrigger(RecalcTrigger,Trigger1Y)),NA())</f>
        <v>9.913159328451826E-3</v>
      </c>
    </row>
    <row r="2437" spans="2:17" x14ac:dyDescent="0.2">
      <c r="B2437" s="39" t="s">
        <v>42</v>
      </c>
      <c r="D2437" s="42">
        <f>_xll.qlCalendarAdvance(Calendar,$D2436,B2437,"f",FALSE)</f>
        <v>56682</v>
      </c>
      <c r="E2437" s="177">
        <f>_xll.qlInterestRateIndexValueDate(IndexON,D2437)</f>
        <v>56682</v>
      </c>
      <c r="F2437" s="193">
        <f>IFERROR(_xll.qlIndexFixing(IndexON,D2437,TRUE,_xll.ohTrigger(RecalcTrigger,TriggerON)),NA())</f>
        <v>9.4073518322446148E-3</v>
      </c>
      <c r="H2437" s="42">
        <f>_xll.qlCalendarAdvance(Calendar,$H2436,B2437,"f",FALSE)</f>
        <v>56682</v>
      </c>
      <c r="I2437" s="177">
        <f>_xll.qlInterestRateIndexValueDate(Index1M,$H2437)</f>
        <v>56684</v>
      </c>
      <c r="J2437" s="182">
        <f>IFERROR(_xll.qlIndexFixing(Index1M,$H2437,TRUE,_xll.ohTrigger(RecalcTrigger,Trigger1M)),NA())</f>
        <v>9.4050085004385164E-3</v>
      </c>
      <c r="K2437" s="44">
        <f>IFERROR(_xll.qlIndexFixing(Index3M,H2437,TRUE,_xll.ohTrigger(RecalcTrigger,Trigger3M)),NA())</f>
        <v>9.5998976028982327E-3</v>
      </c>
      <c r="L2437" s="44">
        <f>IFERROR(_xll.qlIndexFixing(Index6M,$H2437,TRUE,_xll.ohTrigger(RecalcTrigger,Trigger6M)),NA())</f>
        <v>9.7904858665496322E-3</v>
      </c>
      <c r="M2437" s="183">
        <f>IFERROR(_xll.qlIndexFixing(Index1Y,$H2437,TRUE,_xll.ohTrigger(RecalcTrigger,Trigger1Y)),NA())</f>
        <v>9.7217462857781024E-3</v>
      </c>
      <c r="N2437" s="182">
        <f>IFERROR(_xll.qlIndexFixing(ONIndex1M,I2437,TRUE,_xll.ohTrigger(RecalcTrigger,Trigger1M)),NA())</f>
        <v>9.4160004148946541E-3</v>
      </c>
      <c r="O2437" s="44">
        <f>IFERROR(_xll.qlIndexFixing(ONIndex3M,I2437,TRUE,_xll.ohTrigger(RecalcTrigger,Trigger3M)),NA())</f>
        <v>9.6408047835350175E-3</v>
      </c>
      <c r="P2437" s="44">
        <f>IFERROR(_xll.qlIndexFixing(ONIndex6M,I2437,TRUE,_xll.ohTrigger(RecalcTrigger,Trigger6M)),NA())</f>
        <v>9.8830109859893156E-3</v>
      </c>
      <c r="Q2437" s="183">
        <f>IFERROR(_xll.qlIndexFixing(ONIndex1Y,I2437,TRUE,_xll.ohTrigger(RecalcTrigger,Trigger1Y)),NA())</f>
        <v>9.9044487965560535E-3</v>
      </c>
    </row>
    <row r="2438" spans="2:17" x14ac:dyDescent="0.2">
      <c r="B2438" s="39" t="s">
        <v>42</v>
      </c>
      <c r="D2438" s="42">
        <f>_xll.qlCalendarAdvance(Calendar,$D2437,B2438,"f",FALSE)</f>
        <v>56689</v>
      </c>
      <c r="E2438" s="177">
        <f>_xll.qlInterestRateIndexValueDate(IndexON,D2438)</f>
        <v>56689</v>
      </c>
      <c r="F2438" s="193">
        <f>IFERROR(_xll.qlIndexFixing(IndexON,D2438,TRUE,_xll.ohTrigger(RecalcTrigger,TriggerON)),NA())</f>
        <v>9.398512414087179E-3</v>
      </c>
      <c r="H2438" s="42">
        <f>_xll.qlCalendarAdvance(Calendar,$H2437,B2438,"f",FALSE)</f>
        <v>56689</v>
      </c>
      <c r="I2438" s="177">
        <f>_xll.qlInterestRateIndexValueDate(Index1M,$H2438)</f>
        <v>56691</v>
      </c>
      <c r="J2438" s="182">
        <f>IFERROR(_xll.qlIndexFixing(Index1M,$H2438,TRUE,_xll.ohTrigger(RecalcTrigger,Trigger1M)),NA())</f>
        <v>9.3954563958632466E-3</v>
      </c>
      <c r="K2438" s="44">
        <f>IFERROR(_xll.qlIndexFixing(Index3M,H2438,TRUE,_xll.ohTrigger(RecalcTrigger,Trigger3M)),NA())</f>
        <v>9.590976830856298E-3</v>
      </c>
      <c r="L2438" s="44">
        <f>IFERROR(_xll.qlIndexFixing(Index6M,$H2438,TRUE,_xll.ohTrigger(RecalcTrigger,Trigger6M)),NA())</f>
        <v>9.7810230850604897E-3</v>
      </c>
      <c r="M2438" s="183">
        <f>IFERROR(_xll.qlIndexFixing(Index1Y,$H2438,TRUE,_xll.ohTrigger(RecalcTrigger,Trigger1Y)),NA())</f>
        <v>9.7125237690478018E-3</v>
      </c>
      <c r="N2438" s="182">
        <f>IFERROR(_xll.qlIndexFixing(ONIndex1M,I2438,TRUE,_xll.ohTrigger(RecalcTrigger,Trigger1M)),NA())</f>
        <v>9.4070070348539758E-3</v>
      </c>
      <c r="O2438" s="44">
        <f>IFERROR(_xll.qlIndexFixing(ONIndex3M,I2438,TRUE,_xll.ohTrigger(RecalcTrigger,Trigger3M)),NA())</f>
        <v>9.6320047334863546E-3</v>
      </c>
      <c r="P2438" s="44">
        <f>IFERROR(_xll.qlIndexFixing(ONIndex6M,I2438,TRUE,_xll.ohTrigger(RecalcTrigger,Trigger6M)),NA())</f>
        <v>9.8740305446387566E-3</v>
      </c>
      <c r="Q2438" s="183">
        <f>IFERROR(_xll.qlIndexFixing(ONIndex1Y,I2438,TRUE,_xll.ohTrigger(RecalcTrigger,Trigger1Y)),NA())</f>
        <v>9.895722676809271E-3</v>
      </c>
    </row>
    <row r="2439" spans="2:17" x14ac:dyDescent="0.2">
      <c r="B2439" s="39" t="s">
        <v>42</v>
      </c>
      <c r="D2439" s="42">
        <f>_xll.qlCalendarAdvance(Calendar,$D2438,B2439,"f",FALSE)</f>
        <v>56696</v>
      </c>
      <c r="E2439" s="177">
        <f>_xll.qlInterestRateIndexValueDate(IndexON,D2439)</f>
        <v>56696</v>
      </c>
      <c r="F2439" s="193">
        <f>IFERROR(_xll.qlIndexFixing(IndexON,D2439,TRUE,_xll.ohTrigger(RecalcTrigger,TriggerON)),NA())</f>
        <v>9.389657571148291E-3</v>
      </c>
      <c r="H2439" s="42">
        <f>_xll.qlCalendarAdvance(Calendar,$H2438,B2439,"f",FALSE)</f>
        <v>56696</v>
      </c>
      <c r="I2439" s="177">
        <f>_xll.qlInterestRateIndexValueDate(Index1M,$H2439)</f>
        <v>56698</v>
      </c>
      <c r="J2439" s="182">
        <f>IFERROR(_xll.qlIndexFixing(Index1M,$H2439,TRUE,_xll.ohTrigger(RecalcTrigger,Trigger1M)),NA())</f>
        <v>9.3869352606212875E-3</v>
      </c>
      <c r="K2439" s="44">
        <f>IFERROR(_xll.qlIndexFixing(Index3M,H2439,TRUE,_xll.ohTrigger(RecalcTrigger,Trigger3M)),NA())</f>
        <v>9.5820392858452629E-3</v>
      </c>
      <c r="L2439" s="44">
        <f>IFERROR(_xll.qlIndexFixing(Index6M,$H2439,TRUE,_xll.ohTrigger(RecalcTrigger,Trigger6M)),NA())</f>
        <v>9.7715255555780485E-3</v>
      </c>
      <c r="M2439" s="183">
        <f>IFERROR(_xll.qlIndexFixing(Index1Y,$H2439,TRUE,_xll.ohTrigger(RecalcTrigger,Trigger1Y)),NA())</f>
        <v>9.7032852297941931E-3</v>
      </c>
      <c r="N2439" s="182">
        <f>IFERROR(_xll.qlIndexFixing(ONIndex1M,I2439,TRUE,_xll.ohTrigger(RecalcTrigger,Trigger1M)),NA())</f>
        <v>9.3979968977375705E-3</v>
      </c>
      <c r="O2439" s="44">
        <f>IFERROR(_xll.qlIndexFixing(ONIndex3M,I2439,TRUE,_xll.ohTrigger(RecalcTrigger,Trigger3M)),NA())</f>
        <v>9.6231880114139301E-3</v>
      </c>
      <c r="P2439" s="44">
        <f>IFERROR(_xll.qlIndexFixing(ONIndex6M,I2439,TRUE,_xll.ohTrigger(RecalcTrigger,Trigger6M)),NA())</f>
        <v>9.8650160845004109E-3</v>
      </c>
      <c r="Q2439" s="183">
        <f>IFERROR(_xll.qlIndexFixing(ONIndex1Y,I2439,TRUE,_xll.ohTrigger(RecalcTrigger,Trigger1Y)),NA())</f>
        <v>9.8869809556223487E-3</v>
      </c>
    </row>
    <row r="2440" spans="2:17" x14ac:dyDescent="0.2">
      <c r="B2440" s="39" t="s">
        <v>42</v>
      </c>
      <c r="D2440" s="42">
        <f>_xll.qlCalendarAdvance(Calendar,$D2439,B2440,"f",FALSE)</f>
        <v>56703</v>
      </c>
      <c r="E2440" s="177">
        <f>_xll.qlInterestRateIndexValueDate(IndexON,D2440)</f>
        <v>56703</v>
      </c>
      <c r="F2440" s="193">
        <f>IFERROR(_xll.qlIndexFixing(IndexON,D2440,TRUE,_xll.ohTrigger(RecalcTrigger,TriggerON)),NA())</f>
        <v>9.3807872933560077E-3</v>
      </c>
      <c r="H2440" s="42">
        <f>_xll.qlCalendarAdvance(Calendar,$H2439,B2440,"f",FALSE)</f>
        <v>56703</v>
      </c>
      <c r="I2440" s="177">
        <f>_xll.qlInterestRateIndexValueDate(Index1M,$H2440)</f>
        <v>56705</v>
      </c>
      <c r="J2440" s="182">
        <f>IFERROR(_xll.qlIndexFixing(Index1M,$H2440,TRUE,_xll.ohTrigger(RecalcTrigger,Trigger1M)),NA())</f>
        <v>9.3778734540136965E-3</v>
      </c>
      <c r="K2440" s="44">
        <f>IFERROR(_xll.qlIndexFixing(Index3M,H2440,TRUE,_xll.ohTrigger(RecalcTrigger,Trigger3M)),NA())</f>
        <v>9.5736005282340865E-3</v>
      </c>
      <c r="L2440" s="44">
        <f>IFERROR(_xll.qlIndexFixing(Index6M,$H2440,TRUE,_xll.ohTrigger(RecalcTrigger,Trigger6M)),NA())</f>
        <v>9.7636750753064497E-3</v>
      </c>
      <c r="M2440" s="183">
        <f>IFERROR(_xll.qlIndexFixing(Index1Y,$H2440,TRUE,_xll.ohTrigger(RecalcTrigger,Trigger1Y)),NA())</f>
        <v>9.6934889605635784E-3</v>
      </c>
      <c r="N2440" s="182">
        <f>IFERROR(_xll.qlIndexFixing(ONIndex1M,I2440,TRUE,_xll.ohTrigger(RecalcTrigger,Trigger1M)),NA())</f>
        <v>9.3889699917948377E-3</v>
      </c>
      <c r="O2440" s="44">
        <f>IFERROR(_xll.qlIndexFixing(ONIndex3M,I2440,TRUE,_xll.ohTrigger(RecalcTrigger,Trigger3M)),NA())</f>
        <v>9.6143546036486782E-3</v>
      </c>
      <c r="P2440" s="44">
        <f>IFERROR(_xll.qlIndexFixing(ONIndex6M,I2440,TRUE,_xll.ohTrigger(RecalcTrigger,Trigger6M)),NA())</f>
        <v>9.8559675584120043E-3</v>
      </c>
      <c r="Q2440" s="183">
        <f>IFERROR(_xll.qlIndexFixing(ONIndex1Y,I2440,TRUE,_xll.ohTrigger(RecalcTrigger,Trigger1Y)),NA())</f>
        <v>9.8782236194061568E-3</v>
      </c>
    </row>
    <row r="2441" spans="2:17" x14ac:dyDescent="0.2">
      <c r="B2441" s="39" t="s">
        <v>42</v>
      </c>
      <c r="D2441" s="42">
        <f>_xll.qlCalendarAdvance(Calendar,$D2440,B2441,"f",FALSE)</f>
        <v>56710</v>
      </c>
      <c r="E2441" s="177">
        <f>_xll.qlInterestRateIndexValueDate(IndexON,D2441)</f>
        <v>56710</v>
      </c>
      <c r="F2441" s="193">
        <f>IFERROR(_xll.qlIndexFixing(IndexON,D2441,TRUE,_xll.ohTrigger(RecalcTrigger,TriggerON)),NA())</f>
        <v>9.3719015707183218E-3</v>
      </c>
      <c r="H2441" s="42">
        <f>_xll.qlCalendarAdvance(Calendar,$H2440,B2441,"f",FALSE)</f>
        <v>56710</v>
      </c>
      <c r="I2441" s="177">
        <f>_xll.qlInterestRateIndexValueDate(Index1M,$H2441)</f>
        <v>56712</v>
      </c>
      <c r="J2441" s="182">
        <f>IFERROR(_xll.qlIndexFixing(Index1M,$H2441,TRUE,_xll.ohTrigger(RecalcTrigger,Trigger1M)),NA())</f>
        <v>9.3687948403378685E-3</v>
      </c>
      <c r="K2441" s="44">
        <f>IFERROR(_xll.qlIndexFixing(Index3M,H2441,TRUE,_xll.ohTrigger(RecalcTrigger,Trigger3M)),NA())</f>
        <v>9.5646308375261016E-3</v>
      </c>
      <c r="L2441" s="44">
        <f>IFERROR(_xll.qlIndexFixing(Index6M,$H2441,TRUE,_xll.ohTrigger(RecalcTrigger,Trigger6M)),NA())</f>
        <v>9.7541161985269364E-3</v>
      </c>
      <c r="M2441" s="183">
        <f>IFERROR(_xll.qlIndexFixing(Index1Y,$H2441,TRUE,_xll.ohTrigger(RecalcTrigger,Trigger1Y)),NA())</f>
        <v>9.68476003050831E-3</v>
      </c>
      <c r="N2441" s="182">
        <f>IFERROR(_xll.qlIndexFixing(ONIndex1M,I2441,TRUE,_xll.ohTrigger(RecalcTrigger,Trigger1M)),NA())</f>
        <v>9.3799263050353687E-3</v>
      </c>
      <c r="O2441" s="44">
        <f>IFERROR(_xll.qlIndexFixing(ONIndex3M,I2441,TRUE,_xll.ohTrigger(RecalcTrigger,Trigger3M)),NA())</f>
        <v>9.6055044969212133E-3</v>
      </c>
      <c r="P2441" s="44">
        <f>IFERROR(_xll.qlIndexFixing(ONIndex6M,I2441,TRUE,_xll.ohTrigger(RecalcTrigger,Trigger6M)),NA())</f>
        <v>9.8468849183319662E-3</v>
      </c>
      <c r="Q2441" s="183">
        <f>IFERROR(_xll.qlIndexFixing(ONIndex1Y,I2441,TRUE,_xll.ohTrigger(RecalcTrigger,Trigger1Y)),NA())</f>
        <v>9.8694506546515015E-3</v>
      </c>
    </row>
    <row r="2442" spans="2:17" x14ac:dyDescent="0.2">
      <c r="B2442" s="39" t="s">
        <v>42</v>
      </c>
      <c r="D2442" s="42">
        <f>_xll.qlCalendarAdvance(Calendar,$D2441,B2442,"f",FALSE)</f>
        <v>56717</v>
      </c>
      <c r="E2442" s="177">
        <f>_xll.qlInterestRateIndexValueDate(IndexON,D2442)</f>
        <v>56717</v>
      </c>
      <c r="F2442" s="193">
        <f>IFERROR(_xll.qlIndexFixing(IndexON,D2442,TRUE,_xll.ohTrigger(RecalcTrigger,TriggerON)),NA())</f>
        <v>9.3630003936429063E-3</v>
      </c>
      <c r="H2442" s="42">
        <f>_xll.qlCalendarAdvance(Calendar,$H2441,B2442,"f",FALSE)</f>
        <v>56717</v>
      </c>
      <c r="I2442" s="177">
        <f>_xll.qlInterestRateIndexValueDate(Index1M,$H2442)</f>
        <v>56719</v>
      </c>
      <c r="J2442" s="182">
        <f>IFERROR(_xll.qlIndexFixing(Index1M,$H2442,TRUE,_xll.ohTrigger(RecalcTrigger,Trigger1M)),NA())</f>
        <v>9.3596994076433626E-3</v>
      </c>
      <c r="K2442" s="44">
        <f>IFERROR(_xll.qlIndexFixing(Index3M,H2442,TRUE,_xll.ohTrigger(RecalcTrigger,Trigger3M)),NA())</f>
        <v>9.5556443345891449E-3</v>
      </c>
      <c r="L2442" s="44">
        <f>IFERROR(_xll.qlIndexFixing(Index6M,$H2442,TRUE,_xll.ohTrigger(RecalcTrigger,Trigger6M)),NA())</f>
        <v>9.7445224440956182E-3</v>
      </c>
      <c r="M2442" s="183">
        <f>IFERROR(_xll.qlIndexFixing(Index1Y,$H2442,TRUE,_xll.ohTrigger(RecalcTrigger,Trigger1Y)),NA())</f>
        <v>9.6754733438753557E-3</v>
      </c>
      <c r="N2442" s="182">
        <f>IFERROR(_xll.qlIndexFixing(ONIndex1M,I2442,TRUE,_xll.ohTrigger(RecalcTrigger,Trigger1M)),NA())</f>
        <v>9.3682740306100243E-3</v>
      </c>
      <c r="O2442" s="44">
        <f>IFERROR(_xll.qlIndexFixing(ONIndex3M,I2442,TRUE,_xll.ohTrigger(RecalcTrigger,Trigger3M)),NA())</f>
        <v>9.5941012286715477E-3</v>
      </c>
      <c r="P2442" s="44">
        <f>IFERROR(_xll.qlIndexFixing(ONIndex6M,I2442,TRUE,_xll.ohTrigger(RecalcTrigger,Trigger6M)),NA())</f>
        <v>9.8351570353472084E-3</v>
      </c>
      <c r="Q2442" s="183">
        <f>IFERROR(_xll.qlIndexFixing(ONIndex1Y,I2442,TRUE,_xll.ohTrigger(RecalcTrigger,Trigger1Y)),NA())</f>
        <v>9.858148141965728E-3</v>
      </c>
    </row>
    <row r="2443" spans="2:17" x14ac:dyDescent="0.2">
      <c r="B2443" s="39" t="s">
        <v>42</v>
      </c>
      <c r="D2443" s="42">
        <f>_xll.qlCalendarAdvance(Calendar,$D2442,B2443,"f",FALSE)</f>
        <v>56724</v>
      </c>
      <c r="E2443" s="177">
        <f>_xll.qlInterestRateIndexValueDate(IndexON,D2443)</f>
        <v>56724</v>
      </c>
      <c r="F2443" s="193">
        <f>IFERROR(_xll.qlIndexFixing(IndexON,D2443,TRUE,_xll.ohTrigger(RecalcTrigger,TriggerON)),NA())</f>
        <v>9.3540837519778819E-3</v>
      </c>
      <c r="H2443" s="42">
        <f>_xll.qlCalendarAdvance(Calendar,$H2442,B2443,"f",FALSE)</f>
        <v>56724</v>
      </c>
      <c r="I2443" s="177">
        <f>_xll.qlInterestRateIndexValueDate(Index1M,$H2443)</f>
        <v>56726</v>
      </c>
      <c r="J2443" s="182">
        <f>IFERROR(_xll.qlIndexFixing(Index1M,$H2443,TRUE,_xll.ohTrigger(RecalcTrigger,Trigger1M)),NA())</f>
        <v>9.3505871439772403E-3</v>
      </c>
      <c r="K2443" s="44">
        <f>IFERROR(_xll.qlIndexFixing(Index3M,H2443,TRUE,_xll.ohTrigger(RecalcTrigger,Trigger3M)),NA())</f>
        <v>9.5466410059386175E-3</v>
      </c>
      <c r="L2443" s="44">
        <f>IFERROR(_xll.qlIndexFixing(Index6M,$H2443,TRUE,_xll.ohTrigger(RecalcTrigger,Trigger6M)),NA())</f>
        <v>9.7348937647257303E-3</v>
      </c>
      <c r="M2443" s="183">
        <f>IFERROR(_xll.qlIndexFixing(Index1Y,$H2443,TRUE,_xll.ohTrigger(RecalcTrigger,Trigger1Y)),NA())</f>
        <v>9.6661705815164357E-3</v>
      </c>
      <c r="N2443" s="182">
        <f>IFERROR(_xll.qlIndexFixing(ONIndex1M,I2443,TRUE,_xll.ohTrigger(RecalcTrigger,Trigger1M)),NA())</f>
        <v>9.3617885406249712E-3</v>
      </c>
      <c r="O2443" s="44">
        <f>IFERROR(_xll.qlIndexFixing(ONIndex3M,I2443,TRUE,_xll.ohTrigger(RecalcTrigger,Trigger3M)),NA())</f>
        <v>9.5877541314237646E-3</v>
      </c>
      <c r="P2443" s="44">
        <f>IFERROR(_xll.qlIndexFixing(ONIndex6M,I2443,TRUE,_xll.ohTrigger(RecalcTrigger,Trigger6M)),NA())</f>
        <v>9.8286171066686023E-3</v>
      </c>
      <c r="Q2443" s="183">
        <f>IFERROR(_xll.qlIndexFixing(ONIndex1Y,I2443,TRUE,_xll.ohTrigger(RecalcTrigger,Trigger1Y)),NA())</f>
        <v>9.8518577846906652E-3</v>
      </c>
    </row>
    <row r="2444" spans="2:17" x14ac:dyDescent="0.2">
      <c r="B2444" s="39" t="s">
        <v>42</v>
      </c>
      <c r="D2444" s="42">
        <f>_xll.qlCalendarAdvance(Calendar,$D2443,B2444,"f",FALSE)</f>
        <v>56731</v>
      </c>
      <c r="E2444" s="177">
        <f>_xll.qlInterestRateIndexValueDate(IndexON,D2444)</f>
        <v>56731</v>
      </c>
      <c r="F2444" s="193">
        <f>IFERROR(_xll.qlIndexFixing(IndexON,D2444,TRUE,_xll.ohTrigger(RecalcTrigger,TriggerON)),NA())</f>
        <v>9.3451516358911135E-3</v>
      </c>
      <c r="H2444" s="42">
        <f>_xll.qlCalendarAdvance(Calendar,$H2443,B2444,"f",FALSE)</f>
        <v>56731</v>
      </c>
      <c r="I2444" s="177">
        <f>_xll.qlInterestRateIndexValueDate(Index1M,$H2444)</f>
        <v>56733</v>
      </c>
      <c r="J2444" s="182">
        <f>IFERROR(_xll.qlIndexFixing(Index1M,$H2444,TRUE,_xll.ohTrigger(RecalcTrigger,Trigger1M)),NA())</f>
        <v>9.341458037381567E-3</v>
      </c>
      <c r="K2444" s="44">
        <f>IFERROR(_xll.qlIndexFixing(Index3M,H2444,TRUE,_xll.ohTrigger(RecalcTrigger,Trigger3M)),NA())</f>
        <v>9.537620838092559E-3</v>
      </c>
      <c r="L2444" s="44">
        <f>IFERROR(_xll.qlIndexFixing(Index6M,$H2444,TRUE,_xll.ohTrigger(RecalcTrigger,Trigger6M)),NA())</f>
        <v>9.7252301131370619E-3</v>
      </c>
      <c r="M2444" s="183">
        <f>IFERROR(_xll.qlIndexFixing(Index1Y,$H2444,TRUE,_xll.ohTrigger(RecalcTrigger,Trigger1Y)),NA())</f>
        <v>9.6584928094265513E-3</v>
      </c>
      <c r="N2444" s="182">
        <f>IFERROR(_xll.qlIndexFixing(ONIndex1M,I2444,TRUE,_xll.ohTrigger(RecalcTrigger,Trigger1M)),NA())</f>
        <v>9.3526944392330336E-3</v>
      </c>
      <c r="O2444" s="44">
        <f>IFERROR(_xll.qlIndexFixing(ONIndex3M,I2444,TRUE,_xll.ohTrigger(RecalcTrigger,Trigger3M)),NA())</f>
        <v>9.5788538456353933E-3</v>
      </c>
      <c r="P2444" s="44">
        <f>IFERROR(_xll.qlIndexFixing(ONIndex6M,I2444,TRUE,_xll.ohTrigger(RecalcTrigger,Trigger6M)),NA())</f>
        <v>9.8194318398014957E-3</v>
      </c>
      <c r="Q2444" s="183">
        <f>IFERROR(_xll.qlIndexFixing(ONIndex1Y,I2444,TRUE,_xll.ohTrigger(RecalcTrigger,Trigger1Y)),NA())</f>
        <v>9.8430378523062245E-3</v>
      </c>
    </row>
    <row r="2445" spans="2:17" x14ac:dyDescent="0.2">
      <c r="B2445" s="39" t="s">
        <v>42</v>
      </c>
      <c r="D2445" s="42">
        <f>_xll.qlCalendarAdvance(Calendar,$D2444,B2445,"f",FALSE)</f>
        <v>56738</v>
      </c>
      <c r="E2445" s="177">
        <f>_xll.qlInterestRateIndexValueDate(IndexON,D2445)</f>
        <v>56738</v>
      </c>
      <c r="F2445" s="193">
        <f>IFERROR(_xll.qlIndexFixing(IndexON,D2445,TRUE,_xll.ohTrigger(RecalcTrigger,TriggerON)),NA())</f>
        <v>9.33620403547053E-3</v>
      </c>
      <c r="H2445" s="42">
        <f>_xll.qlCalendarAdvance(Calendar,$H2444,B2445,"f",FALSE)</f>
        <v>56738</v>
      </c>
      <c r="I2445" s="177">
        <f>_xll.qlInterestRateIndexValueDate(Index1M,$H2445)</f>
        <v>56740</v>
      </c>
      <c r="J2445" s="182">
        <f>IFERROR(_xll.qlIndexFixing(Index1M,$H2445,TRUE,_xll.ohTrigger(RecalcTrigger,Trigger1M)),NA())</f>
        <v>9.3323120759034039E-3</v>
      </c>
      <c r="K2445" s="44">
        <f>IFERROR(_xll.qlIndexFixing(Index3M,H2445,TRUE,_xll.ohTrigger(RecalcTrigger,Trigger3M)),NA())</f>
        <v>9.5280610284188411E-3</v>
      </c>
      <c r="L2445" s="44">
        <f>IFERROR(_xll.qlIndexFixing(Index6M,$H2445,TRUE,_xll.ohTrigger(RecalcTrigger,Trigger6M)),NA())</f>
        <v>9.7138080228532254E-3</v>
      </c>
      <c r="M2445" s="183">
        <f>IFERROR(_xll.qlIndexFixing(Index1Y,$H2445,TRUE,_xll.ohTrigger(RecalcTrigger,Trigger1Y)),NA())</f>
        <v>9.6475171068986735E-3</v>
      </c>
      <c r="N2445" s="182">
        <f>IFERROR(_xll.qlIndexFixing(ONIndex1M,I2445,TRUE,_xll.ohTrigger(RecalcTrigger,Trigger1M)),NA())</f>
        <v>9.343583508982789E-3</v>
      </c>
      <c r="O2445" s="44">
        <f>IFERROR(_xll.qlIndexFixing(ONIndex3M,I2445,TRUE,_xll.ohTrigger(RecalcTrigger,Trigger3M)),NA())</f>
        <v>9.5699368063684176E-3</v>
      </c>
      <c r="P2445" s="44">
        <f>IFERROR(_xll.qlIndexFixing(ONIndex6M,I2445,TRUE,_xll.ohTrigger(RecalcTrigger,Trigger6M)),NA())</f>
        <v>9.8102122690946203E-3</v>
      </c>
      <c r="Q2445" s="183">
        <f>IFERROR(_xll.qlIndexFixing(ONIndex1Y,I2445,TRUE,_xll.ohTrigger(RecalcTrigger,Trigger1Y)),NA())</f>
        <v>9.834202236786993E-3</v>
      </c>
    </row>
    <row r="2446" spans="2:17" x14ac:dyDescent="0.2">
      <c r="B2446" s="39" t="s">
        <v>42</v>
      </c>
      <c r="D2446" s="42">
        <f>_xll.qlCalendarAdvance(Calendar,$D2445,B2446,"f",FALSE)</f>
        <v>56745</v>
      </c>
      <c r="E2446" s="177">
        <f>_xll.qlInterestRateIndexValueDate(IndexON,D2446)</f>
        <v>56745</v>
      </c>
      <c r="F2446" s="193">
        <f>IFERROR(_xll.qlIndexFixing(IndexON,D2446,TRUE,_xll.ohTrigger(RecalcTrigger,TriggerON)),NA())</f>
        <v>9.3272409406441881E-3</v>
      </c>
      <c r="H2446" s="42">
        <f>_xll.qlCalendarAdvance(Calendar,$H2445,B2446,"f",FALSE)</f>
        <v>56745</v>
      </c>
      <c r="I2446" s="177">
        <f>_xll.qlInterestRateIndexValueDate(Index1M,$H2446)</f>
        <v>56747</v>
      </c>
      <c r="J2446" s="182">
        <f>IFERROR(_xll.qlIndexFixing(Index1M,$H2446,TRUE,_xll.ohTrigger(RecalcTrigger,Trigger1M)),NA())</f>
        <v>9.3231492475948086E-3</v>
      </c>
      <c r="K2446" s="44">
        <f>IFERROR(_xll.qlIndexFixing(Index3M,H2446,TRUE,_xll.ohTrigger(RecalcTrigger,Trigger3M)),NA())</f>
        <v>9.5190056951269374E-3</v>
      </c>
      <c r="L2446" s="44">
        <f>IFERROR(_xll.qlIndexFixing(Index6M,$H2446,TRUE,_xll.ohTrigger(RecalcTrigger,Trigger6M)),NA())</f>
        <v>9.7040659334943474E-3</v>
      </c>
      <c r="M2446" s="183">
        <f>IFERROR(_xll.qlIndexFixing(Index1Y,$H2446,TRUE,_xll.ohTrigger(RecalcTrigger,Trigger1Y)),NA())</f>
        <v>9.6381673314515481E-3</v>
      </c>
      <c r="N2446" s="182">
        <f>IFERROR(_xll.qlIndexFixing(ONIndex1M,I2446,TRUE,_xll.ohTrigger(RecalcTrigger,Trigger1M)),NA())</f>
        <v>9.3344557379637649E-3</v>
      </c>
      <c r="O2446" s="44">
        <f>IFERROR(_xll.qlIndexFixing(ONIndex3M,I2446,TRUE,_xll.ohTrigger(RecalcTrigger,Trigger3M)),NA())</f>
        <v>9.5610030002735158E-3</v>
      </c>
      <c r="P2446" s="44">
        <f>IFERROR(_xll.qlIndexFixing(ONIndex6M,I2446,TRUE,_xll.ohTrigger(RecalcTrigger,Trigger6M)),NA())</f>
        <v>9.8009583466662775E-3</v>
      </c>
      <c r="Q2446" s="183">
        <f>IFERROR(_xll.qlIndexFixing(ONIndex1Y,I2446,TRUE,_xll.ohTrigger(RecalcTrigger,Trigger1Y)),NA())</f>
        <v>9.8253509245438408E-3</v>
      </c>
    </row>
    <row r="2447" spans="2:17" x14ac:dyDescent="0.2">
      <c r="B2447" s="39" t="s">
        <v>42</v>
      </c>
      <c r="D2447" s="42">
        <f>_xll.qlCalendarAdvance(Calendar,$D2446,B2447,"f",FALSE)</f>
        <v>56752</v>
      </c>
      <c r="E2447" s="177">
        <f>_xll.qlInterestRateIndexValueDate(IndexON,D2447)</f>
        <v>56752</v>
      </c>
      <c r="F2447" s="193">
        <f>IFERROR(_xll.qlIndexFixing(IndexON,D2447,TRUE,_xll.ohTrigger(RecalcTrigger,TriggerON)),NA())</f>
        <v>9.3182623418197608E-3</v>
      </c>
      <c r="H2447" s="42">
        <f>_xll.qlCalendarAdvance(Calendar,$H2446,B2447,"f",FALSE)</f>
        <v>56752</v>
      </c>
      <c r="I2447" s="177">
        <f>_xll.qlInterestRateIndexValueDate(Index1M,$H2447)</f>
        <v>56754</v>
      </c>
      <c r="J2447" s="182">
        <f>IFERROR(_xll.qlIndexFixing(Index1M,$H2447,TRUE,_xll.ohTrigger(RecalcTrigger,Trigger1M)),NA())</f>
        <v>9.3139695405028422E-3</v>
      </c>
      <c r="K2447" s="44">
        <f>IFERROR(_xll.qlIndexFixing(Index3M,H2447,TRUE,_xll.ohTrigger(RecalcTrigger,Trigger3M)),NA())</f>
        <v>9.5099334810122092E-3</v>
      </c>
      <c r="L2447" s="44">
        <f>IFERROR(_xll.qlIndexFixing(Index6M,$H2447,TRUE,_xll.ohTrigger(RecalcTrigger,Trigger6M)),NA())</f>
        <v>9.694288717913108E-3</v>
      </c>
      <c r="M2447" s="183">
        <f>IFERROR(_xll.qlIndexFixing(Index1Y,$H2447,TRUE,_xll.ohTrigger(RecalcTrigger,Trigger1Y)),NA())</f>
        <v>9.6288030815199852E-3</v>
      </c>
      <c r="N2447" s="182">
        <f>IFERROR(_xll.qlIndexFixing(ONIndex1M,I2447,TRUE,_xll.ohTrigger(RecalcTrigger,Trigger1M)),NA())</f>
        <v>9.3253111141056166E-3</v>
      </c>
      <c r="O2447" s="44">
        <f>IFERROR(_xll.qlIndexFixing(ONIndex3M,I2447,TRUE,_xll.ohTrigger(RecalcTrigger,Trigger3M)),NA())</f>
        <v>9.5520524135217499E-3</v>
      </c>
      <c r="P2447" s="44">
        <f>IFERROR(_xll.qlIndexFixing(ONIndex6M,I2447,TRUE,_xll.ohTrigger(RecalcTrigger,Trigger6M)),NA())</f>
        <v>9.7916700251943212E-3</v>
      </c>
      <c r="Q2447" s="183">
        <f>IFERROR(_xll.qlIndexFixing(ONIndex1Y,I2447,TRUE,_xll.ohTrigger(RecalcTrigger,Trigger1Y)),NA())</f>
        <v>9.8164839019077021E-3</v>
      </c>
    </row>
    <row r="2448" spans="2:17" x14ac:dyDescent="0.2">
      <c r="B2448" s="39" t="s">
        <v>42</v>
      </c>
      <c r="D2448" s="42">
        <f>_xll.qlCalendarAdvance(Calendar,$D2447,B2448,"f",FALSE)</f>
        <v>56759</v>
      </c>
      <c r="E2448" s="177">
        <f>_xll.qlInterestRateIndexValueDate(IndexON,D2448)</f>
        <v>56759</v>
      </c>
      <c r="F2448" s="193">
        <f>IFERROR(_xll.qlIndexFixing(IndexON,D2448,TRUE,_xll.ohTrigger(RecalcTrigger,TriggerON)),NA())</f>
        <v>9.3092682288453688E-3</v>
      </c>
      <c r="H2448" s="42">
        <f>_xll.qlCalendarAdvance(Calendar,$H2447,B2448,"f",FALSE)</f>
        <v>56759</v>
      </c>
      <c r="I2448" s="177">
        <f>_xll.qlInterestRateIndexValueDate(Index1M,$H2448)</f>
        <v>56761</v>
      </c>
      <c r="J2448" s="182">
        <f>IFERROR(_xll.qlIndexFixing(Index1M,$H2448,TRUE,_xll.ohTrigger(RecalcTrigger,Trigger1M)),NA())</f>
        <v>9.3047729426745662E-3</v>
      </c>
      <c r="K2448" s="44">
        <f>IFERROR(_xll.qlIndexFixing(Index3M,H2448,TRUE,_xll.ohTrigger(RecalcTrigger,Trigger3M)),NA())</f>
        <v>9.5008443725932631E-3</v>
      </c>
      <c r="L2448" s="44">
        <f>IFERROR(_xll.qlIndexFixing(Index6M,$H2448,TRUE,_xll.ohTrigger(RecalcTrigger,Trigger6M)),NA())</f>
        <v>9.6844763288440917E-3</v>
      </c>
      <c r="M2448" s="183">
        <f>IFERROR(_xll.qlIndexFixing(Index1Y,$H2448,TRUE,_xll.ohTrigger(RecalcTrigger,Trigger1Y)),NA())</f>
        <v>9.6194250271888423E-3</v>
      </c>
      <c r="N2448" s="182">
        <f>IFERROR(_xll.qlIndexFixing(ONIndex1M,I2448,TRUE,_xll.ohTrigger(RecalcTrigger,Trigger1M)),NA())</f>
        <v>9.3161496254179355E-3</v>
      </c>
      <c r="O2448" s="44">
        <f>IFERROR(_xll.qlIndexFixing(ONIndex3M,I2448,TRUE,_xll.ohTrigger(RecalcTrigger,Trigger3M)),NA())</f>
        <v>9.5430850326838623E-3</v>
      </c>
      <c r="P2448" s="44">
        <f>IFERROR(_xll.qlIndexFixing(ONIndex6M,I2448,TRUE,_xll.ohTrigger(RecalcTrigger,Trigger6M)),NA())</f>
        <v>9.7823472568769887E-3</v>
      </c>
      <c r="Q2448" s="183">
        <f>IFERROR(_xll.qlIndexFixing(ONIndex1Y,I2448,TRUE,_xll.ohTrigger(RecalcTrigger,Trigger1Y)),NA())</f>
        <v>9.8076011553693832E-3</v>
      </c>
    </row>
    <row r="2449" spans="2:17" x14ac:dyDescent="0.2">
      <c r="B2449" s="39" t="s">
        <v>42</v>
      </c>
      <c r="D2449" s="42">
        <f>_xll.qlCalendarAdvance(Calendar,$D2448,B2449,"f",FALSE)</f>
        <v>56766</v>
      </c>
      <c r="E2449" s="177">
        <f>_xll.qlInterestRateIndexValueDate(IndexON,D2449)</f>
        <v>56766</v>
      </c>
      <c r="F2449" s="193">
        <f>IFERROR(_xll.qlIndexFixing(IndexON,D2449,TRUE,_xll.ohTrigger(RecalcTrigger,TriggerON)),NA())</f>
        <v>9.3002585918888769E-3</v>
      </c>
      <c r="H2449" s="42">
        <f>_xll.qlCalendarAdvance(Calendar,$H2448,B2449,"f",FALSE)</f>
        <v>56766</v>
      </c>
      <c r="I2449" s="177">
        <f>_xll.qlInterestRateIndexValueDate(Index1M,$H2449)</f>
        <v>56768</v>
      </c>
      <c r="J2449" s="182">
        <f>IFERROR(_xll.qlIndexFixing(Index1M,$H2449,TRUE,_xll.ohTrigger(RecalcTrigger,Trigger1M)),NA())</f>
        <v>9.295559442157042E-3</v>
      </c>
      <c r="K2449" s="44">
        <f>IFERROR(_xll.qlIndexFixing(Index3M,H2449,TRUE,_xll.ohTrigger(RecalcTrigger,Trigger3M)),NA())</f>
        <v>9.4917383563939226E-3</v>
      </c>
      <c r="L2449" s="44">
        <f>IFERROR(_xll.qlIndexFixing(Index6M,$H2449,TRUE,_xll.ohTrigger(RecalcTrigger,Trigger6M)),NA())</f>
        <v>9.6763856172080668E-3</v>
      </c>
      <c r="M2449" s="183">
        <f>IFERROR(_xll.qlIndexFixing(Index1Y,$H2449,TRUE,_xll.ohTrigger(RecalcTrigger,Trigger1Y)),NA())</f>
        <v>9.6100338398215183E-3</v>
      </c>
      <c r="N2449" s="182">
        <f>IFERROR(_xll.qlIndexFixing(ONIndex1M,I2449,TRUE,_xll.ohTrigger(RecalcTrigger,Trigger1M)),NA())</f>
        <v>9.3069712601501209E-3</v>
      </c>
      <c r="O2449" s="44">
        <f>IFERROR(_xll.qlIndexFixing(ONIndex3M,I2449,TRUE,_xll.ohTrigger(RecalcTrigger,Trigger3M)),NA())</f>
        <v>9.5341008440907871E-3</v>
      </c>
      <c r="P2449" s="44">
        <f>IFERROR(_xll.qlIndexFixing(ONIndex6M,I2449,TRUE,_xll.ohTrigger(RecalcTrigger,Trigger6M)),NA())</f>
        <v>9.77298999447207E-3</v>
      </c>
      <c r="Q2449" s="183">
        <f>IFERROR(_xll.qlIndexFixing(ONIndex1Y,I2449,TRUE,_xll.ohTrigger(RecalcTrigger,Trigger1Y)),NA())</f>
        <v>9.7987026711798819E-3</v>
      </c>
    </row>
    <row r="2450" spans="2:17" x14ac:dyDescent="0.2">
      <c r="B2450" s="39" t="s">
        <v>42</v>
      </c>
      <c r="D2450" s="42">
        <f>_xll.qlCalendarAdvance(Calendar,$D2449,B2450,"f",FALSE)</f>
        <v>56773</v>
      </c>
      <c r="E2450" s="177">
        <f>_xll.qlInterestRateIndexValueDate(IndexON,D2450)</f>
        <v>56773</v>
      </c>
      <c r="F2450" s="193">
        <f>IFERROR(_xll.qlIndexFixing(IndexON,D2450,TRUE,_xll.ohTrigger(RecalcTrigger,TriggerON)),NA())</f>
        <v>9.2912334210382141E-3</v>
      </c>
      <c r="H2450" s="42">
        <f>_xll.qlCalendarAdvance(Calendar,$H2449,B2450,"f",FALSE)</f>
        <v>56773</v>
      </c>
      <c r="I2450" s="177">
        <f>_xll.qlInterestRateIndexValueDate(Index1M,$H2450)</f>
        <v>56775</v>
      </c>
      <c r="J2450" s="182">
        <f>IFERROR(_xll.qlIndexFixing(Index1M,$H2450,TRUE,_xll.ohTrigger(RecalcTrigger,Trigger1M)),NA())</f>
        <v>9.2863290269973309E-3</v>
      </c>
      <c r="K2450" s="44">
        <f>IFERROR(_xll.qlIndexFixing(Index3M,H2450,TRUE,_xll.ohTrigger(RecalcTrigger,Trigger3M)),NA())</f>
        <v>9.4826154189328014E-3</v>
      </c>
      <c r="L2450" s="44">
        <f>IFERROR(_xll.qlIndexFixing(Index6M,$H2450,TRUE,_xll.ohTrigger(RecalcTrigger,Trigger6M)),NA())</f>
        <v>9.6665111395279491E-3</v>
      </c>
      <c r="M2450" s="183">
        <f>IFERROR(_xll.qlIndexFixing(Index1Y,$H2450,TRUE,_xll.ohTrigger(RecalcTrigger,Trigger1Y)),NA())</f>
        <v>9.6006301920577852E-3</v>
      </c>
      <c r="N2450" s="182">
        <f>IFERROR(_xll.qlIndexFixing(ONIndex1M,I2450,TRUE,_xll.ohTrigger(RecalcTrigger,Trigger1M)),NA())</f>
        <v>9.29777600599202E-3</v>
      </c>
      <c r="O2450" s="44">
        <f>IFERROR(_xll.qlIndexFixing(ONIndex3M,I2450,TRUE,_xll.ohTrigger(RecalcTrigger,Trigger3M)),NA())</f>
        <v>9.5250998343132665E-3</v>
      </c>
      <c r="P2450" s="44">
        <f>IFERROR(_xll.qlIndexFixing(ONIndex6M,I2450,TRUE,_xll.ohTrigger(RecalcTrigger,Trigger6M)),NA())</f>
        <v>9.7635981901778024E-3</v>
      </c>
      <c r="Q2450" s="183">
        <f>IFERROR(_xll.qlIndexFixing(ONIndex1Y,I2450,TRUE,_xll.ohTrigger(RecalcTrigger,Trigger1Y)),NA())</f>
        <v>9.7897884359099407E-3</v>
      </c>
    </row>
    <row r="2451" spans="2:17" x14ac:dyDescent="0.2">
      <c r="B2451" s="39" t="s">
        <v>42</v>
      </c>
      <c r="D2451" s="42">
        <f>_xll.qlCalendarAdvance(Calendar,$D2450,B2451,"f",FALSE)</f>
        <v>56780</v>
      </c>
      <c r="E2451" s="177">
        <f>_xll.qlInterestRateIndexValueDate(IndexON,D2451)</f>
        <v>56780</v>
      </c>
      <c r="F2451" s="193">
        <f>IFERROR(_xll.qlIndexFixing(IndexON,D2451,TRUE,_xll.ohTrigger(RecalcTrigger,TriggerON)),NA())</f>
        <v>9.2821927064612453E-3</v>
      </c>
      <c r="H2451" s="42">
        <f>_xll.qlCalendarAdvance(Calendar,$H2450,B2451,"f",FALSE)</f>
        <v>56780</v>
      </c>
      <c r="I2451" s="177">
        <f>_xll.qlInterestRateIndexValueDate(Index1M,$H2451)</f>
        <v>56782</v>
      </c>
      <c r="J2451" s="182">
        <f>IFERROR(_xll.qlIndexFixing(Index1M,$H2451,TRUE,_xll.ohTrigger(RecalcTrigger,Trigger1M)),NA())</f>
        <v>9.2770816852449922E-3</v>
      </c>
      <c r="K2451" s="44">
        <f>IFERROR(_xll.qlIndexFixing(Index3M,H2451,TRUE,_xll.ohTrigger(RecalcTrigger,Trigger3M)),NA())</f>
        <v>9.4734755467328503E-3</v>
      </c>
      <c r="L2451" s="44">
        <f>IFERROR(_xll.qlIndexFixing(Index6M,$H2451,TRUE,_xll.ohTrigger(RecalcTrigger,Trigger6M)),NA())</f>
        <v>9.6566013587308999E-3</v>
      </c>
      <c r="M2451" s="183">
        <f>IFERROR(_xll.qlIndexFixing(Index1Y,$H2451,TRUE,_xll.ohTrigger(RecalcTrigger,Trigger1Y)),NA())</f>
        <v>9.5912147578163885E-3</v>
      </c>
      <c r="N2451" s="182">
        <f>IFERROR(_xll.qlIndexFixing(ONIndex1M,I2451,TRUE,_xll.ohTrigger(RecalcTrigger,Trigger1M)),NA())</f>
        <v>9.2885638511130963E-3</v>
      </c>
      <c r="O2451" s="44">
        <f>IFERROR(_xll.qlIndexFixing(ONIndex3M,I2451,TRUE,_xll.ohTrigger(RecalcTrigger,Trigger3M)),NA())</f>
        <v>9.5160819896822346E-3</v>
      </c>
      <c r="P2451" s="44">
        <f>IFERROR(_xll.qlIndexFixing(ONIndex6M,I2451,TRUE,_xll.ohTrigger(RecalcTrigger,Trigger6M)),NA())</f>
        <v>9.7541717965121677E-3</v>
      </c>
      <c r="Q2451" s="183">
        <f>IFERROR(_xll.qlIndexFixing(ONIndex1Y,I2451,TRUE,_xll.ohTrigger(RecalcTrigger,Trigger1Y)),NA())</f>
        <v>9.7808584358105577E-3</v>
      </c>
    </row>
    <row r="2452" spans="2:17" x14ac:dyDescent="0.2">
      <c r="B2452" s="39" t="s">
        <v>42</v>
      </c>
      <c r="D2452" s="42">
        <f>_xll.qlCalendarAdvance(Calendar,$D2451,B2452,"f",FALSE)</f>
        <v>56787</v>
      </c>
      <c r="E2452" s="177">
        <f>_xll.qlInterestRateIndexValueDate(IndexON,D2452)</f>
        <v>56787</v>
      </c>
      <c r="F2452" s="193">
        <f>IFERROR(_xll.qlIndexFixing(IndexON,D2452,TRUE,_xll.ohTrigger(RecalcTrigger,TriggerON)),NA())</f>
        <v>9.273136438006091E-3</v>
      </c>
      <c r="H2452" s="42">
        <f>_xll.qlCalendarAdvance(Calendar,$H2451,B2452,"f",FALSE)</f>
        <v>56787</v>
      </c>
      <c r="I2452" s="177">
        <f>_xll.qlInterestRateIndexValueDate(Index1M,$H2452)</f>
        <v>56789</v>
      </c>
      <c r="J2452" s="182">
        <f>IFERROR(_xll.qlIndexFixing(Index1M,$H2452,TRUE,_xll.ohTrigger(RecalcTrigger,Trigger1M)),NA())</f>
        <v>9.2678174049445894E-3</v>
      </c>
      <c r="K2452" s="44">
        <f>IFERROR(_xll.qlIndexFixing(Index3M,H2452,TRUE,_xll.ohTrigger(RecalcTrigger,Trigger3M)),NA())</f>
        <v>9.464318726310943E-3</v>
      </c>
      <c r="L2452" s="44">
        <f>IFERROR(_xll.qlIndexFixing(Index6M,$H2452,TRUE,_xll.ohTrigger(RecalcTrigger,Trigger6M)),NA())</f>
        <v>9.6466562275563609E-3</v>
      </c>
      <c r="M2452" s="183">
        <f>IFERROR(_xll.qlIndexFixing(Index1Y,$H2452,TRUE,_xll.ohTrigger(RecalcTrigger,Trigger1Y)),NA())</f>
        <v>9.581788212292228E-3</v>
      </c>
      <c r="N2452" s="182">
        <f>IFERROR(_xll.qlIndexFixing(ONIndex1M,I2452,TRUE,_xll.ohTrigger(RecalcTrigger,Trigger1M)),NA())</f>
        <v>9.2793347836828133E-3</v>
      </c>
      <c r="O2452" s="44">
        <f>IFERROR(_xll.qlIndexFixing(ONIndex3M,I2452,TRUE,_xll.ohTrigger(RecalcTrigger,Trigger3M)),NA())</f>
        <v>9.5070472966884978E-3</v>
      </c>
      <c r="P2452" s="44">
        <f>IFERROR(_xll.qlIndexFixing(ONIndex6M,I2452,TRUE,_xll.ohTrigger(RecalcTrigger,Trigger6M)),NA())</f>
        <v>9.7447107659931476E-3</v>
      </c>
      <c r="Q2452" s="183">
        <f>IFERROR(_xll.qlIndexFixing(ONIndex1Y,I2452,TRUE,_xll.ohTrigger(RecalcTrigger,Trigger1Y)),NA())</f>
        <v>9.7719126572926029E-3</v>
      </c>
    </row>
    <row r="2453" spans="2:17" x14ac:dyDescent="0.2">
      <c r="B2453" s="39" t="s">
        <v>42</v>
      </c>
      <c r="D2453" s="42">
        <f>_xll.qlCalendarAdvance(Calendar,$D2452,B2453,"f",FALSE)</f>
        <v>56794</v>
      </c>
      <c r="E2453" s="177">
        <f>_xll.qlInterestRateIndexValueDate(IndexON,D2453)</f>
        <v>56794</v>
      </c>
      <c r="F2453" s="193">
        <f>IFERROR(_xll.qlIndexFixing(IndexON,D2453,TRUE,_xll.ohTrigger(RecalcTrigger,TriggerON)),NA())</f>
        <v>9.2640646060004883E-3</v>
      </c>
      <c r="H2453" s="42">
        <f>_xll.qlCalendarAdvance(Calendar,$H2452,B2453,"f",FALSE)</f>
        <v>56794</v>
      </c>
      <c r="I2453" s="177">
        <f>_xll.qlInterestRateIndexValueDate(Index1M,$H2453)</f>
        <v>56796</v>
      </c>
      <c r="J2453" s="182">
        <f>IFERROR(_xll.qlIndexFixing(Index1M,$H2453,TRUE,_xll.ohTrigger(RecalcTrigger,Trigger1M)),NA())</f>
        <v>9.2585361741481798E-3</v>
      </c>
      <c r="K2453" s="44">
        <f>IFERROR(_xll.qlIndexFixing(Index3M,H2453,TRUE,_xll.ohTrigger(RecalcTrigger,Trigger3M)),NA())</f>
        <v>9.4551449441926394E-3</v>
      </c>
      <c r="L2453" s="44">
        <f>IFERROR(_xll.qlIndexFixing(Index6M,$H2453,TRUE,_xll.ohTrigger(RecalcTrigger,Trigger6M)),NA())</f>
        <v>9.634885127075804E-3</v>
      </c>
      <c r="M2453" s="183">
        <f>IFERROR(_xll.qlIndexFixing(Index1Y,$H2453,TRUE,_xll.ohTrigger(RecalcTrigger,Trigger1Y)),NA())</f>
        <v>9.5723512319576595E-3</v>
      </c>
      <c r="N2453" s="182">
        <f>IFERROR(_xll.qlIndexFixing(ONIndex1M,I2453,TRUE,_xll.ohTrigger(RecalcTrigger,Trigger1M)),NA())</f>
        <v>9.2700887913910179E-3</v>
      </c>
      <c r="O2453" s="44">
        <f>IFERROR(_xll.qlIndexFixing(ONIndex3M,I2453,TRUE,_xll.ohTrigger(RecalcTrigger,Trigger3M)),NA())</f>
        <v>9.4979957418228622E-3</v>
      </c>
      <c r="P2453" s="44">
        <f>IFERROR(_xll.qlIndexFixing(ONIndex6M,I2453,TRUE,_xll.ohTrigger(RecalcTrigger,Trigger6M)),NA())</f>
        <v>9.7352150508989155E-3</v>
      </c>
      <c r="Q2453" s="183">
        <f>IFERROR(_xll.qlIndexFixing(ONIndex1Y,I2453,TRUE,_xll.ohTrigger(RecalcTrigger,Trigger1Y)),NA())</f>
        <v>9.7629510866870106E-3</v>
      </c>
    </row>
    <row r="2454" spans="2:17" x14ac:dyDescent="0.2">
      <c r="B2454" s="39" t="s">
        <v>42</v>
      </c>
      <c r="D2454" s="42">
        <f>_xll.qlCalendarAdvance(Calendar,$D2453,B2454,"f",FALSE)</f>
        <v>56801</v>
      </c>
      <c r="E2454" s="177">
        <f>_xll.qlInterestRateIndexValueDate(IndexON,D2454)</f>
        <v>56801</v>
      </c>
      <c r="F2454" s="193">
        <f>IFERROR(_xll.qlIndexFixing(IndexON,D2454,TRUE,_xll.ohTrigger(RecalcTrigger,TriggerON)),NA())</f>
        <v>9.2549772005323661E-3</v>
      </c>
      <c r="H2454" s="42">
        <f>_xll.qlCalendarAdvance(Calendar,$H2453,B2454,"f",FALSE)</f>
        <v>56801</v>
      </c>
      <c r="I2454" s="177">
        <f>_xll.qlInterestRateIndexValueDate(Index1M,$H2454)</f>
        <v>56803</v>
      </c>
      <c r="J2454" s="182">
        <f>IFERROR(_xll.qlIndexFixing(Index1M,$H2454,TRUE,_xll.ohTrigger(RecalcTrigger,Trigger1M)),NA())</f>
        <v>9.2492379809028247E-3</v>
      </c>
      <c r="K2454" s="44">
        <f>IFERROR(_xll.qlIndexFixing(Index3M,H2454,TRUE,_xll.ohTrigger(RecalcTrigger,Trigger3M)),NA())</f>
        <v>9.4459541868982897E-3</v>
      </c>
      <c r="L2454" s="44">
        <f>IFERROR(_xll.qlIndexFixing(Index6M,$H2454,TRUE,_xll.ohTrigger(RecalcTrigger,Trigger6M)),NA())</f>
        <v>9.6248607046580583E-3</v>
      </c>
      <c r="M2454" s="183">
        <f>IFERROR(_xll.qlIndexFixing(Index1Y,$H2454,TRUE,_xll.ohTrigger(RecalcTrigger,Trigger1Y)),NA())</f>
        <v>9.5629044945622806E-3</v>
      </c>
      <c r="N2454" s="182">
        <f>IFERROR(_xll.qlIndexFixing(ONIndex1M,I2454,TRUE,_xll.ohTrigger(RecalcTrigger,Trigger1M)),NA())</f>
        <v>9.2608258624871098E-3</v>
      </c>
      <c r="O2454" s="44">
        <f>IFERROR(_xll.qlIndexFixing(ONIndex3M,I2454,TRUE,_xll.ohTrigger(RecalcTrigger,Trigger3M)),NA())</f>
        <v>9.4889273113363259E-3</v>
      </c>
      <c r="P2454" s="44">
        <f>IFERROR(_xll.qlIndexFixing(ONIndex6M,I2454,TRUE,_xll.ohTrigger(RecalcTrigger,Trigger6M)),NA())</f>
        <v>9.7256846038273892E-3</v>
      </c>
      <c r="Q2454" s="183">
        <f>IFERROR(_xll.qlIndexFixing(ONIndex1Y,I2454,TRUE,_xll.ohTrigger(RecalcTrigger,Trigger1Y)),NA())</f>
        <v>9.7539737103247148E-3</v>
      </c>
    </row>
    <row r="2455" spans="2:17" x14ac:dyDescent="0.2">
      <c r="B2455" s="39" t="s">
        <v>42</v>
      </c>
      <c r="D2455" s="42">
        <f>_xll.qlCalendarAdvance(Calendar,$D2454,B2455,"f",FALSE)</f>
        <v>56808</v>
      </c>
      <c r="E2455" s="177">
        <f>_xll.qlInterestRateIndexValueDate(IndexON,D2455)</f>
        <v>56808</v>
      </c>
      <c r="F2455" s="193">
        <f>IFERROR(_xll.qlIndexFixing(IndexON,D2455,TRUE,_xll.ohTrigger(RecalcTrigger,TriggerON)),NA())</f>
        <v>9.245874211609717E-3</v>
      </c>
      <c r="H2455" s="42">
        <f>_xll.qlCalendarAdvance(Calendar,$H2454,B2455,"f",FALSE)</f>
        <v>56808</v>
      </c>
      <c r="I2455" s="177">
        <f>_xll.qlInterestRateIndexValueDate(Index1M,$H2455)</f>
        <v>56810</v>
      </c>
      <c r="J2455" s="182">
        <f>IFERROR(_xll.qlIndexFixing(Index1M,$H2455,TRUE,_xll.ohTrigger(RecalcTrigger,Trigger1M)),NA())</f>
        <v>9.2399228132580835E-3</v>
      </c>
      <c r="K2455" s="44">
        <f>IFERROR(_xll.qlIndexFixing(Index3M,H2455,TRUE,_xll.ohTrigger(RecalcTrigger,Trigger3M)),NA())</f>
        <v>9.4367464409508481E-3</v>
      </c>
      <c r="L2455" s="44">
        <f>IFERROR(_xll.qlIndexFixing(Index6M,$H2455,TRUE,_xll.ohTrigger(RecalcTrigger,Trigger6M)),NA())</f>
        <v>9.6148007779732602E-3</v>
      </c>
      <c r="M2455" s="183">
        <f>IFERROR(_xll.qlIndexFixing(Index1Y,$H2455,TRUE,_xll.ohTrigger(RecalcTrigger,Trigger1Y)),NA())</f>
        <v>9.5534486791318384E-3</v>
      </c>
      <c r="N2455" s="182">
        <f>IFERROR(_xll.qlIndexFixing(ONIndex1M,I2455,TRUE,_xll.ohTrigger(RecalcTrigger,Trigger1M)),NA())</f>
        <v>9.2515459849806803E-3</v>
      </c>
      <c r="O2455" s="44">
        <f>IFERROR(_xll.qlIndexFixing(ONIndex3M,I2455,TRUE,_xll.ohTrigger(RecalcTrigger,Trigger3M)),NA())</f>
        <v>9.4798419919595034E-3</v>
      </c>
      <c r="P2455" s="44">
        <f>IFERROR(_xll.qlIndexFixing(ONIndex6M,I2455,TRUE,_xll.ohTrigger(RecalcTrigger,Trigger6M)),NA())</f>
        <v>9.7161193772166143E-3</v>
      </c>
      <c r="Q2455" s="183">
        <f>IFERROR(_xll.qlIndexFixing(ONIndex1Y,I2455,TRUE,_xll.ohTrigger(RecalcTrigger,Trigger1Y)),NA())</f>
        <v>9.7449805148563939E-3</v>
      </c>
    </row>
    <row r="2456" spans="2:17" x14ac:dyDescent="0.2">
      <c r="B2456" s="39" t="s">
        <v>42</v>
      </c>
      <c r="D2456" s="42">
        <f>_xll.qlCalendarAdvance(Calendar,$D2455,B2456,"f",FALSE)</f>
        <v>56815</v>
      </c>
      <c r="E2456" s="177">
        <f>_xll.qlInterestRateIndexValueDate(IndexON,D2456)</f>
        <v>56815</v>
      </c>
      <c r="F2456" s="193">
        <f>IFERROR(_xll.qlIndexFixing(IndexON,D2456,TRUE,_xll.ohTrigger(RecalcTrigger,TriggerON)),NA())</f>
        <v>9.2367556292405339E-3</v>
      </c>
      <c r="H2456" s="42">
        <f>_xll.qlCalendarAdvance(Calendar,$H2455,B2456,"f",FALSE)</f>
        <v>56815</v>
      </c>
      <c r="I2456" s="177">
        <f>_xll.qlInterestRateIndexValueDate(Index1M,$H2456)</f>
        <v>56817</v>
      </c>
      <c r="J2456" s="182">
        <f>IFERROR(_xll.qlIndexFixing(Index1M,$H2456,TRUE,_xll.ohTrigger(RecalcTrigger,Trigger1M)),NA())</f>
        <v>9.2305906592635156E-3</v>
      </c>
      <c r="K2456" s="44">
        <f>IFERROR(_xll.qlIndexFixing(Index3M,H2456,TRUE,_xll.ohTrigger(RecalcTrigger,Trigger3M)),NA())</f>
        <v>9.4275216928723978E-3</v>
      </c>
      <c r="L2456" s="44">
        <f>IFERROR(_xll.qlIndexFixing(Index6M,$H2456,TRUE,_xll.ohTrigger(RecalcTrigger,Trigger6M)),NA())</f>
        <v>9.6047052997779089E-3</v>
      </c>
      <c r="M2456" s="183">
        <f>IFERROR(_xll.qlIndexFixing(Index1Y,$H2456,TRUE,_xll.ohTrigger(RecalcTrigger,Trigger1Y)),NA())</f>
        <v>9.5439844659695391E-3</v>
      </c>
      <c r="N2456" s="182">
        <f>IFERROR(_xll.qlIndexFixing(ONIndex1M,I2456,TRUE,_xll.ohTrigger(RecalcTrigger,Trigger1M)),NA())</f>
        <v>9.2422491467214485E-3</v>
      </c>
      <c r="O2456" s="44">
        <f>IFERROR(_xll.qlIndexFixing(ONIndex3M,I2456,TRUE,_xll.ohTrigger(RecalcTrigger,Trigger3M)),NA())</f>
        <v>9.4707397697835205E-3</v>
      </c>
      <c r="P2456" s="44">
        <f>IFERROR(_xll.qlIndexFixing(ONIndex6M,I2456,TRUE,_xll.ohTrigger(RecalcTrigger,Trigger6M)),NA())</f>
        <v>9.7065193232648284E-3</v>
      </c>
      <c r="Q2456" s="183">
        <f>IFERROR(_xll.qlIndexFixing(ONIndex1Y,I2456,TRUE,_xll.ohTrigger(RecalcTrigger,Trigger1Y)),NA())</f>
        <v>9.7359714863731739E-3</v>
      </c>
    </row>
    <row r="2457" spans="2:17" x14ac:dyDescent="0.2">
      <c r="B2457" s="39" t="s">
        <v>42</v>
      </c>
      <c r="D2457" s="42">
        <f>_xll.qlCalendarAdvance(Calendar,$D2456,B2457,"f",FALSE)</f>
        <v>56822</v>
      </c>
      <c r="E2457" s="177">
        <f>_xll.qlInterestRateIndexValueDate(IndexON,D2457)</f>
        <v>56822</v>
      </c>
      <c r="F2457" s="193">
        <f>IFERROR(_xll.qlIndexFixing(IndexON,D2457,TRUE,_xll.ohTrigger(RecalcTrigger,TriggerON)),NA())</f>
        <v>9.2276214437525539E-3</v>
      </c>
      <c r="H2457" s="42">
        <f>_xll.qlCalendarAdvance(Calendar,$H2456,B2457,"f",FALSE)</f>
        <v>56822</v>
      </c>
      <c r="I2457" s="177">
        <f>_xll.qlInterestRateIndexValueDate(Index1M,$H2457)</f>
        <v>56824</v>
      </c>
      <c r="J2457" s="182">
        <f>IFERROR(_xll.qlIndexFixing(Index1M,$H2457,TRUE,_xll.ohTrigger(RecalcTrigger,Trigger1M)),NA())</f>
        <v>9.2212415069636844E-3</v>
      </c>
      <c r="K2457" s="44">
        <f>IFERROR(_xll.qlIndexFixing(Index3M,H2457,TRUE,_xll.ohTrigger(RecalcTrigger,Trigger3M)),NA())</f>
        <v>9.4182799291876312E-3</v>
      </c>
      <c r="L2457" s="44">
        <f>IFERROR(_xll.qlIndexFixing(Index6M,$H2457,TRUE,_xll.ohTrigger(RecalcTrigger,Trigger6M)),NA())</f>
        <v>9.5945742228332343E-3</v>
      </c>
      <c r="M2457" s="183">
        <f>IFERROR(_xll.qlIndexFixing(Index1Y,$H2457,TRUE,_xll.ohTrigger(RecalcTrigger,Trigger1Y)),NA())</f>
        <v>9.5345125366551754E-3</v>
      </c>
      <c r="N2457" s="182">
        <f>IFERROR(_xll.qlIndexFixing(ONIndex1M,I2457,TRUE,_xll.ohTrigger(RecalcTrigger,Trigger1M)),NA())</f>
        <v>9.2329353360387501E-3</v>
      </c>
      <c r="O2457" s="44">
        <f>IFERROR(_xll.qlIndexFixing(ONIndex3M,I2457,TRUE,_xll.ohTrigger(RecalcTrigger,Trigger3M)),NA())</f>
        <v>9.4616206314590556E-3</v>
      </c>
      <c r="P2457" s="44">
        <f>IFERROR(_xll.qlIndexFixing(ONIndex6M,I2457,TRUE,_xll.ohTrigger(RecalcTrigger,Trigger6M)),NA())</f>
        <v>9.6968843948097572E-3</v>
      </c>
      <c r="Q2457" s="183">
        <f>IFERROR(_xll.qlIndexFixing(ONIndex1Y,I2457,TRUE,_xll.ohTrigger(RecalcTrigger,Trigger1Y)),NA())</f>
        <v>9.726946611445797E-3</v>
      </c>
    </row>
    <row r="2458" spans="2:17" x14ac:dyDescent="0.2">
      <c r="B2458" s="39" t="s">
        <v>42</v>
      </c>
      <c r="D2458" s="42">
        <f>_xll.qlCalendarAdvance(Calendar,$D2457,B2458,"f",FALSE)</f>
        <v>56829</v>
      </c>
      <c r="E2458" s="177">
        <f>_xll.qlInterestRateIndexValueDate(IndexON,D2458)</f>
        <v>56829</v>
      </c>
      <c r="F2458" s="193">
        <f>IFERROR(_xll.qlIndexFixing(IndexON,D2458,TRUE,_xll.ohTrigger(RecalcTrigger,TriggerON)),NA())</f>
        <v>9.2184716449938975E-3</v>
      </c>
      <c r="H2458" s="42">
        <f>_xll.qlCalendarAdvance(Calendar,$H2457,B2458,"f",FALSE)</f>
        <v>56829</v>
      </c>
      <c r="I2458" s="177">
        <f>_xll.qlInterestRateIndexValueDate(Index1M,$H2458)</f>
        <v>56831</v>
      </c>
      <c r="J2458" s="182">
        <f>IFERROR(_xll.qlIndexFixing(Index1M,$H2458,TRUE,_xll.ohTrigger(RecalcTrigger,Trigger1M)),NA())</f>
        <v>9.2118753444106471E-3</v>
      </c>
      <c r="K2458" s="44">
        <f>IFERROR(_xll.qlIndexFixing(Index3M,H2458,TRUE,_xll.ohTrigger(RecalcTrigger,Trigger3M)),NA())</f>
        <v>9.4090211364168987E-3</v>
      </c>
      <c r="L2458" s="44">
        <f>IFERROR(_xll.qlIndexFixing(Index6M,$H2458,TRUE,_xll.ohTrigger(RecalcTrigger,Trigger6M)),NA())</f>
        <v>9.5844074999021801E-3</v>
      </c>
      <c r="M2458" s="183">
        <f>IFERROR(_xll.qlIndexFixing(Index1Y,$H2458,TRUE,_xll.ohTrigger(RecalcTrigger,Trigger1Y)),NA())</f>
        <v>9.5250335740440385E-3</v>
      </c>
      <c r="N2458" s="182">
        <f>IFERROR(_xll.qlIndexFixing(ONIndex1M,I2458,TRUE,_xll.ohTrigger(RecalcTrigger,Trigger1M)),NA())</f>
        <v>9.223604540542496E-3</v>
      </c>
      <c r="O2458" s="44">
        <f>IFERROR(_xll.qlIndexFixing(ONIndex3M,I2458,TRUE,_xll.ohTrigger(RecalcTrigger,Trigger3M)),NA())</f>
        <v>9.452484563476915E-3</v>
      </c>
      <c r="P2458" s="44">
        <f>IFERROR(_xll.qlIndexFixing(ONIndex6M,I2458,TRUE,_xll.ohTrigger(RecalcTrigger,Trigger6M)),NA())</f>
        <v>9.6872145440496382E-3</v>
      </c>
      <c r="Q2458" s="183">
        <f>IFERROR(_xll.qlIndexFixing(ONIndex1Y,I2458,TRUE,_xll.ohTrigger(RecalcTrigger,Trigger1Y)),NA())</f>
        <v>9.7179058763252613E-3</v>
      </c>
    </row>
    <row r="2459" spans="2:17" x14ac:dyDescent="0.2">
      <c r="B2459" s="39" t="s">
        <v>42</v>
      </c>
      <c r="D2459" s="42">
        <f>_xll.qlCalendarAdvance(Calendar,$D2458,B2459,"f",FALSE)</f>
        <v>56836</v>
      </c>
      <c r="E2459" s="177">
        <f>_xll.qlInterestRateIndexValueDate(IndexON,D2459)</f>
        <v>56836</v>
      </c>
      <c r="F2459" s="193">
        <f>IFERROR(_xll.qlIndexFixing(IndexON,D2459,TRUE,_xll.ohTrigger(RecalcTrigger,TriggerON)),NA())</f>
        <v>9.2093062232123657E-3</v>
      </c>
      <c r="H2459" s="42">
        <f>_xll.qlCalendarAdvance(Calendar,$H2458,B2459,"f",FALSE)</f>
        <v>56836</v>
      </c>
      <c r="I2459" s="177">
        <f>_xll.qlInterestRateIndexValueDate(Index1M,$H2459)</f>
        <v>56838</v>
      </c>
      <c r="J2459" s="182">
        <f>IFERROR(_xll.qlIndexFixing(Index1M,$H2459,TRUE,_xll.ohTrigger(RecalcTrigger,Trigger1M)),NA())</f>
        <v>9.2024921596464693E-3</v>
      </c>
      <c r="K2459" s="44">
        <f>IFERROR(_xll.qlIndexFixing(Index3M,H2459,TRUE,_xll.ohTrigger(RecalcTrigger,Trigger3M)),NA())</f>
        <v>9.3997453010857598E-3</v>
      </c>
      <c r="L2459" s="44">
        <f>IFERROR(_xll.qlIndexFixing(Index6M,$H2459,TRUE,_xll.ohTrigger(RecalcTrigger,Trigger6M)),NA())</f>
        <v>9.5742050837498462E-3</v>
      </c>
      <c r="M2459" s="183">
        <f>IFERROR(_xll.qlIndexFixing(Index1Y,$H2459,TRUE,_xll.ohTrigger(RecalcTrigger,Trigger1Y)),NA())</f>
        <v>9.5155482622695346E-3</v>
      </c>
      <c r="N2459" s="182">
        <f>IFERROR(_xll.qlIndexFixing(ONIndex1M,I2459,TRUE,_xll.ohTrigger(RecalcTrigger,Trigger1M)),NA())</f>
        <v>9.214256748641958E-3</v>
      </c>
      <c r="O2459" s="44">
        <f>IFERROR(_xll.qlIndexFixing(ONIndex3M,I2459,TRUE,_xll.ohTrigger(RecalcTrigger,Trigger3M)),NA())</f>
        <v>9.4433315520880967E-3</v>
      </c>
      <c r="P2459" s="44">
        <f>IFERROR(_xll.qlIndexFixing(ONIndex6M,I2459,TRUE,_xll.ohTrigger(RecalcTrigger,Trigger6M)),NA())</f>
        <v>9.6775097234225171E-3</v>
      </c>
      <c r="Q2459" s="183">
        <f>IFERROR(_xll.qlIndexFixing(ONIndex1Y,I2459,TRUE,_xll.ohTrigger(RecalcTrigger,Trigger1Y)),NA())</f>
        <v>9.708849267502373E-3</v>
      </c>
    </row>
    <row r="2460" spans="2:17" x14ac:dyDescent="0.2">
      <c r="B2460" s="39" t="s">
        <v>42</v>
      </c>
      <c r="D2460" s="42">
        <f>_xll.qlCalendarAdvance(Calendar,$D2459,B2460,"f",FALSE)</f>
        <v>56843</v>
      </c>
      <c r="E2460" s="177">
        <f>_xll.qlInterestRateIndexValueDate(IndexON,D2460)</f>
        <v>56843</v>
      </c>
      <c r="F2460" s="193">
        <f>IFERROR(_xll.qlIndexFixing(IndexON,D2460,TRUE,_xll.ohTrigger(RecalcTrigger,TriggerON)),NA())</f>
        <v>9.2001251684159513E-3</v>
      </c>
      <c r="H2460" s="42">
        <f>_xll.qlCalendarAdvance(Calendar,$H2459,B2460,"f",FALSE)</f>
        <v>56843</v>
      </c>
      <c r="I2460" s="177">
        <f>_xll.qlInterestRateIndexValueDate(Index1M,$H2460)</f>
        <v>56845</v>
      </c>
      <c r="J2460" s="182">
        <f>IFERROR(_xll.qlIndexFixing(Index1M,$H2460,TRUE,_xll.ohTrigger(RecalcTrigger,Trigger1M)),NA())</f>
        <v>9.1930919407307021E-3</v>
      </c>
      <c r="K2460" s="44">
        <f>IFERROR(_xll.qlIndexFixing(Index3M,H2460,TRUE,_xll.ohTrigger(RecalcTrigger,Trigger3M)),NA())</f>
        <v>9.3904524097180361E-3</v>
      </c>
      <c r="L2460" s="44">
        <f>IFERROR(_xll.qlIndexFixing(Index6M,$H2460,TRUE,_xll.ohTrigger(RecalcTrigger,Trigger6M)),NA())</f>
        <v>9.5639669271482004E-3</v>
      </c>
      <c r="M2460" s="183">
        <f>IFERROR(_xll.qlIndexFixing(Index1Y,$H2460,TRUE,_xll.ohTrigger(RecalcTrigger,Trigger1Y)),NA())</f>
        <v>9.5060572867396963E-3</v>
      </c>
      <c r="N2460" s="182">
        <f>IFERROR(_xll.qlIndexFixing(ONIndex1M,I2460,TRUE,_xll.ohTrigger(RecalcTrigger,Trigger1M)),NA())</f>
        <v>9.2048919480269831E-3</v>
      </c>
      <c r="O2460" s="44">
        <f>IFERROR(_xll.qlIndexFixing(ONIndex3M,I2460,TRUE,_xll.ohTrigger(RecalcTrigger,Trigger3M)),NA())</f>
        <v>9.434161583783407E-3</v>
      </c>
      <c r="P2460" s="44">
        <f>IFERROR(_xll.qlIndexFixing(ONIndex6M,I2460,TRUE,_xll.ohTrigger(RecalcTrigger,Trigger6M)),NA())</f>
        <v>9.6677698855263117E-3</v>
      </c>
      <c r="Q2460" s="183">
        <f>IFERROR(_xll.qlIndexFixing(ONIndex1Y,I2460,TRUE,_xll.ohTrigger(RecalcTrigger,Trigger1Y)),NA())</f>
        <v>9.6997767711481941E-3</v>
      </c>
    </row>
    <row r="2461" spans="2:17" x14ac:dyDescent="0.2">
      <c r="B2461" s="39" t="s">
        <v>42</v>
      </c>
      <c r="D2461" s="42">
        <f>_xll.qlCalendarAdvance(Calendar,$D2460,B2461,"f",FALSE)</f>
        <v>56850</v>
      </c>
      <c r="E2461" s="177">
        <f>_xll.qlInterestRateIndexValueDate(IndexON,D2461)</f>
        <v>56850</v>
      </c>
      <c r="F2461" s="193">
        <f>IFERROR(_xll.qlIndexFixing(IndexON,D2461,TRUE,_xll.ohTrigger(RecalcTrigger,TriggerON)),NA())</f>
        <v>9.1909284707725192E-3</v>
      </c>
      <c r="H2461" s="42">
        <f>_xll.qlCalendarAdvance(Calendar,$H2460,B2461,"f",FALSE)</f>
        <v>56850</v>
      </c>
      <c r="I2461" s="177">
        <f>_xll.qlInterestRateIndexValueDate(Index1M,$H2461)</f>
        <v>56852</v>
      </c>
      <c r="J2461" s="182">
        <f>IFERROR(_xll.qlIndexFixing(Index1M,$H2461,TRUE,_xll.ohTrigger(RecalcTrigger,Trigger1M)),NA())</f>
        <v>9.1836746757079091E-3</v>
      </c>
      <c r="K2461" s="44">
        <f>IFERROR(_xll.qlIndexFixing(Index3M,H2461,TRUE,_xll.ohTrigger(RecalcTrigger,Trigger3M)),NA())</f>
        <v>9.3811424488392924E-3</v>
      </c>
      <c r="L2461" s="44">
        <f>IFERROR(_xll.qlIndexFixing(Index6M,$H2461,TRUE,_xll.ohTrigger(RecalcTrigger,Trigger6M)),NA())</f>
        <v>9.5536929828674982E-3</v>
      </c>
      <c r="M2461" s="183">
        <f>IFERROR(_xll.qlIndexFixing(Index1Y,$H2461,TRUE,_xll.ohTrigger(RecalcTrigger,Trigger1Y)),NA())</f>
        <v>9.4965613341395794E-3</v>
      </c>
      <c r="N2461" s="182">
        <f>IFERROR(_xll.qlIndexFixing(ONIndex1M,I2461,TRUE,_xll.ohTrigger(RecalcTrigger,Trigger1M)),NA())</f>
        <v>9.1955101269469708E-3</v>
      </c>
      <c r="O2461" s="44">
        <f>IFERROR(_xll.qlIndexFixing(ONIndex3M,I2461,TRUE,_xll.ohTrigger(RecalcTrigger,Trigger3M)),NA())</f>
        <v>9.424974645053652E-3</v>
      </c>
      <c r="P2461" s="44">
        <f>IFERROR(_xll.qlIndexFixing(ONIndex6M,I2461,TRUE,_xll.ohTrigger(RecalcTrigger,Trigger6M)),NA())</f>
        <v>9.6579949825592593E-3</v>
      </c>
      <c r="Q2461" s="183">
        <f>IFERROR(_xll.qlIndexFixing(ONIndex1Y,I2461,TRUE,_xll.ohTrigger(RecalcTrigger,Trigger1Y)),NA())</f>
        <v>9.6906883739134031E-3</v>
      </c>
    </row>
    <row r="2462" spans="2:17" x14ac:dyDescent="0.2">
      <c r="B2462" s="39" t="s">
        <v>42</v>
      </c>
      <c r="D2462" s="42">
        <f>_xll.qlCalendarAdvance(Calendar,$D2461,B2462,"f",FALSE)</f>
        <v>56857</v>
      </c>
      <c r="E2462" s="177">
        <f>_xll.qlInterestRateIndexValueDate(IndexON,D2462)</f>
        <v>56857</v>
      </c>
      <c r="F2462" s="193">
        <f>IFERROR(_xll.qlIndexFixing(IndexON,D2462,TRUE,_xll.ohTrigger(RecalcTrigger,TriggerON)),NA())</f>
        <v>9.1817161202900621E-3</v>
      </c>
      <c r="H2462" s="42">
        <f>_xll.qlCalendarAdvance(Calendar,$H2461,B2462,"f",FALSE)</f>
        <v>56857</v>
      </c>
      <c r="I2462" s="177">
        <f>_xll.qlInterestRateIndexValueDate(Index1M,$H2462)</f>
        <v>56859</v>
      </c>
      <c r="J2462" s="182">
        <f>IFERROR(_xll.qlIndexFixing(Index1M,$H2462,TRUE,_xll.ohTrigger(RecalcTrigger,Trigger1M)),NA())</f>
        <v>9.1742403526276495E-3</v>
      </c>
      <c r="K2462" s="44">
        <f>IFERROR(_xll.qlIndexFixing(Index3M,H2462,TRUE,_xll.ohTrigger(RecalcTrigger,Trigger3M)),NA())</f>
        <v>9.3723629464559366E-3</v>
      </c>
      <c r="L2462" s="44">
        <f>IFERROR(_xll.qlIndexFixing(Index6M,$H2462,TRUE,_xll.ohTrigger(RecalcTrigger,Trigger6M)),NA())</f>
        <v>9.5458720315032813E-3</v>
      </c>
      <c r="M2462" s="183">
        <f>IFERROR(_xll.qlIndexFixing(Index1Y,$H2462,TRUE,_xll.ohTrigger(RecalcTrigger,Trigger1Y)),NA())</f>
        <v>9.4870610924301779E-3</v>
      </c>
      <c r="N2462" s="182">
        <f>IFERROR(_xll.qlIndexFixing(ONIndex1M,I2462,TRUE,_xll.ohTrigger(RecalcTrigger,Trigger1M)),NA())</f>
        <v>9.1861112733315764E-3</v>
      </c>
      <c r="O2462" s="44">
        <f>IFERROR(_xll.qlIndexFixing(ONIndex3M,I2462,TRUE,_xll.ohTrigger(RecalcTrigger,Trigger3M)),NA())</f>
        <v>9.4157707224695741E-3</v>
      </c>
      <c r="P2462" s="44">
        <f>IFERROR(_xll.qlIndexFixing(ONIndex6M,I2462,TRUE,_xll.ohTrigger(RecalcTrigger,Trigger6M)),NA())</f>
        <v>9.6481849671992137E-3</v>
      </c>
      <c r="Q2462" s="183">
        <f>IFERROR(_xll.qlIndexFixing(ONIndex1Y,I2462,TRUE,_xll.ohTrigger(RecalcTrigger,Trigger1Y)),NA())</f>
        <v>9.68158406220887E-3</v>
      </c>
    </row>
    <row r="2463" spans="2:17" x14ac:dyDescent="0.2">
      <c r="B2463" s="39" t="s">
        <v>42</v>
      </c>
      <c r="D2463" s="42">
        <f>_xll.qlCalendarAdvance(Calendar,$D2462,B2463,"f",FALSE)</f>
        <v>56864</v>
      </c>
      <c r="E2463" s="177">
        <f>_xll.qlInterestRateIndexValueDate(IndexON,D2463)</f>
        <v>56864</v>
      </c>
      <c r="F2463" s="193">
        <f>IFERROR(_xll.qlIndexFixing(IndexON,D2463,TRUE,_xll.ohTrigger(RecalcTrigger,TriggerON)),NA())</f>
        <v>9.172488107056509E-3</v>
      </c>
      <c r="H2463" s="42">
        <f>_xll.qlCalendarAdvance(Calendar,$H2462,B2463,"f",FALSE)</f>
        <v>56864</v>
      </c>
      <c r="I2463" s="177">
        <f>_xll.qlInterestRateIndexValueDate(Index1M,$H2463)</f>
        <v>56866</v>
      </c>
      <c r="J2463" s="182">
        <f>IFERROR(_xll.qlIndexFixing(Index1M,$H2463,TRUE,_xll.ohTrigger(RecalcTrigger,Trigger1M)),NA())</f>
        <v>9.1647889595369847E-3</v>
      </c>
      <c r="K2463" s="44">
        <f>IFERROR(_xll.qlIndexFixing(Index3M,H2463,TRUE,_xll.ohTrigger(RecalcTrigger,Trigger3M)),NA())</f>
        <v>9.3630202726837381E-3</v>
      </c>
      <c r="L2463" s="44">
        <f>IFERROR(_xll.qlIndexFixing(Index6M,$H2463,TRUE,_xll.ohTrigger(RecalcTrigger,Trigger6M)),NA())</f>
        <v>9.5355377795664498E-3</v>
      </c>
      <c r="M2463" s="183">
        <f>IFERROR(_xll.qlIndexFixing(Index1Y,$H2463,TRUE,_xll.ohTrigger(RecalcTrigger,Trigger1Y)),NA())</f>
        <v>9.4775572508482009E-3</v>
      </c>
      <c r="N2463" s="182">
        <f>IFERROR(_xll.qlIndexFixing(ONIndex1M,I2463,TRUE,_xll.ohTrigger(RecalcTrigger,Trigger1M)),NA())</f>
        <v>9.1766953752703273E-3</v>
      </c>
      <c r="O2463" s="44">
        <f>IFERROR(_xll.qlIndexFixing(ONIndex3M,I2463,TRUE,_xll.ohTrigger(RecalcTrigger,Trigger3M)),NA())</f>
        <v>9.4065498021222993E-3</v>
      </c>
      <c r="P2463" s="44">
        <f>IFERROR(_xll.qlIndexFixing(ONIndex6M,I2463,TRUE,_xll.ohTrigger(RecalcTrigger,Trigger6M)),NA())</f>
        <v>9.6383397918042846E-3</v>
      </c>
      <c r="Q2463" s="183">
        <f>IFERROR(_xll.qlIndexFixing(ONIndex1Y,I2463,TRUE,_xll.ohTrigger(RecalcTrigger,Trigger1Y)),NA())</f>
        <v>9.6724638221257209E-3</v>
      </c>
    </row>
    <row r="2464" spans="2:17" x14ac:dyDescent="0.2">
      <c r="B2464" s="39" t="s">
        <v>42</v>
      </c>
      <c r="D2464" s="42">
        <f>_xll.qlCalendarAdvance(Calendar,$D2463,B2464,"f",FALSE)</f>
        <v>56871</v>
      </c>
      <c r="E2464" s="177">
        <f>_xll.qlInterestRateIndexValueDate(IndexON,D2464)</f>
        <v>56871</v>
      </c>
      <c r="F2464" s="193">
        <f>IFERROR(_xll.qlIndexFixing(IndexON,D2464,TRUE,_xll.ohTrigger(RecalcTrigger,TriggerON)),NA())</f>
        <v>9.1632444212397246E-3</v>
      </c>
      <c r="H2464" s="42">
        <f>_xll.qlCalendarAdvance(Calendar,$H2463,B2464,"f",FALSE)</f>
        <v>56871</v>
      </c>
      <c r="I2464" s="177">
        <f>_xll.qlInterestRateIndexValueDate(Index1M,$H2464)</f>
        <v>56873</v>
      </c>
      <c r="J2464" s="182">
        <f>IFERROR(_xll.qlIndexFixing(Index1M,$H2464,TRUE,_xll.ohTrigger(RecalcTrigger,Trigger1M)),NA())</f>
        <v>9.1553204844879721E-3</v>
      </c>
      <c r="K2464" s="44">
        <f>IFERROR(_xll.qlIndexFixing(Index3M,H2464,TRUE,_xll.ohTrigger(RecalcTrigger,Trigger3M)),NA())</f>
        <v>9.3536604901391183E-3</v>
      </c>
      <c r="L2464" s="44">
        <f>IFERROR(_xll.qlIndexFixing(Index6M,$H2464,TRUE,_xll.ohTrigger(RecalcTrigger,Trigger6M)),NA())</f>
        <v>9.5251676143862495E-3</v>
      </c>
      <c r="M2464" s="183">
        <f>IFERROR(_xll.qlIndexFixing(Index1Y,$H2464,TRUE,_xll.ohTrigger(RecalcTrigger,Trigger1Y)),NA())</f>
        <v>9.4680504999067328E-3</v>
      </c>
      <c r="N2464" s="182">
        <f>IFERROR(_xll.qlIndexFixing(ONIndex1M,I2464,TRUE,_xll.ohTrigger(RecalcTrigger,Trigger1M)),NA())</f>
        <v>9.1672624206129427E-3</v>
      </c>
      <c r="O2464" s="44">
        <f>IFERROR(_xll.qlIndexFixing(ONIndex3M,I2464,TRUE,_xll.ohTrigger(RecalcTrigger,Trigger3M)),NA())</f>
        <v>9.397311870822378E-3</v>
      </c>
      <c r="P2464" s="44">
        <f>IFERROR(_xll.qlIndexFixing(ONIndex6M,I2464,TRUE,_xll.ohTrigger(RecalcTrigger,Trigger6M)),NA())</f>
        <v>9.6284594088125175E-3</v>
      </c>
      <c r="Q2464" s="183">
        <f>IFERROR(_xll.qlIndexFixing(ONIndex1Y,I2464,TRUE,_xll.ohTrigger(RecalcTrigger,Trigger1Y)),NA())</f>
        <v>9.6633276401547619E-3</v>
      </c>
    </row>
    <row r="2465" spans="2:17" x14ac:dyDescent="0.2">
      <c r="B2465" s="39" t="s">
        <v>42</v>
      </c>
      <c r="D2465" s="42">
        <f>_xll.qlCalendarAdvance(Calendar,$D2464,B2465,"f",FALSE)</f>
        <v>56878</v>
      </c>
      <c r="E2465" s="177">
        <f>_xll.qlInterestRateIndexValueDate(IndexON,D2465)</f>
        <v>56878</v>
      </c>
      <c r="F2465" s="193">
        <f>IFERROR(_xll.qlIndexFixing(IndexON,D2465,TRUE,_xll.ohTrigger(RecalcTrigger,TriggerON)),NA())</f>
        <v>9.1539850529276379E-3</v>
      </c>
      <c r="H2465" s="42">
        <f>_xll.qlCalendarAdvance(Calendar,$H2464,B2465,"f",FALSE)</f>
        <v>56878</v>
      </c>
      <c r="I2465" s="177">
        <f>_xll.qlInterestRateIndexValueDate(Index1M,$H2465)</f>
        <v>56880</v>
      </c>
      <c r="J2465" s="182">
        <f>IFERROR(_xll.qlIndexFixing(Index1M,$H2465,TRUE,_xll.ohTrigger(RecalcTrigger,Trigger1M)),NA())</f>
        <v>9.145834915527673E-3</v>
      </c>
      <c r="K2465" s="44">
        <f>IFERROR(_xll.qlIndexFixing(Index3M,H2465,TRUE,_xll.ohTrigger(RecalcTrigger,Trigger3M)),NA())</f>
        <v>9.3442835853462629E-3</v>
      </c>
      <c r="L2465" s="44">
        <f>IFERROR(_xll.qlIndexFixing(Index6M,$H2465,TRUE,_xll.ohTrigger(RecalcTrigger,Trigger6M)),NA())</f>
        <v>9.5147614887384786E-3</v>
      </c>
      <c r="M2465" s="183">
        <f>IFERROR(_xll.qlIndexFixing(Index1Y,$H2465,TRUE,_xll.ohTrigger(RecalcTrigger,Trigger1Y)),NA())</f>
        <v>9.4585415313939211E-3</v>
      </c>
      <c r="N2465" s="182">
        <f>IFERROR(_xll.qlIndexFixing(ONIndex1M,I2465,TRUE,_xll.ohTrigger(RecalcTrigger,Trigger1M)),NA())</f>
        <v>9.15781239744895E-3</v>
      </c>
      <c r="O2465" s="44">
        <f>IFERROR(_xll.qlIndexFixing(ONIndex3M,I2465,TRUE,_xll.ohTrigger(RecalcTrigger,Trigger3M)),NA())</f>
        <v>9.388056914581E-3</v>
      </c>
      <c r="P2465" s="44">
        <f>IFERROR(_xll.qlIndexFixing(ONIndex6M,I2465,TRUE,_xll.ohTrigger(RecalcTrigger,Trigger6M)),NA())</f>
        <v>9.618543770582022E-3</v>
      </c>
      <c r="Q2465" s="183">
        <f>IFERROR(_xll.qlIndexFixing(ONIndex1Y,I2465,TRUE,_xll.ohTrigger(RecalcTrigger,Trigger1Y)),NA())</f>
        <v>9.6541755027867993E-3</v>
      </c>
    </row>
    <row r="2466" spans="2:17" x14ac:dyDescent="0.2">
      <c r="B2466" s="39" t="s">
        <v>42</v>
      </c>
      <c r="D2466" s="42">
        <f>_xll.qlCalendarAdvance(Calendar,$D2465,B2466,"f",FALSE)</f>
        <v>56885</v>
      </c>
      <c r="E2466" s="177">
        <f>_xll.qlInterestRateIndexValueDate(IndexON,D2466)</f>
        <v>56885</v>
      </c>
      <c r="F2466" s="193">
        <f>IFERROR(_xll.qlIndexFixing(IndexON,D2466,TRUE,_xll.ohTrigger(RecalcTrigger,TriggerON)),NA())</f>
        <v>9.1447099922081776E-3</v>
      </c>
      <c r="H2466" s="42">
        <f>_xll.qlCalendarAdvance(Calendar,$H2465,B2466,"f",FALSE)</f>
        <v>56885</v>
      </c>
      <c r="I2466" s="177">
        <f>_xll.qlInterestRateIndexValueDate(Index1M,$H2466)</f>
        <v>56887</v>
      </c>
      <c r="J2466" s="182">
        <f>IFERROR(_xll.qlIndexFixing(Index1M,$H2466,TRUE,_xll.ohTrigger(RecalcTrigger,Trigger1M)),NA())</f>
        <v>9.1380247786723226E-3</v>
      </c>
      <c r="K2466" s="44">
        <f>IFERROR(_xll.qlIndexFixing(Index3M,H2466,TRUE,_xll.ohTrigger(RecalcTrigger,Trigger3M)),NA())</f>
        <v>9.3343361301331685E-3</v>
      </c>
      <c r="L2466" s="44">
        <f>IFERROR(_xll.qlIndexFixing(Index6M,$H2466,TRUE,_xll.ohTrigger(RecalcTrigger,Trigger6M)),NA())</f>
        <v>9.5043193554015699E-3</v>
      </c>
      <c r="M2466" s="183">
        <f>IFERROR(_xll.qlIndexFixing(Index1Y,$H2466,TRUE,_xll.ohTrigger(RecalcTrigger,Trigger1Y)),NA())</f>
        <v>9.4507028793786862E-3</v>
      </c>
      <c r="N2466" s="182">
        <f>IFERROR(_xll.qlIndexFixing(ONIndex1M,I2466,TRUE,_xll.ohTrigger(RecalcTrigger,Trigger1M)),NA())</f>
        <v>9.1483452937879406E-3</v>
      </c>
      <c r="O2466" s="44">
        <f>IFERROR(_xll.qlIndexFixing(ONIndex3M,I2466,TRUE,_xll.ohTrigger(RecalcTrigger,Trigger3M)),NA())</f>
        <v>9.378784920288652E-3</v>
      </c>
      <c r="P2466" s="44">
        <f>IFERROR(_xll.qlIndexFixing(ONIndex6M,I2466,TRUE,_xll.ohTrigger(RecalcTrigger,Trigger6M)),NA())</f>
        <v>9.6085928297107159E-3</v>
      </c>
      <c r="Q2466" s="183">
        <f>IFERROR(_xll.qlIndexFixing(ONIndex1Y,I2466,TRUE,_xll.ohTrigger(RecalcTrigger,Trigger1Y)),NA())</f>
        <v>9.6450073963527672E-3</v>
      </c>
    </row>
    <row r="2467" spans="2:17" x14ac:dyDescent="0.2">
      <c r="B2467" s="39" t="s">
        <v>42</v>
      </c>
      <c r="D2467" s="42">
        <f>_xll.qlCalendarAdvance(Calendar,$D2466,B2467,"f",FALSE)</f>
        <v>56892</v>
      </c>
      <c r="E2467" s="177">
        <f>_xll.qlInterestRateIndexValueDate(IndexON,D2467)</f>
        <v>56892</v>
      </c>
      <c r="F2467" s="193">
        <f>IFERROR(_xll.qlIndexFixing(IndexON,D2467,TRUE,_xll.ohTrigger(RecalcTrigger,TriggerON)),NA())</f>
        <v>9.1354192290893366E-3</v>
      </c>
      <c r="H2467" s="42">
        <f>_xll.qlCalendarAdvance(Calendar,$H2466,B2467,"f",FALSE)</f>
        <v>56892</v>
      </c>
      <c r="I2467" s="177">
        <f>_xll.qlInterestRateIndexValueDate(Index1M,$H2467)</f>
        <v>56894</v>
      </c>
      <c r="J2467" s="182">
        <f>IFERROR(_xll.qlIndexFixing(Index1M,$H2467,TRUE,_xll.ohTrigger(RecalcTrigger,Trigger1M)),NA())</f>
        <v>9.126812448076449E-3</v>
      </c>
      <c r="K2467" s="44">
        <f>IFERROR(_xll.qlIndexFixing(Index3M,H2467,TRUE,_xll.ohTrigger(RecalcTrigger,Trigger3M)),NA())</f>
        <v>9.3249234692111722E-3</v>
      </c>
      <c r="L2467" s="44">
        <f>IFERROR(_xll.qlIndexFixing(Index6M,$H2467,TRUE,_xll.ohTrigger(RecalcTrigger,Trigger6M)),NA())</f>
        <v>9.4932050868384594E-3</v>
      </c>
      <c r="M2467" s="183">
        <f>IFERROR(_xll.qlIndexFixing(Index1Y,$H2467,TRUE,_xll.ohTrigger(RecalcTrigger,Trigger1Y)),NA())</f>
        <v>9.4395197151876248E-3</v>
      </c>
      <c r="N2467" s="182">
        <f>IFERROR(_xll.qlIndexFixing(ONIndex1M,I2467,TRUE,_xll.ohTrigger(RecalcTrigger,Trigger1M)),NA())</f>
        <v>9.1388610978793139E-3</v>
      </c>
      <c r="O2467" s="44">
        <f>IFERROR(_xll.qlIndexFixing(ONIndex3M,I2467,TRUE,_xll.ohTrigger(RecalcTrigger,Trigger3M)),NA())</f>
        <v>9.3694958740364598E-3</v>
      </c>
      <c r="P2467" s="44">
        <f>IFERROR(_xll.qlIndexFixing(ONIndex6M,I2467,TRUE,_xll.ohTrigger(RecalcTrigger,Trigger6M)),NA())</f>
        <v>9.5986065384767727E-3</v>
      </c>
      <c r="Q2467" s="183">
        <f>IFERROR(_xll.qlIndexFixing(ONIndex1Y,I2467,TRUE,_xll.ohTrigger(RecalcTrigger,Trigger1Y)),NA())</f>
        <v>9.6358233072635358E-3</v>
      </c>
    </row>
    <row r="2468" spans="2:17" x14ac:dyDescent="0.2">
      <c r="B2468" s="39" t="s">
        <v>42</v>
      </c>
      <c r="D2468" s="42">
        <f>_xll.qlCalendarAdvance(Calendar,$D2467,B2468,"f",FALSE)</f>
        <v>56899</v>
      </c>
      <c r="E2468" s="177">
        <f>_xll.qlInterestRateIndexValueDate(IndexON,D2468)</f>
        <v>56899</v>
      </c>
      <c r="F2468" s="193">
        <f>IFERROR(_xll.qlIndexFixing(IndexON,D2468,TRUE,_xll.ohTrigger(RecalcTrigger,TriggerON)),NA())</f>
        <v>9.1261127536590436E-3</v>
      </c>
      <c r="H2468" s="42">
        <f>_xll.qlCalendarAdvance(Calendar,$H2467,B2468,"f",FALSE)</f>
        <v>56899</v>
      </c>
      <c r="I2468" s="177">
        <f>_xll.qlInterestRateIndexValueDate(Index1M,$H2468)</f>
        <v>56901</v>
      </c>
      <c r="J2468" s="182">
        <f>IFERROR(_xll.qlIndexFixing(Index1M,$H2468,TRUE,_xll.ohTrigger(RecalcTrigger,Trigger1M)),NA())</f>
        <v>9.1172755256896387E-3</v>
      </c>
      <c r="K2468" s="44">
        <f>IFERROR(_xll.qlIndexFixing(Index3M,H2468,TRUE,_xll.ohTrigger(RecalcTrigger,Trigger3M)),NA())</f>
        <v>9.3154936444579499E-3</v>
      </c>
      <c r="L2468" s="44">
        <f>IFERROR(_xll.qlIndexFixing(Index6M,$H2468,TRUE,_xll.ohTrigger(RecalcTrigger,Trigger6M)),NA())</f>
        <v>9.4826879246568772E-3</v>
      </c>
      <c r="M2468" s="183">
        <f>IFERROR(_xll.qlIndexFixing(Index1Y,$H2468,TRUE,_xll.ohTrigger(RecalcTrigger,Trigger1Y)),NA())</f>
        <v>9.4300082574499001E-3</v>
      </c>
      <c r="N2468" s="182">
        <f>IFERROR(_xll.qlIndexFixing(ONIndex1M,I2468,TRUE,_xll.ohTrigger(RecalcTrigger,Trigger1M)),NA())</f>
        <v>9.129359797332981E-3</v>
      </c>
      <c r="O2468" s="44">
        <f>IFERROR(_xll.qlIndexFixing(ONIndex3M,I2468,TRUE,_xll.ohTrigger(RecalcTrigger,Trigger3M)),NA())</f>
        <v>9.3601897624751018E-3</v>
      </c>
      <c r="P2468" s="44">
        <f>IFERROR(_xll.qlIndexFixing(ONIndex6M,I2468,TRUE,_xll.ohTrigger(RecalcTrigger,Trigger6M)),NA())</f>
        <v>9.5885848494781101E-3</v>
      </c>
      <c r="Q2468" s="183">
        <f>IFERROR(_xll.qlIndexFixing(ONIndex1Y,I2468,TRUE,_xll.ohTrigger(RecalcTrigger,Trigger1Y)),NA())</f>
        <v>9.6266232217701031E-3</v>
      </c>
    </row>
    <row r="2469" spans="2:17" x14ac:dyDescent="0.2">
      <c r="B2469" s="39" t="s">
        <v>42</v>
      </c>
      <c r="D2469" s="42">
        <f>_xll.qlCalendarAdvance(Calendar,$D2468,B2469,"f",FALSE)</f>
        <v>56906</v>
      </c>
      <c r="E2469" s="177">
        <f>_xll.qlInterestRateIndexValueDate(IndexON,D2469)</f>
        <v>56906</v>
      </c>
      <c r="F2469" s="193">
        <f>IFERROR(_xll.qlIndexFixing(IndexON,D2469,TRUE,_xll.ohTrigger(RecalcTrigger,TriggerON)),NA())</f>
        <v>9.1167905561650997E-3</v>
      </c>
      <c r="H2469" s="42">
        <f>_xll.qlCalendarAdvance(Calendar,$H2468,B2469,"f",FALSE)</f>
        <v>56906</v>
      </c>
      <c r="I2469" s="177">
        <f>_xll.qlInterestRateIndexValueDate(Index1M,$H2469)</f>
        <v>56908</v>
      </c>
      <c r="J2469" s="182">
        <f>IFERROR(_xll.qlIndexFixing(Index1M,$H2469,TRUE,_xll.ohTrigger(RecalcTrigger,Trigger1M)),NA())</f>
        <v>9.1077214615897795E-3</v>
      </c>
      <c r="K2469" s="44">
        <f>IFERROR(_xll.qlIndexFixing(Index3M,H2469,TRUE,_xll.ohTrigger(RecalcTrigger,Trigger3M)),NA())</f>
        <v>9.3060466424007993E-3</v>
      </c>
      <c r="L2469" s="44">
        <f>IFERROR(_xll.qlIndexFixing(Index6M,$H2469,TRUE,_xll.ohTrigger(RecalcTrigger,Trigger6M)),NA())</f>
        <v>9.4721346091261281E-3</v>
      </c>
      <c r="M2469" s="183">
        <f>IFERROR(_xll.qlIndexFixing(Index1Y,$H2469,TRUE,_xll.ohTrigger(RecalcTrigger,Trigger1Y)),NA())</f>
        <v>9.4204973620516975E-3</v>
      </c>
      <c r="N2469" s="182">
        <f>IFERROR(_xll.qlIndexFixing(ONIndex1M,I2469,TRUE,_xll.ohTrigger(RecalcTrigger,Trigger1M)),NA())</f>
        <v>9.1198413805582135E-3</v>
      </c>
      <c r="O2469" s="44">
        <f>IFERROR(_xll.qlIndexFixing(ONIndex3M,I2469,TRUE,_xll.ohTrigger(RecalcTrigger,Trigger3M)),NA())</f>
        <v>9.3508665719355122E-3</v>
      </c>
      <c r="P2469" s="44">
        <f>IFERROR(_xll.qlIndexFixing(ONIndex6M,I2469,TRUE,_xll.ohTrigger(RecalcTrigger,Trigger6M)),NA())</f>
        <v>9.5785277151527737E-3</v>
      </c>
      <c r="Q2469" s="183">
        <f>IFERROR(_xll.qlIndexFixing(ONIndex1Y,I2469,TRUE,_xll.ohTrigger(RecalcTrigger,Trigger1Y)),NA())</f>
        <v>9.6174071262833394E-3</v>
      </c>
    </row>
    <row r="2470" spans="2:17" x14ac:dyDescent="0.2">
      <c r="B2470" s="39" t="s">
        <v>42</v>
      </c>
      <c r="D2470" s="42">
        <f>_xll.qlCalendarAdvance(Calendar,$D2469,B2470,"f",FALSE)</f>
        <v>56913</v>
      </c>
      <c r="E2470" s="177">
        <f>_xll.qlInterestRateIndexValueDate(IndexON,D2470)</f>
        <v>56913</v>
      </c>
      <c r="F2470" s="193">
        <f>IFERROR(_xll.qlIndexFixing(IndexON,D2470,TRUE,_xll.ohTrigger(RecalcTrigger,TriggerON)),NA())</f>
        <v>9.1074526265355615E-3</v>
      </c>
      <c r="H2470" s="42">
        <f>_xll.qlCalendarAdvance(Calendar,$H2469,B2470,"f",FALSE)</f>
        <v>56913</v>
      </c>
      <c r="I2470" s="177">
        <f>_xll.qlInterestRateIndexValueDate(Index1M,$H2470)</f>
        <v>56915</v>
      </c>
      <c r="J2470" s="182">
        <f>IFERROR(_xll.qlIndexFixing(Index1M,$H2470,TRUE,_xll.ohTrigger(RecalcTrigger,Trigger1M)),NA())</f>
        <v>9.0981502438314266E-3</v>
      </c>
      <c r="K2470" s="44">
        <f>IFERROR(_xll.qlIndexFixing(Index3M,H2470,TRUE,_xll.ohTrigger(RecalcTrigger,Trigger3M)),NA())</f>
        <v>9.2965824495661528E-3</v>
      </c>
      <c r="L2470" s="44">
        <f>IFERROR(_xll.qlIndexFixing(Index6M,$H2470,TRUE,_xll.ohTrigger(RecalcTrigger,Trigger6M)),NA())</f>
        <v>9.4615450930389464E-3</v>
      </c>
      <c r="M2470" s="183">
        <f>IFERROR(_xll.qlIndexFixing(Index1Y,$H2470,TRUE,_xll.ohTrigger(RecalcTrigger,Trigger1Y)),NA())</f>
        <v>9.4109877271593249E-3</v>
      </c>
      <c r="N2470" s="182">
        <f>IFERROR(_xll.qlIndexFixing(ONIndex1M,I2470,TRUE,_xll.ohTrigger(RecalcTrigger,Trigger1M)),NA())</f>
        <v>9.1103058352448585E-3</v>
      </c>
      <c r="O2470" s="44">
        <f>IFERROR(_xll.qlIndexFixing(ONIndex3M,I2470,TRUE,_xll.ohTrigger(RecalcTrigger,Trigger3M)),NA())</f>
        <v>9.3415262889084971E-3</v>
      </c>
      <c r="P2470" s="44">
        <f>IFERROR(_xll.qlIndexFixing(ONIndex6M,I2470,TRUE,_xll.ohTrigger(RecalcTrigger,Trigger6M)),NA())</f>
        <v>9.5684350878588731E-3</v>
      </c>
      <c r="Q2470" s="183">
        <f>IFERROR(_xll.qlIndexFixing(ONIndex1Y,I2470,TRUE,_xll.ohTrigger(RecalcTrigger,Trigger1Y)),NA())</f>
        <v>9.6081750074539229E-3</v>
      </c>
    </row>
    <row r="2471" spans="2:17" x14ac:dyDescent="0.2">
      <c r="B2471" s="39" t="s">
        <v>42</v>
      </c>
      <c r="D2471" s="42">
        <f>_xll.qlCalendarAdvance(Calendar,$D2470,B2471,"f",FALSE)</f>
        <v>56920</v>
      </c>
      <c r="E2471" s="177">
        <f>_xll.qlInterestRateIndexValueDate(IndexON,D2471)</f>
        <v>56920</v>
      </c>
      <c r="F2471" s="193">
        <f>IFERROR(_xll.qlIndexFixing(IndexON,D2471,TRUE,_xll.ohTrigger(RecalcTrigger,TriggerON)),NA())</f>
        <v>9.0980989550182301E-3</v>
      </c>
      <c r="H2471" s="42">
        <f>_xll.qlCalendarAdvance(Calendar,$H2470,B2471,"f",FALSE)</f>
        <v>56920</v>
      </c>
      <c r="I2471" s="177">
        <f>_xll.qlInterestRateIndexValueDate(Index1M,$H2471)</f>
        <v>56922</v>
      </c>
      <c r="J2471" s="182">
        <f>IFERROR(_xll.qlIndexFixing(Index1M,$H2471,TRUE,_xll.ohTrigger(RecalcTrigger,Trigger1M)),NA())</f>
        <v>9.0885618604641394E-3</v>
      </c>
      <c r="K2471" s="44">
        <f>IFERROR(_xll.qlIndexFixing(Index3M,H2471,TRUE,_xll.ohTrigger(RecalcTrigger,Trigger3M)),NA())</f>
        <v>9.2871010524839138E-3</v>
      </c>
      <c r="L2471" s="44">
        <f>IFERROR(_xll.qlIndexFixing(Index6M,$H2471,TRUE,_xll.ohTrigger(RecalcTrigger,Trigger6M)),NA())</f>
        <v>9.4515671436286933E-3</v>
      </c>
      <c r="M2471" s="183">
        <f>IFERROR(_xll.qlIndexFixing(Index1Y,$H2471,TRUE,_xll.ohTrigger(RecalcTrigger,Trigger1Y)),NA())</f>
        <v>9.4014800522152428E-3</v>
      </c>
      <c r="N2471" s="182">
        <f>IFERROR(_xll.qlIndexFixing(ONIndex1M,I2471,TRUE,_xll.ohTrigger(RecalcTrigger,Trigger1M)),NA())</f>
        <v>9.1007531496423155E-3</v>
      </c>
      <c r="O2471" s="44">
        <f>IFERROR(_xll.qlIndexFixing(ONIndex3M,I2471,TRUE,_xll.ohTrigger(RecalcTrigger,Trigger3M)),NA())</f>
        <v>9.3321688998049268E-3</v>
      </c>
      <c r="P2471" s="44">
        <f>IFERROR(_xll.qlIndexFixing(ONIndex6M,I2471,TRUE,_xll.ohTrigger(RecalcTrigger,Trigger6M)),NA())</f>
        <v>9.5583069200344539E-3</v>
      </c>
      <c r="Q2471" s="183">
        <f>IFERROR(_xll.qlIndexFixing(ONIndex1Y,I2471,TRUE,_xll.ohTrigger(RecalcTrigger,Trigger1Y)),NA())</f>
        <v>9.5989268512930437E-3</v>
      </c>
    </row>
    <row r="2472" spans="2:17" x14ac:dyDescent="0.2">
      <c r="B2472" s="39" t="s">
        <v>42</v>
      </c>
      <c r="D2472" s="42">
        <f>_xll.qlCalendarAdvance(Calendar,$D2471,B2472,"f",FALSE)</f>
        <v>56927</v>
      </c>
      <c r="E2472" s="177">
        <f>_xll.qlInterestRateIndexValueDate(IndexON,D2472)</f>
        <v>56927</v>
      </c>
      <c r="F2472" s="193">
        <f>IFERROR(_xll.qlIndexFixing(IndexON,D2472,TRUE,_xll.ohTrigger(RecalcTrigger,TriggerON)),NA())</f>
        <v>9.088729531461226E-3</v>
      </c>
      <c r="H2472" s="42">
        <f>_xll.qlCalendarAdvance(Calendar,$H2471,B2472,"f",FALSE)</f>
        <v>56927</v>
      </c>
      <c r="I2472" s="177">
        <f>_xll.qlInterestRateIndexValueDate(Index1M,$H2472)</f>
        <v>56929</v>
      </c>
      <c r="J2472" s="182">
        <f>IFERROR(_xll.qlIndexFixing(Index1M,$H2472,TRUE,_xll.ohTrigger(RecalcTrigger,Trigger1M)),NA())</f>
        <v>9.0789562995324813E-3</v>
      </c>
      <c r="K2472" s="44">
        <f>IFERROR(_xll.qlIndexFixing(Index3M,H2472,TRUE,_xll.ohTrigger(RecalcTrigger,Trigger3M)),NA())</f>
        <v>9.2776024376796454E-3</v>
      </c>
      <c r="L2472" s="44">
        <f>IFERROR(_xll.qlIndexFixing(Index6M,$H2472,TRUE,_xll.ohTrigger(RecalcTrigger,Trigger6M)),NA())</f>
        <v>9.4409100168748698E-3</v>
      </c>
      <c r="M2472" s="183">
        <f>IFERROR(_xll.qlIndexFixing(Index1Y,$H2472,TRUE,_xll.ohTrigger(RecalcTrigger,Trigger1Y)),NA())</f>
        <v>9.3919750379361112E-3</v>
      </c>
      <c r="N2472" s="182">
        <f>IFERROR(_xll.qlIndexFixing(ONIndex1M,I2472,TRUE,_xll.ohTrigger(RecalcTrigger,Trigger1M)),NA())</f>
        <v>9.0911833116802399E-3</v>
      </c>
      <c r="O2472" s="44">
        <f>IFERROR(_xll.qlIndexFixing(ONIndex3M,I2472,TRUE,_xll.ohTrigger(RecalcTrigger,Trigger3M)),NA())</f>
        <v>9.3227943910356714E-3</v>
      </c>
      <c r="P2472" s="44">
        <f>IFERROR(_xll.qlIndexFixing(ONIndex6M,I2472,TRUE,_xll.ohTrigger(RecalcTrigger,Trigger6M)),NA())</f>
        <v>9.5481431641974979E-3</v>
      </c>
      <c r="Q2472" s="183">
        <f>IFERROR(_xll.qlIndexFixing(ONIndex1Y,I2472,TRUE,_xll.ohTrigger(RecalcTrigger,Trigger1Y)),NA())</f>
        <v>9.5896626443714439E-3</v>
      </c>
    </row>
    <row r="2473" spans="2:17" x14ac:dyDescent="0.2">
      <c r="B2473" s="39" t="s">
        <v>42</v>
      </c>
      <c r="D2473" s="42">
        <f>_xll.qlCalendarAdvance(Calendar,$D2472,B2473,"f",FALSE)</f>
        <v>56934</v>
      </c>
      <c r="E2473" s="177">
        <f>_xll.qlInterestRateIndexValueDate(IndexON,D2473)</f>
        <v>56934</v>
      </c>
      <c r="F2473" s="193">
        <f>IFERROR(_xll.qlIndexFixing(IndexON,D2473,TRUE,_xll.ohTrigger(RecalcTrigger,TriggerON)),NA())</f>
        <v>9.0793443461922863E-3</v>
      </c>
      <c r="H2473" s="42">
        <f>_xll.qlCalendarAdvance(Calendar,$H2472,B2473,"f",FALSE)</f>
        <v>56934</v>
      </c>
      <c r="I2473" s="177">
        <f>_xll.qlInterestRateIndexValueDate(Index1M,$H2473)</f>
        <v>56936</v>
      </c>
      <c r="J2473" s="182">
        <f>IFERROR(_xll.qlIndexFixing(Index1M,$H2473,TRUE,_xll.ohTrigger(RecalcTrigger,Trigger1M)),NA())</f>
        <v>9.0693335490985016E-3</v>
      </c>
      <c r="K2473" s="44">
        <f>IFERROR(_xll.qlIndexFixing(Index3M,H2473,TRUE,_xll.ohTrigger(RecalcTrigger,Trigger3M)),NA())</f>
        <v>9.2680865916849875E-3</v>
      </c>
      <c r="L2473" s="44">
        <f>IFERROR(_xll.qlIndexFixing(Index6M,$H2473,TRUE,_xll.ohTrigger(RecalcTrigger,Trigger6M)),NA())</f>
        <v>9.4302204994831818E-3</v>
      </c>
      <c r="M2473" s="183">
        <f>IFERROR(_xll.qlIndexFixing(Index1Y,$H2473,TRUE,_xll.ohTrigger(RecalcTrigger,Trigger1Y)),NA())</f>
        <v>9.382473386314304E-3</v>
      </c>
      <c r="N2473" s="182">
        <f>IFERROR(_xll.qlIndexFixing(ONIndex1M,I2473,TRUE,_xll.ohTrigger(RecalcTrigger,Trigger1M)),NA())</f>
        <v>9.0815963092882868E-3</v>
      </c>
      <c r="O2473" s="44">
        <f>IFERROR(_xll.qlIndexFixing(ONIndex3M,I2473,TRUE,_xll.ohTrigger(RecalcTrigger,Trigger3M)),NA())</f>
        <v>9.3134027490116011E-3</v>
      </c>
      <c r="P2473" s="44">
        <f>IFERROR(_xll.qlIndexFixing(ONIndex6M,I2473,TRUE,_xll.ohTrigger(RecalcTrigger,Trigger6M)),NA())</f>
        <v>9.5379437727860505E-3</v>
      </c>
      <c r="Q2473" s="183">
        <f>IFERROR(_xll.qlIndexFixing(ONIndex1Y,I2473,TRUE,_xll.ohTrigger(RecalcTrigger,Trigger1Y)),NA())</f>
        <v>9.5803823730999937E-3</v>
      </c>
    </row>
    <row r="2474" spans="2:17" x14ac:dyDescent="0.2">
      <c r="B2474" s="39" t="s">
        <v>42</v>
      </c>
      <c r="D2474" s="42">
        <f>_xll.qlCalendarAdvance(Calendar,$D2473,B2474,"f",FALSE)</f>
        <v>56941</v>
      </c>
      <c r="E2474" s="177">
        <f>_xll.qlInterestRateIndexValueDate(IndexON,D2474)</f>
        <v>56941</v>
      </c>
      <c r="F2474" s="193">
        <f>IFERROR(_xll.qlIndexFixing(IndexON,D2474,TRUE,_xll.ohTrigger(RecalcTrigger,TriggerON)),NA())</f>
        <v>9.0699433891394676E-3</v>
      </c>
      <c r="H2474" s="42">
        <f>_xll.qlCalendarAdvance(Calendar,$H2473,B2474,"f",FALSE)</f>
        <v>56941</v>
      </c>
      <c r="I2474" s="177">
        <f>_xll.qlInterestRateIndexValueDate(Index1M,$H2474)</f>
        <v>56943</v>
      </c>
      <c r="J2474" s="182">
        <f>IFERROR(_xll.qlIndexFixing(Index1M,$H2474,TRUE,_xll.ohTrigger(RecalcTrigger,Trigger1M)),NA())</f>
        <v>9.0596935972042658E-3</v>
      </c>
      <c r="K2474" s="44">
        <f>IFERROR(_xll.qlIndexFixing(Index3M,H2474,TRUE,_xll.ohTrigger(RecalcTrigger,Trigger3M)),NA())</f>
        <v>9.2585535010263741E-3</v>
      </c>
      <c r="L2474" s="44">
        <f>IFERROR(_xll.qlIndexFixing(Index6M,$H2474,TRUE,_xll.ohTrigger(RecalcTrigger,Trigger6M)),NA())</f>
        <v>9.4195006754046618E-3</v>
      </c>
      <c r="M2474" s="183">
        <f>IFERROR(_xll.qlIndexFixing(Index1Y,$H2474,TRUE,_xll.ohTrigger(RecalcTrigger,Trigger1Y)),NA())</f>
        <v>9.3729758006177045E-3</v>
      </c>
      <c r="N2474" s="182">
        <f>IFERROR(_xll.qlIndexFixing(ONIndex1M,I2474,TRUE,_xll.ohTrigger(RecalcTrigger,Trigger1M)),NA())</f>
        <v>9.0719921307158558E-3</v>
      </c>
      <c r="O2474" s="44">
        <f>IFERROR(_xll.qlIndexFixing(ONIndex3M,I2474,TRUE,_xll.ohTrigger(RecalcTrigger,Trigger3M)),NA())</f>
        <v>9.3039939603034583E-3</v>
      </c>
      <c r="P2474" s="44">
        <f>IFERROR(_xll.qlIndexFixing(ONIndex6M,I2474,TRUE,_xll.ohTrigger(RecalcTrigger,Trigger6M)),NA())</f>
        <v>9.5277086982381576E-3</v>
      </c>
      <c r="Q2474" s="183">
        <f>IFERROR(_xll.qlIndexFixing(ONIndex1Y,I2474,TRUE,_xll.ohTrigger(RecalcTrigger,Trigger1Y)),NA())</f>
        <v>9.5710860238895634E-3</v>
      </c>
    </row>
    <row r="2475" spans="2:17" x14ac:dyDescent="0.2">
      <c r="B2475" s="39" t="s">
        <v>42</v>
      </c>
      <c r="D2475" s="42">
        <f>_xll.qlCalendarAdvance(Calendar,$D2474,B2475,"f",FALSE)</f>
        <v>56948</v>
      </c>
      <c r="E2475" s="177">
        <f>_xll.qlInterestRateIndexValueDate(IndexON,D2475)</f>
        <v>56948</v>
      </c>
      <c r="F2475" s="193">
        <f>IFERROR(_xll.qlIndexFixing(IndexON,D2475,TRUE,_xll.ohTrigger(RecalcTrigger,TriggerON)),NA())</f>
        <v>9.0605266507104432E-3</v>
      </c>
      <c r="H2475" s="42">
        <f>_xll.qlCalendarAdvance(Calendar,$H2474,B2475,"f",FALSE)</f>
        <v>56948</v>
      </c>
      <c r="I2475" s="177">
        <f>_xll.qlInterestRateIndexValueDate(Index1M,$H2475)</f>
        <v>56950</v>
      </c>
      <c r="J2475" s="182">
        <f>IFERROR(_xll.qlIndexFixing(Index1M,$H2475,TRUE,_xll.ohTrigger(RecalcTrigger,Trigger1M)),NA())</f>
        <v>9.0500364319018312E-3</v>
      </c>
      <c r="K2475" s="44">
        <f>IFERROR(_xll.qlIndexFixing(Index3M,H2475,TRUE,_xll.ohTrigger(RecalcTrigger,Trigger3M)),NA())</f>
        <v>9.2495698495065216E-3</v>
      </c>
      <c r="L2475" s="44">
        <f>IFERROR(_xll.qlIndexFixing(Index6M,$H2475,TRUE,_xll.ohTrigger(RecalcTrigger,Trigger6M)),NA())</f>
        <v>9.4080969174665519E-3</v>
      </c>
      <c r="M2475" s="183">
        <f>IFERROR(_xll.qlIndexFixing(Index1Y,$H2475,TRUE,_xll.ohTrigger(RecalcTrigger,Trigger1Y)),NA())</f>
        <v>9.3634829853894708E-3</v>
      </c>
      <c r="N2475" s="182">
        <f>IFERROR(_xll.qlIndexFixing(ONIndex1M,I2475,TRUE,_xll.ohTrigger(RecalcTrigger,Trigger1M)),NA())</f>
        <v>9.0623707636527939E-3</v>
      </c>
      <c r="O2475" s="44">
        <f>IFERROR(_xll.qlIndexFixing(ONIndex3M,I2475,TRUE,_xll.ohTrigger(RecalcTrigger,Trigger3M)),NA())</f>
        <v>9.2945680111622409E-3</v>
      </c>
      <c r="P2475" s="44">
        <f>IFERROR(_xll.qlIndexFixing(ONIndex6M,I2475,TRUE,_xll.ohTrigger(RecalcTrigger,Trigger6M)),NA())</f>
        <v>9.5174378928319925E-3</v>
      </c>
      <c r="Q2475" s="183">
        <f>IFERROR(_xll.qlIndexFixing(ONIndex1Y,I2475,TRUE,_xll.ohTrigger(RecalcTrigger,Trigger1Y)),NA())</f>
        <v>9.5617735828312789E-3</v>
      </c>
    </row>
    <row r="2476" spans="2:17" x14ac:dyDescent="0.2">
      <c r="B2476" s="39" t="s">
        <v>42</v>
      </c>
      <c r="D2476" s="42">
        <f>_xll.qlCalendarAdvance(Calendar,$D2475,B2476,"f",FALSE)</f>
        <v>56955</v>
      </c>
      <c r="E2476" s="177">
        <f>_xll.qlInterestRateIndexValueDate(IndexON,D2476)</f>
        <v>56955</v>
      </c>
      <c r="F2476" s="193">
        <f>IFERROR(_xll.qlIndexFixing(IndexON,D2476,TRUE,_xll.ohTrigger(RecalcTrigger,TriggerON)),NA())</f>
        <v>9.0510941204335893E-3</v>
      </c>
      <c r="H2476" s="42">
        <f>_xll.qlCalendarAdvance(Calendar,$H2475,B2476,"f",FALSE)</f>
        <v>56955</v>
      </c>
      <c r="I2476" s="177">
        <f>_xll.qlInterestRateIndexValueDate(Index1M,$H2476)</f>
        <v>56957</v>
      </c>
      <c r="J2476" s="182">
        <f>IFERROR(_xll.qlIndexFixing(Index1M,$H2476,TRUE,_xll.ohTrigger(RecalcTrigger,Trigger1M)),NA())</f>
        <v>9.040362041245753E-3</v>
      </c>
      <c r="K2476" s="44">
        <f>IFERROR(_xll.qlIndexFixing(Index3M,H2476,TRUE,_xll.ohTrigger(RecalcTrigger,Trigger3M)),NA())</f>
        <v>9.2400037107269444E-3</v>
      </c>
      <c r="L2476" s="44">
        <f>IFERROR(_xll.qlIndexFixing(Index6M,$H2476,TRUE,_xll.ohTrigger(RecalcTrigger,Trigger6M)),NA())</f>
        <v>9.3973213223426007E-3</v>
      </c>
      <c r="M2476" s="183">
        <f>IFERROR(_xll.qlIndexFixing(Index1Y,$H2476,TRUE,_xll.ohTrigger(RecalcTrigger,Trigger1Y)),NA())</f>
        <v>9.3539956464471861E-3</v>
      </c>
      <c r="N2476" s="182">
        <f>IFERROR(_xll.qlIndexFixing(ONIndex1M,I2476,TRUE,_xll.ohTrigger(RecalcTrigger,Trigger1M)),NA())</f>
        <v>9.0527321964284369E-3</v>
      </c>
      <c r="O2476" s="44">
        <f>IFERROR(_xll.qlIndexFixing(ONIndex3M,I2476,TRUE,_xll.ohTrigger(RecalcTrigger,Trigger3M)),NA())</f>
        <v>9.2851248883185633E-3</v>
      </c>
      <c r="P2476" s="44">
        <f>IFERROR(_xll.qlIndexFixing(ONIndex6M,I2476,TRUE,_xll.ohTrigger(RecalcTrigger,Trigger6M)),NA())</f>
        <v>9.5071313092454091E-3</v>
      </c>
      <c r="Q2476" s="183">
        <f>IFERROR(_xll.qlIndexFixing(ONIndex1Y,I2476,TRUE,_xll.ohTrigger(RecalcTrigger,Trigger1Y)),NA())</f>
        <v>9.5524450365758184E-3</v>
      </c>
    </row>
    <row r="2477" spans="2:17" x14ac:dyDescent="0.2">
      <c r="B2477" s="39" t="s">
        <v>42</v>
      </c>
      <c r="D2477" s="42">
        <f>_xll.qlCalendarAdvance(Calendar,$D2476,B2477,"f",FALSE)</f>
        <v>56962</v>
      </c>
      <c r="E2477" s="177">
        <f>_xll.qlInterestRateIndexValueDate(IndexON,D2477)</f>
        <v>56962</v>
      </c>
      <c r="F2477" s="193">
        <f>IFERROR(_xll.qlIndexFixing(IndexON,D2477,TRUE,_xll.ohTrigger(RecalcTrigger,TriggerON)),NA())</f>
        <v>9.0416457889563873E-3</v>
      </c>
      <c r="H2477" s="42">
        <f>_xll.qlCalendarAdvance(Calendar,$H2476,B2477,"f",FALSE)</f>
        <v>56962</v>
      </c>
      <c r="I2477" s="177">
        <f>_xll.qlInterestRateIndexValueDate(Index1M,$H2477)</f>
        <v>56964</v>
      </c>
      <c r="J2477" s="182">
        <f>IFERROR(_xll.qlIndexFixing(Index1M,$H2477,TRUE,_xll.ohTrigger(RecalcTrigger,Trigger1M)),NA())</f>
        <v>9.0306704132855908E-3</v>
      </c>
      <c r="K2477" s="44">
        <f>IFERROR(_xll.qlIndexFixing(Index3M,H2477,TRUE,_xll.ohTrigger(RecalcTrigger,Trigger3M)),NA())</f>
        <v>9.2304202880253827E-3</v>
      </c>
      <c r="L2477" s="44">
        <f>IFERROR(_xll.qlIndexFixing(Index6M,$H2477,TRUE,_xll.ohTrigger(RecalcTrigger,Trigger6M)),NA())</f>
        <v>9.3865219293967957E-3</v>
      </c>
      <c r="M2477" s="183">
        <f>IFERROR(_xll.qlIndexFixing(Index1Y,$H2477,TRUE,_xll.ohTrigger(RecalcTrigger,Trigger1Y)),NA())</f>
        <v>9.3445144908845777E-3</v>
      </c>
      <c r="N2477" s="182">
        <f>IFERROR(_xll.qlIndexFixing(ONIndex1M,I2477,TRUE,_xll.ohTrigger(RecalcTrigger,Trigger1M)),NA())</f>
        <v>9.0430764168925037E-3</v>
      </c>
      <c r="O2477" s="44">
        <f>IFERROR(_xll.qlIndexFixing(ONIndex3M,I2477,TRUE,_xll.ohTrigger(RecalcTrigger,Trigger3M)),NA())</f>
        <v>9.2756645778635516E-3</v>
      </c>
      <c r="P2477" s="44">
        <f>IFERROR(_xll.qlIndexFixing(ONIndex6M,I2477,TRUE,_xll.ohTrigger(RecalcTrigger,Trigger6M)),NA())</f>
        <v>9.4967888997565808E-3</v>
      </c>
      <c r="Q2477" s="183">
        <f>IFERROR(_xll.qlIndexFixing(ONIndex1Y,I2477,TRUE,_xll.ohTrigger(RecalcTrigger,Trigger1Y)),NA())</f>
        <v>9.5431003715340523E-3</v>
      </c>
    </row>
    <row r="2478" spans="2:17" x14ac:dyDescent="0.2">
      <c r="B2478" s="39" t="s">
        <v>42</v>
      </c>
      <c r="D2478" s="42">
        <f>_xll.qlCalendarAdvance(Calendar,$D2477,B2478,"f",FALSE)</f>
        <v>56969</v>
      </c>
      <c r="E2478" s="177">
        <f>_xll.qlInterestRateIndexValueDate(IndexON,D2478)</f>
        <v>56969</v>
      </c>
      <c r="F2478" s="193">
        <f>IFERROR(_xll.qlIndexFixing(IndexON,D2478,TRUE,_xll.ohTrigger(RecalcTrigger,TriggerON)),NA())</f>
        <v>9.0321816460470217E-3</v>
      </c>
      <c r="H2478" s="42">
        <f>_xll.qlCalendarAdvance(Calendar,$H2477,B2478,"f",FALSE)</f>
        <v>56969</v>
      </c>
      <c r="I2478" s="177">
        <f>_xll.qlInterestRateIndexValueDate(Index1M,$H2478)</f>
        <v>56971</v>
      </c>
      <c r="J2478" s="182">
        <f>IFERROR(_xll.qlIndexFixing(Index1M,$H2478,TRUE,_xll.ohTrigger(RecalcTrigger,Trigger1M)),NA())</f>
        <v>9.0209615360659079E-3</v>
      </c>
      <c r="K2478" s="44">
        <f>IFERROR(_xll.qlIndexFixing(Index3M,H2478,TRUE,_xll.ohTrigger(RecalcTrigger,Trigger3M)),NA())</f>
        <v>9.2208195679312904E-3</v>
      </c>
      <c r="L2478" s="44">
        <f>IFERROR(_xll.qlIndexFixing(Index6M,$H2478,TRUE,_xll.ohTrigger(RecalcTrigger,Trigger6M)),NA())</f>
        <v>9.3757008275658082E-3</v>
      </c>
      <c r="M2478" s="183">
        <f>IFERROR(_xll.qlIndexFixing(Index1Y,$H2478,TRUE,_xll.ohTrigger(RecalcTrigger,Trigger1Y)),NA())</f>
        <v>9.3339411933423683E-3</v>
      </c>
      <c r="N2478" s="182">
        <f>IFERROR(_xll.qlIndexFixing(ONIndex1M,I2478,TRUE,_xll.ohTrigger(RecalcTrigger,Trigger1M)),NA())</f>
        <v>9.033403413134522E-3</v>
      </c>
      <c r="O2478" s="44">
        <f>IFERROR(_xll.qlIndexFixing(ONIndex3M,I2478,TRUE,_xll.ohTrigger(RecalcTrigger,Trigger3M)),NA())</f>
        <v>9.266187066367948E-3</v>
      </c>
      <c r="P2478" s="44">
        <f>IFERROR(_xll.qlIndexFixing(ONIndex6M,I2478,TRUE,_xll.ohTrigger(RecalcTrigger,Trigger6M)),NA())</f>
        <v>9.4864106170433615E-3</v>
      </c>
      <c r="Q2478" s="183">
        <f>IFERROR(_xll.qlIndexFixing(ONIndex1Y,I2478,TRUE,_xll.ohTrigger(RecalcTrigger,Trigger1Y)),NA())</f>
        <v>9.5337395738770425E-3</v>
      </c>
    </row>
    <row r="2479" spans="2:17" x14ac:dyDescent="0.2">
      <c r="B2479" s="39" t="s">
        <v>42</v>
      </c>
      <c r="D2479" s="42">
        <f>_xll.qlCalendarAdvance(Calendar,$D2478,B2479,"f",FALSE)</f>
        <v>56976</v>
      </c>
      <c r="E2479" s="177">
        <f>_xll.qlInterestRateIndexValueDate(IndexON,D2479)</f>
        <v>56976</v>
      </c>
      <c r="F2479" s="193">
        <f>IFERROR(_xll.qlIndexFixing(IndexON,D2479,TRUE,_xll.ohTrigger(RecalcTrigger,TriggerON)),NA())</f>
        <v>9.0227016818733574E-3</v>
      </c>
      <c r="H2479" s="42">
        <f>_xll.qlCalendarAdvance(Calendar,$H2478,B2479,"f",FALSE)</f>
        <v>56976</v>
      </c>
      <c r="I2479" s="177">
        <f>_xll.qlInterestRateIndexValueDate(Index1M,$H2479)</f>
        <v>56978</v>
      </c>
      <c r="J2479" s="182">
        <f>IFERROR(_xll.qlIndexFixing(Index1M,$H2479,TRUE,_xll.ohTrigger(RecalcTrigger,Trigger1M)),NA())</f>
        <v>9.0112353976487536E-3</v>
      </c>
      <c r="K2479" s="44">
        <f>IFERROR(_xll.qlIndexFixing(Index3M,H2479,TRUE,_xll.ohTrigger(RecalcTrigger,Trigger3M)),NA())</f>
        <v>9.2112015369723681E-3</v>
      </c>
      <c r="L2479" s="44">
        <f>IFERROR(_xll.qlIndexFixing(Index6M,$H2479,TRUE,_xll.ohTrigger(RecalcTrigger,Trigger6M)),NA())</f>
        <v>9.3648601097831175E-3</v>
      </c>
      <c r="M2479" s="183">
        <f>IFERROR(_xll.qlIndexFixing(Index1Y,$H2479,TRUE,_xll.ohTrigger(RecalcTrigger,Trigger1Y)),NA())</f>
        <v>9.3272200994957647E-3</v>
      </c>
      <c r="N2479" s="182">
        <f>IFERROR(_xll.qlIndexFixing(ONIndex1M,I2479,TRUE,_xll.ohTrigger(RecalcTrigger,Trigger1M)),NA())</f>
        <v>9.0237131731640829E-3</v>
      </c>
      <c r="O2479" s="44">
        <f>IFERROR(_xll.qlIndexFixing(ONIndex3M,I2479,TRUE,_xll.ohTrigger(RecalcTrigger,Trigger3M)),NA())</f>
        <v>9.2566923403225587E-3</v>
      </c>
      <c r="P2479" s="44">
        <f>IFERROR(_xll.qlIndexFixing(ONIndex6M,I2479,TRUE,_xll.ohTrigger(RecalcTrigger,Trigger6M)),NA())</f>
        <v>9.4759964132240526E-3</v>
      </c>
      <c r="Q2479" s="183">
        <f>IFERROR(_xll.qlIndexFixing(ONIndex1Y,I2479,TRUE,_xll.ohTrigger(RecalcTrigger,Trigger1Y)),NA())</f>
        <v>9.5243626302554674E-3</v>
      </c>
    </row>
    <row r="2480" spans="2:17" x14ac:dyDescent="0.2">
      <c r="B2480" s="39" t="s">
        <v>42</v>
      </c>
      <c r="D2480" s="42">
        <f>_xll.qlCalendarAdvance(Calendar,$D2479,B2480,"f",FALSE)</f>
        <v>56983</v>
      </c>
      <c r="E2480" s="177">
        <f>_xll.qlInterestRateIndexValueDate(IndexON,D2480)</f>
        <v>56983</v>
      </c>
      <c r="F2480" s="193">
        <f>IFERROR(_xll.qlIndexFixing(IndexON,D2480,TRUE,_xll.ohTrigger(RecalcTrigger,TriggerON)),NA())</f>
        <v>9.0132058866032594E-3</v>
      </c>
      <c r="H2480" s="42">
        <f>_xll.qlCalendarAdvance(Calendar,$H2479,B2480,"f",FALSE)</f>
        <v>56983</v>
      </c>
      <c r="I2480" s="177">
        <f>_xll.qlInterestRateIndexValueDate(Index1M,$H2480)</f>
        <v>56985</v>
      </c>
      <c r="J2480" s="182">
        <f>IFERROR(_xll.qlIndexFixing(Index1M,$H2480,TRUE,_xll.ohTrigger(RecalcTrigger,Trigger1M)),NA())</f>
        <v>9.0014919860786913E-3</v>
      </c>
      <c r="K2480" s="44">
        <f>IFERROR(_xll.qlIndexFixing(Index3M,H2480,TRUE,_xll.ohTrigger(RecalcTrigger,Trigger3M)),NA())</f>
        <v>9.2015661816815877E-3</v>
      </c>
      <c r="L2480" s="44">
        <f>IFERROR(_xll.qlIndexFixing(Index6M,$H2480,TRUE,_xll.ohTrigger(RecalcTrigger,Trigger6M)),NA())</f>
        <v>9.3546624986038905E-3</v>
      </c>
      <c r="M2480" s="183">
        <f>IFERROR(_xll.qlIndexFixing(Index1Y,$H2480,TRUE,_xll.ohTrigger(RecalcTrigger,Trigger1Y)),NA())</f>
        <v>9.3161152145324905E-3</v>
      </c>
      <c r="N2480" s="182">
        <f>IFERROR(_xll.qlIndexFixing(ONIndex1M,I2480,TRUE,_xll.ohTrigger(RecalcTrigger,Trigger1M)),NA())</f>
        <v>9.0140056849108419E-3</v>
      </c>
      <c r="O2480" s="44">
        <f>IFERROR(_xll.qlIndexFixing(ONIndex3M,I2480,TRUE,_xll.ohTrigger(RecalcTrigger,Trigger3M)),NA())</f>
        <v>9.2471803862181901E-3</v>
      </c>
      <c r="P2480" s="44">
        <f>IFERROR(_xll.qlIndexFixing(ONIndex6M,I2480,TRUE,_xll.ohTrigger(RecalcTrigger,Trigger6M)),NA())</f>
        <v>9.4655462410564439E-3</v>
      </c>
      <c r="Q2480" s="183">
        <f>IFERROR(_xll.qlIndexFixing(ONIndex1Y,I2480,TRUE,_xll.ohTrigger(RecalcTrigger,Trigger1Y)),NA())</f>
        <v>9.5149695268403889E-3</v>
      </c>
    </row>
    <row r="2481" spans="2:17" x14ac:dyDescent="0.2">
      <c r="B2481" s="39" t="s">
        <v>42</v>
      </c>
      <c r="D2481" s="42">
        <f>_xll.qlCalendarAdvance(Calendar,$D2480,B2481,"f",FALSE)</f>
        <v>56990</v>
      </c>
      <c r="E2481" s="177">
        <f>_xll.qlInterestRateIndexValueDate(IndexON,D2481)</f>
        <v>56990</v>
      </c>
      <c r="F2481" s="193">
        <f>IFERROR(_xll.qlIndexFixing(IndexON,D2481,TRUE,_xll.ohTrigger(RecalcTrigger,TriggerON)),NA())</f>
        <v>9.0036942500848482E-3</v>
      </c>
      <c r="H2481" s="42">
        <f>_xll.qlCalendarAdvance(Calendar,$H2480,B2481,"f",FALSE)</f>
        <v>56990</v>
      </c>
      <c r="I2481" s="177">
        <f>_xll.qlInterestRateIndexValueDate(Index1M,$H2481)</f>
        <v>56992</v>
      </c>
      <c r="J2481" s="182">
        <f>IFERROR(_xll.qlIndexFixing(Index1M,$H2481,TRUE,_xll.ohTrigger(RecalcTrigger,Trigger1M)),NA())</f>
        <v>8.9917312894077783E-3</v>
      </c>
      <c r="K2481" s="44">
        <f>IFERROR(_xll.qlIndexFixing(Index3M,H2481,TRUE,_xll.ohTrigger(RecalcTrigger,Trigger3M)),NA())</f>
        <v>9.1919134885875258E-3</v>
      </c>
      <c r="L2481" s="44">
        <f>IFERROR(_xll.qlIndexFixing(Index6M,$H2481,TRUE,_xll.ohTrigger(RecalcTrigger,Trigger6M)),NA())</f>
        <v>9.3437892162186505E-3</v>
      </c>
      <c r="M2481" s="183">
        <f>IFERROR(_xll.qlIndexFixing(Index1Y,$H2481,TRUE,_xll.ohTrigger(RecalcTrigger,Trigger1Y)),NA())</f>
        <v>9.3066658889226859E-3</v>
      </c>
      <c r="N2481" s="182">
        <f>IFERROR(_xll.qlIndexFixing(ONIndex1M,I2481,TRUE,_xll.ohTrigger(RecalcTrigger,Trigger1M)),NA())</f>
        <v>9.0042809363843901E-3</v>
      </c>
      <c r="O2481" s="44">
        <f>IFERROR(_xll.qlIndexFixing(ONIndex3M,I2481,TRUE,_xll.ohTrigger(RecalcTrigger,Trigger3M)),NA())</f>
        <v>9.237651190225904E-3</v>
      </c>
      <c r="P2481" s="44">
        <f>IFERROR(_xll.qlIndexFixing(ONIndex6M,I2481,TRUE,_xll.ohTrigger(RecalcTrigger,Trigger6M)),NA())</f>
        <v>9.4550600526588369E-3</v>
      </c>
      <c r="Q2481" s="183">
        <f>IFERROR(_xll.qlIndexFixing(ONIndex1Y,I2481,TRUE,_xll.ohTrigger(RecalcTrigger,Trigger1Y)),NA())</f>
        <v>9.5055602501226133E-3</v>
      </c>
    </row>
    <row r="2482" spans="2:17" x14ac:dyDescent="0.2">
      <c r="B2482" s="39" t="s">
        <v>42</v>
      </c>
      <c r="D2482" s="42">
        <f>_xll.qlCalendarAdvance(Calendar,$D2481,B2482,"f",FALSE)</f>
        <v>56997</v>
      </c>
      <c r="E2482" s="177">
        <f>_xll.qlInterestRateIndexValueDate(IndexON,D2482)</f>
        <v>56997</v>
      </c>
      <c r="F2482" s="193">
        <f>IFERROR(_xll.qlIndexFixing(IndexON,D2482,TRUE,_xll.ohTrigger(RecalcTrigger,TriggerON)),NA())</f>
        <v>8.9941667628057331E-3</v>
      </c>
      <c r="H2482" s="42">
        <f>_xll.qlCalendarAdvance(Calendar,$H2481,B2482,"f",FALSE)</f>
        <v>56997</v>
      </c>
      <c r="I2482" s="177">
        <f>_xll.qlInterestRateIndexValueDate(Index1M,$H2482)</f>
        <v>56999</v>
      </c>
      <c r="J2482" s="182">
        <f>IFERROR(_xll.qlIndexFixing(Index1M,$H2482,TRUE,_xll.ohTrigger(RecalcTrigger,Trigger1M)),NA())</f>
        <v>8.9819532956930681E-3</v>
      </c>
      <c r="K2482" s="44">
        <f>IFERROR(_xll.qlIndexFixing(Index3M,H2482,TRUE,_xll.ohTrigger(RecalcTrigger,Trigger3M)),NA())</f>
        <v>9.1822434442205177E-3</v>
      </c>
      <c r="L2482" s="44">
        <f>IFERROR(_xll.qlIndexFixing(Index6M,$H2482,TRUE,_xll.ohTrigger(RecalcTrigger,Trigger6M)),NA())</f>
        <v>9.3329024435449635E-3</v>
      </c>
      <c r="M2482" s="183">
        <f>IFERROR(_xll.qlIndexFixing(Index1Y,$H2482,TRUE,_xll.ohTrigger(RecalcTrigger,Trigger1Y)),NA())</f>
        <v>9.2972263012850494E-3</v>
      </c>
      <c r="N2482" s="182">
        <f>IFERROR(_xll.qlIndexFixing(ONIndex1M,I2482,TRUE,_xll.ohTrigger(RecalcTrigger,Trigger1M)),NA())</f>
        <v>8.9945389158341271E-3</v>
      </c>
      <c r="O2482" s="44">
        <f>IFERROR(_xll.qlIndexFixing(ONIndex3M,I2482,TRUE,_xll.ohTrigger(RecalcTrigger,Trigger3M)),NA())</f>
        <v>9.2281047390763149E-3</v>
      </c>
      <c r="P2482" s="44">
        <f>IFERROR(_xll.qlIndexFixing(ONIndex6M,I2482,TRUE,_xll.ohTrigger(RecalcTrigger,Trigger6M)),NA())</f>
        <v>9.4445378007090852E-3</v>
      </c>
      <c r="Q2482" s="183">
        <f>IFERROR(_xll.qlIndexFixing(ONIndex1Y,I2482,TRUE,_xll.ohTrigger(RecalcTrigger,Trigger1Y)),NA())</f>
        <v>9.4961347862732026E-3</v>
      </c>
    </row>
    <row r="2483" spans="2:17" x14ac:dyDescent="0.2">
      <c r="B2483" s="39" t="s">
        <v>42</v>
      </c>
      <c r="D2483" s="42">
        <f>_xll.qlCalendarAdvance(Calendar,$D2482,B2483,"f",FALSE)</f>
        <v>57004</v>
      </c>
      <c r="E2483" s="177">
        <f>_xll.qlInterestRateIndexValueDate(IndexON,D2483)</f>
        <v>57004</v>
      </c>
      <c r="F2483" s="193">
        <f>IFERROR(_xll.qlIndexFixing(IndexON,D2483,TRUE,_xll.ohTrigger(RecalcTrigger,TriggerON)),NA())</f>
        <v>8.9846234146140347E-3</v>
      </c>
      <c r="H2483" s="42">
        <f>_xll.qlCalendarAdvance(Calendar,$H2482,B2483,"f",FALSE)</f>
        <v>57004</v>
      </c>
      <c r="I2483" s="177">
        <f>_xll.qlInterestRateIndexValueDate(Index1M,$H2483)</f>
        <v>57006</v>
      </c>
      <c r="J2483" s="182">
        <f>IFERROR(_xll.qlIndexFixing(Index1M,$H2483,TRUE,_xll.ohTrigger(RecalcTrigger,Trigger1M)),NA())</f>
        <v>8.972157992976626E-3</v>
      </c>
      <c r="K2483" s="44">
        <f>IFERROR(_xll.qlIndexFixing(Index3M,H2483,TRUE,_xll.ohTrigger(RecalcTrigger,Trigger3M)),NA())</f>
        <v>9.1725560351144132E-3</v>
      </c>
      <c r="L2483" s="44">
        <f>IFERROR(_xll.qlIndexFixing(Index6M,$H2483,TRUE,_xll.ohTrigger(RecalcTrigger,Trigger6M)),NA())</f>
        <v>9.3220043007268896E-3</v>
      </c>
      <c r="M2483" s="183">
        <f>IFERROR(_xll.qlIndexFixing(Index1Y,$H2483,TRUE,_xll.ohTrigger(RecalcTrigger,Trigger1Y)),NA())</f>
        <v>9.2877971663637149E-3</v>
      </c>
      <c r="N2483" s="182">
        <f>IFERROR(_xll.qlIndexFixing(ONIndex1M,I2483,TRUE,_xll.ohTrigger(RecalcTrigger,Trigger1M)),NA())</f>
        <v>8.9847796110298361E-3</v>
      </c>
      <c r="O2483" s="44">
        <f>IFERROR(_xll.qlIndexFixing(ONIndex3M,I2483,TRUE,_xll.ohTrigger(RecalcTrigger,Trigger3M)),NA())</f>
        <v>9.2185410190204209E-3</v>
      </c>
      <c r="P2483" s="44">
        <f>IFERROR(_xll.qlIndexFixing(ONIndex6M,I2483,TRUE,_xll.ohTrigger(RecalcTrigger,Trigger6M)),NA())</f>
        <v>9.4339794376452346E-3</v>
      </c>
      <c r="Q2483" s="183">
        <f>IFERROR(_xll.qlIndexFixing(ONIndex1Y,I2483,TRUE,_xll.ohTrigger(RecalcTrigger,Trigger1Y)),NA())</f>
        <v>9.4866931219428352E-3</v>
      </c>
    </row>
    <row r="2484" spans="2:17" x14ac:dyDescent="0.2">
      <c r="B2484" s="39" t="s">
        <v>42</v>
      </c>
      <c r="D2484" s="42">
        <f>_xll.qlCalendarAdvance(Calendar,$D2483,B2484,"f",FALSE)</f>
        <v>57011</v>
      </c>
      <c r="E2484" s="177">
        <f>_xll.qlInterestRateIndexValueDate(IndexON,D2484)</f>
        <v>57011</v>
      </c>
      <c r="F2484" s="193">
        <f>IFERROR(_xll.qlIndexFixing(IndexON,D2484,TRUE,_xll.ohTrigger(RecalcTrigger,TriggerON)),NA())</f>
        <v>8.9750641954378096E-3</v>
      </c>
      <c r="H2484" s="42">
        <f>_xll.qlCalendarAdvance(Calendar,$H2483,B2484,"f",FALSE)</f>
        <v>57011</v>
      </c>
      <c r="I2484" s="177">
        <f>_xll.qlInterestRateIndexValueDate(Index1M,$H2484)</f>
        <v>57013</v>
      </c>
      <c r="J2484" s="182">
        <f>IFERROR(_xll.qlIndexFixing(Index1M,$H2484,TRUE,_xll.ohTrigger(RecalcTrigger,Trigger1M)),NA())</f>
        <v>8.9641174893224495E-3</v>
      </c>
      <c r="K2484" s="44">
        <f>IFERROR(_xll.qlIndexFixing(Index3M,H2484,TRUE,_xll.ohTrigger(RecalcTrigger,Trigger3M)),NA())</f>
        <v>9.1634313404922452E-3</v>
      </c>
      <c r="L2484" s="44">
        <f>IFERROR(_xll.qlIndexFixing(Index6M,$H2484,TRUE,_xll.ohTrigger(RecalcTrigger,Trigger6M)),NA())</f>
        <v>9.3110969119285705E-3</v>
      </c>
      <c r="M2484" s="183">
        <f>IFERROR(_xll.qlIndexFixing(Index1Y,$H2484,TRUE,_xll.ohTrigger(RecalcTrigger,Trigger1Y)),NA())</f>
        <v>9.2783792001780978E-3</v>
      </c>
      <c r="N2484" s="182">
        <f>IFERROR(_xll.qlIndexFixing(ONIndex1M,I2484,TRUE,_xll.ohTrigger(RecalcTrigger,Trigger1M)),NA())</f>
        <v>8.9750030100610445E-3</v>
      </c>
      <c r="O2484" s="44">
        <f>IFERROR(_xll.qlIndexFixing(ONIndex3M,I2484,TRUE,_xll.ohTrigger(RecalcTrigger,Trigger3M)),NA())</f>
        <v>9.2089600166289642E-3</v>
      </c>
      <c r="P2484" s="44">
        <f>IFERROR(_xll.qlIndexFixing(ONIndex6M,I2484,TRUE,_xll.ohTrigger(RecalcTrigger,Trigger6M)),NA())</f>
        <v>9.4233849158253946E-3</v>
      </c>
      <c r="Q2484" s="183">
        <f>IFERROR(_xll.qlIndexFixing(ONIndex1Y,I2484,TRUE,_xll.ohTrigger(RecalcTrigger,Trigger1Y)),NA())</f>
        <v>9.4772352434624452E-3</v>
      </c>
    </row>
    <row r="2485" spans="2:17" x14ac:dyDescent="0.2">
      <c r="B2485" s="39" t="s">
        <v>42</v>
      </c>
      <c r="D2485" s="42">
        <f>_xll.qlCalendarAdvance(Calendar,$D2484,B2485,"f",FALSE)</f>
        <v>57018</v>
      </c>
      <c r="E2485" s="177">
        <f>_xll.qlInterestRateIndexValueDate(IndexON,D2485)</f>
        <v>57018</v>
      </c>
      <c r="F2485" s="193">
        <f>IFERROR(_xll.qlIndexFixing(IndexON,D2485,TRUE,_xll.ohTrigger(RecalcTrigger,TriggerON)),NA())</f>
        <v>8.9654890956847311E-3</v>
      </c>
      <c r="H2485" s="42">
        <f>_xll.qlCalendarAdvance(Calendar,$H2484,B2485,"f",FALSE)</f>
        <v>57018</v>
      </c>
      <c r="I2485" s="177">
        <f>_xll.qlInterestRateIndexValueDate(Index1M,$H2485)</f>
        <v>57020</v>
      </c>
      <c r="J2485" s="182">
        <f>IFERROR(_xll.qlIndexFixing(Index1M,$H2485,TRUE,_xll.ohTrigger(RecalcTrigger,Trigger1M)),NA())</f>
        <v>8.954291983170307E-3</v>
      </c>
      <c r="K2485" s="44">
        <f>IFERROR(_xll.qlIndexFixing(Index3M,H2485,TRUE,_xll.ohTrigger(RecalcTrigger,Trigger3M)),NA())</f>
        <v>9.153712855200169E-3</v>
      </c>
      <c r="L2485" s="44">
        <f>IFERROR(_xll.qlIndexFixing(Index6M,$H2485,TRUE,_xll.ohTrigger(RecalcTrigger,Trigger6M)),NA())</f>
        <v>9.3001824053307158E-3</v>
      </c>
      <c r="M2485" s="183">
        <f>IFERROR(_xll.qlIndexFixing(Index1Y,$H2485,TRUE,_xll.ohTrigger(RecalcTrigger,Trigger1Y)),NA())</f>
        <v>9.2689731200215984E-3</v>
      </c>
      <c r="N2485" s="182">
        <f>IFERROR(_xll.qlIndexFixing(ONIndex1M,I2485,TRUE,_xll.ohTrigger(RecalcTrigger,Trigger1M)),NA())</f>
        <v>8.9652091010172796E-3</v>
      </c>
      <c r="O2485" s="44">
        <f>IFERROR(_xll.qlIndexFixing(ONIndex3M,I2485,TRUE,_xll.ohTrigger(RecalcTrigger,Trigger3M)),NA())</f>
        <v>9.1993617182328791E-3</v>
      </c>
      <c r="P2485" s="44">
        <f>IFERROR(_xll.qlIndexFixing(ONIndex6M,I2485,TRUE,_xll.ohTrigger(RecalcTrigger,Trigger6M)),NA())</f>
        <v>9.4127541877675469E-3</v>
      </c>
      <c r="Q2485" s="183">
        <f>IFERROR(_xll.qlIndexFixing(ONIndex1Y,I2485,TRUE,_xll.ohTrigger(RecalcTrigger,Trigger1Y)),NA())</f>
        <v>9.4677611371629666E-3</v>
      </c>
    </row>
    <row r="2486" spans="2:17" x14ac:dyDescent="0.2">
      <c r="B2486" s="39" t="s">
        <v>42</v>
      </c>
      <c r="D2486" s="42">
        <f>_xll.qlCalendarAdvance(Calendar,$D2485,B2486,"f",FALSE)</f>
        <v>57025</v>
      </c>
      <c r="E2486" s="177">
        <f>_xll.qlInterestRateIndexValueDate(IndexON,D2486)</f>
        <v>57025</v>
      </c>
      <c r="F2486" s="193">
        <f>IFERROR(_xll.qlIndexFixing(IndexON,D2486,TRUE,_xll.ohTrigger(RecalcTrigger,TriggerON)),NA())</f>
        <v>8.9558981054427278E-3</v>
      </c>
      <c r="H2486" s="42">
        <f>_xll.qlCalendarAdvance(Calendar,$H2485,B2486,"f",FALSE)</f>
        <v>57025</v>
      </c>
      <c r="I2486" s="177">
        <f>_xll.qlInterestRateIndexValueDate(Index1M,$H2486)</f>
        <v>57027</v>
      </c>
      <c r="J2486" s="182">
        <f>IFERROR(_xll.qlIndexFixing(Index1M,$H2486,TRUE,_xll.ohTrigger(RecalcTrigger,Trigger1M)),NA())</f>
        <v>8.9444491352239554E-3</v>
      </c>
      <c r="K2486" s="44">
        <f>IFERROR(_xll.qlIndexFixing(Index3M,H2486,TRUE,_xll.ohTrigger(RecalcTrigger,Trigger3M)),NA())</f>
        <v>9.1439818162033504E-3</v>
      </c>
      <c r="L2486" s="44">
        <f>IFERROR(_xll.qlIndexFixing(Index6M,$H2486,TRUE,_xll.ohTrigger(RecalcTrigger,Trigger6M)),NA())</f>
        <v>9.2892629131376275E-3</v>
      </c>
      <c r="M2486" s="183">
        <f>IFERROR(_xll.qlIndexFixing(Index1Y,$H2486,TRUE,_xll.ohTrigger(RecalcTrigger,Trigger1Y)),NA())</f>
        <v>9.2595796444639861E-3</v>
      </c>
      <c r="N2486" s="182">
        <f>IFERROR(_xll.qlIndexFixing(ONIndex1M,I2486,TRUE,_xll.ohTrigger(RecalcTrigger,Trigger1M)),NA())</f>
        <v>8.9553978717482607E-3</v>
      </c>
      <c r="O2486" s="44">
        <f>IFERROR(_xll.qlIndexFixing(ONIndex3M,I2486,TRUE,_xll.ohTrigger(RecalcTrigger,Trigger3M)),NA())</f>
        <v>9.1897461102430356E-3</v>
      </c>
      <c r="P2486" s="44">
        <f>IFERROR(_xll.qlIndexFixing(ONIndex6M,I2486,TRUE,_xll.ohTrigger(RecalcTrigger,Trigger6M)),NA())</f>
        <v>9.4020872058298011E-3</v>
      </c>
      <c r="Q2486" s="183">
        <f>IFERROR(_xll.qlIndexFixing(ONIndex1Y,I2486,TRUE,_xll.ohTrigger(RecalcTrigger,Trigger1Y)),NA())</f>
        <v>9.4582707892953977E-3</v>
      </c>
    </row>
    <row r="2487" spans="2:17" x14ac:dyDescent="0.2">
      <c r="B2487" s="39" t="s">
        <v>42</v>
      </c>
      <c r="D2487" s="42">
        <f>_xll.qlCalendarAdvance(Calendar,$D2486,B2487,"f",FALSE)</f>
        <v>57032</v>
      </c>
      <c r="E2487" s="177">
        <f>_xll.qlInterestRateIndexValueDate(IndexON,D2487)</f>
        <v>57032</v>
      </c>
      <c r="F2487" s="193">
        <f>IFERROR(_xll.qlIndexFixing(IndexON,D2487,TRUE,_xll.ohTrigger(RecalcTrigger,TriggerON)),NA())</f>
        <v>8.9462912145599205E-3</v>
      </c>
      <c r="H2487" s="42">
        <f>_xll.qlCalendarAdvance(Calendar,$H2486,B2487,"f",FALSE)</f>
        <v>57032</v>
      </c>
      <c r="I2487" s="177">
        <f>_xll.qlInterestRateIndexValueDate(Index1M,$H2487)</f>
        <v>57034</v>
      </c>
      <c r="J2487" s="182">
        <f>IFERROR(_xll.qlIndexFixing(Index1M,$H2487,TRUE,_xll.ohTrigger(RecalcTrigger,Trigger1M)),NA())</f>
        <v>8.9345889335343352E-3</v>
      </c>
      <c r="K2487" s="44">
        <f>IFERROR(_xll.qlIndexFixing(Index3M,H2487,TRUE,_xll.ohTrigger(RecalcTrigger,Trigger3M)),NA())</f>
        <v>9.1342410464232415E-3</v>
      </c>
      <c r="L2487" s="44">
        <f>IFERROR(_xll.qlIndexFixing(Index6M,$H2487,TRUE,_xll.ohTrigger(RecalcTrigger,Trigger6M)),NA())</f>
        <v>9.278340571570615E-3</v>
      </c>
      <c r="M2487" s="183">
        <f>IFERROR(_xll.qlIndexFixing(Index1Y,$H2487,TRUE,_xll.ohTrigger(RecalcTrigger,Trigger1Y)),NA())</f>
        <v>9.2501994933498789E-3</v>
      </c>
      <c r="N2487" s="182">
        <f>IFERROR(_xll.qlIndexFixing(ONIndex1M,I2487,TRUE,_xll.ohTrigger(RecalcTrigger,Trigger1M)),NA())</f>
        <v>8.9455693105033873E-3</v>
      </c>
      <c r="O2487" s="44">
        <f>IFERROR(_xll.qlIndexFixing(ONIndex3M,I2487,TRUE,_xll.ohTrigger(RecalcTrigger,Trigger3M)),NA())</f>
        <v>9.180113179230176E-3</v>
      </c>
      <c r="P2487" s="44">
        <f>IFERROR(_xll.qlIndexFixing(ONIndex6M,I2487,TRUE,_xll.ohTrigger(RecalcTrigger,Trigger6M)),NA())</f>
        <v>9.3913839226100748E-3</v>
      </c>
      <c r="Q2487" s="183">
        <f>IFERROR(_xll.qlIndexFixing(ONIndex1Y,I2487,TRUE,_xll.ohTrigger(RecalcTrigger,Trigger1Y)),NA())</f>
        <v>9.4487641865104166E-3</v>
      </c>
    </row>
    <row r="2488" spans="2:17" x14ac:dyDescent="0.2">
      <c r="B2488" s="39" t="s">
        <v>42</v>
      </c>
      <c r="D2488" s="42">
        <f>_xll.qlCalendarAdvance(Calendar,$D2487,B2488,"f",FALSE)</f>
        <v>57039</v>
      </c>
      <c r="E2488" s="177">
        <f>_xll.qlInterestRateIndexValueDate(IndexON,D2488)</f>
        <v>57039</v>
      </c>
      <c r="F2488" s="193">
        <f>IFERROR(_xll.qlIndexFixing(IndexON,D2488,TRUE,_xll.ohTrigger(RecalcTrigger,TriggerON)),NA())</f>
        <v>8.936668413124238E-3</v>
      </c>
      <c r="H2488" s="42">
        <f>_xll.qlCalendarAdvance(Calendar,$H2487,B2488,"f",FALSE)</f>
        <v>57039</v>
      </c>
      <c r="I2488" s="177">
        <f>_xll.qlInterestRateIndexValueDate(Index1M,$H2488)</f>
        <v>57041</v>
      </c>
      <c r="J2488" s="182">
        <f>IFERROR(_xll.qlIndexFixing(Index1M,$H2488,TRUE,_xll.ohTrigger(RecalcTrigger,Trigger1M)),NA())</f>
        <v>8.922324476535435E-3</v>
      </c>
      <c r="K2488" s="44">
        <f>IFERROR(_xll.qlIndexFixing(Index3M,H2488,TRUE,_xll.ohTrigger(RecalcTrigger,Trigger3M)),NA())</f>
        <v>9.1233297032454422E-3</v>
      </c>
      <c r="L2488" s="44">
        <f>IFERROR(_xll.qlIndexFixing(Index6M,$H2488,TRUE,_xll.ohTrigger(RecalcTrigger,Trigger6M)),NA())</f>
        <v>9.2647808970862874E-3</v>
      </c>
      <c r="M2488" s="183">
        <f>IFERROR(_xll.qlIndexFixing(Index1Y,$H2488,TRUE,_xll.ohTrigger(RecalcTrigger,Trigger1Y)),NA())</f>
        <v>9.2424510984182393E-3</v>
      </c>
      <c r="N2488" s="182">
        <f>IFERROR(_xll.qlIndexFixing(ONIndex1M,I2488,TRUE,_xll.ohTrigger(RecalcTrigger,Trigger1M)),NA())</f>
        <v>8.9357234051323786E-3</v>
      </c>
      <c r="O2488" s="44">
        <f>IFERROR(_xll.qlIndexFixing(ONIndex3M,I2488,TRUE,_xll.ohTrigger(RecalcTrigger,Trigger3M)),NA())</f>
        <v>9.1704629116051706E-3</v>
      </c>
      <c r="P2488" s="44">
        <f>IFERROR(_xll.qlIndexFixing(ONIndex6M,I2488,TRUE,_xll.ohTrigger(RecalcTrigger,Trigger6M)),NA())</f>
        <v>9.3806442903066056E-3</v>
      </c>
      <c r="Q2488" s="183">
        <f>IFERROR(_xll.qlIndexFixing(ONIndex1Y,I2488,TRUE,_xll.ohTrigger(RecalcTrigger,Trigger1Y)),NA())</f>
        <v>9.4392413150590215E-3</v>
      </c>
    </row>
    <row r="2489" spans="2:17" x14ac:dyDescent="0.2">
      <c r="B2489" s="39" t="s">
        <v>42</v>
      </c>
      <c r="D2489" s="42">
        <f>_xll.qlCalendarAdvance(Calendar,$D2488,B2489,"f",FALSE)</f>
        <v>57046</v>
      </c>
      <c r="E2489" s="177">
        <f>_xll.qlInterestRateIndexValueDate(IndexON,D2489)</f>
        <v>57046</v>
      </c>
      <c r="F2489" s="193">
        <f>IFERROR(_xll.qlIndexFixing(IndexON,D2489,TRUE,_xll.ohTrigger(RecalcTrigger,TriggerON)),NA())</f>
        <v>8.9270296915433534E-3</v>
      </c>
      <c r="H2489" s="42">
        <f>_xll.qlCalendarAdvance(Calendar,$H2488,B2489,"f",FALSE)</f>
        <v>57046</v>
      </c>
      <c r="I2489" s="177">
        <f>_xll.qlInterestRateIndexValueDate(Index1M,$H2489)</f>
        <v>57048</v>
      </c>
      <c r="J2489" s="182">
        <f>IFERROR(_xll.qlIndexFixing(Index1M,$H2489,TRUE,_xll.ohTrigger(RecalcTrigger,Trigger1M)),NA())</f>
        <v>8.9130220186817155E-3</v>
      </c>
      <c r="K2489" s="44">
        <f>IFERROR(_xll.qlIndexFixing(Index3M,H2489,TRUE,_xll.ohTrigger(RecalcTrigger,Trigger3M)),NA())</f>
        <v>9.1135783822486795E-3</v>
      </c>
      <c r="L2489" s="44">
        <f>IFERROR(_xll.qlIndexFixing(Index6M,$H2489,TRUE,_xll.ohTrigger(RecalcTrigger,Trigger6M)),NA())</f>
        <v>9.2538622232270426E-3</v>
      </c>
      <c r="M2489" s="183">
        <f>IFERROR(_xll.qlIndexFixing(Index1Y,$H2489,TRUE,_xll.ohTrigger(RecalcTrigger,Trigger1Y)),NA())</f>
        <v>9.2330961929472568E-3</v>
      </c>
      <c r="N2489" s="182">
        <f>IFERROR(_xll.qlIndexFixing(ONIndex1M,I2489,TRUE,_xll.ohTrigger(RecalcTrigger,Trigger1M)),NA())</f>
        <v>8.925860143724762E-3</v>
      </c>
      <c r="O2489" s="44">
        <f>IFERROR(_xll.qlIndexFixing(ONIndex3M,I2489,TRUE,_xll.ohTrigger(RecalcTrigger,Trigger3M)),NA())</f>
        <v>9.1607952936989534E-3</v>
      </c>
      <c r="P2489" s="44">
        <f>IFERROR(_xll.qlIndexFixing(ONIndex6M,I2489,TRUE,_xll.ohTrigger(RecalcTrigger,Trigger6M)),NA())</f>
        <v>9.3698682614373752E-3</v>
      </c>
      <c r="Q2489" s="183">
        <f>IFERROR(_xll.qlIndexFixing(ONIndex1Y,I2489,TRUE,_xll.ohTrigger(RecalcTrigger,Trigger1Y)),NA())</f>
        <v>9.4297021612721466E-3</v>
      </c>
    </row>
    <row r="2490" spans="2:17" x14ac:dyDescent="0.2">
      <c r="B2490" s="39" t="s">
        <v>42</v>
      </c>
      <c r="D2490" s="42">
        <f>_xll.qlCalendarAdvance(Calendar,$D2489,B2490,"f",FALSE)</f>
        <v>57053</v>
      </c>
      <c r="E2490" s="177">
        <f>_xll.qlInterestRateIndexValueDate(IndexON,D2490)</f>
        <v>57053</v>
      </c>
      <c r="F2490" s="193">
        <f>IFERROR(_xll.qlIndexFixing(IndexON,D2490,TRUE,_xll.ohTrigger(RecalcTrigger,TriggerON)),NA())</f>
        <v>8.9173750397453233E-3</v>
      </c>
      <c r="H2490" s="42">
        <f>_xll.qlCalendarAdvance(Calendar,$H2489,B2490,"f",FALSE)</f>
        <v>57053</v>
      </c>
      <c r="I2490" s="177">
        <f>_xll.qlInterestRateIndexValueDate(Index1M,$H2490)</f>
        <v>57055</v>
      </c>
      <c r="J2490" s="182">
        <f>IFERROR(_xll.qlIndexFixing(Index1M,$H2490,TRUE,_xll.ohTrigger(RecalcTrigger,Trigger1M)),NA())</f>
        <v>8.9031052184532222E-3</v>
      </c>
      <c r="K2490" s="44">
        <f>IFERROR(_xll.qlIndexFixing(Index3M,H2490,TRUE,_xll.ohTrigger(RecalcTrigger,Trigger3M)),NA())</f>
        <v>9.1038262755899456E-3</v>
      </c>
      <c r="L2490" s="44">
        <f>IFERROR(_xll.qlIndexFixing(Index6M,$H2490,TRUE,_xll.ohTrigger(RecalcTrigger,Trigger6M)),NA())</f>
        <v>9.2429474746313547E-3</v>
      </c>
      <c r="M2490" s="183">
        <f>IFERROR(_xll.qlIndexFixing(Index1Y,$H2490,TRUE,_xll.ohTrigger(RecalcTrigger,Trigger1Y)),NA())</f>
        <v>9.2237567259813233E-3</v>
      </c>
      <c r="N2490" s="182">
        <f>IFERROR(_xll.qlIndexFixing(ONIndex1M,I2490,TRUE,_xll.ohTrigger(RecalcTrigger,Trigger1M)),NA())</f>
        <v>8.9159795142101927E-3</v>
      </c>
      <c r="O2490" s="44">
        <f>IFERROR(_xll.qlIndexFixing(ONIndex3M,I2490,TRUE,_xll.ohTrigger(RecalcTrigger,Trigger3M)),NA())</f>
        <v>9.1511103120023307E-3</v>
      </c>
      <c r="P2490" s="44">
        <f>IFERROR(_xll.qlIndexFixing(ONIndex6M,I2490,TRUE,_xll.ohTrigger(RecalcTrigger,Trigger6M)),NA())</f>
        <v>9.3590557886003012E-3</v>
      </c>
      <c r="Q2490" s="183">
        <f>IFERROR(_xll.qlIndexFixing(ONIndex1Y,I2490,TRUE,_xll.ohTrigger(RecalcTrigger,Trigger1Y)),NA())</f>
        <v>9.4201467115606619E-3</v>
      </c>
    </row>
    <row r="2491" spans="2:17" x14ac:dyDescent="0.2">
      <c r="B2491" s="39" t="s">
        <v>42</v>
      </c>
      <c r="D2491" s="42">
        <f>_xll.qlCalendarAdvance(Calendar,$D2490,B2491,"f",FALSE)</f>
        <v>57060</v>
      </c>
      <c r="E2491" s="177">
        <f>_xll.qlInterestRateIndexValueDate(IndexON,D2491)</f>
        <v>57060</v>
      </c>
      <c r="F2491" s="193">
        <f>IFERROR(_xll.qlIndexFixing(IndexON,D2491,TRUE,_xll.ohTrigger(RecalcTrigger,TriggerON)),NA())</f>
        <v>8.9077044474983325E-3</v>
      </c>
      <c r="H2491" s="42">
        <f>_xll.qlCalendarAdvance(Calendar,$H2490,B2491,"f",FALSE)</f>
        <v>57060</v>
      </c>
      <c r="I2491" s="177">
        <f>_xll.qlInterestRateIndexValueDate(Index1M,$H2491)</f>
        <v>57062</v>
      </c>
      <c r="J2491" s="182">
        <f>IFERROR(_xll.qlIndexFixing(Index1M,$H2491,TRUE,_xll.ohTrigger(RecalcTrigger,Trigger1M)),NA())</f>
        <v>8.89317101364695E-3</v>
      </c>
      <c r="K2491" s="44">
        <f>IFERROR(_xll.qlIndexFixing(Index3M,H2491,TRUE,_xll.ohTrigger(RecalcTrigger,Trigger3M)),NA())</f>
        <v>9.0940761672527216E-3</v>
      </c>
      <c r="L2491" s="44">
        <f>IFERROR(_xll.qlIndexFixing(Index6M,$H2491,TRUE,_xll.ohTrigger(RecalcTrigger,Trigger6M)),NA())</f>
        <v>9.232038758762242E-3</v>
      </c>
      <c r="M2491" s="183">
        <f>IFERROR(_xll.qlIndexFixing(Index1Y,$H2491,TRUE,_xll.ohTrigger(RecalcTrigger,Trigger1Y)),NA())</f>
        <v>9.2144334279288306E-3</v>
      </c>
      <c r="N2491" s="182">
        <f>IFERROR(_xll.qlIndexFixing(ONIndex1M,I2491,TRUE,_xll.ohTrigger(RecalcTrigger,Trigger1M)),NA())</f>
        <v>8.9060815046781983E-3</v>
      </c>
      <c r="O2491" s="44">
        <f>IFERROR(_xll.qlIndexFixing(ONIndex3M,I2491,TRUE,_xll.ohTrigger(RecalcTrigger,Trigger3M)),NA())</f>
        <v>9.1414079530860448E-3</v>
      </c>
      <c r="P2491" s="44">
        <f>IFERROR(_xll.qlIndexFixing(ONIndex6M,I2491,TRUE,_xll.ohTrigger(RecalcTrigger,Trigger6M)),NA())</f>
        <v>9.3482068242334293E-3</v>
      </c>
      <c r="Q2491" s="183">
        <f>IFERROR(_xll.qlIndexFixing(ONIndex1Y,I2491,TRUE,_xll.ohTrigger(RecalcTrigger,Trigger1Y)),NA())</f>
        <v>9.4105749524153737E-3</v>
      </c>
    </row>
    <row r="2492" spans="2:17" x14ac:dyDescent="0.2">
      <c r="B2492" s="39" t="s">
        <v>42</v>
      </c>
      <c r="D2492" s="42">
        <f>_xll.qlCalendarAdvance(Calendar,$D2491,B2492,"f",FALSE)</f>
        <v>57067</v>
      </c>
      <c r="E2492" s="177">
        <f>_xll.qlInterestRateIndexValueDate(IndexON,D2492)</f>
        <v>57067</v>
      </c>
      <c r="F2492" s="193">
        <f>IFERROR(_xll.qlIndexFixing(IndexON,D2492,TRUE,_xll.ohTrigger(RecalcTrigger,TriggerON)),NA())</f>
        <v>8.898017905449862E-3</v>
      </c>
      <c r="H2492" s="42">
        <f>_xll.qlCalendarAdvance(Calendar,$H2491,B2492,"f",FALSE)</f>
        <v>57067</v>
      </c>
      <c r="I2492" s="177">
        <f>_xll.qlInterestRateIndexValueDate(Index1M,$H2492)</f>
        <v>57069</v>
      </c>
      <c r="J2492" s="182">
        <f>IFERROR(_xll.qlIndexFixing(Index1M,$H2492,TRUE,_xll.ohTrigger(RecalcTrigger,Trigger1M)),NA())</f>
        <v>8.8850272006593574E-3</v>
      </c>
      <c r="K2492" s="44">
        <f>IFERROR(_xll.qlIndexFixing(Index3M,H2492,TRUE,_xll.ohTrigger(RecalcTrigger,Trigger3M)),NA())</f>
        <v>9.0843308464858361E-3</v>
      </c>
      <c r="L2492" s="44">
        <f>IFERROR(_xll.qlIndexFixing(Index6M,$H2492,TRUE,_xll.ohTrigger(RecalcTrigger,Trigger6M)),NA())</f>
        <v>9.2231052887340771E-3</v>
      </c>
      <c r="M2492" s="183">
        <f>IFERROR(_xll.qlIndexFixing(Index1Y,$H2492,TRUE,_xll.ohTrigger(RecalcTrigger,Trigger1Y)),NA())</f>
        <v>9.2051270304845927E-3</v>
      </c>
      <c r="N2492" s="182">
        <f>IFERROR(_xll.qlIndexFixing(ONIndex1M,I2492,TRUE,_xll.ohTrigger(RecalcTrigger,Trigger1M)),NA())</f>
        <v>8.893329935197869E-3</v>
      </c>
      <c r="O2492" s="44">
        <f>IFERROR(_xll.qlIndexFixing(ONIndex3M,I2492,TRUE,_xll.ohTrigger(RecalcTrigger,Trigger3M)),NA())</f>
        <v>9.1289079355050262E-3</v>
      </c>
      <c r="P2492" s="44">
        <f>IFERROR(_xll.qlIndexFixing(ONIndex6M,I2492,TRUE,_xll.ohTrigger(RecalcTrigger,Trigger6M)),NA())</f>
        <v>9.3342044587263473E-3</v>
      </c>
      <c r="Q2492" s="183">
        <f>IFERROR(_xll.qlIndexFixing(ONIndex1Y,I2492,TRUE,_xll.ohTrigger(RecalcTrigger,Trigger1Y)),NA())</f>
        <v>9.3982444179818714E-3</v>
      </c>
    </row>
    <row r="2493" spans="2:17" x14ac:dyDescent="0.2">
      <c r="B2493" s="39" t="s">
        <v>42</v>
      </c>
      <c r="D2493" s="42">
        <f>_xll.qlCalendarAdvance(Calendar,$D2492,B2493,"f",FALSE)</f>
        <v>57074</v>
      </c>
      <c r="E2493" s="177">
        <f>_xll.qlInterestRateIndexValueDate(IndexON,D2493)</f>
        <v>57074</v>
      </c>
      <c r="F2493" s="193">
        <f>IFERROR(_xll.qlIndexFixing(IndexON,D2493,TRUE,_xll.ohTrigger(RecalcTrigger,TriggerON)),NA())</f>
        <v>8.8883154033680967E-3</v>
      </c>
      <c r="H2493" s="42">
        <f>_xll.qlCalendarAdvance(Calendar,$H2492,B2493,"f",FALSE)</f>
        <v>57074</v>
      </c>
      <c r="I2493" s="177">
        <f>_xll.qlInterestRateIndexValueDate(Index1M,$H2493)</f>
        <v>57076</v>
      </c>
      <c r="J2493" s="182">
        <f>IFERROR(_xll.qlIndexFixing(Index1M,$H2493,TRUE,_xll.ohTrigger(RecalcTrigger,Trigger1M)),NA())</f>
        <v>8.873254237621031E-3</v>
      </c>
      <c r="K2493" s="44">
        <f>IFERROR(_xll.qlIndexFixing(Index3M,H2493,TRUE,_xll.ohTrigger(RecalcTrigger,Trigger3M)),NA())</f>
        <v>9.0751719285202606E-3</v>
      </c>
      <c r="L2493" s="44">
        <f>IFERROR(_xll.qlIndexFixing(Index6M,$H2493,TRUE,_xll.ohTrigger(RecalcTrigger,Trigger6M)),NA())</f>
        <v>9.2122119445947805E-3</v>
      </c>
      <c r="M2493" s="183">
        <f>IFERROR(_xll.qlIndexFixing(Index1Y,$H2493,TRUE,_xll.ohTrigger(RecalcTrigger,Trigger1Y)),NA())</f>
        <v>9.1958382666289737E-3</v>
      </c>
      <c r="N2493" s="182">
        <f>IFERROR(_xll.qlIndexFixing(ONIndex1M,I2493,TRUE,_xll.ohTrigger(RecalcTrigger,Trigger1M)),NA())</f>
        <v>8.8862332976002989E-3</v>
      </c>
      <c r="O2493" s="44">
        <f>IFERROR(_xll.qlIndexFixing(ONIndex3M,I2493,TRUE,_xll.ohTrigger(RecalcTrigger,Trigger3M)),NA())</f>
        <v>9.1219510485984756E-3</v>
      </c>
      <c r="P2493" s="44">
        <f>IFERROR(_xll.qlIndexFixing(ONIndex6M,I2493,TRUE,_xll.ohTrigger(RecalcTrigger,Trigger6M)),NA())</f>
        <v>9.3263992303427301E-3</v>
      </c>
      <c r="Q2493" s="183">
        <f>IFERROR(_xll.qlIndexFixing(ONIndex1Y,I2493,TRUE,_xll.ohTrigger(RecalcTrigger,Trigger1Y)),NA())</f>
        <v>9.3913824509073152E-3</v>
      </c>
    </row>
    <row r="2494" spans="2:17" x14ac:dyDescent="0.2">
      <c r="B2494" s="39" t="s">
        <v>42</v>
      </c>
      <c r="D2494" s="42">
        <f>_xll.qlCalendarAdvance(Calendar,$D2493,B2494,"f",FALSE)</f>
        <v>57081</v>
      </c>
      <c r="E2494" s="177">
        <f>_xll.qlInterestRateIndexValueDate(IndexON,D2494)</f>
        <v>57081</v>
      </c>
      <c r="F2494" s="193">
        <f>IFERROR(_xll.qlIndexFixing(IndexON,D2494,TRUE,_xll.ohTrigger(RecalcTrigger,TriggerON)),NA())</f>
        <v>8.8785969313409652E-3</v>
      </c>
      <c r="H2494" s="42">
        <f>_xll.qlCalendarAdvance(Calendar,$H2493,B2494,"f",FALSE)</f>
        <v>57081</v>
      </c>
      <c r="I2494" s="177">
        <f>_xll.qlInterestRateIndexValueDate(Index1M,$H2494)</f>
        <v>57083</v>
      </c>
      <c r="J2494" s="182">
        <f>IFERROR(_xll.qlIndexFixing(Index1M,$H2494,TRUE,_xll.ohTrigger(RecalcTrigger,Trigger1M)),NA())</f>
        <v>8.8632829981069583E-3</v>
      </c>
      <c r="K2494" s="44">
        <f>IFERROR(_xll.qlIndexFixing(Index3M,H2494,TRUE,_xll.ohTrigger(RecalcTrigger,Trigger3M)),NA())</f>
        <v>9.0654435531472947E-3</v>
      </c>
      <c r="L2494" s="44">
        <f>IFERROR(_xll.qlIndexFixing(Index6M,$H2494,TRUE,_xll.ohTrigger(RecalcTrigger,Trigger6M)),NA())</f>
        <v>9.2013308582432739E-3</v>
      </c>
      <c r="M2494" s="183">
        <f>IFERROR(_xll.qlIndexFixing(Index1Y,$H2494,TRUE,_xll.ohTrigger(RecalcTrigger,Trigger1Y)),NA())</f>
        <v>9.1865678706289731E-3</v>
      </c>
      <c r="N2494" s="182">
        <f>IFERROR(_xll.qlIndexFixing(ONIndex1M,I2494,TRUE,_xll.ohTrigger(RecalcTrigger,Trigger1M)),NA())</f>
        <v>8.8762830761535128E-3</v>
      </c>
      <c r="O2494" s="44">
        <f>IFERROR(_xll.qlIndexFixing(ONIndex3M,I2494,TRUE,_xll.ohTrigger(RecalcTrigger,Trigger3M)),NA())</f>
        <v>9.112196476248613E-3</v>
      </c>
      <c r="P2494" s="44">
        <f>IFERROR(_xll.qlIndexFixing(ONIndex6M,I2494,TRUE,_xll.ohTrigger(RecalcTrigger,Trigger6M)),NA())</f>
        <v>9.315440505694994E-3</v>
      </c>
      <c r="Q2494" s="183">
        <f>IFERROR(_xll.qlIndexFixing(ONIndex1Y,I2494,TRUE,_xll.ohTrigger(RecalcTrigger,Trigger1Y)),NA())</f>
        <v>9.3817616814462212E-3</v>
      </c>
    </row>
    <row r="2495" spans="2:17" x14ac:dyDescent="0.2">
      <c r="B2495" s="39" t="s">
        <v>42</v>
      </c>
      <c r="D2495" s="42">
        <f>_xll.qlCalendarAdvance(Calendar,$D2494,B2495,"f",FALSE)</f>
        <v>57088</v>
      </c>
      <c r="E2495" s="177">
        <f>_xll.qlInterestRateIndexValueDate(IndexON,D2495)</f>
        <v>57088</v>
      </c>
      <c r="F2495" s="193">
        <f>IFERROR(_xll.qlIndexFixing(IndexON,D2495,TRUE,_xll.ohTrigger(RecalcTrigger,TriggerON)),NA())</f>
        <v>8.8688624796162685E-3</v>
      </c>
      <c r="H2495" s="42">
        <f>_xll.qlCalendarAdvance(Calendar,$H2494,B2495,"f",FALSE)</f>
        <v>57088</v>
      </c>
      <c r="I2495" s="177">
        <f>_xll.qlInterestRateIndexValueDate(Index1M,$H2495)</f>
        <v>57090</v>
      </c>
      <c r="J2495" s="182">
        <f>IFERROR(_xll.qlIndexFixing(Index1M,$H2495,TRUE,_xll.ohTrigger(RecalcTrigger,Trigger1M)),NA())</f>
        <v>8.8533138071567041E-3</v>
      </c>
      <c r="K2495" s="44">
        <f>IFERROR(_xll.qlIndexFixing(Index3M,H2495,TRUE,_xll.ohTrigger(RecalcTrigger,Trigger3M)),NA())</f>
        <v>9.0557282951935665E-3</v>
      </c>
      <c r="L2495" s="44">
        <f>IFERROR(_xll.qlIndexFixing(Index6M,$H2495,TRUE,_xll.ohTrigger(RecalcTrigger,Trigger6M)),NA())</f>
        <v>9.1904641865719269E-3</v>
      </c>
      <c r="M2495" s="183">
        <f>IFERROR(_xll.qlIndexFixing(Index1Y,$H2495,TRUE,_xll.ohTrigger(RecalcTrigger,Trigger1Y)),NA())</f>
        <v>9.1751943911851201E-3</v>
      </c>
      <c r="N2495" s="182">
        <f>IFERROR(_xll.qlIndexFixing(ONIndex1M,I2495,TRUE,_xll.ohTrigger(RecalcTrigger,Trigger1M)),NA())</f>
        <v>8.8663154267276667E-3</v>
      </c>
      <c r="O2495" s="44">
        <f>IFERROR(_xll.qlIndexFixing(ONIndex3M,I2495,TRUE,_xll.ohTrigger(RecalcTrigger,Trigger3M)),NA())</f>
        <v>9.1024244722426317E-3</v>
      </c>
      <c r="P2495" s="44">
        <f>IFERROR(_xll.qlIndexFixing(ONIndex6M,I2495,TRUE,_xll.ohTrigger(RecalcTrigger,Trigger6M)),NA())</f>
        <v>9.3044450992696426E-3</v>
      </c>
      <c r="Q2495" s="183">
        <f>IFERROR(_xll.qlIndexFixing(ONIndex1Y,I2495,TRUE,_xll.ohTrigger(RecalcTrigger,Trigger1Y)),NA())</f>
        <v>9.3721245480349324E-3</v>
      </c>
    </row>
    <row r="2496" spans="2:17" x14ac:dyDescent="0.2">
      <c r="B2496" s="39" t="s">
        <v>42</v>
      </c>
      <c r="D2496" s="42">
        <f>_xll.qlCalendarAdvance(Calendar,$D2495,B2496,"f",FALSE)</f>
        <v>57095</v>
      </c>
      <c r="E2496" s="177">
        <f>_xll.qlInterestRateIndexValueDate(IndexON,D2496)</f>
        <v>57095</v>
      </c>
      <c r="F2496" s="193">
        <f>IFERROR(_xll.qlIndexFixing(IndexON,D2496,TRUE,_xll.ohTrigger(RecalcTrigger,TriggerON)),NA())</f>
        <v>8.8591120381220634E-3</v>
      </c>
      <c r="H2496" s="42">
        <f>_xll.qlCalendarAdvance(Calendar,$H2495,B2496,"f",FALSE)</f>
        <v>57095</v>
      </c>
      <c r="I2496" s="177">
        <f>_xll.qlInterestRateIndexValueDate(Index1M,$H2496)</f>
        <v>57097</v>
      </c>
      <c r="J2496" s="182">
        <f>IFERROR(_xll.qlIndexFixing(Index1M,$H2496,TRUE,_xll.ohTrigger(RecalcTrigger,Trigger1M)),NA())</f>
        <v>8.84335470836356E-3</v>
      </c>
      <c r="K2496" s="44">
        <f>IFERROR(_xll.qlIndexFixing(Index3M,H2496,TRUE,_xll.ohTrigger(RecalcTrigger,Trigger3M)),NA())</f>
        <v>9.0460289951789837E-3</v>
      </c>
      <c r="L2496" s="44">
        <f>IFERROR(_xll.qlIndexFixing(Index6M,$H2496,TRUE,_xll.ohTrigger(RecalcTrigger,Trigger6M)),NA())</f>
        <v>9.1796140904677279E-3</v>
      </c>
      <c r="M2496" s="183">
        <f>IFERROR(_xll.qlIndexFixing(Index1Y,$H2496,TRUE,_xll.ohTrigger(RecalcTrigger,Trigger1Y)),NA())</f>
        <v>9.1680851256920187E-3</v>
      </c>
      <c r="N2496" s="182">
        <f>IFERROR(_xll.qlIndexFixing(ONIndex1M,I2496,TRUE,_xll.ohTrigger(RecalcTrigger,Trigger1M)),NA())</f>
        <v>8.8549100669510494E-3</v>
      </c>
      <c r="O2496" s="44">
        <f>IFERROR(_xll.qlIndexFixing(ONIndex3M,I2496,TRUE,_xll.ohTrigger(RecalcTrigger,Trigger3M)),NA())</f>
        <v>9.0912426260736368E-3</v>
      </c>
      <c r="P2496" s="44">
        <f>IFERROR(_xll.qlIndexFixing(ONIndex6M,I2496,TRUE,_xll.ohTrigger(RecalcTrigger,Trigger6M)),NA())</f>
        <v>9.2918453389145839E-3</v>
      </c>
      <c r="Q2496" s="183">
        <f>IFERROR(_xll.qlIndexFixing(ONIndex1Y,I2496,TRUE,_xll.ohTrigger(RecalcTrigger,Trigger1Y)),NA())</f>
        <v>9.3610979702241082E-3</v>
      </c>
    </row>
    <row r="2497" spans="2:17" x14ac:dyDescent="0.2">
      <c r="B2497" s="39" t="s">
        <v>42</v>
      </c>
      <c r="D2497" s="42">
        <f>_xll.qlCalendarAdvance(Calendar,$D2496,B2497,"f",FALSE)</f>
        <v>57102</v>
      </c>
      <c r="E2497" s="177">
        <f>_xll.qlInterestRateIndexValueDate(IndexON,D2497)</f>
        <v>57102</v>
      </c>
      <c r="F2497" s="193">
        <f>IFERROR(_xll.qlIndexFixing(IndexON,D2497,TRUE,_xll.ohTrigger(RecalcTrigger,TriggerON)),NA())</f>
        <v>8.8493528755240192E-3</v>
      </c>
      <c r="H2497" s="42">
        <f>_xll.qlCalendarAdvance(Calendar,$H2496,B2497,"f",FALSE)</f>
        <v>57102</v>
      </c>
      <c r="I2497" s="177">
        <f>_xll.qlInterestRateIndexValueDate(Index1M,$H2497)</f>
        <v>57104</v>
      </c>
      <c r="J2497" s="182">
        <f>IFERROR(_xll.qlIndexFixing(Index1M,$H2497,TRUE,_xll.ohTrigger(RecalcTrigger,Trigger1M)),NA())</f>
        <v>8.8334129195438704E-3</v>
      </c>
      <c r="K2497" s="44">
        <f>IFERROR(_xll.qlIndexFixing(Index3M,H2497,TRUE,_xll.ohTrigger(RecalcTrigger,Trigger3M)),NA())</f>
        <v>9.0357737586022543E-3</v>
      </c>
      <c r="L2497" s="44">
        <f>IFERROR(_xll.qlIndexFixing(Index6M,$H2497,TRUE,_xll.ohTrigger(RecalcTrigger,Trigger6M)),NA())</f>
        <v>9.1668314460510974E-3</v>
      </c>
      <c r="M2497" s="183">
        <f>IFERROR(_xll.qlIndexFixing(Index1Y,$H2497,TRUE,_xll.ohTrigger(RecalcTrigger,Trigger1Y)),NA())</f>
        <v>9.1588741798144333E-3</v>
      </c>
      <c r="N2497" s="182">
        <f>IFERROR(_xll.qlIndexFixing(ONIndex1M,I2497,TRUE,_xll.ohTrigger(RecalcTrigger,Trigger1M)),NA())</f>
        <v>8.8463690328310918E-3</v>
      </c>
      <c r="O2497" s="44">
        <f>IFERROR(_xll.qlIndexFixing(ONIndex3M,I2497,TRUE,_xll.ohTrigger(RecalcTrigger,Trigger3M)),NA())</f>
        <v>9.0828689464039769E-3</v>
      </c>
      <c r="P2497" s="44">
        <f>IFERROR(_xll.qlIndexFixing(ONIndex6M,I2497,TRUE,_xll.ohTrigger(RecalcTrigger,Trigger6M)),NA())</f>
        <v>9.2824059217466726E-3</v>
      </c>
      <c r="Q2497" s="183">
        <f>IFERROR(_xll.qlIndexFixing(ONIndex1Y,I2497,TRUE,_xll.ohTrigger(RecalcTrigger,Trigger1Y)),NA())</f>
        <v>9.3528410066312517E-3</v>
      </c>
    </row>
    <row r="2498" spans="2:17" x14ac:dyDescent="0.2">
      <c r="B2498" s="39" t="s">
        <v>42</v>
      </c>
      <c r="D2498" s="42">
        <f>_xll.qlCalendarAdvance(Calendar,$D2497,B2498,"f",FALSE)</f>
        <v>57109</v>
      </c>
      <c r="E2498" s="177">
        <f>_xll.qlInterestRateIndexValueDate(IndexON,D2498)</f>
        <v>57109</v>
      </c>
      <c r="F2498" s="193">
        <f>IFERROR(_xll.qlIndexFixing(IndexON,D2498,TRUE,_xll.ohTrigger(RecalcTrigger,TriggerON)),NA())</f>
        <v>8.8396105463406371E-3</v>
      </c>
      <c r="H2498" s="42">
        <f>_xll.qlCalendarAdvance(Calendar,$H2497,B2498,"f",FALSE)</f>
        <v>57109</v>
      </c>
      <c r="I2498" s="177">
        <f>_xll.qlInterestRateIndexValueDate(Index1M,$H2498)</f>
        <v>57111</v>
      </c>
      <c r="J2498" s="182">
        <f>IFERROR(_xll.qlIndexFixing(Index1M,$H2498,TRUE,_xll.ohTrigger(RecalcTrigger,Trigger1M)),NA())</f>
        <v>8.8234904789896706E-3</v>
      </c>
      <c r="K2498" s="44">
        <f>IFERROR(_xll.qlIndexFixing(Index3M,H2498,TRUE,_xll.ohTrigger(RecalcTrigger,Trigger3M)),NA())</f>
        <v>9.0261133702999093E-3</v>
      </c>
      <c r="L2498" s="44">
        <f>IFERROR(_xll.qlIndexFixing(Index6M,$H2498,TRUE,_xll.ohTrigger(RecalcTrigger,Trigger6M)),NA())</f>
        <v>9.1560222982991768E-3</v>
      </c>
      <c r="M2498" s="183">
        <f>IFERROR(_xll.qlIndexFixing(Index1Y,$H2498,TRUE,_xll.ohTrigger(RecalcTrigger,Trigger1Y)),NA())</f>
        <v>9.149683963811649E-3</v>
      </c>
      <c r="N2498" s="182">
        <f>IFERROR(_xll.qlIndexFixing(ONIndex1M,I2498,TRUE,_xll.ohTrigger(RecalcTrigger,Trigger1M)),NA())</f>
        <v>8.8364223551096188E-3</v>
      </c>
      <c r="O2498" s="44">
        <f>IFERROR(_xll.qlIndexFixing(ONIndex3M,I2498,TRUE,_xll.ohTrigger(RecalcTrigger,Trigger3M)),NA())</f>
        <v>9.0731171728553051E-3</v>
      </c>
      <c r="P2498" s="44">
        <f>IFERROR(_xll.qlIndexFixing(ONIndex6M,I2498,TRUE,_xll.ohTrigger(RecalcTrigger,Trigger6M)),NA())</f>
        <v>9.2714102039703761E-3</v>
      </c>
      <c r="Q2498" s="183">
        <f>IFERROR(_xll.qlIndexFixing(ONIndex1Y,I2498,TRUE,_xll.ohTrigger(RecalcTrigger,Trigger1Y)),NA())</f>
        <v>9.3432256000802738E-3</v>
      </c>
    </row>
    <row r="2499" spans="2:17" x14ac:dyDescent="0.2">
      <c r="B2499" s="39" t="s">
        <v>42</v>
      </c>
      <c r="D2499" s="42">
        <f>_xll.qlCalendarAdvance(Calendar,$D2498,B2499,"f",FALSE)</f>
        <v>57116</v>
      </c>
      <c r="E2499" s="177">
        <f>_xll.qlInterestRateIndexValueDate(IndexON,D2499)</f>
        <v>57116</v>
      </c>
      <c r="F2499" s="193">
        <f>IFERROR(_xll.qlIndexFixing(IndexON,D2499,TRUE,_xll.ohTrigger(RecalcTrigger,TriggerON)),NA())</f>
        <v>8.8298873734338201E-3</v>
      </c>
      <c r="H2499" s="42">
        <f>_xll.qlCalendarAdvance(Calendar,$H2498,B2499,"f",FALSE)</f>
        <v>57116</v>
      </c>
      <c r="I2499" s="177">
        <f>_xll.qlInterestRateIndexValueDate(Index1M,$H2499)</f>
        <v>57118</v>
      </c>
      <c r="J2499" s="182">
        <f>IFERROR(_xll.qlIndexFixing(Index1M,$H2499,TRUE,_xll.ohTrigger(RecalcTrigger,Trigger1M)),NA())</f>
        <v>8.8135874487438315E-3</v>
      </c>
      <c r="K2499" s="44">
        <f>IFERROR(_xll.qlIndexFixing(Index3M,H2499,TRUE,_xll.ohTrigger(RecalcTrigger,Trigger3M)),NA())</f>
        <v>9.0164723008067261E-3</v>
      </c>
      <c r="L2499" s="44">
        <f>IFERROR(_xll.qlIndexFixing(Index6M,$H2499,TRUE,_xll.ohTrigger(RecalcTrigger,Trigger6M)),NA())</f>
        <v>9.1452323220469131E-3</v>
      </c>
      <c r="M2499" s="183">
        <f>IFERROR(_xll.qlIndexFixing(Index1Y,$H2499,TRUE,_xll.ohTrigger(RecalcTrigger,Trigger1Y)),NA())</f>
        <v>9.1405145321380825E-3</v>
      </c>
      <c r="N2499" s="182">
        <f>IFERROR(_xll.qlIndexFixing(ONIndex1M,I2499,TRUE,_xll.ohTrigger(RecalcTrigger,Trigger1M)),NA())</f>
        <v>8.8264949690763927E-3</v>
      </c>
      <c r="O2499" s="44">
        <f>IFERROR(_xll.qlIndexFixing(ONIndex3M,I2499,TRUE,_xll.ohTrigger(RecalcTrigger,Trigger3M)),NA())</f>
        <v>9.0633843192922114E-3</v>
      </c>
      <c r="P2499" s="44">
        <f>IFERROR(_xll.qlIndexFixing(ONIndex6M,I2499,TRUE,_xll.ohTrigger(RecalcTrigger,Trigger6M)),NA())</f>
        <v>9.2604327794809649E-3</v>
      </c>
      <c r="Q2499" s="183">
        <f>IFERROR(_xll.qlIndexFixing(ONIndex1Y,I2499,TRUE,_xll.ohTrigger(RecalcTrigger,Trigger1Y)),NA())</f>
        <v>9.3336293258250436E-3</v>
      </c>
    </row>
    <row r="2500" spans="2:17" x14ac:dyDescent="0.2">
      <c r="B2500" s="39" t="s">
        <v>42</v>
      </c>
      <c r="D2500" s="42">
        <f>_xll.qlCalendarAdvance(Calendar,$D2499,B2500,"f",FALSE)</f>
        <v>57123</v>
      </c>
      <c r="E2500" s="177">
        <f>_xll.qlInterestRateIndexValueDate(IndexON,D2500)</f>
        <v>57123</v>
      </c>
      <c r="F2500" s="193">
        <f>IFERROR(_xll.qlIndexFixing(IndexON,D2500,TRUE,_xll.ohTrigger(RecalcTrigger,TriggerON)),NA())</f>
        <v>8.8201834142775937E-3</v>
      </c>
      <c r="H2500" s="42">
        <f>_xll.qlCalendarAdvance(Calendar,$H2499,B2500,"f",FALSE)</f>
        <v>57123</v>
      </c>
      <c r="I2500" s="177">
        <f>_xll.qlInterestRateIndexValueDate(Index1M,$H2500)</f>
        <v>57125</v>
      </c>
      <c r="J2500" s="182">
        <f>IFERROR(_xll.qlIndexFixing(Index1M,$H2500,TRUE,_xll.ohTrigger(RecalcTrigger,Trigger1M)),NA())</f>
        <v>8.803703886947345E-3</v>
      </c>
      <c r="K2500" s="44">
        <f>IFERROR(_xll.qlIndexFixing(Index3M,H2500,TRUE,_xll.ohTrigger(RecalcTrigger,Trigger3M)),NA())</f>
        <v>9.0068506059875798E-3</v>
      </c>
      <c r="L2500" s="44">
        <f>IFERROR(_xll.qlIndexFixing(Index6M,$H2500,TRUE,_xll.ohTrigger(RecalcTrigger,Trigger6M)),NA())</f>
        <v>9.13446157491574E-3</v>
      </c>
      <c r="M2500" s="183">
        <f>IFERROR(_xll.qlIndexFixing(Index1Y,$H2500,TRUE,_xll.ohTrigger(RecalcTrigger,Trigger1Y)),NA())</f>
        <v>9.1313659389143861E-3</v>
      </c>
      <c r="N2500" s="182">
        <f>IFERROR(_xll.qlIndexFixing(ONIndex1M,I2500,TRUE,_xll.ohTrigger(RecalcTrigger,Trigger1M)),NA())</f>
        <v>8.8165869327649915E-3</v>
      </c>
      <c r="O2500" s="44">
        <f>IFERROR(_xll.qlIndexFixing(ONIndex3M,I2500,TRUE,_xll.ohTrigger(RecalcTrigger,Trigger3M)),NA())</f>
        <v>9.0536704417498726E-3</v>
      </c>
      <c r="P2500" s="44">
        <f>IFERROR(_xll.qlIndexFixing(ONIndex6M,I2500,TRUE,_xll.ohTrigger(RecalcTrigger,Trigger6M)),NA())</f>
        <v>9.2494737057524645E-3</v>
      </c>
      <c r="Q2500" s="183">
        <f>IFERROR(_xll.qlIndexFixing(ONIndex1Y,I2500,TRUE,_xll.ohTrigger(RecalcTrigger,Trigger1Y)),NA())</f>
        <v>9.3240522378224E-3</v>
      </c>
    </row>
    <row r="2501" spans="2:17" x14ac:dyDescent="0.2">
      <c r="B2501" s="39" t="s">
        <v>42</v>
      </c>
      <c r="D2501" s="42">
        <f>_xll.qlCalendarAdvance(Calendar,$D2500,B2501,"f",FALSE)</f>
        <v>57130</v>
      </c>
      <c r="E2501" s="177">
        <f>_xll.qlInterestRateIndexValueDate(IndexON,D2501)</f>
        <v>57130</v>
      </c>
      <c r="F2501" s="193">
        <f>IFERROR(_xll.qlIndexFixing(IndexON,D2501,TRUE,_xll.ohTrigger(RecalcTrigger,TriggerON)),NA())</f>
        <v>8.8104987260262391E-3</v>
      </c>
      <c r="H2501" s="42">
        <f>_xll.qlCalendarAdvance(Calendar,$H2500,B2501,"f",FALSE)</f>
        <v>57130</v>
      </c>
      <c r="I2501" s="177">
        <f>_xll.qlInterestRateIndexValueDate(Index1M,$H2501)</f>
        <v>57132</v>
      </c>
      <c r="J2501" s="182">
        <f>IFERROR(_xll.qlIndexFixing(Index1M,$H2501,TRUE,_xll.ohTrigger(RecalcTrigger,Trigger1M)),NA())</f>
        <v>8.7938398517387051E-3</v>
      </c>
      <c r="K2501" s="44">
        <f>IFERROR(_xll.qlIndexFixing(Index3M,H2501,TRUE,_xll.ohTrigger(RecalcTrigger,Trigger3M)),NA())</f>
        <v>8.9972483417056145E-3</v>
      </c>
      <c r="L2501" s="44">
        <f>IFERROR(_xll.qlIndexFixing(Index6M,$H2501,TRUE,_xll.ohTrigger(RecalcTrigger,Trigger6M)),NA())</f>
        <v>9.1256477677172723E-3</v>
      </c>
      <c r="M2501" s="183">
        <f>IFERROR(_xll.qlIndexFixing(Index1Y,$H2501,TRUE,_xll.ohTrigger(RecalcTrigger,Trigger1Y)),NA())</f>
        <v>9.1222382382614309E-3</v>
      </c>
      <c r="N2501" s="182">
        <f>IFERROR(_xll.qlIndexFixing(ONIndex1M,I2501,TRUE,_xll.ohTrigger(RecalcTrigger,Trigger1M)),NA())</f>
        <v>8.806698304129057E-3</v>
      </c>
      <c r="O2501" s="44">
        <f>IFERROR(_xll.qlIndexFixing(ONIndex3M,I2501,TRUE,_xll.ohTrigger(RecalcTrigger,Trigger3M)),NA())</f>
        <v>9.0439755961835289E-3</v>
      </c>
      <c r="P2501" s="44">
        <f>IFERROR(_xll.qlIndexFixing(ONIndex6M,I2501,TRUE,_xll.ohTrigger(RecalcTrigger,Trigger6M)),NA())</f>
        <v>9.2385330408184529E-3</v>
      </c>
      <c r="Q2501" s="183">
        <f>IFERROR(_xll.qlIndexFixing(ONIndex1Y,I2501,TRUE,_xll.ohTrigger(RecalcTrigger,Trigger1Y)),NA())</f>
        <v>9.3144943902689903E-3</v>
      </c>
    </row>
    <row r="2502" spans="2:17" x14ac:dyDescent="0.2">
      <c r="B2502" s="39" t="s">
        <v>42</v>
      </c>
      <c r="D2502" s="42">
        <f>_xll.qlCalendarAdvance(Calendar,$D2501,B2502,"f",FALSE)</f>
        <v>57137</v>
      </c>
      <c r="E2502" s="177">
        <f>_xll.qlInterestRateIndexValueDate(IndexON,D2502)</f>
        <v>57137</v>
      </c>
      <c r="F2502" s="193">
        <f>IFERROR(_xll.qlIndexFixing(IndexON,D2502,TRUE,_xll.ohTrigger(RecalcTrigger,TriggerON)),NA())</f>
        <v>8.8008333658340376E-3</v>
      </c>
      <c r="H2502" s="42">
        <f>_xll.qlCalendarAdvance(Calendar,$H2501,B2502,"f",FALSE)</f>
        <v>57137</v>
      </c>
      <c r="I2502" s="177">
        <f>_xll.qlInterestRateIndexValueDate(Index1M,$H2502)</f>
        <v>57139</v>
      </c>
      <c r="J2502" s="182">
        <f>IFERROR(_xll.qlIndexFixing(Index1M,$H2502,TRUE,_xll.ohTrigger(RecalcTrigger,Trigger1M)),NA())</f>
        <v>8.7839954012614019E-3</v>
      </c>
      <c r="K2502" s="44">
        <f>IFERROR(_xll.qlIndexFixing(Index3M,H2502,TRUE,_xll.ohTrigger(RecalcTrigger,Trigger3M)),NA())</f>
        <v>8.9876655638222308E-3</v>
      </c>
      <c r="L2502" s="44">
        <f>IFERROR(_xll.qlIndexFixing(Index6M,$H2502,TRUE,_xll.ohTrigger(RecalcTrigger,Trigger6M)),NA())</f>
        <v>9.1149122612444091E-3</v>
      </c>
      <c r="M2502" s="183">
        <f>IFERROR(_xll.qlIndexFixing(Index1Y,$H2502,TRUE,_xll.ohTrigger(RecalcTrigger,Trigger1Y)),NA())</f>
        <v>9.113131484298119E-3</v>
      </c>
      <c r="N2502" s="182">
        <f>IFERROR(_xll.qlIndexFixing(ONIndex1M,I2502,TRUE,_xll.ohTrigger(RecalcTrigger,Trigger1M)),NA())</f>
        <v>8.7968291418416555E-3</v>
      </c>
      <c r="O2502" s="44">
        <f>IFERROR(_xll.qlIndexFixing(ONIndex3M,I2502,TRUE,_xll.ohTrigger(RecalcTrigger,Trigger3M)),NA())</f>
        <v>9.0342998382286765E-3</v>
      </c>
      <c r="P2502" s="44">
        <f>IFERROR(_xll.qlIndexFixing(ONIndex6M,I2502,TRUE,_xll.ohTrigger(RecalcTrigger,Trigger6M)),NA())</f>
        <v>9.2276108420730196E-3</v>
      </c>
      <c r="Q2502" s="183">
        <f>IFERROR(_xll.qlIndexFixing(ONIndex1Y,I2502,TRUE,_xll.ohTrigger(RecalcTrigger,Trigger1Y)),NA())</f>
        <v>9.3049558376012698E-3</v>
      </c>
    </row>
    <row r="2503" spans="2:17" x14ac:dyDescent="0.2">
      <c r="B2503" s="39" t="s">
        <v>42</v>
      </c>
      <c r="D2503" s="42">
        <f>_xll.qlCalendarAdvance(Calendar,$D2502,B2503,"f",FALSE)</f>
        <v>57144</v>
      </c>
      <c r="E2503" s="177">
        <f>_xll.qlInterestRateIndexValueDate(IndexON,D2503)</f>
        <v>57144</v>
      </c>
      <c r="F2503" s="193">
        <f>IFERROR(_xll.qlIndexFixing(IndexON,D2503,TRUE,_xll.ohTrigger(RecalcTrigger,TriggerON)),NA())</f>
        <v>8.791187391254951E-3</v>
      </c>
      <c r="H2503" s="42">
        <f>_xll.qlCalendarAdvance(Calendar,$H2502,B2503,"f",FALSE)</f>
        <v>57144</v>
      </c>
      <c r="I2503" s="177">
        <f>_xll.qlInterestRateIndexValueDate(Index1M,$H2503)</f>
        <v>57146</v>
      </c>
      <c r="J2503" s="182">
        <f>IFERROR(_xll.qlIndexFixing(Index1M,$H2503,TRUE,_xll.ohTrigger(RecalcTrigger,Trigger1M)),NA())</f>
        <v>8.7741705936589254E-3</v>
      </c>
      <c r="K2503" s="44">
        <f>IFERROR(_xll.qlIndexFixing(Index3M,H2503,TRUE,_xll.ohTrigger(RecalcTrigger,Trigger3M)),NA())</f>
        <v>8.9781023282040438E-3</v>
      </c>
      <c r="L2503" s="44">
        <f>IFERROR(_xll.qlIndexFixing(Index6M,$H2503,TRUE,_xll.ohTrigger(RecalcTrigger,Trigger6M)),NA())</f>
        <v>9.1041961419781395E-3</v>
      </c>
      <c r="M2503" s="183">
        <f>IFERROR(_xll.qlIndexFixing(Index1Y,$H2503,TRUE,_xll.ohTrigger(RecalcTrigger,Trigger1Y)),NA())</f>
        <v>9.1040457311429134E-3</v>
      </c>
      <c r="N2503" s="182">
        <f>IFERROR(_xll.qlIndexFixing(ONIndex1M,I2503,TRUE,_xll.ohTrigger(RecalcTrigger,Trigger1M)),NA())</f>
        <v>8.7869795036166209E-3</v>
      </c>
      <c r="O2503" s="44">
        <f>IFERROR(_xll.qlIndexFixing(ONIndex3M,I2503,TRUE,_xll.ohTrigger(RecalcTrigger,Trigger3M)),NA())</f>
        <v>9.0246432240004282E-3</v>
      </c>
      <c r="P2503" s="44">
        <f>IFERROR(_xll.qlIndexFixing(ONIndex6M,I2503,TRUE,_xll.ohTrigger(RecalcTrigger,Trigger6M)),NA())</f>
        <v>9.2167071673099343E-3</v>
      </c>
      <c r="Q2503" s="183">
        <f>IFERROR(_xll.qlIndexFixing(ONIndex1Y,I2503,TRUE,_xll.ohTrigger(RecalcTrigger,Trigger1Y)),NA())</f>
        <v>9.2954366336961414E-3</v>
      </c>
    </row>
    <row r="2504" spans="2:17" x14ac:dyDescent="0.2">
      <c r="B2504" s="39" t="s">
        <v>42</v>
      </c>
      <c r="D2504" s="42">
        <f>_xll.qlCalendarAdvance(Calendar,$D2503,B2504,"f",FALSE)</f>
        <v>57151</v>
      </c>
      <c r="E2504" s="177">
        <f>_xll.qlInterestRateIndexValueDate(IndexON,D2504)</f>
        <v>57151</v>
      </c>
      <c r="F2504" s="193">
        <f>IFERROR(_xll.qlIndexFixing(IndexON,D2504,TRUE,_xll.ohTrigger(RecalcTrigger,TriggerON)),NA())</f>
        <v>8.7815608594432604E-3</v>
      </c>
      <c r="H2504" s="42">
        <f>_xll.qlCalendarAdvance(Calendar,$H2503,B2504,"f",FALSE)</f>
        <v>57151</v>
      </c>
      <c r="I2504" s="177">
        <f>_xll.qlInterestRateIndexValueDate(Index1M,$H2504)</f>
        <v>57153</v>
      </c>
      <c r="J2504" s="182">
        <f>IFERROR(_xll.qlIndexFixing(Index1M,$H2504,TRUE,_xll.ohTrigger(RecalcTrigger,Trigger1M)),NA())</f>
        <v>8.7643654870747656E-3</v>
      </c>
      <c r="K2504" s="44">
        <f>IFERROR(_xll.qlIndexFixing(Index3M,H2504,TRUE,_xll.ohTrigger(RecalcTrigger,Trigger3M)),NA())</f>
        <v>8.9685586907115884E-3</v>
      </c>
      <c r="L2504" s="44">
        <f>IFERROR(_xll.qlIndexFixing(Index6M,$H2504,TRUE,_xll.ohTrigger(RecalcTrigger,Trigger6M)),NA())</f>
        <v>9.0934994675375119E-3</v>
      </c>
      <c r="M2504" s="183">
        <f>IFERROR(_xll.qlIndexFixing(Index1Y,$H2504,TRUE,_xll.ohTrigger(RecalcTrigger,Trigger1Y)),NA())</f>
        <v>9.0949810329149349E-3</v>
      </c>
      <c r="N2504" s="182">
        <f>IFERROR(_xll.qlIndexFixing(ONIndex1M,I2504,TRUE,_xll.ohTrigger(RecalcTrigger,Trigger1M)),NA())</f>
        <v>8.7771494476474032E-3</v>
      </c>
      <c r="O2504" s="44">
        <f>IFERROR(_xll.qlIndexFixing(ONIndex3M,I2504,TRUE,_xll.ohTrigger(RecalcTrigger,Trigger3M)),NA())</f>
        <v>9.015005809214216E-3</v>
      </c>
      <c r="P2504" s="44">
        <f>IFERROR(_xll.qlIndexFixing(ONIndex6M,I2504,TRUE,_xll.ohTrigger(RecalcTrigger,Trigger6M)),NA())</f>
        <v>9.2058220741630947E-3</v>
      </c>
      <c r="Q2504" s="183">
        <f>IFERROR(_xll.qlIndexFixing(ONIndex1Y,I2504,TRUE,_xll.ohTrigger(RecalcTrigger,Trigger1Y)),NA())</f>
        <v>9.2859368329900605E-3</v>
      </c>
    </row>
    <row r="2505" spans="2:17" x14ac:dyDescent="0.2">
      <c r="B2505" s="39" t="s">
        <v>42</v>
      </c>
      <c r="D2505" s="42">
        <f>_xll.qlCalendarAdvance(Calendar,$D2504,B2505,"f",FALSE)</f>
        <v>57158</v>
      </c>
      <c r="E2505" s="177">
        <f>_xll.qlInterestRateIndexValueDate(IndexON,D2505)</f>
        <v>57158</v>
      </c>
      <c r="F2505" s="193">
        <f>IFERROR(_xll.qlIndexFixing(IndexON,D2505,TRUE,_xll.ohTrigger(RecalcTrigger,TriggerON)),NA())</f>
        <v>8.7719538274733111E-3</v>
      </c>
      <c r="H2505" s="42">
        <f>_xll.qlCalendarAdvance(Calendar,$H2504,B2505,"f",FALSE)</f>
        <v>57158</v>
      </c>
      <c r="I2505" s="177">
        <f>_xll.qlInterestRateIndexValueDate(Index1M,$H2505)</f>
        <v>57160</v>
      </c>
      <c r="J2505" s="182">
        <f>IFERROR(_xll.qlIndexFixing(Index1M,$H2505,TRUE,_xll.ohTrigger(RecalcTrigger,Trigger1M)),NA())</f>
        <v>8.7545801396449185E-3</v>
      </c>
      <c r="K2505" s="44">
        <f>IFERROR(_xll.qlIndexFixing(Index3M,H2505,TRUE,_xll.ohTrigger(RecalcTrigger,Trigger3M)),NA())</f>
        <v>8.9590347072106107E-3</v>
      </c>
      <c r="L2505" s="44">
        <f>IFERROR(_xll.qlIndexFixing(Index6M,$H2505,TRUE,_xll.ohTrigger(RecalcTrigger,Trigger6M)),NA())</f>
        <v>9.0828222955389483E-3</v>
      </c>
      <c r="M2505" s="183">
        <f>IFERROR(_xll.qlIndexFixing(Index1Y,$H2505,TRUE,_xll.ohTrigger(RecalcTrigger,Trigger1Y)),NA())</f>
        <v>9.0859374437308928E-3</v>
      </c>
      <c r="N2505" s="182">
        <f>IFERROR(_xll.qlIndexFixing(ONIndex1M,I2505,TRUE,_xll.ohTrigger(RecalcTrigger,Trigger1M)),NA())</f>
        <v>8.7673390322073885E-3</v>
      </c>
      <c r="O2505" s="44">
        <f>IFERROR(_xll.qlIndexFixing(ONIndex3M,I2505,TRUE,_xll.ohTrigger(RecalcTrigger,Trigger3M)),NA())</f>
        <v>9.0053876499052166E-3</v>
      </c>
      <c r="P2505" s="44">
        <f>IFERROR(_xll.qlIndexFixing(ONIndex6M,I2505,TRUE,_xll.ohTrigger(RecalcTrigger,Trigger6M)),NA())</f>
        <v>9.1949556203463345E-3</v>
      </c>
      <c r="Q2505" s="183">
        <f>IFERROR(_xll.qlIndexFixing(ONIndex1Y,I2505,TRUE,_xll.ohTrigger(RecalcTrigger,Trigger1Y)),NA())</f>
        <v>9.2764564895997381E-3</v>
      </c>
    </row>
    <row r="2506" spans="2:17" x14ac:dyDescent="0.2">
      <c r="B2506" s="39" t="s">
        <v>42</v>
      </c>
      <c r="D2506" s="42">
        <f>_xll.qlCalendarAdvance(Calendar,$D2505,B2506,"f",FALSE)</f>
        <v>57165</v>
      </c>
      <c r="E2506" s="177">
        <f>_xll.qlInterestRateIndexValueDate(IndexON,D2506)</f>
        <v>57165</v>
      </c>
      <c r="F2506" s="193">
        <f>IFERROR(_xll.qlIndexFixing(IndexON,D2506,TRUE,_xll.ohTrigger(RecalcTrigger,TriggerON)),NA())</f>
        <v>8.7623663531388729E-3</v>
      </c>
      <c r="H2506" s="42">
        <f>_xll.qlCalendarAdvance(Calendar,$H2505,B2506,"f",FALSE)</f>
        <v>57165</v>
      </c>
      <c r="I2506" s="177">
        <f>_xll.qlInterestRateIndexValueDate(Index1M,$H2506)</f>
        <v>57167</v>
      </c>
      <c r="J2506" s="182">
        <f>IFERROR(_xll.qlIndexFixing(Index1M,$H2506,TRUE,_xll.ohTrigger(RecalcTrigger,Trigger1M)),NA())</f>
        <v>8.7448146095178703E-3</v>
      </c>
      <c r="K2506" s="44">
        <f>IFERROR(_xll.qlIndexFixing(Index3M,H2506,TRUE,_xll.ohTrigger(RecalcTrigger,Trigger3M)),NA())</f>
        <v>8.9495304335607748E-3</v>
      </c>
      <c r="L2506" s="44">
        <f>IFERROR(_xll.qlIndexFixing(Index6M,$H2506,TRUE,_xll.ohTrigger(RecalcTrigger,Trigger6M)),NA())</f>
        <v>9.0702441302957463E-3</v>
      </c>
      <c r="M2506" s="183">
        <f>IFERROR(_xll.qlIndexFixing(Index1Y,$H2506,TRUE,_xll.ohTrigger(RecalcTrigger,Trigger1Y)),NA())</f>
        <v>9.0769150177077186E-3</v>
      </c>
      <c r="N2506" s="182">
        <f>IFERROR(_xll.qlIndexFixing(ONIndex1M,I2506,TRUE,_xll.ohTrigger(RecalcTrigger,Trigger1M)),NA())</f>
        <v>8.7575483154100908E-3</v>
      </c>
      <c r="O2506" s="44">
        <f>IFERROR(_xll.qlIndexFixing(ONIndex3M,I2506,TRUE,_xll.ohTrigger(RecalcTrigger,Trigger3M)),NA())</f>
        <v>8.9957888017888621E-3</v>
      </c>
      <c r="P2506" s="44">
        <f>IFERROR(_xll.qlIndexFixing(ONIndex6M,I2506,TRUE,_xll.ohTrigger(RecalcTrigger,Trigger6M)),NA())</f>
        <v>9.1841078634136153E-3</v>
      </c>
      <c r="Q2506" s="183">
        <f>IFERROR(_xll.qlIndexFixing(ONIndex1Y,I2506,TRUE,_xll.ohTrigger(RecalcTrigger,Trigger1Y)),NA())</f>
        <v>9.2669956575619494E-3</v>
      </c>
    </row>
    <row r="2507" spans="2:17" x14ac:dyDescent="0.2">
      <c r="B2507" s="39" t="s">
        <v>42</v>
      </c>
      <c r="D2507" s="42">
        <f>_xll.qlCalendarAdvance(Calendar,$D2506,B2507,"f",FALSE)</f>
        <v>57172</v>
      </c>
      <c r="E2507" s="177">
        <f>_xll.qlInterestRateIndexValueDate(IndexON,D2507)</f>
        <v>57172</v>
      </c>
      <c r="F2507" s="193">
        <f>IFERROR(_xll.qlIndexFixing(IndexON,D2507,TRUE,_xll.ohTrigger(RecalcTrigger,TriggerON)),NA())</f>
        <v>8.7527984931945468E-3</v>
      </c>
      <c r="H2507" s="42">
        <f>_xll.qlCalendarAdvance(Calendar,$H2506,B2507,"f",FALSE)</f>
        <v>57172</v>
      </c>
      <c r="I2507" s="177">
        <f>_xll.qlInterestRateIndexValueDate(Index1M,$H2507)</f>
        <v>57174</v>
      </c>
      <c r="J2507" s="182">
        <f>IFERROR(_xll.qlIndexFixing(Index1M,$H2507,TRUE,_xll.ohTrigger(RecalcTrigger,Trigger1M)),NA())</f>
        <v>8.7350689548296168E-3</v>
      </c>
      <c r="K2507" s="44">
        <f>IFERROR(_xll.qlIndexFixing(Index3M,H2507,TRUE,_xll.ohTrigger(RecalcTrigger,Trigger3M)),NA())</f>
        <v>8.9400459256252229E-3</v>
      </c>
      <c r="L2507" s="44">
        <f>IFERROR(_xll.qlIndexFixing(Index6M,$H2507,TRUE,_xll.ohTrigger(RecalcTrigger,Trigger6M)),NA())</f>
        <v>9.0596096003135312E-3</v>
      </c>
      <c r="M2507" s="183">
        <f>IFERROR(_xll.qlIndexFixing(Index1Y,$H2507,TRUE,_xll.ohTrigger(RecalcTrigger,Trigger1Y)),NA())</f>
        <v>9.0679138089614659E-3</v>
      </c>
      <c r="N2507" s="182">
        <f>IFERROR(_xll.qlIndexFixing(ONIndex1M,I2507,TRUE,_xll.ohTrigger(RecalcTrigger,Trigger1M)),NA())</f>
        <v>8.7477773553690241E-3</v>
      </c>
      <c r="O2507" s="44">
        <f>IFERROR(_xll.qlIndexFixing(ONIndex3M,I2507,TRUE,_xll.ohTrigger(RecalcTrigger,Trigger3M)),NA())</f>
        <v>8.9862093209003291E-3</v>
      </c>
      <c r="P2507" s="44">
        <f>IFERROR(_xll.qlIndexFixing(ONIndex6M,I2507,TRUE,_xll.ohTrigger(RecalcTrigger,Trigger6M)),NA())</f>
        <v>9.1732788611587068E-3</v>
      </c>
      <c r="Q2507" s="183">
        <f>IFERROR(_xll.qlIndexFixing(ONIndex1Y,I2507,TRUE,_xll.ohTrigger(RecalcTrigger,Trigger1Y)),NA())</f>
        <v>9.2575543912332137E-3</v>
      </c>
    </row>
    <row r="2508" spans="2:17" x14ac:dyDescent="0.2">
      <c r="B2508" s="39" t="s">
        <v>42</v>
      </c>
      <c r="D2508" s="42">
        <f>_xll.qlCalendarAdvance(Calendar,$D2507,B2508,"f",FALSE)</f>
        <v>57179</v>
      </c>
      <c r="E2508" s="177">
        <f>_xll.qlInterestRateIndexValueDate(IndexON,D2508)</f>
        <v>57179</v>
      </c>
      <c r="F2508" s="193">
        <f>IFERROR(_xll.qlIndexFixing(IndexON,D2508,TRUE,_xll.ohTrigger(RecalcTrigger,TriggerON)),NA())</f>
        <v>8.7432503053541666E-3</v>
      </c>
      <c r="H2508" s="42">
        <f>_xll.qlCalendarAdvance(Calendar,$H2507,B2508,"f",FALSE)</f>
        <v>57179</v>
      </c>
      <c r="I2508" s="177">
        <f>_xll.qlInterestRateIndexValueDate(Index1M,$H2508)</f>
        <v>57181</v>
      </c>
      <c r="J2508" s="182">
        <f>IFERROR(_xll.qlIndexFixing(Index1M,$H2508,TRUE,_xll.ohTrigger(RecalcTrigger,Trigger1M)),NA())</f>
        <v>8.7253432337261461E-3</v>
      </c>
      <c r="K2508" s="44">
        <f>IFERROR(_xll.qlIndexFixing(Index3M,H2508,TRUE,_xll.ohTrigger(RecalcTrigger,Trigger3M)),NA())</f>
        <v>8.930581239265354E-3</v>
      </c>
      <c r="L2508" s="44">
        <f>IFERROR(_xll.qlIndexFixing(Index6M,$H2508,TRUE,_xll.ohTrigger(RecalcTrigger,Trigger6M)),NA())</f>
        <v>9.048994760387355E-3</v>
      </c>
      <c r="M2508" s="183">
        <f>IFERROR(_xll.qlIndexFixing(Index1Y,$H2508,TRUE,_xll.ohTrigger(RecalcTrigger,Trigger1Y)),NA())</f>
        <v>9.0589338716081883E-3</v>
      </c>
      <c r="N2508" s="182">
        <f>IFERROR(_xll.qlIndexFixing(ONIndex1M,I2508,TRUE,_xll.ohTrigger(RecalcTrigger,Trigger1M)),NA())</f>
        <v>8.7380262102776385E-3</v>
      </c>
      <c r="O2508" s="44">
        <f>IFERROR(_xll.qlIndexFixing(ONIndex3M,I2508,TRUE,_xll.ohTrigger(RecalcTrigger,Trigger3M)),NA())</f>
        <v>8.9766492630349859E-3</v>
      </c>
      <c r="P2508" s="44">
        <f>IFERROR(_xll.qlIndexFixing(ONIndex6M,I2508,TRUE,_xll.ohTrigger(RecalcTrigger,Trigger6M)),NA())</f>
        <v>9.1624686709756986E-3</v>
      </c>
      <c r="Q2508" s="183">
        <f>IFERROR(_xll.qlIndexFixing(ONIndex1Y,I2508,TRUE,_xll.ohTrigger(RecalcTrigger,Trigger1Y)),NA())</f>
        <v>9.248132744810178E-3</v>
      </c>
    </row>
    <row r="2509" spans="2:17" x14ac:dyDescent="0.2">
      <c r="B2509" s="39" t="s">
        <v>42</v>
      </c>
      <c r="D2509" s="42">
        <f>_xll.qlCalendarAdvance(Calendar,$D2508,B2509,"f",FALSE)</f>
        <v>57186</v>
      </c>
      <c r="E2509" s="177">
        <f>_xll.qlInterestRateIndexValueDate(IndexON,D2509)</f>
        <v>57186</v>
      </c>
      <c r="F2509" s="193">
        <f>IFERROR(_xll.qlIndexFixing(IndexON,D2509,TRUE,_xll.ohTrigger(RecalcTrigger,TriggerON)),NA())</f>
        <v>8.7337218466121413E-3</v>
      </c>
      <c r="H2509" s="42">
        <f>_xll.qlCalendarAdvance(Calendar,$H2508,B2509,"f",FALSE)</f>
        <v>57186</v>
      </c>
      <c r="I2509" s="177">
        <f>_xll.qlInterestRateIndexValueDate(Index1M,$H2509)</f>
        <v>57188</v>
      </c>
      <c r="J2509" s="182">
        <f>IFERROR(_xll.qlIndexFixing(Index1M,$H2509,TRUE,_xll.ohTrigger(RecalcTrigger,Trigger1M)),NA())</f>
        <v>8.7156375043459522E-3</v>
      </c>
      <c r="K2509" s="44">
        <f>IFERROR(_xll.qlIndexFixing(Index3M,H2509,TRUE,_xll.ohTrigger(RecalcTrigger,Trigger3M)),NA())</f>
        <v>8.9211364303443119E-3</v>
      </c>
      <c r="L2509" s="44">
        <f>IFERROR(_xll.qlIndexFixing(Index6M,$H2509,TRUE,_xll.ohTrigger(RecalcTrigger,Trigger6M)),NA())</f>
        <v>9.0383996681322031E-3</v>
      </c>
      <c r="M2509" s="183">
        <f>IFERROR(_xll.qlIndexFixing(Index1Y,$H2509,TRUE,_xll.ohTrigger(RecalcTrigger,Trigger1Y)),NA())</f>
        <v>9.0499752597624095E-3</v>
      </c>
      <c r="N2509" s="182">
        <f>IFERROR(_xll.qlIndexFixing(ONIndex1M,I2509,TRUE,_xll.ohTrigger(RecalcTrigger,Trigger1M)),NA())</f>
        <v>8.7282949382494479E-3</v>
      </c>
      <c r="O2509" s="44">
        <f>IFERROR(_xll.qlIndexFixing(ONIndex3M,I2509,TRUE,_xll.ohTrigger(RecalcTrigger,Trigger3M)),NA())</f>
        <v>8.9671086839882008E-3</v>
      </c>
      <c r="P2509" s="44">
        <f>IFERROR(_xll.qlIndexFixing(ONIndex6M,I2509,TRUE,_xll.ohTrigger(RecalcTrigger,Trigger6M)),NA())</f>
        <v>9.1516773508981686E-3</v>
      </c>
      <c r="Q2509" s="183">
        <f>IFERROR(_xll.qlIndexFixing(ONIndex1Y,I2509,TRUE,_xll.ohTrigger(RecalcTrigger,Trigger1Y)),NA())</f>
        <v>9.2387307724095535E-3</v>
      </c>
    </row>
    <row r="2510" spans="2:17" x14ac:dyDescent="0.2">
      <c r="B2510" s="39" t="s">
        <v>42</v>
      </c>
      <c r="D2510" s="42">
        <f>_xll.qlCalendarAdvance(Calendar,$D2509,B2510,"f",FALSE)</f>
        <v>57193</v>
      </c>
      <c r="E2510" s="177">
        <f>_xll.qlInterestRateIndexValueDate(IndexON,D2510)</f>
        <v>57193</v>
      </c>
      <c r="F2510" s="193">
        <f>IFERROR(_xll.qlIndexFixing(IndexON,D2510,TRUE,_xll.ohTrigger(RecalcTrigger,TriggerON)),NA())</f>
        <v>8.7242131742826245E-3</v>
      </c>
      <c r="H2510" s="42">
        <f>_xll.qlCalendarAdvance(Calendar,$H2509,B2510,"f",FALSE)</f>
        <v>57193</v>
      </c>
      <c r="I2510" s="177">
        <f>_xll.qlInterestRateIndexValueDate(Index1M,$H2510)</f>
        <v>57195</v>
      </c>
      <c r="J2510" s="182">
        <f>IFERROR(_xll.qlIndexFixing(Index1M,$H2510,TRUE,_xll.ohTrigger(RecalcTrigger,Trigger1M)),NA())</f>
        <v>8.7059518248300272E-3</v>
      </c>
      <c r="K2510" s="44">
        <f>IFERROR(_xll.qlIndexFixing(Index3M,H2510,TRUE,_xll.ohTrigger(RecalcTrigger,Trigger3M)),NA())</f>
        <v>8.9117115547226299E-3</v>
      </c>
      <c r="L2510" s="44">
        <f>IFERROR(_xll.qlIndexFixing(Index6M,$H2510,TRUE,_xll.ohTrigger(RecalcTrigger,Trigger6M)),NA())</f>
        <v>9.0278243811604854E-3</v>
      </c>
      <c r="M2510" s="183">
        <f>IFERROR(_xll.qlIndexFixing(Index1Y,$H2510,TRUE,_xll.ohTrigger(RecalcTrigger,Trigger1Y)),NA())</f>
        <v>9.041038027538648E-3</v>
      </c>
      <c r="N2510" s="182">
        <f>IFERROR(_xll.qlIndexFixing(ONIndex1M,I2510,TRUE,_xll.ohTrigger(RecalcTrigger,Trigger1M)),NA())</f>
        <v>8.7185835974779025E-3</v>
      </c>
      <c r="O2510" s="44">
        <f>IFERROR(_xll.qlIndexFixing(ONIndex3M,I2510,TRUE,_xll.ohTrigger(RecalcTrigger,Trigger3M)),NA())</f>
        <v>8.9575876397152143E-3</v>
      </c>
      <c r="P2510" s="44">
        <f>IFERROR(_xll.qlIndexFixing(ONIndex6M,I2510,TRUE,_xll.ohTrigger(RecalcTrigger,Trigger6M)),NA())</f>
        <v>9.1409049584001423E-3</v>
      </c>
      <c r="Q2510" s="183">
        <f>IFERROR(_xll.qlIndexFixing(ONIndex1Y,I2510,TRUE,_xll.ohTrigger(RecalcTrigger,Trigger1Y)),NA())</f>
        <v>9.2293485283878596E-3</v>
      </c>
    </row>
    <row r="2511" spans="2:17" x14ac:dyDescent="0.2">
      <c r="B2511" s="39" t="s">
        <v>42</v>
      </c>
      <c r="D2511" s="42">
        <f>_xll.qlCalendarAdvance(Calendar,$D2510,B2511,"f",FALSE)</f>
        <v>57200</v>
      </c>
      <c r="E2511" s="177">
        <f>_xll.qlInterestRateIndexValueDate(IndexON,D2511)</f>
        <v>57200</v>
      </c>
      <c r="F2511" s="193">
        <f>IFERROR(_xll.qlIndexFixing(IndexON,D2511,TRUE,_xll.ohTrigger(RecalcTrigger,TriggerON)),NA())</f>
        <v>8.7147243458396417E-3</v>
      </c>
      <c r="H2511" s="42">
        <f>_xll.qlCalendarAdvance(Calendar,$H2510,B2511,"f",FALSE)</f>
        <v>57200</v>
      </c>
      <c r="I2511" s="177">
        <f>_xll.qlInterestRateIndexValueDate(Index1M,$H2511)</f>
        <v>57202</v>
      </c>
      <c r="J2511" s="182">
        <f>IFERROR(_xll.qlIndexFixing(Index1M,$H2511,TRUE,_xll.ohTrigger(RecalcTrigger,Trigger1M)),NA())</f>
        <v>8.696286253321861E-3</v>
      </c>
      <c r="K2511" s="44">
        <f>IFERROR(_xll.qlIndexFixing(Index3M,H2511,TRUE,_xll.ohTrigger(RecalcTrigger,Trigger3M)),NA())</f>
        <v>8.9023066682617068E-3</v>
      </c>
      <c r="L2511" s="44">
        <f>IFERROR(_xll.qlIndexFixing(Index6M,$H2511,TRUE,_xll.ohTrigger(RecalcTrigger,Trigger6M)),NA())</f>
        <v>9.0172689570863322E-3</v>
      </c>
      <c r="M2511" s="183">
        <f>IFERROR(_xll.qlIndexFixing(Index1Y,$H2511,TRUE,_xll.ohTrigger(RecalcTrigger,Trigger1Y)),NA())</f>
        <v>9.0321222290505477E-3</v>
      </c>
      <c r="N2511" s="182">
        <f>IFERROR(_xll.qlIndexFixing(ONIndex1M,I2511,TRUE,_xll.ohTrigger(RecalcTrigger,Trigger1M)),NA())</f>
        <v>8.7088922460765161E-3</v>
      </c>
      <c r="O2511" s="44">
        <f>IFERROR(_xll.qlIndexFixing(ONIndex3M,I2511,TRUE,_xll.ohTrigger(RecalcTrigger,Trigger3M)),NA())</f>
        <v>8.9480861860913308E-3</v>
      </c>
      <c r="P2511" s="44">
        <f>IFERROR(_xll.qlIndexFixing(ONIndex6M,I2511,TRUE,_xll.ohTrigger(RecalcTrigger,Trigger6M)),NA())</f>
        <v>9.1301515511954534E-3</v>
      </c>
      <c r="Q2511" s="183">
        <f>IFERROR(_xll.qlIndexFixing(ONIndex1Y,I2511,TRUE,_xll.ohTrigger(RecalcTrigger,Trigger1Y)),NA())</f>
        <v>9.2199860667019351E-3</v>
      </c>
    </row>
    <row r="2512" spans="2:17" x14ac:dyDescent="0.2">
      <c r="B2512" s="39" t="s">
        <v>42</v>
      </c>
      <c r="D2512" s="42">
        <f>_xll.qlCalendarAdvance(Calendar,$D2511,B2512,"f",FALSE)</f>
        <v>57207</v>
      </c>
      <c r="E2512" s="177">
        <f>_xll.qlInterestRateIndexValueDate(IndexON,D2512)</f>
        <v>57207</v>
      </c>
      <c r="F2512" s="193">
        <f>IFERROR(_xll.qlIndexFixing(IndexON,D2512,TRUE,_xll.ohTrigger(RecalcTrigger,TriggerON)),NA())</f>
        <v>8.7052554183575381E-3</v>
      </c>
      <c r="H2512" s="42">
        <f>_xll.qlCalendarAdvance(Calendar,$H2511,B2512,"f",FALSE)</f>
        <v>57207</v>
      </c>
      <c r="I2512" s="177">
        <f>_xll.qlInterestRateIndexValueDate(Index1M,$H2512)</f>
        <v>57209</v>
      </c>
      <c r="J2512" s="182">
        <f>IFERROR(_xll.qlIndexFixing(Index1M,$H2512,TRUE,_xll.ohTrigger(RecalcTrigger,Trigger1M)),NA())</f>
        <v>8.6866408479574497E-3</v>
      </c>
      <c r="K2512" s="44">
        <f>IFERROR(_xll.qlIndexFixing(Index3M,H2512,TRUE,_xll.ohTrigger(RecalcTrigger,Trigger3M)),NA())</f>
        <v>8.8929218268229502E-3</v>
      </c>
      <c r="L2512" s="44">
        <f>IFERROR(_xll.qlIndexFixing(Index6M,$H2512,TRUE,_xll.ohTrigger(RecalcTrigger,Trigger6M)),NA())</f>
        <v>9.0067334535200022E-3</v>
      </c>
      <c r="M2512" s="183">
        <f>IFERROR(_xll.qlIndexFixing(Index1Y,$H2512,TRUE,_xll.ohTrigger(RecalcTrigger,Trigger1Y)),NA())</f>
        <v>9.0232279184113192E-3</v>
      </c>
      <c r="N2512" s="182">
        <f>IFERROR(_xll.qlIndexFixing(ONIndex1M,I2512,TRUE,_xll.ohTrigger(RecalcTrigger,Trigger1M)),NA())</f>
        <v>8.6992209420788669E-3</v>
      </c>
      <c r="O2512" s="44">
        <f>IFERROR(_xll.qlIndexFixing(ONIndex3M,I2512,TRUE,_xll.ohTrigger(RecalcTrigger,Trigger3M)),NA())</f>
        <v>8.9386043789918546E-3</v>
      </c>
      <c r="P2512" s="44">
        <f>IFERROR(_xll.qlIndexFixing(ONIndex6M,I2512,TRUE,_xll.ohTrigger(RecalcTrigger,Trigger6M)),NA())</f>
        <v>9.1194171868380636E-3</v>
      </c>
      <c r="Q2512" s="183">
        <f>IFERROR(_xll.qlIndexFixing(ONIndex1Y,I2512,TRUE,_xll.ohTrigger(RecalcTrigger,Trigger1Y)),NA())</f>
        <v>9.2106434416283633E-3</v>
      </c>
    </row>
    <row r="2513" spans="2:17" x14ac:dyDescent="0.2">
      <c r="B2513" s="39" t="s">
        <v>42</v>
      </c>
      <c r="D2513" s="42">
        <f>_xll.qlCalendarAdvance(Calendar,$D2512,B2513,"f",FALSE)</f>
        <v>57214</v>
      </c>
      <c r="E2513" s="177">
        <f>_xll.qlInterestRateIndexValueDate(IndexON,D2513)</f>
        <v>57214</v>
      </c>
      <c r="F2513" s="193">
        <f>IFERROR(_xll.qlIndexFixing(IndexON,D2513,TRUE,_xll.ohTrigger(RecalcTrigger,TriggerON)),NA())</f>
        <v>8.6958064493103393E-3</v>
      </c>
      <c r="H2513" s="42">
        <f>_xll.qlCalendarAdvance(Calendar,$H2512,B2513,"f",FALSE)</f>
        <v>57214</v>
      </c>
      <c r="I2513" s="177">
        <f>_xll.qlInterestRateIndexValueDate(Index1M,$H2513)</f>
        <v>57216</v>
      </c>
      <c r="J2513" s="182">
        <f>IFERROR(_xll.qlIndexFixing(Index1M,$H2513,TRUE,_xll.ohTrigger(RecalcTrigger,Trigger1M)),NA())</f>
        <v>8.6770156668902754E-3</v>
      </c>
      <c r="K2513" s="44">
        <f>IFERROR(_xll.qlIndexFixing(Index3M,H2513,TRUE,_xll.ohTrigger(RecalcTrigger,Trigger3M)),NA())</f>
        <v>8.8835570862668897E-3</v>
      </c>
      <c r="L2513" s="44">
        <f>IFERROR(_xll.qlIndexFixing(Index6M,$H2513,TRUE,_xll.ohTrigger(RecalcTrigger,Trigger6M)),NA())</f>
        <v>8.9962179280743352E-3</v>
      </c>
      <c r="M2513" s="183">
        <f>IFERROR(_xll.qlIndexFixing(Index1Y,$H2513,TRUE,_xll.ohTrigger(RecalcTrigger,Trigger1Y)),NA())</f>
        <v>9.014355149733512E-3</v>
      </c>
      <c r="N2513" s="182">
        <f>IFERROR(_xll.qlIndexFixing(ONIndex1M,I2513,TRUE,_xll.ohTrigger(RecalcTrigger,Trigger1M)),NA())</f>
        <v>8.6895697437583408E-3</v>
      </c>
      <c r="O2513" s="44">
        <f>IFERROR(_xll.qlIndexFixing(ONIndex3M,I2513,TRUE,_xll.ohTrigger(RecalcTrigger,Trigger3M)),NA())</f>
        <v>8.9291422743720261E-3</v>
      </c>
      <c r="P2513" s="44">
        <f>IFERROR(_xll.qlIndexFixing(ONIndex6M,I2513,TRUE,_xll.ohTrigger(RecalcTrigger,Trigger6M)),NA())</f>
        <v>9.1087019232016786E-3</v>
      </c>
      <c r="Q2513" s="183">
        <f>IFERROR(_xll.qlIndexFixing(ONIndex1Y,I2513,TRUE,_xll.ohTrigger(RecalcTrigger,Trigger1Y)),NA())</f>
        <v>9.2013207074437275E-3</v>
      </c>
    </row>
    <row r="2514" spans="2:17" x14ac:dyDescent="0.2">
      <c r="B2514" s="39" t="s">
        <v>42</v>
      </c>
      <c r="D2514" s="42">
        <f>_xll.qlCalendarAdvance(Calendar,$D2513,B2514,"f",FALSE)</f>
        <v>57221</v>
      </c>
      <c r="E2514" s="177">
        <f>_xll.qlInterestRateIndexValueDate(IndexON,D2514)</f>
        <v>57221</v>
      </c>
      <c r="F2514" s="193">
        <f>IFERROR(_xll.qlIndexFixing(IndexON,D2514,TRUE,_xll.ohTrigger(RecalcTrigger,TriggerON)),NA())</f>
        <v>8.6863774958523265E-3</v>
      </c>
      <c r="H2514" s="42">
        <f>_xll.qlCalendarAdvance(Calendar,$H2513,B2514,"f",FALSE)</f>
        <v>57221</v>
      </c>
      <c r="I2514" s="177">
        <f>_xll.qlInterestRateIndexValueDate(Index1M,$H2514)</f>
        <v>57223</v>
      </c>
      <c r="J2514" s="182">
        <f>IFERROR(_xll.qlIndexFixing(Index1M,$H2514,TRUE,_xll.ohTrigger(RecalcTrigger,Trigger1M)),NA())</f>
        <v>8.6691510113403661E-3</v>
      </c>
      <c r="K2514" s="44">
        <f>IFERROR(_xll.qlIndexFixing(Index3M,H2514,TRUE,_xll.ohTrigger(RecalcTrigger,Trigger3M)),NA())</f>
        <v>8.8747668516791882E-3</v>
      </c>
      <c r="L2514" s="44">
        <f>IFERROR(_xll.qlIndexFixing(Index6M,$H2514,TRUE,_xll.ohTrigger(RecalcTrigger,Trigger6M)),NA())</f>
        <v>8.9888770008579276E-3</v>
      </c>
      <c r="M2514" s="183">
        <f>IFERROR(_xll.qlIndexFixing(Index1Y,$H2514,TRUE,_xll.ohTrigger(RecalcTrigger,Trigger1Y)),NA())</f>
        <v>9.0055039771290164E-3</v>
      </c>
      <c r="N2514" s="182">
        <f>IFERROR(_xll.qlIndexFixing(ONIndex1M,I2514,TRUE,_xll.ohTrigger(RecalcTrigger,Trigger1M)),NA())</f>
        <v>8.679938709308388E-3</v>
      </c>
      <c r="O2514" s="44">
        <f>IFERROR(_xll.qlIndexFixing(ONIndex3M,I2514,TRUE,_xll.ohTrigger(RecalcTrigger,Trigger3M)),NA())</f>
        <v>8.9196999279472777E-3</v>
      </c>
      <c r="P2514" s="44">
        <f>IFERROR(_xll.qlIndexFixing(ONIndex6M,I2514,TRUE,_xll.ohTrigger(RecalcTrigger,Trigger6M)),NA())</f>
        <v>9.0980058178402601E-3</v>
      </c>
      <c r="Q2514" s="183">
        <f>IFERROR(_xll.qlIndexFixing(ONIndex1Y,I2514,TRUE,_xll.ohTrigger(RecalcTrigger,Trigger1Y)),NA())</f>
        <v>9.1920179183446749E-3</v>
      </c>
    </row>
    <row r="2515" spans="2:17" x14ac:dyDescent="0.2">
      <c r="B2515" s="39" t="s">
        <v>42</v>
      </c>
      <c r="D2515" s="42">
        <f>_xll.qlCalendarAdvance(Calendar,$D2514,B2515,"f",FALSE)</f>
        <v>57228</v>
      </c>
      <c r="E2515" s="177">
        <f>_xll.qlInterestRateIndexValueDate(IndexON,D2515)</f>
        <v>57228</v>
      </c>
      <c r="F2515" s="193">
        <f>IFERROR(_xll.qlIndexFixing(IndexON,D2515,TRUE,_xll.ohTrigger(RecalcTrigger,TriggerON)),NA())</f>
        <v>8.6769686153775893E-3</v>
      </c>
      <c r="H2515" s="42">
        <f>_xll.qlCalendarAdvance(Calendar,$H2514,B2515,"f",FALSE)</f>
        <v>57228</v>
      </c>
      <c r="I2515" s="177">
        <f>_xll.qlInterestRateIndexValueDate(Index1M,$H2515)</f>
        <v>57230</v>
      </c>
      <c r="J2515" s="182">
        <f>IFERROR(_xll.qlIndexFixing(Index1M,$H2515,TRUE,_xll.ohTrigger(RecalcTrigger,Trigger1M)),NA())</f>
        <v>8.6578262101766335E-3</v>
      </c>
      <c r="K2515" s="44">
        <f>IFERROR(_xll.qlIndexFixing(Index3M,H2515,TRUE,_xll.ohTrigger(RecalcTrigger,Trigger3M)),NA())</f>
        <v>8.8654412556747591E-3</v>
      </c>
      <c r="L2515" s="44">
        <f>IFERROR(_xll.qlIndexFixing(Index6M,$H2515,TRUE,_xll.ohTrigger(RecalcTrigger,Trigger6M)),NA())</f>
        <v>8.9783956363721981E-3</v>
      </c>
      <c r="M2515" s="183">
        <f>IFERROR(_xll.qlIndexFixing(Index1Y,$H2515,TRUE,_xll.ohTrigger(RecalcTrigger,Trigger1Y)),NA())</f>
        <v>8.996674454710165E-3</v>
      </c>
      <c r="N2515" s="182">
        <f>IFERROR(_xll.qlIndexFixing(ONIndex1M,I2515,TRUE,_xll.ohTrigger(RecalcTrigger,Trigger1M)),NA())</f>
        <v>8.6703278967625863E-3</v>
      </c>
      <c r="O2515" s="44">
        <f>IFERROR(_xll.qlIndexFixing(ONIndex3M,I2515,TRUE,_xll.ohTrigger(RecalcTrigger,Trigger3M)),NA())</f>
        <v>8.9102773958327219E-3</v>
      </c>
      <c r="P2515" s="44">
        <f>IFERROR(_xll.qlIndexFixing(ONIndex6M,I2515,TRUE,_xll.ohTrigger(RecalcTrigger,Trigger6M)),NA())</f>
        <v>9.0873289283877057E-3</v>
      </c>
      <c r="Q2515" s="183">
        <f>IFERROR(_xll.qlIndexFixing(ONIndex1Y,I2515,TRUE,_xll.ohTrigger(RecalcTrigger,Trigger1Y)),NA())</f>
        <v>9.1827351282880443E-3</v>
      </c>
    </row>
    <row r="2516" spans="2:17" x14ac:dyDescent="0.2">
      <c r="B2516" s="39" t="s">
        <v>42</v>
      </c>
      <c r="D2516" s="42">
        <f>_xll.qlCalendarAdvance(Calendar,$D2515,B2516,"f",FALSE)</f>
        <v>57235</v>
      </c>
      <c r="E2516" s="177">
        <f>_xll.qlInterestRateIndexValueDate(IndexON,D2516)</f>
        <v>57235</v>
      </c>
      <c r="F2516" s="193">
        <f>IFERROR(_xll.qlIndexFixing(IndexON,D2516,TRUE,_xll.ohTrigger(RecalcTrigger,TriggerON)),NA())</f>
        <v>8.667579865040409E-3</v>
      </c>
      <c r="H2516" s="42">
        <f>_xll.qlCalendarAdvance(Calendar,$H2515,B2516,"f",FALSE)</f>
        <v>57235</v>
      </c>
      <c r="I2516" s="177">
        <f>_xll.qlInterestRateIndexValueDate(Index1M,$H2516)</f>
        <v>57237</v>
      </c>
      <c r="J2516" s="182">
        <f>IFERROR(_xll.qlIndexFixing(Index1M,$H2516,TRUE,_xll.ohTrigger(RecalcTrigger,Trigger1M)),NA())</f>
        <v>8.6482620508171459E-3</v>
      </c>
      <c r="K2516" s="44">
        <f>IFERROR(_xll.qlIndexFixing(Index3M,H2516,TRUE,_xll.ohTrigger(RecalcTrigger,Trigger3M)),NA())</f>
        <v>8.856135923403001E-3</v>
      </c>
      <c r="L2516" s="44">
        <f>IFERROR(_xll.qlIndexFixing(Index6M,$H2516,TRUE,_xll.ohTrigger(RecalcTrigger,Trigger6M)),NA())</f>
        <v>8.9679343982418582E-3</v>
      </c>
      <c r="M2516" s="183">
        <f>IFERROR(_xll.qlIndexFixing(Index1Y,$H2516,TRUE,_xll.ohTrigger(RecalcTrigger,Trigger1Y)),NA())</f>
        <v>8.9878666365866607E-3</v>
      </c>
      <c r="N2516" s="182">
        <f>IFERROR(_xll.qlIndexFixing(ONIndex1M,I2516,TRUE,_xll.ohTrigger(RecalcTrigger,Trigger1M)),NA())</f>
        <v>8.660737364394322E-3</v>
      </c>
      <c r="O2516" s="44">
        <f>IFERROR(_xll.qlIndexFixing(ONIndex3M,I2516,TRUE,_xll.ohTrigger(RecalcTrigger,Trigger3M)),NA())</f>
        <v>8.900874733663855E-3</v>
      </c>
      <c r="P2516" s="44">
        <f>IFERROR(_xll.qlIndexFixing(ONIndex6M,I2516,TRUE,_xll.ohTrigger(RecalcTrigger,Trigger6M)),NA())</f>
        <v>9.0766713125578491E-3</v>
      </c>
      <c r="Q2516" s="183">
        <f>IFERROR(_xll.qlIndexFixing(ONIndex1Y,I2516,TRUE,_xll.ohTrigger(RecalcTrigger,Trigger1Y)),NA())</f>
        <v>9.1734723916303551E-3</v>
      </c>
    </row>
    <row r="2517" spans="2:17" x14ac:dyDescent="0.2">
      <c r="B2517" s="39" t="s">
        <v>42</v>
      </c>
      <c r="D2517" s="42">
        <f>_xll.qlCalendarAdvance(Calendar,$D2516,B2517,"f",FALSE)</f>
        <v>57242</v>
      </c>
      <c r="E2517" s="177">
        <f>_xll.qlInterestRateIndexValueDate(IndexON,D2517)</f>
        <v>57242</v>
      </c>
      <c r="F2517" s="193">
        <f>IFERROR(_xll.qlIndexFixing(IndexON,D2517,TRUE,_xll.ohTrigger(RecalcTrigger,TriggerON)),NA())</f>
        <v>8.658211302234875E-3</v>
      </c>
      <c r="H2517" s="42">
        <f>_xll.qlCalendarAdvance(Calendar,$H2516,B2517,"f",FALSE)</f>
        <v>57242</v>
      </c>
      <c r="I2517" s="177">
        <f>_xll.qlInterestRateIndexValueDate(Index1M,$H2517)</f>
        <v>57244</v>
      </c>
      <c r="J2517" s="182">
        <f>IFERROR(_xll.qlIndexFixing(Index1M,$H2517,TRUE,_xll.ohTrigger(RecalcTrigger,Trigger1M)),NA())</f>
        <v>8.6387183483088714E-3</v>
      </c>
      <c r="K2517" s="44">
        <f>IFERROR(_xll.qlIndexFixing(Index3M,H2517,TRUE,_xll.ohTrigger(RecalcTrigger,Trigger3M)),NA())</f>
        <v>8.8468509107277986E-3</v>
      </c>
      <c r="L2517" s="44">
        <f>IFERROR(_xll.qlIndexFixing(Index6M,$H2517,TRUE,_xll.ohTrigger(RecalcTrigger,Trigger6M)),NA())</f>
        <v>8.9574933440778395E-3</v>
      </c>
      <c r="M2517" s="183">
        <f>IFERROR(_xll.qlIndexFixing(Index1Y,$H2517,TRUE,_xll.ohTrigger(RecalcTrigger,Trigger1Y)),NA())</f>
        <v>8.9790805768699602E-3</v>
      </c>
      <c r="N2517" s="182">
        <f>IFERROR(_xll.qlIndexFixing(ONIndex1M,I2517,TRUE,_xll.ohTrigger(RecalcTrigger,Trigger1M)),NA())</f>
        <v>8.6511671702371729E-3</v>
      </c>
      <c r="O2517" s="44">
        <f>IFERROR(_xll.qlIndexFixing(ONIndex3M,I2517,TRUE,_xll.ohTrigger(RecalcTrigger,Trigger3M)),NA())</f>
        <v>8.8914919974758533E-3</v>
      </c>
      <c r="P2517" s="44">
        <f>IFERROR(_xll.qlIndexFixing(ONIndex6M,I2517,TRUE,_xll.ohTrigger(RecalcTrigger,Trigger6M)),NA())</f>
        <v>9.0660330279046519E-3</v>
      </c>
      <c r="Q2517" s="183">
        <f>IFERROR(_xll.qlIndexFixing(ONIndex1Y,I2517,TRUE,_xll.ohTrigger(RecalcTrigger,Trigger1Y)),NA())</f>
        <v>9.1642297627281266E-3</v>
      </c>
    </row>
    <row r="2518" spans="2:17" x14ac:dyDescent="0.2">
      <c r="B2518" s="39" t="s">
        <v>42</v>
      </c>
      <c r="D2518" s="42">
        <f>_xll.qlCalendarAdvance(Calendar,$D2517,B2518,"f",FALSE)</f>
        <v>57249</v>
      </c>
      <c r="E2518" s="177">
        <f>_xll.qlInterestRateIndexValueDate(IndexON,D2518)</f>
        <v>57249</v>
      </c>
      <c r="F2518" s="193">
        <f>IFERROR(_xll.qlIndexFixing(IndexON,D2518,TRUE,_xll.ohTrigger(RecalcTrigger,TriggerON)),NA())</f>
        <v>8.6488629841152687E-3</v>
      </c>
      <c r="H2518" s="42">
        <f>_xll.qlCalendarAdvance(Calendar,$H2517,B2518,"f",FALSE)</f>
        <v>57249</v>
      </c>
      <c r="I2518" s="177">
        <f>_xll.qlInterestRateIndexValueDate(Index1M,$H2518)</f>
        <v>57251</v>
      </c>
      <c r="J2518" s="182">
        <f>IFERROR(_xll.qlIndexFixing(Index1M,$H2518,TRUE,_xll.ohTrigger(RecalcTrigger,Trigger1M)),NA())</f>
        <v>8.6291951607928019E-3</v>
      </c>
      <c r="K2518" s="44">
        <f>IFERROR(_xll.qlIndexFixing(Index3M,H2518,TRUE,_xll.ohTrigger(RecalcTrigger,Trigger3M)),NA())</f>
        <v>8.8375862735077648E-3</v>
      </c>
      <c r="L2518" s="44">
        <f>IFERROR(_xll.qlIndexFixing(Index6M,$H2518,TRUE,_xll.ohTrigger(RecalcTrigger,Trigger6M)),NA())</f>
        <v>8.9470725314915161E-3</v>
      </c>
      <c r="M2518" s="183">
        <f>IFERROR(_xll.qlIndexFixing(Index1Y,$H2518,TRUE,_xll.ohTrigger(RecalcTrigger,Trigger1Y)),NA())</f>
        <v>8.9703163296695441E-3</v>
      </c>
      <c r="N2518" s="182">
        <f>IFERROR(_xll.qlIndexFixing(ONIndex1M,I2518,TRUE,_xll.ohTrigger(RecalcTrigger,Trigger1M)),NA())</f>
        <v>8.641617372404653E-3</v>
      </c>
      <c r="O2518" s="44">
        <f>IFERROR(_xll.qlIndexFixing(ONIndex3M,I2518,TRUE,_xll.ohTrigger(RecalcTrigger,Trigger3M)),NA())</f>
        <v>8.8821292429841492E-3</v>
      </c>
      <c r="P2518" s="44">
        <f>IFERROR(_xll.qlIndexFixing(ONIndex6M,I2518,TRUE,_xll.ohTrigger(RecalcTrigger,Trigger6M)),NA())</f>
        <v>9.055414132221884E-3</v>
      </c>
      <c r="Q2518" s="183">
        <f>IFERROR(_xll.qlIndexFixing(ONIndex1Y,I2518,TRUE,_xll.ohTrigger(RecalcTrigger,Trigger1Y)),NA())</f>
        <v>9.1550072956181339E-3</v>
      </c>
    </row>
    <row r="2519" spans="2:17" x14ac:dyDescent="0.2">
      <c r="B2519" s="39" t="s">
        <v>42</v>
      </c>
      <c r="D2519" s="42">
        <f>_xll.qlCalendarAdvance(Calendar,$D2518,B2519,"f",FALSE)</f>
        <v>57256</v>
      </c>
      <c r="E2519" s="177">
        <f>_xll.qlInterestRateIndexValueDate(IndexON,D2519)</f>
        <v>57256</v>
      </c>
      <c r="F2519" s="193">
        <f>IFERROR(_xll.qlIndexFixing(IndexON,D2519,TRUE,_xll.ohTrigger(RecalcTrigger,TriggerON)),NA())</f>
        <v>8.6395349680756794E-3</v>
      </c>
      <c r="H2519" s="42">
        <f>_xll.qlCalendarAdvance(Calendar,$H2518,B2519,"f",FALSE)</f>
        <v>57256</v>
      </c>
      <c r="I2519" s="177">
        <f>_xll.qlInterestRateIndexValueDate(Index1M,$H2519)</f>
        <v>57258</v>
      </c>
      <c r="J2519" s="182">
        <f>IFERROR(_xll.qlIndexFixing(Index1M,$H2519,TRUE,_xll.ohTrigger(RecalcTrigger,Trigger1M)),NA())</f>
        <v>8.6196925464124274E-3</v>
      </c>
      <c r="K2519" s="44">
        <f>IFERROR(_xll.qlIndexFixing(Index3M,H2519,TRUE,_xll.ohTrigger(RecalcTrigger,Trigger3M)),NA())</f>
        <v>8.827793889647495E-3</v>
      </c>
      <c r="L2519" s="44">
        <f>IFERROR(_xll.qlIndexFixing(Index6M,$H2519,TRUE,_xll.ohTrigger(RecalcTrigger,Trigger6M)),NA())</f>
        <v>8.9360469100510567E-3</v>
      </c>
      <c r="M2519" s="183">
        <f>IFERROR(_xll.qlIndexFixing(Index1Y,$H2519,TRUE,_xll.ohTrigger(RecalcTrigger,Trigger1Y)),NA())</f>
        <v>8.9615739490955561E-3</v>
      </c>
      <c r="N2519" s="182">
        <f>IFERROR(_xll.qlIndexFixing(ONIndex1M,I2519,TRUE,_xll.ohTrigger(RecalcTrigger,Trigger1M)),NA())</f>
        <v>8.6320880293300206E-3</v>
      </c>
      <c r="O2519" s="44">
        <f>IFERROR(_xll.qlIndexFixing(ONIndex3M,I2519,TRUE,_xll.ohTrigger(RecalcTrigger,Trigger3M)),NA())</f>
        <v>8.8727865262239192E-3</v>
      </c>
      <c r="P2519" s="44">
        <f>IFERROR(_xll.qlIndexFixing(ONIndex6M,I2519,TRUE,_xll.ohTrigger(RecalcTrigger,Trigger6M)),NA())</f>
        <v>9.0448146832233789E-3</v>
      </c>
      <c r="Q2519" s="183">
        <f>IFERROR(_xll.qlIndexFixing(ONIndex1Y,I2519,TRUE,_xll.ohTrigger(RecalcTrigger,Trigger1Y)),NA())</f>
        <v>9.145805044417088E-3</v>
      </c>
    </row>
    <row r="2520" spans="2:17" x14ac:dyDescent="0.2">
      <c r="B2520" s="39" t="s">
        <v>42</v>
      </c>
      <c r="D2520" s="42">
        <f>_xll.qlCalendarAdvance(Calendar,$D2519,B2520,"f",FALSE)</f>
        <v>57263</v>
      </c>
      <c r="E2520" s="177">
        <f>_xll.qlInterestRateIndexValueDate(IndexON,D2520)</f>
        <v>57263</v>
      </c>
      <c r="F2520" s="193">
        <f>IFERROR(_xll.qlIndexFixing(IndexON,D2520,TRUE,_xll.ohTrigger(RecalcTrigger,TriggerON)),NA())</f>
        <v>8.6302273114302608E-3</v>
      </c>
      <c r="H2520" s="42">
        <f>_xll.qlCalendarAdvance(Calendar,$H2519,B2520,"f",FALSE)</f>
        <v>57263</v>
      </c>
      <c r="I2520" s="177">
        <f>_xll.qlInterestRateIndexValueDate(Index1M,$H2520)</f>
        <v>57265</v>
      </c>
      <c r="J2520" s="182">
        <f>IFERROR(_xll.qlIndexFixing(Index1M,$H2520,TRUE,_xll.ohTrigger(RecalcTrigger,Trigger1M)),NA())</f>
        <v>8.610210563303744E-3</v>
      </c>
      <c r="K2520" s="44">
        <f>IFERROR(_xll.qlIndexFixing(Index3M,H2520,TRUE,_xll.ohTrigger(RecalcTrigger,Trigger3M)),NA())</f>
        <v>8.8185714193548311E-3</v>
      </c>
      <c r="L2520" s="44">
        <f>IFERROR(_xll.qlIndexFixing(Index6M,$H2520,TRUE,_xll.ohTrigger(RecalcTrigger,Trigger6M)),NA())</f>
        <v>8.9256679706560954E-3</v>
      </c>
      <c r="M2520" s="183">
        <f>IFERROR(_xll.qlIndexFixing(Index1Y,$H2520,TRUE,_xll.ohTrigger(RecalcTrigger,Trigger1Y)),NA())</f>
        <v>8.9528534892559467E-3</v>
      </c>
      <c r="N2520" s="182">
        <f>IFERROR(_xll.qlIndexFixing(ONIndex1M,I2520,TRUE,_xll.ohTrigger(RecalcTrigger,Trigger1M)),NA())</f>
        <v>8.6225791988070455E-3</v>
      </c>
      <c r="O2520" s="44">
        <f>IFERROR(_xll.qlIndexFixing(ONIndex3M,I2520,TRUE,_xll.ohTrigger(RecalcTrigger,Trigger3M)),NA())</f>
        <v>8.8634639029105955E-3</v>
      </c>
      <c r="P2520" s="44">
        <f>IFERROR(_xll.qlIndexFixing(ONIndex6M,I2520,TRUE,_xll.ohTrigger(RecalcTrigger,Trigger6M)),NA())</f>
        <v>9.0342347383831623E-3</v>
      </c>
      <c r="Q2520" s="183">
        <f>IFERROR(_xll.qlIndexFixing(ONIndex1Y,I2520,TRUE,_xll.ohTrigger(RecalcTrigger,Trigger1Y)),NA())</f>
        <v>9.1366230634015722E-3</v>
      </c>
    </row>
    <row r="2521" spans="2:17" x14ac:dyDescent="0.2">
      <c r="B2521" s="39" t="s">
        <v>42</v>
      </c>
      <c r="D2521" s="42">
        <f>_xll.qlCalendarAdvance(Calendar,$D2520,B2521,"f",FALSE)</f>
        <v>57270</v>
      </c>
      <c r="E2521" s="177">
        <f>_xll.qlInterestRateIndexValueDate(IndexON,D2521)</f>
        <v>57270</v>
      </c>
      <c r="F2521" s="193">
        <f>IFERROR(_xll.qlIndexFixing(IndexON,D2521,TRUE,_xll.ohTrigger(RecalcTrigger,TriggerON)),NA())</f>
        <v>8.62094007141323E-3</v>
      </c>
      <c r="H2521" s="42">
        <f>_xll.qlCalendarAdvance(Calendar,$H2520,B2521,"f",FALSE)</f>
        <v>57270</v>
      </c>
      <c r="I2521" s="177">
        <f>_xll.qlInterestRateIndexValueDate(Index1M,$H2521)</f>
        <v>57272</v>
      </c>
      <c r="J2521" s="182">
        <f>IFERROR(_xll.qlIndexFixing(Index1M,$H2521,TRUE,_xll.ohTrigger(RecalcTrigger,Trigger1M)),NA())</f>
        <v>8.6007492696102417E-3</v>
      </c>
      <c r="K2521" s="44">
        <f>IFERROR(_xll.qlIndexFixing(Index3M,H2521,TRUE,_xll.ohTrigger(RecalcTrigger,Trigger3M)),NA())</f>
        <v>8.8093694968256579E-3</v>
      </c>
      <c r="L2521" s="44">
        <f>IFERROR(_xll.qlIndexFixing(Index6M,$H2521,TRUE,_xll.ohTrigger(RecalcTrigger,Trigger6M)),NA())</f>
        <v>8.9153094505814347E-3</v>
      </c>
      <c r="M2521" s="183">
        <f>IFERROR(_xll.qlIndexFixing(Index1Y,$H2521,TRUE,_xll.ohTrigger(RecalcTrigger,Trigger1Y)),NA())</f>
        <v>8.9441550042599818E-3</v>
      </c>
      <c r="N2521" s="182">
        <f>IFERROR(_xll.qlIndexFixing(ONIndex1M,I2521,TRUE,_xll.ohTrigger(RecalcTrigger,Trigger1M)),NA())</f>
        <v>8.6130909391091137E-3</v>
      </c>
      <c r="O2521" s="44">
        <f>IFERROR(_xll.qlIndexFixing(ONIndex3M,I2521,TRUE,_xll.ohTrigger(RecalcTrigger,Trigger3M)),NA())</f>
        <v>8.8541614293191628E-3</v>
      </c>
      <c r="P2521" s="44">
        <f>IFERROR(_xll.qlIndexFixing(ONIndex6M,I2521,TRUE,_xll.ohTrigger(RecalcTrigger,Trigger6M)),NA())</f>
        <v>9.023674355654876E-3</v>
      </c>
      <c r="Q2521" s="183">
        <f>IFERROR(_xll.qlIndexFixing(ONIndex1Y,I2521,TRUE,_xll.ohTrigger(RecalcTrigger,Trigger1Y)),NA())</f>
        <v>9.1274614066083615E-3</v>
      </c>
    </row>
    <row r="2522" spans="2:17" x14ac:dyDescent="0.2">
      <c r="B2522" s="39" t="s">
        <v>42</v>
      </c>
      <c r="D2522" s="42">
        <f>_xll.qlCalendarAdvance(Calendar,$D2521,B2522,"f",FALSE)</f>
        <v>57277</v>
      </c>
      <c r="E2522" s="177">
        <f>_xll.qlInterestRateIndexValueDate(IndexON,D2522)</f>
        <v>57277</v>
      </c>
      <c r="F2522" s="193">
        <f>IFERROR(_xll.qlIndexFixing(IndexON,D2522,TRUE,_xll.ohTrigger(RecalcTrigger,TriggerON)),NA())</f>
        <v>8.6116733053387406E-3</v>
      </c>
      <c r="H2522" s="42">
        <f>_xll.qlCalendarAdvance(Calendar,$H2521,B2522,"f",FALSE)</f>
        <v>57277</v>
      </c>
      <c r="I2522" s="177">
        <f>_xll.qlInterestRateIndexValueDate(Index1M,$H2522)</f>
        <v>57279</v>
      </c>
      <c r="J2522" s="182">
        <f>IFERROR(_xll.qlIndexFixing(Index1M,$H2522,TRUE,_xll.ohTrigger(RecalcTrigger,Trigger1M)),NA())</f>
        <v>8.5913087234729124E-3</v>
      </c>
      <c r="K2522" s="44">
        <f>IFERROR(_xll.qlIndexFixing(Index3M,H2522,TRUE,_xll.ohTrigger(RecalcTrigger,Trigger3M)),NA())</f>
        <v>8.8001881779152958E-3</v>
      </c>
      <c r="L2522" s="44">
        <f>IFERROR(_xll.qlIndexFixing(Index6M,$H2522,TRUE,_xll.ohTrigger(RecalcTrigger,Trigger6M)),NA())</f>
        <v>8.9049714074337406E-3</v>
      </c>
      <c r="M2522" s="183">
        <f>IFERROR(_xll.qlIndexFixing(Index1Y,$H2522,TRUE,_xll.ohTrigger(RecalcTrigger,Trigger1Y)),NA())</f>
        <v>8.9354785482156085E-3</v>
      </c>
      <c r="N2522" s="182">
        <f>IFERROR(_xll.qlIndexFixing(ONIndex1M,I2522,TRUE,_xll.ohTrigger(RecalcTrigger,Trigger1M)),NA())</f>
        <v>8.6036233083497393E-3</v>
      </c>
      <c r="O2522" s="44">
        <f>IFERROR(_xll.qlIndexFixing(ONIndex3M,I2522,TRUE,_xll.ohTrigger(RecalcTrigger,Trigger3M)),NA())</f>
        <v>8.8448791607653732E-3</v>
      </c>
      <c r="P2522" s="44">
        <f>IFERROR(_xll.qlIndexFixing(ONIndex6M,I2522,TRUE,_xll.ohTrigger(RecalcTrigger,Trigger6M)),NA())</f>
        <v>9.0131335923526734E-3</v>
      </c>
      <c r="Q2522" s="183">
        <f>IFERROR(_xll.qlIndexFixing(ONIndex1Y,I2522,TRUE,_xll.ohTrigger(RecalcTrigger,Trigger1Y)),NA())</f>
        <v>9.1183201285538473E-3</v>
      </c>
    </row>
    <row r="2523" spans="2:17" x14ac:dyDescent="0.2">
      <c r="B2523" s="39" t="s">
        <v>42</v>
      </c>
      <c r="D2523" s="42">
        <f>_xll.qlCalendarAdvance(Calendar,$D2522,B2523,"f",FALSE)</f>
        <v>57284</v>
      </c>
      <c r="E2523" s="177">
        <f>_xll.qlInterestRateIndexValueDate(IndexON,D2523)</f>
        <v>57284</v>
      </c>
      <c r="F2523" s="193">
        <f>IFERROR(_xll.qlIndexFixing(IndexON,D2523,TRUE,_xll.ohTrigger(RecalcTrigger,TriggerON)),NA())</f>
        <v>8.60242707044101E-3</v>
      </c>
      <c r="H2523" s="42">
        <f>_xll.qlCalendarAdvance(Calendar,$H2522,B2523,"f",FALSE)</f>
        <v>57284</v>
      </c>
      <c r="I2523" s="177">
        <f>_xll.qlInterestRateIndexValueDate(Index1M,$H2523)</f>
        <v>57286</v>
      </c>
      <c r="J2523" s="182">
        <f>IFERROR(_xll.qlIndexFixing(Index1M,$H2523,TRUE,_xll.ohTrigger(RecalcTrigger,Trigger1M)),NA())</f>
        <v>8.5818889830277523E-3</v>
      </c>
      <c r="K2523" s="44">
        <f>IFERROR(_xll.qlIndexFixing(Index3M,H2523,TRUE,_xll.ohTrigger(RecalcTrigger,Trigger3M)),NA())</f>
        <v>8.791027518484278E-3</v>
      </c>
      <c r="L2523" s="44">
        <f>IFERROR(_xll.qlIndexFixing(Index6M,$H2523,TRUE,_xll.ohTrigger(RecalcTrigger,Trigger6M)),NA())</f>
        <v>8.8952741085134672E-3</v>
      </c>
      <c r="M2523" s="183">
        <f>IFERROR(_xll.qlIndexFixing(Index1Y,$H2523,TRUE,_xll.ohTrigger(RecalcTrigger,Trigger1Y)),NA())</f>
        <v>8.9268241752299068E-3</v>
      </c>
      <c r="N2523" s="182">
        <f>IFERROR(_xll.qlIndexFixing(ONIndex1M,I2523,TRUE,_xll.ohTrigger(RecalcTrigger,Trigger1M)),NA())</f>
        <v>8.5941763648822445E-3</v>
      </c>
      <c r="O2523" s="44">
        <f>IFERROR(_xll.qlIndexFixing(ONIndex3M,I2523,TRUE,_xll.ohTrigger(RecalcTrigger,Trigger3M)),NA())</f>
        <v>8.8356171534442751E-3</v>
      </c>
      <c r="P2523" s="44">
        <f>IFERROR(_xll.qlIndexFixing(ONIndex6M,I2523,TRUE,_xll.ohTrigger(RecalcTrigger,Trigger6M)),NA())</f>
        <v>9.0026125062703244E-3</v>
      </c>
      <c r="Q2523" s="183">
        <f>IFERROR(_xll.qlIndexFixing(ONIndex1Y,I2523,TRUE,_xll.ohTrigger(RecalcTrigger,Trigger1Y)),NA())</f>
        <v>9.1091992831948687E-3</v>
      </c>
    </row>
    <row r="2524" spans="2:17" x14ac:dyDescent="0.2">
      <c r="B2524" s="39" t="s">
        <v>42</v>
      </c>
      <c r="D2524" s="42">
        <f>_xll.qlCalendarAdvance(Calendar,$D2523,B2524,"f",FALSE)</f>
        <v>57291</v>
      </c>
      <c r="E2524" s="177">
        <f>_xll.qlInterestRateIndexValueDate(IndexON,D2524)</f>
        <v>57291</v>
      </c>
      <c r="F2524" s="193">
        <f>IFERROR(_xll.qlIndexFixing(IndexON,D2524,TRUE,_xll.ohTrigger(RecalcTrigger,TriggerON)),NA())</f>
        <v>8.5932014239542553E-3</v>
      </c>
      <c r="H2524" s="42">
        <f>_xll.qlCalendarAdvance(Calendar,$H2523,B2524,"f",FALSE)</f>
        <v>57291</v>
      </c>
      <c r="I2524" s="177">
        <f>_xll.qlInterestRateIndexValueDate(Index1M,$H2524)</f>
        <v>57293</v>
      </c>
      <c r="J2524" s="182">
        <f>IFERROR(_xll.qlIndexFixing(Index1M,$H2524,TRUE,_xll.ohTrigger(RecalcTrigger,Trigger1M)),NA())</f>
        <v>8.5724901064157533E-3</v>
      </c>
      <c r="K2524" s="44">
        <f>IFERROR(_xll.qlIndexFixing(Index3M,H2524,TRUE,_xll.ohTrigger(RecalcTrigger,Trigger3M)),NA())</f>
        <v>8.7818875743922685E-3</v>
      </c>
      <c r="L2524" s="44">
        <f>IFERROR(_xll.qlIndexFixing(Index6M,$H2524,TRUE,_xll.ohTrigger(RecalcTrigger,Trigger6M)),NA())</f>
        <v>8.8849759551628393E-3</v>
      </c>
      <c r="M2524" s="183">
        <f>IFERROR(_xll.qlIndexFixing(Index1Y,$H2524,TRUE,_xll.ohTrigger(RecalcTrigger,Trigger1Y)),NA())</f>
        <v>8.9181919394108258E-3</v>
      </c>
      <c r="N2524" s="182">
        <f>IFERROR(_xll.qlIndexFixing(ONIndex1M,I2524,TRUE,_xll.ohTrigger(RecalcTrigger,Trigger1M)),NA())</f>
        <v>8.584750166660271E-3</v>
      </c>
      <c r="O2524" s="44">
        <f>IFERROR(_xll.qlIndexFixing(ONIndex3M,I2524,TRUE,_xll.ohTrigger(RecalcTrigger,Trigger3M)),NA())</f>
        <v>8.8263754632311731E-3</v>
      </c>
      <c r="P2524" s="44">
        <f>IFERROR(_xll.qlIndexFixing(ONIndex6M,I2524,TRUE,_xll.ohTrigger(RecalcTrigger,Trigger6M)),NA())</f>
        <v>8.9921111553614708E-3</v>
      </c>
      <c r="Q2524" s="183">
        <f>IFERROR(_xll.qlIndexFixing(ONIndex1Y,I2524,TRUE,_xll.ohTrigger(RecalcTrigger,Trigger1Y)),NA())</f>
        <v>9.1000989247280728E-3</v>
      </c>
    </row>
    <row r="2525" spans="2:17" x14ac:dyDescent="0.2">
      <c r="B2525" s="39" t="s">
        <v>42</v>
      </c>
      <c r="D2525" s="42">
        <f>_xll.qlCalendarAdvance(Calendar,$D2524,B2525,"f",FALSE)</f>
        <v>57298</v>
      </c>
      <c r="E2525" s="177">
        <f>_xll.qlInterestRateIndexValueDate(IndexON,D2525)</f>
        <v>57298</v>
      </c>
      <c r="F2525" s="193">
        <f>IFERROR(_xll.qlIndexFixing(IndexON,D2525,TRUE,_xll.ohTrigger(RecalcTrigger,TriggerON)),NA())</f>
        <v>8.5839964234324384E-3</v>
      </c>
      <c r="H2525" s="42">
        <f>_xll.qlCalendarAdvance(Calendar,$H2524,B2525,"f",FALSE)</f>
        <v>57298</v>
      </c>
      <c r="I2525" s="177">
        <f>_xll.qlInterestRateIndexValueDate(Index1M,$H2525)</f>
        <v>57300</v>
      </c>
      <c r="J2525" s="182">
        <f>IFERROR(_xll.qlIndexFixing(Index1M,$H2525,TRUE,_xll.ohTrigger(RecalcTrigger,Trigger1M)),NA())</f>
        <v>8.5631121517829034E-3</v>
      </c>
      <c r="K2525" s="44">
        <f>IFERROR(_xll.qlIndexFixing(Index3M,H2525,TRUE,_xll.ohTrigger(RecalcTrigger,Trigger3M)),NA())</f>
        <v>8.7727684014945895E-3</v>
      </c>
      <c r="L2525" s="44">
        <f>IFERROR(_xll.qlIndexFixing(Index6M,$H2525,TRUE,_xll.ohTrigger(RecalcTrigger,Trigger6M)),NA())</f>
        <v>8.8746984466434725E-3</v>
      </c>
      <c r="M2525" s="183">
        <f>IFERROR(_xll.qlIndexFixing(Index1Y,$H2525,TRUE,_xll.ohTrigger(RecalcTrigger,Trigger1Y)),NA())</f>
        <v>8.9095818948643438E-3</v>
      </c>
      <c r="N2525" s="182">
        <f>IFERROR(_xll.qlIndexFixing(ONIndex1M,I2525,TRUE,_xll.ohTrigger(RecalcTrigger,Trigger1M)),NA())</f>
        <v>8.575344771797333E-3</v>
      </c>
      <c r="O2525" s="44">
        <f>IFERROR(_xll.qlIndexFixing(ONIndex3M,I2525,TRUE,_xll.ohTrigger(RecalcTrigger,Trigger3M)),NA())</f>
        <v>8.8171541459214353E-3</v>
      </c>
      <c r="P2525" s="44">
        <f>IFERROR(_xll.qlIndexFixing(ONIndex6M,I2525,TRUE,_xll.ohTrigger(RecalcTrigger,Trigger6M)),NA())</f>
        <v>8.9816295968603299E-3</v>
      </c>
      <c r="Q2525" s="183">
        <f>IFERROR(_xll.qlIndexFixing(ONIndex1Y,I2525,TRUE,_xll.ohTrigger(RecalcTrigger,Trigger1Y)),NA())</f>
        <v>9.0910191074300428E-3</v>
      </c>
    </row>
    <row r="2526" spans="2:17" x14ac:dyDescent="0.2">
      <c r="B2526" s="39" t="s">
        <v>42</v>
      </c>
      <c r="D2526" s="42">
        <f>_xll.qlCalendarAdvance(Calendar,$D2525,B2526,"f",FALSE)</f>
        <v>57305</v>
      </c>
      <c r="E2526" s="177">
        <f>_xll.qlInterestRateIndexValueDate(IndexON,D2526)</f>
        <v>57305</v>
      </c>
      <c r="F2526" s="193">
        <f>IFERROR(_xll.qlIndexFixing(IndexON,D2526,TRUE,_xll.ohTrigger(RecalcTrigger,TriggerON)),NA())</f>
        <v>8.5748121258699683E-3</v>
      </c>
      <c r="H2526" s="42">
        <f>_xll.qlCalendarAdvance(Calendar,$H2525,B2526,"f",FALSE)</f>
        <v>57305</v>
      </c>
      <c r="I2526" s="177">
        <f>_xll.qlInterestRateIndexValueDate(Index1M,$H2526)</f>
        <v>57307</v>
      </c>
      <c r="J2526" s="182">
        <f>IFERROR(_xll.qlIndexFixing(Index1M,$H2526,TRUE,_xll.ohTrigger(RecalcTrigger,Trigger1M)),NA())</f>
        <v>8.5526256735029144E-3</v>
      </c>
      <c r="K2526" s="44">
        <f>IFERROR(_xll.qlIndexFixing(Index3M,H2526,TRUE,_xll.ohTrigger(RecalcTrigger,Trigger3M)),NA())</f>
        <v>8.7636700556517743E-3</v>
      </c>
      <c r="L2526" s="44">
        <f>IFERROR(_xll.qlIndexFixing(Index6M,$H2526,TRUE,_xll.ohTrigger(RecalcTrigger,Trigger6M)),NA())</f>
        <v>8.8644416405601126E-3</v>
      </c>
      <c r="M2526" s="183">
        <f>IFERROR(_xll.qlIndexFixing(Index1Y,$H2526,TRUE,_xll.ohTrigger(RecalcTrigger,Trigger1Y)),NA())</f>
        <v>8.9009940956975373E-3</v>
      </c>
      <c r="N2526" s="182">
        <f>IFERROR(_xll.qlIndexFixing(ONIndex1M,I2526,TRUE,_xll.ohTrigger(RecalcTrigger,Trigger1M)),NA())</f>
        <v>8.5659602385668165E-3</v>
      </c>
      <c r="O2526" s="44">
        <f>IFERROR(_xll.qlIndexFixing(ONIndex3M,I2526,TRUE,_xll.ohTrigger(RecalcTrigger,Trigger3M)),NA())</f>
        <v>8.8079532574703023E-3</v>
      </c>
      <c r="P2526" s="44">
        <f>IFERROR(_xll.qlIndexFixing(ONIndex6M,I2526,TRUE,_xll.ohTrigger(RecalcTrigger,Trigger6M)),NA())</f>
        <v>8.9711678888004798E-3</v>
      </c>
      <c r="Q2526" s="183">
        <f>IFERROR(_xll.qlIndexFixing(ONIndex1Y,I2526,TRUE,_xll.ohTrigger(RecalcTrigger,Trigger1Y)),NA())</f>
        <v>9.0819598854174899E-3</v>
      </c>
    </row>
    <row r="2527" spans="2:17" x14ac:dyDescent="0.2">
      <c r="B2527" s="39" t="s">
        <v>42</v>
      </c>
      <c r="D2527" s="42">
        <f>_xll.qlCalendarAdvance(Calendar,$D2526,B2527,"f",FALSE)</f>
        <v>57312</v>
      </c>
      <c r="E2527" s="177">
        <f>_xll.qlInterestRateIndexValueDate(IndexON,D2527)</f>
        <v>57312</v>
      </c>
      <c r="F2527" s="193">
        <f>IFERROR(_xll.qlIndexFixing(IndexON,D2527,TRUE,_xll.ohTrigger(RecalcTrigger,TriggerON)),NA())</f>
        <v>8.5656485886609346E-3</v>
      </c>
      <c r="H2527" s="42">
        <f>_xll.qlCalendarAdvance(Calendar,$H2526,B2527,"f",FALSE)</f>
        <v>57312</v>
      </c>
      <c r="I2527" s="177">
        <f>_xll.qlInterestRateIndexValueDate(Index1M,$H2527)</f>
        <v>57314</v>
      </c>
      <c r="J2527" s="182">
        <f>IFERROR(_xll.qlIndexFixing(Index1M,$H2527,TRUE,_xll.ohTrigger(RecalcTrigger,Trigger1M)),NA())</f>
        <v>8.5461104909639683E-3</v>
      </c>
      <c r="K2527" s="44">
        <f>IFERROR(_xll.qlIndexFixing(Index3M,H2527,TRUE,_xll.ohTrigger(RecalcTrigger,Trigger3M)),NA())</f>
        <v>8.7556688228822566E-3</v>
      </c>
      <c r="L2527" s="44">
        <f>IFERROR(_xll.qlIndexFixing(Index6M,$H2527,TRUE,_xll.ohTrigger(RecalcTrigger,Trigger6M)),NA())</f>
        <v>8.8535903618282858E-3</v>
      </c>
      <c r="M2527" s="183">
        <f>IFERROR(_xll.qlIndexFixing(Index1Y,$H2527,TRUE,_xll.ohTrigger(RecalcTrigger,Trigger1Y)),NA())</f>
        <v>8.8924285960157289E-3</v>
      </c>
      <c r="N2527" s="182">
        <f>IFERROR(_xll.qlIndexFixing(ONIndex1M,I2527,TRUE,_xll.ohTrigger(RecalcTrigger,Trigger1M)),NA())</f>
        <v>8.5565966250822356E-3</v>
      </c>
      <c r="O2527" s="44">
        <f>IFERROR(_xll.qlIndexFixing(ONIndex3M,I2527,TRUE,_xll.ohTrigger(RecalcTrigger,Trigger3M)),NA())</f>
        <v>8.7987728536731424E-3</v>
      </c>
      <c r="P2527" s="44">
        <f>IFERROR(_xll.qlIndexFixing(ONIndex6M,I2527,TRUE,_xll.ohTrigger(RecalcTrigger,Trigger6M)),NA())</f>
        <v>8.9607260884960738E-3</v>
      </c>
      <c r="Q2527" s="183">
        <f>IFERROR(_xll.qlIndexFixing(ONIndex1Y,I2527,TRUE,_xll.ohTrigger(RecalcTrigger,Trigger1Y)),NA())</f>
        <v>9.0729213129669972E-3</v>
      </c>
    </row>
    <row r="2528" spans="2:17" x14ac:dyDescent="0.2">
      <c r="B2528" s="39" t="s">
        <v>42</v>
      </c>
      <c r="D2528" s="42">
        <f>_xll.qlCalendarAdvance(Calendar,$D2527,B2528,"f",FALSE)</f>
        <v>57319</v>
      </c>
      <c r="E2528" s="177">
        <f>_xll.qlInterestRateIndexValueDate(IndexON,D2528)</f>
        <v>57319</v>
      </c>
      <c r="F2528" s="193">
        <f>IFERROR(_xll.qlIndexFixing(IndexON,D2528,TRUE,_xll.ohTrigger(RecalcTrigger,TriggerON)),NA())</f>
        <v>8.5565058689596185E-3</v>
      </c>
      <c r="H2528" s="42">
        <f>_xll.qlCalendarAdvance(Calendar,$H2527,B2528,"f",FALSE)</f>
        <v>57319</v>
      </c>
      <c r="I2528" s="177">
        <f>_xll.qlInterestRateIndexValueDate(Index1M,$H2528)</f>
        <v>57321</v>
      </c>
      <c r="J2528" s="182">
        <f>IFERROR(_xll.qlIndexFixing(Index1M,$H2528,TRUE,_xll.ohTrigger(RecalcTrigger,Trigger1M)),NA())</f>
        <v>8.535104401124205E-3</v>
      </c>
      <c r="K2528" s="44">
        <f>IFERROR(_xll.qlIndexFixing(Index3M,H2528,TRUE,_xll.ohTrigger(RecalcTrigger,Trigger3M)),NA())</f>
        <v>8.7466097266890586E-3</v>
      </c>
      <c r="L2528" s="44">
        <f>IFERROR(_xll.qlIndexFixing(Index6M,$H2528,TRUE,_xll.ohTrigger(RecalcTrigger,Trigger6M)),NA())</f>
        <v>8.8433763899687795E-3</v>
      </c>
      <c r="M2528" s="183">
        <f>IFERROR(_xll.qlIndexFixing(Index1Y,$H2528,TRUE,_xll.ohTrigger(RecalcTrigger,Trigger1Y)),NA())</f>
        <v>8.8838854499246802E-3</v>
      </c>
      <c r="N2528" s="182">
        <f>IFERROR(_xll.qlIndexFixing(ONIndex1M,I2528,TRUE,_xll.ohTrigger(RecalcTrigger,Trigger1M)),NA())</f>
        <v>8.5472539894571042E-3</v>
      </c>
      <c r="O2528" s="44">
        <f>IFERROR(_xll.qlIndexFixing(ONIndex3M,I2528,TRUE,_xll.ohTrigger(RecalcTrigger,Trigger3M)),NA())</f>
        <v>8.7896129904851961E-3</v>
      </c>
      <c r="P2528" s="44">
        <f>IFERROR(_xll.qlIndexFixing(ONIndex6M,I2528,TRUE,_xll.ohTrigger(RecalcTrigger,Trigger6M)),NA())</f>
        <v>8.9503042539007538E-3</v>
      </c>
      <c r="Q2528" s="183">
        <f>IFERROR(_xll.qlIndexFixing(ONIndex1Y,I2528,TRUE,_xll.ohTrigger(RecalcTrigger,Trigger1Y)),NA())</f>
        <v>9.063903444275212E-3</v>
      </c>
    </row>
    <row r="2529" spans="2:17" x14ac:dyDescent="0.2">
      <c r="B2529" s="39" t="s">
        <v>42</v>
      </c>
      <c r="D2529" s="42">
        <f>_xll.qlCalendarAdvance(Calendar,$D2528,B2529,"f",FALSE)</f>
        <v>57326</v>
      </c>
      <c r="E2529" s="177">
        <f>_xll.qlInterestRateIndexValueDate(IndexON,D2529)</f>
        <v>57326</v>
      </c>
      <c r="F2529" s="193">
        <f>IFERROR(_xll.qlIndexFixing(IndexON,D2529,TRUE,_xll.ohTrigger(RecalcTrigger,TriggerON)),NA())</f>
        <v>8.5473840244798538E-3</v>
      </c>
      <c r="H2529" s="42">
        <f>_xll.qlCalendarAdvance(Calendar,$H2528,B2529,"f",FALSE)</f>
        <v>57326</v>
      </c>
      <c r="I2529" s="177">
        <f>_xll.qlInterestRateIndexValueDate(Index1M,$H2529)</f>
        <v>57328</v>
      </c>
      <c r="J2529" s="182">
        <f>IFERROR(_xll.qlIndexFixing(Index1M,$H2529,TRUE,_xll.ohTrigger(RecalcTrigger,Trigger1M)),NA())</f>
        <v>8.525810715787896E-3</v>
      </c>
      <c r="K2529" s="44">
        <f>IFERROR(_xll.qlIndexFixing(Index3M,H2529,TRUE,_xll.ohTrigger(RecalcTrigger,Trigger3M)),NA())</f>
        <v>8.7375716156712357E-3</v>
      </c>
      <c r="L2529" s="44">
        <f>IFERROR(_xll.qlIndexFixing(Index6M,$H2529,TRUE,_xll.ohTrigger(RecalcTrigger,Trigger6M)),NA())</f>
        <v>8.8331832982723683E-3</v>
      </c>
      <c r="M2529" s="183">
        <f>IFERROR(_xll.qlIndexFixing(Index1Y,$H2529,TRUE,_xll.ohTrigger(RecalcTrigger,Trigger1Y)),NA())</f>
        <v>8.8753647115297138E-3</v>
      </c>
      <c r="N2529" s="182">
        <f>IFERROR(_xll.qlIndexFixing(ONIndex1M,I2529,TRUE,_xll.ohTrigger(RecalcTrigger,Trigger1M)),NA())</f>
        <v>8.5379323898848725E-3</v>
      </c>
      <c r="O2529" s="44">
        <f>IFERROR(_xll.qlIndexFixing(ONIndex3M,I2529,TRUE,_xll.ohTrigger(RecalcTrigger,Trigger3M)),NA())</f>
        <v>8.7804737237018315E-3</v>
      </c>
      <c r="P2529" s="44">
        <f>IFERROR(_xll.qlIndexFixing(ONIndex6M,I2529,TRUE,_xll.ohTrigger(RecalcTrigger,Trigger6M)),NA())</f>
        <v>8.9399024424885454E-3</v>
      </c>
      <c r="Q2529" s="183">
        <f>IFERROR(_xll.qlIndexFixing(ONIndex1Y,I2529,TRUE,_xll.ohTrigger(RecalcTrigger,Trigger1Y)),NA())</f>
        <v>9.0549063333789093E-3</v>
      </c>
    </row>
    <row r="2530" spans="2:17" x14ac:dyDescent="0.2">
      <c r="B2530" s="39" t="s">
        <v>42</v>
      </c>
      <c r="D2530" s="42">
        <f>_xll.qlCalendarAdvance(Calendar,$D2529,B2530,"f",FALSE)</f>
        <v>57333</v>
      </c>
      <c r="E2530" s="177">
        <f>_xll.qlInterestRateIndexValueDate(IndexON,D2530)</f>
        <v>57333</v>
      </c>
      <c r="F2530" s="193">
        <f>IFERROR(_xll.qlIndexFixing(IndexON,D2530,TRUE,_xll.ohTrigger(RecalcTrigger,TriggerON)),NA())</f>
        <v>8.5382831119762415E-3</v>
      </c>
      <c r="H2530" s="42">
        <f>_xll.qlCalendarAdvance(Calendar,$H2529,B2530,"f",FALSE)</f>
        <v>57333</v>
      </c>
      <c r="I2530" s="177">
        <f>_xll.qlInterestRateIndexValueDate(Index1M,$H2530)</f>
        <v>57335</v>
      </c>
      <c r="J2530" s="182">
        <f>IFERROR(_xll.qlIndexFixing(Index1M,$H2530,TRUE,_xll.ohTrigger(RecalcTrigger,Trigger1M)),NA())</f>
        <v>8.5165382431232062E-3</v>
      </c>
      <c r="K2530" s="44">
        <f>IFERROR(_xll.qlIndexFixing(Index3M,H2530,TRUE,_xll.ohTrigger(RecalcTrigger,Trigger3M)),NA())</f>
        <v>8.7285545456854408E-3</v>
      </c>
      <c r="L2530" s="44">
        <f>IFERROR(_xll.qlIndexFixing(Index6M,$H2530,TRUE,_xll.ohTrigger(RecalcTrigger,Trigger6M)),NA())</f>
        <v>8.8230111443422018E-3</v>
      </c>
      <c r="M2530" s="183">
        <f>IFERROR(_xll.qlIndexFixing(Index1Y,$H2530,TRUE,_xll.ohTrigger(RecalcTrigger,Trigger1Y)),NA())</f>
        <v>8.8668664349357135E-3</v>
      </c>
      <c r="N2530" s="182">
        <f>IFERROR(_xll.qlIndexFixing(ONIndex1M,I2530,TRUE,_xll.ohTrigger(RecalcTrigger,Trigger1M)),NA())</f>
        <v>8.5259784797830918E-3</v>
      </c>
      <c r="O2530" s="44">
        <f>IFERROR(_xll.qlIndexFixing(ONIndex3M,I2530,TRUE,_xll.ohTrigger(RecalcTrigger,Trigger3M)),NA())</f>
        <v>8.7687535920366599E-3</v>
      </c>
      <c r="P2530" s="44">
        <f>IFERROR(_xll.qlIndexFixing(ONIndex6M,I2530,TRUE,_xll.ohTrigger(RecalcTrigger,Trigger6M)),NA())</f>
        <v>8.9265581998176913E-3</v>
      </c>
      <c r="Q2530" s="183">
        <f>IFERROR(_xll.qlIndexFixing(ONIndex1Y,I2530,TRUE,_xll.ohTrigger(RecalcTrigger,Trigger1Y)),NA())</f>
        <v>9.0433692080438277E-3</v>
      </c>
    </row>
    <row r="2531" spans="2:17" x14ac:dyDescent="0.2">
      <c r="B2531" s="39" t="s">
        <v>42</v>
      </c>
      <c r="D2531" s="42">
        <f>_xll.qlCalendarAdvance(Calendar,$D2530,B2531,"f",FALSE)</f>
        <v>57341</v>
      </c>
      <c r="E2531" s="177">
        <f>_xll.qlInterestRateIndexValueDate(IndexON,D2531)</f>
        <v>57341</v>
      </c>
      <c r="F2531" s="193">
        <f>IFERROR(_xll.qlIndexFixing(IndexON,D2531,TRUE,_xll.ohTrigger(RecalcTrigger,TriggerON)),NA())</f>
        <v>8.5279077739475184E-3</v>
      </c>
      <c r="H2531" s="42">
        <f>_xll.qlCalendarAdvance(Calendar,$H2530,B2531,"f",FALSE)</f>
        <v>57341</v>
      </c>
      <c r="I2531" s="177">
        <f>_xll.qlInterestRateIndexValueDate(Index1M,$H2531)</f>
        <v>57343</v>
      </c>
      <c r="J2531" s="182">
        <f>IFERROR(_xll.qlIndexFixing(Index1M,$H2531,TRUE,_xll.ohTrigger(RecalcTrigger,Trigger1M)),NA())</f>
        <v>8.5054090410853125E-3</v>
      </c>
      <c r="K2531" s="44">
        <f>IFERROR(_xll.qlIndexFixing(Index3M,H2531,TRUE,_xll.ohTrigger(RecalcTrigger,Trigger3M)),NA())</f>
        <v>8.7177423444923883E-3</v>
      </c>
      <c r="L2531" s="44">
        <f>IFERROR(_xll.qlIndexFixing(Index6M,$H2531,TRUE,_xll.ohTrigger(RecalcTrigger,Trigger6M)),NA())</f>
        <v>8.8114115375378908E-3</v>
      </c>
      <c r="M2531" s="183">
        <f>IFERROR(_xll.qlIndexFixing(Index1Y,$H2531,TRUE,_xll.ohTrigger(RecalcTrigger,Trigger1Y)),NA())</f>
        <v>8.8562184106649629E-3</v>
      </c>
      <c r="N2531" s="182">
        <f>IFERROR(_xll.qlIndexFixing(ONIndex1M,I2531,TRUE,_xll.ohTrigger(RecalcTrigger,Trigger1M)),NA())</f>
        <v>8.5167051809342809E-3</v>
      </c>
      <c r="O2531" s="44">
        <f>IFERROR(_xll.qlIndexFixing(ONIndex3M,I2531,TRUE,_xll.ohTrigger(RecalcTrigger,Trigger3M)),NA())</f>
        <v>8.759661612707248E-3</v>
      </c>
      <c r="P2531" s="44">
        <f>IFERROR(_xll.qlIndexFixing(ONIndex6M,I2531,TRUE,_xll.ohTrigger(RecalcTrigger,Trigger6M)),NA())</f>
        <v>8.9162023724220774E-3</v>
      </c>
      <c r="Q2531" s="183">
        <f>IFERROR(_xll.qlIndexFixing(ONIndex1Y,I2531,TRUE,_xll.ohTrigger(RecalcTrigger,Trigger1Y)),NA())</f>
        <v>9.0344197472713716E-3</v>
      </c>
    </row>
    <row r="2532" spans="2:17" x14ac:dyDescent="0.2">
      <c r="B2532" s="39" t="s">
        <v>42</v>
      </c>
      <c r="D2532" s="42">
        <f>_xll.qlCalendarAdvance(Calendar,$D2531,B2532,"f",FALSE)</f>
        <v>57348</v>
      </c>
      <c r="E2532" s="177">
        <f>_xll.qlInterestRateIndexValueDate(IndexON,D2532)</f>
        <v>57348</v>
      </c>
      <c r="F2532" s="193">
        <f>IFERROR(_xll.qlIndexFixing(IndexON,D2532,TRUE,_xll.ohTrigger(RecalcTrigger,TriggerON)),NA())</f>
        <v>8.5188519091694559E-3</v>
      </c>
      <c r="H2532" s="42">
        <f>_xll.qlCalendarAdvance(Calendar,$H2531,B2532,"f",FALSE)</f>
        <v>57348</v>
      </c>
      <c r="I2532" s="177">
        <f>_xll.qlInterestRateIndexValueDate(Index1M,$H2532)</f>
        <v>57350</v>
      </c>
      <c r="J2532" s="182">
        <f>IFERROR(_xll.qlIndexFixing(Index1M,$H2532,TRUE,_xll.ohTrigger(RecalcTrigger,Trigger1M)),NA())</f>
        <v>8.4972973041215344E-3</v>
      </c>
      <c r="K2532" s="44">
        <f>IFERROR(_xll.qlIndexFixing(Index3M,H2532,TRUE,_xll.ohTrigger(RecalcTrigger,Trigger3M)),NA())</f>
        <v>8.7093033650651464E-3</v>
      </c>
      <c r="L2532" s="44">
        <f>IFERROR(_xll.qlIndexFixing(Index6M,$H2532,TRUE,_xll.ohTrigger(RecalcTrigger,Trigger6M)),NA())</f>
        <v>8.801893162365234E-3</v>
      </c>
      <c r="M2532" s="183">
        <f>IFERROR(_xll.qlIndexFixing(Index1Y,$H2532,TRUE,_xll.ohTrigger(RecalcTrigger,Trigger1Y)),NA())</f>
        <v>8.8477713327926918E-3</v>
      </c>
      <c r="N2532" s="182">
        <f>IFERROR(_xll.qlIndexFixing(ONIndex1M,I2532,TRUE,_xll.ohTrigger(RecalcTrigger,Trigger1M)),NA())</f>
        <v>8.5087735317568303E-3</v>
      </c>
      <c r="O2532" s="44">
        <f>IFERROR(_xll.qlIndexFixing(ONIndex3M,I2532,TRUE,_xll.ohTrigger(RecalcTrigger,Trigger3M)),NA())</f>
        <v>8.7518850246137703E-3</v>
      </c>
      <c r="P2532" s="44">
        <f>IFERROR(_xll.qlIndexFixing(ONIndex6M,I2532,TRUE,_xll.ohTrigger(RecalcTrigger,Trigger6M)),NA())</f>
        <v>8.907342034518706E-3</v>
      </c>
      <c r="Q2532" s="183">
        <f>IFERROR(_xll.qlIndexFixing(ONIndex1Y,I2532,TRUE,_xll.ohTrigger(RecalcTrigger,Trigger1Y)),NA())</f>
        <v>9.0267654421616328E-3</v>
      </c>
    </row>
    <row r="2533" spans="2:17" x14ac:dyDescent="0.2">
      <c r="B2533" s="39" t="s">
        <v>42</v>
      </c>
      <c r="D2533" s="42">
        <f>_xll.qlCalendarAdvance(Calendar,$D2532,B2533,"f",FALSE)</f>
        <v>57355</v>
      </c>
      <c r="E2533" s="177">
        <f>_xll.qlInterestRateIndexValueDate(IndexON,D2533)</f>
        <v>57355</v>
      </c>
      <c r="F2533" s="193">
        <f>IFERROR(_xll.qlIndexFixing(IndexON,D2533,TRUE,_xll.ohTrigger(RecalcTrigger,TriggerON)),NA())</f>
        <v>8.509817156623356E-3</v>
      </c>
      <c r="H2533" s="42">
        <f>_xll.qlCalendarAdvance(Calendar,$H2532,B2533,"f",FALSE)</f>
        <v>57355</v>
      </c>
      <c r="I2533" s="177">
        <f>_xll.qlInterestRateIndexValueDate(Index1M,$H2533)</f>
        <v>57357</v>
      </c>
      <c r="J2533" s="182">
        <f>IFERROR(_xll.qlIndexFixing(Index1M,$H2533,TRUE,_xll.ohTrigger(RecalcTrigger,Trigger1M)),NA())</f>
        <v>8.4880905621926989E-3</v>
      </c>
      <c r="K2533" s="44">
        <f>IFERROR(_xll.qlIndexFixing(Index3M,H2533,TRUE,_xll.ohTrigger(RecalcTrigger,Trigger3M)),NA())</f>
        <v>8.7003527876854392E-3</v>
      </c>
      <c r="L2533" s="44">
        <f>IFERROR(_xll.qlIndexFixing(Index6M,$H2533,TRUE,_xll.ohTrigger(RecalcTrigger,Trigger6M)),NA())</f>
        <v>8.7917859060374377E-3</v>
      </c>
      <c r="M2533" s="183">
        <f>IFERROR(_xll.qlIndexFixing(Index1Y,$H2533,TRUE,_xll.ohTrigger(RecalcTrigger,Trigger1Y)),NA())</f>
        <v>8.8393468959911282E-3</v>
      </c>
      <c r="N2533" s="182">
        <f>IFERROR(_xll.qlIndexFixing(ONIndex1M,I2533,TRUE,_xll.ohTrigger(RecalcTrigger,Trigger1M)),NA())</f>
        <v>8.4995397008569284E-3</v>
      </c>
      <c r="O2533" s="44">
        <f>IFERROR(_xll.qlIndexFixing(ONIndex3M,I2533,TRUE,_xll.ohTrigger(RecalcTrigger,Trigger3M)),NA())</f>
        <v>8.7428316813387141E-3</v>
      </c>
      <c r="P2533" s="44">
        <f>IFERROR(_xll.qlIndexFixing(ONIndex6M,I2533,TRUE,_xll.ohTrigger(RecalcTrigger,Trigger6M)),NA())</f>
        <v>8.8970237909791194E-3</v>
      </c>
      <c r="Q2533" s="183">
        <f>IFERROR(_xll.qlIndexFixing(ONIndex1Y,I2533,TRUE,_xll.ohTrigger(RecalcTrigger,Trigger1Y)),NA())</f>
        <v>9.0178549056130208E-3</v>
      </c>
    </row>
    <row r="2534" spans="2:17" x14ac:dyDescent="0.2">
      <c r="B2534" s="39" t="s">
        <v>42</v>
      </c>
      <c r="D2534" s="42">
        <f>_xll.qlCalendarAdvance(Calendar,$D2533,B2534,"f",FALSE)</f>
        <v>57362</v>
      </c>
      <c r="E2534" s="177">
        <f>_xll.qlInterestRateIndexValueDate(IndexON,D2534)</f>
        <v>57362</v>
      </c>
      <c r="F2534" s="193">
        <f>IFERROR(_xll.qlIndexFixing(IndexON,D2534,TRUE,_xll.ohTrigger(RecalcTrigger,TriggerON)),NA())</f>
        <v>8.5008035735434362E-3</v>
      </c>
      <c r="H2534" s="42">
        <f>_xll.qlCalendarAdvance(Calendar,$H2533,B2534,"f",FALSE)</f>
        <v>57362</v>
      </c>
      <c r="I2534" s="177">
        <f>_xll.qlInterestRateIndexValueDate(Index1M,$H2534)</f>
        <v>57364</v>
      </c>
      <c r="J2534" s="182">
        <f>IFERROR(_xll.qlIndexFixing(Index1M,$H2534,TRUE,_xll.ohTrigger(RecalcTrigger,Trigger1M)),NA())</f>
        <v>8.4789052689080158E-3</v>
      </c>
      <c r="K2534" s="44">
        <f>IFERROR(_xll.qlIndexFixing(Index3M,H2534,TRUE,_xll.ohTrigger(RecalcTrigger,Trigger3M)),NA())</f>
        <v>8.691423482747318E-3</v>
      </c>
      <c r="L2534" s="44">
        <f>IFERROR(_xll.qlIndexFixing(Index6M,$H2534,TRUE,_xll.ohTrigger(RecalcTrigger,Trigger6M)),NA())</f>
        <v>8.7816998211985124E-3</v>
      </c>
      <c r="M2534" s="183">
        <f>IFERROR(_xll.qlIndexFixing(Index1Y,$H2534,TRUE,_xll.ohTrigger(RecalcTrigger,Trigger1Y)),NA())</f>
        <v>8.8309451543630447E-3</v>
      </c>
      <c r="N2534" s="182">
        <f>IFERROR(_xll.qlIndexFixing(ONIndex1M,I2534,TRUE,_xll.ohTrigger(RecalcTrigger,Trigger1M)),NA())</f>
        <v>8.4903272049707823E-3</v>
      </c>
      <c r="O2534" s="44">
        <f>IFERROR(_xll.qlIndexFixing(ONIndex3M,I2534,TRUE,_xll.ohTrigger(RecalcTrigger,Trigger3M)),NA())</f>
        <v>8.7337992218383675E-3</v>
      </c>
      <c r="P2534" s="44">
        <f>IFERROR(_xll.qlIndexFixing(ONIndex6M,I2534,TRUE,_xll.ohTrigger(RecalcTrigger,Trigger6M)),NA())</f>
        <v>8.8867258671854188E-3</v>
      </c>
      <c r="Q2534" s="183">
        <f>IFERROR(_xll.qlIndexFixing(ONIndex1Y,I2534,TRUE,_xll.ohTrigger(RecalcTrigger,Trigger1Y)),NA())</f>
        <v>9.0089654056768609E-3</v>
      </c>
    </row>
    <row r="2535" spans="2:17" x14ac:dyDescent="0.2">
      <c r="B2535" s="39" t="s">
        <v>42</v>
      </c>
      <c r="D2535" s="42">
        <f>_xll.qlCalendarAdvance(Calendar,$D2534,B2535,"f",FALSE)</f>
        <v>57369</v>
      </c>
      <c r="E2535" s="177">
        <f>_xll.qlInterestRateIndexValueDate(IndexON,D2535)</f>
        <v>57369</v>
      </c>
      <c r="F2535" s="193">
        <f>IFERROR(_xll.qlIndexFixing(IndexON,D2535,TRUE,_xll.ohTrigger(RecalcTrigger,TriggerON)),NA())</f>
        <v>8.4918112174037219E-3</v>
      </c>
      <c r="H2535" s="42">
        <f>_xll.qlCalendarAdvance(Calendar,$H2534,B2535,"f",FALSE)</f>
        <v>57369</v>
      </c>
      <c r="I2535" s="177">
        <f>_xll.qlInterestRateIndexValueDate(Index1M,$H2535)</f>
        <v>57371</v>
      </c>
      <c r="J2535" s="182">
        <f>IFERROR(_xll.qlIndexFixing(Index1M,$H2535,TRUE,_xll.ohTrigger(RecalcTrigger,Trigger1M)),NA())</f>
        <v>8.4697414824067806E-3</v>
      </c>
      <c r="K2535" s="44">
        <f>IFERROR(_xll.qlIndexFixing(Index3M,H2535,TRUE,_xll.ohTrigger(RecalcTrigger,Trigger3M)),NA())</f>
        <v>8.6825155061092119E-3</v>
      </c>
      <c r="L2535" s="44">
        <f>IFERROR(_xll.qlIndexFixing(Index6M,$H2535,TRUE,_xll.ohTrigger(RecalcTrigger,Trigger6M)),NA())</f>
        <v>8.7716349654501178E-3</v>
      </c>
      <c r="M2535" s="183">
        <f>IFERROR(_xll.qlIndexFixing(Index1Y,$H2535,TRUE,_xll.ohTrigger(RecalcTrigger,Trigger1Y)),NA())</f>
        <v>8.8225661620109919E-3</v>
      </c>
      <c r="N2535" s="182">
        <f>IFERROR(_xll.qlIndexFixing(ONIndex1M,I2535,TRUE,_xll.ohTrigger(RecalcTrigger,Trigger1M)),NA())</f>
        <v>8.481136102371778E-3</v>
      </c>
      <c r="O2535" s="44">
        <f>IFERROR(_xll.qlIndexFixing(ONIndex3M,I2535,TRUE,_xll.ohTrigger(RecalcTrigger,Trigger3M)),NA())</f>
        <v>8.7247877019880349E-3</v>
      </c>
      <c r="P2535" s="44">
        <f>IFERROR(_xll.qlIndexFixing(ONIndex6M,I2535,TRUE,_xll.ohTrigger(RecalcTrigger,Trigger6M)),NA())</f>
        <v>8.8764483210113099E-3</v>
      </c>
      <c r="Q2535" s="183">
        <f>IFERROR(_xll.qlIndexFixing(ONIndex1Y,I2535,TRUE,_xll.ohTrigger(RecalcTrigger,Trigger1Y)),NA())</f>
        <v>9.0000969964698641E-3</v>
      </c>
    </row>
    <row r="2536" spans="2:17" x14ac:dyDescent="0.2">
      <c r="B2536" s="39" t="s">
        <v>42</v>
      </c>
      <c r="D2536" s="42">
        <f>_xll.qlCalendarAdvance(Calendar,$D2535,B2536,"f",FALSE)</f>
        <v>57376</v>
      </c>
      <c r="E2536" s="177">
        <f>_xll.qlInterestRateIndexValueDate(IndexON,D2536)</f>
        <v>57376</v>
      </c>
      <c r="F2536" s="193">
        <f>IFERROR(_xll.qlIndexFixing(IndexON,D2536,TRUE,_xll.ohTrigger(RecalcTrigger,TriggerON)),NA())</f>
        <v>8.4828401453584945E-3</v>
      </c>
      <c r="H2536" s="42">
        <f>_xll.qlCalendarAdvance(Calendar,$H2535,B2536,"f",FALSE)</f>
        <v>57376</v>
      </c>
      <c r="I2536" s="177">
        <f>_xll.qlInterestRateIndexValueDate(Index1M,$H2536)</f>
        <v>57378</v>
      </c>
      <c r="J2536" s="182">
        <f>IFERROR(_xll.qlIndexFixing(Index1M,$H2536,TRUE,_xll.ohTrigger(RecalcTrigger,Trigger1M)),NA())</f>
        <v>8.4622549228833121E-3</v>
      </c>
      <c r="K2536" s="44">
        <f>IFERROR(_xll.qlIndexFixing(Index3M,H2536,TRUE,_xll.ohTrigger(RecalcTrigger,Trigger3M)),NA())</f>
        <v>8.6741552725047664E-3</v>
      </c>
      <c r="L2536" s="44">
        <f>IFERROR(_xll.qlIndexFixing(Index6M,$H2536,TRUE,_xll.ohTrigger(RecalcTrigger,Trigger6M)),NA())</f>
        <v>8.7615913963903762E-3</v>
      </c>
      <c r="M2536" s="183">
        <f>IFERROR(_xll.qlIndexFixing(Index1Y,$H2536,TRUE,_xll.ohTrigger(RecalcTrigger,Trigger1Y)),NA())</f>
        <v>8.8142099730373086E-3</v>
      </c>
      <c r="N2536" s="182">
        <f>IFERROR(_xll.qlIndexFixing(ONIndex1M,I2536,TRUE,_xll.ohTrigger(RecalcTrigger,Trigger1M)),NA())</f>
        <v>8.4719664511734294E-3</v>
      </c>
      <c r="O2536" s="44">
        <f>IFERROR(_xll.qlIndexFixing(ONIndex3M,I2536,TRUE,_xll.ohTrigger(RecalcTrigger,Trigger3M)),NA())</f>
        <v>8.7157971777429566E-3</v>
      </c>
      <c r="P2536" s="44">
        <f>IFERROR(_xll.qlIndexFixing(ONIndex6M,I2536,TRUE,_xll.ohTrigger(RecalcTrigger,Trigger6M)),NA())</f>
        <v>8.8661912100107543E-3</v>
      </c>
      <c r="Q2536" s="183">
        <f>IFERROR(_xll.qlIndexFixing(ONIndex1Y,I2536,TRUE,_xll.ohTrigger(RecalcTrigger,Trigger1Y)),NA())</f>
        <v>8.9912497322686136E-3</v>
      </c>
    </row>
    <row r="2537" spans="2:17" x14ac:dyDescent="0.2">
      <c r="B2537" s="39" t="s">
        <v>42</v>
      </c>
      <c r="D2537" s="42">
        <f>_xll.qlCalendarAdvance(Calendar,$D2536,B2537,"f",FALSE)</f>
        <v>57383</v>
      </c>
      <c r="E2537" s="177">
        <f>_xll.qlInterestRateIndexValueDate(IndexON,D2537)</f>
        <v>57383</v>
      </c>
      <c r="F2537" s="193">
        <f>IFERROR(_xll.qlIndexFixing(IndexON,D2537,TRUE,_xll.ohTrigger(RecalcTrigger,TriggerON)),NA())</f>
        <v>8.4738904147219074E-3</v>
      </c>
      <c r="H2537" s="42">
        <f>_xll.qlCalendarAdvance(Calendar,$H2536,B2537,"f",FALSE)</f>
        <v>57383</v>
      </c>
      <c r="I2537" s="177">
        <f>_xll.qlInterestRateIndexValueDate(Index1M,$H2537)</f>
        <v>57385</v>
      </c>
      <c r="J2537" s="182">
        <f>IFERROR(_xll.qlIndexFixing(Index1M,$H2537,TRUE,_xll.ohTrigger(RecalcTrigger,Trigger1M)),NA())</f>
        <v>8.4531303201213735E-3</v>
      </c>
      <c r="K2537" s="44">
        <f>IFERROR(_xll.qlIndexFixing(Index3M,H2537,TRUE,_xll.ohTrigger(RecalcTrigger,Trigger3M)),NA())</f>
        <v>8.6652887915378094E-3</v>
      </c>
      <c r="L2537" s="44">
        <f>IFERROR(_xll.qlIndexFixing(Index6M,$H2537,TRUE,_xll.ohTrigger(RecalcTrigger,Trigger6M)),NA())</f>
        <v>8.751569171621832E-3</v>
      </c>
      <c r="M2537" s="183">
        <f>IFERROR(_xll.qlIndexFixing(Index1Y,$H2537,TRUE,_xll.ohTrigger(RecalcTrigger,Trigger1Y)),NA())</f>
        <v>8.8058766415441102E-3</v>
      </c>
      <c r="N2537" s="182">
        <f>IFERROR(_xll.qlIndexFixing(ONIndex1M,I2537,TRUE,_xll.ohTrigger(RecalcTrigger,Trigger1M)),NA())</f>
        <v>8.4628183094892506E-3</v>
      </c>
      <c r="O2537" s="44">
        <f>IFERROR(_xll.qlIndexFixing(ONIndex3M,I2537,TRUE,_xll.ohTrigger(RecalcTrigger,Trigger3M)),NA())</f>
        <v>8.7068277049784371E-3</v>
      </c>
      <c r="P2537" s="44">
        <f>IFERROR(_xll.qlIndexFixing(ONIndex6M,I2537,TRUE,_xll.ohTrigger(RecalcTrigger,Trigger6M)),NA())</f>
        <v>8.8559545918975857E-3</v>
      </c>
      <c r="Q2537" s="183">
        <f>IFERROR(_xll.qlIndexFixing(ONIndex1Y,I2537,TRUE,_xll.ohTrigger(RecalcTrigger,Trigger1Y)),NA())</f>
        <v>8.9824236672697566E-3</v>
      </c>
    </row>
    <row r="2538" spans="2:17" x14ac:dyDescent="0.2">
      <c r="B2538" s="39" t="s">
        <v>42</v>
      </c>
      <c r="D2538" s="42">
        <f>_xll.qlCalendarAdvance(Calendar,$D2537,B2538,"f",FALSE)</f>
        <v>57390</v>
      </c>
      <c r="E2538" s="177">
        <f>_xll.qlInterestRateIndexValueDate(IndexON,D2538)</f>
        <v>57390</v>
      </c>
      <c r="F2538" s="193">
        <f>IFERROR(_xll.qlIndexFixing(IndexON,D2538,TRUE,_xll.ohTrigger(RecalcTrigger,TriggerON)),NA())</f>
        <v>8.464962082728178E-3</v>
      </c>
      <c r="H2538" s="42">
        <f>_xll.qlCalendarAdvance(Calendar,$H2537,B2538,"f",FALSE)</f>
        <v>57390</v>
      </c>
      <c r="I2538" s="177">
        <f>_xll.qlInterestRateIndexValueDate(Index1M,$H2538)</f>
        <v>57392</v>
      </c>
      <c r="J2538" s="182">
        <f>IFERROR(_xll.qlIndexFixing(Index1M,$H2538,TRUE,_xll.ohTrigger(RecalcTrigger,Trigger1M)),NA())</f>
        <v>8.4440273838908599E-3</v>
      </c>
      <c r="K2538" s="44">
        <f>IFERROR(_xll.qlIndexFixing(Index3M,H2538,TRUE,_xll.ohTrigger(RecalcTrigger,Trigger3M)),NA())</f>
        <v>8.6564438017185906E-3</v>
      </c>
      <c r="L2538" s="44">
        <f>IFERROR(_xll.qlIndexFixing(Index6M,$H2538,TRUE,_xll.ohTrigger(RecalcTrigger,Trigger6M)),NA())</f>
        <v>8.7415683487421687E-3</v>
      </c>
      <c r="M2538" s="183">
        <f>IFERROR(_xll.qlIndexFixing(Index1Y,$H2538,TRUE,_xll.ohTrigger(RecalcTrigger,Trigger1Y)),NA())</f>
        <v>8.7975662216333E-3</v>
      </c>
      <c r="N2538" s="182">
        <f>IFERROR(_xll.qlIndexFixing(ONIndex1M,I2538,TRUE,_xll.ohTrigger(RecalcTrigger,Trigger1M)),NA())</f>
        <v>8.4536917354327556E-3</v>
      </c>
      <c r="O2538" s="44">
        <f>IFERROR(_xll.qlIndexFixing(ONIndex3M,I2538,TRUE,_xll.ohTrigger(RecalcTrigger,Trigger3M)),NA())</f>
        <v>8.6978793395697807E-3</v>
      </c>
      <c r="P2538" s="44">
        <f>IFERROR(_xll.qlIndexFixing(ONIndex6M,I2538,TRUE,_xll.ohTrigger(RecalcTrigger,Trigger6M)),NA())</f>
        <v>8.8457385241458297E-3</v>
      </c>
      <c r="Q2538" s="183">
        <f>IFERROR(_xll.qlIndexFixing(ONIndex1Y,I2538,TRUE,_xll.ohTrigger(RecalcTrigger,Trigger1Y)),NA())</f>
        <v>8.9736188555900043E-3</v>
      </c>
    </row>
    <row r="2539" spans="2:17" x14ac:dyDescent="0.2">
      <c r="B2539" s="39" t="s">
        <v>42</v>
      </c>
      <c r="D2539" s="42">
        <f>_xll.qlCalendarAdvance(Calendar,$D2538,B2539,"f",FALSE)</f>
        <v>57397</v>
      </c>
      <c r="E2539" s="177">
        <f>_xll.qlInterestRateIndexValueDate(IndexON,D2539)</f>
        <v>57397</v>
      </c>
      <c r="F2539" s="193">
        <f>IFERROR(_xll.qlIndexFixing(IndexON,D2539,TRUE,_xll.ohTrigger(RecalcTrigger,TriggerON)),NA())</f>
        <v>8.4560552067713957E-3</v>
      </c>
      <c r="H2539" s="42">
        <f>_xll.qlCalendarAdvance(Calendar,$H2538,B2539,"f",FALSE)</f>
        <v>57397</v>
      </c>
      <c r="I2539" s="177">
        <f>_xll.qlInterestRateIndexValueDate(Index1M,$H2539)</f>
        <v>57399</v>
      </c>
      <c r="J2539" s="182">
        <f>IFERROR(_xll.qlIndexFixing(Index1M,$H2539,TRUE,_xll.ohTrigger(RecalcTrigger,Trigger1M)),NA())</f>
        <v>8.4349461723252708E-3</v>
      </c>
      <c r="K2539" s="44">
        <f>IFERROR(_xll.qlIndexFixing(Index3M,H2539,TRUE,_xll.ohTrigger(RecalcTrigger,Trigger3M)),NA())</f>
        <v>8.6476203588990615E-3</v>
      </c>
      <c r="L2539" s="44">
        <f>IFERROR(_xll.qlIndexFixing(Index6M,$H2539,TRUE,_xll.ohTrigger(RecalcTrigger,Trigger6M)),NA())</f>
        <v>8.7315889853495088E-3</v>
      </c>
      <c r="M2539" s="183">
        <f>IFERROR(_xll.qlIndexFixing(Index1Y,$H2539,TRUE,_xll.ohTrigger(RecalcTrigger,Trigger1Y)),NA())</f>
        <v>8.7892787674063375E-3</v>
      </c>
      <c r="N2539" s="182">
        <f>IFERROR(_xll.qlIndexFixing(ONIndex1M,I2539,TRUE,_xll.ohTrigger(RecalcTrigger,Trigger1M)),NA())</f>
        <v>8.4445867871973945E-3</v>
      </c>
      <c r="O2539" s="44">
        <f>IFERROR(_xll.qlIndexFixing(ONIndex3M,I2539,TRUE,_xll.ohTrigger(RecalcTrigger,Trigger3M)),NA())</f>
        <v>8.6889521372324197E-3</v>
      </c>
      <c r="P2539" s="44">
        <f>IFERROR(_xll.qlIndexFixing(ONIndex6M,I2539,TRUE,_xll.ohTrigger(RecalcTrigger,Trigger6M)),NA())</f>
        <v>8.8355430646291921E-3</v>
      </c>
      <c r="Q2539" s="183">
        <f>IFERROR(_xll.qlIndexFixing(ONIndex1Y,I2539,TRUE,_xll.ohTrigger(RecalcTrigger,Trigger1Y)),NA())</f>
        <v>8.9648353515059398E-3</v>
      </c>
    </row>
    <row r="2540" spans="2:17" x14ac:dyDescent="0.2">
      <c r="B2540" s="39" t="s">
        <v>42</v>
      </c>
      <c r="D2540" s="42">
        <f>_xll.qlCalendarAdvance(Calendar,$D2539,B2540,"f",FALSE)</f>
        <v>57404</v>
      </c>
      <c r="E2540" s="177">
        <f>_xll.qlInterestRateIndexValueDate(IndexON,D2540)</f>
        <v>57404</v>
      </c>
      <c r="F2540" s="193">
        <f>IFERROR(_xll.qlIndexFixing(IndexON,D2540,TRUE,_xll.ohTrigger(RecalcTrigger,TriggerON)),NA())</f>
        <v>8.4471698440058418E-3</v>
      </c>
      <c r="H2540" s="42">
        <f>_xll.qlCalendarAdvance(Calendar,$H2539,B2540,"f",FALSE)</f>
        <v>57404</v>
      </c>
      <c r="I2540" s="177">
        <f>_xll.qlInterestRateIndexValueDate(Index1M,$H2540)</f>
        <v>57406</v>
      </c>
      <c r="J2540" s="182">
        <f>IFERROR(_xll.qlIndexFixing(Index1M,$H2540,TRUE,_xll.ohTrigger(RecalcTrigger,Trigger1M)),NA())</f>
        <v>8.4242471865356074E-3</v>
      </c>
      <c r="K2540" s="44">
        <f>IFERROR(_xll.qlIndexFixing(Index3M,H2540,TRUE,_xll.ohTrigger(RecalcTrigger,Trigger3M)),NA())</f>
        <v>8.6362146395078439E-3</v>
      </c>
      <c r="L2540" s="44">
        <f>IFERROR(_xll.qlIndexFixing(Index6M,$H2540,TRUE,_xll.ohTrigger(RecalcTrigger,Trigger6M)),NA())</f>
        <v>8.7192385362289196E-3</v>
      </c>
      <c r="M2540" s="183">
        <f>IFERROR(_xll.qlIndexFixing(Index1Y,$H2540,TRUE,_xll.ohTrigger(RecalcTrigger,Trigger1Y)),NA())</f>
        <v>8.781014332964257E-3</v>
      </c>
      <c r="N2540" s="182">
        <f>IFERROR(_xll.qlIndexFixing(ONIndex1M,I2540,TRUE,_xll.ohTrigger(RecalcTrigger,Trigger1M)),NA())</f>
        <v>8.4355035228966813E-3</v>
      </c>
      <c r="O2540" s="44">
        <f>IFERROR(_xll.qlIndexFixing(ONIndex3M,I2540,TRUE,_xll.ohTrigger(RecalcTrigger,Trigger3M)),NA())</f>
        <v>8.6800461541614027E-3</v>
      </c>
      <c r="P2540" s="44">
        <f>IFERROR(_xll.qlIndexFixing(ONIndex6M,I2540,TRUE,_xll.ohTrigger(RecalcTrigger,Trigger6M)),NA())</f>
        <v>8.8253682709815706E-3</v>
      </c>
      <c r="Q2540" s="183">
        <f>IFERROR(_xll.qlIndexFixing(ONIndex1Y,I2540,TRUE,_xll.ohTrigger(RecalcTrigger,Trigger1Y)),NA())</f>
        <v>8.9560732091342743E-3</v>
      </c>
    </row>
    <row r="2541" spans="2:17" x14ac:dyDescent="0.2">
      <c r="B2541" s="39" t="s">
        <v>42</v>
      </c>
      <c r="D2541" s="42">
        <f>_xll.qlCalendarAdvance(Calendar,$D2540,B2541,"f",FALSE)</f>
        <v>57411</v>
      </c>
      <c r="E2541" s="177">
        <f>_xll.qlInterestRateIndexValueDate(IndexON,D2541)</f>
        <v>57411</v>
      </c>
      <c r="F2541" s="193">
        <f>IFERROR(_xll.qlIndexFixing(IndexON,D2541,TRUE,_xll.ohTrigger(RecalcTrigger,TriggerON)),NA())</f>
        <v>8.4383060518256059E-3</v>
      </c>
      <c r="H2541" s="42">
        <f>_xll.qlCalendarAdvance(Calendar,$H2540,B2541,"f",FALSE)</f>
        <v>57411</v>
      </c>
      <c r="I2541" s="177">
        <f>_xll.qlInterestRateIndexValueDate(Index1M,$H2541)</f>
        <v>57413</v>
      </c>
      <c r="J2541" s="182">
        <f>IFERROR(_xll.qlIndexFixing(Index1M,$H2541,TRUE,_xll.ohTrigger(RecalcTrigger,Trigger1M)),NA())</f>
        <v>8.4152136616681104E-3</v>
      </c>
      <c r="K2541" s="44">
        <f>IFERROR(_xll.qlIndexFixing(Index3M,H2541,TRUE,_xll.ohTrigger(RecalcTrigger,Trigger3M)),NA())</f>
        <v>8.6274412000163433E-3</v>
      </c>
      <c r="L2541" s="44">
        <f>IFERROR(_xll.qlIndexFixing(Index6M,$H2541,TRUE,_xll.ohTrigger(RecalcTrigger,Trigger6M)),NA())</f>
        <v>8.7093075519742973E-3</v>
      </c>
      <c r="M2541" s="183">
        <f>IFERROR(_xll.qlIndexFixing(Index1Y,$H2541,TRUE,_xll.ohTrigger(RecalcTrigger,Trigger1Y)),NA())</f>
        <v>8.7727729724085182E-3</v>
      </c>
      <c r="N2541" s="182">
        <f>IFERROR(_xll.qlIndexFixing(ONIndex1M,I2541,TRUE,_xll.ohTrigger(RecalcTrigger,Trigger1M)),NA())</f>
        <v>8.426442000804002E-3</v>
      </c>
      <c r="O2541" s="44">
        <f>IFERROR(_xll.qlIndexFixing(ONIndex3M,I2541,TRUE,_xll.ohTrigger(RecalcTrigger,Trigger3M)),NA())</f>
        <v>8.6711614459922259E-3</v>
      </c>
      <c r="P2541" s="44">
        <f>IFERROR(_xll.qlIndexFixing(ONIndex6M,I2541,TRUE,_xll.ohTrigger(RecalcTrigger,Trigger6M)),NA())</f>
        <v>8.8152142007569267E-3</v>
      </c>
      <c r="Q2541" s="183">
        <f>IFERROR(_xll.qlIndexFixing(ONIndex1Y,I2541,TRUE,_xll.ohTrigger(RecalcTrigger,Trigger1Y)),NA())</f>
        <v>8.947332482751591E-3</v>
      </c>
    </row>
    <row r="2542" spans="2:17" x14ac:dyDescent="0.2">
      <c r="B2542" s="39" t="s">
        <v>42</v>
      </c>
      <c r="D2542" s="42">
        <f>_xll.qlCalendarAdvance(Calendar,$D2541,B2542,"f",FALSE)</f>
        <v>57418</v>
      </c>
      <c r="E2542" s="177">
        <f>_xll.qlInterestRateIndexValueDate(IndexON,D2542)</f>
        <v>57418</v>
      </c>
      <c r="F2542" s="193">
        <f>IFERROR(_xll.qlIndexFixing(IndexON,D2542,TRUE,_xll.ohTrigger(RecalcTrigger,TriggerON)),NA())</f>
        <v>8.4294638874649053E-3</v>
      </c>
      <c r="H2542" s="42">
        <f>_xll.qlCalendarAdvance(Calendar,$H2541,B2542,"f",FALSE)</f>
        <v>57418</v>
      </c>
      <c r="I2542" s="177">
        <f>_xll.qlInterestRateIndexValueDate(Index1M,$H2542)</f>
        <v>57420</v>
      </c>
      <c r="J2542" s="182">
        <f>IFERROR(_xll.qlIndexFixing(Index1M,$H2542,TRUE,_xll.ohTrigger(RecalcTrigger,Trigger1M)),NA())</f>
        <v>8.4062020505565865E-3</v>
      </c>
      <c r="K2542" s="44">
        <f>IFERROR(_xll.qlIndexFixing(Index3M,H2542,TRUE,_xll.ohTrigger(RecalcTrigger,Trigger3M)),NA())</f>
        <v>8.618689498713113E-3</v>
      </c>
      <c r="L2542" s="44">
        <f>IFERROR(_xll.qlIndexFixing(Index6M,$H2542,TRUE,_xll.ohTrigger(RecalcTrigger,Trigger6M)),NA())</f>
        <v>8.6993982196349618E-3</v>
      </c>
      <c r="M2542" s="183">
        <f>IFERROR(_xll.qlIndexFixing(Index1Y,$H2542,TRUE,_xll.ohTrigger(RecalcTrigger,Trigger1Y)),NA())</f>
        <v>8.7645547398397181E-3</v>
      </c>
      <c r="N2542" s="182">
        <f>IFERROR(_xll.qlIndexFixing(ONIndex1M,I2542,TRUE,_xll.ohTrigger(RecalcTrigger,Trigger1M)),NA())</f>
        <v>8.4174022787131264E-3</v>
      </c>
      <c r="O2542" s="44">
        <f>IFERROR(_xll.qlIndexFixing(ONIndex3M,I2542,TRUE,_xll.ohTrigger(RecalcTrigger,Trigger3M)),NA())</f>
        <v>8.6622980685202577E-3</v>
      </c>
      <c r="P2542" s="44">
        <f>IFERROR(_xll.qlIndexFixing(ONIndex6M,I2542,TRUE,_xll.ohTrigger(RecalcTrigger,Trigger6M)),NA())</f>
        <v>8.8050809117490303E-3</v>
      </c>
      <c r="Q2542" s="183">
        <f>IFERROR(_xll.qlIndexFixing(ONIndex1Y,I2542,TRUE,_xll.ohTrigger(RecalcTrigger,Trigger1Y)),NA())</f>
        <v>8.9386132263946649E-3</v>
      </c>
    </row>
    <row r="2543" spans="2:17" x14ac:dyDescent="0.2">
      <c r="B2543" s="39" t="s">
        <v>42</v>
      </c>
      <c r="D2543" s="42">
        <f>_xll.qlCalendarAdvance(Calendar,$D2542,B2543,"f",FALSE)</f>
        <v>57425</v>
      </c>
      <c r="E2543" s="177">
        <f>_xll.qlInterestRateIndexValueDate(IndexON,D2543)</f>
        <v>57425</v>
      </c>
      <c r="F2543" s="193">
        <f>IFERROR(_xll.qlIndexFixing(IndexON,D2543,TRUE,_xll.ohTrigger(RecalcTrigger,TriggerON)),NA())</f>
        <v>8.4206434081579573E-3</v>
      </c>
      <c r="H2543" s="42">
        <f>_xll.qlCalendarAdvance(Calendar,$H2542,B2543,"f",FALSE)</f>
        <v>57425</v>
      </c>
      <c r="I2543" s="177">
        <f>_xll.qlInterestRateIndexValueDate(Index1M,$H2543)</f>
        <v>57427</v>
      </c>
      <c r="J2543" s="182">
        <f>IFERROR(_xll.qlIndexFixing(Index1M,$H2543,TRUE,_xll.ohTrigger(RecalcTrigger,Trigger1M)),NA())</f>
        <v>8.3966702137908134E-3</v>
      </c>
      <c r="K2543" s="44">
        <f>IFERROR(_xll.qlIndexFixing(Index3M,H2543,TRUE,_xll.ohTrigger(RecalcTrigger,Trigger3M)),NA())</f>
        <v>8.6099595914470948E-3</v>
      </c>
      <c r="L2543" s="44">
        <f>IFERROR(_xll.qlIndexFixing(Index6M,$H2543,TRUE,_xll.ohTrigger(RecalcTrigger,Trigger6M)),NA())</f>
        <v>8.689510596806789E-3</v>
      </c>
      <c r="M2543" s="183">
        <f>IFERROR(_xll.qlIndexFixing(Index1Y,$H2543,TRUE,_xll.ohTrigger(RecalcTrigger,Trigger1Y)),NA())</f>
        <v>8.7563596893586639E-3</v>
      </c>
      <c r="N2543" s="182">
        <f>IFERROR(_xll.qlIndexFixing(ONIndex1M,I2543,TRUE,_xll.ohTrigger(RecalcTrigger,Trigger1M)),NA())</f>
        <v>8.408384415297121E-3</v>
      </c>
      <c r="O2543" s="44">
        <f>IFERROR(_xll.qlIndexFixing(ONIndex3M,I2543,TRUE,_xll.ohTrigger(RecalcTrigger,Trigger3M)),NA())</f>
        <v>8.6534560778606107E-3</v>
      </c>
      <c r="P2543" s="44">
        <f>IFERROR(_xll.qlIndexFixing(ONIndex6M,I2543,TRUE,_xll.ohTrigger(RecalcTrigger,Trigger6M)),NA())</f>
        <v>8.794968461671715E-3</v>
      </c>
      <c r="Q2543" s="183">
        <f>IFERROR(_xll.qlIndexFixing(ONIndex1Y,I2543,TRUE,_xll.ohTrigger(RecalcTrigger,Trigger1Y)),NA())</f>
        <v>8.9299154944200154E-3</v>
      </c>
    </row>
    <row r="2544" spans="2:17" x14ac:dyDescent="0.2">
      <c r="B2544" s="39" t="s">
        <v>42</v>
      </c>
      <c r="D2544" s="42">
        <f>_xll.qlCalendarAdvance(Calendar,$D2543,B2544,"f",FALSE)</f>
        <v>57432</v>
      </c>
      <c r="E2544" s="177">
        <f>_xll.qlInterestRateIndexValueDate(IndexON,D2544)</f>
        <v>57432</v>
      </c>
      <c r="F2544" s="193">
        <f>IFERROR(_xll.qlIndexFixing(IndexON,D2544,TRUE,_xll.ohTrigger(RecalcTrigger,TriggerON)),NA())</f>
        <v>8.4118446713787876E-3</v>
      </c>
      <c r="H2544" s="42">
        <f>_xll.qlCalendarAdvance(Calendar,$H2543,B2544,"f",FALSE)</f>
        <v>57432</v>
      </c>
      <c r="I2544" s="177">
        <f>_xll.qlInterestRateIndexValueDate(Index1M,$H2544)</f>
        <v>57434</v>
      </c>
      <c r="J2544" s="182">
        <f>IFERROR(_xll.qlIndexFixing(Index1M,$H2544,TRUE,_xll.ohTrigger(RecalcTrigger,Trigger1M)),NA())</f>
        <v>8.388244802166385E-3</v>
      </c>
      <c r="K2544" s="44">
        <f>IFERROR(_xll.qlIndexFixing(Index3M,H2544,TRUE,_xll.ohTrigger(RecalcTrigger,Trigger3M)),NA())</f>
        <v>8.6027972297112783E-3</v>
      </c>
      <c r="L2544" s="44">
        <f>IFERROR(_xll.qlIndexFixing(Index6M,$H2544,TRUE,_xll.ohTrigger(RecalcTrigger,Trigger6M)),NA())</f>
        <v>8.6814230642576727E-3</v>
      </c>
      <c r="M2544" s="183">
        <f>IFERROR(_xll.qlIndexFixing(Index1Y,$H2544,TRUE,_xll.ohTrigger(RecalcTrigger,Trigger1Y)),NA())</f>
        <v>8.7495756842473627E-3</v>
      </c>
      <c r="N2544" s="182">
        <f>IFERROR(_xll.qlIndexFixing(ONIndex1M,I2544,TRUE,_xll.ohTrigger(RecalcTrigger,Trigger1M)),NA())</f>
        <v>8.3993884682698194E-3</v>
      </c>
      <c r="O2544" s="44">
        <f>IFERROR(_xll.qlIndexFixing(ONIndex3M,I2544,TRUE,_xll.ohTrigger(RecalcTrigger,Trigger3M)),NA())</f>
        <v>8.6446355299685251E-3</v>
      </c>
      <c r="P2544" s="44">
        <f>IFERROR(_xll.qlIndexFixing(ONIndex6M,I2544,TRUE,_xll.ohTrigger(RecalcTrigger,Trigger6M)),NA())</f>
        <v>8.7848769079190703E-3</v>
      </c>
      <c r="Q2544" s="183">
        <f>IFERROR(_xll.qlIndexFixing(ONIndex1Y,I2544,TRUE,_xll.ohTrigger(RecalcTrigger,Trigger1Y)),NA())</f>
        <v>8.9212393410242896E-3</v>
      </c>
    </row>
    <row r="2545" spans="2:17" x14ac:dyDescent="0.2">
      <c r="B2545" s="39" t="s">
        <v>42</v>
      </c>
      <c r="D2545" s="42">
        <f>_xll.qlCalendarAdvance(Calendar,$D2544,B2545,"f",FALSE)</f>
        <v>57439</v>
      </c>
      <c r="E2545" s="177">
        <f>_xll.qlInterestRateIndexValueDate(IndexON,D2545)</f>
        <v>57439</v>
      </c>
      <c r="F2545" s="193">
        <f>IFERROR(_xll.qlIndexFixing(IndexON,D2545,TRUE,_xll.ohTrigger(RecalcTrigger,TriggerON)),NA())</f>
        <v>8.4030677342017412E-3</v>
      </c>
      <c r="H2545" s="42">
        <f>_xll.qlCalendarAdvance(Calendar,$H2544,B2545,"f",FALSE)</f>
        <v>57439</v>
      </c>
      <c r="I2545" s="177">
        <f>_xll.qlInterestRateIndexValueDate(Index1M,$H2545)</f>
        <v>57441</v>
      </c>
      <c r="J2545" s="182">
        <f>IFERROR(_xll.qlIndexFixing(Index1M,$H2545,TRUE,_xll.ohTrigger(RecalcTrigger,Trigger1M)),NA())</f>
        <v>8.3792992811663088E-3</v>
      </c>
      <c r="K2545" s="44">
        <f>IFERROR(_xll.qlIndexFixing(Index3M,H2545,TRUE,_xll.ohTrigger(RecalcTrigger,Trigger3M)),NA())</f>
        <v>8.5941069749273635E-3</v>
      </c>
      <c r="L2545" s="44">
        <f>IFERROR(_xll.qlIndexFixing(Index6M,$H2545,TRUE,_xll.ohTrigger(RecalcTrigger,Trigger6M)),NA())</f>
        <v>8.6698007100631039E-3</v>
      </c>
      <c r="M2545" s="183">
        <f>IFERROR(_xll.qlIndexFixing(Index1Y,$H2545,TRUE,_xll.ohTrigger(RecalcTrigger,Trigger1Y)),NA())</f>
        <v>8.7400393510617402E-3</v>
      </c>
      <c r="N2545" s="182">
        <f>IFERROR(_xll.qlIndexFixing(ONIndex1M,I2545,TRUE,_xll.ohTrigger(RecalcTrigger,Trigger1M)),NA())</f>
        <v>8.3904144959845439E-3</v>
      </c>
      <c r="O2545" s="44">
        <f>IFERROR(_xll.qlIndexFixing(ONIndex3M,I2545,TRUE,_xll.ohTrigger(RecalcTrigger,Trigger3M)),NA())</f>
        <v>8.6358364803196253E-3</v>
      </c>
      <c r="P2545" s="44">
        <f>IFERROR(_xll.qlIndexFixing(ONIndex6M,I2545,TRUE,_xll.ohTrigger(RecalcTrigger,Trigger6M)),NA())</f>
        <v>8.774806308284866E-3</v>
      </c>
      <c r="Q2545" s="183">
        <f>IFERROR(_xll.qlIndexFixing(ONIndex1Y,I2545,TRUE,_xll.ohTrigger(RecalcTrigger,Trigger1Y)),NA())</f>
        <v>8.9125848203241986E-3</v>
      </c>
    </row>
    <row r="2546" spans="2:17" x14ac:dyDescent="0.2">
      <c r="B2546" s="39" t="s">
        <v>42</v>
      </c>
      <c r="D2546" s="42">
        <f>_xll.qlCalendarAdvance(Calendar,$D2545,B2546,"f",FALSE)</f>
        <v>57446</v>
      </c>
      <c r="E2546" s="177">
        <f>_xll.qlInterestRateIndexValueDate(IndexON,D2546)</f>
        <v>57446</v>
      </c>
      <c r="F2546" s="193">
        <f>IFERROR(_xll.qlIndexFixing(IndexON,D2546,TRUE,_xll.ohTrigger(RecalcTrigger,TriggerON)),NA())</f>
        <v>8.3943126539409718E-3</v>
      </c>
      <c r="H2546" s="42">
        <f>_xll.qlCalendarAdvance(Calendar,$H2545,B2546,"f",FALSE)</f>
        <v>57446</v>
      </c>
      <c r="I2546" s="177">
        <f>_xll.qlInterestRateIndexValueDate(Index1M,$H2546)</f>
        <v>57448</v>
      </c>
      <c r="J2546" s="182">
        <f>IFERROR(_xll.qlIndexFixing(Index1M,$H2546,TRUE,_xll.ohTrigger(RecalcTrigger,Trigger1M)),NA())</f>
        <v>8.3703759064819808E-3</v>
      </c>
      <c r="K2546" s="44">
        <f>IFERROR(_xll.qlIndexFixing(Index3M,H2546,TRUE,_xll.ohTrigger(RecalcTrigger,Trigger3M)),NA())</f>
        <v>8.5854386675833592E-3</v>
      </c>
      <c r="L2546" s="44">
        <f>IFERROR(_xll.qlIndexFixing(Index6M,$H2546,TRUE,_xll.ohTrigger(RecalcTrigger,Trigger6M)),NA())</f>
        <v>8.6599785613354491E-3</v>
      </c>
      <c r="M2546" s="183">
        <f>IFERROR(_xll.qlIndexFixing(Index1Y,$H2546,TRUE,_xll.ohTrigger(RecalcTrigger,Trigger1Y)),NA())</f>
        <v>8.7314548531502757E-3</v>
      </c>
      <c r="N2546" s="182">
        <f>IFERROR(_xll.qlIndexFixing(ONIndex1M,I2546,TRUE,_xll.ohTrigger(RecalcTrigger,Trigger1M)),NA())</f>
        <v>8.3814625564748724E-3</v>
      </c>
      <c r="O2546" s="44">
        <f>IFERROR(_xll.qlIndexFixing(ONIndex3M,I2546,TRUE,_xll.ohTrigger(RecalcTrigger,Trigger3M)),NA())</f>
        <v>8.6270589851888957E-3</v>
      </c>
      <c r="P2546" s="44">
        <f>IFERROR(_xll.qlIndexFixing(ONIndex6M,I2546,TRUE,_xll.ohTrigger(RecalcTrigger,Trigger6M)),NA())</f>
        <v>8.7647567206428079E-3</v>
      </c>
      <c r="Q2546" s="183">
        <f>IFERROR(_xll.qlIndexFixing(ONIndex1Y,I2546,TRUE,_xll.ohTrigger(RecalcTrigger,Trigger1Y)),NA())</f>
        <v>8.9039519863565175E-3</v>
      </c>
    </row>
    <row r="2547" spans="2:17" x14ac:dyDescent="0.2">
      <c r="B2547" s="39" t="s">
        <v>42</v>
      </c>
      <c r="D2547" s="42">
        <f>_xll.qlCalendarAdvance(Calendar,$D2546,B2547,"f",FALSE)</f>
        <v>57453</v>
      </c>
      <c r="E2547" s="177">
        <f>_xll.qlInterestRateIndexValueDate(IndexON,D2547)</f>
        <v>57453</v>
      </c>
      <c r="F2547" s="193">
        <f>IFERROR(_xll.qlIndexFixing(IndexON,D2547,TRUE,_xll.ohTrigger(RecalcTrigger,TriggerON)),NA())</f>
        <v>8.3855794880705048E-3</v>
      </c>
      <c r="H2547" s="42">
        <f>_xll.qlCalendarAdvance(Calendar,$H2546,B2547,"f",FALSE)</f>
        <v>57453</v>
      </c>
      <c r="I2547" s="177">
        <f>_xll.qlInterestRateIndexValueDate(Index1M,$H2547)</f>
        <v>57459</v>
      </c>
      <c r="J2547" s="182">
        <f>IFERROR(_xll.qlIndexFixing(Index1M,$H2547,TRUE,_xll.ohTrigger(RecalcTrigger,Trigger1M)),NA())</f>
        <v>8.3569343640883531E-3</v>
      </c>
      <c r="K2547" s="44">
        <f>IFERROR(_xll.qlIndexFixing(Index3M,H2547,TRUE,_xll.ohTrigger(RecalcTrigger,Trigger3M)),NA())</f>
        <v>8.5718615188848536E-3</v>
      </c>
      <c r="L2547" s="44">
        <f>IFERROR(_xll.qlIndexFixing(Index6M,$H2547,TRUE,_xll.ohTrigger(RecalcTrigger,Trigger6M)),NA())</f>
        <v>8.6457639050467085E-3</v>
      </c>
      <c r="M2547" s="183">
        <f>IFERROR(_xll.qlIndexFixing(Index1Y,$H2547,TRUE,_xll.ohTrigger(RecalcTrigger,Trigger1Y)),NA())</f>
        <v>8.7201076251725226E-3</v>
      </c>
      <c r="N2547" s="182">
        <f>IFERROR(_xll.qlIndexFixing(ONIndex1M,I2547,TRUE,_xll.ohTrigger(RecalcTrigger,Trigger1M)),NA())</f>
        <v>8.3699853884589004E-3</v>
      </c>
      <c r="O2547" s="44">
        <f>IFERROR(_xll.qlIndexFixing(ONIndex3M,I2547,TRUE,_xll.ohTrigger(RecalcTrigger,Trigger3M)),NA())</f>
        <v>8.615805395768561E-3</v>
      </c>
      <c r="P2547" s="44">
        <f>IFERROR(_xll.qlIndexFixing(ONIndex6M,I2547,TRUE,_xll.ohTrigger(RecalcTrigger,Trigger6M)),NA())</f>
        <v>8.751866789520335E-3</v>
      </c>
      <c r="Q2547" s="183">
        <f>IFERROR(_xll.qlIndexFixing(ONIndex1Y,I2547,TRUE,_xll.ohTrigger(RecalcTrigger,Trigger1Y)),NA())</f>
        <v>8.8928845822433544E-3</v>
      </c>
    </row>
    <row r="2548" spans="2:17" x14ac:dyDescent="0.2">
      <c r="B2548" s="39" t="s">
        <v>42</v>
      </c>
      <c r="D2548" s="42">
        <f>_xll.qlCalendarAdvance(Calendar,$D2547,B2548,"f",FALSE)</f>
        <v>57460</v>
      </c>
      <c r="E2548" s="177">
        <f>_xll.qlInterestRateIndexValueDate(IndexON,D2548)</f>
        <v>57460</v>
      </c>
      <c r="F2548" s="193">
        <f>IFERROR(_xll.qlIndexFixing(IndexON,D2548,TRUE,_xll.ohTrigger(RecalcTrigger,TriggerON)),NA())</f>
        <v>8.3768682936646854E-3</v>
      </c>
      <c r="H2548" s="42">
        <f>_xll.qlCalendarAdvance(Calendar,$H2547,B2548,"f",FALSE)</f>
        <v>57460</v>
      </c>
      <c r="I2548" s="177">
        <f>_xll.qlInterestRateIndexValueDate(Index1M,$H2548)</f>
        <v>57462</v>
      </c>
      <c r="J2548" s="182">
        <f>IFERROR(_xll.qlIndexFixing(Index1M,$H2548,TRUE,_xll.ohTrigger(RecalcTrigger,Trigger1M)),NA())</f>
        <v>8.3525958286151929E-3</v>
      </c>
      <c r="K2548" s="44">
        <f>IFERROR(_xll.qlIndexFixing(Index3M,H2548,TRUE,_xll.ohTrigger(RecalcTrigger,Trigger3M)),NA())</f>
        <v>8.5681681186293296E-3</v>
      </c>
      <c r="L2548" s="44">
        <f>IFERROR(_xll.qlIndexFixing(Index6M,$H2548,TRUE,_xll.ohTrigger(RecalcTrigger,Trigger6M)),NA())</f>
        <v>8.6404001411366574E-3</v>
      </c>
      <c r="M2548" s="183">
        <f>IFERROR(_xll.qlIndexFixing(Index1Y,$H2548,TRUE,_xll.ohTrigger(RecalcTrigger,Trigger1Y)),NA())</f>
        <v>8.7157340617821065E-3</v>
      </c>
      <c r="N2548" s="182">
        <f>IFERROR(_xll.qlIndexFixing(ONIndex1M,I2548,TRUE,_xll.ohTrigger(RecalcTrigger,Trigger1M)),NA())</f>
        <v>8.3623542917443672E-3</v>
      </c>
      <c r="O2548" s="44">
        <f>IFERROR(_xll.qlIndexFixing(ONIndex3M,I2548,TRUE,_xll.ohTrigger(RecalcTrigger,Trigger3M)),NA())</f>
        <v>8.6083229076194812E-3</v>
      </c>
      <c r="P2548" s="44">
        <f>IFERROR(_xll.qlIndexFixing(ONIndex6M,I2548,TRUE,_xll.ohTrigger(RecalcTrigger,Trigger6M)),NA())</f>
        <v>8.7432929120723202E-3</v>
      </c>
      <c r="Q2548" s="183">
        <f>IFERROR(_xll.qlIndexFixing(ONIndex1Y,I2548,TRUE,_xll.ohTrigger(RecalcTrigger,Trigger1Y)),NA())</f>
        <v>8.8855263361509174E-3</v>
      </c>
    </row>
    <row r="2549" spans="2:17" x14ac:dyDescent="0.2">
      <c r="B2549" s="39" t="s">
        <v>42</v>
      </c>
      <c r="D2549" s="42">
        <f>_xll.qlCalendarAdvance(Calendar,$D2548,B2549,"f",FALSE)</f>
        <v>57467</v>
      </c>
      <c r="E2549" s="177">
        <f>_xll.qlInterestRateIndexValueDate(IndexON,D2549)</f>
        <v>57467</v>
      </c>
      <c r="F2549" s="193">
        <f>IFERROR(_xll.qlIndexFixing(IndexON,D2549,TRUE,_xll.ohTrigger(RecalcTrigger,TriggerON)),NA())</f>
        <v>8.3681791281975393E-3</v>
      </c>
      <c r="H2549" s="42">
        <f>_xll.qlCalendarAdvance(Calendar,$H2548,B2549,"f",FALSE)</f>
        <v>57467</v>
      </c>
      <c r="I2549" s="177">
        <f>_xll.qlInterestRateIndexValueDate(Index1M,$H2549)</f>
        <v>57469</v>
      </c>
      <c r="J2549" s="182">
        <f>IFERROR(_xll.qlIndexFixing(Index1M,$H2549,TRUE,_xll.ohTrigger(RecalcTrigger,Trigger1M)),NA())</f>
        <v>8.3437392417061752E-3</v>
      </c>
      <c r="K2549" s="44">
        <f>IFERROR(_xll.qlIndexFixing(Index3M,H2549,TRUE,_xll.ohTrigger(RecalcTrigger,Trigger3M)),NA())</f>
        <v>8.5580409505499715E-3</v>
      </c>
      <c r="L2549" s="44">
        <f>IFERROR(_xll.qlIndexFixing(Index6M,$H2549,TRUE,_xll.ohTrigger(RecalcTrigger,Trigger6M)),NA())</f>
        <v>8.6306439848503527E-3</v>
      </c>
      <c r="M2549" s="183">
        <f>IFERROR(_xll.qlIndexFixing(Index1Y,$H2549,TRUE,_xll.ohTrigger(RecalcTrigger,Trigger1Y)),NA())</f>
        <v>8.7076792399323772E-3</v>
      </c>
      <c r="N2549" s="182">
        <f>IFERROR(_xll.qlIndexFixing(ONIndex1M,I2549,TRUE,_xll.ohTrigger(RecalcTrigger,Trigger1M)),NA())</f>
        <v>8.3547395167737903E-3</v>
      </c>
      <c r="O2549" s="44">
        <f>IFERROR(_xll.qlIndexFixing(ONIndex3M,I2549,TRUE,_xll.ohTrigger(RecalcTrigger,Trigger3M)),NA())</f>
        <v>8.6008563842998598E-3</v>
      </c>
      <c r="P2549" s="44">
        <f>IFERROR(_xll.qlIndexFixing(ONIndex6M,I2549,TRUE,_xll.ohTrigger(RecalcTrigger,Trigger6M)),NA())</f>
        <v>8.7347346052091268E-3</v>
      </c>
      <c r="Q2549" s="183">
        <f>IFERROR(_xll.qlIndexFixing(ONIndex1Y,I2549,TRUE,_xll.ohTrigger(RecalcTrigger,Trigger1Y)),NA())</f>
        <v>8.8781841481733181E-3</v>
      </c>
    </row>
    <row r="2550" spans="2:17" x14ac:dyDescent="0.2">
      <c r="B2550" s="39" t="s">
        <v>42</v>
      </c>
      <c r="D2550" s="42">
        <f>_xll.qlCalendarAdvance(Calendar,$D2549,B2550,"f",FALSE)</f>
        <v>57474</v>
      </c>
      <c r="E2550" s="177">
        <f>_xll.qlInterestRateIndexValueDate(IndexON,D2550)</f>
        <v>57474</v>
      </c>
      <c r="F2550" s="193">
        <f>IFERROR(_xll.qlIndexFixing(IndexON,D2550,TRUE,_xll.ohTrigger(RecalcTrigger,TriggerON)),NA())</f>
        <v>8.3595120486634755E-3</v>
      </c>
      <c r="H2550" s="42">
        <f>_xll.qlCalendarAdvance(Calendar,$H2549,B2550,"f",FALSE)</f>
        <v>57474</v>
      </c>
      <c r="I2550" s="177">
        <f>_xll.qlInterestRateIndexValueDate(Index1M,$H2550)</f>
        <v>57476</v>
      </c>
      <c r="J2550" s="182">
        <f>IFERROR(_xll.qlIndexFixing(Index1M,$H2550,TRUE,_xll.ohTrigger(RecalcTrigger,Trigger1M)),NA())</f>
        <v>8.3349050336752641E-3</v>
      </c>
      <c r="K2550" s="44">
        <f>IFERROR(_xll.qlIndexFixing(Index3M,H2550,TRUE,_xll.ohTrigger(RecalcTrigger,Trigger3M)),NA())</f>
        <v>8.5494651654883149E-3</v>
      </c>
      <c r="L2550" s="44">
        <f>IFERROR(_xll.qlIndexFixing(Index6M,$H2550,TRUE,_xll.ohTrigger(RecalcTrigger,Trigger6M)),NA())</f>
        <v>8.6209099412303414E-3</v>
      </c>
      <c r="M2550" s="183">
        <f>IFERROR(_xll.qlIndexFixing(Index1Y,$H2550,TRUE,_xll.ohTrigger(RecalcTrigger,Trigger1Y)),NA())</f>
        <v>8.6996479788710619E-3</v>
      </c>
      <c r="N2550" s="182">
        <f>IFERROR(_xll.qlIndexFixing(ONIndex1M,I2550,TRUE,_xll.ohTrigger(RecalcTrigger,Trigger1M)),NA())</f>
        <v>8.3458762901411632E-3</v>
      </c>
      <c r="O2550" s="44">
        <f>IFERROR(_xll.qlIndexFixing(ONIndex3M,I2550,TRUE,_xll.ohTrigger(RecalcTrigger,Trigger3M)),NA())</f>
        <v>8.5921656653553669E-3</v>
      </c>
      <c r="P2550" s="44">
        <f>IFERROR(_xll.qlIndexFixing(ONIndex6M,I2550,TRUE,_xll.ohTrigger(RecalcTrigger,Trigger6M)),NA())</f>
        <v>8.7247696413950138E-3</v>
      </c>
      <c r="Q2550" s="183">
        <f>IFERROR(_xll.qlIndexFixing(ONIndex1Y,I2550,TRUE,_xll.ohTrigger(RecalcTrigger,Trigger1Y)),NA())</f>
        <v>8.8696386038211728E-3</v>
      </c>
    </row>
    <row r="2551" spans="2:17" x14ac:dyDescent="0.2">
      <c r="B2551" s="39" t="s">
        <v>42</v>
      </c>
      <c r="D2551" s="42">
        <f>_xll.qlCalendarAdvance(Calendar,$D2550,B2551,"f",FALSE)</f>
        <v>57481</v>
      </c>
      <c r="E2551" s="177">
        <f>_xll.qlInterestRateIndexValueDate(IndexON,D2551)</f>
        <v>57481</v>
      </c>
      <c r="F2551" s="193">
        <f>IFERROR(_xll.qlIndexFixing(IndexON,D2551,TRUE,_xll.ohTrigger(RecalcTrigger,TriggerON)),NA())</f>
        <v>8.3508671126164558E-3</v>
      </c>
      <c r="H2551" s="42">
        <f>_xll.qlCalendarAdvance(Calendar,$H2550,B2551,"f",FALSE)</f>
        <v>57481</v>
      </c>
      <c r="I2551" s="177">
        <f>_xll.qlInterestRateIndexValueDate(Index1M,$H2551)</f>
        <v>57483</v>
      </c>
      <c r="J2551" s="182">
        <f>IFERROR(_xll.qlIndexFixing(Index1M,$H2551,TRUE,_xll.ohTrigger(RecalcTrigger,Trigger1M)),NA())</f>
        <v>8.3260932626488642E-3</v>
      </c>
      <c r="K2551" s="44">
        <f>IFERROR(_xll.qlIndexFixing(Index3M,H2551,TRUE,_xll.ohTrigger(RecalcTrigger,Trigger3M)),NA())</f>
        <v>8.5409116213004815E-3</v>
      </c>
      <c r="L2551" s="44">
        <f>IFERROR(_xll.qlIndexFixing(Index6M,$H2551,TRUE,_xll.ohTrigger(RecalcTrigger,Trigger6M)),NA())</f>
        <v>8.6111980678677431E-3</v>
      </c>
      <c r="M2551" s="183">
        <f>IFERROR(_xll.qlIndexFixing(Index1Y,$H2551,TRUE,_xll.ohTrigger(RecalcTrigger,Trigger1Y)),NA())</f>
        <v>8.6916403326970145E-3</v>
      </c>
      <c r="N2551" s="182">
        <f>IFERROR(_xll.qlIndexFixing(ONIndex1M,I2551,TRUE,_xll.ohTrigger(RecalcTrigger,Trigger1M)),NA())</f>
        <v>8.3370353871714542E-3</v>
      </c>
      <c r="O2551" s="44">
        <f>IFERROR(_xll.qlIndexFixing(ONIndex3M,I2551,TRUE,_xll.ohTrigger(RecalcTrigger,Trigger3M)),NA())</f>
        <v>8.583496780065758E-3</v>
      </c>
      <c r="P2551" s="44">
        <f>IFERROR(_xll.qlIndexFixing(ONIndex6M,I2551,TRUE,_xll.ohTrigger(RecalcTrigger,Trigger6M)),NA())</f>
        <v>8.7148259779024073E-3</v>
      </c>
      <c r="Q2551" s="183">
        <f>IFERROR(_xll.qlIndexFixing(ONIndex1Y,I2551,TRUE,_xll.ohTrigger(RecalcTrigger,Trigger1Y)),NA())</f>
        <v>8.8611150174244813E-3</v>
      </c>
    </row>
    <row r="2552" spans="2:17" x14ac:dyDescent="0.2">
      <c r="B2552" s="39" t="s">
        <v>42</v>
      </c>
      <c r="D2552" s="42">
        <f>_xll.qlCalendarAdvance(Calendar,$D2551,B2552,"f",FALSE)</f>
        <v>57488</v>
      </c>
      <c r="E2552" s="177">
        <f>_xll.qlInterestRateIndexValueDate(IndexON,D2552)</f>
        <v>57488</v>
      </c>
      <c r="F2552" s="193">
        <f>IFERROR(_xll.qlIndexFixing(IndexON,D2552,TRUE,_xll.ohTrigger(RecalcTrigger,TriggerON)),NA())</f>
        <v>8.3422443773706334E-3</v>
      </c>
      <c r="H2552" s="42">
        <f>_xll.qlCalendarAdvance(Calendar,$H2551,B2552,"f",FALSE)</f>
        <v>57488</v>
      </c>
      <c r="I2552" s="177">
        <f>_xll.qlInterestRateIndexValueDate(Index1M,$H2552)</f>
        <v>57490</v>
      </c>
      <c r="J2552" s="182">
        <f>IFERROR(_xll.qlIndexFixing(Index1M,$H2552,TRUE,_xll.ohTrigger(RecalcTrigger,Trigger1M)),NA())</f>
        <v>8.3173039867714335E-3</v>
      </c>
      <c r="K2552" s="44">
        <f>IFERROR(_xll.qlIndexFixing(Index3M,H2552,TRUE,_xll.ohTrigger(RecalcTrigger,Trigger3M)),NA())</f>
        <v>8.5323803738396667E-3</v>
      </c>
      <c r="L2552" s="44">
        <f>IFERROR(_xll.qlIndexFixing(Index6M,$H2552,TRUE,_xll.ohTrigger(RecalcTrigger,Trigger6M)),NA())</f>
        <v>8.6015084223536806E-3</v>
      </c>
      <c r="M2552" s="183">
        <f>IFERROR(_xll.qlIndexFixing(Index1Y,$H2552,TRUE,_xll.ohTrigger(RecalcTrigger,Trigger1Y)),NA())</f>
        <v>8.6836563555103899E-3</v>
      </c>
      <c r="N2552" s="182">
        <f>IFERROR(_xll.qlIndexFixing(ONIndex1M,I2552,TRUE,_xll.ohTrigger(RecalcTrigger,Trigger1M)),NA())</f>
        <v>8.3282168658982414E-3</v>
      </c>
      <c r="O2552" s="44">
        <f>IFERROR(_xll.qlIndexFixing(ONIndex3M,I2552,TRUE,_xll.ohTrigger(RecalcTrigger,Trigger3M)),NA())</f>
        <v>8.5748497843862737E-3</v>
      </c>
      <c r="P2552" s="44">
        <f>IFERROR(_xll.qlIndexFixing(ONIndex6M,I2552,TRUE,_xll.ohTrigger(RecalcTrigger,Trigger6M)),NA())</f>
        <v>8.704903672205333E-3</v>
      </c>
      <c r="Q2552" s="183">
        <f>IFERROR(_xll.qlIndexFixing(ONIndex1Y,I2552,TRUE,_xll.ohTrigger(RecalcTrigger,Trigger1Y)),NA())</f>
        <v>8.8526134430200187E-3</v>
      </c>
    </row>
    <row r="2553" spans="2:17" x14ac:dyDescent="0.2">
      <c r="B2553" s="39" t="s">
        <v>42</v>
      </c>
      <c r="D2553" s="42">
        <f>_xll.qlCalendarAdvance(Calendar,$D2552,B2553,"f",FALSE)</f>
        <v>57495</v>
      </c>
      <c r="E2553" s="177">
        <f>_xll.qlInterestRateIndexValueDate(IndexON,D2553)</f>
        <v>57495</v>
      </c>
      <c r="F2553" s="193">
        <f>IFERROR(_xll.qlIndexFixing(IndexON,D2553,TRUE,_xll.ohTrigger(RecalcTrigger,TriggerON)),NA())</f>
        <v>8.3336439000003537E-3</v>
      </c>
      <c r="H2553" s="42">
        <f>_xll.qlCalendarAdvance(Calendar,$H2552,B2553,"f",FALSE)</f>
        <v>57495</v>
      </c>
      <c r="I2553" s="177">
        <f>_xll.qlInterestRateIndexValueDate(Index1M,$H2553)</f>
        <v>57497</v>
      </c>
      <c r="J2553" s="182">
        <f>IFERROR(_xll.qlIndexFixing(Index1M,$H2553,TRUE,_xll.ohTrigger(RecalcTrigger,Trigger1M)),NA())</f>
        <v>8.3085372641771155E-3</v>
      </c>
      <c r="K2553" s="44">
        <f>IFERROR(_xll.qlIndexFixing(Index3M,H2553,TRUE,_xll.ohTrigger(RecalcTrigger,Trigger3M)),NA())</f>
        <v>8.5238714789607657E-3</v>
      </c>
      <c r="L2553" s="44">
        <f>IFERROR(_xll.qlIndexFixing(Index6M,$H2553,TRUE,_xll.ohTrigger(RecalcTrigger,Trigger6M)),NA())</f>
        <v>8.5918410622792731E-3</v>
      </c>
      <c r="M2553" s="183">
        <f>IFERROR(_xll.qlIndexFixing(Index1Y,$H2553,TRUE,_xll.ohTrigger(RecalcTrigger,Trigger1Y)),NA())</f>
        <v>8.6756961014100402E-3</v>
      </c>
      <c r="N2553" s="182">
        <f>IFERROR(_xll.qlIndexFixing(ONIndex1M,I2553,TRUE,_xll.ohTrigger(RecalcTrigger,Trigger1M)),NA())</f>
        <v>8.3194207845149748E-3</v>
      </c>
      <c r="O2553" s="44">
        <f>IFERROR(_xll.qlIndexFixing(ONIndex3M,I2553,TRUE,_xll.ohTrigger(RecalcTrigger,Trigger3M)),NA())</f>
        <v>8.5662247341122821E-3</v>
      </c>
      <c r="P2553" s="44">
        <f>IFERROR(_xll.qlIndexFixing(ONIndex6M,I2553,TRUE,_xll.ohTrigger(RecalcTrigger,Trigger6M)),NA())</f>
        <v>8.6950027818577524E-3</v>
      </c>
      <c r="Q2553" s="183">
        <f>IFERROR(_xll.qlIndexFixing(ONIndex1Y,I2553,TRUE,_xll.ohTrigger(RecalcTrigger,Trigger1Y)),NA())</f>
        <v>8.8441339348044323E-3</v>
      </c>
    </row>
    <row r="2554" spans="2:17" x14ac:dyDescent="0.2">
      <c r="B2554" s="39" t="s">
        <v>42</v>
      </c>
      <c r="D2554" s="42">
        <f>_xll.qlCalendarAdvance(Calendar,$D2553,B2554,"f",FALSE)</f>
        <v>57502</v>
      </c>
      <c r="E2554" s="177">
        <f>_xll.qlInterestRateIndexValueDate(IndexON,D2554)</f>
        <v>57502</v>
      </c>
      <c r="F2554" s="193">
        <f>IFERROR(_xll.qlIndexFixing(IndexON,D2554,TRUE,_xll.ohTrigger(RecalcTrigger,TriggerON)),NA())</f>
        <v>8.3250657379796422E-3</v>
      </c>
      <c r="H2554" s="42">
        <f>_xll.qlCalendarAdvance(Calendar,$H2553,B2554,"f",FALSE)</f>
        <v>57502</v>
      </c>
      <c r="I2554" s="177">
        <f>_xll.qlInterestRateIndexValueDate(Index1M,$H2554)</f>
        <v>57504</v>
      </c>
      <c r="J2554" s="182">
        <f>IFERROR(_xll.qlIndexFixing(Index1M,$H2554,TRUE,_xll.ohTrigger(RecalcTrigger,Trigger1M)),NA())</f>
        <v>8.2997931530077868E-3</v>
      </c>
      <c r="K2554" s="44">
        <f>IFERROR(_xll.qlIndexFixing(Index3M,H2554,TRUE,_xll.ohTrigger(RecalcTrigger,Trigger3M)),NA())</f>
        <v>8.5153849925152705E-3</v>
      </c>
      <c r="L2554" s="44">
        <f>IFERROR(_xll.qlIndexFixing(Index6M,$H2554,TRUE,_xll.ohTrigger(RecalcTrigger,Trigger6M)),NA())</f>
        <v>8.5821960452352117E-3</v>
      </c>
      <c r="M2554" s="183">
        <f>IFERROR(_xll.qlIndexFixing(Index1Y,$H2554,TRUE,_xll.ohTrigger(RecalcTrigger,Trigger1Y)),NA())</f>
        <v>8.6677596244954698E-3</v>
      </c>
      <c r="N2554" s="182">
        <f>IFERROR(_xll.qlIndexFixing(ONIndex1M,I2554,TRUE,_xll.ohTrigger(RecalcTrigger,Trigger1M)),NA())</f>
        <v>8.3106472011351684E-3</v>
      </c>
      <c r="O2554" s="44">
        <f>IFERROR(_xll.qlIndexFixing(ONIndex3M,I2554,TRUE,_xll.ohTrigger(RecalcTrigger,Trigger3M)),NA())</f>
        <v>8.5576216854388321E-3</v>
      </c>
      <c r="P2554" s="44">
        <f>IFERROR(_xll.qlIndexFixing(ONIndex6M,I2554,TRUE,_xll.ohTrigger(RecalcTrigger,Trigger6M)),NA())</f>
        <v>8.6851233648133075E-3</v>
      </c>
      <c r="Q2554" s="183">
        <f>IFERROR(_xll.qlIndexFixing(ONIndex1Y,I2554,TRUE,_xll.ohTrigger(RecalcTrigger,Trigger1Y)),NA())</f>
        <v>8.8356765469743692E-3</v>
      </c>
    </row>
    <row r="2555" spans="2:17" x14ac:dyDescent="0.2">
      <c r="B2555" s="39" t="s">
        <v>42</v>
      </c>
      <c r="D2555" s="42">
        <f>_xll.qlCalendarAdvance(Calendar,$D2554,B2555,"f",FALSE)</f>
        <v>57509</v>
      </c>
      <c r="E2555" s="177">
        <f>_xll.qlInterestRateIndexValueDate(IndexON,D2555)</f>
        <v>57509</v>
      </c>
      <c r="F2555" s="193">
        <f>IFERROR(_xll.qlIndexFixing(IndexON,D2555,TRUE,_xll.ohTrigger(RecalcTrigger,TriggerON)),NA())</f>
        <v>8.3165099484627802E-3</v>
      </c>
      <c r="H2555" s="42">
        <f>_xll.qlCalendarAdvance(Calendar,$H2554,B2555,"f",FALSE)</f>
        <v>57509</v>
      </c>
      <c r="I2555" s="177">
        <f>_xll.qlInterestRateIndexValueDate(Index1M,$H2555)</f>
        <v>57511</v>
      </c>
      <c r="J2555" s="182">
        <f>IFERROR(_xll.qlIndexFixing(Index1M,$H2555,TRUE,_xll.ohTrigger(RecalcTrigger,Trigger1M)),NA())</f>
        <v>8.2910717114027498E-3</v>
      </c>
      <c r="K2555" s="44">
        <f>IFERROR(_xll.qlIndexFixing(Index3M,H2555,TRUE,_xll.ohTrigger(RecalcTrigger,Trigger3M)),NA())</f>
        <v>8.5069209703589263E-3</v>
      </c>
      <c r="L2555" s="44">
        <f>IFERROR(_xll.qlIndexFixing(Index6M,$H2555,TRUE,_xll.ohTrigger(RecalcTrigger,Trigger6M)),NA())</f>
        <v>8.5725734288130476E-3</v>
      </c>
      <c r="M2555" s="183">
        <f>IFERROR(_xll.qlIndexFixing(Index1Y,$H2555,TRUE,_xll.ohTrigger(RecalcTrigger,Trigger1Y)),NA())</f>
        <v>8.6598469788664E-3</v>
      </c>
      <c r="N2555" s="182">
        <f>IFERROR(_xll.qlIndexFixing(ONIndex1M,I2555,TRUE,_xll.ohTrigger(RecalcTrigger,Trigger1M)),NA())</f>
        <v>8.3018961740322084E-3</v>
      </c>
      <c r="O2555" s="44">
        <f>IFERROR(_xll.qlIndexFixing(ONIndex3M,I2555,TRUE,_xll.ohTrigger(RecalcTrigger,Trigger3M)),NA())</f>
        <v>8.5490406937616115E-3</v>
      </c>
      <c r="P2555" s="44">
        <f>IFERROR(_xll.qlIndexFixing(ONIndex6M,I2555,TRUE,_xll.ohTrigger(RecalcTrigger,Trigger6M)),NA())</f>
        <v>8.6752654784660876E-3</v>
      </c>
      <c r="Q2555" s="183">
        <f>IFERROR(_xll.qlIndexFixing(ONIndex1Y,I2555,TRUE,_xll.ohTrigger(RecalcTrigger,Trigger1Y)),NA())</f>
        <v>8.8272413338863487E-3</v>
      </c>
    </row>
    <row r="2556" spans="2:17" x14ac:dyDescent="0.2">
      <c r="B2556" s="39" t="s">
        <v>42</v>
      </c>
      <c r="D2556" s="42">
        <f>_xll.qlCalendarAdvance(Calendar,$D2555,B2556,"f",FALSE)</f>
        <v>57516</v>
      </c>
      <c r="E2556" s="177">
        <f>_xll.qlInterestRateIndexValueDate(IndexON,D2556)</f>
        <v>57516</v>
      </c>
      <c r="F2556" s="193">
        <f>IFERROR(_xll.qlIndexFixing(IndexON,D2556,TRUE,_xll.ohTrigger(RecalcTrigger,TriggerON)),NA())</f>
        <v>8.3079765887639212E-3</v>
      </c>
      <c r="H2556" s="42">
        <f>_xll.qlCalendarAdvance(Calendar,$H2555,B2556,"f",FALSE)</f>
        <v>57516</v>
      </c>
      <c r="I2556" s="177">
        <f>_xll.qlInterestRateIndexValueDate(Index1M,$H2556)</f>
        <v>57518</v>
      </c>
      <c r="J2556" s="182">
        <f>IFERROR(_xll.qlIndexFixing(Index1M,$H2556,TRUE,_xll.ohTrigger(RecalcTrigger,Trigger1M)),NA())</f>
        <v>8.2823729975038812E-3</v>
      </c>
      <c r="K2556" s="44">
        <f>IFERROR(_xll.qlIndexFixing(Index3M,H2556,TRUE,_xll.ohTrigger(RecalcTrigger,Trigger3M)),NA())</f>
        <v>8.4984794683423803E-3</v>
      </c>
      <c r="L2556" s="44">
        <f>IFERROR(_xll.qlIndexFixing(Index6M,$H2556,TRUE,_xll.ohTrigger(RecalcTrigger,Trigger6M)),NA())</f>
        <v>8.5629732706000126E-3</v>
      </c>
      <c r="M2556" s="183">
        <f>IFERROR(_xll.qlIndexFixing(Index1Y,$H2556,TRUE,_xll.ohTrigger(RecalcTrigger,Trigger1Y)),NA())</f>
        <v>8.6519582186218996E-3</v>
      </c>
      <c r="N2556" s="182">
        <f>IFERROR(_xll.qlIndexFixing(ONIndex1M,I2556,TRUE,_xll.ohTrigger(RecalcTrigger,Trigger1M)),NA())</f>
        <v>8.2931677609998644E-3</v>
      </c>
      <c r="O2556" s="44">
        <f>IFERROR(_xll.qlIndexFixing(ONIndex3M,I2556,TRUE,_xll.ohTrigger(RecalcTrigger,Trigger3M)),NA())</f>
        <v>8.540481815275669E-3</v>
      </c>
      <c r="P2556" s="44">
        <f>IFERROR(_xll.qlIndexFixing(ONIndex6M,I2556,TRUE,_xll.ohTrigger(RecalcTrigger,Trigger6M)),NA())</f>
        <v>8.6654291807697348E-3</v>
      </c>
      <c r="Q2556" s="183">
        <f>IFERROR(_xll.qlIndexFixing(ONIndex1Y,I2556,TRUE,_xll.ohTrigger(RecalcTrigger,Trigger1Y)),NA())</f>
        <v>8.8188283494972097E-3</v>
      </c>
    </row>
    <row r="2557" spans="2:17" x14ac:dyDescent="0.2">
      <c r="B2557" s="39" t="s">
        <v>42</v>
      </c>
      <c r="D2557" s="42">
        <f>_xll.qlCalendarAdvance(Calendar,$D2556,B2557,"f",FALSE)</f>
        <v>57523</v>
      </c>
      <c r="E2557" s="177">
        <f>_xll.qlInterestRateIndexValueDate(IndexON,D2557)</f>
        <v>57523</v>
      </c>
      <c r="F2557" s="193">
        <f>IFERROR(_xll.qlIndexFixing(IndexON,D2557,TRUE,_xll.ohTrigger(RecalcTrigger,TriggerON)),NA())</f>
        <v>8.2994657161972185E-3</v>
      </c>
      <c r="H2557" s="42">
        <f>_xll.qlCalendarAdvance(Calendar,$H2556,B2557,"f",FALSE)</f>
        <v>57523</v>
      </c>
      <c r="I2557" s="177">
        <f>_xll.qlInterestRateIndexValueDate(Index1M,$H2557)</f>
        <v>57525</v>
      </c>
      <c r="J2557" s="182">
        <f>IFERROR(_xll.qlIndexFixing(Index1M,$H2557,TRUE,_xll.ohTrigger(RecalcTrigger,Trigger1M)),NA())</f>
        <v>8.2731744964559262E-3</v>
      </c>
      <c r="K2557" s="44">
        <f>IFERROR(_xll.qlIndexFixing(Index3M,H2557,TRUE,_xll.ohTrigger(RecalcTrigger,Trigger3M)),NA())</f>
        <v>8.491551792180441E-3</v>
      </c>
      <c r="L2557" s="44">
        <f>IFERROR(_xll.qlIndexFixing(Index6M,$H2557,TRUE,_xll.ohTrigger(RecalcTrigger,Trigger6M)),NA())</f>
        <v>8.5533956281880937E-3</v>
      </c>
      <c r="M2557" s="183">
        <f>IFERROR(_xll.qlIndexFixing(Index1Y,$H2557,TRUE,_xll.ohTrigger(RecalcTrigger,Trigger1Y)),NA())</f>
        <v>8.6454215590185055E-3</v>
      </c>
      <c r="N2557" s="182">
        <f>IFERROR(_xll.qlIndexFixing(ONIndex1M,I2557,TRUE,_xll.ohTrigger(RecalcTrigger,Trigger1M)),NA())</f>
        <v>8.284462020711203E-3</v>
      </c>
      <c r="O2557" s="44">
        <f>IFERROR(_xll.qlIndexFixing(ONIndex3M,I2557,TRUE,_xll.ohTrigger(RecalcTrigger,Trigger3M)),NA())</f>
        <v>8.5319451060161811E-3</v>
      </c>
      <c r="P2557" s="44">
        <f>IFERROR(_xll.qlIndexFixing(ONIndex6M,I2557,TRUE,_xll.ohTrigger(RecalcTrigger,Trigger6M)),NA())</f>
        <v>8.6556145292782105E-3</v>
      </c>
      <c r="Q2557" s="183">
        <f>IFERROR(_xll.qlIndexFixing(ONIndex1Y,I2557,TRUE,_xll.ohTrigger(RecalcTrigger,Trigger1Y)),NA())</f>
        <v>8.8104376482434077E-3</v>
      </c>
    </row>
    <row r="2558" spans="2:17" x14ac:dyDescent="0.2">
      <c r="B2558" s="39" t="s">
        <v>42</v>
      </c>
      <c r="D2558" s="42">
        <f>_xll.qlCalendarAdvance(Calendar,$D2557,B2558,"f",FALSE)</f>
        <v>57530</v>
      </c>
      <c r="E2558" s="177">
        <f>_xll.qlInterestRateIndexValueDate(IndexON,D2558)</f>
        <v>57530</v>
      </c>
      <c r="F2558" s="193">
        <f>IFERROR(_xll.qlIndexFixing(IndexON,D2558,TRUE,_xll.ohTrigger(RecalcTrigger,TriggerON)),NA())</f>
        <v>8.2909773879968895E-3</v>
      </c>
      <c r="H2558" s="42">
        <f>_xll.qlCalendarAdvance(Calendar,$H2557,B2558,"f",FALSE)</f>
        <v>57530</v>
      </c>
      <c r="I2558" s="177">
        <f>_xll.qlInterestRateIndexValueDate(Index1M,$H2558)</f>
        <v>57532</v>
      </c>
      <c r="J2558" s="182">
        <f>IFERROR(_xll.qlIndexFixing(Index1M,$H2558,TRUE,_xll.ohTrigger(RecalcTrigger,Trigger1M)),NA())</f>
        <v>8.2650439853586416E-3</v>
      </c>
      <c r="K2558" s="44">
        <f>IFERROR(_xll.qlIndexFixing(Index3M,H2558,TRUE,_xll.ohTrigger(RecalcTrigger,Trigger3M)),NA())</f>
        <v>8.48166424814315E-3</v>
      </c>
      <c r="L2558" s="44">
        <f>IFERROR(_xll.qlIndexFixing(Index6M,$H2558,TRUE,_xll.ohTrigger(RecalcTrigger,Trigger6M)),NA())</f>
        <v>8.5438405591645224E-3</v>
      </c>
      <c r="M2558" s="183">
        <f>IFERROR(_xll.qlIndexFixing(Index1Y,$H2558,TRUE,_xll.ohTrigger(RecalcTrigger,Trigger1Y)),NA())</f>
        <v>8.6362525706830985E-3</v>
      </c>
      <c r="N2558" s="182">
        <f>IFERROR(_xll.qlIndexFixing(ONIndex1M,I2558,TRUE,_xll.ohTrigger(RecalcTrigger,Trigger1M)),NA())</f>
        <v>8.2757790109599938E-3</v>
      </c>
      <c r="O2558" s="44">
        <f>IFERROR(_xll.qlIndexFixing(ONIndex3M,I2558,TRUE,_xll.ohTrigger(RecalcTrigger,Trigger3M)),NA())</f>
        <v>8.5234306213788358E-3</v>
      </c>
      <c r="P2558" s="44">
        <f>IFERROR(_xll.qlIndexFixing(ONIndex6M,I2558,TRUE,_xll.ohTrigger(RecalcTrigger,Trigger6M)),NA())</f>
        <v>8.6458215813056682E-3</v>
      </c>
      <c r="Q2558" s="183">
        <f>IFERROR(_xll.qlIndexFixing(ONIndex1Y,I2558,TRUE,_xll.ohTrigger(RecalcTrigger,Trigger1Y)),NA())</f>
        <v>8.8020692841617176E-3</v>
      </c>
    </row>
    <row r="2559" spans="2:17" x14ac:dyDescent="0.2">
      <c r="B2559" s="39" t="s">
        <v>42</v>
      </c>
      <c r="D2559" s="42">
        <f>_xll.qlCalendarAdvance(Calendar,$D2558,B2559,"f",FALSE)</f>
        <v>57537</v>
      </c>
      <c r="E2559" s="177">
        <f>_xll.qlInterestRateIndexValueDate(IndexON,D2559)</f>
        <v>57537</v>
      </c>
      <c r="F2559" s="193">
        <f>IFERROR(_xll.qlIndexFixing(IndexON,D2559,TRUE,_xll.ohTrigger(RecalcTrigger,TriggerON)),NA())</f>
        <v>8.2825116616369598E-3</v>
      </c>
      <c r="H2559" s="42">
        <f>_xll.qlCalendarAdvance(Calendar,$H2558,B2559,"f",FALSE)</f>
        <v>57537</v>
      </c>
      <c r="I2559" s="177">
        <f>_xll.qlInterestRateIndexValueDate(Index1M,$H2559)</f>
        <v>57539</v>
      </c>
      <c r="J2559" s="182">
        <f>IFERROR(_xll.qlIndexFixing(Index1M,$H2559,TRUE,_xll.ohTrigger(RecalcTrigger,Trigger1M)),NA())</f>
        <v>8.2564138033934479E-3</v>
      </c>
      <c r="K2559" s="44">
        <f>IFERROR(_xll.qlIndexFixing(Index3M,H2559,TRUE,_xll.ohTrigger(RecalcTrigger,Trigger3M)),NA())</f>
        <v>8.4732906416685565E-3</v>
      </c>
      <c r="L2559" s="44">
        <f>IFERROR(_xll.qlIndexFixing(Index6M,$H2559,TRUE,_xll.ohTrigger(RecalcTrigger,Trigger6M)),NA())</f>
        <v>8.5343081211204201E-3</v>
      </c>
      <c r="M2559" s="183">
        <f>IFERROR(_xll.qlIndexFixing(Index1Y,$H2559,TRUE,_xll.ohTrigger(RecalcTrigger,Trigger1Y)),NA())</f>
        <v>8.6284357911873711E-3</v>
      </c>
      <c r="N2559" s="182">
        <f>IFERROR(_xll.qlIndexFixing(ONIndex1M,I2559,TRUE,_xll.ohTrigger(RecalcTrigger,Trigger1M)),NA())</f>
        <v>8.2671187898597509E-3</v>
      </c>
      <c r="O2559" s="44">
        <f>IFERROR(_xll.qlIndexFixing(ONIndex3M,I2559,TRUE,_xll.ohTrigger(RecalcTrigger,Trigger3M)),NA())</f>
        <v>8.5149384175586817E-3</v>
      </c>
      <c r="P2559" s="44">
        <f>IFERROR(_xll.qlIndexFixing(ONIndex6M,I2559,TRUE,_xll.ohTrigger(RecalcTrigger,Trigger6M)),NA())</f>
        <v>8.636050395045558E-3</v>
      </c>
      <c r="Q2559" s="183">
        <f>IFERROR(_xll.qlIndexFixing(ONIndex1Y,I2559,TRUE,_xll.ohTrigger(RecalcTrigger,Trigger1Y)),NA())</f>
        <v>8.7937233113688507E-3</v>
      </c>
    </row>
    <row r="2560" spans="2:17" x14ac:dyDescent="0.2">
      <c r="B2560" s="39" t="s">
        <v>42</v>
      </c>
      <c r="D2560" s="42">
        <f>_xll.qlCalendarAdvance(Calendar,$D2559,B2560,"f",FALSE)</f>
        <v>57544</v>
      </c>
      <c r="E2560" s="177">
        <f>_xll.qlInterestRateIndexValueDate(IndexON,D2560)</f>
        <v>57544</v>
      </c>
      <c r="F2560" s="193">
        <f>IFERROR(_xll.qlIndexFixing(IndexON,D2560,TRUE,_xll.ohTrigger(RecalcTrigger,TriggerON)),NA())</f>
        <v>8.2740685941917747E-3</v>
      </c>
      <c r="H2560" s="42">
        <f>_xll.qlCalendarAdvance(Calendar,$H2559,B2560,"f",FALSE)</f>
        <v>57544</v>
      </c>
      <c r="I2560" s="177">
        <f>_xll.qlInterestRateIndexValueDate(Index1M,$H2560)</f>
        <v>57546</v>
      </c>
      <c r="J2560" s="182">
        <f>IFERROR(_xll.qlIndexFixing(Index1M,$H2560,TRUE,_xll.ohTrigger(RecalcTrigger,Trigger1M)),NA())</f>
        <v>8.2478065816838884E-3</v>
      </c>
      <c r="K2560" s="44">
        <f>IFERROR(_xll.qlIndexFixing(Index3M,H2560,TRUE,_xll.ohTrigger(RecalcTrigger,Trigger3M)),NA())</f>
        <v>8.4649397787456872E-3</v>
      </c>
      <c r="L2560" s="44">
        <f>IFERROR(_xll.qlIndexFixing(Index6M,$H2560,TRUE,_xll.ohTrigger(RecalcTrigger,Trigger6M)),NA())</f>
        <v>8.5247983716412908E-3</v>
      </c>
      <c r="M2560" s="183">
        <f>IFERROR(_xll.qlIndexFixing(Index1Y,$H2560,TRUE,_xll.ohTrigger(RecalcTrigger,Trigger1Y)),NA())</f>
        <v>8.6206431134733582E-3</v>
      </c>
      <c r="N2560" s="182">
        <f>IFERROR(_xll.qlIndexFixing(ONIndex1M,I2560,TRUE,_xll.ohTrigger(RecalcTrigger,Trigger1M)),NA())</f>
        <v>8.2584814157637965E-3</v>
      </c>
      <c r="O2560" s="44">
        <f>IFERROR(_xll.qlIndexFixing(ONIndex3M,I2560,TRUE,_xll.ohTrigger(RecalcTrigger,Trigger3M)),NA())</f>
        <v>8.5064685503510873E-3</v>
      </c>
      <c r="P2560" s="44">
        <f>IFERROR(_xll.qlIndexFixing(ONIndex6M,I2560,TRUE,_xll.ohTrigger(RecalcTrigger,Trigger6M)),NA())</f>
        <v>8.6263010279719055E-3</v>
      </c>
      <c r="Q2560" s="183">
        <f>IFERROR(_xll.qlIndexFixing(ONIndex1Y,I2560,TRUE,_xll.ohTrigger(RecalcTrigger,Trigger1Y)),NA())</f>
        <v>8.78539978414139E-3</v>
      </c>
    </row>
    <row r="2561" spans="2:17" x14ac:dyDescent="0.2">
      <c r="B2561" s="39" t="s">
        <v>42</v>
      </c>
      <c r="D2561" s="42">
        <f>_xll.qlCalendarAdvance(Calendar,$D2560,B2561,"f",FALSE)</f>
        <v>57551</v>
      </c>
      <c r="E2561" s="177">
        <f>_xll.qlInterestRateIndexValueDate(IndexON,D2561)</f>
        <v>57551</v>
      </c>
      <c r="F2561" s="193">
        <f>IFERROR(_xll.qlIndexFixing(IndexON,D2561,TRUE,_xll.ohTrigger(RecalcTrigger,TriggerON)),NA())</f>
        <v>8.2656482428955513E-3</v>
      </c>
      <c r="H2561" s="42">
        <f>_xll.qlCalendarAdvance(Calendar,$H2560,B2561,"f",FALSE)</f>
        <v>57551</v>
      </c>
      <c r="I2561" s="177">
        <f>_xll.qlInterestRateIndexValueDate(Index1M,$H2561)</f>
        <v>57553</v>
      </c>
      <c r="J2561" s="182">
        <f>IFERROR(_xll.qlIndexFixing(Index1M,$H2561,TRUE,_xll.ohTrigger(RecalcTrigger,Trigger1M)),NA())</f>
        <v>8.2392223783666809E-3</v>
      </c>
      <c r="K2561" s="44">
        <f>IFERROR(_xll.qlIndexFixing(Index3M,H2561,TRUE,_xll.ohTrigger(RecalcTrigger,Trigger3M)),NA())</f>
        <v>8.456611715229434E-3</v>
      </c>
      <c r="L2561" s="44">
        <f>IFERROR(_xll.qlIndexFixing(Index6M,$H2561,TRUE,_xll.ohTrigger(RecalcTrigger,Trigger6M)),NA())</f>
        <v>8.5153113683182555E-3</v>
      </c>
      <c r="M2561" s="183">
        <f>IFERROR(_xll.qlIndexFixing(Index1Y,$H2561,TRUE,_xll.ohTrigger(RecalcTrigger,Trigger1Y)),NA())</f>
        <v>8.6128745916403456E-3</v>
      </c>
      <c r="N2561" s="182">
        <f>IFERROR(_xll.qlIndexFixing(ONIndex1M,I2561,TRUE,_xll.ohTrigger(RecalcTrigger,Trigger1M)),NA())</f>
        <v>8.2498669467057084E-3</v>
      </c>
      <c r="O2561" s="44">
        <f>IFERROR(_xll.qlIndexFixing(ONIndex3M,I2561,TRUE,_xll.ohTrigger(RecalcTrigger,Trigger3M)),NA())</f>
        <v>8.4980210757112928E-3</v>
      </c>
      <c r="P2561" s="44">
        <f>IFERROR(_xll.qlIndexFixing(ONIndex6M,I2561,TRUE,_xll.ohTrigger(RecalcTrigger,Trigger6M)),NA())</f>
        <v>8.616573537558736E-3</v>
      </c>
      <c r="Q2561" s="183">
        <f>IFERROR(_xll.qlIndexFixing(ONIndex1Y,I2561,TRUE,_xll.ohTrigger(RecalcTrigger,Trigger1Y)),NA())</f>
        <v>8.7770987568358549E-3</v>
      </c>
    </row>
    <row r="2562" spans="2:17" x14ac:dyDescent="0.2">
      <c r="B2562" s="39" t="s">
        <v>42</v>
      </c>
      <c r="D2562" s="42">
        <f>_xll.qlCalendarAdvance(Calendar,$D2561,B2562,"f",FALSE)</f>
        <v>57558</v>
      </c>
      <c r="E2562" s="177">
        <f>_xll.qlInterestRateIndexValueDate(IndexON,D2562)</f>
        <v>57558</v>
      </c>
      <c r="F2562" s="193">
        <f>IFERROR(_xll.qlIndexFixing(IndexON,D2562,TRUE,_xll.ohTrigger(RecalcTrigger,TriggerON)),NA())</f>
        <v>8.2572506653821875E-3</v>
      </c>
      <c r="H2562" s="42">
        <f>_xll.qlCalendarAdvance(Calendar,$H2561,B2562,"f",FALSE)</f>
        <v>57558</v>
      </c>
      <c r="I2562" s="177">
        <f>_xll.qlInterestRateIndexValueDate(Index1M,$H2562)</f>
        <v>57560</v>
      </c>
      <c r="J2562" s="182">
        <f>IFERROR(_xll.qlIndexFixing(Index1M,$H2562,TRUE,_xll.ohTrigger(RecalcTrigger,Trigger1M)),NA())</f>
        <v>8.2306612515785499E-3</v>
      </c>
      <c r="K2562" s="44">
        <f>IFERROR(_xll.qlIndexFixing(Index3M,H2562,TRUE,_xll.ohTrigger(RecalcTrigger,Trigger3M)),NA())</f>
        <v>8.448306506971294E-3</v>
      </c>
      <c r="L2562" s="44">
        <f>IFERROR(_xll.qlIndexFixing(Index6M,$H2562,TRUE,_xll.ohTrigger(RecalcTrigger,Trigger6M)),NA())</f>
        <v>8.5058471687359527E-3</v>
      </c>
      <c r="M2562" s="183">
        <f>IFERROR(_xll.qlIndexFixing(Index1Y,$H2562,TRUE,_xll.ohTrigger(RecalcTrigger,Trigger1Y)),NA())</f>
        <v>8.6051302797874041E-3</v>
      </c>
      <c r="N2562" s="182">
        <f>IFERROR(_xll.qlIndexFixing(ONIndex1M,I2562,TRUE,_xll.ohTrigger(RecalcTrigger,Trigger1M)),NA())</f>
        <v>8.2412754408789368E-3</v>
      </c>
      <c r="O2562" s="44">
        <f>IFERROR(_xll.qlIndexFixing(ONIndex3M,I2562,TRUE,_xll.ohTrigger(RecalcTrigger,Trigger3M)),NA())</f>
        <v>8.4895960495945388E-3</v>
      </c>
      <c r="P2562" s="44">
        <f>IFERROR(_xll.qlIndexFixing(ONIndex6M,I2562,TRUE,_xll.ohTrigger(RecalcTrigger,Trigger6M)),NA())</f>
        <v>8.6068679817596916E-3</v>
      </c>
      <c r="Q2562" s="183">
        <f>IFERROR(_xll.qlIndexFixing(ONIndex1Y,I2562,TRUE,_xll.ohTrigger(RecalcTrigger,Trigger1Y)),NA())</f>
        <v>8.7688202834090845E-3</v>
      </c>
    </row>
    <row r="2563" spans="2:17" x14ac:dyDescent="0.2">
      <c r="B2563" s="39" t="s">
        <v>42</v>
      </c>
      <c r="D2563" s="42">
        <f>_xll.qlCalendarAdvance(Calendar,$D2562,B2563,"f",FALSE)</f>
        <v>57565</v>
      </c>
      <c r="E2563" s="177">
        <f>_xll.qlInterestRateIndexValueDate(IndexON,D2563)</f>
        <v>57565</v>
      </c>
      <c r="F2563" s="193">
        <f>IFERROR(_xll.qlIndexFixing(IndexON,D2563,TRUE,_xll.ohTrigger(RecalcTrigger,TriggerON)),NA())</f>
        <v>8.2488759184862204E-3</v>
      </c>
      <c r="H2563" s="42">
        <f>_xll.qlCalendarAdvance(Calendar,$H2562,B2563,"f",FALSE)</f>
        <v>57565</v>
      </c>
      <c r="I2563" s="177">
        <f>_xll.qlInterestRateIndexValueDate(Index1M,$H2563)</f>
        <v>57567</v>
      </c>
      <c r="J2563" s="182">
        <f>IFERROR(_xll.qlIndexFixing(Index1M,$H2563,TRUE,_xll.ohTrigger(RecalcTrigger,Trigger1M)),NA())</f>
        <v>8.2221232594639499E-3</v>
      </c>
      <c r="K2563" s="44">
        <f>IFERROR(_xll.qlIndexFixing(Index3M,H2563,TRUE,_xll.ohTrigger(RecalcTrigger,Trigger3M)),NA())</f>
        <v>8.440024209823609E-3</v>
      </c>
      <c r="L2563" s="44">
        <f>IFERROR(_xll.qlIndexFixing(Index6M,$H2563,TRUE,_xll.ohTrigger(RecalcTrigger,Trigger6M)),NA())</f>
        <v>8.4964058304850733E-3</v>
      </c>
      <c r="M2563" s="183">
        <f>IFERROR(_xll.qlIndexFixing(Index1Y,$H2563,TRUE,_xll.ohTrigger(RecalcTrigger,Trigger1Y)),NA())</f>
        <v>8.5974102320144716E-3</v>
      </c>
      <c r="N2563" s="182">
        <f>IFERROR(_xll.qlIndexFixing(ONIndex1M,I2563,TRUE,_xll.ohTrigger(RecalcTrigger,Trigger1M)),NA())</f>
        <v>8.2327069563969957E-3</v>
      </c>
      <c r="O2563" s="44">
        <f>IFERROR(_xll.qlIndexFixing(ONIndex3M,I2563,TRUE,_xll.ohTrigger(RecalcTrigger,Trigger3M)),NA())</f>
        <v>8.4811935275563854E-3</v>
      </c>
      <c r="P2563" s="44">
        <f>IFERROR(_xll.qlIndexFixing(ONIndex6M,I2563,TRUE,_xll.ohTrigger(RecalcTrigger,Trigger6M)),NA())</f>
        <v>8.5971844181287338E-3</v>
      </c>
      <c r="Q2563" s="183">
        <f>IFERROR(_xll.qlIndexFixing(ONIndex1Y,I2563,TRUE,_xll.ohTrigger(RecalcTrigger,Trigger1Y)),NA())</f>
        <v>8.7605644182175979E-3</v>
      </c>
    </row>
    <row r="2564" spans="2:17" x14ac:dyDescent="0.2">
      <c r="B2564" s="39" t="s">
        <v>42</v>
      </c>
      <c r="D2564" s="42">
        <f>_xll.qlCalendarAdvance(Calendar,$D2563,B2564,"f",FALSE)</f>
        <v>57572</v>
      </c>
      <c r="E2564" s="177">
        <f>_xll.qlInterestRateIndexValueDate(IndexON,D2564)</f>
        <v>57572</v>
      </c>
      <c r="F2564" s="193">
        <f>IFERROR(_xll.qlIndexFixing(IndexON,D2564,TRUE,_xll.ohTrigger(RecalcTrigger,TriggerON)),NA())</f>
        <v>8.2405240598415475E-3</v>
      </c>
      <c r="H2564" s="42">
        <f>_xll.qlCalendarAdvance(Calendar,$H2563,B2564,"f",FALSE)</f>
        <v>57572</v>
      </c>
      <c r="I2564" s="177">
        <f>_xll.qlInterestRateIndexValueDate(Index1M,$H2564)</f>
        <v>57574</v>
      </c>
      <c r="J2564" s="182">
        <f>IFERROR(_xll.qlIndexFixing(Index1M,$H2564,TRUE,_xll.ohTrigger(RecalcTrigger,Trigger1M)),NA())</f>
        <v>8.2136084601570226E-3</v>
      </c>
      <c r="K2564" s="44">
        <f>IFERROR(_xll.qlIndexFixing(Index3M,H2564,TRUE,_xll.ohTrigger(RecalcTrigger,Trigger3M)),NA())</f>
        <v>8.4317648796404243E-3</v>
      </c>
      <c r="L2564" s="44">
        <f>IFERROR(_xll.qlIndexFixing(Index6M,$H2564,TRUE,_xll.ohTrigger(RecalcTrigger,Trigger6M)),NA())</f>
        <v>8.4869874111506878E-3</v>
      </c>
      <c r="M2564" s="183">
        <f>IFERROR(_xll.qlIndexFixing(Index1Y,$H2564,TRUE,_xll.ohTrigger(RecalcTrigger,Trigger1Y)),NA())</f>
        <v>8.5897145024208359E-3</v>
      </c>
      <c r="N2564" s="182">
        <f>IFERROR(_xll.qlIndexFixing(ONIndex1M,I2564,TRUE,_xll.ohTrigger(RecalcTrigger,Trigger1M)),NA())</f>
        <v>8.224161551373399E-3</v>
      </c>
      <c r="O2564" s="44">
        <f>IFERROR(_xll.qlIndexFixing(ONIndex3M,I2564,TRUE,_xll.ohTrigger(RecalcTrigger,Trigger3M)),NA())</f>
        <v>8.4728135657918813E-3</v>
      </c>
      <c r="P2564" s="44">
        <f>IFERROR(_xll.qlIndexFixing(ONIndex6M,I2564,TRUE,_xll.ohTrigger(RecalcTrigger,Trigger6M)),NA())</f>
        <v>8.5875229042198242E-3</v>
      </c>
      <c r="Q2564" s="183">
        <f>IFERROR(_xll.qlIndexFixing(ONIndex1Y,I2564,TRUE,_xll.ohTrigger(RecalcTrigger,Trigger1Y)),NA())</f>
        <v>8.7523312152981703E-3</v>
      </c>
    </row>
    <row r="2565" spans="2:17" x14ac:dyDescent="0.2">
      <c r="B2565" s="39" t="s">
        <v>42</v>
      </c>
      <c r="D2565" s="42">
        <f>_xll.qlCalendarAdvance(Calendar,$D2564,B2565,"f",FALSE)</f>
        <v>57579</v>
      </c>
      <c r="E2565" s="177">
        <f>_xll.qlInterestRateIndexValueDate(IndexON,D2565)</f>
        <v>57579</v>
      </c>
      <c r="F2565" s="193">
        <f>IFERROR(_xll.qlIndexFixing(IndexON,D2565,TRUE,_xll.ohTrigger(RecalcTrigger,TriggerON)),NA())</f>
        <v>8.2321951465225141E-3</v>
      </c>
      <c r="H2565" s="42">
        <f>_xll.qlCalendarAdvance(Calendar,$H2564,B2565,"f",FALSE)</f>
        <v>57579</v>
      </c>
      <c r="I2565" s="177">
        <f>_xll.qlInterestRateIndexValueDate(Index1M,$H2565)</f>
        <v>57581</v>
      </c>
      <c r="J2565" s="182">
        <f>IFERROR(_xll.qlIndexFixing(Index1M,$H2565,TRUE,_xll.ohTrigger(RecalcTrigger,Trigger1M)),NA())</f>
        <v>8.2051169117944925E-3</v>
      </c>
      <c r="K2565" s="44">
        <f>IFERROR(_xll.qlIndexFixing(Index3M,H2565,TRUE,_xll.ohTrigger(RecalcTrigger,Trigger3M)),NA())</f>
        <v>8.4235285722715336E-3</v>
      </c>
      <c r="L2565" s="44">
        <f>IFERROR(_xll.qlIndexFixing(Index6M,$H2565,TRUE,_xll.ohTrigger(RecalcTrigger,Trigger6M)),NA())</f>
        <v>8.4775919683204616E-3</v>
      </c>
      <c r="M2565" s="183">
        <f>IFERROR(_xll.qlIndexFixing(Index1Y,$H2565,TRUE,_xll.ohTrigger(RecalcTrigger,Trigger1Y)),NA())</f>
        <v>8.5820431451059994E-3</v>
      </c>
      <c r="N2565" s="182">
        <f>IFERROR(_xll.qlIndexFixing(ONIndex1M,I2565,TRUE,_xll.ohTrigger(RecalcTrigger,Trigger1M)),NA())</f>
        <v>8.2156392840815329E-3</v>
      </c>
      <c r="O2565" s="44">
        <f>IFERROR(_xll.qlIndexFixing(ONIndex3M,I2565,TRUE,_xll.ohTrigger(RecalcTrigger,Trigger3M)),NA())</f>
        <v>8.4644562200164586E-3</v>
      </c>
      <c r="P2565" s="44">
        <f>IFERROR(_xll.qlIndexFixing(ONIndex6M,I2565,TRUE,_xll.ohTrigger(RecalcTrigger,Trigger6M)),NA())</f>
        <v>8.5778834977467966E-3</v>
      </c>
      <c r="Q2565" s="183">
        <f>IFERROR(_xll.qlIndexFixing(ONIndex1Y,I2565,TRUE,_xll.ohTrigger(RecalcTrigger,Trigger1Y)),NA())</f>
        <v>8.7441207289273848E-3</v>
      </c>
    </row>
    <row r="2566" spans="2:17" x14ac:dyDescent="0.2">
      <c r="B2566" s="39" t="s">
        <v>42</v>
      </c>
      <c r="D2566" s="42">
        <f>_xll.qlCalendarAdvance(Calendar,$D2565,B2566,"f",FALSE)</f>
        <v>57586</v>
      </c>
      <c r="E2566" s="177">
        <f>_xll.qlInterestRateIndexValueDate(IndexON,D2566)</f>
        <v>57586</v>
      </c>
      <c r="F2566" s="193">
        <f>IFERROR(_xll.qlIndexFixing(IndexON,D2566,TRUE,_xll.ohTrigger(RecalcTrigger,TriggerON)),NA())</f>
        <v>8.2238892359232096E-3</v>
      </c>
      <c r="H2566" s="42">
        <f>_xll.qlCalendarAdvance(Calendar,$H2565,B2566,"f",FALSE)</f>
        <v>57586</v>
      </c>
      <c r="I2566" s="177">
        <f>_xll.qlInterestRateIndexValueDate(Index1M,$H2566)</f>
        <v>57588</v>
      </c>
      <c r="J2566" s="182">
        <f>IFERROR(_xll.qlIndexFixing(Index1M,$H2566,TRUE,_xll.ohTrigger(RecalcTrigger,Trigger1M)),NA())</f>
        <v>8.1981778268214178E-3</v>
      </c>
      <c r="K2566" s="44">
        <f>IFERROR(_xll.qlIndexFixing(Index3M,H2566,TRUE,_xll.ohTrigger(RecalcTrigger,Trigger3M)),NA())</f>
        <v>8.4167674986841464E-3</v>
      </c>
      <c r="L2566" s="44">
        <f>IFERROR(_xll.qlIndexFixing(Index6M,$H2566,TRUE,_xll.ohTrigger(RecalcTrigger,Trigger6M)),NA())</f>
        <v>8.4704683140253909E-3</v>
      </c>
      <c r="M2566" s="183">
        <f>IFERROR(_xll.qlIndexFixing(Index1Y,$H2566,TRUE,_xll.ohTrigger(RecalcTrigger,Trigger1Y)),NA())</f>
        <v>8.575681712016137E-3</v>
      </c>
      <c r="N2566" s="182">
        <f>IFERROR(_xll.qlIndexFixing(ONIndex1M,I2566,TRUE,_xll.ohTrigger(RecalcTrigger,Trigger1M)),NA())</f>
        <v>8.2071402125549753E-3</v>
      </c>
      <c r="O2566" s="44">
        <f>IFERROR(_xll.qlIndexFixing(ONIndex3M,I2566,TRUE,_xll.ohTrigger(RecalcTrigger,Trigger3M)),NA())</f>
        <v>8.4561215459455497E-3</v>
      </c>
      <c r="P2566" s="44">
        <f>IFERROR(_xll.qlIndexFixing(ONIndex6M,I2566,TRUE,_xll.ohTrigger(RecalcTrigger,Trigger6M)),NA())</f>
        <v>8.5682662565833567E-3</v>
      </c>
      <c r="Q2566" s="183">
        <f>IFERROR(_xll.qlIndexFixing(ONIndex1Y,I2566,TRUE,_xll.ohTrigger(RecalcTrigger,Trigger1Y)),NA())</f>
        <v>8.7359330133818247E-3</v>
      </c>
    </row>
    <row r="2567" spans="2:17" x14ac:dyDescent="0.2">
      <c r="B2567" s="39" t="s">
        <v>42</v>
      </c>
      <c r="D2567" s="42">
        <f>_xll.qlCalendarAdvance(Calendar,$D2566,B2567,"f",FALSE)</f>
        <v>57593</v>
      </c>
      <c r="E2567" s="177">
        <f>_xll.qlInterestRateIndexValueDate(IndexON,D2567)</f>
        <v>57593</v>
      </c>
      <c r="F2567" s="193">
        <f>IFERROR(_xll.qlIndexFixing(IndexON,D2567,TRUE,_xll.ohTrigger(RecalcTrigger,TriggerON)),NA())</f>
        <v>8.2156063854377237E-3</v>
      </c>
      <c r="H2567" s="42">
        <f>_xll.qlCalendarAdvance(Calendar,$H2566,B2567,"f",FALSE)</f>
        <v>57593</v>
      </c>
      <c r="I2567" s="177">
        <f>_xll.qlInterestRateIndexValueDate(Index1M,$H2567)</f>
        <v>57595</v>
      </c>
      <c r="J2567" s="182">
        <f>IFERROR(_xll.qlIndexFixing(Index1M,$H2567,TRUE,_xll.ohTrigger(RecalcTrigger,Trigger1M)),NA())</f>
        <v>8.1882038004649754E-3</v>
      </c>
      <c r="K2567" s="44">
        <f>IFERROR(_xll.qlIndexFixing(Index3M,H2567,TRUE,_xll.ohTrigger(RecalcTrigger,Trigger3M)),NA())</f>
        <v>8.4085729898921817E-3</v>
      </c>
      <c r="L2567" s="44">
        <f>IFERROR(_xll.qlIndexFixing(Index6M,$H2567,TRUE,_xll.ohTrigger(RecalcTrigger,Trigger6M)),NA())</f>
        <v>8.461113199656917E-3</v>
      </c>
      <c r="M2567" s="183">
        <f>IFERROR(_xll.qlIndexFixing(Index1Y,$H2567,TRUE,_xll.ohTrigger(RecalcTrigger,Trigger1Y)),NA())</f>
        <v>8.5667737637118314E-3</v>
      </c>
      <c r="N2567" s="182">
        <f>IFERROR(_xll.qlIndexFixing(ONIndex1M,I2567,TRUE,_xll.ohTrigger(RecalcTrigger,Trigger1M)),NA())</f>
        <v>8.1986643949871763E-3</v>
      </c>
      <c r="O2567" s="44">
        <f>IFERROR(_xll.qlIndexFixing(ONIndex3M,I2567,TRUE,_xll.ohTrigger(RecalcTrigger,Trigger3M)),NA())</f>
        <v>8.4478095998541392E-3</v>
      </c>
      <c r="P2567" s="44">
        <f>IFERROR(_xll.qlIndexFixing(ONIndex6M,I2567,TRUE,_xll.ohTrigger(RecalcTrigger,Trigger6M)),NA())</f>
        <v>8.5586712381235941E-3</v>
      </c>
      <c r="Q2567" s="183">
        <f>IFERROR(_xll.qlIndexFixing(ONIndex1Y,I2567,TRUE,_xll.ohTrigger(RecalcTrigger,Trigger1Y)),NA())</f>
        <v>8.727768122538393E-3</v>
      </c>
    </row>
    <row r="2568" spans="2:17" x14ac:dyDescent="0.2">
      <c r="B2568" s="39" t="s">
        <v>42</v>
      </c>
      <c r="D2568" s="42">
        <f>_xll.qlCalendarAdvance(Calendar,$D2567,B2568,"f",FALSE)</f>
        <v>57600</v>
      </c>
      <c r="E2568" s="177">
        <f>_xll.qlInterestRateIndexValueDate(IndexON,D2568)</f>
        <v>57600</v>
      </c>
      <c r="F2568" s="193">
        <f>IFERROR(_xll.qlIndexFixing(IndexON,D2568,TRUE,_xll.ohTrigger(RecalcTrigger,TriggerON)),NA())</f>
        <v>8.2073466521404015E-3</v>
      </c>
      <c r="H2568" s="42">
        <f>_xll.qlCalendarAdvance(Calendar,$H2567,B2568,"f",FALSE)</f>
        <v>57600</v>
      </c>
      <c r="I2568" s="177">
        <f>_xll.qlInterestRateIndexValueDate(Index1M,$H2568)</f>
        <v>57602</v>
      </c>
      <c r="J2568" s="182">
        <f>IFERROR(_xll.qlIndexFixing(Index1M,$H2568,TRUE,_xll.ohTrigger(RecalcTrigger,Trigger1M)),NA())</f>
        <v>8.1797823537714306E-3</v>
      </c>
      <c r="K2568" s="44">
        <f>IFERROR(_xll.qlIndexFixing(Index3M,H2568,TRUE,_xll.ohTrigger(RecalcTrigger,Trigger3M)),NA())</f>
        <v>8.4004016573259906E-3</v>
      </c>
      <c r="L2568" s="44">
        <f>IFERROR(_xll.qlIndexFixing(Index6M,$H2568,TRUE,_xll.ohTrigger(RecalcTrigger,Trigger6M)),NA())</f>
        <v>8.4517812149620883E-3</v>
      </c>
      <c r="M2568" s="183">
        <f>IFERROR(_xll.qlIndexFixing(Index1Y,$H2568,TRUE,_xll.ohTrigger(RecalcTrigger,Trigger1Y)),NA())</f>
        <v>8.5591758478323812E-3</v>
      </c>
      <c r="N2568" s="182">
        <f>IFERROR(_xll.qlIndexFixing(ONIndex1M,I2568,TRUE,_xll.ohTrigger(RecalcTrigger,Trigger1M)),NA())</f>
        <v>8.1902118894117137E-3</v>
      </c>
      <c r="O2568" s="44">
        <f>IFERROR(_xll.qlIndexFixing(ONIndex3M,I2568,TRUE,_xll.ohTrigger(RecalcTrigger,Trigger3M)),NA())</f>
        <v>8.4395204374576593E-3</v>
      </c>
      <c r="P2568" s="44">
        <f>IFERROR(_xll.qlIndexFixing(ONIndex6M,I2568,TRUE,_xll.ohTrigger(RecalcTrigger,Trigger6M)),NA())</f>
        <v>8.5490985002412145E-3</v>
      </c>
      <c r="Q2568" s="183">
        <f>IFERROR(_xll.qlIndexFixing(ONIndex1Y,I2568,TRUE,_xll.ohTrigger(RecalcTrigger,Trigger1Y)),NA())</f>
        <v>8.719626110993417E-3</v>
      </c>
    </row>
    <row r="2569" spans="2:17" x14ac:dyDescent="0.2">
      <c r="B2569" s="39" t="s">
        <v>42</v>
      </c>
      <c r="D2569" s="42">
        <f>_xll.qlCalendarAdvance(Calendar,$D2568,B2569,"f",FALSE)</f>
        <v>57607</v>
      </c>
      <c r="E2569" s="177">
        <f>_xll.qlInterestRateIndexValueDate(IndexON,D2569)</f>
        <v>57607</v>
      </c>
      <c r="F2569" s="193">
        <f>IFERROR(_xll.qlIndexFixing(IndexON,D2569,TRUE,_xll.ohTrigger(RecalcTrigger,TriggerON)),NA())</f>
        <v>8.1991100933453964E-3</v>
      </c>
      <c r="H2569" s="42">
        <f>_xll.qlCalendarAdvance(Calendar,$H2568,B2569,"f",FALSE)</f>
        <v>57607</v>
      </c>
      <c r="I2569" s="177">
        <f>_xll.qlInterestRateIndexValueDate(Index1M,$H2569)</f>
        <v>57609</v>
      </c>
      <c r="J2569" s="182">
        <f>IFERROR(_xll.qlIndexFixing(Index1M,$H2569,TRUE,_xll.ohTrigger(RecalcTrigger,Trigger1M)),NA())</f>
        <v>8.1713843905769027E-3</v>
      </c>
      <c r="K2569" s="44">
        <f>IFERROR(_xll.qlIndexFixing(Index3M,H2569,TRUE,_xll.ohTrigger(RecalcTrigger,Trigger3M)),NA())</f>
        <v>8.392253556838038E-3</v>
      </c>
      <c r="L2569" s="44">
        <f>IFERROR(_xll.qlIndexFixing(Index6M,$H2569,TRUE,_xll.ohTrigger(RecalcTrigger,Trigger6M)),NA())</f>
        <v>8.4424724175288738E-3</v>
      </c>
      <c r="M2569" s="183">
        <f>IFERROR(_xll.qlIndexFixing(Index1Y,$H2569,TRUE,_xll.ohTrigger(RecalcTrigger,Trigger1Y)),NA())</f>
        <v>8.5516025206314895E-3</v>
      </c>
      <c r="N2569" s="182">
        <f>IFERROR(_xll.qlIndexFixing(ONIndex1M,I2569,TRUE,_xll.ohTrigger(RecalcTrigger,Trigger1M)),NA())</f>
        <v>8.1817827541819099E-3</v>
      </c>
      <c r="O2569" s="44">
        <f>IFERROR(_xll.qlIndexFixing(ONIndex3M,I2569,TRUE,_xll.ohTrigger(RecalcTrigger,Trigger3M)),NA())</f>
        <v>8.4312541144715425E-3</v>
      </c>
      <c r="P2569" s="44">
        <f>IFERROR(_xll.qlIndexFixing(ONIndex6M,I2569,TRUE,_xll.ohTrigger(RecalcTrigger,Trigger6M)),NA())</f>
        <v>8.5395481004102436E-3</v>
      </c>
      <c r="Q2569" s="183">
        <f>IFERROR(_xll.qlIndexFixing(ONIndex1Y,I2569,TRUE,_xll.ohTrigger(RecalcTrigger,Trigger1Y)),NA())</f>
        <v>8.7115070327836719E-3</v>
      </c>
    </row>
    <row r="2570" spans="2:17" x14ac:dyDescent="0.2">
      <c r="B2570" s="39" t="s">
        <v>42</v>
      </c>
      <c r="D2570" s="42">
        <f>_xll.qlCalendarAdvance(Calendar,$D2569,B2570,"f",FALSE)</f>
        <v>57614</v>
      </c>
      <c r="E2570" s="177">
        <f>_xll.qlInterestRateIndexValueDate(IndexON,D2570)</f>
        <v>57614</v>
      </c>
      <c r="F2570" s="193">
        <f>IFERROR(_xll.qlIndexFixing(IndexON,D2570,TRUE,_xll.ohTrigger(RecalcTrigger,TriggerON)),NA())</f>
        <v>8.190896766526734E-3</v>
      </c>
      <c r="H2570" s="42">
        <f>_xll.qlCalendarAdvance(Calendar,$H2569,B2570,"f",FALSE)</f>
        <v>57614</v>
      </c>
      <c r="I2570" s="177">
        <f>_xll.qlInterestRateIndexValueDate(Index1M,$H2570)</f>
        <v>57616</v>
      </c>
      <c r="J2570" s="182">
        <f>IFERROR(_xll.qlIndexFixing(Index1M,$H2570,TRUE,_xll.ohTrigger(RecalcTrigger,Trigger1M)),NA())</f>
        <v>8.162003119059397E-3</v>
      </c>
      <c r="K2570" s="44">
        <f>IFERROR(_xll.qlIndexFixing(Index3M,H2570,TRUE,_xll.ohTrigger(RecalcTrigger,Trigger3M)),NA())</f>
        <v>8.382694332507535E-3</v>
      </c>
      <c r="L2570" s="44">
        <f>IFERROR(_xll.qlIndexFixing(Index6M,$H2570,TRUE,_xll.ohTrigger(RecalcTrigger,Trigger6M)),NA())</f>
        <v>8.4326303050431522E-3</v>
      </c>
      <c r="M2570" s="183">
        <f>IFERROR(_xll.qlIndexFixing(Index1Y,$H2570,TRUE,_xll.ohTrigger(RecalcTrigger,Trigger1Y)),NA())</f>
        <v>8.5440538362095315E-3</v>
      </c>
      <c r="N2570" s="182">
        <f>IFERROR(_xll.qlIndexFixing(ONIndex1M,I2570,TRUE,_xll.ohTrigger(RecalcTrigger,Trigger1M)),NA())</f>
        <v>8.1733770473313427E-3</v>
      </c>
      <c r="O2570" s="44">
        <f>IFERROR(_xll.qlIndexFixing(ONIndex3M,I2570,TRUE,_xll.ohTrigger(RecalcTrigger,Trigger3M)),NA())</f>
        <v>8.4230106869309651E-3</v>
      </c>
      <c r="P2570" s="44">
        <f>IFERROR(_xll.qlIndexFixing(ONIndex6M,I2570,TRUE,_xll.ohTrigger(RecalcTrigger,Trigger6M)),NA())</f>
        <v>8.5300200965043871E-3</v>
      </c>
      <c r="Q2570" s="183">
        <f>IFERROR(_xll.qlIndexFixing(ONIndex1Y,I2570,TRUE,_xll.ohTrigger(RecalcTrigger,Trigger1Y)),NA())</f>
        <v>8.7034109419459327E-3</v>
      </c>
    </row>
    <row r="2571" spans="2:17" x14ac:dyDescent="0.2">
      <c r="B2571" s="39" t="s">
        <v>42</v>
      </c>
      <c r="D2571" s="42">
        <f>_xll.qlCalendarAdvance(Calendar,$D2570,B2571,"f",FALSE)</f>
        <v>57621</v>
      </c>
      <c r="E2571" s="177">
        <f>_xll.qlInterestRateIndexValueDate(IndexON,D2571)</f>
        <v>57621</v>
      </c>
      <c r="F2571" s="193">
        <f>IFERROR(_xll.qlIndexFixing(IndexON,D2571,TRUE,_xll.ohTrigger(RecalcTrigger,TriggerON)),NA())</f>
        <v>8.1827067287587596E-3</v>
      </c>
      <c r="H2571" s="42">
        <f>_xll.qlCalendarAdvance(Calendar,$H2570,B2571,"f",FALSE)</f>
        <v>57621</v>
      </c>
      <c r="I2571" s="177">
        <f>_xll.qlInterestRateIndexValueDate(Index1M,$H2571)</f>
        <v>57623</v>
      </c>
      <c r="J2571" s="182">
        <f>IFERROR(_xll.qlIndexFixing(Index1M,$H2571,TRUE,_xll.ohTrigger(RecalcTrigger,Trigger1M)),NA())</f>
        <v>8.1546591472343583E-3</v>
      </c>
      <c r="K2571" s="44">
        <f>IFERROR(_xll.qlIndexFixing(Index3M,H2571,TRUE,_xll.ohTrigger(RecalcTrigger,Trigger3M)),NA())</f>
        <v>8.3745973349346817E-3</v>
      </c>
      <c r="L2571" s="44">
        <f>IFERROR(_xll.qlIndexFixing(Index6M,$H2571,TRUE,_xll.ohTrigger(RecalcTrigger,Trigger6M)),NA())</f>
        <v>8.4233695230574931E-3</v>
      </c>
      <c r="M2571" s="183">
        <f>IFERROR(_xll.qlIndexFixing(Index1Y,$H2571,TRUE,_xll.ohTrigger(RecalcTrigger,Trigger1Y)),NA())</f>
        <v>8.5365298486666675E-3</v>
      </c>
      <c r="N2571" s="182">
        <f>IFERROR(_xll.qlIndexFixing(ONIndex1M,I2571,TRUE,_xll.ohTrigger(RecalcTrigger,Trigger1M)),NA())</f>
        <v>8.1649948268935901E-3</v>
      </c>
      <c r="O2571" s="44">
        <f>IFERROR(_xll.qlIndexFixing(ONIndex3M,I2571,TRUE,_xll.ohTrigger(RecalcTrigger,Trigger3M)),NA())</f>
        <v>8.4147902107112316E-3</v>
      </c>
      <c r="P2571" s="44">
        <f>IFERROR(_xll.qlIndexFixing(ONIndex6M,I2571,TRUE,_xll.ohTrigger(RecalcTrigger,Trigger6M)),NA())</f>
        <v>8.5205145459177345E-3</v>
      </c>
      <c r="Q2571" s="183">
        <f>IFERROR(_xll.qlIndexFixing(ONIndex1Y,I2571,TRUE,_xll.ohTrigger(RecalcTrigger,Trigger1Y)),NA())</f>
        <v>8.6953378927567826E-3</v>
      </c>
    </row>
    <row r="2572" spans="2:17" x14ac:dyDescent="0.2">
      <c r="B2572" s="39" t="s">
        <v>42</v>
      </c>
      <c r="D2572" s="42">
        <f>_xll.qlCalendarAdvance(Calendar,$D2571,B2572,"f",FALSE)</f>
        <v>57628</v>
      </c>
      <c r="E2572" s="177">
        <f>_xll.qlInterestRateIndexValueDate(IndexON,D2572)</f>
        <v>57628</v>
      </c>
      <c r="F2572" s="193">
        <f>IFERROR(_xll.qlIndexFixing(IndexON,D2572,TRUE,_xll.ohTrigger(RecalcTrigger,TriggerON)),NA())</f>
        <v>8.1745400372756905E-3</v>
      </c>
      <c r="H2572" s="42">
        <f>_xll.qlCalendarAdvance(Calendar,$H2571,B2572,"f",FALSE)</f>
        <v>57628</v>
      </c>
      <c r="I2572" s="177">
        <f>_xll.qlInterestRateIndexValueDate(Index1M,$H2572)</f>
        <v>57630</v>
      </c>
      <c r="J2572" s="182">
        <f>IFERROR(_xll.qlIndexFixing(Index1M,$H2572,TRUE,_xll.ohTrigger(RecalcTrigger,Trigger1M)),NA())</f>
        <v>8.1463319833597857E-3</v>
      </c>
      <c r="K2572" s="44">
        <f>IFERROR(_xll.qlIndexFixing(Index3M,H2572,TRUE,_xll.ohTrigger(RecalcTrigger,Trigger3M)),NA())</f>
        <v>8.3665237511442326E-3</v>
      </c>
      <c r="L2572" s="44">
        <f>IFERROR(_xll.qlIndexFixing(Index6M,$H2572,TRUE,_xll.ohTrigger(RecalcTrigger,Trigger6M)),NA())</f>
        <v>8.4119189612902132E-3</v>
      </c>
      <c r="M2572" s="183">
        <f>IFERROR(_xll.qlIndexFixing(Index1Y,$H2572,TRUE,_xll.ohTrigger(RecalcTrigger,Trigger1Y)),NA())</f>
        <v>8.5290306121032691E-3</v>
      </c>
      <c r="N2572" s="182">
        <f>IFERROR(_xll.qlIndexFixing(ONIndex1M,I2572,TRUE,_xll.ohTrigger(RecalcTrigger,Trigger1M)),NA())</f>
        <v>8.1566361514617824E-3</v>
      </c>
      <c r="O2572" s="44">
        <f>IFERROR(_xll.qlIndexFixing(ONIndex3M,I2572,TRUE,_xll.ohTrigger(RecalcTrigger,Trigger3M)),NA())</f>
        <v>8.4065927416876463E-3</v>
      </c>
      <c r="P2572" s="44">
        <f>IFERROR(_xll.qlIndexFixing(ONIndex6M,I2572,TRUE,_xll.ohTrigger(RecalcTrigger,Trigger6M)),NA())</f>
        <v>8.5110315066838638E-3</v>
      </c>
      <c r="Q2572" s="183">
        <f>IFERROR(_xll.qlIndexFixing(ONIndex1Y,I2572,TRUE,_xll.ohTrigger(RecalcTrigger,Trigger1Y)),NA())</f>
        <v>8.6872879395727409E-3</v>
      </c>
    </row>
    <row r="2573" spans="2:17" x14ac:dyDescent="0.2">
      <c r="B2573" s="39" t="s">
        <v>42</v>
      </c>
      <c r="D2573" s="42">
        <f>_xll.qlCalendarAdvance(Calendar,$D2572,B2573,"f",FALSE)</f>
        <v>57635</v>
      </c>
      <c r="E2573" s="177">
        <f>_xll.qlInterestRateIndexValueDate(IndexON,D2573)</f>
        <v>57635</v>
      </c>
      <c r="F2573" s="193">
        <f>IFERROR(_xll.qlIndexFixing(IndexON,D2573,TRUE,_xll.ohTrigger(RecalcTrigger,TriggerON)),NA())</f>
        <v>8.1663967497114243E-3</v>
      </c>
      <c r="H2573" s="42">
        <f>_xll.qlCalendarAdvance(Calendar,$H2572,B2573,"f",FALSE)</f>
        <v>57635</v>
      </c>
      <c r="I2573" s="177">
        <f>_xll.qlInterestRateIndexValueDate(Index1M,$H2573)</f>
        <v>57637</v>
      </c>
      <c r="J2573" s="182">
        <f>IFERROR(_xll.qlIndexFixing(Index1M,$H2573,TRUE,_xll.ohTrigger(RecalcTrigger,Trigger1M)),NA())</f>
        <v>8.1380285355414275E-3</v>
      </c>
      <c r="K2573" s="44">
        <f>IFERROR(_xll.qlIndexFixing(Index3M,H2573,TRUE,_xll.ohTrigger(RecalcTrigger,Trigger3M)),NA())</f>
        <v>8.3584736369876796E-3</v>
      </c>
      <c r="L2573" s="44">
        <f>IFERROR(_xll.qlIndexFixing(Index6M,$H2573,TRUE,_xll.ohTrigger(RecalcTrigger,Trigger6M)),NA())</f>
        <v>8.404918111425054E-3</v>
      </c>
      <c r="M2573" s="183">
        <f>IFERROR(_xll.qlIndexFixing(Index1Y,$H2573,TRUE,_xll.ohTrigger(RecalcTrigger,Trigger1Y)),NA())</f>
        <v>8.5215561806210229E-3</v>
      </c>
      <c r="N2573" s="182">
        <f>IFERROR(_xll.qlIndexFixing(ONIndex1M,I2573,TRUE,_xll.ohTrigger(RecalcTrigger,Trigger1M)),NA())</f>
        <v>8.1483010785898813E-3</v>
      </c>
      <c r="O2573" s="44">
        <f>IFERROR(_xll.qlIndexFixing(ONIndex3M,I2573,TRUE,_xll.ohTrigger(RecalcTrigger,Trigger3M)),NA())</f>
        <v>8.3984183356555775E-3</v>
      </c>
      <c r="P2573" s="44">
        <f>IFERROR(_xll.qlIndexFixing(ONIndex6M,I2573,TRUE,_xll.ohTrigger(RecalcTrigger,Trigger6M)),NA())</f>
        <v>8.5015710361169283E-3</v>
      </c>
      <c r="Q2573" s="183">
        <f>IFERROR(_xll.qlIndexFixing(ONIndex1Y,I2573,TRUE,_xll.ohTrigger(RecalcTrigger,Trigger1Y)),NA())</f>
        <v>8.6792611364305827E-3</v>
      </c>
    </row>
    <row r="2574" spans="2:17" x14ac:dyDescent="0.2">
      <c r="B2574" s="39" t="s">
        <v>42</v>
      </c>
      <c r="D2574" s="42">
        <f>_xll.qlCalendarAdvance(Calendar,$D2573,B2574,"f",FALSE)</f>
        <v>57642</v>
      </c>
      <c r="E2574" s="177">
        <f>_xll.qlInterestRateIndexValueDate(IndexON,D2574)</f>
        <v>57642</v>
      </c>
      <c r="F2574" s="193">
        <f>IFERROR(_xll.qlIndexFixing(IndexON,D2574,TRUE,_xll.ohTrigger(RecalcTrigger,TriggerON)),NA())</f>
        <v>8.1582769230603702E-3</v>
      </c>
      <c r="H2574" s="42">
        <f>_xll.qlCalendarAdvance(Calendar,$H2573,B2574,"f",FALSE)</f>
        <v>57642</v>
      </c>
      <c r="I2574" s="177">
        <f>_xll.qlInterestRateIndexValueDate(Index1M,$H2574)</f>
        <v>57644</v>
      </c>
      <c r="J2574" s="182">
        <f>IFERROR(_xll.qlIndexFixing(Index1M,$H2574,TRUE,_xll.ohTrigger(RecalcTrigger,Trigger1M)),NA())</f>
        <v>8.1297488619056935E-3</v>
      </c>
      <c r="K2574" s="44">
        <f>IFERROR(_xll.qlIndexFixing(Index3M,H2574,TRUE,_xll.ohTrigger(RecalcTrigger,Trigger3M)),NA())</f>
        <v>8.3504470483156644E-3</v>
      </c>
      <c r="L2574" s="44">
        <f>IFERROR(_xll.qlIndexFixing(Index6M,$H2574,TRUE,_xll.ohTrigger(RecalcTrigger,Trigger6M)),NA())</f>
        <v>8.3957275969507635E-3</v>
      </c>
      <c r="M2574" s="183">
        <f>IFERROR(_xll.qlIndexFixing(Index1Y,$H2574,TRUE,_xll.ohTrigger(RecalcTrigger,Trigger1Y)),NA())</f>
        <v>8.5141066083200823E-3</v>
      </c>
      <c r="N2574" s="182">
        <f>IFERROR(_xll.qlIndexFixing(ONIndex1M,I2574,TRUE,_xll.ohTrigger(RecalcTrigger,Trigger1M)),NA())</f>
        <v>8.1399896667111449E-3</v>
      </c>
      <c r="O2574" s="44">
        <f>IFERROR(_xll.qlIndexFixing(ONIndex3M,I2574,TRUE,_xll.ohTrigger(RecalcTrigger,Trigger3M)),NA())</f>
        <v>8.3902670484903297E-3</v>
      </c>
      <c r="P2574" s="44">
        <f>IFERROR(_xll.qlIndexFixing(ONIndex6M,I2574,TRUE,_xll.ohTrigger(RecalcTrigger,Trigger6M)),NA())</f>
        <v>8.492133192090634E-3</v>
      </c>
      <c r="Q2574" s="183">
        <f>IFERROR(_xll.qlIndexFixing(ONIndex1Y,I2574,TRUE,_xll.ohTrigger(RecalcTrigger,Trigger1Y)),NA())</f>
        <v>8.6712575375269552E-3</v>
      </c>
    </row>
    <row r="2575" spans="2:17" x14ac:dyDescent="0.2">
      <c r="B2575" s="39" t="s">
        <v>42</v>
      </c>
      <c r="D2575" s="42">
        <f>_xll.qlCalendarAdvance(Calendar,$D2574,B2575,"f",FALSE)</f>
        <v>57649</v>
      </c>
      <c r="E2575" s="177">
        <f>_xll.qlInterestRateIndexValueDate(IndexON,D2575)</f>
        <v>57649</v>
      </c>
      <c r="F2575" s="193">
        <f>IFERROR(_xll.qlIndexFixing(IndexON,D2575,TRUE,_xll.ohTrigger(RecalcTrigger,TriggerON)),NA())</f>
        <v>8.1501806146366818E-3</v>
      </c>
      <c r="H2575" s="42">
        <f>_xll.qlCalendarAdvance(Calendar,$H2574,B2575,"f",FALSE)</f>
        <v>57649</v>
      </c>
      <c r="I2575" s="177">
        <f>_xll.qlInterestRateIndexValueDate(Index1M,$H2575)</f>
        <v>57651</v>
      </c>
      <c r="J2575" s="182">
        <f>IFERROR(_xll.qlIndexFixing(Index1M,$H2575,TRUE,_xll.ohTrigger(RecalcTrigger,Trigger1M)),NA())</f>
        <v>8.1214930205996162E-3</v>
      </c>
      <c r="K2575" s="44">
        <f>IFERROR(_xll.qlIndexFixing(Index3M,H2575,TRUE,_xll.ohTrigger(RecalcTrigger,Trigger3M)),NA())</f>
        <v>8.3424440409813842E-3</v>
      </c>
      <c r="L2575" s="44">
        <f>IFERROR(_xll.qlIndexFixing(Index6M,$H2575,TRUE,_xll.ohTrigger(RecalcTrigger,Trigger6M)),NA())</f>
        <v>8.387109790286059E-3</v>
      </c>
      <c r="M2575" s="183">
        <f>IFERROR(_xll.qlIndexFixing(Index1Y,$H2575,TRUE,_xll.ohTrigger(RecalcTrigger,Trigger1Y)),NA())</f>
        <v>8.5066819493023506E-3</v>
      </c>
      <c r="N2575" s="182">
        <f>IFERROR(_xll.qlIndexFixing(ONIndex1M,I2575,TRUE,_xll.ohTrigger(RecalcTrigger,Trigger1M)),NA())</f>
        <v>8.1317019740190233E-3</v>
      </c>
      <c r="O2575" s="44">
        <f>IFERROR(_xll.qlIndexFixing(ONIndex3M,I2575,TRUE,_xll.ohTrigger(RecalcTrigger,Trigger3M)),NA())</f>
        <v>8.3821389360672072E-3</v>
      </c>
      <c r="P2575" s="44">
        <f>IFERROR(_xll.qlIndexFixing(ONIndex6M,I2575,TRUE,_xll.ohTrigger(RecalcTrigger,Trigger6M)),NA())</f>
        <v>8.4827180322388784E-3</v>
      </c>
      <c r="Q2575" s="183">
        <f>IFERROR(_xll.qlIndexFixing(ONIndex1Y,I2575,TRUE,_xll.ohTrigger(RecalcTrigger,Trigger1Y)),NA())</f>
        <v>8.6632771971384415E-3</v>
      </c>
    </row>
    <row r="2576" spans="2:17" x14ac:dyDescent="0.2">
      <c r="B2576" s="39" t="s">
        <v>42</v>
      </c>
      <c r="D2576" s="42">
        <f>_xll.qlCalendarAdvance(Calendar,$D2575,B2576,"f",FALSE)</f>
        <v>57656</v>
      </c>
      <c r="E2576" s="177">
        <f>_xll.qlInterestRateIndexValueDate(IndexON,D2576)</f>
        <v>57656</v>
      </c>
      <c r="F2576" s="193">
        <f>IFERROR(_xll.qlIndexFixing(IndexON,D2576,TRUE,_xll.ohTrigger(RecalcTrigger,TriggerON)),NA())</f>
        <v>8.1421078818344483E-3</v>
      </c>
      <c r="H2576" s="42">
        <f>_xll.qlCalendarAdvance(Calendar,$H2575,B2576,"f",FALSE)</f>
        <v>57656</v>
      </c>
      <c r="I2576" s="177">
        <f>_xll.qlInterestRateIndexValueDate(Index1M,$H2576)</f>
        <v>57658</v>
      </c>
      <c r="J2576" s="182">
        <f>IFERROR(_xll.qlIndexFixing(Index1M,$H2576,TRUE,_xll.ohTrigger(RecalcTrigger,Trigger1M)),NA())</f>
        <v>8.1132610697573406E-3</v>
      </c>
      <c r="K2576" s="44">
        <f>IFERROR(_xll.qlIndexFixing(Index3M,H2576,TRUE,_xll.ohTrigger(RecalcTrigger,Trigger3M)),NA())</f>
        <v>8.3344646708388825E-3</v>
      </c>
      <c r="L2576" s="44">
        <f>IFERROR(_xll.qlIndexFixing(Index6M,$H2576,TRUE,_xll.ohTrigger(RecalcTrigger,Trigger6M)),NA())</f>
        <v>8.3779649161110168E-3</v>
      </c>
      <c r="M2576" s="183">
        <f>IFERROR(_xll.qlIndexFixing(Index1Y,$H2576,TRUE,_xll.ohTrigger(RecalcTrigger,Trigger1Y)),NA())</f>
        <v>8.4992822576686351E-3</v>
      </c>
      <c r="N2576" s="182">
        <f>IFERROR(_xll.qlIndexFixing(ONIndex1M,I2576,TRUE,_xll.ohTrigger(RecalcTrigger,Trigger1M)),NA())</f>
        <v>8.1234380586270305E-3</v>
      </c>
      <c r="O2576" s="44">
        <f>IFERROR(_xll.qlIndexFixing(ONIndex3M,I2576,TRUE,_xll.ohTrigger(RecalcTrigger,Trigger3M)),NA())</f>
        <v>8.3740340545812586E-3</v>
      </c>
      <c r="P2576" s="44">
        <f>IFERROR(_xll.qlIndexFixing(ONIndex6M,I2576,TRUE,_xll.ohTrigger(RecalcTrigger,Trigger6M)),NA())</f>
        <v>8.4733256141156232E-3</v>
      </c>
      <c r="Q2576" s="183">
        <f>IFERROR(_xll.qlIndexFixing(ONIndex1Y,I2576,TRUE,_xll.ohTrigger(RecalcTrigger,Trigger1Y)),NA())</f>
        <v>8.6553201693817527E-3</v>
      </c>
    </row>
    <row r="2577" spans="2:17" x14ac:dyDescent="0.2">
      <c r="B2577" s="39" t="s">
        <v>42</v>
      </c>
      <c r="D2577" s="42">
        <f>_xll.qlCalendarAdvance(Calendar,$D2576,B2577,"f",FALSE)</f>
        <v>57663</v>
      </c>
      <c r="E2577" s="177">
        <f>_xll.qlInterestRateIndexValueDate(IndexON,D2577)</f>
        <v>57663</v>
      </c>
      <c r="F2577" s="193">
        <f>IFERROR(_xll.qlIndexFixing(IndexON,D2577,TRUE,_xll.ohTrigger(RecalcTrigger,TriggerON)),NA())</f>
        <v>8.1340587819678234E-3</v>
      </c>
      <c r="H2577" s="42">
        <f>_xll.qlCalendarAdvance(Calendar,$H2576,B2577,"f",FALSE)</f>
        <v>57663</v>
      </c>
      <c r="I2577" s="177">
        <f>_xll.qlInterestRateIndexValueDate(Index1M,$H2577)</f>
        <v>57665</v>
      </c>
      <c r="J2577" s="182">
        <f>IFERROR(_xll.qlIndexFixing(Index1M,$H2577,TRUE,_xll.ohTrigger(RecalcTrigger,Trigger1M)),NA())</f>
        <v>8.1050530675130083E-3</v>
      </c>
      <c r="K2577" s="44">
        <f>IFERROR(_xll.qlIndexFixing(Index3M,H2577,TRUE,_xll.ohTrigger(RecalcTrigger,Trigger3M)),NA())</f>
        <v>8.3265089937362494E-3</v>
      </c>
      <c r="L2577" s="44">
        <f>IFERROR(_xll.qlIndexFixing(Index6M,$H2577,TRUE,_xll.ohTrigger(RecalcTrigger,Trigger6M)),NA())</f>
        <v>8.3688436898880798E-3</v>
      </c>
      <c r="M2577" s="183">
        <f>IFERROR(_xll.qlIndexFixing(Index1Y,$H2577,TRUE,_xll.ohTrigger(RecalcTrigger,Trigger1Y)),NA())</f>
        <v>8.4919075875214932E-3</v>
      </c>
      <c r="N2577" s="182">
        <f>IFERROR(_xll.qlIndexFixing(ONIndex1M,I2577,TRUE,_xll.ohTrigger(RecalcTrigger,Trigger1M)),NA())</f>
        <v>8.1151979786486805E-3</v>
      </c>
      <c r="O2577" s="44">
        <f>IFERROR(_xll.qlIndexFixing(ONIndex3M,I2577,TRUE,_xll.ohTrigger(RecalcTrigger,Trigger3M)),NA())</f>
        <v>8.3659524595880441E-3</v>
      </c>
      <c r="P2577" s="44">
        <f>IFERROR(_xll.qlIndexFixing(ONIndex6M,I2577,TRUE,_xll.ohTrigger(RecalcTrigger,Trigger6M)),NA())</f>
        <v>8.4639559954347021E-3</v>
      </c>
      <c r="Q2577" s="183">
        <f>IFERROR(_xll.qlIndexFixing(ONIndex1Y,I2577,TRUE,_xll.ohTrigger(RecalcTrigger,Trigger1Y)),NA())</f>
        <v>8.6473865084535362E-3</v>
      </c>
    </row>
    <row r="2578" spans="2:17" x14ac:dyDescent="0.2">
      <c r="B2578" s="39" t="s">
        <v>42</v>
      </c>
      <c r="D2578" s="42">
        <f>_xll.qlCalendarAdvance(Calendar,$D2577,B2578,"f",FALSE)</f>
        <v>57670</v>
      </c>
      <c r="E2578" s="177">
        <f>_xll.qlInterestRateIndexValueDate(IndexON,D2578)</f>
        <v>57670</v>
      </c>
      <c r="F2578" s="193">
        <f>IFERROR(_xll.qlIndexFixing(IndexON,D2578,TRUE,_xll.ohTrigger(RecalcTrigger,TriggerON)),NA())</f>
        <v>8.1260333721111522E-3</v>
      </c>
      <c r="H2578" s="42">
        <f>_xll.qlCalendarAdvance(Calendar,$H2577,B2578,"f",FALSE)</f>
        <v>57670</v>
      </c>
      <c r="I2578" s="177">
        <f>_xll.qlInterestRateIndexValueDate(Index1M,$H2578)</f>
        <v>57672</v>
      </c>
      <c r="J2578" s="182">
        <f>IFERROR(_xll.qlIndexFixing(Index1M,$H2578,TRUE,_xll.ohTrigger(RecalcTrigger,Trigger1M)),NA())</f>
        <v>8.096869072013655E-3</v>
      </c>
      <c r="K2578" s="44">
        <f>IFERROR(_xll.qlIndexFixing(Index3M,H2578,TRUE,_xll.ohTrigger(RecalcTrigger,Trigger3M)),NA())</f>
        <v>8.3185770655266819E-3</v>
      </c>
      <c r="L2578" s="44">
        <f>IFERROR(_xll.qlIndexFixing(Index6M,$H2578,TRUE,_xll.ohTrigger(RecalcTrigger,Trigger6M)),NA())</f>
        <v>8.3597461692025629E-3</v>
      </c>
      <c r="M2578" s="183">
        <f>IFERROR(_xll.qlIndexFixing(Index1Y,$H2578,TRUE,_xll.ohTrigger(RecalcTrigger,Trigger1Y)),NA())</f>
        <v>8.484557992962171E-3</v>
      </c>
      <c r="N2578" s="182">
        <f>IFERROR(_xll.qlIndexFixing(ONIndex1M,I2578,TRUE,_xll.ohTrigger(RecalcTrigger,Trigger1M)),NA())</f>
        <v>8.1069817921175513E-3</v>
      </c>
      <c r="O2578" s="44">
        <f>IFERROR(_xll.qlIndexFixing(ONIndex3M,I2578,TRUE,_xll.ohTrigger(RecalcTrigger,Trigger3M)),NA())</f>
        <v>8.357894206802996E-3</v>
      </c>
      <c r="P2578" s="44">
        <f>IFERROR(_xll.qlIndexFixing(ONIndex6M,I2578,TRUE,_xll.ohTrigger(RecalcTrigger,Trigger6M)),NA())</f>
        <v>8.4546092339898848E-3</v>
      </c>
      <c r="Q2578" s="183">
        <f>IFERROR(_xll.qlIndexFixing(ONIndex1Y,I2578,TRUE,_xll.ohTrigger(RecalcTrigger,Trigger1Y)),NA())</f>
        <v>8.6394762685504389E-3</v>
      </c>
    </row>
    <row r="2579" spans="2:17" x14ac:dyDescent="0.2">
      <c r="B2579" s="39" t="s">
        <v>42</v>
      </c>
      <c r="D2579" s="42">
        <f>_xll.qlCalendarAdvance(Calendar,$D2578,B2579,"f",FALSE)</f>
        <v>57677</v>
      </c>
      <c r="E2579" s="177">
        <f>_xll.qlInterestRateIndexValueDate(IndexON,D2579)</f>
        <v>57677</v>
      </c>
      <c r="F2579" s="193">
        <f>IFERROR(_xll.qlIndexFixing(IndexON,D2579,TRUE,_xll.ohTrigger(RecalcTrigger,TriggerON)),NA())</f>
        <v>8.1180317096585242E-3</v>
      </c>
      <c r="H2579" s="42">
        <f>_xll.qlCalendarAdvance(Calendar,$H2578,B2579,"f",FALSE)</f>
        <v>57677</v>
      </c>
      <c r="I2579" s="177">
        <f>_xll.qlInterestRateIndexValueDate(Index1M,$H2579)</f>
        <v>57679</v>
      </c>
      <c r="J2579" s="182">
        <f>IFERROR(_xll.qlIndexFixing(Index1M,$H2579,TRUE,_xll.ohTrigger(RecalcTrigger,Trigger1M)),NA())</f>
        <v>8.0887091413856874E-3</v>
      </c>
      <c r="K2579" s="44">
        <f>IFERROR(_xll.qlIndexFixing(Index3M,H2579,TRUE,_xll.ohTrigger(RecalcTrigger,Trigger3M)),NA())</f>
        <v>8.3125274360442702E-3</v>
      </c>
      <c r="L2579" s="44">
        <f>IFERROR(_xll.qlIndexFixing(Index6M,$H2579,TRUE,_xll.ohTrigger(RecalcTrigger,Trigger6M)),NA())</f>
        <v>8.3501292414035339E-3</v>
      </c>
      <c r="M2579" s="183">
        <f>IFERROR(_xll.qlIndexFixing(Index1Y,$H2579,TRUE,_xll.ohTrigger(RecalcTrigger,Trigger1Y)),NA())</f>
        <v>8.4784554256619373E-3</v>
      </c>
      <c r="N2579" s="182">
        <f>IFERROR(_xll.qlIndexFixing(ONIndex1M,I2579,TRUE,_xll.ohTrigger(RecalcTrigger,Trigger1M)),NA())</f>
        <v>8.0987895574669011E-3</v>
      </c>
      <c r="O2579" s="44">
        <f>IFERROR(_xll.qlIndexFixing(ONIndex3M,I2579,TRUE,_xll.ohTrigger(RecalcTrigger,Trigger3M)),NA())</f>
        <v>8.3498593525010989E-3</v>
      </c>
      <c r="P2579" s="44">
        <f>IFERROR(_xll.qlIndexFixing(ONIndex6M,I2579,TRUE,_xll.ohTrigger(RecalcTrigger,Trigger6M)),NA())</f>
        <v>8.4452853874150691E-3</v>
      </c>
      <c r="Q2579" s="183">
        <f>IFERROR(_xll.qlIndexFixing(ONIndex1Y,I2579,TRUE,_xll.ohTrigger(RecalcTrigger,Trigger1Y)),NA())</f>
        <v>8.6315895038691082E-3</v>
      </c>
    </row>
    <row r="2580" spans="2:17" x14ac:dyDescent="0.2">
      <c r="B2580" s="39" t="s">
        <v>42</v>
      </c>
      <c r="D2580" s="42">
        <f>_xll.qlCalendarAdvance(Calendar,$D2579,B2580,"f",FALSE)</f>
        <v>57684</v>
      </c>
      <c r="E2580" s="177">
        <f>_xll.qlInterestRateIndexValueDate(IndexON,D2580)</f>
        <v>57684</v>
      </c>
      <c r="F2580" s="193">
        <f>IFERROR(_xll.qlIndexFixing(IndexON,D2580,TRUE,_xll.ohTrigger(RecalcTrigger,TriggerON)),NA())</f>
        <v>8.1100538520040288E-3</v>
      </c>
      <c r="H2580" s="42">
        <f>_xll.qlCalendarAdvance(Calendar,$H2579,B2580,"f",FALSE)</f>
        <v>57684</v>
      </c>
      <c r="I2580" s="177">
        <f>_xll.qlInterestRateIndexValueDate(Index1M,$H2580)</f>
        <v>57686</v>
      </c>
      <c r="J2580" s="182">
        <f>IFERROR(_xll.qlIndexFixing(Index1M,$H2580,TRUE,_xll.ohTrigger(RecalcTrigger,Trigger1M)),NA())</f>
        <v>8.0805733337787188E-3</v>
      </c>
      <c r="K2580" s="44">
        <f>IFERROR(_xll.qlIndexFixing(Index3M,H2580,TRUE,_xll.ohTrigger(RecalcTrigger,Trigger3M)),NA())</f>
        <v>8.3046370428494498E-3</v>
      </c>
      <c r="L2580" s="44">
        <f>IFERROR(_xll.qlIndexFixing(Index6M,$H2580,TRUE,_xll.ohTrigger(RecalcTrigger,Trigger6M)),NA())</f>
        <v>8.3410808167535457E-3</v>
      </c>
      <c r="M2580" s="183">
        <f>IFERROR(_xll.qlIndexFixing(Index1Y,$H2580,TRUE,_xll.ohTrigger(RecalcTrigger,Trigger1Y)),NA())</f>
        <v>8.4699342470178473E-3</v>
      </c>
      <c r="N2580" s="182">
        <f>IFERROR(_xll.qlIndexFixing(ONIndex1M,I2580,TRUE,_xll.ohTrigger(RecalcTrigger,Trigger1M)),NA())</f>
        <v>8.0906213326503718E-3</v>
      </c>
      <c r="O2580" s="44">
        <f>IFERROR(_xll.qlIndexFixing(ONIndex3M,I2580,TRUE,_xll.ohTrigger(RecalcTrigger,Trigger3M)),NA())</f>
        <v>8.3418479523977851E-3</v>
      </c>
      <c r="P2580" s="44">
        <f>IFERROR(_xll.qlIndexFixing(ONIndex6M,I2580,TRUE,_xll.ohTrigger(RecalcTrigger,Trigger6M)),NA())</f>
        <v>8.4359845132642164E-3</v>
      </c>
      <c r="Q2580" s="183">
        <f>IFERROR(_xll.qlIndexFixing(ONIndex1Y,I2580,TRUE,_xll.ohTrigger(RecalcTrigger,Trigger1Y)),NA())</f>
        <v>8.6237262686061911E-3</v>
      </c>
    </row>
    <row r="2581" spans="2:17" x14ac:dyDescent="0.2">
      <c r="B2581" s="39" t="s">
        <v>42</v>
      </c>
      <c r="D2581" s="42">
        <f>_xll.qlCalendarAdvance(Calendar,$D2580,B2581,"f",FALSE)</f>
        <v>57691</v>
      </c>
      <c r="E2581" s="177">
        <f>_xll.qlInterestRateIndexValueDate(IndexON,D2581)</f>
        <v>57691</v>
      </c>
      <c r="F2581" s="193">
        <f>IFERROR(_xll.qlIndexFixing(IndexON,D2581,TRUE,_xll.ohTrigger(RecalcTrigger,TriggerON)),NA())</f>
        <v>8.1020998563818836E-3</v>
      </c>
      <c r="H2581" s="42">
        <f>_xll.qlCalendarAdvance(Calendar,$H2580,B2581,"f",FALSE)</f>
        <v>57691</v>
      </c>
      <c r="I2581" s="177">
        <f>_xll.qlInterestRateIndexValueDate(Index1M,$H2581)</f>
        <v>57693</v>
      </c>
      <c r="J2581" s="182">
        <f>IFERROR(_xll.qlIndexFixing(Index1M,$H2581,TRUE,_xll.ohTrigger(RecalcTrigger,Trigger1M)),NA())</f>
        <v>8.0724617073217372E-3</v>
      </c>
      <c r="K2581" s="44">
        <f>IFERROR(_xll.qlIndexFixing(Index3M,H2581,TRUE,_xll.ohTrigger(RecalcTrigger,Trigger3M)),NA())</f>
        <v>8.2967705472540842E-3</v>
      </c>
      <c r="L2581" s="44">
        <f>IFERROR(_xll.qlIndexFixing(Index6M,$H2581,TRUE,_xll.ohTrigger(RecalcTrigger,Trigger6M)),NA())</f>
        <v>8.3320562752860223E-3</v>
      </c>
      <c r="M2581" s="183">
        <f>IFERROR(_xll.qlIndexFixing(Index1Y,$H2581,TRUE,_xll.ohTrigger(RecalcTrigger,Trigger1Y)),NA())</f>
        <v>8.4626602038379555E-3</v>
      </c>
      <c r="N2581" s="182">
        <f>IFERROR(_xll.qlIndexFixing(ONIndex1M,I2581,TRUE,_xll.ohTrigger(RecalcTrigger,Trigger1M)),NA())</f>
        <v>8.0824771757814773E-3</v>
      </c>
      <c r="O2581" s="44">
        <f>IFERROR(_xll.qlIndexFixing(ONIndex3M,I2581,TRUE,_xll.ohTrigger(RecalcTrigger,Trigger3M)),NA())</f>
        <v>8.3338600622884229E-3</v>
      </c>
      <c r="P2581" s="44">
        <f>IFERROR(_xll.qlIndexFixing(ONIndex6M,I2581,TRUE,_xll.ohTrigger(RecalcTrigger,Trigger6M)),NA())</f>
        <v>8.4267066691712245E-3</v>
      </c>
      <c r="Q2581" s="183">
        <f>IFERROR(_xll.qlIndexFixing(ONIndex1Y,I2581,TRUE,_xll.ohTrigger(RecalcTrigger,Trigger1Y)),NA())</f>
        <v>8.6158866169583348E-3</v>
      </c>
    </row>
    <row r="2582" spans="2:17" x14ac:dyDescent="0.2">
      <c r="B2582" s="39" t="s">
        <v>42</v>
      </c>
      <c r="D2582" s="42">
        <f>_xll.qlCalendarAdvance(Calendar,$D2581,B2582,"f",FALSE)</f>
        <v>57698</v>
      </c>
      <c r="E2582" s="177">
        <f>_xll.qlInterestRateIndexValueDate(IndexON,D2582)</f>
        <v>57698</v>
      </c>
      <c r="F2582" s="193">
        <f>IFERROR(_xll.qlIndexFixing(IndexON,D2582,TRUE,_xll.ohTrigger(RecalcTrigger,TriggerON)),NA())</f>
        <v>8.0941697799463697E-3</v>
      </c>
      <c r="H2582" s="42">
        <f>_xll.qlCalendarAdvance(Calendar,$H2581,B2582,"f",FALSE)</f>
        <v>57698</v>
      </c>
      <c r="I2582" s="177">
        <f>_xll.qlInterestRateIndexValueDate(Index1M,$H2582)</f>
        <v>57700</v>
      </c>
      <c r="J2582" s="182">
        <f>IFERROR(_xll.qlIndexFixing(Index1M,$H2582,TRUE,_xll.ohTrigger(RecalcTrigger,Trigger1M)),NA())</f>
        <v>8.0643743201566191E-3</v>
      </c>
      <c r="K2582" s="44">
        <f>IFERROR(_xll.qlIndexFixing(Index3M,H2582,TRUE,_xll.ohTrigger(RecalcTrigger,Trigger3M)),NA())</f>
        <v>8.2889280051130498E-3</v>
      </c>
      <c r="L2582" s="44">
        <f>IFERROR(_xll.qlIndexFixing(Index6M,$H2582,TRUE,_xll.ohTrigger(RecalcTrigger,Trigger6M)),NA())</f>
        <v>8.3230556745869863E-3</v>
      </c>
      <c r="M2582" s="183">
        <f>IFERROR(_xll.qlIndexFixing(Index1Y,$H2582,TRUE,_xll.ohTrigger(RecalcTrigger,Trigger1Y)),NA())</f>
        <v>8.4554114526571838E-3</v>
      </c>
      <c r="N2582" s="182">
        <f>IFERROR(_xll.qlIndexFixing(ONIndex1M,I2582,TRUE,_xll.ohTrigger(RecalcTrigger,Trigger1M)),NA())</f>
        <v>8.0720415758772646E-3</v>
      </c>
      <c r="O2582" s="44">
        <f>IFERROR(_xll.qlIndexFixing(ONIndex3M,I2582,TRUE,_xll.ohTrigger(RecalcTrigger,Trigger3M)),NA())</f>
        <v>8.3236245532880559E-3</v>
      </c>
      <c r="P2582" s="44">
        <f>IFERROR(_xll.qlIndexFixing(ONIndex6M,I2582,TRUE,_xll.ohTrigger(RecalcTrigger,Trigger6M)),NA())</f>
        <v>8.4148119456450843E-3</v>
      </c>
      <c r="Q2582" s="183">
        <f>IFERROR(_xll.qlIndexFixing(ONIndex1Y,I2582,TRUE,_xll.ohTrigger(RecalcTrigger,Trigger1Y)),NA())</f>
        <v>8.6058418054957286E-3</v>
      </c>
    </row>
    <row r="2583" spans="2:17" x14ac:dyDescent="0.2">
      <c r="B2583" s="39" t="s">
        <v>42</v>
      </c>
      <c r="D2583" s="42">
        <f>_xll.qlCalendarAdvance(Calendar,$D2582,B2583,"f",FALSE)</f>
        <v>57706</v>
      </c>
      <c r="E2583" s="177">
        <f>_xll.qlInterestRateIndexValueDate(IndexON,D2583)</f>
        <v>57706</v>
      </c>
      <c r="F2583" s="193">
        <f>IFERROR(_xll.qlIndexFixing(IndexON,D2583,TRUE,_xll.ohTrigger(RecalcTrigger,TriggerON)),NA())</f>
        <v>8.0851361979039638E-3</v>
      </c>
      <c r="H2583" s="42">
        <f>_xll.qlCalendarAdvance(Calendar,$H2582,B2583,"f",FALSE)</f>
        <v>57706</v>
      </c>
      <c r="I2583" s="177">
        <f>_xll.qlInterestRateIndexValueDate(Index1M,$H2583)</f>
        <v>57710</v>
      </c>
      <c r="J2583" s="182">
        <f>IFERROR(_xll.qlIndexFixing(Index1M,$H2583,TRUE,_xll.ohTrigger(RecalcTrigger,Trigger1M)),NA())</f>
        <v>8.0528630729289376E-3</v>
      </c>
      <c r="K2583" s="44">
        <f>IFERROR(_xll.qlIndexFixing(Index3M,H2583,TRUE,_xll.ohTrigger(RecalcTrigger,Trigger3M)),NA())</f>
        <v>8.2786824841518669E-3</v>
      </c>
      <c r="L2583" s="44">
        <f>IFERROR(_xll.qlIndexFixing(Index6M,$H2583,TRUE,_xll.ohTrigger(RecalcTrigger,Trigger6M)),NA())</f>
        <v>8.3118490419644836E-3</v>
      </c>
      <c r="M2583" s="183">
        <f>IFERROR(_xll.qlIndexFixing(Index1Y,$H2583,TRUE,_xll.ohTrigger(RecalcTrigger,Trigger1Y)),NA())</f>
        <v>8.4458997181832435E-3</v>
      </c>
      <c r="N2583" s="182">
        <f>IFERROR(_xll.qlIndexFixing(ONIndex1M,I2583,TRUE,_xll.ohTrigger(RecalcTrigger,Trigger1M)),NA())</f>
        <v>8.0639526500281278E-3</v>
      </c>
      <c r="O2583" s="44">
        <f>IFERROR(_xll.qlIndexFixing(ONIndex3M,I2583,TRUE,_xll.ohTrigger(RecalcTrigger,Trigger3M)),NA())</f>
        <v>8.3156906102654915E-3</v>
      </c>
      <c r="P2583" s="44">
        <f>IFERROR(_xll.qlIndexFixing(ONIndex6M,I2583,TRUE,_xll.ohTrigger(RecalcTrigger,Trigger6M)),NA())</f>
        <v>8.4055869584709342E-3</v>
      </c>
      <c r="Q2583" s="183">
        <f>IFERROR(_xll.qlIndexFixing(ONIndex1Y,I2583,TRUE,_xll.ohTrigger(RecalcTrigger,Trigger1Y)),NA())</f>
        <v>8.5980562628051871E-3</v>
      </c>
    </row>
    <row r="2584" spans="2:17" x14ac:dyDescent="0.2">
      <c r="B2584" s="39" t="s">
        <v>42</v>
      </c>
      <c r="D2584" s="42">
        <f>_xll.qlCalendarAdvance(Calendar,$D2583,B2584,"f",FALSE)</f>
        <v>57713</v>
      </c>
      <c r="E2584" s="177">
        <f>_xll.qlInterestRateIndexValueDate(IndexON,D2584)</f>
        <v>57713</v>
      </c>
      <c r="F2584" s="193">
        <f>IFERROR(_xll.qlIndexFixing(IndexON,D2584,TRUE,_xll.ohTrigger(RecalcTrigger,TriggerON)),NA())</f>
        <v>8.0772575699938898E-3</v>
      </c>
      <c r="H2584" s="42">
        <f>_xll.qlCalendarAdvance(Calendar,$H2583,B2584,"f",FALSE)</f>
        <v>57713</v>
      </c>
      <c r="I2584" s="177">
        <f>_xll.qlInterestRateIndexValueDate(Index1M,$H2584)</f>
        <v>57717</v>
      </c>
      <c r="J2584" s="182">
        <f>IFERROR(_xll.qlIndexFixing(Index1M,$H2584,TRUE,_xll.ohTrigger(RecalcTrigger,Trigger1M)),NA())</f>
        <v>8.0448347946519248E-3</v>
      </c>
      <c r="K2584" s="44">
        <f>IFERROR(_xll.qlIndexFixing(Index3M,H2584,TRUE,_xll.ohTrigger(RecalcTrigger,Trigger3M)),NA())</f>
        <v>8.2695254395331458E-3</v>
      </c>
      <c r="L2584" s="44">
        <f>IFERROR(_xll.qlIndexFixing(Index6M,$H2584,TRUE,_xll.ohTrigger(RecalcTrigger,Trigger6M)),NA())</f>
        <v>8.3012970985506789E-3</v>
      </c>
      <c r="M2584" s="183">
        <f>IFERROR(_xll.qlIndexFixing(Index1Y,$H2584,TRUE,_xll.ohTrigger(RecalcTrigger,Trigger1Y)),NA())</f>
        <v>8.4387092484547854E-3</v>
      </c>
      <c r="N2584" s="182">
        <f>IFERROR(_xll.qlIndexFixing(ONIndex1M,I2584,TRUE,_xll.ohTrigger(RecalcTrigger,Trigger1M)),NA())</f>
        <v>8.0570385909428666E-3</v>
      </c>
      <c r="O2584" s="44">
        <f>IFERROR(_xll.qlIndexFixing(ONIndex3M,I2584,TRUE,_xll.ohTrigger(RecalcTrigger,Trigger3M)),NA())</f>
        <v>8.3089089438370678E-3</v>
      </c>
      <c r="P2584" s="44">
        <f>IFERROR(_xll.qlIndexFixing(ONIndex6M,I2584,TRUE,_xll.ohTrigger(RecalcTrigger,Trigger6M)),NA())</f>
        <v>8.3976983053801746E-3</v>
      </c>
      <c r="Q2584" s="183">
        <f>IFERROR(_xll.qlIndexFixing(ONIndex1Y,I2584,TRUE,_xll.ohTrigger(RecalcTrigger,Trigger1Y)),NA())</f>
        <v>8.5914018506638712E-3</v>
      </c>
    </row>
    <row r="2585" spans="2:17" x14ac:dyDescent="0.2">
      <c r="B2585" s="39" t="s">
        <v>42</v>
      </c>
      <c r="D2585" s="42">
        <f>_xll.qlCalendarAdvance(Calendar,$D2584,B2585,"f",FALSE)</f>
        <v>57720</v>
      </c>
      <c r="E2585" s="177">
        <f>_xll.qlInterestRateIndexValueDate(IndexON,D2585)</f>
        <v>57720</v>
      </c>
      <c r="F2585" s="193">
        <f>IFERROR(_xll.qlIndexFixing(IndexON,D2585,TRUE,_xll.ohTrigger(RecalcTrigger,TriggerON)),NA())</f>
        <v>8.0694030412864493E-3</v>
      </c>
      <c r="H2585" s="42">
        <f>_xll.qlCalendarAdvance(Calendar,$H2584,B2585,"f",FALSE)</f>
        <v>57720</v>
      </c>
      <c r="I2585" s="177">
        <f>_xll.qlInterestRateIndexValueDate(Index1M,$H2585)</f>
        <v>57724</v>
      </c>
      <c r="J2585" s="182">
        <f>IFERROR(_xll.qlIndexFixing(Index1M,$H2585,TRUE,_xll.ohTrigger(RecalcTrigger,Trigger1M)),NA())</f>
        <v>8.0368309550015206E-3</v>
      </c>
      <c r="K2585" s="44">
        <f>IFERROR(_xll.qlIndexFixing(Index3M,H2585,TRUE,_xll.ohTrigger(RecalcTrigger,Trigger3M)),NA())</f>
        <v>8.2613122449009847E-3</v>
      </c>
      <c r="L2585" s="44">
        <f>IFERROR(_xll.qlIndexFixing(Index6M,$H2585,TRUE,_xll.ohTrigger(RecalcTrigger,Trigger6M)),NA())</f>
        <v>8.2923790176465968E-3</v>
      </c>
      <c r="M2585" s="183">
        <f>IFERROR(_xll.qlIndexFixing(Index1Y,$H2585,TRUE,_xll.ohTrigger(RecalcTrigger,Trigger1Y)),NA())</f>
        <v>8.431544247022733E-3</v>
      </c>
      <c r="N2585" s="182">
        <f>IFERROR(_xll.qlIndexFixing(ONIndex1M,I2585,TRUE,_xll.ohTrigger(RecalcTrigger,Trigger1M)),NA())</f>
        <v>8.0489947638984205E-3</v>
      </c>
      <c r="O2585" s="44">
        <f>IFERROR(_xll.qlIndexFixing(ONIndex3M,I2585,TRUE,_xll.ohTrigger(RecalcTrigger,Trigger3M)),NA())</f>
        <v>8.3010190478205459E-3</v>
      </c>
      <c r="P2585" s="44">
        <f>IFERROR(_xll.qlIndexFixing(ONIndex6M,I2585,TRUE,_xll.ohTrigger(RecalcTrigger,Trigger6M)),NA())</f>
        <v>8.3885164862351758E-3</v>
      </c>
      <c r="Q2585" s="183">
        <f>IFERROR(_xll.qlIndexFixing(ONIndex1Y,I2585,TRUE,_xll.ohTrigger(RecalcTrigger,Trigger1Y)),NA())</f>
        <v>8.5836604798394944E-3</v>
      </c>
    </row>
    <row r="2586" spans="2:17" x14ac:dyDescent="0.2">
      <c r="B2586" s="39" t="s">
        <v>42</v>
      </c>
      <c r="D2586" s="42">
        <f>_xll.qlCalendarAdvance(Calendar,$D2585,B2586,"f",FALSE)</f>
        <v>57727</v>
      </c>
      <c r="E2586" s="177">
        <f>_xll.qlInterestRateIndexValueDate(IndexON,D2586)</f>
        <v>57727</v>
      </c>
      <c r="F2586" s="193">
        <f>IFERROR(_xll.qlIndexFixing(IndexON,D2586,TRUE,_xll.ohTrigger(RecalcTrigger,TriggerON)),NA())</f>
        <v>8.0615726694155398E-3</v>
      </c>
      <c r="H2586" s="42">
        <f>_xll.qlCalendarAdvance(Calendar,$H2585,B2586,"f",FALSE)</f>
        <v>57727</v>
      </c>
      <c r="I2586" s="177">
        <f>_xll.qlInterestRateIndexValueDate(Index1M,$H2586)</f>
        <v>57731</v>
      </c>
      <c r="J2586" s="182">
        <f>IFERROR(_xll.qlIndexFixing(Index1M,$H2586,TRUE,_xll.ohTrigger(RecalcTrigger,Trigger1M)),NA())</f>
        <v>8.0288516121041296E-3</v>
      </c>
      <c r="K2586" s="44">
        <f>IFERROR(_xll.qlIndexFixing(Index3M,H2586,TRUE,_xll.ohTrigger(RecalcTrigger,Trigger3M)),NA())</f>
        <v>8.2540327759433214E-3</v>
      </c>
      <c r="L2586" s="44">
        <f>IFERROR(_xll.qlIndexFixing(Index6M,$H2586,TRUE,_xll.ohTrigger(RecalcTrigger,Trigger6M)),NA())</f>
        <v>8.2834851325241567E-3</v>
      </c>
      <c r="M2586" s="183">
        <f>IFERROR(_xll.qlIndexFixing(Index1Y,$H2586,TRUE,_xll.ohTrigger(RecalcTrigger,Trigger1Y)),NA())</f>
        <v>8.4244047679926243E-3</v>
      </c>
      <c r="N2586" s="182">
        <f>IFERROR(_xll.qlIndexFixing(ONIndex1M,I2586,TRUE,_xll.ohTrigger(RecalcTrigger,Trigger1M)),NA())</f>
        <v>8.0409753040022736E-3</v>
      </c>
      <c r="O2586" s="44">
        <f>IFERROR(_xll.qlIndexFixing(ONIndex3M,I2586,TRUE,_xll.ohTrigger(RecalcTrigger,Trigger3M)),NA())</f>
        <v>8.2931529493279754E-3</v>
      </c>
      <c r="P2586" s="44">
        <f>IFERROR(_xll.qlIndexFixing(ONIndex6M,I2586,TRUE,_xll.ohTrigger(RecalcTrigger,Trigger6M)),NA())</f>
        <v>8.3793579937907481E-3</v>
      </c>
      <c r="Q2586" s="183">
        <f>IFERROR(_xll.qlIndexFixing(ONIndex1Y,I2586,TRUE,_xll.ohTrigger(RecalcTrigger,Trigger1Y)),NA())</f>
        <v>8.5759429712872759E-3</v>
      </c>
    </row>
    <row r="2587" spans="2:17" x14ac:dyDescent="0.2">
      <c r="B2587" s="39" t="s">
        <v>42</v>
      </c>
      <c r="D2587" s="42">
        <f>_xll.qlCalendarAdvance(Calendar,$D2586,B2587,"f",FALSE)</f>
        <v>57734</v>
      </c>
      <c r="E2587" s="177">
        <f>_xll.qlInterestRateIndexValueDate(IndexON,D2587)</f>
        <v>57734</v>
      </c>
      <c r="F2587" s="193">
        <f>IFERROR(_xll.qlIndexFixing(IndexON,D2587,TRUE,_xll.ohTrigger(RecalcTrigger,TriggerON)),NA())</f>
        <v>8.0537665112156986E-3</v>
      </c>
      <c r="H2587" s="42">
        <f>_xll.qlCalendarAdvance(Calendar,$H2586,B2587,"f",FALSE)</f>
        <v>57734</v>
      </c>
      <c r="I2587" s="177">
        <f>_xll.qlInterestRateIndexValueDate(Index1M,$H2587)</f>
        <v>57738</v>
      </c>
      <c r="J2587" s="182">
        <f>IFERROR(_xll.qlIndexFixing(Index1M,$H2587,TRUE,_xll.ohTrigger(RecalcTrigger,Trigger1M)),NA())</f>
        <v>8.0208968241042081E-3</v>
      </c>
      <c r="K2587" s="44">
        <f>IFERROR(_xll.qlIndexFixing(Index3M,H2587,TRUE,_xll.ohTrigger(RecalcTrigger,Trigger3M)),NA())</f>
        <v>8.246322808268914E-3</v>
      </c>
      <c r="L2587" s="44">
        <f>IFERROR(_xll.qlIndexFixing(Index6M,$H2587,TRUE,_xll.ohTrigger(RecalcTrigger,Trigger6M)),NA())</f>
        <v>8.2746155007641115E-3</v>
      </c>
      <c r="M2587" s="183">
        <f>IFERROR(_xll.qlIndexFixing(Index1Y,$H2587,TRUE,_xll.ohTrigger(RecalcTrigger,Trigger1Y)),NA())</f>
        <v>8.4172908654700021E-3</v>
      </c>
      <c r="N2587" s="182">
        <f>IFERROR(_xll.qlIndexFixing(ONIndex1M,I2587,TRUE,_xll.ohTrigger(RecalcTrigger,Trigger1M)),NA())</f>
        <v>8.0329802692080676E-3</v>
      </c>
      <c r="O2587" s="44">
        <f>IFERROR(_xll.qlIndexFixing(ONIndex3M,I2587,TRUE,_xll.ohTrigger(RecalcTrigger,Trigger3M)),NA())</f>
        <v>8.2853107039948526E-3</v>
      </c>
      <c r="P2587" s="44">
        <f>IFERROR(_xll.qlIndexFixing(ONIndex6M,I2587,TRUE,_xll.ohTrigger(RecalcTrigger,Trigger6M)),NA())</f>
        <v>8.3702228857607253E-3</v>
      </c>
      <c r="Q2587" s="183">
        <f>IFERROR(_xll.qlIndexFixing(ONIndex1Y,I2587,TRUE,_xll.ohTrigger(RecalcTrigger,Trigger1Y)),NA())</f>
        <v>8.5682493792837988E-3</v>
      </c>
    </row>
    <row r="2588" spans="2:17" x14ac:dyDescent="0.2">
      <c r="B2588" s="39" t="s">
        <v>42</v>
      </c>
      <c r="D2588" s="42">
        <f>_xll.qlCalendarAdvance(Calendar,$D2587,B2588,"f",FALSE)</f>
        <v>57741</v>
      </c>
      <c r="E2588" s="177">
        <f>_xll.qlInterestRateIndexValueDate(IndexON,D2588)</f>
        <v>57741</v>
      </c>
      <c r="F2588" s="193">
        <f>IFERROR(_xll.qlIndexFixing(IndexON,D2588,TRUE,_xll.ohTrigger(RecalcTrigger,TriggerON)),NA())</f>
        <v>8.0459846243208233E-3</v>
      </c>
      <c r="H2588" s="42">
        <f>_xll.qlCalendarAdvance(Calendar,$H2587,B2588,"f",FALSE)</f>
        <v>57741</v>
      </c>
      <c r="I2588" s="177">
        <f>_xll.qlInterestRateIndexValueDate(Index1M,$H2588)</f>
        <v>57745</v>
      </c>
      <c r="J2588" s="182">
        <f>IFERROR(_xll.qlIndexFixing(Index1M,$H2588,TRUE,_xll.ohTrigger(RecalcTrigger,Trigger1M)),NA())</f>
        <v>8.01439260943956E-3</v>
      </c>
      <c r="K2588" s="44">
        <f>IFERROR(_xll.qlIndexFixing(Index3M,H2588,TRUE,_xll.ohTrigger(RecalcTrigger,Trigger3M)),NA())</f>
        <v>8.2386371578135158E-3</v>
      </c>
      <c r="L2588" s="44">
        <f>IFERROR(_xll.qlIndexFixing(Index6M,$H2588,TRUE,_xll.ohTrigger(RecalcTrigger,Trigger6M)),NA())</f>
        <v>8.2657701799516078E-3</v>
      </c>
      <c r="M2588" s="183">
        <f>IFERROR(_xll.qlIndexFixing(Index1Y,$H2588,TRUE,_xll.ohTrigger(RecalcTrigger,Trigger1Y)),NA())</f>
        <v>8.4102025935610669E-3</v>
      </c>
      <c r="N2588" s="182">
        <f>IFERROR(_xll.qlIndexFixing(ONIndex1M,I2588,TRUE,_xll.ohTrigger(RecalcTrigger,Trigger1M)),NA())</f>
        <v>8.0250097177891888E-3</v>
      </c>
      <c r="O2588" s="44">
        <f>IFERROR(_xll.qlIndexFixing(ONIndex3M,I2588,TRUE,_xll.ohTrigger(RecalcTrigger,Trigger3M)),NA())</f>
        <v>8.2774923680961621E-3</v>
      </c>
      <c r="P2588" s="44">
        <f>IFERROR(_xll.qlIndexFixing(ONIndex6M,I2588,TRUE,_xll.ohTrigger(RecalcTrigger,Trigger6M)),NA())</f>
        <v>8.361111219779005E-3</v>
      </c>
      <c r="Q2588" s="183">
        <f>IFERROR(_xll.qlIndexFixing(ONIndex1Y,I2588,TRUE,_xll.ohTrigger(RecalcTrigger,Trigger1Y)),NA())</f>
        <v>8.5605797580257104E-3</v>
      </c>
    </row>
    <row r="2589" spans="2:17" x14ac:dyDescent="0.2">
      <c r="B2589" s="39" t="s">
        <v>42</v>
      </c>
      <c r="D2589" s="42">
        <f>_xll.qlCalendarAdvance(Calendar,$D2588,B2589,"f",FALSE)</f>
        <v>57748</v>
      </c>
      <c r="E2589" s="177">
        <f>_xll.qlInterestRateIndexValueDate(IndexON,D2589)</f>
        <v>57748</v>
      </c>
      <c r="F2589" s="193">
        <f>IFERROR(_xll.qlIndexFixing(IndexON,D2589,TRUE,_xll.ohTrigger(RecalcTrigger,TriggerON)),NA())</f>
        <v>8.0382270659651311E-3</v>
      </c>
      <c r="H2589" s="42">
        <f>_xll.qlCalendarAdvance(Calendar,$H2588,B2589,"f",FALSE)</f>
        <v>57748</v>
      </c>
      <c r="I2589" s="177">
        <f>_xll.qlInterestRateIndexValueDate(Index1M,$H2589)</f>
        <v>57752</v>
      </c>
      <c r="J2589" s="182">
        <f>IFERROR(_xll.qlIndexFixing(Index1M,$H2589,TRUE,_xll.ohTrigger(RecalcTrigger,Trigger1M)),NA())</f>
        <v>8.0064823332083781E-3</v>
      </c>
      <c r="K2589" s="44">
        <f>IFERROR(_xll.qlIndexFixing(Index3M,H2589,TRUE,_xll.ohTrigger(RecalcTrigger,Trigger3M)),NA())</f>
        <v>8.2309758804287123E-3</v>
      </c>
      <c r="L2589" s="44">
        <f>IFERROR(_xll.qlIndexFixing(Index6M,$H2589,TRUE,_xll.ohTrigger(RecalcTrigger,Trigger6M)),NA())</f>
        <v>8.2569492276669595E-3</v>
      </c>
      <c r="M2589" s="183">
        <f>IFERROR(_xll.qlIndexFixing(Index1Y,$H2589,TRUE,_xll.ohTrigger(RecalcTrigger,Trigger1Y)),NA())</f>
        <v>8.4031400063720174E-3</v>
      </c>
      <c r="N2589" s="182">
        <f>IFERROR(_xll.qlIndexFixing(ONIndex1M,I2589,TRUE,_xll.ohTrigger(RecalcTrigger,Trigger1M)),NA())</f>
        <v>8.0170637079390872E-3</v>
      </c>
      <c r="O2589" s="44">
        <f>IFERROR(_xll.qlIndexFixing(ONIndex3M,I2589,TRUE,_xll.ohTrigger(RecalcTrigger,Trigger3M)),NA())</f>
        <v>8.269697997107528E-3</v>
      </c>
      <c r="P2589" s="44">
        <f>IFERROR(_xll.qlIndexFixing(ONIndex6M,I2589,TRUE,_xll.ohTrigger(RecalcTrigger,Trigger6M)),NA())</f>
        <v>8.3520230535594209E-3</v>
      </c>
      <c r="Q2589" s="183">
        <f>IFERROR(_xll.qlIndexFixing(ONIndex1Y,I2589,TRUE,_xll.ohTrigger(RecalcTrigger,Trigger1Y)),NA())</f>
        <v>8.5529341614698495E-3</v>
      </c>
    </row>
    <row r="2590" spans="2:17" x14ac:dyDescent="0.2">
      <c r="B2590" s="39" t="s">
        <v>42</v>
      </c>
      <c r="D2590" s="42">
        <f>_xll.qlCalendarAdvance(Calendar,$D2589,B2590,"f",FALSE)</f>
        <v>57755</v>
      </c>
      <c r="E2590" s="177">
        <f>_xll.qlInterestRateIndexValueDate(IndexON,D2590)</f>
        <v>57755</v>
      </c>
      <c r="F2590" s="193">
        <f>IFERROR(_xll.qlIndexFixing(IndexON,D2590,TRUE,_xll.ohTrigger(RecalcTrigger,TriggerON)),NA())</f>
        <v>8.0304938933029035E-3</v>
      </c>
      <c r="H2590" s="42">
        <f>_xll.qlCalendarAdvance(Calendar,$H2589,B2590,"f",FALSE)</f>
        <v>57755</v>
      </c>
      <c r="I2590" s="177">
        <f>_xll.qlInterestRateIndexValueDate(Index1M,$H2590)</f>
        <v>57759</v>
      </c>
      <c r="J2590" s="182">
        <f>IFERROR(_xll.qlIndexFixing(Index1M,$H2590,TRUE,_xll.ohTrigger(RecalcTrigger,Trigger1M)),NA())</f>
        <v>7.9985967716589279E-3</v>
      </c>
      <c r="K2590" s="44">
        <f>IFERROR(_xll.qlIndexFixing(Index3M,H2590,TRUE,_xll.ohTrigger(RecalcTrigger,Trigger3M)),NA())</f>
        <v>8.2233390319652114E-3</v>
      </c>
      <c r="L2590" s="44">
        <f>IFERROR(_xll.qlIndexFixing(Index6M,$H2590,TRUE,_xll.ohTrigger(RecalcTrigger,Trigger6M)),NA())</f>
        <v>8.2481527014935541E-3</v>
      </c>
      <c r="M2590" s="183">
        <f>IFERROR(_xll.qlIndexFixing(Index1Y,$H2590,TRUE,_xll.ohTrigger(RecalcTrigger,Trigger1Y)),NA())</f>
        <v>8.3961031580094894E-3</v>
      </c>
      <c r="N2590" s="182">
        <f>IFERROR(_xll.qlIndexFixing(ONIndex1M,I2590,TRUE,_xll.ohTrigger(RecalcTrigger,Trigger1M)),NA())</f>
        <v>8.0091422976114046E-3</v>
      </c>
      <c r="O2590" s="44">
        <f>IFERROR(_xll.qlIndexFixing(ONIndex3M,I2590,TRUE,_xll.ohTrigger(RecalcTrigger,Trigger3M)),NA())</f>
        <v>8.2619276469042546E-3</v>
      </c>
      <c r="P2590" s="44">
        <f>IFERROR(_xll.qlIndexFixing(ONIndex6M,I2590,TRUE,_xll.ohTrigger(RecalcTrigger,Trigger6M)),NA())</f>
        <v>8.3429584445759986E-3</v>
      </c>
      <c r="Q2590" s="183">
        <f>IFERROR(_xll.qlIndexFixing(ONIndex1Y,I2590,TRUE,_xll.ohTrigger(RecalcTrigger,Trigger1Y)),NA())</f>
        <v>8.5453126441326077E-3</v>
      </c>
    </row>
    <row r="2591" spans="2:17" x14ac:dyDescent="0.2">
      <c r="B2591" s="39" t="s">
        <v>42</v>
      </c>
      <c r="D2591" s="42">
        <f>_xll.qlCalendarAdvance(Calendar,$D2590,B2591,"f",FALSE)</f>
        <v>57762</v>
      </c>
      <c r="E2591" s="177">
        <f>_xll.qlInterestRateIndexValueDate(IndexON,D2591)</f>
        <v>57762</v>
      </c>
      <c r="F2591" s="193">
        <f>IFERROR(_xll.qlIndexFixing(IndexON,D2591,TRUE,_xll.ohTrigger(RecalcTrigger,TriggerON)),NA())</f>
        <v>8.0227851636482939E-3</v>
      </c>
      <c r="H2591" s="42">
        <f>_xll.qlCalendarAdvance(Calendar,$H2590,B2591,"f",FALSE)</f>
        <v>57762</v>
      </c>
      <c r="I2591" s="177">
        <f>_xll.qlInterestRateIndexValueDate(Index1M,$H2591)</f>
        <v>57766</v>
      </c>
      <c r="J2591" s="182">
        <f>IFERROR(_xll.qlIndexFixing(Index1M,$H2591,TRUE,_xll.ohTrigger(RecalcTrigger,Trigger1M)),NA())</f>
        <v>7.9907359829304147E-3</v>
      </c>
      <c r="K2591" s="44">
        <f>IFERROR(_xll.qlIndexFixing(Index3M,H2591,TRUE,_xll.ohTrigger(RecalcTrigger,Trigger3M)),NA())</f>
        <v>8.2157266682789942E-3</v>
      </c>
      <c r="L2591" s="44">
        <f>IFERROR(_xll.qlIndexFixing(Index6M,$H2591,TRUE,_xll.ohTrigger(RecalcTrigger,Trigger6M)),NA())</f>
        <v>8.2393806590147813E-3</v>
      </c>
      <c r="M2591" s="183">
        <f>IFERROR(_xll.qlIndexFixing(Index1Y,$H2591,TRUE,_xll.ohTrigger(RecalcTrigger,Trigger1Y)),NA())</f>
        <v>8.3890921025812169E-3</v>
      </c>
      <c r="N2591" s="182">
        <f>IFERROR(_xll.qlIndexFixing(ONIndex1M,I2591,TRUE,_xll.ohTrigger(RecalcTrigger,Trigger1M)),NA())</f>
        <v>8.0012455451594633E-3</v>
      </c>
      <c r="O2591" s="44">
        <f>IFERROR(_xll.qlIndexFixing(ONIndex3M,I2591,TRUE,_xll.ohTrigger(RecalcTrigger,Trigger3M)),NA())</f>
        <v>8.2541813736813907E-3</v>
      </c>
      <c r="P2591" s="44">
        <f>IFERROR(_xll.qlIndexFixing(ONIndex6M,I2591,TRUE,_xll.ohTrigger(RecalcTrigger,Trigger6M)),NA())</f>
        <v>8.3339174507823799E-3</v>
      </c>
      <c r="Q2591" s="183">
        <f>IFERROR(_xll.qlIndexFixing(ONIndex1Y,I2591,TRUE,_xll.ohTrigger(RecalcTrigger,Trigger1Y)),NA())</f>
        <v>8.5377152598908879E-3</v>
      </c>
    </row>
    <row r="2592" spans="2:17" x14ac:dyDescent="0.2">
      <c r="B2592" s="39" t="s">
        <v>42</v>
      </c>
      <c r="D2592" s="42">
        <f>_xll.qlCalendarAdvance(Calendar,$D2591,B2592,"f",FALSE)</f>
        <v>57769</v>
      </c>
      <c r="E2592" s="177">
        <f>_xll.qlInterestRateIndexValueDate(IndexON,D2592)</f>
        <v>57769</v>
      </c>
      <c r="F2592" s="193">
        <f>IFERROR(_xll.qlIndexFixing(IndexON,D2592,TRUE,_xll.ohTrigger(RecalcTrigger,TriggerON)),NA())</f>
        <v>8.0151009343154556E-3</v>
      </c>
      <c r="H2592" s="42">
        <f>_xll.qlCalendarAdvance(Calendar,$H2591,B2592,"f",FALSE)</f>
        <v>57769</v>
      </c>
      <c r="I2592" s="177">
        <f>_xll.qlInterestRateIndexValueDate(Index1M,$H2592)</f>
        <v>57773</v>
      </c>
      <c r="J2592" s="182">
        <f>IFERROR(_xll.qlIndexFixing(Index1M,$H2592,TRUE,_xll.ohTrigger(RecalcTrigger,Trigger1M)),NA())</f>
        <v>7.9814932423596316E-3</v>
      </c>
      <c r="K2592" s="44">
        <f>IFERROR(_xll.qlIndexFixing(Index3M,H2592,TRUE,_xll.ohTrigger(RecalcTrigger,Trigger3M)),NA())</f>
        <v>8.2076951224616963E-3</v>
      </c>
      <c r="L2592" s="44">
        <f>IFERROR(_xll.qlIndexFixing(Index6M,$H2592,TRUE,_xll.ohTrigger(RecalcTrigger,Trigger6M)),NA())</f>
        <v>8.2295886763358739E-3</v>
      </c>
      <c r="M2592" s="183">
        <f>IFERROR(_xll.qlIndexFixing(Index1Y,$H2592,TRUE,_xll.ohTrigger(RecalcTrigger,Trigger1Y)),NA())</f>
        <v>8.382106894195147E-3</v>
      </c>
      <c r="N2592" s="182">
        <f>IFERROR(_xll.qlIndexFixing(ONIndex1M,I2592,TRUE,_xll.ohTrigger(RecalcTrigger,Trigger1M)),NA())</f>
        <v>7.9933735086168411E-3</v>
      </c>
      <c r="O2592" s="44">
        <f>IFERROR(_xll.qlIndexFixing(ONIndex3M,I2592,TRUE,_xll.ohTrigger(RecalcTrigger,Trigger3M)),NA())</f>
        <v>8.2464592333142406E-3</v>
      </c>
      <c r="P2592" s="44">
        <f>IFERROR(_xll.qlIndexFixing(ONIndex6M,I2592,TRUE,_xll.ohTrigger(RecalcTrigger,Trigger6M)),NA())</f>
        <v>8.3249001295726544E-3</v>
      </c>
      <c r="Q2592" s="183">
        <f>IFERROR(_xll.qlIndexFixing(ONIndex1Y,I2592,TRUE,_xll.ohTrigger(RecalcTrigger,Trigger1Y)),NA())</f>
        <v>8.5301420633410174E-3</v>
      </c>
    </row>
    <row r="2593" spans="2:17" x14ac:dyDescent="0.2">
      <c r="B2593" s="39" t="s">
        <v>42</v>
      </c>
      <c r="D2593" s="42">
        <f>_xll.qlCalendarAdvance(Calendar,$D2592,B2593,"f",FALSE)</f>
        <v>57776</v>
      </c>
      <c r="E2593" s="177">
        <f>_xll.qlInterestRateIndexValueDate(IndexON,D2593)</f>
        <v>57776</v>
      </c>
      <c r="F2593" s="193">
        <f>IFERROR(_xll.qlIndexFixing(IndexON,D2593,TRUE,_xll.ohTrigger(RecalcTrigger,TriggerON)),NA())</f>
        <v>8.0074412626984781E-3</v>
      </c>
      <c r="H2593" s="42">
        <f>_xll.qlCalendarAdvance(Calendar,$H2592,B2593,"f",FALSE)</f>
        <v>57776</v>
      </c>
      <c r="I2593" s="177">
        <f>_xll.qlInterestRateIndexValueDate(Index1M,$H2593)</f>
        <v>57780</v>
      </c>
      <c r="J2593" s="182">
        <f>IFERROR(_xll.qlIndexFixing(Index1M,$H2593,TRUE,_xll.ohTrigger(RecalcTrigger,Trigger1M)),NA())</f>
        <v>7.9736870046259907E-3</v>
      </c>
      <c r="K2593" s="44">
        <f>IFERROR(_xll.qlIndexFixing(Index3M,H2593,TRUE,_xll.ohTrigger(RecalcTrigger,Trigger3M)),NA())</f>
        <v>8.2001334914820669E-3</v>
      </c>
      <c r="L2593" s="44">
        <f>IFERROR(_xll.qlIndexFixing(Index6M,$H2593,TRUE,_xll.ohTrigger(RecalcTrigger,Trigger6M)),NA())</f>
        <v>8.2208689311816848E-3</v>
      </c>
      <c r="M2593" s="183">
        <f>IFERROR(_xll.qlIndexFixing(Index1Y,$H2593,TRUE,_xll.ohTrigger(RecalcTrigger,Trigger1Y)),NA())</f>
        <v>8.3751475869590173E-3</v>
      </c>
      <c r="N2593" s="182">
        <f>IFERROR(_xll.qlIndexFixing(ONIndex1M,I2593,TRUE,_xll.ohTrigger(RecalcTrigger,Trigger1M)),NA())</f>
        <v>7.9855262461769883E-3</v>
      </c>
      <c r="O2593" s="44">
        <f>IFERROR(_xll.qlIndexFixing(ONIndex3M,I2593,TRUE,_xll.ohTrigger(RecalcTrigger,Trigger3M)),NA())</f>
        <v>8.2387612813583644E-3</v>
      </c>
      <c r="P2593" s="44">
        <f>IFERROR(_xll.qlIndexFixing(ONIndex6M,I2593,TRUE,_xll.ohTrigger(RecalcTrigger,Trigger6M)),NA())</f>
        <v>8.3159065388205278E-3</v>
      </c>
      <c r="Q2593" s="183">
        <f>IFERROR(_xll.qlIndexFixing(ONIndex1Y,I2593,TRUE,_xll.ohTrigger(RecalcTrigger,Trigger1Y)),NA())</f>
        <v>8.5225931084398354E-3</v>
      </c>
    </row>
    <row r="2594" spans="2:17" x14ac:dyDescent="0.2">
      <c r="B2594" s="39" t="s">
        <v>42</v>
      </c>
      <c r="D2594" s="42">
        <f>_xll.qlCalendarAdvance(Calendar,$D2593,B2594,"f",FALSE)</f>
        <v>57783</v>
      </c>
      <c r="E2594" s="177">
        <f>_xll.qlInterestRateIndexValueDate(IndexON,D2594)</f>
        <v>57783</v>
      </c>
      <c r="F2594" s="193">
        <f>IFERROR(_xll.qlIndexFixing(IndexON,D2594,TRUE,_xll.ohTrigger(RecalcTrigger,TriggerON)),NA())</f>
        <v>7.9998062057917707E-3</v>
      </c>
      <c r="H2594" s="42">
        <f>_xll.qlCalendarAdvance(Calendar,$H2593,B2594,"f",FALSE)</f>
        <v>57783</v>
      </c>
      <c r="I2594" s="177">
        <f>_xll.qlInterestRateIndexValueDate(Index1M,$H2594)</f>
        <v>57787</v>
      </c>
      <c r="J2594" s="182">
        <f>IFERROR(_xll.qlIndexFixing(Index1M,$H2594,TRUE,_xll.ohTrigger(RecalcTrigger,Trigger1M)),NA())</f>
        <v>7.9659057287494485E-3</v>
      </c>
      <c r="K2594" s="44">
        <f>IFERROR(_xll.qlIndexFixing(Index3M,H2594,TRUE,_xll.ohTrigger(RecalcTrigger,Trigger3M)),NA())</f>
        <v>8.1925965175440631E-3</v>
      </c>
      <c r="L2594" s="44">
        <f>IFERROR(_xll.qlIndexFixing(Index6M,$H2594,TRUE,_xll.ohTrigger(RecalcTrigger,Trigger6M)),NA())</f>
        <v>8.21217385223744E-3</v>
      </c>
      <c r="M2594" s="183">
        <f>IFERROR(_xll.qlIndexFixing(Index1Y,$H2594,TRUE,_xll.ohTrigger(RecalcTrigger,Trigger1Y)),NA())</f>
        <v>8.3682142349823067E-3</v>
      </c>
      <c r="N2594" s="182">
        <f>IFERROR(_xll.qlIndexFixing(ONIndex1M,I2594,TRUE,_xll.ohTrigger(RecalcTrigger,Trigger1M)),NA())</f>
        <v>7.9777038159534186E-3</v>
      </c>
      <c r="O2594" s="44">
        <f>IFERROR(_xll.qlIndexFixing(ONIndex3M,I2594,TRUE,_xll.ohTrigger(RecalcTrigger,Trigger3M)),NA())</f>
        <v>8.2310875739288747E-3</v>
      </c>
      <c r="P2594" s="44">
        <f>IFERROR(_xll.qlIndexFixing(ONIndex6M,I2594,TRUE,_xll.ohTrigger(RecalcTrigger,Trigger6M)),NA())</f>
        <v>8.3069367361598978E-3</v>
      </c>
      <c r="Q2594" s="183">
        <f>IFERROR(_xll.qlIndexFixing(ONIndex1Y,I2594,TRUE,_xll.ohTrigger(RecalcTrigger,Trigger1Y)),NA())</f>
        <v>8.5150684492241169E-3</v>
      </c>
    </row>
    <row r="2595" spans="2:17" x14ac:dyDescent="0.2">
      <c r="B2595" s="39" t="s">
        <v>42</v>
      </c>
      <c r="D2595" s="42">
        <f>_xll.qlCalendarAdvance(Calendar,$D2594,B2595,"f",FALSE)</f>
        <v>57790</v>
      </c>
      <c r="E2595" s="177">
        <f>_xll.qlInterestRateIndexValueDate(IndexON,D2595)</f>
        <v>57790</v>
      </c>
      <c r="F2595" s="193">
        <f>IFERROR(_xll.qlIndexFixing(IndexON,D2595,TRUE,_xll.ohTrigger(RecalcTrigger,TriggerON)),NA())</f>
        <v>7.992195821229231E-3</v>
      </c>
      <c r="H2595" s="42">
        <f>_xll.qlCalendarAdvance(Calendar,$H2594,B2595,"f",FALSE)</f>
        <v>57790</v>
      </c>
      <c r="I2595" s="177">
        <f>_xll.qlInterestRateIndexValueDate(Index1M,$H2595)</f>
        <v>57794</v>
      </c>
      <c r="J2595" s="182">
        <f>IFERROR(_xll.qlIndexFixing(Index1M,$H2595,TRUE,_xll.ohTrigger(RecalcTrigger,Trigger1M)),NA())</f>
        <v>7.9581494728744612E-3</v>
      </c>
      <c r="K2595" s="44">
        <f>IFERROR(_xll.qlIndexFixing(Index3M,H2595,TRUE,_xll.ohTrigger(RecalcTrigger,Trigger3M)),NA())</f>
        <v>8.1850842565003978E-3</v>
      </c>
      <c r="L2595" s="44">
        <f>IFERROR(_xll.qlIndexFixing(Index6M,$H2595,TRUE,_xll.ohTrigger(RecalcTrigger,Trigger6M)),NA())</f>
        <v>8.2035034970857727E-3</v>
      </c>
      <c r="M2595" s="183">
        <f>IFERROR(_xll.qlIndexFixing(Index1Y,$H2595,TRUE,_xll.ohTrigger(RecalcTrigger,Trigger1Y)),NA())</f>
        <v>8.3613068923736253E-3</v>
      </c>
      <c r="N2595" s="182">
        <f>IFERROR(_xll.qlIndexFixing(ONIndex1M,I2595,TRUE,_xll.ohTrigger(RecalcTrigger,Trigger1M)),NA())</f>
        <v>7.9699062762195183E-3</v>
      </c>
      <c r="O2595" s="44">
        <f>IFERROR(_xll.qlIndexFixing(ONIndex3M,I2595,TRUE,_xll.ohTrigger(RecalcTrigger,Trigger3M)),NA())</f>
        <v>8.2234381666612677E-3</v>
      </c>
      <c r="P2595" s="44">
        <f>IFERROR(_xll.qlIndexFixing(ONIndex6M,I2595,TRUE,_xll.ohTrigger(RecalcTrigger,Trigger6M)),NA())</f>
        <v>8.29799077906479E-3</v>
      </c>
      <c r="Q2595" s="183">
        <f>IFERROR(_xll.qlIndexFixing(ONIndex1Y,I2595,TRUE,_xll.ohTrigger(RecalcTrigger,Trigger1Y)),NA())</f>
        <v>8.5075681401303171E-3</v>
      </c>
    </row>
    <row r="2596" spans="2:17" x14ac:dyDescent="0.2">
      <c r="B2596" s="39" t="s">
        <v>42</v>
      </c>
      <c r="D2596" s="42">
        <f>_xll.qlCalendarAdvance(Calendar,$D2595,B2596,"f",FALSE)</f>
        <v>57797</v>
      </c>
      <c r="E2596" s="177">
        <f>_xll.qlInterestRateIndexValueDate(IndexON,D2596)</f>
        <v>57797</v>
      </c>
      <c r="F2596" s="193">
        <f>IFERROR(_xll.qlIndexFixing(IndexON,D2596,TRUE,_xll.ohTrigger(RecalcTrigger,TriggerON)),NA())</f>
        <v>7.9846101660052682E-3</v>
      </c>
      <c r="H2596" s="42">
        <f>_xll.qlCalendarAdvance(Calendar,$H2595,B2596,"f",FALSE)</f>
        <v>57797</v>
      </c>
      <c r="I2596" s="177">
        <f>_xll.qlInterestRateIndexValueDate(Index1M,$H2596)</f>
        <v>57801</v>
      </c>
      <c r="J2596" s="182">
        <f>IFERROR(_xll.qlIndexFixing(Index1M,$H2596,TRUE,_xll.ohTrigger(RecalcTrigger,Trigger1M)),NA())</f>
        <v>7.950418295132591E-3</v>
      </c>
      <c r="K2596" s="44">
        <f>IFERROR(_xll.qlIndexFixing(Index3M,H2596,TRUE,_xll.ohTrigger(RecalcTrigger,Trigger3M)),NA())</f>
        <v>8.1780340763232331E-3</v>
      </c>
      <c r="L2596" s="44">
        <f>IFERROR(_xll.qlIndexFixing(Index6M,$H2596,TRUE,_xll.ohTrigger(RecalcTrigger,Trigger6M)),NA())</f>
        <v>8.1953737477679835E-3</v>
      </c>
      <c r="M2596" s="183">
        <f>IFERROR(_xll.qlIndexFixing(Index1Y,$H2596,TRUE,_xll.ohTrigger(RecalcTrigger,Trigger1Y)),NA())</f>
        <v>8.3544256132428961E-3</v>
      </c>
      <c r="N2596" s="182">
        <f>IFERROR(_xll.qlIndexFixing(ONIndex1M,I2596,TRUE,_xll.ohTrigger(RecalcTrigger,Trigger1M)),NA())</f>
        <v>7.9621336850088653E-3</v>
      </c>
      <c r="O2596" s="44">
        <f>IFERROR(_xll.qlIndexFixing(ONIndex3M,I2596,TRUE,_xll.ohTrigger(RecalcTrigger,Trigger3M)),NA())</f>
        <v>8.2158131158305281E-3</v>
      </c>
      <c r="P2596" s="44">
        <f>IFERROR(_xll.qlIndexFixing(ONIndex6M,I2596,TRUE,_xll.ohTrigger(RecalcTrigger,Trigger6M)),NA())</f>
        <v>8.2890687254089102E-3</v>
      </c>
      <c r="Q2596" s="183">
        <f>IFERROR(_xll.qlIndexFixing(ONIndex1Y,I2596,TRUE,_xll.ohTrigger(RecalcTrigger,Trigger1Y)),NA())</f>
        <v>8.5000922351952113E-3</v>
      </c>
    </row>
    <row r="2597" spans="2:17" x14ac:dyDescent="0.2">
      <c r="B2597" s="39" t="s">
        <v>42</v>
      </c>
      <c r="D2597" s="42">
        <f>_xll.qlCalendarAdvance(Calendar,$D2596,B2597,"f",FALSE)</f>
        <v>57804</v>
      </c>
      <c r="E2597" s="177">
        <f>_xll.qlInterestRateIndexValueDate(IndexON,D2597)</f>
        <v>57804</v>
      </c>
      <c r="F2597" s="193">
        <f>IFERROR(_xll.qlIndexFixing(IndexON,D2597,TRUE,_xll.ohTrigger(RecalcTrigger,TriggerON)),NA())</f>
        <v>7.9770492976738439E-3</v>
      </c>
      <c r="H2597" s="42">
        <f>_xll.qlCalendarAdvance(Calendar,$H2596,B2597,"f",FALSE)</f>
        <v>57804</v>
      </c>
      <c r="I2597" s="177">
        <f>_xll.qlInterestRateIndexValueDate(Index1M,$H2597)</f>
        <v>57808</v>
      </c>
      <c r="J2597" s="182">
        <f>IFERROR(_xll.qlIndexFixing(Index1M,$H2597,TRUE,_xll.ohTrigger(RecalcTrigger,Trigger1M)),NA())</f>
        <v>7.9431729321184363E-3</v>
      </c>
      <c r="K2597" s="44">
        <f>IFERROR(_xll.qlIndexFixing(Index3M,H2597,TRUE,_xll.ohTrigger(RecalcTrigger,Trigger3M)),NA())</f>
        <v>8.1705697941980935E-3</v>
      </c>
      <c r="L2597" s="44">
        <f>IFERROR(_xll.qlIndexFixing(Index6M,$H2597,TRUE,_xll.ohTrigger(RecalcTrigger,Trigger6M)),NA())</f>
        <v>8.1867514145629663E-3</v>
      </c>
      <c r="M2597" s="183">
        <f>IFERROR(_xll.qlIndexFixing(Index1Y,$H2597,TRUE,_xll.ohTrigger(RecalcTrigger,Trigger1Y)),NA())</f>
        <v>8.3475704517006963E-3</v>
      </c>
      <c r="N2597" s="182">
        <f>IFERROR(_xll.qlIndexFixing(ONIndex1M,I2597,TRUE,_xll.ohTrigger(RecalcTrigger,Trigger1M)),NA())</f>
        <v>7.9543861003550376E-3</v>
      </c>
      <c r="O2597" s="44">
        <f>IFERROR(_xll.qlIndexFixing(ONIndex3M,I2597,TRUE,_xll.ohTrigger(RecalcTrigger,Trigger3M)),NA())</f>
        <v>8.20821247691228E-3</v>
      </c>
      <c r="P2597" s="44">
        <f>IFERROR(_xll.qlIndexFixing(ONIndex6M,I2597,TRUE,_xll.ohTrigger(RecalcTrigger,Trigger6M)),NA())</f>
        <v>8.2801706327462199E-3</v>
      </c>
      <c r="Q2597" s="183">
        <f>IFERROR(_xll.qlIndexFixing(ONIndex1Y,I2597,TRUE,_xll.ohTrigger(RecalcTrigger,Trigger1Y)),NA())</f>
        <v>8.4926407886953825E-3</v>
      </c>
    </row>
    <row r="2598" spans="2:17" x14ac:dyDescent="0.2">
      <c r="B2598" s="39" t="s">
        <v>42</v>
      </c>
      <c r="D2598" s="42">
        <f>_xll.qlCalendarAdvance(Calendar,$D2597,B2598,"f",FALSE)</f>
        <v>57811</v>
      </c>
      <c r="E2598" s="177">
        <f>_xll.qlInterestRateIndexValueDate(IndexON,D2598)</f>
        <v>57811</v>
      </c>
      <c r="F2598" s="193">
        <f>IFERROR(_xll.qlIndexFixing(IndexON,D2598,TRUE,_xll.ohTrigger(RecalcTrigger,TriggerON)),NA())</f>
        <v>7.9677178716579533E-3</v>
      </c>
      <c r="H2598" s="42">
        <f>_xll.qlCalendarAdvance(Calendar,$H2597,B2598,"f",FALSE)</f>
        <v>57811</v>
      </c>
      <c r="I2598" s="177">
        <f>_xll.qlInterestRateIndexValueDate(Index1M,$H2598)</f>
        <v>57817</v>
      </c>
      <c r="J2598" s="182">
        <f>IFERROR(_xll.qlIndexFixing(Index1M,$H2598,TRUE,_xll.ohTrigger(RecalcTrigger,Trigger1M)),NA())</f>
        <v>7.9333000897454653E-3</v>
      </c>
      <c r="K2598" s="44">
        <f>IFERROR(_xll.qlIndexFixing(Index3M,H2598,TRUE,_xll.ohTrigger(RecalcTrigger,Trigger3M)),NA())</f>
        <v>8.1610094199677952E-3</v>
      </c>
      <c r="L2598" s="44">
        <f>IFERROR(_xll.qlIndexFixing(Index6M,$H2598,TRUE,_xll.ohTrigger(RecalcTrigger,Trigger6M)),NA())</f>
        <v>8.1757021411310218E-3</v>
      </c>
      <c r="M2598" s="183">
        <f>IFERROR(_xll.qlIndexFixing(Index1Y,$H2598,TRUE,_xll.ohTrigger(RecalcTrigger,Trigger1Y)),NA())</f>
        <v>8.3387951365217483E-3</v>
      </c>
      <c r="N2598" s="182">
        <f>IFERROR(_xll.qlIndexFixing(ONIndex1M,I2598,TRUE,_xll.ohTrigger(RecalcTrigger,Trigger1M)),NA())</f>
        <v>7.9435370584235443E-3</v>
      </c>
      <c r="O2598" s="44">
        <f>IFERROR(_xll.qlIndexFixing(ONIndex3M,I2598,TRUE,_xll.ohTrigger(RecalcTrigger,Trigger3M)),NA())</f>
        <v>8.1975837072878477E-3</v>
      </c>
      <c r="P2598" s="44">
        <f>IFERROR(_xll.qlIndexFixing(ONIndex6M,I2598,TRUE,_xll.ohTrigger(RecalcTrigger,Trigger6M)),NA())</f>
        <v>8.2676907822065715E-3</v>
      </c>
      <c r="Q2598" s="183">
        <f>IFERROR(_xll.qlIndexFixing(ONIndex1Y,I2598,TRUE,_xll.ohTrigger(RecalcTrigger,Trigger1Y)),NA())</f>
        <v>8.4822384164251474E-3</v>
      </c>
    </row>
    <row r="2599" spans="2:17" x14ac:dyDescent="0.2">
      <c r="B2599" s="39" t="s">
        <v>42</v>
      </c>
      <c r="D2599" s="42">
        <f>_xll.qlCalendarAdvance(Calendar,$D2598,B2599,"f",FALSE)</f>
        <v>57818</v>
      </c>
      <c r="E2599" s="177">
        <f>_xll.qlInterestRateIndexValueDate(IndexON,D2599)</f>
        <v>57818</v>
      </c>
      <c r="F2599" s="193">
        <f>IFERROR(_xll.qlIndexFixing(IndexON,D2599,TRUE,_xll.ohTrigger(RecalcTrigger,TriggerON)),NA())</f>
        <v>7.9620021503856719E-3</v>
      </c>
      <c r="H2599" s="42">
        <f>_xll.qlCalendarAdvance(Calendar,$H2598,B2599,"f",FALSE)</f>
        <v>57818</v>
      </c>
      <c r="I2599" s="177">
        <f>_xll.qlInterestRateIndexValueDate(Index1M,$H2599)</f>
        <v>57822</v>
      </c>
      <c r="J2599" s="182">
        <f>IFERROR(_xll.qlIndexFixing(Index1M,$H2599,TRUE,_xll.ohTrigger(RecalcTrigger,Trigger1M)),NA())</f>
        <v>7.927833215328306E-3</v>
      </c>
      <c r="K2599" s="44">
        <f>IFERROR(_xll.qlIndexFixing(Index3M,H2599,TRUE,_xll.ohTrigger(RecalcTrigger,Trigger3M)),NA())</f>
        <v>8.1557159130356618E-3</v>
      </c>
      <c r="L2599" s="44">
        <f>IFERROR(_xll.qlIndexFixing(Index6M,$H2599,TRUE,_xll.ohTrigger(RecalcTrigger,Trigger6M)),NA())</f>
        <v>8.1695814806891573E-3</v>
      </c>
      <c r="M2599" s="183">
        <f>IFERROR(_xll.qlIndexFixing(Index1Y,$H2599,TRUE,_xll.ohTrigger(RecalcTrigger,Trigger1Y)),NA())</f>
        <v>8.3339386978253001E-3</v>
      </c>
      <c r="N2599" s="182">
        <f>IFERROR(_xll.qlIndexFixing(ONIndex1M,I2599,TRUE,_xll.ohTrigger(RecalcTrigger,Trigger1M)),NA())</f>
        <v>7.9389661838913383E-3</v>
      </c>
      <c r="O2599" s="44">
        <f>IFERROR(_xll.qlIndexFixing(ONIndex3M,I2599,TRUE,_xll.ohTrigger(RecalcTrigger,Trigger3M)),NA())</f>
        <v>8.1930846589539641E-3</v>
      </c>
      <c r="P2599" s="44">
        <f>IFERROR(_xll.qlIndexFixing(ONIndex6M,I2599,TRUE,_xll.ohTrigger(RecalcTrigger,Trigger6M)),NA())</f>
        <v>8.262446561335679E-3</v>
      </c>
      <c r="Q2599" s="183">
        <f>IFERROR(_xll.qlIndexFixing(ONIndex1Y,I2599,TRUE,_xll.ohTrigger(RecalcTrigger,Trigger1Y)),NA())</f>
        <v>8.4778114876282729E-3</v>
      </c>
    </row>
    <row r="2600" spans="2:17" x14ac:dyDescent="0.2">
      <c r="B2600" s="39" t="s">
        <v>42</v>
      </c>
      <c r="D2600" s="42">
        <f>_xll.qlCalendarAdvance(Calendar,$D2599,B2600,"f",FALSE)</f>
        <v>57825</v>
      </c>
      <c r="E2600" s="177">
        <f>_xll.qlInterestRateIndexValueDate(IndexON,D2600)</f>
        <v>57825</v>
      </c>
      <c r="F2600" s="193">
        <f>IFERROR(_xll.qlIndexFixing(IndexON,D2600,TRUE,_xll.ohTrigger(RecalcTrigger,TriggerON)),NA())</f>
        <v>7.9545159858973591E-3</v>
      </c>
      <c r="H2600" s="42">
        <f>_xll.qlCalendarAdvance(Calendar,$H2599,B2600,"f",FALSE)</f>
        <v>57825</v>
      </c>
      <c r="I2600" s="177">
        <f>_xll.qlInterestRateIndexValueDate(Index1M,$H2600)</f>
        <v>57829</v>
      </c>
      <c r="J2600" s="182">
        <f>IFERROR(_xll.qlIndexFixing(Index1M,$H2600,TRUE,_xll.ohTrigger(RecalcTrigger,Trigger1M)),NA())</f>
        <v>7.9202012865859928E-3</v>
      </c>
      <c r="K2600" s="44">
        <f>IFERROR(_xll.qlIndexFixing(Index3M,H2600,TRUE,_xll.ohTrigger(RecalcTrigger,Trigger3M)),NA())</f>
        <v>8.1483264257059367E-3</v>
      </c>
      <c r="L2600" s="44">
        <f>IFERROR(_xll.qlIndexFixing(Index6M,$H2600,TRUE,_xll.ohTrigger(RecalcTrigger,Trigger6M)),NA())</f>
        <v>8.1610339951833262E-3</v>
      </c>
      <c r="M2600" s="183">
        <f>IFERROR(_xll.qlIndexFixing(Index1Y,$H2600,TRUE,_xll.ohTrigger(RecalcTrigger,Trigger1Y)),NA())</f>
        <v>8.3271622137156692E-3</v>
      </c>
      <c r="N2600" s="182">
        <f>IFERROR(_xll.qlIndexFixing(ONIndex1M,I2600,TRUE,_xll.ohTrigger(RecalcTrigger,Trigger1M)),NA())</f>
        <v>7.9301999964354053E-3</v>
      </c>
      <c r="O2600" s="44">
        <f>IFERROR(_xll.qlIndexFixing(ONIndex3M,I2600,TRUE,_xll.ohTrigger(RecalcTrigger,Trigger3M)),NA())</f>
        <v>8.1844843060441264E-3</v>
      </c>
      <c r="P2600" s="44">
        <f>IFERROR(_xll.qlIndexFixing(ONIndex6M,I2600,TRUE,_xll.ohTrigger(RecalcTrigger,Trigger6M)),NA())</f>
        <v>8.2523618337226878E-3</v>
      </c>
      <c r="Q2600" s="183">
        <f>IFERROR(_xll.qlIndexFixing(ONIndex1Y,I2600,TRUE,_xll.ohTrigger(RecalcTrigger,Trigger1Y)),NA())</f>
        <v>8.4693817909275992E-3</v>
      </c>
    </row>
    <row r="2601" spans="2:17" x14ac:dyDescent="0.2">
      <c r="B2601" s="39" t="s">
        <v>42</v>
      </c>
      <c r="D2601" s="42">
        <f>_xll.qlCalendarAdvance(Calendar,$D2600,B2601,"f",FALSE)</f>
        <v>57832</v>
      </c>
      <c r="E2601" s="177">
        <f>_xll.qlInterestRateIndexValueDate(IndexON,D2601)</f>
        <v>57832</v>
      </c>
      <c r="F2601" s="193">
        <f>IFERROR(_xll.qlIndexFixing(IndexON,D2601,TRUE,_xll.ohTrigger(RecalcTrigger,TriggerON)),NA())</f>
        <v>7.9470548374782624E-3</v>
      </c>
      <c r="H2601" s="42">
        <f>_xll.qlCalendarAdvance(Calendar,$H2600,B2601,"f",FALSE)</f>
        <v>57832</v>
      </c>
      <c r="I2601" s="177">
        <f>_xll.qlInterestRateIndexValueDate(Index1M,$H2601)</f>
        <v>57836</v>
      </c>
      <c r="J2601" s="182">
        <f>IFERROR(_xll.qlIndexFixing(Index1M,$H2601,TRUE,_xll.ohTrigger(RecalcTrigger,Trigger1M)),NA())</f>
        <v>7.9121406132671504E-3</v>
      </c>
      <c r="K2601" s="44">
        <f>IFERROR(_xll.qlIndexFixing(Index3M,H2601,TRUE,_xll.ohTrigger(RecalcTrigger,Trigger3M)),NA())</f>
        <v>8.1405327887836797E-3</v>
      </c>
      <c r="L2601" s="44">
        <f>IFERROR(_xll.qlIndexFixing(Index6M,$H2601,TRUE,_xll.ohTrigger(RecalcTrigger,Trigger6M)),NA())</f>
        <v>8.1520037903336177E-3</v>
      </c>
      <c r="M2601" s="183">
        <f>IFERROR(_xll.qlIndexFixing(Index1Y,$H2601,TRUE,_xll.ohTrigger(RecalcTrigger,Trigger1Y)),NA())</f>
        <v>8.3204120636412651E-3</v>
      </c>
      <c r="N2601" s="182">
        <f>IFERROR(_xll.qlIndexFixing(ONIndex1M,I2601,TRUE,_xll.ohTrigger(RecalcTrigger,Trigger1M)),NA())</f>
        <v>7.9236469918164687E-3</v>
      </c>
      <c r="O2601" s="44">
        <f>IFERROR(_xll.qlIndexFixing(ONIndex3M,I2601,TRUE,_xll.ohTrigger(RecalcTrigger,Trigger3M)),NA())</f>
        <v>8.1780551598686912E-3</v>
      </c>
      <c r="P2601" s="44">
        <f>IFERROR(_xll.qlIndexFixing(ONIndex6M,I2601,TRUE,_xll.ohTrigger(RecalcTrigger,Trigger6M)),NA())</f>
        <v>8.2448190260642207E-3</v>
      </c>
      <c r="Q2601" s="183">
        <f>IFERROR(_xll.qlIndexFixing(ONIndex1Y,I2601,TRUE,_xll.ohTrigger(RecalcTrigger,Trigger1Y)),NA())</f>
        <v>8.4630806706620376E-3</v>
      </c>
    </row>
    <row r="2602" spans="2:17" x14ac:dyDescent="0.2">
      <c r="B2602" s="39" t="s">
        <v>42</v>
      </c>
      <c r="D2602" s="42">
        <f>_xll.qlCalendarAdvance(Calendar,$D2601,B2602,"f",FALSE)</f>
        <v>57839</v>
      </c>
      <c r="E2602" s="177">
        <f>_xll.qlInterestRateIndexValueDate(IndexON,D2602)</f>
        <v>57839</v>
      </c>
      <c r="F2602" s="193">
        <f>IFERROR(_xll.qlIndexFixing(IndexON,D2602,TRUE,_xll.ohTrigger(RecalcTrigger,TriggerON)),NA())</f>
        <v>7.939618762202727E-3</v>
      </c>
      <c r="H2602" s="42">
        <f>_xll.qlCalendarAdvance(Calendar,$H2601,B2602,"f",FALSE)</f>
        <v>57839</v>
      </c>
      <c r="I2602" s="177">
        <f>_xll.qlInterestRateIndexValueDate(Index1M,$H2602)</f>
        <v>57843</v>
      </c>
      <c r="J2602" s="182">
        <f>IFERROR(_xll.qlIndexFixing(Index1M,$H2602,TRUE,_xll.ohTrigger(RecalcTrigger,Trigger1M)),NA())</f>
        <v>7.9045611252312378E-3</v>
      </c>
      <c r="K2602" s="44">
        <f>IFERROR(_xll.qlIndexFixing(Index3M,H2602,TRUE,_xll.ohTrigger(RecalcTrigger,Trigger3M)),NA())</f>
        <v>8.1331950818781147E-3</v>
      </c>
      <c r="L2602" s="44">
        <f>IFERROR(_xll.qlIndexFixing(Index6M,$H2602,TRUE,_xll.ohTrigger(RecalcTrigger,Trigger6M)),NA())</f>
        <v>8.143508113989022E-3</v>
      </c>
      <c r="M2602" s="183">
        <f>IFERROR(_xll.qlIndexFixing(Index1Y,$H2602,TRUE,_xll.ohTrigger(RecalcTrigger,Trigger1Y)),NA())</f>
        <v>8.3136883017152947E-3</v>
      </c>
      <c r="N2602" s="182">
        <f>IFERROR(_xll.qlIndexFixing(ONIndex1M,I2602,TRUE,_xll.ohTrigger(RecalcTrigger,Trigger1M)),NA())</f>
        <v>7.9160253129284541E-3</v>
      </c>
      <c r="O2602" s="44">
        <f>IFERROR(_xll.qlIndexFixing(ONIndex3M,I2602,TRUE,_xll.ohTrigger(RecalcTrigger,Trigger3M)),NA())</f>
        <v>8.1705774195217629E-3</v>
      </c>
      <c r="P2602" s="44">
        <f>IFERROR(_xll.qlIndexFixing(ONIndex6M,I2602,TRUE,_xll.ohTrigger(RecalcTrigger,Trigger6M)),NA())</f>
        <v>8.2360416035953676E-3</v>
      </c>
      <c r="Q2602" s="183">
        <f>IFERROR(_xll.qlIndexFixing(ONIndex1Y,I2602,TRUE,_xll.ohTrigger(RecalcTrigger,Trigger1Y)),NA())</f>
        <v>8.4557523292083658E-3</v>
      </c>
    </row>
    <row r="2603" spans="2:17" x14ac:dyDescent="0.2">
      <c r="B2603" s="39" t="s">
        <v>42</v>
      </c>
      <c r="D2603" s="42">
        <f>_xll.qlCalendarAdvance(Calendar,$D2602,B2603,"f",FALSE)</f>
        <v>57846</v>
      </c>
      <c r="E2603" s="177">
        <f>_xll.qlInterestRateIndexValueDate(IndexON,D2603)</f>
        <v>57846</v>
      </c>
      <c r="F2603" s="193">
        <f>IFERROR(_xll.qlIndexFixing(IndexON,D2603,TRUE,_xll.ohTrigger(RecalcTrigger,TriggerON)),NA())</f>
        <v>7.9322078173049704E-3</v>
      </c>
      <c r="H2603" s="42">
        <f>_xll.qlCalendarAdvance(Calendar,$H2602,B2603,"f",FALSE)</f>
        <v>57846</v>
      </c>
      <c r="I2603" s="177">
        <f>_xll.qlInterestRateIndexValueDate(Index1M,$H2603)</f>
        <v>57850</v>
      </c>
      <c r="J2603" s="182">
        <f>IFERROR(_xll.qlIndexFixing(Index1M,$H2603,TRUE,_xll.ohTrigger(RecalcTrigger,Trigger1M)),NA())</f>
        <v>7.8970071222932287E-3</v>
      </c>
      <c r="K2603" s="44">
        <f>IFERROR(_xll.qlIndexFixing(Index3M,H2603,TRUE,_xll.ohTrigger(RecalcTrigger,Trigger3M)),NA())</f>
        <v>8.1258825346912072E-3</v>
      </c>
      <c r="L2603" s="44">
        <f>IFERROR(_xll.qlIndexFixing(Index6M,$H2603,TRUE,_xll.ohTrigger(RecalcTrigger,Trigger6M)),NA())</f>
        <v>8.1350376220828725E-3</v>
      </c>
      <c r="M2603" s="183">
        <f>IFERROR(_xll.qlIndexFixing(Index1Y,$H2603,TRUE,_xll.ohTrigger(RecalcTrigger,Trigger1Y)),NA())</f>
        <v>8.3069909820514022E-3</v>
      </c>
      <c r="N2603" s="182">
        <f>IFERROR(_xll.qlIndexFixing(ONIndex1M,I2603,TRUE,_xll.ohTrigger(RecalcTrigger,Trigger1M)),NA())</f>
        <v>7.908428989518157E-3</v>
      </c>
      <c r="O2603" s="44">
        <f>IFERROR(_xll.qlIndexFixing(ONIndex3M,I2603,TRUE,_xll.ohTrigger(RecalcTrigger,Trigger3M)),NA())</f>
        <v>8.1631244267388325E-3</v>
      </c>
      <c r="P2603" s="44">
        <f>IFERROR(_xll.qlIndexFixing(ONIndex6M,I2603,TRUE,_xll.ohTrigger(RecalcTrigger,Trigger6M)),NA())</f>
        <v>8.2272884881628983E-3</v>
      </c>
      <c r="Q2603" s="183">
        <f>IFERROR(_xll.qlIndexFixing(ONIndex1Y,I2603,TRUE,_xll.ohTrigger(RecalcTrigger,Trigger1Y)),NA())</f>
        <v>8.4484487712099821E-3</v>
      </c>
    </row>
    <row r="2604" spans="2:17" x14ac:dyDescent="0.2">
      <c r="B2604" s="39" t="s">
        <v>42</v>
      </c>
      <c r="D2604" s="42">
        <f>_xll.qlCalendarAdvance(Calendar,$D2603,B2604,"f",FALSE)</f>
        <v>57853</v>
      </c>
      <c r="E2604" s="177">
        <f>_xll.qlInterestRateIndexValueDate(IndexON,D2604)</f>
        <v>57853</v>
      </c>
      <c r="F2604" s="193">
        <f>IFERROR(_xll.qlIndexFixing(IndexON,D2604,TRUE,_xll.ohTrigger(RecalcTrigger,TriggerON)),NA())</f>
        <v>7.9248220603389541E-3</v>
      </c>
      <c r="H2604" s="42">
        <f>_xll.qlCalendarAdvance(Calendar,$H2603,B2604,"f",FALSE)</f>
        <v>57853</v>
      </c>
      <c r="I2604" s="177">
        <f>_xll.qlInterestRateIndexValueDate(Index1M,$H2604)</f>
        <v>57857</v>
      </c>
      <c r="J2604" s="182">
        <f>IFERROR(_xll.qlIndexFixing(Index1M,$H2604,TRUE,_xll.ohTrigger(RecalcTrigger,Trigger1M)),NA())</f>
        <v>7.8894786625898425E-3</v>
      </c>
      <c r="K2604" s="44">
        <f>IFERROR(_xll.qlIndexFixing(Index3M,H2604,TRUE,_xll.ohTrigger(RecalcTrigger,Trigger3M)),NA())</f>
        <v>8.118595203073932E-3</v>
      </c>
      <c r="L2604" s="44">
        <f>IFERROR(_xll.qlIndexFixing(Index6M,$H2604,TRUE,_xll.ohTrigger(RecalcTrigger,Trigger6M)),NA())</f>
        <v>8.1265923721960693E-3</v>
      </c>
      <c r="M2604" s="183">
        <f>IFERROR(_xll.qlIndexFixing(Index1Y,$H2604,TRUE,_xll.ohTrigger(RecalcTrigger,Trigger1Y)),NA())</f>
        <v>8.3003201587643297E-3</v>
      </c>
      <c r="N2604" s="182">
        <f>IFERROR(_xll.qlIndexFixing(ONIndex1M,I2604,TRUE,_xll.ohTrigger(RecalcTrigger,Trigger1M)),NA())</f>
        <v>7.9008580798589634E-3</v>
      </c>
      <c r="O2604" s="44">
        <f>IFERROR(_xll.qlIndexFixing(ONIndex3M,I2604,TRUE,_xll.ohTrigger(RecalcTrigger,Trigger3M)),NA())</f>
        <v>8.1556962369955244E-3</v>
      </c>
      <c r="P2604" s="44">
        <f>IFERROR(_xll.qlIndexFixing(ONIndex6M,I2604,TRUE,_xll.ohTrigger(RecalcTrigger,Trigger6M)),NA())</f>
        <v>8.2185597374806463E-3</v>
      </c>
      <c r="Q2604" s="183">
        <f>IFERROR(_xll.qlIndexFixing(ONIndex1Y,I2604,TRUE,_xll.ohTrigger(RecalcTrigger,Trigger1Y)),NA())</f>
        <v>8.4411700509434695E-3</v>
      </c>
    </row>
    <row r="2605" spans="2:17" x14ac:dyDescent="0.2">
      <c r="B2605" s="39" t="s">
        <v>42</v>
      </c>
      <c r="D2605" s="42">
        <f>_xll.qlCalendarAdvance(Calendar,$D2604,B2605,"f",FALSE)</f>
        <v>57860</v>
      </c>
      <c r="E2605" s="177">
        <f>_xll.qlInterestRateIndexValueDate(IndexON,D2605)</f>
        <v>57860</v>
      </c>
      <c r="F2605" s="193">
        <f>IFERROR(_xll.qlIndexFixing(IndexON,D2605,TRUE,_xll.ohTrigger(RecalcTrigger,TriggerON)),NA())</f>
        <v>7.9174615482990873E-3</v>
      </c>
      <c r="H2605" s="42">
        <f>_xll.qlCalendarAdvance(Calendar,$H2604,B2605,"f",FALSE)</f>
        <v>57860</v>
      </c>
      <c r="I2605" s="177">
        <f>_xll.qlInterestRateIndexValueDate(Index1M,$H2605)</f>
        <v>57864</v>
      </c>
      <c r="J2605" s="182">
        <f>IFERROR(_xll.qlIndexFixing(Index1M,$H2605,TRUE,_xll.ohTrigger(RecalcTrigger,Trigger1M)),NA())</f>
        <v>7.8824232649283843E-3</v>
      </c>
      <c r="K2605" s="44">
        <f>IFERROR(_xll.qlIndexFixing(Index3M,H2605,TRUE,_xll.ohTrigger(RecalcTrigger,Trigger3M)),NA())</f>
        <v>8.111333142878133E-3</v>
      </c>
      <c r="L2605" s="44">
        <f>IFERROR(_xll.qlIndexFixing(Index6M,$H2605,TRUE,_xll.ohTrigger(RecalcTrigger,Trigger6M)),NA())</f>
        <v>8.1186736852114604E-3</v>
      </c>
      <c r="M2605" s="183">
        <f>IFERROR(_xll.qlIndexFixing(Index1Y,$H2605,TRUE,_xll.ohTrigger(RecalcTrigger,Trigger1Y)),NA())</f>
        <v>8.2936758859692532E-3</v>
      </c>
      <c r="N2605" s="182">
        <f>IFERROR(_xll.qlIndexFixing(ONIndex1M,I2605,TRUE,_xll.ohTrigger(RecalcTrigger,Trigger1M)),NA())</f>
        <v>7.8933126420643873E-3</v>
      </c>
      <c r="O2605" s="44">
        <f>IFERROR(_xll.qlIndexFixing(ONIndex3M,I2605,TRUE,_xll.ohTrigger(RecalcTrigger,Trigger3M)),NA())</f>
        <v>8.1482929064069509E-3</v>
      </c>
      <c r="P2605" s="44">
        <f>IFERROR(_xll.qlIndexFixing(ONIndex6M,I2605,TRUE,_xll.ohTrigger(RecalcTrigger,Trigger6M)),NA())</f>
        <v>8.2098554091825093E-3</v>
      </c>
      <c r="Q2605" s="183">
        <f>IFERROR(_xll.qlIndexFixing(ONIndex1Y,I2605,TRUE,_xll.ohTrigger(RecalcTrigger,Trigger1Y)),NA())</f>
        <v>8.4339162226854114E-3</v>
      </c>
    </row>
    <row r="2606" spans="2:17" x14ac:dyDescent="0.2">
      <c r="B2606" s="39" t="s">
        <v>42</v>
      </c>
      <c r="D2606" s="42">
        <f>_xll.qlCalendarAdvance(Calendar,$D2605,B2606,"f",FALSE)</f>
        <v>57867</v>
      </c>
      <c r="E2606" s="177">
        <f>_xll.qlInterestRateIndexValueDate(IndexON,D2606)</f>
        <v>57867</v>
      </c>
      <c r="F2606" s="193">
        <f>IFERROR(_xll.qlIndexFixing(IndexON,D2606,TRUE,_xll.ohTrigger(RecalcTrigger,TriggerON)),NA())</f>
        <v>7.9101263385794596E-3</v>
      </c>
      <c r="H2606" s="42">
        <f>_xll.qlCalendarAdvance(Calendar,$H2605,B2606,"f",FALSE)</f>
        <v>57867</v>
      </c>
      <c r="I2606" s="177">
        <f>_xll.qlInterestRateIndexValueDate(Index1M,$H2606)</f>
        <v>57871</v>
      </c>
      <c r="J2606" s="182">
        <f>IFERROR(_xll.qlIndexFixing(Index1M,$H2606,TRUE,_xll.ohTrigger(RecalcTrigger,Trigger1M)),NA())</f>
        <v>7.8749443919701179E-3</v>
      </c>
      <c r="K2606" s="44">
        <f>IFERROR(_xll.qlIndexFixing(Index3M,H2606,TRUE,_xll.ohTrigger(RecalcTrigger,Trigger3M)),NA())</f>
        <v>8.1040964099591325E-3</v>
      </c>
      <c r="L2606" s="44">
        <f>IFERROR(_xll.qlIndexFixing(Index6M,$H2606,TRUE,_xll.ohTrigger(RecalcTrigger,Trigger6M)),NA())</f>
        <v>8.1102774497956772E-3</v>
      </c>
      <c r="M2606" s="183">
        <f>IFERROR(_xll.qlIndexFixing(Index1Y,$H2606,TRUE,_xll.ohTrigger(RecalcTrigger,Trigger1Y)),NA())</f>
        <v>8.2870582177817891E-3</v>
      </c>
      <c r="N2606" s="182">
        <f>IFERROR(_xll.qlIndexFixing(ONIndex1M,I2606,TRUE,_xll.ohTrigger(RecalcTrigger,Trigger1M)),NA())</f>
        <v>7.8857927342479428E-3</v>
      </c>
      <c r="O2606" s="44">
        <f>IFERROR(_xll.qlIndexFixing(ONIndex3M,I2606,TRUE,_xll.ohTrigger(RecalcTrigger,Trigger3M)),NA())</f>
        <v>8.1409144909283526E-3</v>
      </c>
      <c r="P2606" s="44">
        <f>IFERROR(_xll.qlIndexFixing(ONIndex6M,I2606,TRUE,_xll.ohTrigger(RecalcTrigger,Trigger6M)),NA())</f>
        <v>8.2011755609023851E-3</v>
      </c>
      <c r="Q2606" s="183">
        <f>IFERROR(_xll.qlIndexFixing(ONIndex1Y,I2606,TRUE,_xll.ohTrigger(RecalcTrigger,Trigger1Y)),NA())</f>
        <v>8.4266873406324549E-3</v>
      </c>
    </row>
    <row r="2607" spans="2:17" x14ac:dyDescent="0.2">
      <c r="B2607" s="39" t="s">
        <v>42</v>
      </c>
      <c r="D2607" s="42">
        <f>_xll.qlCalendarAdvance(Calendar,$D2606,B2607,"f",FALSE)</f>
        <v>57874</v>
      </c>
      <c r="E2607" s="177">
        <f>_xll.qlInterestRateIndexValueDate(IndexON,D2607)</f>
        <v>57874</v>
      </c>
      <c r="F2607" s="193">
        <f>IFERROR(_xll.qlIndexFixing(IndexON,D2607,TRUE,_xll.ohTrigger(RecalcTrigger,TriggerON)),NA())</f>
        <v>7.9028164884942242E-3</v>
      </c>
      <c r="H2607" s="42">
        <f>_xll.qlCalendarAdvance(Calendar,$H2606,B2607,"f",FALSE)</f>
        <v>57874</v>
      </c>
      <c r="I2607" s="177">
        <f>_xll.qlInterestRateIndexValueDate(Index1M,$H2607)</f>
        <v>57878</v>
      </c>
      <c r="J2607" s="182">
        <f>IFERROR(_xll.qlIndexFixing(Index1M,$H2607,TRUE,_xll.ohTrigger(RecalcTrigger,Trigger1M)),NA())</f>
        <v>7.8674912317957535E-3</v>
      </c>
      <c r="K2607" s="44">
        <f>IFERROR(_xll.qlIndexFixing(Index3M,H2607,TRUE,_xll.ohTrigger(RecalcTrigger,Trigger3M)),NA())</f>
        <v>8.0968850601687743E-3</v>
      </c>
      <c r="L2607" s="44">
        <f>IFERROR(_xll.qlIndexFixing(Index6M,$H2607,TRUE,_xll.ohTrigger(RecalcTrigger,Trigger6M)),NA())</f>
        <v>8.1019066242626163E-3</v>
      </c>
      <c r="M2607" s="183">
        <f>IFERROR(_xll.qlIndexFixing(Index1Y,$H2607,TRUE,_xll.ohTrigger(RecalcTrigger,Trigger1Y)),NA())</f>
        <v>8.2804672083184299E-3</v>
      </c>
      <c r="N2607" s="182">
        <f>IFERROR(_xll.qlIndexFixing(ONIndex1M,I2607,TRUE,_xll.ohTrigger(RecalcTrigger,Trigger1M)),NA())</f>
        <v>7.8782984146830159E-3</v>
      </c>
      <c r="O2607" s="44">
        <f>IFERROR(_xll.qlIndexFixing(ONIndex3M,I2607,TRUE,_xll.ohTrigger(RecalcTrigger,Trigger3M)),NA())</f>
        <v>8.1335610461152896E-3</v>
      </c>
      <c r="P2607" s="44">
        <f>IFERROR(_xll.qlIndexFixing(ONIndex6M,I2607,TRUE,_xll.ohTrigger(RecalcTrigger,Trigger6M)),NA())</f>
        <v>8.1925202503541072E-3</v>
      </c>
      <c r="Q2607" s="183">
        <f>IFERROR(_xll.qlIndexFixing(ONIndex1Y,I2607,TRUE,_xll.ohTrigger(RecalcTrigger,Trigger1Y)),NA())</f>
        <v>8.4194834588213752E-3</v>
      </c>
    </row>
    <row r="2608" spans="2:17" x14ac:dyDescent="0.2">
      <c r="B2608" s="39" t="s">
        <v>42</v>
      </c>
      <c r="D2608" s="42">
        <f>_xll.qlCalendarAdvance(Calendar,$D2607,B2608,"f",FALSE)</f>
        <v>57881</v>
      </c>
      <c r="E2608" s="177">
        <f>_xll.qlInterestRateIndexValueDate(IndexON,D2608)</f>
        <v>57881</v>
      </c>
      <c r="F2608" s="193">
        <f>IFERROR(_xll.qlIndexFixing(IndexON,D2608,TRUE,_xll.ohTrigger(RecalcTrigger,TriggerON)),NA())</f>
        <v>7.8955320553575348E-3</v>
      </c>
      <c r="H2608" s="42">
        <f>_xll.qlCalendarAdvance(Calendar,$H2607,B2608,"f",FALSE)</f>
        <v>57881</v>
      </c>
      <c r="I2608" s="177">
        <f>_xll.qlInterestRateIndexValueDate(Index1M,$H2608)</f>
        <v>57885</v>
      </c>
      <c r="J2608" s="182">
        <f>IFERROR(_xll.qlIndexFixing(Index1M,$H2608,TRUE,_xll.ohTrigger(RecalcTrigger,Trigger1M)),NA())</f>
        <v>7.860063842542786E-3</v>
      </c>
      <c r="K2608" s="44">
        <f>IFERROR(_xll.qlIndexFixing(Index3M,H2608,TRUE,_xll.ohTrigger(RecalcTrigger,Trigger3M)),NA())</f>
        <v>8.0896991493615098E-3</v>
      </c>
      <c r="L2608" s="44">
        <f>IFERROR(_xll.qlIndexFixing(Index6M,$H2608,TRUE,_xll.ohTrigger(RecalcTrigger,Trigger6M)),NA())</f>
        <v>8.0935612661924491E-3</v>
      </c>
      <c r="M2608" s="183">
        <f>IFERROR(_xll.qlIndexFixing(Index1Y,$H2608,TRUE,_xll.ohTrigger(RecalcTrigger,Trigger1Y)),NA())</f>
        <v>8.2739029116958886E-3</v>
      </c>
      <c r="N2608" s="182">
        <f>IFERROR(_xll.qlIndexFixing(ONIndex1M,I2608,TRUE,_xll.ohTrigger(RecalcTrigger,Trigger1M)),NA())</f>
        <v>7.8708297413232486E-3</v>
      </c>
      <c r="O2608" s="44">
        <f>IFERROR(_xll.qlIndexFixing(ONIndex3M,I2608,TRUE,_xll.ohTrigger(RecalcTrigger,Trigger3M)),NA())</f>
        <v>8.1262326280828745E-3</v>
      </c>
      <c r="P2608" s="44">
        <f>IFERROR(_xll.qlIndexFixing(ONIndex6M,I2608,TRUE,_xll.ohTrigger(RecalcTrigger,Trigger6M)),NA())</f>
        <v>8.1838895350916374E-3</v>
      </c>
      <c r="Q2608" s="183">
        <f>IFERROR(_xll.qlIndexFixing(ONIndex1Y,I2608,TRUE,_xll.ohTrigger(RecalcTrigger,Trigger1Y)),NA())</f>
        <v>8.4123046315287553E-3</v>
      </c>
    </row>
    <row r="2609" spans="2:17" x14ac:dyDescent="0.2">
      <c r="B2609" s="39" t="s">
        <v>42</v>
      </c>
      <c r="D2609" s="42">
        <f>_xll.qlCalendarAdvance(Calendar,$D2608,B2609,"f",FALSE)</f>
        <v>57888</v>
      </c>
      <c r="E2609" s="177">
        <f>_xll.qlInterestRateIndexValueDate(IndexON,D2609)</f>
        <v>57888</v>
      </c>
      <c r="F2609" s="193">
        <f>IFERROR(_xll.qlIndexFixing(IndexON,D2609,TRUE,_xll.ohTrigger(RecalcTrigger,TriggerON)),NA())</f>
        <v>7.8882730965634806E-3</v>
      </c>
      <c r="H2609" s="42">
        <f>_xll.qlCalendarAdvance(Calendar,$H2608,B2609,"f",FALSE)</f>
        <v>57888</v>
      </c>
      <c r="I2609" s="177">
        <f>_xll.qlInterestRateIndexValueDate(Index1M,$H2609)</f>
        <v>57892</v>
      </c>
      <c r="J2609" s="182">
        <f>IFERROR(_xll.qlIndexFixing(Index1M,$H2609,TRUE,_xll.ohTrigger(RecalcTrigger,Trigger1M)),NA())</f>
        <v>7.8522215474703533E-3</v>
      </c>
      <c r="K2609" s="44">
        <f>IFERROR(_xll.qlIndexFixing(Index3M,H2609,TRUE,_xll.ohTrigger(RecalcTrigger,Trigger3M)),NA())</f>
        <v>8.0825387333891847E-3</v>
      </c>
      <c r="L2609" s="44">
        <f>IFERROR(_xll.qlIndexFixing(Index6M,$H2609,TRUE,_xll.ohTrigger(RecalcTrigger,Trigger6M)),NA())</f>
        <v>8.0842522552754658E-3</v>
      </c>
      <c r="M2609" s="183">
        <f>IFERROR(_xll.qlIndexFixing(Index1Y,$H2609,TRUE,_xll.ohTrigger(RecalcTrigger,Trigger1Y)),NA())</f>
        <v>8.2673653820326248E-3</v>
      </c>
      <c r="N2609" s="182">
        <f>IFERROR(_xll.qlIndexFixing(ONIndex1M,I2609,TRUE,_xll.ohTrigger(RecalcTrigger,Trigger1M)),NA())</f>
        <v>7.8633867725219631E-3</v>
      </c>
      <c r="O2609" s="44">
        <f>IFERROR(_xll.qlIndexFixing(ONIndex3M,I2609,TRUE,_xll.ohTrigger(RecalcTrigger,Trigger3M)),NA())</f>
        <v>8.1189292927064116E-3</v>
      </c>
      <c r="P2609" s="44">
        <f>IFERROR(_xll.qlIndexFixing(ONIndex6M,I2609,TRUE,_xll.ohTrigger(RecalcTrigger,Trigger6M)),NA())</f>
        <v>8.1752834727488732E-3</v>
      </c>
      <c r="Q2609" s="183">
        <f>IFERROR(_xll.qlIndexFixing(ONIndex1Y,I2609,TRUE,_xll.ohTrigger(RecalcTrigger,Trigger1Y)),NA())</f>
        <v>8.4051509130311786E-3</v>
      </c>
    </row>
    <row r="2610" spans="2:17" x14ac:dyDescent="0.2">
      <c r="B2610" s="39" t="s">
        <v>42</v>
      </c>
      <c r="D2610" s="42">
        <f>_xll.qlCalendarAdvance(Calendar,$D2609,B2610,"f",FALSE)</f>
        <v>57895</v>
      </c>
      <c r="E2610" s="177">
        <f>_xll.qlInterestRateIndexValueDate(IndexON,D2610)</f>
        <v>57895</v>
      </c>
      <c r="F2610" s="193">
        <f>IFERROR(_xll.qlIndexFixing(IndexON,D2610,TRUE,_xll.ohTrigger(RecalcTrigger,TriggerON)),NA())</f>
        <v>7.881039669026535E-3</v>
      </c>
      <c r="H2610" s="42">
        <f>_xll.qlCalendarAdvance(Calendar,$H2609,B2610,"f",FALSE)</f>
        <v>57895</v>
      </c>
      <c r="I2610" s="177">
        <f>_xll.qlInterestRateIndexValueDate(Index1M,$H2610)</f>
        <v>57899</v>
      </c>
      <c r="J2610" s="182">
        <f>IFERROR(_xll.qlIndexFixing(Index1M,$H2610,TRUE,_xll.ohTrigger(RecalcTrigger,Trigger1M)),NA())</f>
        <v>7.8448475680922749E-3</v>
      </c>
      <c r="K2610" s="44">
        <f>IFERROR(_xll.qlIndexFixing(Index3M,H2610,TRUE,_xll.ohTrigger(RecalcTrigger,Trigger3M)),NA())</f>
        <v>8.0754038681062502E-3</v>
      </c>
      <c r="L2610" s="44">
        <f>IFERROR(_xll.qlIndexFixing(Index6M,$H2610,TRUE,_xll.ohTrigger(RecalcTrigger,Trigger6M)),NA())</f>
        <v>8.0764541797838808E-3</v>
      </c>
      <c r="M2610" s="183">
        <f>IFERROR(_xll.qlIndexFixing(Index1Y,$H2610,TRUE,_xll.ohTrigger(RecalcTrigger,Trigger1Y)),NA())</f>
        <v>8.2608546734471034E-3</v>
      </c>
      <c r="N2610" s="182">
        <f>IFERROR(_xll.qlIndexFixing(ONIndex1M,I2610,TRUE,_xll.ohTrigger(RecalcTrigger,Trigger1M)),NA())</f>
        <v>7.8559695663127371E-3</v>
      </c>
      <c r="O2610" s="44">
        <f>IFERROR(_xll.qlIndexFixing(ONIndex3M,I2610,TRUE,_xll.ohTrigger(RecalcTrigger,Trigger3M)),NA())</f>
        <v>8.1116510958612054E-3</v>
      </c>
      <c r="P2610" s="44">
        <f>IFERROR(_xll.qlIndexFixing(ONIndex6M,I2610,TRUE,_xll.ohTrigger(RecalcTrigger,Trigger6M)),NA())</f>
        <v>8.1667021212794566E-3</v>
      </c>
      <c r="Q2610" s="183">
        <f>IFERROR(_xll.qlIndexFixing(ONIndex1Y,I2610,TRUE,_xll.ohTrigger(RecalcTrigger,Trigger1Y)),NA())</f>
        <v>8.39802235736542E-3</v>
      </c>
    </row>
    <row r="2611" spans="2:17" x14ac:dyDescent="0.2">
      <c r="B2611" s="39" t="s">
        <v>42</v>
      </c>
      <c r="D2611" s="42">
        <f>_xll.qlCalendarAdvance(Calendar,$D2610,B2611,"f",FALSE)</f>
        <v>57902</v>
      </c>
      <c r="E2611" s="177">
        <f>_xll.qlInterestRateIndexValueDate(IndexON,D2611)</f>
        <v>57902</v>
      </c>
      <c r="F2611" s="193">
        <f>IFERROR(_xll.qlIndexFixing(IndexON,D2611,TRUE,_xll.ohTrigger(RecalcTrigger,TriggerON)),NA())</f>
        <v>7.8738318303006594E-3</v>
      </c>
      <c r="H2611" s="42">
        <f>_xll.qlCalendarAdvance(Calendar,$H2610,B2611,"f",FALSE)</f>
        <v>57902</v>
      </c>
      <c r="I2611" s="177">
        <f>_xll.qlInterestRateIndexValueDate(Index1M,$H2611)</f>
        <v>57906</v>
      </c>
      <c r="J2611" s="182">
        <f>IFERROR(_xll.qlIndexFixing(Index1M,$H2611,TRUE,_xll.ohTrigger(RecalcTrigger,Trigger1M)),NA())</f>
        <v>7.8374995389110264E-3</v>
      </c>
      <c r="K2611" s="44">
        <f>IFERROR(_xll.qlIndexFixing(Index3M,H2611,TRUE,_xll.ohTrigger(RecalcTrigger,Trigger3M)),NA())</f>
        <v>8.0682946093671559E-3</v>
      </c>
      <c r="L2611" s="44">
        <f>IFERROR(_xll.qlIndexFixing(Index6M,$H2611,TRUE,_xll.ohTrigger(RecalcTrigger,Trigger6M)),NA())</f>
        <v>8.0681872362858599E-3</v>
      </c>
      <c r="M2611" s="183">
        <f>IFERROR(_xll.qlIndexFixing(Index1Y,$H2611,TRUE,_xll.ohTrigger(RecalcTrigger,Trigger1Y)),NA())</f>
        <v>8.2543708400582248E-3</v>
      </c>
      <c r="N2611" s="182">
        <f>IFERROR(_xll.qlIndexFixing(ONIndex1M,I2611,TRUE,_xll.ohTrigger(RecalcTrigger,Trigger1M)),NA())</f>
        <v>7.8485781808090849E-3</v>
      </c>
      <c r="O2611" s="44">
        <f>IFERROR(_xll.qlIndexFixing(ONIndex3M,I2611,TRUE,_xll.ohTrigger(RecalcTrigger,Trigger3M)),NA())</f>
        <v>8.1043980934225601E-3</v>
      </c>
      <c r="P2611" s="44">
        <f>IFERROR(_xll.qlIndexFixing(ONIndex6M,I2611,TRUE,_xll.ohTrigger(RecalcTrigger,Trigger6M)),NA())</f>
        <v>8.1581455382373491E-3</v>
      </c>
      <c r="Q2611" s="183">
        <f>IFERROR(_xll.qlIndexFixing(ONIndex1Y,I2611,TRUE,_xll.ohTrigger(RecalcTrigger,Trigger1Y)),NA())</f>
        <v>8.3909190188080629E-3</v>
      </c>
    </row>
    <row r="2612" spans="2:17" x14ac:dyDescent="0.2">
      <c r="B2612" s="39" t="s">
        <v>42</v>
      </c>
      <c r="D2612" s="42">
        <f>_xll.qlCalendarAdvance(Calendar,$D2611,B2612,"f",FALSE)</f>
        <v>57909</v>
      </c>
      <c r="E2612" s="177">
        <f>_xll.qlInterestRateIndexValueDate(IndexON,D2612)</f>
        <v>57909</v>
      </c>
      <c r="F2612" s="193">
        <f>IFERROR(_xll.qlIndexFixing(IndexON,D2612,TRUE,_xll.ohTrigger(RecalcTrigger,TriggerON)),NA())</f>
        <v>7.8666496376200712E-3</v>
      </c>
      <c r="H2612" s="42">
        <f>_xll.qlCalendarAdvance(Calendar,$H2611,B2612,"f",FALSE)</f>
        <v>57909</v>
      </c>
      <c r="I2612" s="177">
        <f>_xll.qlInterestRateIndexValueDate(Index1M,$H2612)</f>
        <v>57913</v>
      </c>
      <c r="J2612" s="182">
        <f>IFERROR(_xll.qlIndexFixing(Index1M,$H2612,TRUE,_xll.ohTrigger(RecalcTrigger,Trigger1M)),NA())</f>
        <v>7.8301775180736419E-3</v>
      </c>
      <c r="K2612" s="44">
        <f>IFERROR(_xll.qlIndexFixing(Index3M,H2612,TRUE,_xll.ohTrigger(RecalcTrigger,Trigger3M)),NA())</f>
        <v>8.0612110130246183E-3</v>
      </c>
      <c r="L2612" s="44">
        <f>IFERROR(_xll.qlIndexFixing(Index6M,$H2612,TRUE,_xll.ohTrigger(RecalcTrigger,Trigger6M)),NA())</f>
        <v>8.0599459954513175E-3</v>
      </c>
      <c r="M2612" s="183">
        <f>IFERROR(_xll.qlIndexFixing(Index1Y,$H2612,TRUE,_xll.ohTrigger(RecalcTrigger,Trigger1Y)),NA())</f>
        <v>8.2479139359864246E-3</v>
      </c>
      <c r="N2612" s="182">
        <f>IFERROR(_xll.qlIndexFixing(ONIndex1M,I2612,TRUE,_xll.ohTrigger(RecalcTrigger,Trigger1M)),NA())</f>
        <v>7.8412126741245203E-3</v>
      </c>
      <c r="O2612" s="44">
        <f>IFERROR(_xll.qlIndexFixing(ONIndex3M,I2612,TRUE,_xll.ohTrigger(RecalcTrigger,Trigger3M)),NA())</f>
        <v>8.0971703411059082E-3</v>
      </c>
      <c r="P2612" s="44">
        <f>IFERROR(_xll.qlIndexFixing(ONIndex6M,I2612,TRUE,_xll.ohTrigger(RecalcTrigger,Trigger6M)),NA())</f>
        <v>8.1496137809367042E-3</v>
      </c>
      <c r="Q2612" s="183">
        <f>IFERROR(_xll.qlIndexFixing(ONIndex1Y,I2612,TRUE,_xll.ohTrigger(RecalcTrigger,Trigger1Y)),NA())</f>
        <v>8.3838409515557544E-3</v>
      </c>
    </row>
    <row r="2613" spans="2:17" x14ac:dyDescent="0.2">
      <c r="B2613" s="39" t="s">
        <v>42</v>
      </c>
      <c r="D2613" s="42">
        <f>_xll.qlCalendarAdvance(Calendar,$D2612,B2613,"f",FALSE)</f>
        <v>57916</v>
      </c>
      <c r="E2613" s="177">
        <f>_xll.qlInterestRateIndexValueDate(IndexON,D2613)</f>
        <v>57916</v>
      </c>
      <c r="F2613" s="193">
        <f>IFERROR(_xll.qlIndexFixing(IndexON,D2613,TRUE,_xll.ohTrigger(RecalcTrigger,TriggerON)),NA())</f>
        <v>7.8594931482989239E-3</v>
      </c>
      <c r="H2613" s="42">
        <f>_xll.qlCalendarAdvance(Calendar,$H2612,B2613,"f",FALSE)</f>
        <v>57916</v>
      </c>
      <c r="I2613" s="177">
        <f>_xll.qlInterestRateIndexValueDate(Index1M,$H2613)</f>
        <v>57920</v>
      </c>
      <c r="J2613" s="182">
        <f>IFERROR(_xll.qlIndexFixing(Index1M,$H2613,TRUE,_xll.ohTrigger(RecalcTrigger,Trigger1M)),NA())</f>
        <v>7.8228815637142665E-3</v>
      </c>
      <c r="K2613" s="44">
        <f>IFERROR(_xll.qlIndexFixing(Index3M,H2613,TRUE,_xll.ohTrigger(RecalcTrigger,Trigger3M)),NA())</f>
        <v>8.0541531349304814E-3</v>
      </c>
      <c r="L2613" s="44">
        <f>IFERROR(_xll.qlIndexFixing(Index6M,$H2613,TRUE,_xll.ohTrigger(RecalcTrigger,Trigger6M)),NA())</f>
        <v>8.0517305148607114E-3</v>
      </c>
      <c r="M2613" s="183">
        <f>IFERROR(_xll.qlIndexFixing(Index1Y,$H2613,TRUE,_xll.ohTrigger(RecalcTrigger,Trigger1Y)),NA())</f>
        <v>8.2414840153525754E-3</v>
      </c>
      <c r="N2613" s="182">
        <f>IFERROR(_xll.qlIndexFixing(ONIndex1M,I2613,TRUE,_xll.ohTrigger(RecalcTrigger,Trigger1M)),NA())</f>
        <v>7.8338731046123655E-3</v>
      </c>
      <c r="O2613" s="44">
        <f>IFERROR(_xll.qlIndexFixing(ONIndex3M,I2613,TRUE,_xll.ohTrigger(RecalcTrigger,Trigger3M)),NA())</f>
        <v>8.089967895026362E-3</v>
      </c>
      <c r="P2613" s="44">
        <f>IFERROR(_xll.qlIndexFixing(ONIndex6M,I2613,TRUE,_xll.ohTrigger(RecalcTrigger,Trigger6M)),NA())</f>
        <v>8.1411069075709719E-3</v>
      </c>
      <c r="Q2613" s="183">
        <f>IFERROR(_xll.qlIndexFixing(ONIndex1Y,I2613,TRUE,_xll.ohTrigger(RecalcTrigger,Trigger1Y)),NA())</f>
        <v>8.3767882098850777E-3</v>
      </c>
    </row>
    <row r="2614" spans="2:17" x14ac:dyDescent="0.2">
      <c r="B2614" s="39" t="s">
        <v>42</v>
      </c>
      <c r="D2614" s="42">
        <f>_xll.qlCalendarAdvance(Calendar,$D2613,B2614,"f",FALSE)</f>
        <v>57923</v>
      </c>
      <c r="E2614" s="177">
        <f>_xll.qlInterestRateIndexValueDate(IndexON,D2614)</f>
        <v>57923</v>
      </c>
      <c r="F2614" s="193">
        <f>IFERROR(_xll.qlIndexFixing(IndexON,D2614,TRUE,_xll.ohTrigger(RecalcTrigger,TriggerON)),NA())</f>
        <v>7.8523624194914987E-3</v>
      </c>
      <c r="H2614" s="42">
        <f>_xll.qlCalendarAdvance(Calendar,$H2613,B2614,"f",FALSE)</f>
        <v>57923</v>
      </c>
      <c r="I2614" s="177">
        <f>_xll.qlInterestRateIndexValueDate(Index1M,$H2614)</f>
        <v>57927</v>
      </c>
      <c r="J2614" s="182">
        <f>IFERROR(_xll.qlIndexFixing(Index1M,$H2614,TRUE,_xll.ohTrigger(RecalcTrigger,Trigger1M)),NA())</f>
        <v>7.8156117339722008E-3</v>
      </c>
      <c r="K2614" s="44">
        <f>IFERROR(_xll.qlIndexFixing(Index3M,H2614,TRUE,_xll.ohTrigger(RecalcTrigger,Trigger3M)),NA())</f>
        <v>8.0471210309418038E-3</v>
      </c>
      <c r="L2614" s="44">
        <f>IFERROR(_xll.qlIndexFixing(Index6M,$H2614,TRUE,_xll.ohTrigger(RecalcTrigger,Trigger6M)),NA())</f>
        <v>8.0435408520945061E-3</v>
      </c>
      <c r="M2614" s="183">
        <f>IFERROR(_xll.qlIndexFixing(Index1Y,$H2614,TRUE,_xll.ohTrigger(RecalcTrigger,Trigger1Y)),NA())</f>
        <v>8.2350811322777651E-3</v>
      </c>
      <c r="N2614" s="182">
        <f>IFERROR(_xll.qlIndexFixing(ONIndex1M,I2614,TRUE,_xll.ohTrigger(RecalcTrigger,Trigger1M)),NA())</f>
        <v>7.8265595303061986E-3</v>
      </c>
      <c r="O2614" s="44">
        <f>IFERROR(_xll.qlIndexFixing(ONIndex3M,I2614,TRUE,_xll.ohTrigger(RecalcTrigger,Trigger3M)),NA())</f>
        <v>8.082790810819418E-3</v>
      </c>
      <c r="P2614" s="44">
        <f>IFERROR(_xll.qlIndexFixing(ONIndex6M,I2614,TRUE,_xll.ohTrigger(RecalcTrigger,Trigger6M)),NA())</f>
        <v>8.1326249755342417E-3</v>
      </c>
      <c r="Q2614" s="183">
        <f>IFERROR(_xll.qlIndexFixing(ONIndex1Y,I2614,TRUE,_xll.ohTrigger(RecalcTrigger,Trigger1Y)),NA())</f>
        <v>8.3697608477528718E-3</v>
      </c>
    </row>
    <row r="2615" spans="2:17" x14ac:dyDescent="0.2">
      <c r="B2615" s="39" t="s">
        <v>42</v>
      </c>
      <c r="D2615" s="42">
        <f>_xll.qlCalendarAdvance(Calendar,$D2614,B2615,"f",FALSE)</f>
        <v>57930</v>
      </c>
      <c r="E2615" s="177">
        <f>_xll.qlInterestRateIndexValueDate(IndexON,D2615)</f>
        <v>57930</v>
      </c>
      <c r="F2615" s="193">
        <f>IFERROR(_xll.qlIndexFixing(IndexON,D2615,TRUE,_xll.ohTrigger(RecalcTrigger,TriggerON)),NA())</f>
        <v>7.8452575087517573E-3</v>
      </c>
      <c r="H2615" s="42">
        <f>_xll.qlCalendarAdvance(Calendar,$H2614,B2615,"f",FALSE)</f>
        <v>57930</v>
      </c>
      <c r="I2615" s="177">
        <f>_xll.qlInterestRateIndexValueDate(Index1M,$H2615)</f>
        <v>57934</v>
      </c>
      <c r="J2615" s="182">
        <f>IFERROR(_xll.qlIndexFixing(Index1M,$H2615,TRUE,_xll.ohTrigger(RecalcTrigger,Trigger1M)),NA())</f>
        <v>7.8083680869867412E-3</v>
      </c>
      <c r="K2615" s="44">
        <f>IFERROR(_xll.qlIndexFixing(Index3M,H2615,TRUE,_xll.ohTrigger(RecalcTrigger,Trigger3M)),NA())</f>
        <v>8.0401147569104277E-3</v>
      </c>
      <c r="L2615" s="44">
        <f>IFERROR(_xll.qlIndexFixing(Index6M,$H2615,TRUE,_xll.ohTrigger(RecalcTrigger,Trigger6M)),NA())</f>
        <v>8.0353770647348995E-3</v>
      </c>
      <c r="M2615" s="183">
        <f>IFERROR(_xll.qlIndexFixing(Index1Y,$H2615,TRUE,_xll.ohTrigger(RecalcTrigger,Trigger1Y)),NA())</f>
        <v>8.228705340884622E-3</v>
      </c>
      <c r="N2615" s="182">
        <f>IFERROR(_xll.qlIndexFixing(ONIndex1M,I2615,TRUE,_xll.ohTrigger(RecalcTrigger,Trigger1M)),NA())</f>
        <v>7.8192720093195334E-3</v>
      </c>
      <c r="O2615" s="44">
        <f>IFERROR(_xll.qlIndexFixing(ONIndex3M,I2615,TRUE,_xll.ohTrigger(RecalcTrigger,Trigger3M)),NA())</f>
        <v>8.0756391446001885E-3</v>
      </c>
      <c r="P2615" s="44">
        <f>IFERROR(_xll.qlIndexFixing(ONIndex6M,I2615,TRUE,_xll.ohTrigger(RecalcTrigger,Trigger6M)),NA())</f>
        <v>8.1241680424604112E-3</v>
      </c>
      <c r="Q2615" s="183">
        <f>IFERROR(_xll.qlIndexFixing(ONIndex1Y,I2615,TRUE,_xll.ohTrigger(RecalcTrigger,Trigger1Y)),NA())</f>
        <v>8.362758919595592E-3</v>
      </c>
    </row>
    <row r="2616" spans="2:17" x14ac:dyDescent="0.2">
      <c r="B2616" s="39" t="s">
        <v>42</v>
      </c>
      <c r="D2616" s="42">
        <f>_xll.qlCalendarAdvance(Calendar,$D2615,B2616,"f",FALSE)</f>
        <v>57937</v>
      </c>
      <c r="E2616" s="177">
        <f>_xll.qlInterestRateIndexValueDate(IndexON,D2616)</f>
        <v>57937</v>
      </c>
      <c r="F2616" s="193">
        <f>IFERROR(_xll.qlIndexFixing(IndexON,D2616,TRUE,_xll.ohTrigger(RecalcTrigger,TriggerON)),NA())</f>
        <v>7.8381784730741089E-3</v>
      </c>
      <c r="H2616" s="42">
        <f>_xll.qlCalendarAdvance(Calendar,$H2615,B2616,"f",FALSE)</f>
        <v>57937</v>
      </c>
      <c r="I2616" s="177">
        <f>_xll.qlInterestRateIndexValueDate(Index1M,$H2616)</f>
        <v>57941</v>
      </c>
      <c r="J2616" s="182">
        <f>IFERROR(_xll.qlIndexFixing(Index1M,$H2616,TRUE,_xll.ohTrigger(RecalcTrigger,Trigger1M)),NA())</f>
        <v>7.8011506808894548E-3</v>
      </c>
      <c r="K2616" s="44">
        <f>IFERROR(_xll.qlIndexFixing(Index3M,H2616,TRUE,_xll.ohTrigger(RecalcTrigger,Trigger3M)),NA())</f>
        <v>8.033134368692546E-3</v>
      </c>
      <c r="L2616" s="44">
        <f>IFERROR(_xll.qlIndexFixing(Index6M,$H2616,TRUE,_xll.ohTrigger(RecalcTrigger,Trigger6M)),NA())</f>
        <v>8.0272392103614872E-3</v>
      </c>
      <c r="M2616" s="183">
        <f>IFERROR(_xll.qlIndexFixing(Index1Y,$H2616,TRUE,_xll.ohTrigger(RecalcTrigger,Trigger1Y)),NA())</f>
        <v>8.2223566952966433E-3</v>
      </c>
      <c r="N2616" s="182">
        <f>IFERROR(_xll.qlIndexFixing(ONIndex1M,I2616,TRUE,_xll.ohTrigger(RecalcTrigger,Trigger1M)),NA())</f>
        <v>7.812010599765884E-3</v>
      </c>
      <c r="O2616" s="44">
        <f>IFERROR(_xll.qlIndexFixing(ONIndex3M,I2616,TRUE,_xll.ohTrigger(RecalcTrigger,Trigger3M)),NA())</f>
        <v>8.0685129520841059E-3</v>
      </c>
      <c r="P2616" s="44">
        <f>IFERROR(_xll.qlIndexFixing(ONIndex6M,I2616,TRUE,_xll.ohTrigger(RecalcTrigger,Trigger6M)),NA())</f>
        <v>8.1157361661432503E-3</v>
      </c>
      <c r="Q2616" s="183">
        <f>IFERROR(_xll.qlIndexFixing(ONIndex1Y,I2616,TRUE,_xll.ohTrigger(RecalcTrigger,Trigger1Y)),NA())</f>
        <v>8.3557824793700775E-3</v>
      </c>
    </row>
    <row r="2617" spans="2:17" x14ac:dyDescent="0.2">
      <c r="B2617" s="39" t="s">
        <v>42</v>
      </c>
      <c r="D2617" s="42">
        <f>_xll.qlCalendarAdvance(Calendar,$D2616,B2617,"f",FALSE)</f>
        <v>57944</v>
      </c>
      <c r="E2617" s="177">
        <f>_xll.qlInterestRateIndexValueDate(IndexON,D2617)</f>
        <v>57944</v>
      </c>
      <c r="F2617" s="193">
        <f>IFERROR(_xll.qlIndexFixing(IndexON,D2617,TRUE,_xll.ohTrigger(RecalcTrigger,TriggerON)),NA())</f>
        <v>7.831125370092451E-3</v>
      </c>
      <c r="H2617" s="42">
        <f>_xll.qlCalendarAdvance(Calendar,$H2616,B2617,"f",FALSE)</f>
        <v>57944</v>
      </c>
      <c r="I2617" s="177">
        <f>_xll.qlInterestRateIndexValueDate(Index1M,$H2617)</f>
        <v>57948</v>
      </c>
      <c r="J2617" s="182">
        <f>IFERROR(_xll.qlIndexFixing(Index1M,$H2617,TRUE,_xll.ohTrigger(RecalcTrigger,Trigger1M)),NA())</f>
        <v>7.793959573827375E-3</v>
      </c>
      <c r="K2617" s="44">
        <f>IFERROR(_xll.qlIndexFixing(Index3M,H2617,TRUE,_xll.ohTrigger(RecalcTrigger,Trigger3M)),NA())</f>
        <v>8.026179922139132E-3</v>
      </c>
      <c r="L2617" s="44">
        <f>IFERROR(_xll.qlIndexFixing(Index6M,$H2617,TRUE,_xll.ohTrigger(RecalcTrigger,Trigger6M)),NA())</f>
        <v>8.0191273465555993E-3</v>
      </c>
      <c r="M2617" s="183">
        <f>IFERROR(_xll.qlIndexFixing(Index1Y,$H2617,TRUE,_xll.ohTrigger(RecalcTrigger,Trigger1Y)),NA())</f>
        <v>8.2160352496375485E-3</v>
      </c>
      <c r="N2617" s="182">
        <f>IFERROR(_xll.qlIndexFixing(ONIndex1M,I2617,TRUE,_xll.ohTrigger(RecalcTrigger,Trigger1M)),NA())</f>
        <v>7.8047753598387004E-3</v>
      </c>
      <c r="O2617" s="44">
        <f>IFERROR(_xll.qlIndexFixing(ONIndex3M,I2617,TRUE,_xll.ohTrigger(RecalcTrigger,Trigger3M)),NA())</f>
        <v>8.0614122892264106E-3</v>
      </c>
      <c r="P2617" s="44">
        <f>IFERROR(_xll.qlIndexFixing(ONIndex6M,I2617,TRUE,_xll.ohTrigger(RecalcTrigger,Trigger6M)),NA())</f>
        <v>8.1073294041367205E-3</v>
      </c>
      <c r="Q2617" s="183">
        <f>IFERROR(_xll.qlIndexFixing(ONIndex1Y,I2617,TRUE,_xll.ohTrigger(RecalcTrigger,Trigger1Y)),NA())</f>
        <v>8.3488315814328473E-3</v>
      </c>
    </row>
    <row r="2618" spans="2:17" x14ac:dyDescent="0.2">
      <c r="B2618" s="39" t="s">
        <v>42</v>
      </c>
      <c r="D2618" s="42">
        <f>_xll.qlCalendarAdvance(Calendar,$D2617,B2618,"f",FALSE)</f>
        <v>57951</v>
      </c>
      <c r="E2618" s="177">
        <f>_xll.qlInterestRateIndexValueDate(IndexON,D2618)</f>
        <v>57951</v>
      </c>
      <c r="F2618" s="193">
        <f>IFERROR(_xll.qlIndexFixing(IndexON,D2618,TRUE,_xll.ohTrigger(RecalcTrigger,TriggerON)),NA())</f>
        <v>7.8240982567212569E-3</v>
      </c>
      <c r="H2618" s="42">
        <f>_xll.qlCalendarAdvance(Calendar,$H2617,B2618,"f",FALSE)</f>
        <v>57951</v>
      </c>
      <c r="I2618" s="177">
        <f>_xll.qlInterestRateIndexValueDate(Index1M,$H2618)</f>
        <v>57955</v>
      </c>
      <c r="J2618" s="182">
        <f>IFERROR(_xll.qlIndexFixing(Index1M,$H2618,TRUE,_xll.ohTrigger(RecalcTrigger,Trigger1M)),NA())</f>
        <v>7.7872201409920905E-3</v>
      </c>
      <c r="K2618" s="44">
        <f>IFERROR(_xll.qlIndexFixing(Index3M,H2618,TRUE,_xll.ohTrigger(RecalcTrigger,Trigger3M)),NA())</f>
        <v>8.0196521807624245E-3</v>
      </c>
      <c r="L2618" s="44">
        <f>IFERROR(_xll.qlIndexFixing(Index6M,$H2618,TRUE,_xll.ohTrigger(RecalcTrigger,Trigger6M)),NA())</f>
        <v>8.0120007528386473E-3</v>
      </c>
      <c r="M2618" s="183">
        <f>IFERROR(_xll.qlIndexFixing(Index1Y,$H2618,TRUE,_xll.ohTrigger(RecalcTrigger,Trigger1Y)),NA())</f>
        <v>8.2097410580325905E-3</v>
      </c>
      <c r="N2618" s="182">
        <f>IFERROR(_xll.qlIndexFixing(ONIndex1M,I2618,TRUE,_xll.ohTrigger(RecalcTrigger,Trigger1M)),NA())</f>
        <v>7.7975663478113688E-3</v>
      </c>
      <c r="O2618" s="44">
        <f>IFERROR(_xll.qlIndexFixing(ONIndex3M,I2618,TRUE,_xll.ohTrigger(RecalcTrigger,Trigger3M)),NA())</f>
        <v>8.054337211902407E-3</v>
      </c>
      <c r="P2618" s="44">
        <f>IFERROR(_xll.qlIndexFixing(ONIndex6M,I2618,TRUE,_xll.ohTrigger(RecalcTrigger,Trigger6M)),NA())</f>
        <v>8.0989478142345916E-3</v>
      </c>
      <c r="Q2618" s="183">
        <f>IFERROR(_xll.qlIndexFixing(ONIndex1Y,I2618,TRUE,_xll.ohTrigger(RecalcTrigger,Trigger1Y)),NA())</f>
        <v>8.3419062800604848E-3</v>
      </c>
    </row>
    <row r="2619" spans="2:17" x14ac:dyDescent="0.2">
      <c r="B2619" s="39" t="s">
        <v>42</v>
      </c>
      <c r="D2619" s="42">
        <f>_xll.qlCalendarAdvance(Calendar,$D2618,B2619,"f",FALSE)</f>
        <v>57958</v>
      </c>
      <c r="E2619" s="177">
        <f>_xll.qlInterestRateIndexValueDate(IndexON,D2619)</f>
        <v>57958</v>
      </c>
      <c r="F2619" s="193">
        <f>IFERROR(_xll.qlIndexFixing(IndexON,D2619,TRUE,_xll.ohTrigger(RecalcTrigger,TriggerON)),NA())</f>
        <v>7.8170971904345521E-3</v>
      </c>
      <c r="H2619" s="42">
        <f>_xll.qlCalendarAdvance(Calendar,$H2618,B2619,"f",FALSE)</f>
        <v>57958</v>
      </c>
      <c r="I2619" s="177">
        <f>_xll.qlInterestRateIndexValueDate(Index1M,$H2619)</f>
        <v>57962</v>
      </c>
      <c r="J2619" s="182">
        <f>IFERROR(_xll.qlIndexFixing(Index1M,$H2619,TRUE,_xll.ohTrigger(RecalcTrigger,Trigger1M)),NA())</f>
        <v>7.7800800689811211E-3</v>
      </c>
      <c r="K2619" s="44">
        <f>IFERROR(_xll.qlIndexFixing(Index3M,H2619,TRUE,_xll.ohTrigger(RecalcTrigger,Trigger3M)),NA())</f>
        <v>8.0127480671738967E-3</v>
      </c>
      <c r="L2619" s="44">
        <f>IFERROR(_xll.qlIndexFixing(Index6M,$H2619,TRUE,_xll.ohTrigger(RecalcTrigger,Trigger6M)),NA())</f>
        <v>8.0039376320219079E-3</v>
      </c>
      <c r="M2619" s="183">
        <f>IFERROR(_xll.qlIndexFixing(Index1Y,$H2619,TRUE,_xll.ohTrigger(RecalcTrigger,Trigger1Y)),NA())</f>
        <v>8.2034741746070221E-3</v>
      </c>
      <c r="N2619" s="182">
        <f>IFERROR(_xll.qlIndexFixing(ONIndex1M,I2619,TRUE,_xll.ohTrigger(RecalcTrigger,Trigger1M)),NA())</f>
        <v>7.790383621557595E-3</v>
      </c>
      <c r="O2619" s="44">
        <f>IFERROR(_xll.qlIndexFixing(ONIndex3M,I2619,TRUE,_xll.ohTrigger(RecalcTrigger,Trigger3M)),NA())</f>
        <v>8.0472877759074635E-3</v>
      </c>
      <c r="P2619" s="44">
        <f>IFERROR(_xll.qlIndexFixing(ONIndex6M,I2619,TRUE,_xll.ohTrigger(RecalcTrigger,Trigger6M)),NA())</f>
        <v>8.0905914539108892E-3</v>
      </c>
      <c r="Q2619" s="183">
        <f>IFERROR(_xll.qlIndexFixing(ONIndex1Y,I2619,TRUE,_xll.ohTrigger(RecalcTrigger,Trigger1Y)),NA())</f>
        <v>8.335006629129893E-3</v>
      </c>
    </row>
    <row r="2620" spans="2:17" x14ac:dyDescent="0.2">
      <c r="B2620" s="39" t="s">
        <v>42</v>
      </c>
      <c r="D2620" s="42">
        <f>_xll.qlCalendarAdvance(Calendar,$D2619,B2620,"f",FALSE)</f>
        <v>57965</v>
      </c>
      <c r="E2620" s="177">
        <f>_xll.qlInterestRateIndexValueDate(IndexON,D2620)</f>
        <v>57965</v>
      </c>
      <c r="F2620" s="193">
        <f>IFERROR(_xll.qlIndexFixing(IndexON,D2620,TRUE,_xll.ohTrigger(RecalcTrigger,TriggerON)),NA())</f>
        <v>7.81012222854649E-3</v>
      </c>
      <c r="H2620" s="42">
        <f>_xll.qlCalendarAdvance(Calendar,$H2619,B2620,"f",FALSE)</f>
        <v>57965</v>
      </c>
      <c r="I2620" s="177">
        <f>_xll.qlInterestRateIndexValueDate(Index1M,$H2620)</f>
        <v>57969</v>
      </c>
      <c r="J2620" s="182">
        <f>IFERROR(_xll.qlIndexFixing(Index1M,$H2620,TRUE,_xll.ohTrigger(RecalcTrigger,Trigger1M)),NA())</f>
        <v>7.7729664655521447E-3</v>
      </c>
      <c r="K2620" s="44">
        <f>IFERROR(_xll.qlIndexFixing(Index3M,H2620,TRUE,_xll.ohTrigger(RecalcTrigger,Trigger3M)),NA())</f>
        <v>8.005870058111382E-3</v>
      </c>
      <c r="L2620" s="44">
        <f>IFERROR(_xll.qlIndexFixing(Index6M,$H2620,TRUE,_xll.ohTrigger(RecalcTrigger,Trigger6M)),NA())</f>
        <v>7.9959006647710735E-3</v>
      </c>
      <c r="M2620" s="183">
        <f>IFERROR(_xll.qlIndexFixing(Index1Y,$H2620,TRUE,_xll.ohTrigger(RecalcTrigger,Trigger1Y)),NA())</f>
        <v>8.197234653487628E-3</v>
      </c>
      <c r="N2620" s="182">
        <f>IFERROR(_xll.qlIndexFixing(ONIndex1M,I2620,TRUE,_xll.ohTrigger(RecalcTrigger,Trigger1M)),NA())</f>
        <v>7.7832272394307012E-3</v>
      </c>
      <c r="O2620" s="44">
        <f>IFERROR(_xll.qlIndexFixing(ONIndex3M,I2620,TRUE,_xll.ohTrigger(RecalcTrigger,Trigger3M)),NA())</f>
        <v>8.0402640372767564E-3</v>
      </c>
      <c r="P2620" s="44">
        <f>IFERROR(_xll.qlIndexFixing(ONIndex6M,I2620,TRUE,_xll.ohTrigger(RecalcTrigger,Trigger6M)),NA())</f>
        <v>8.082260381039319E-3</v>
      </c>
      <c r="Q2620" s="183">
        <f>IFERROR(_xll.qlIndexFixing(ONIndex1Y,I2620,TRUE,_xll.ohTrigger(RecalcTrigger,Trigger1Y)),NA())</f>
        <v>8.3281326830775271E-3</v>
      </c>
    </row>
    <row r="2621" spans="2:17" x14ac:dyDescent="0.2">
      <c r="B2621" s="39" t="s">
        <v>42</v>
      </c>
      <c r="D2621" s="42">
        <f>_xll.qlCalendarAdvance(Calendar,$D2620,B2621,"f",FALSE)</f>
        <v>57972</v>
      </c>
      <c r="E2621" s="177">
        <f>_xll.qlInterestRateIndexValueDate(IndexON,D2621)</f>
        <v>57972</v>
      </c>
      <c r="F2621" s="193">
        <f>IFERROR(_xll.qlIndexFixing(IndexON,D2621,TRUE,_xll.ohTrigger(RecalcTrigger,TriggerON)),NA())</f>
        <v>7.8031734282113518E-3</v>
      </c>
      <c r="H2621" s="42">
        <f>_xll.qlCalendarAdvance(Calendar,$H2620,B2621,"f",FALSE)</f>
        <v>57972</v>
      </c>
      <c r="I2621" s="177">
        <f>_xll.qlInterestRateIndexValueDate(Index1M,$H2621)</f>
        <v>57976</v>
      </c>
      <c r="J2621" s="182">
        <f>IFERROR(_xll.qlIndexFixing(Index1M,$H2621,TRUE,_xll.ohTrigger(RecalcTrigger,Trigger1M)),NA())</f>
        <v>7.7658793888373268E-3</v>
      </c>
      <c r="K2621" s="44">
        <f>IFERROR(_xll.qlIndexFixing(Index3M,H2621,TRUE,_xll.ohTrigger(RecalcTrigger,Trigger3M)),NA())</f>
        <v>7.9990182094334967E-3</v>
      </c>
      <c r="L2621" s="44">
        <f>IFERROR(_xll.qlIndexFixing(Index6M,$H2621,TRUE,_xll.ohTrigger(RecalcTrigger,Trigger6M)),NA())</f>
        <v>7.987889908667339E-3</v>
      </c>
      <c r="M2621" s="183">
        <f>IFERROR(_xll.qlIndexFixing(Index1Y,$H2621,TRUE,_xll.ohTrigger(RecalcTrigger,Trigger1Y)),NA())</f>
        <v>8.1910225488016318E-3</v>
      </c>
      <c r="N2621" s="182">
        <f>IFERROR(_xll.qlIndexFixing(ONIndex1M,I2621,TRUE,_xll.ohTrigger(RecalcTrigger,Trigger1M)),NA())</f>
        <v>7.7760972596241373E-3</v>
      </c>
      <c r="O2621" s="44">
        <f>IFERROR(_xll.qlIndexFixing(ONIndex3M,I2621,TRUE,_xll.ohTrigger(RecalcTrigger,Trigger3M)),NA())</f>
        <v>8.0332660517257182E-3</v>
      </c>
      <c r="P2621" s="44">
        <f>IFERROR(_xll.qlIndexFixing(ONIndex6M,I2621,TRUE,_xll.ohTrigger(RecalcTrigger,Trigger6M)),NA())</f>
        <v>8.0739546530939066E-3</v>
      </c>
      <c r="Q2621" s="183">
        <f>IFERROR(_xll.qlIndexFixing(ONIndex1Y,I2621,TRUE,_xll.ohTrigger(RecalcTrigger,Trigger1Y)),NA())</f>
        <v>8.3212844961000343E-3</v>
      </c>
    </row>
    <row r="2622" spans="2:17" x14ac:dyDescent="0.2">
      <c r="B2622" s="39" t="s">
        <v>42</v>
      </c>
      <c r="D2622" s="42">
        <f>_xll.qlCalendarAdvance(Calendar,$D2621,B2622,"f",FALSE)</f>
        <v>57979</v>
      </c>
      <c r="E2622" s="177">
        <f>_xll.qlInterestRateIndexValueDate(IndexON,D2622)</f>
        <v>57979</v>
      </c>
      <c r="F2622" s="193">
        <f>IFERROR(_xll.qlIndexFixing(IndexON,D2622,TRUE,_xll.ohTrigger(RecalcTrigger,TriggerON)),NA())</f>
        <v>7.7962508469031633E-3</v>
      </c>
      <c r="H2622" s="42">
        <f>_xll.qlCalendarAdvance(Calendar,$H2621,B2622,"f",FALSE)</f>
        <v>57979</v>
      </c>
      <c r="I2622" s="177">
        <f>_xll.qlInterestRateIndexValueDate(Index1M,$H2622)</f>
        <v>57983</v>
      </c>
      <c r="J2622" s="182">
        <f>IFERROR(_xll.qlIndexFixing(Index1M,$H2622,TRUE,_xll.ohTrigger(RecalcTrigger,Trigger1M)),NA())</f>
        <v>7.7584005588148654E-3</v>
      </c>
      <c r="K2622" s="44">
        <f>IFERROR(_xll.qlIndexFixing(Index3M,H2622,TRUE,_xll.ohTrigger(RecalcTrigger,Trigger3M)),NA())</f>
        <v>7.9917987692735698E-3</v>
      </c>
      <c r="L2622" s="44">
        <f>IFERROR(_xll.qlIndexFixing(Index6M,$H2622,TRUE,_xll.ohTrigger(RecalcTrigger,Trigger6M)),NA())</f>
        <v>7.9817983574498371E-3</v>
      </c>
      <c r="M2622" s="183">
        <f>IFERROR(_xll.qlIndexFixing(Index1Y,$H2622,TRUE,_xll.ohTrigger(RecalcTrigger,Trigger1Y)),NA())</f>
        <v>8.1848379146780073E-3</v>
      </c>
      <c r="N2622" s="182">
        <f>IFERROR(_xll.qlIndexFixing(ONIndex1M,I2622,TRUE,_xll.ohTrigger(RecalcTrigger,Trigger1M)),NA())</f>
        <v>7.7689937401714815E-3</v>
      </c>
      <c r="O2622" s="44">
        <f>IFERROR(_xll.qlIndexFixing(ONIndex3M,I2622,TRUE,_xll.ohTrigger(RecalcTrigger,Trigger3M)),NA())</f>
        <v>8.0262938752095891E-3</v>
      </c>
      <c r="P2622" s="44">
        <f>IFERROR(_xll.qlIndexFixing(ONIndex6M,I2622,TRUE,_xll.ohTrigger(RecalcTrigger,Trigger6M)),NA())</f>
        <v>8.0656743278684218E-3</v>
      </c>
      <c r="Q2622" s="183">
        <f>IFERROR(_xll.qlIndexFixing(ONIndex1Y,I2622,TRUE,_xll.ohTrigger(RecalcTrigger,Trigger1Y)),NA())</f>
        <v>8.3144621223940618E-3</v>
      </c>
    </row>
    <row r="2623" spans="2:17" x14ac:dyDescent="0.2">
      <c r="B2623" s="39" t="s">
        <v>42</v>
      </c>
      <c r="D2623" s="42">
        <f>_xll.qlCalendarAdvance(Calendar,$D2622,B2623,"f",FALSE)</f>
        <v>57986</v>
      </c>
      <c r="E2623" s="177">
        <f>_xll.qlInterestRateIndexValueDate(IndexON,D2623)</f>
        <v>57986</v>
      </c>
      <c r="F2623" s="193">
        <f>IFERROR(_xll.qlIndexFixing(IndexON,D2623,TRUE,_xll.ohTrigger(RecalcTrigger,TriggerON)),NA())</f>
        <v>7.7893545416163334E-3</v>
      </c>
      <c r="H2623" s="42">
        <f>_xll.qlCalendarAdvance(Calendar,$H2622,B2623,"f",FALSE)</f>
        <v>57986</v>
      </c>
      <c r="I2623" s="177">
        <f>_xll.qlInterestRateIndexValueDate(Index1M,$H2623)</f>
        <v>57990</v>
      </c>
      <c r="J2623" s="182">
        <f>IFERROR(_xll.qlIndexFixing(Index1M,$H2623,TRUE,_xll.ohTrigger(RecalcTrigger,Trigger1M)),NA())</f>
        <v>7.751368466842914E-3</v>
      </c>
      <c r="K2623" s="44">
        <f>IFERROR(_xll.qlIndexFixing(Index3M,H2623,TRUE,_xll.ohTrigger(RecalcTrigger,Trigger3M)),NA())</f>
        <v>7.9850011456634833E-3</v>
      </c>
      <c r="L2623" s="44">
        <f>IFERROR(_xll.qlIndexFixing(Index6M,$H2623,TRUE,_xll.ohTrigger(RecalcTrigger,Trigger6M)),NA())</f>
        <v>7.9719472602320842E-3</v>
      </c>
      <c r="M2623" s="183">
        <f>IFERROR(_xll.qlIndexFixing(Index1Y,$H2623,TRUE,_xll.ohTrigger(RecalcTrigger,Trigger1Y)),NA())</f>
        <v>8.178680805245293E-3</v>
      </c>
      <c r="N2623" s="182">
        <f>IFERROR(_xll.qlIndexFixing(ONIndex1M,I2623,TRUE,_xll.ohTrigger(RecalcTrigger,Trigger1M)),NA())</f>
        <v>7.7619167391862476E-3</v>
      </c>
      <c r="O2623" s="44">
        <f>IFERROR(_xll.qlIndexFixing(ONIndex3M,I2623,TRUE,_xll.ohTrigger(RecalcTrigger,Trigger3M)),NA())</f>
        <v>8.0193475636036737E-3</v>
      </c>
      <c r="P2623" s="44">
        <f>IFERROR(_xll.qlIndexFixing(ONIndex6M,I2623,TRUE,_xll.ohTrigger(RecalcTrigger,Trigger6M)),NA())</f>
        <v>8.0574194629967621E-3</v>
      </c>
      <c r="Q2623" s="183">
        <f>IFERROR(_xll.qlIndexFixing(ONIndex1Y,I2623,TRUE,_xll.ohTrigger(RecalcTrigger,Trigger1Y)),NA())</f>
        <v>8.3076656159963846E-3</v>
      </c>
    </row>
    <row r="2624" spans="2:17" x14ac:dyDescent="0.2">
      <c r="B2624" s="39" t="s">
        <v>42</v>
      </c>
      <c r="D2624" s="42">
        <f>_xll.qlCalendarAdvance(Calendar,$D2623,B2624,"f",FALSE)</f>
        <v>57993</v>
      </c>
      <c r="E2624" s="177">
        <f>_xll.qlInterestRateIndexValueDate(IndexON,D2624)</f>
        <v>57993</v>
      </c>
      <c r="F2624" s="193">
        <f>IFERROR(_xll.qlIndexFixing(IndexON,D2624,TRUE,_xll.ohTrigger(RecalcTrigger,TriggerON)),NA())</f>
        <v>7.7824845698248879E-3</v>
      </c>
      <c r="H2624" s="42">
        <f>_xll.qlCalendarAdvance(Calendar,$H2623,B2624,"f",FALSE)</f>
        <v>57993</v>
      </c>
      <c r="I2624" s="177">
        <f>_xll.qlInterestRateIndexValueDate(Index1M,$H2624)</f>
        <v>57997</v>
      </c>
      <c r="J2624" s="182">
        <f>IFERROR(_xll.qlIndexFixing(Index1M,$H2624,TRUE,_xll.ohTrigger(RecalcTrigger,Trigger1M)),NA())</f>
        <v>7.7443630808709547E-3</v>
      </c>
      <c r="K2624" s="44">
        <f>IFERROR(_xll.qlIndexFixing(Index3M,H2624,TRUE,_xll.ohTrigger(RecalcTrigger,Trigger3M)),NA())</f>
        <v>7.9782298547016323E-3</v>
      </c>
      <c r="L2624" s="44">
        <f>IFERROR(_xll.qlIndexFixing(Index6M,$H2624,TRUE,_xll.ohTrigger(RecalcTrigger,Trigger6M)),NA())</f>
        <v>7.9640154830655854E-3</v>
      </c>
      <c r="M2624" s="183">
        <f>IFERROR(_xll.qlIndexFixing(Index1Y,$H2624,TRUE,_xll.ohTrigger(RecalcTrigger,Trigger1Y)),NA())</f>
        <v>8.1725512746344368E-3</v>
      </c>
      <c r="N2624" s="182">
        <f>IFERROR(_xll.qlIndexFixing(ONIndex1M,I2624,TRUE,_xll.ohTrigger(RecalcTrigger,Trigger1M)),NA())</f>
        <v>7.7548663148618857E-3</v>
      </c>
      <c r="O2624" s="44">
        <f>IFERROR(_xll.qlIndexFixing(ONIndex3M,I2624,TRUE,_xll.ohTrigger(RecalcTrigger,Trigger3M)),NA())</f>
        <v>8.0124271728632124E-3</v>
      </c>
      <c r="P2624" s="44">
        <f>IFERROR(_xll.qlIndexFixing(ONIndex6M,I2624,TRUE,_xll.ohTrigger(RecalcTrigger,Trigger6M)),NA())</f>
        <v>8.0491901162726975E-3</v>
      </c>
      <c r="Q2624" s="183">
        <f>IFERROR(_xll.qlIndexFixing(ONIndex1Y,I2624,TRUE,_xll.ohTrigger(RecalcTrigger,Trigger1Y)),NA())</f>
        <v>8.3008950311835861E-3</v>
      </c>
    </row>
    <row r="2625" spans="2:17" x14ac:dyDescent="0.2">
      <c r="B2625" s="39" t="s">
        <v>42</v>
      </c>
      <c r="D2625" s="42">
        <f>_xll.qlCalendarAdvance(Calendar,$D2624,B2625,"f",FALSE)</f>
        <v>58000</v>
      </c>
      <c r="E2625" s="177">
        <f>_xll.qlInterestRateIndexValueDate(IndexON,D2625)</f>
        <v>58000</v>
      </c>
      <c r="F2625" s="193">
        <f>IFERROR(_xll.qlIndexFixing(IndexON,D2625,TRUE,_xll.ohTrigger(RecalcTrigger,TriggerON)),NA())</f>
        <v>7.7756409890028522E-3</v>
      </c>
      <c r="H2625" s="42">
        <f>_xll.qlCalendarAdvance(Calendar,$H2624,B2625,"f",FALSE)</f>
        <v>58000</v>
      </c>
      <c r="I2625" s="177">
        <f>_xll.qlInterestRateIndexValueDate(Index1M,$H2625)</f>
        <v>58004</v>
      </c>
      <c r="J2625" s="182">
        <f>IFERROR(_xll.qlIndexFixing(Index1M,$H2625,TRUE,_xll.ohTrigger(RecalcTrigger,Trigger1M)),NA())</f>
        <v>7.7373844590357087E-3</v>
      </c>
      <c r="K2625" s="44">
        <f>IFERROR(_xll.qlIndexFixing(Index3M,H2625,TRUE,_xll.ohTrigger(RecalcTrigger,Trigger3M)),NA())</f>
        <v>7.9714849522442063E-3</v>
      </c>
      <c r="L2625" s="44">
        <f>IFERROR(_xll.qlIndexFixing(Index6M,$H2625,TRUE,_xll.ohTrigger(RecalcTrigger,Trigger6M)),NA())</f>
        <v>7.9561101473757875E-3</v>
      </c>
      <c r="M2625" s="183">
        <f>IFERROR(_xll.qlIndexFixing(Index1Y,$H2625,TRUE,_xll.ohTrigger(RecalcTrigger,Trigger1Y)),NA())</f>
        <v>8.1664493769759428E-3</v>
      </c>
      <c r="N2625" s="182">
        <f>IFERROR(_xll.qlIndexFixing(ONIndex1M,I2625,TRUE,_xll.ohTrigger(RecalcTrigger,Trigger1M)),NA())</f>
        <v>7.747842525471782E-3</v>
      </c>
      <c r="O2625" s="44">
        <f>IFERROR(_xll.qlIndexFixing(ONIndex3M,I2625,TRUE,_xll.ohTrigger(RecalcTrigger,Trigger3M)),NA())</f>
        <v>8.0055327587036373E-3</v>
      </c>
      <c r="P2625" s="44">
        <f>IFERROR(_xll.qlIndexFixing(ONIndex6M,I2625,TRUE,_xll.ohTrigger(RecalcTrigger,Trigger6M)),NA())</f>
        <v>8.0409863452501895E-3</v>
      </c>
      <c r="Q2625" s="183">
        <f>IFERROR(_xll.qlIndexFixing(ONIndex1Y,I2625,TRUE,_xll.ohTrigger(RecalcTrigger,Trigger1Y)),NA())</f>
        <v>8.2941504221523132E-3</v>
      </c>
    </row>
    <row r="2626" spans="2:17" x14ac:dyDescent="0.2">
      <c r="B2626" s="39" t="s">
        <v>42</v>
      </c>
      <c r="D2626" s="42">
        <f>_xll.qlCalendarAdvance(Calendar,$D2625,B2626,"f",FALSE)</f>
        <v>58007</v>
      </c>
      <c r="E2626" s="177">
        <f>_xll.qlInterestRateIndexValueDate(IndexON,D2626)</f>
        <v>58007</v>
      </c>
      <c r="F2626" s="193">
        <f>IFERROR(_xll.qlIndexFixing(IndexON,D2626,TRUE,_xll.ohTrigger(RecalcTrigger,TriggerON)),NA())</f>
        <v>7.7688238561446354E-3</v>
      </c>
      <c r="H2626" s="42">
        <f>_xll.qlCalendarAdvance(Calendar,$H2625,B2626,"f",FALSE)</f>
        <v>58007</v>
      </c>
      <c r="I2626" s="177">
        <f>_xll.qlInterestRateIndexValueDate(Index1M,$H2626)</f>
        <v>58011</v>
      </c>
      <c r="J2626" s="182">
        <f>IFERROR(_xll.qlIndexFixing(Index1M,$H2626,TRUE,_xll.ohTrigger(RecalcTrigger,Trigger1M)),NA())</f>
        <v>7.7304326594764758E-3</v>
      </c>
      <c r="K2626" s="44">
        <f>IFERROR(_xll.qlIndexFixing(Index3M,H2626,TRUE,_xll.ohTrigger(RecalcTrigger,Trigger3M)),NA())</f>
        <v>7.9647664941473947E-3</v>
      </c>
      <c r="L2626" s="44">
        <f>IFERROR(_xll.qlIndexFixing(Index6M,$H2626,TRUE,_xll.ohTrigger(RecalcTrigger,Trigger6M)),NA())</f>
        <v>7.94823131074608E-3</v>
      </c>
      <c r="M2626" s="183">
        <f>IFERROR(_xll.qlIndexFixing(Index1Y,$H2626,TRUE,_xll.ohTrigger(RecalcTrigger,Trigger1Y)),NA())</f>
        <v>8.1603751664025143E-3</v>
      </c>
      <c r="N2626" s="182">
        <f>IFERROR(_xll.qlIndexFixing(ONIndex1M,I2626,TRUE,_xll.ohTrigger(RecalcTrigger,Trigger1M)),NA())</f>
        <v>7.7408454288896422E-3</v>
      </c>
      <c r="O2626" s="44">
        <f>IFERROR(_xll.qlIndexFixing(ONIndex3M,I2626,TRUE,_xll.ohTrigger(RecalcTrigger,Trigger3M)),NA())</f>
        <v>7.9986643770801891E-3</v>
      </c>
      <c r="P2626" s="44">
        <f>IFERROR(_xll.qlIndexFixing(ONIndex6M,I2626,TRUE,_xll.ohTrigger(RecalcTrigger,Trigger6M)),NA())</f>
        <v>8.0328082073233276E-3</v>
      </c>
      <c r="Q2626" s="183">
        <f>IFERROR(_xll.qlIndexFixing(ONIndex1Y,I2626,TRUE,_xll.ohTrigger(RecalcTrigger,Trigger1Y)),NA())</f>
        <v>8.2874318430992133E-3</v>
      </c>
    </row>
    <row r="2627" spans="2:17" x14ac:dyDescent="0.2">
      <c r="B2627" s="39" t="s">
        <v>42</v>
      </c>
      <c r="D2627" s="42">
        <f>_xll.qlCalendarAdvance(Calendar,$D2626,B2627,"f",FALSE)</f>
        <v>58014</v>
      </c>
      <c r="E2627" s="177">
        <f>_xll.qlInterestRateIndexValueDate(IndexON,D2627)</f>
        <v>58014</v>
      </c>
      <c r="F2627" s="193">
        <f>IFERROR(_xll.qlIndexFixing(IndexON,D2627,TRUE,_xll.ohTrigger(RecalcTrigger,TriggerON)),NA())</f>
        <v>7.7620332285643912E-3</v>
      </c>
      <c r="H2627" s="42">
        <f>_xll.qlCalendarAdvance(Calendar,$H2626,B2627,"f",FALSE)</f>
        <v>58014</v>
      </c>
      <c r="I2627" s="177">
        <f>_xll.qlInterestRateIndexValueDate(Index1M,$H2627)</f>
        <v>58018</v>
      </c>
      <c r="J2627" s="182">
        <f>IFERROR(_xll.qlIndexFixing(Index1M,$H2627,TRUE,_xll.ohTrigger(RecalcTrigger,Trigger1M)),NA())</f>
        <v>7.7239172454373062E-3</v>
      </c>
      <c r="K2627" s="44">
        <f>IFERROR(_xll.qlIndexFixing(Index3M,H2627,TRUE,_xll.ohTrigger(RecalcTrigger,Trigger3M)),NA())</f>
        <v>7.9580745362639125E-3</v>
      </c>
      <c r="L2627" s="44">
        <f>IFERROR(_xll.qlIndexFixing(Index6M,$H2627,TRUE,_xll.ohTrigger(RecalcTrigger,Trigger6M)),NA())</f>
        <v>7.9403790307594081E-3</v>
      </c>
      <c r="M2627" s="183">
        <f>IFERROR(_xll.qlIndexFixing(Index1Y,$H2627,TRUE,_xll.ohTrigger(RecalcTrigger,Trigger1Y)),NA())</f>
        <v>8.1543286970468445E-3</v>
      </c>
      <c r="N2627" s="182">
        <f>IFERROR(_xll.qlIndexFixing(ONIndex1M,I2627,TRUE,_xll.ohTrigger(RecalcTrigger,Trigger1M)),NA())</f>
        <v>7.7338750835487247E-3</v>
      </c>
      <c r="O2627" s="44">
        <f>IFERROR(_xll.qlIndexFixing(ONIndex3M,I2627,TRUE,_xll.ohTrigger(RecalcTrigger,Trigger3M)),NA())</f>
        <v>7.9918220837882359E-3</v>
      </c>
      <c r="P2627" s="44">
        <f>IFERROR(_xll.qlIndexFixing(ONIndex6M,I2627,TRUE,_xll.ohTrigger(RecalcTrigger,Trigger6M)),NA())</f>
        <v>8.0246557606855617E-3</v>
      </c>
      <c r="Q2627" s="183">
        <f>IFERROR(_xll.qlIndexFixing(ONIndex1Y,I2627,TRUE,_xll.ohTrigger(RecalcTrigger,Trigger1Y)),NA())</f>
        <v>8.2807393483008696E-3</v>
      </c>
    </row>
    <row r="2628" spans="2:17" x14ac:dyDescent="0.2">
      <c r="B2628" s="39" t="s">
        <v>42</v>
      </c>
      <c r="D2628" s="42">
        <f>_xll.qlCalendarAdvance(Calendar,$D2627,B2628,"f",FALSE)</f>
        <v>58021</v>
      </c>
      <c r="E2628" s="177">
        <f>_xll.qlInterestRateIndexValueDate(IndexON,D2628)</f>
        <v>58021</v>
      </c>
      <c r="F2628" s="193">
        <f>IFERROR(_xll.qlIndexFixing(IndexON,D2628,TRUE,_xll.ohTrigger(RecalcTrigger,TriggerON)),NA())</f>
        <v>7.7552691636562088E-3</v>
      </c>
      <c r="H2628" s="42">
        <f>_xll.qlCalendarAdvance(Calendar,$H2627,B2628,"f",FALSE)</f>
        <v>58021</v>
      </c>
      <c r="I2628" s="177">
        <f>_xll.qlInterestRateIndexValueDate(Index1M,$H2628)</f>
        <v>58025</v>
      </c>
      <c r="J2628" s="182">
        <f>IFERROR(_xll.qlIndexFixing(Index1M,$H2628,TRUE,_xll.ohTrigger(RecalcTrigger,Trigger1M)),NA())</f>
        <v>7.7170174836433958E-3</v>
      </c>
      <c r="K2628" s="44">
        <f>IFERROR(_xll.qlIndexFixing(Index3M,H2628,TRUE,_xll.ohTrigger(RecalcTrigger,Trigger3M)),NA())</f>
        <v>7.9514091344525528E-3</v>
      </c>
      <c r="L2628" s="44">
        <f>IFERROR(_xll.qlIndexFixing(Index6M,$H2628,TRUE,_xll.ohTrigger(RecalcTrigger,Trigger6M)),NA())</f>
        <v>7.9325533649987259E-3</v>
      </c>
      <c r="M2628" s="183">
        <f>IFERROR(_xll.qlIndexFixing(Index1Y,$H2628,TRUE,_xll.ohTrigger(RecalcTrigger,Trigger1Y)),NA())</f>
        <v>8.1483100230431687E-3</v>
      </c>
      <c r="N2628" s="182">
        <f>IFERROR(_xll.qlIndexFixing(ONIndex1M,I2628,TRUE,_xll.ohTrigger(RecalcTrigger,Trigger1M)),NA())</f>
        <v>7.7269315474026712E-3</v>
      </c>
      <c r="O2628" s="44">
        <f>IFERROR(_xll.qlIndexFixing(ONIndex3M,I2628,TRUE,_xll.ohTrigger(RecalcTrigger,Trigger3M)),NA())</f>
        <v>7.9850059348629543E-3</v>
      </c>
      <c r="P2628" s="44">
        <f>IFERROR(_xll.qlIndexFixing(ONIndex6M,I2628,TRUE,_xll.ohTrigger(RecalcTrigger,Trigger6M)),NA())</f>
        <v>8.0165290624911734E-3</v>
      </c>
      <c r="Q2628" s="183">
        <f>IFERROR(_xll.qlIndexFixing(ONIndex1Y,I2628,TRUE,_xll.ohTrigger(RecalcTrigger,Trigger1Y)),NA())</f>
        <v>8.274072991794057E-3</v>
      </c>
    </row>
    <row r="2629" spans="2:17" x14ac:dyDescent="0.2">
      <c r="B2629" s="39" t="s">
        <v>42</v>
      </c>
      <c r="D2629" s="42">
        <f>_xll.qlCalendarAdvance(Calendar,$D2628,B2629,"f",FALSE)</f>
        <v>58028</v>
      </c>
      <c r="E2629" s="177">
        <f>_xll.qlInterestRateIndexValueDate(IndexON,D2629)</f>
        <v>58028</v>
      </c>
      <c r="F2629" s="193">
        <f>IFERROR(_xll.qlIndexFixing(IndexON,D2629,TRUE,_xll.ohTrigger(RecalcTrigger,TriggerON)),NA())</f>
        <v>7.7485317186543057E-3</v>
      </c>
      <c r="H2629" s="42">
        <f>_xll.qlCalendarAdvance(Calendar,$H2628,B2629,"f",FALSE)</f>
        <v>58028</v>
      </c>
      <c r="I2629" s="177">
        <f>_xll.qlInterestRateIndexValueDate(Index1M,$H2629)</f>
        <v>58032</v>
      </c>
      <c r="J2629" s="182">
        <f>IFERROR(_xll.qlIndexFixing(Index1M,$H2629,TRUE,_xll.ohTrigger(RecalcTrigger,Trigger1M)),NA())</f>
        <v>7.7101447136769252E-3</v>
      </c>
      <c r="K2629" s="44">
        <f>IFERROR(_xll.qlIndexFixing(Index3M,H2629,TRUE,_xll.ohTrigger(RecalcTrigger,Trigger3M)),NA())</f>
        <v>7.9447703445660305E-3</v>
      </c>
      <c r="L2629" s="44">
        <f>IFERROR(_xll.qlIndexFixing(Index6M,$H2629,TRUE,_xll.ohTrigger(RecalcTrigger,Trigger6M)),NA())</f>
        <v>7.9247543710469805E-3</v>
      </c>
      <c r="M2629" s="183">
        <f>IFERROR(_xll.qlIndexFixing(Index1Y,$H2629,TRUE,_xll.ohTrigger(RecalcTrigger,Trigger1Y)),NA())</f>
        <v>8.1423191985263745E-3</v>
      </c>
      <c r="N2629" s="182">
        <f>IFERROR(_xll.qlIndexFixing(ONIndex1M,I2629,TRUE,_xll.ohTrigger(RecalcTrigger,Trigger1M)),NA())</f>
        <v>7.7200148786449319E-3</v>
      </c>
      <c r="O2629" s="44">
        <f>IFERROR(_xll.qlIndexFixing(ONIndex3M,I2629,TRUE,_xll.ohTrigger(RecalcTrigger,Trigger3M)),NA())</f>
        <v>7.9782159860997126E-3</v>
      </c>
      <c r="P2629" s="44">
        <f>IFERROR(_xll.qlIndexFixing(ONIndex6M,I2629,TRUE,_xll.ohTrigger(RecalcTrigger,Trigger6M)),NA())</f>
        <v>8.0084281708536764E-3</v>
      </c>
      <c r="Q2629" s="183">
        <f>IFERROR(_xll.qlIndexFixing(ONIndex1Y,I2629,TRUE,_xll.ohTrigger(RecalcTrigger,Trigger1Y)),NA())</f>
        <v>8.2674328278553588E-3</v>
      </c>
    </row>
    <row r="2630" spans="2:17" x14ac:dyDescent="0.2">
      <c r="B2630" s="39" t="s">
        <v>42</v>
      </c>
      <c r="D2630" s="42">
        <f>_xll.qlCalendarAdvance(Calendar,$D2629,B2630,"f",FALSE)</f>
        <v>58035</v>
      </c>
      <c r="E2630" s="177">
        <f>_xll.qlInterestRateIndexValueDate(IndexON,D2630)</f>
        <v>58035</v>
      </c>
      <c r="F2630" s="193">
        <f>IFERROR(_xll.qlIndexFixing(IndexON,D2630,TRUE,_xll.ohTrigger(RecalcTrigger,TriggerON)),NA())</f>
        <v>7.7418209509527713E-3</v>
      </c>
      <c r="H2630" s="42">
        <f>_xll.qlCalendarAdvance(Calendar,$H2629,B2630,"f",FALSE)</f>
        <v>58035</v>
      </c>
      <c r="I2630" s="177">
        <f>_xll.qlInterestRateIndexValueDate(Index1M,$H2630)</f>
        <v>58039</v>
      </c>
      <c r="J2630" s="182">
        <f>IFERROR(_xll.qlIndexFixing(Index1M,$H2630,TRUE,_xll.ohTrigger(RecalcTrigger,Trigger1M)),NA())</f>
        <v>7.7024908651046609E-3</v>
      </c>
      <c r="K2630" s="44">
        <f>IFERROR(_xll.qlIndexFixing(Index3M,H2630,TRUE,_xll.ohTrigger(RecalcTrigger,Trigger3M)),NA())</f>
        <v>7.9381582224631424E-3</v>
      </c>
      <c r="L2630" s="44">
        <f>IFERROR(_xll.qlIndexFixing(Index6M,$H2630,TRUE,_xll.ohTrigger(RecalcTrigger,Trigger6M)),NA())</f>
        <v>7.9169821064880002E-3</v>
      </c>
      <c r="M2630" s="183">
        <f>IFERROR(_xll.qlIndexFixing(Index1Y,$H2630,TRUE,_xll.ohTrigger(RecalcTrigger,Trigger1Y)),NA())</f>
        <v>8.1363562776328811E-3</v>
      </c>
      <c r="N2630" s="182">
        <f>IFERROR(_xll.qlIndexFixing(ONIndex1M,I2630,TRUE,_xll.ohTrigger(RecalcTrigger,Trigger1M)),NA())</f>
        <v>7.7131251355488928E-3</v>
      </c>
      <c r="O2630" s="44">
        <f>IFERROR(_xll.qlIndexFixing(ONIndex3M,I2630,TRUE,_xll.ohTrigger(RecalcTrigger,Trigger3M)),NA())</f>
        <v>7.9714522933738152E-3</v>
      </c>
      <c r="P2630" s="44">
        <f>IFERROR(_xll.qlIndexFixing(ONIndex6M,I2630,TRUE,_xll.ohTrigger(RecalcTrigger,Trigger6M)),NA())</f>
        <v>8.0003531430872243E-3</v>
      </c>
      <c r="Q2630" s="183">
        <f>IFERROR(_xll.qlIndexFixing(ONIndex1Y,I2630,TRUE,_xll.ohTrigger(RecalcTrigger,Trigger1Y)),NA())</f>
        <v>8.2608189106014862E-3</v>
      </c>
    </row>
    <row r="2631" spans="2:17" x14ac:dyDescent="0.2">
      <c r="B2631" s="39" t="s">
        <v>42</v>
      </c>
      <c r="D2631" s="42">
        <f>_xll.qlCalendarAdvance(Calendar,$D2630,B2631,"f",FALSE)</f>
        <v>58042</v>
      </c>
      <c r="E2631" s="177">
        <f>_xll.qlInterestRateIndexValueDate(IndexON,D2631)</f>
        <v>58042</v>
      </c>
      <c r="F2631" s="193">
        <f>IFERROR(_xll.qlIndexFixing(IndexON,D2631,TRUE,_xll.ohTrigger(RecalcTrigger,TriggerON)),NA())</f>
        <v>7.7351369177058871E-3</v>
      </c>
      <c r="H2631" s="42">
        <f>_xll.qlCalendarAdvance(Calendar,$H2630,B2631,"f",FALSE)</f>
        <v>58042</v>
      </c>
      <c r="I2631" s="177">
        <f>_xll.qlInterestRateIndexValueDate(Index1M,$H2631)</f>
        <v>58046</v>
      </c>
      <c r="J2631" s="182">
        <f>IFERROR(_xll.qlIndexFixing(Index1M,$H2631,TRUE,_xll.ohTrigger(RecalcTrigger,Trigger1M)),NA())</f>
        <v>7.6960780306753731E-3</v>
      </c>
      <c r="K2631" s="44">
        <f>IFERROR(_xll.qlIndexFixing(Index3M,H2631,TRUE,_xll.ohTrigger(RecalcTrigger,Trigger3M)),NA())</f>
        <v>7.9319508318751106E-3</v>
      </c>
      <c r="L2631" s="44">
        <f>IFERROR(_xll.qlIndexFixing(Index6M,$H2631,TRUE,_xll.ohTrigger(RecalcTrigger,Trigger6M)),NA())</f>
        <v>7.9092366289038561E-3</v>
      </c>
      <c r="M2631" s="183">
        <f>IFERROR(_xll.qlIndexFixing(Index1Y,$H2631,TRUE,_xll.ohTrigger(RecalcTrigger,Trigger1Y)),NA())</f>
        <v>8.1304213144995519E-3</v>
      </c>
      <c r="N2631" s="182">
        <f>IFERROR(_xll.qlIndexFixing(ONIndex1M,I2631,TRUE,_xll.ohTrigger(RecalcTrigger,Trigger1M)),NA())</f>
        <v>7.7062623761481319E-3</v>
      </c>
      <c r="O2631" s="44">
        <f>IFERROR(_xll.qlIndexFixing(ONIndex3M,I2631,TRUE,_xll.ohTrigger(RecalcTrigger,Trigger3M)),NA())</f>
        <v>7.9647149125605665E-3</v>
      </c>
      <c r="P2631" s="44">
        <f>IFERROR(_xll.qlIndexFixing(ONIndex6M,I2631,TRUE,_xll.ohTrigger(RecalcTrigger,Trigger6M)),NA())</f>
        <v>7.9923040370655229E-3</v>
      </c>
      <c r="Q2631" s="183">
        <f>IFERROR(_xll.qlIndexFixing(ONIndex1Y,I2631,TRUE,_xll.ohTrigger(RecalcTrigger,Trigger1Y)),NA())</f>
        <v>8.2542312943090224E-3</v>
      </c>
    </row>
    <row r="2632" spans="2:17" x14ac:dyDescent="0.2">
      <c r="B2632" s="39" t="s">
        <v>42</v>
      </c>
      <c r="D2632" s="42">
        <f>_xll.qlCalendarAdvance(Calendar,$D2631,B2632,"f",FALSE)</f>
        <v>58049</v>
      </c>
      <c r="E2632" s="177">
        <f>_xll.qlInterestRateIndexValueDate(IndexON,D2632)</f>
        <v>58049</v>
      </c>
      <c r="F2632" s="193">
        <f>IFERROR(_xll.qlIndexFixing(IndexON,D2632,TRUE,_xll.ohTrigger(RecalcTrigger,TriggerON)),NA())</f>
        <v>7.7284796761478702E-3</v>
      </c>
      <c r="H2632" s="42">
        <f>_xll.qlCalendarAdvance(Calendar,$H2631,B2632,"f",FALSE)</f>
        <v>58049</v>
      </c>
      <c r="I2632" s="177">
        <f>_xll.qlInterestRateIndexValueDate(Index1M,$H2632)</f>
        <v>58053</v>
      </c>
      <c r="J2632" s="182">
        <f>IFERROR(_xll.qlIndexFixing(Index1M,$H2632,TRUE,_xll.ohTrigger(RecalcTrigger,Trigger1M)),NA())</f>
        <v>7.6892883856820443E-3</v>
      </c>
      <c r="K2632" s="44">
        <f>IFERROR(_xll.qlIndexFixing(Index3M,H2632,TRUE,_xll.ohTrigger(RecalcTrigger,Trigger3M)),NA())</f>
        <v>7.9253904338691741E-3</v>
      </c>
      <c r="L2632" s="44">
        <f>IFERROR(_xll.qlIndexFixing(Index6M,$H2632,TRUE,_xll.ohTrigger(RecalcTrigger,Trigger6M)),NA())</f>
        <v>7.9015179958801321E-3</v>
      </c>
      <c r="M2632" s="183">
        <f>IFERROR(_xll.qlIndexFixing(Index1Y,$H2632,TRUE,_xll.ohTrigger(RecalcTrigger,Trigger1Y)),NA())</f>
        <v>8.1245143632647752E-3</v>
      </c>
      <c r="N2632" s="182">
        <f>IFERROR(_xll.qlIndexFixing(ONIndex1M,I2632,TRUE,_xll.ohTrigger(RecalcTrigger,Trigger1M)),NA())</f>
        <v>7.6994266584762272E-3</v>
      </c>
      <c r="O2632" s="44">
        <f>IFERROR(_xll.qlIndexFixing(ONIndex3M,I2632,TRUE,_xll.ohTrigger(RecalcTrigger,Trigger3M)),NA())</f>
        <v>7.9580038996152069E-3</v>
      </c>
      <c r="P2632" s="44">
        <f>IFERROR(_xll.qlIndexFixing(ONIndex6M,I2632,TRUE,_xll.ohTrigger(RecalcTrigger,Trigger6M)),NA())</f>
        <v>7.9842809104224699E-3</v>
      </c>
      <c r="Q2632" s="183">
        <f>IFERROR(_xll.qlIndexFixing(ONIndex1Y,I2632,TRUE,_xll.ohTrigger(RecalcTrigger,Trigger1Y)),NA())</f>
        <v>8.2476700331746144E-3</v>
      </c>
    </row>
    <row r="2633" spans="2:17" x14ac:dyDescent="0.2">
      <c r="B2633" s="39" t="s">
        <v>42</v>
      </c>
      <c r="D2633" s="42">
        <f>_xll.qlCalendarAdvance(Calendar,$D2632,B2633,"f",FALSE)</f>
        <v>58056</v>
      </c>
      <c r="E2633" s="177">
        <f>_xll.qlInterestRateIndexValueDate(IndexON,D2633)</f>
        <v>58056</v>
      </c>
      <c r="F2633" s="193">
        <f>IFERROR(_xll.qlIndexFixing(IndexON,D2633,TRUE,_xll.ohTrigger(RecalcTrigger,TriggerON)),NA())</f>
        <v>7.7218492836728103E-3</v>
      </c>
      <c r="H2633" s="42">
        <f>_xll.qlCalendarAdvance(Calendar,$H2632,B2633,"f",FALSE)</f>
        <v>58056</v>
      </c>
      <c r="I2633" s="177">
        <f>_xll.qlInterestRateIndexValueDate(Index1M,$H2633)</f>
        <v>58060</v>
      </c>
      <c r="J2633" s="182">
        <f>IFERROR(_xll.qlIndexFixing(Index1M,$H2633,TRUE,_xll.ohTrigger(RecalcTrigger,Trigger1M)),NA())</f>
        <v>7.682525969942405E-3</v>
      </c>
      <c r="K2633" s="44">
        <f>IFERROR(_xll.qlIndexFixing(Index3M,H2633,TRUE,_xll.ohTrigger(RecalcTrigger,Trigger3M)),NA())</f>
        <v>7.9188568665178559E-3</v>
      </c>
      <c r="L2633" s="44">
        <f>IFERROR(_xll.qlIndexFixing(Index6M,$H2633,TRUE,_xll.ohTrigger(RecalcTrigger,Trigger6M)),NA())</f>
        <v>7.8938262649993398E-3</v>
      </c>
      <c r="M2633" s="183">
        <f>IFERROR(_xll.qlIndexFixing(Index1Y,$H2633,TRUE,_xll.ohTrigger(RecalcTrigger,Trigger1Y)),NA())</f>
        <v>8.1186354780678205E-3</v>
      </c>
      <c r="N2633" s="182">
        <f>IFERROR(_xll.qlIndexFixing(ONIndex1M,I2633,TRUE,_xll.ohTrigger(RecalcTrigger,Trigger1M)),NA())</f>
        <v>7.6926180408865008E-3</v>
      </c>
      <c r="O2633" s="44">
        <f>IFERROR(_xll.qlIndexFixing(ONIndex3M,I2633,TRUE,_xll.ohTrigger(RecalcTrigger,Trigger3M)),NA())</f>
        <v>7.9513193102531687E-3</v>
      </c>
      <c r="P2633" s="44">
        <f>IFERROR(_xll.qlIndexFixing(ONIndex6M,I2633,TRUE,_xll.ohTrigger(RecalcTrigger,Trigger6M)),NA())</f>
        <v>7.9762838207120268E-3</v>
      </c>
      <c r="Q2633" s="183">
        <f>IFERROR(_xll.qlIndexFixing(ONIndex1Y,I2633,TRUE,_xll.ohTrigger(RecalcTrigger,Trigger1Y)),NA())</f>
        <v>8.2411351813149736E-3</v>
      </c>
    </row>
    <row r="2634" spans="2:17" x14ac:dyDescent="0.2">
      <c r="B2634" s="39" t="s">
        <v>42</v>
      </c>
      <c r="D2634" s="42">
        <f>_xll.qlCalendarAdvance(Calendar,$D2633,B2634,"f",FALSE)</f>
        <v>58063</v>
      </c>
      <c r="E2634" s="177">
        <f>_xll.qlInterestRateIndexValueDate(IndexON,D2634)</f>
        <v>58063</v>
      </c>
      <c r="F2634" s="193">
        <f>IFERROR(_xll.qlIndexFixing(IndexON,D2634,TRUE,_xll.ohTrigger(RecalcTrigger,TriggerON)),NA())</f>
        <v>7.7152457975948607E-3</v>
      </c>
      <c r="H2634" s="42">
        <f>_xll.qlCalendarAdvance(Calendar,$H2633,B2634,"f",FALSE)</f>
        <v>58063</v>
      </c>
      <c r="I2634" s="177">
        <f>_xll.qlInterestRateIndexValueDate(Index1M,$H2634)</f>
        <v>58067</v>
      </c>
      <c r="J2634" s="182">
        <f>IFERROR(_xll.qlIndexFixing(Index1M,$H2634,TRUE,_xll.ohTrigger(RecalcTrigger,Trigger1M)),NA())</f>
        <v>7.6757908415854429E-3</v>
      </c>
      <c r="K2634" s="44">
        <f>IFERROR(_xll.qlIndexFixing(Index3M,H2634,TRUE,_xll.ohTrigger(RecalcTrigger,Trigger3M)),NA())</f>
        <v>7.9123501856771389E-3</v>
      </c>
      <c r="L2634" s="44">
        <f>IFERROR(_xll.qlIndexFixing(Index6M,$H2634,TRUE,_xll.ohTrigger(RecalcTrigger,Trigger6M)),NA())</f>
        <v>7.8861614938466242E-3</v>
      </c>
      <c r="M2634" s="183">
        <f>IFERROR(_xll.qlIndexFixing(Index1Y,$H2634,TRUE,_xll.ohTrigger(RecalcTrigger,Trigger1Y)),NA())</f>
        <v>8.112784713049272E-3</v>
      </c>
      <c r="N2634" s="182">
        <f>IFERROR(_xll.qlIndexFixing(ONIndex1M,I2634,TRUE,_xll.ohTrigger(RecalcTrigger,Trigger1M)),NA())</f>
        <v>7.6831027216872627E-3</v>
      </c>
      <c r="O2634" s="44">
        <f>IFERROR(_xll.qlIndexFixing(ONIndex3M,I2634,TRUE,_xll.ohTrigger(RecalcTrigger,Trigger3M)),NA())</f>
        <v>7.9419912279199423E-3</v>
      </c>
      <c r="P2634" s="44">
        <f>IFERROR(_xll.qlIndexFixing(ONIndex6M,I2634,TRUE,_xll.ohTrigger(RecalcTrigger,Trigger6M)),NA())</f>
        <v>7.9650810882903045E-3</v>
      </c>
      <c r="Q2634" s="183">
        <f>IFERROR(_xll.qlIndexFixing(ONIndex1Y,I2634,TRUE,_xll.ohTrigger(RecalcTrigger,Trigger1Y)),NA())</f>
        <v>8.2320340115771273E-3</v>
      </c>
    </row>
    <row r="2635" spans="2:17" x14ac:dyDescent="0.2">
      <c r="B2635" s="39" t="s">
        <v>42</v>
      </c>
      <c r="D2635" s="42">
        <f>_xll.qlCalendarAdvance(Calendar,$D2634,B2635,"f",FALSE)</f>
        <v>58071</v>
      </c>
      <c r="E2635" s="177">
        <f>_xll.qlInterestRateIndexValueDate(IndexON,D2635)</f>
        <v>58071</v>
      </c>
      <c r="F2635" s="193">
        <f>IFERROR(_xll.qlIndexFixing(IndexON,D2635,TRUE,_xll.ohTrigger(RecalcTrigger,TriggerON)),NA())</f>
        <v>7.7069603996005043E-3</v>
      </c>
      <c r="H2635" s="42">
        <f>_xll.qlCalendarAdvance(Calendar,$H2634,B2635,"f",FALSE)</f>
        <v>58071</v>
      </c>
      <c r="I2635" s="177">
        <f>_xll.qlInterestRateIndexValueDate(Index1M,$H2635)</f>
        <v>58075</v>
      </c>
      <c r="J2635" s="182">
        <f>IFERROR(_xll.qlIndexFixing(Index1M,$H2635,TRUE,_xll.ohTrigger(RecalcTrigger,Trigger1M)),NA())</f>
        <v>7.6681270397419817E-3</v>
      </c>
      <c r="K2635" s="44">
        <f>IFERROR(_xll.qlIndexFixing(Index3M,H2635,TRUE,_xll.ohTrigger(RecalcTrigger,Trigger3M)),NA())</f>
        <v>7.9068024988355537E-3</v>
      </c>
      <c r="L2635" s="44">
        <f>IFERROR(_xll.qlIndexFixing(Index6M,$H2635,TRUE,_xll.ohTrigger(RecalcTrigger,Trigger6M)),NA())</f>
        <v>7.8778847889871117E-3</v>
      </c>
      <c r="M2635" s="183">
        <f>IFERROR(_xll.qlIndexFixing(Index1Y,$H2635,TRUE,_xll.ohTrigger(RecalcTrigger,Trigger1Y)),NA())</f>
        <v>8.1061326267798349E-3</v>
      </c>
      <c r="N2635" s="182">
        <f>IFERROR(_xll.qlIndexFixing(ONIndex1M,I2635,TRUE,_xll.ohTrigger(RecalcTrigger,Trigger1M)),NA())</f>
        <v>7.676359873221017E-3</v>
      </c>
      <c r="O2635" s="44">
        <f>IFERROR(_xll.qlIndexFixing(ONIndex3M,I2635,TRUE,_xll.ohTrigger(RecalcTrigger,Trigger3M)),NA())</f>
        <v>7.9353707514062677E-3</v>
      </c>
      <c r="P2635" s="44">
        <f>IFERROR(_xll.qlIndexFixing(ONIndex6M,I2635,TRUE,_xll.ohTrigger(RecalcTrigger,Trigger6M)),NA())</f>
        <v>7.9571471209938238E-3</v>
      </c>
      <c r="Q2635" s="183">
        <f>IFERROR(_xll.qlIndexFixing(ONIndex1Y,I2635,TRUE,_xll.ohTrigger(RecalcTrigger,Trigger1Y)),NA())</f>
        <v>8.2255632268157797E-3</v>
      </c>
    </row>
    <row r="2636" spans="2:17" x14ac:dyDescent="0.2">
      <c r="B2636" s="39" t="s">
        <v>42</v>
      </c>
      <c r="D2636" s="42">
        <f>_xll.qlCalendarAdvance(Calendar,$D2635,B2636,"f",FALSE)</f>
        <v>58078</v>
      </c>
      <c r="E2636" s="177">
        <f>_xll.qlInterestRateIndexValueDate(IndexON,D2636)</f>
        <v>58078</v>
      </c>
      <c r="F2636" s="193">
        <f>IFERROR(_xll.qlIndexFixing(IndexON,D2636,TRUE,_xll.ohTrigger(RecalcTrigger,TriggerON)),NA())</f>
        <v>7.7004183492856981E-3</v>
      </c>
      <c r="H2636" s="42">
        <f>_xll.qlCalendarAdvance(Calendar,$H2635,B2636,"f",FALSE)</f>
        <v>58078</v>
      </c>
      <c r="I2636" s="177">
        <f>_xll.qlInterestRateIndexValueDate(Index1M,$H2636)</f>
        <v>58082</v>
      </c>
      <c r="J2636" s="182">
        <f>IFERROR(_xll.qlIndexFixing(Index1M,$H2636,TRUE,_xll.ohTrigger(RecalcTrigger,Trigger1M)),NA())</f>
        <v>7.6614505801297196E-3</v>
      </c>
      <c r="K2636" s="44">
        <f>IFERROR(_xll.qlIndexFixing(Index3M,H2636,TRUE,_xll.ohTrigger(RecalcTrigger,Trigger3M)),NA())</f>
        <v>7.8988670692181628E-3</v>
      </c>
      <c r="L2636" s="44">
        <f>IFERROR(_xll.qlIndexFixing(Index6M,$H2636,TRUE,_xll.ohTrigger(RecalcTrigger,Trigger6M)),NA())</f>
        <v>7.8702761944203486E-3</v>
      </c>
      <c r="M2636" s="183">
        <f>IFERROR(_xll.qlIndexFixing(Index1Y,$H2636,TRUE,_xll.ohTrigger(RecalcTrigger,Trigger1Y)),NA())</f>
        <v>8.1003423016000626E-3</v>
      </c>
      <c r="N2636" s="182">
        <f>IFERROR(_xll.qlIndexFixing(ONIndex1M,I2636,TRUE,_xll.ohTrigger(RecalcTrigger,Trigger1M)),NA())</f>
        <v>7.6713966039587689E-3</v>
      </c>
      <c r="O2636" s="44">
        <f>IFERROR(_xll.qlIndexFixing(ONIndex3M,I2636,TRUE,_xll.ohTrigger(RecalcTrigger,Trigger3M)),NA())</f>
        <v>7.9304832480975307E-3</v>
      </c>
      <c r="P2636" s="44">
        <f>IFERROR(_xll.qlIndexFixing(ONIndex6M,I2636,TRUE,_xll.ohTrigger(RecalcTrigger,Trigger6M)),NA())</f>
        <v>7.9513202602932154E-3</v>
      </c>
      <c r="Q2636" s="183">
        <f>IFERROR(_xll.qlIndexFixing(ONIndex1Y,I2636,TRUE,_xll.ohTrigger(RecalcTrigger,Trigger1Y)),NA())</f>
        <v>8.2207696104852346E-3</v>
      </c>
    </row>
    <row r="2637" spans="2:17" x14ac:dyDescent="0.2">
      <c r="B2637" s="39" t="s">
        <v>42</v>
      </c>
      <c r="D2637" s="42">
        <f>_xll.qlCalendarAdvance(Calendar,$D2636,B2637,"f",FALSE)</f>
        <v>58085</v>
      </c>
      <c r="E2637" s="177">
        <f>_xll.qlInterestRateIndexValueDate(IndexON,D2637)</f>
        <v>58085</v>
      </c>
      <c r="F2637" s="193">
        <f>IFERROR(_xll.qlIndexFixing(IndexON,D2637,TRUE,_xll.ohTrigger(RecalcTrigger,TriggerON)),NA())</f>
        <v>7.6939033948963953E-3</v>
      </c>
      <c r="H2637" s="42">
        <f>_xll.qlCalendarAdvance(Calendar,$H2636,B2637,"f",FALSE)</f>
        <v>58085</v>
      </c>
      <c r="I2637" s="177">
        <f>_xll.qlInterestRateIndexValueDate(Index1M,$H2637)</f>
        <v>58089</v>
      </c>
      <c r="J2637" s="182">
        <f>IFERROR(_xll.qlIndexFixing(Index1M,$H2637,TRUE,_xll.ohTrigger(RecalcTrigger,Trigger1M)),NA())</f>
        <v>7.6548015906262269E-3</v>
      </c>
      <c r="K2637" s="44">
        <f>IFERROR(_xll.qlIndexFixing(Index3M,H2637,TRUE,_xll.ohTrigger(RecalcTrigger,Trigger3M)),NA())</f>
        <v>7.892443449756037E-3</v>
      </c>
      <c r="L2637" s="44">
        <f>IFERROR(_xll.qlIndexFixing(Index6M,$H2637,TRUE,_xll.ohTrigger(RecalcTrigger,Trigger6M)),NA())</f>
        <v>7.8626947356954455E-3</v>
      </c>
      <c r="M2637" s="183">
        <f>IFERROR(_xll.qlIndexFixing(Index1Y,$H2637,TRUE,_xll.ohTrigger(RecalcTrigger,Trigger1Y)),NA())</f>
        <v>8.0945802667604441E-3</v>
      </c>
      <c r="N2637" s="182">
        <f>IFERROR(_xll.qlIndexFixing(ONIndex1M,I2637,TRUE,_xll.ohTrigger(RecalcTrigger,Trigger1M)),NA())</f>
        <v>7.6647008772656733E-3</v>
      </c>
      <c r="O2637" s="44">
        <f>IFERROR(_xll.qlIndexFixing(ONIndex3M,I2637,TRUE,_xll.ohTrigger(RecalcTrigger,Trigger3M)),NA())</f>
        <v>7.9239087235727368E-3</v>
      </c>
      <c r="P2637" s="44">
        <f>IFERROR(_xll.qlIndexFixing(ONIndex6M,I2637,TRUE,_xll.ohTrigger(RecalcTrigger,Trigger6M)),NA())</f>
        <v>7.9434316525262005E-3</v>
      </c>
      <c r="Q2637" s="183">
        <f>IFERROR(_xll.qlIndexFixing(ONIndex1Y,I2637,TRUE,_xll.ohTrigger(RecalcTrigger,Trigger1Y)),NA())</f>
        <v>8.214344745924862E-3</v>
      </c>
    </row>
    <row r="2638" spans="2:17" x14ac:dyDescent="0.2">
      <c r="B2638" s="39" t="s">
        <v>42</v>
      </c>
      <c r="D2638" s="42">
        <f>_xll.qlCalendarAdvance(Calendar,$D2637,B2638,"f",FALSE)</f>
        <v>58092</v>
      </c>
      <c r="E2638" s="177">
        <f>_xll.qlInterestRateIndexValueDate(IndexON,D2638)</f>
        <v>58092</v>
      </c>
      <c r="F2638" s="193">
        <f>IFERROR(_xll.qlIndexFixing(IndexON,D2638,TRUE,_xll.ohTrigger(RecalcTrigger,TriggerON)),NA())</f>
        <v>7.6874155938266853E-3</v>
      </c>
      <c r="H2638" s="42">
        <f>_xll.qlCalendarAdvance(Calendar,$H2637,B2638,"f",FALSE)</f>
        <v>58092</v>
      </c>
      <c r="I2638" s="177">
        <f>_xll.qlInterestRateIndexValueDate(Index1M,$H2638)</f>
        <v>58096</v>
      </c>
      <c r="J2638" s="182">
        <f>IFERROR(_xll.qlIndexFixing(Index1M,$H2638,TRUE,_xll.ohTrigger(RecalcTrigger,Trigger1M)),NA())</f>
        <v>7.6481801293708015E-3</v>
      </c>
      <c r="K2638" s="44">
        <f>IFERROR(_xll.qlIndexFixing(Index3M,H2638,TRUE,_xll.ohTrigger(RecalcTrigger,Trigger3M)),NA())</f>
        <v>7.8860469435166891E-3</v>
      </c>
      <c r="L2638" s="44">
        <f>IFERROR(_xll.qlIndexFixing(Index6M,$H2638,TRUE,_xll.ohTrigger(RecalcTrigger,Trigger6M)),NA())</f>
        <v>7.8551404703981632E-3</v>
      </c>
      <c r="M2638" s="183">
        <f>IFERROR(_xll.qlIndexFixing(Index1Y,$H2638,TRUE,_xll.ohTrigger(RecalcTrigger,Trigger1Y)),NA())</f>
        <v>8.0888465764068166E-3</v>
      </c>
      <c r="N2638" s="182">
        <f>IFERROR(_xll.qlIndexFixing(ONIndex1M,I2638,TRUE,_xll.ohTrigger(RecalcTrigger,Trigger1M)),NA())</f>
        <v>7.658032549535676E-3</v>
      </c>
      <c r="O2638" s="44">
        <f>IFERROR(_xll.qlIndexFixing(ONIndex3M,I2638,TRUE,_xll.ohTrigger(RecalcTrigger,Trigger3M)),NA())</f>
        <v>7.917360910001392E-3</v>
      </c>
      <c r="P2638" s="44">
        <f>IFERROR(_xll.qlIndexFixing(ONIndex6M,I2638,TRUE,_xll.ohTrigger(RecalcTrigger,Trigger6M)),NA())</f>
        <v>7.9355693784943782E-3</v>
      </c>
      <c r="Q2638" s="183">
        <f>IFERROR(_xll.qlIndexFixing(ONIndex1Y,I2638,TRUE,_xll.ohTrigger(RecalcTrigger,Trigger1Y)),NA())</f>
        <v>8.2079465693762899E-3</v>
      </c>
    </row>
    <row r="2639" spans="2:17" x14ac:dyDescent="0.2">
      <c r="B2639" s="39" t="s">
        <v>42</v>
      </c>
      <c r="D2639" s="42">
        <f>_xll.qlCalendarAdvance(Calendar,$D2638,B2639,"f",FALSE)</f>
        <v>58099</v>
      </c>
      <c r="E2639" s="177">
        <f>_xll.qlInterestRateIndexValueDate(IndexON,D2639)</f>
        <v>58099</v>
      </c>
      <c r="F2639" s="193">
        <f>IFERROR(_xll.qlIndexFixing(IndexON,D2639,TRUE,_xll.ohTrigger(RecalcTrigger,TriggerON)),NA())</f>
        <v>7.6809550032574947E-3</v>
      </c>
      <c r="H2639" s="42">
        <f>_xll.qlCalendarAdvance(Calendar,$H2638,B2639,"f",FALSE)</f>
        <v>58099</v>
      </c>
      <c r="I2639" s="177">
        <f>_xll.qlInterestRateIndexValueDate(Index1M,$H2639)</f>
        <v>58103</v>
      </c>
      <c r="J2639" s="182">
        <f>IFERROR(_xll.qlIndexFixing(Index1M,$H2639,TRUE,_xll.ohTrigger(RecalcTrigger,Trigger1M)),NA())</f>
        <v>7.641586254502745E-3</v>
      </c>
      <c r="K2639" s="44">
        <f>IFERROR(_xll.qlIndexFixing(Index3M,H2639,TRUE,_xll.ohTrigger(RecalcTrigger,Trigger3M)),NA())</f>
        <v>7.8796776063576601E-3</v>
      </c>
      <c r="L2639" s="44">
        <f>IFERROR(_xll.qlIndexFixing(Index6M,$H2639,TRUE,_xll.ohTrigger(RecalcTrigger,Trigger6M)),NA())</f>
        <v>7.8476134561147014E-3</v>
      </c>
      <c r="M2639" s="183">
        <f>IFERROR(_xll.qlIndexFixing(Index1Y,$H2639,TRUE,_xll.ohTrigger(RecalcTrigger,Trigger1Y)),NA())</f>
        <v>8.083141284685456E-3</v>
      </c>
      <c r="N2639" s="182">
        <f>IFERROR(_xll.qlIndexFixing(ONIndex1M,I2639,TRUE,_xll.ohTrigger(RecalcTrigger,Trigger1M)),NA())</f>
        <v>7.6513916790421632E-3</v>
      </c>
      <c r="O2639" s="44">
        <f>IFERROR(_xll.qlIndexFixing(ONIndex3M,I2639,TRUE,_xll.ohTrigger(RecalcTrigger,Trigger3M)),NA())</f>
        <v>7.9108398634186727E-3</v>
      </c>
      <c r="P2639" s="44">
        <f>IFERROR(_xll.qlIndexFixing(ONIndex6M,I2639,TRUE,_xll.ohTrigger(RecalcTrigger,Trigger6M)),NA())</f>
        <v>7.9277334955918377E-3</v>
      </c>
      <c r="Q2639" s="183">
        <f>IFERROR(_xll.qlIndexFixing(ONIndex1Y,I2639,TRUE,_xll.ohTrigger(RecalcTrigger,Trigger1Y)),NA())</f>
        <v>8.2015751351960375E-3</v>
      </c>
    </row>
    <row r="2640" spans="2:17" x14ac:dyDescent="0.2">
      <c r="B2640" s="39" t="s">
        <v>42</v>
      </c>
      <c r="D2640" s="42">
        <f>_xll.qlCalendarAdvance(Calendar,$D2639,B2640,"f",FALSE)</f>
        <v>58106</v>
      </c>
      <c r="E2640" s="177">
        <f>_xll.qlInterestRateIndexValueDate(IndexON,D2640)</f>
        <v>58106</v>
      </c>
      <c r="F2640" s="193">
        <f>IFERROR(_xll.qlIndexFixing(IndexON,D2640,TRUE,_xll.ohTrigger(RecalcTrigger,TriggerON)),NA())</f>
        <v>7.6745216805296224E-3</v>
      </c>
      <c r="H2640" s="42">
        <f>_xll.qlCalendarAdvance(Calendar,$H2639,B2640,"f",FALSE)</f>
        <v>58106</v>
      </c>
      <c r="I2640" s="177">
        <f>_xll.qlInterestRateIndexValueDate(Index1M,$H2640)</f>
        <v>58110</v>
      </c>
      <c r="J2640" s="182">
        <f>IFERROR(_xll.qlIndexFixing(Index1M,$H2640,TRUE,_xll.ohTrigger(RecalcTrigger,Trigger1M)),NA())</f>
        <v>7.6361776558494677E-3</v>
      </c>
      <c r="K2640" s="44">
        <f>IFERROR(_xll.qlIndexFixing(Index3M,H2640,TRUE,_xll.ohTrigger(RecalcTrigger,Trigger3M)),NA())</f>
        <v>7.8733354941356026E-3</v>
      </c>
      <c r="L2640" s="44">
        <f>IFERROR(_xll.qlIndexFixing(Index6M,$H2640,TRUE,_xll.ohTrigger(RecalcTrigger,Trigger6M)),NA())</f>
        <v>7.8401137504312615E-3</v>
      </c>
      <c r="M2640" s="183">
        <f>IFERROR(_xll.qlIndexFixing(Index1Y,$H2640,TRUE,_xll.ohTrigger(RecalcTrigger,Trigger1Y)),NA())</f>
        <v>8.077464445742203E-3</v>
      </c>
      <c r="N2640" s="182">
        <f>IFERROR(_xll.qlIndexFixing(ONIndex1M,I2640,TRUE,_xll.ohTrigger(RecalcTrigger,Trigger1M)),NA())</f>
        <v>7.6447783238986489E-3</v>
      </c>
      <c r="O2640" s="44">
        <f>IFERROR(_xll.qlIndexFixing(ONIndex3M,I2640,TRUE,_xll.ohTrigger(RecalcTrigger,Trigger3M)),NA())</f>
        <v>7.9043456396998835E-3</v>
      </c>
      <c r="P2640" s="44">
        <f>IFERROR(_xll.qlIndexFixing(ONIndex6M,I2640,TRUE,_xll.ohTrigger(RecalcTrigger,Trigger6M)),NA())</f>
        <v>7.919924061612349E-3</v>
      </c>
      <c r="Q2640" s="183">
        <f>IFERROR(_xll.qlIndexFixing(ONIndex1Y,I2640,TRUE,_xll.ohTrigger(RecalcTrigger,Trigger1Y)),NA())</f>
        <v>8.1952304972610079E-3</v>
      </c>
    </row>
    <row r="2641" spans="2:17" x14ac:dyDescent="0.2">
      <c r="B2641" s="39" t="s">
        <v>42</v>
      </c>
      <c r="D2641" s="42">
        <f>_xll.qlCalendarAdvance(Calendar,$D2640,B2641,"f",FALSE)</f>
        <v>58113</v>
      </c>
      <c r="E2641" s="177">
        <f>_xll.qlInterestRateIndexValueDate(IndexON,D2641)</f>
        <v>58113</v>
      </c>
      <c r="F2641" s="193">
        <f>IFERROR(_xll.qlIndexFixing(IndexON,D2641,TRUE,_xll.ohTrigger(RecalcTrigger,TriggerON)),NA())</f>
        <v>7.668115682903931E-3</v>
      </c>
      <c r="H2641" s="42">
        <f>_xll.qlCalendarAdvance(Calendar,$H2640,B2641,"f",FALSE)</f>
        <v>58113</v>
      </c>
      <c r="I2641" s="177">
        <f>_xll.qlInterestRateIndexValueDate(Index1M,$H2641)</f>
        <v>58117</v>
      </c>
      <c r="J2641" s="182">
        <f>IFERROR(_xll.qlIndexFixing(Index1M,$H2641,TRUE,_xll.ohTrigger(RecalcTrigger,Trigger1M)),NA())</f>
        <v>7.6296335943824645E-3</v>
      </c>
      <c r="K2641" s="44">
        <f>IFERROR(_xll.qlIndexFixing(Index3M,H2641,TRUE,_xll.ohTrigger(RecalcTrigger,Trigger3M)),NA())</f>
        <v>7.8670206627080574E-3</v>
      </c>
      <c r="L2641" s="44">
        <f>IFERROR(_xll.qlIndexFixing(Index6M,$H2641,TRUE,_xll.ohTrigger(RecalcTrigger,Trigger6M)),NA())</f>
        <v>7.8326414109327197E-3</v>
      </c>
      <c r="M2641" s="183">
        <f>IFERROR(_xll.qlIndexFixing(Index1Y,$H2641,TRUE,_xll.ohTrigger(RecalcTrigger,Trigger1Y)),NA())</f>
        <v>8.0718161137272749E-3</v>
      </c>
      <c r="N2641" s="182">
        <f>IFERROR(_xll.qlIndexFixing(ONIndex1M,I2641,TRUE,_xll.ohTrigger(RecalcTrigger,Trigger1M)),NA())</f>
        <v>7.638192542298583E-3</v>
      </c>
      <c r="O2641" s="44">
        <f>IFERROR(_xll.qlIndexFixing(ONIndex3M,I2641,TRUE,_xll.ohTrigger(RecalcTrigger,Trigger3M)),NA())</f>
        <v>7.8978782946403925E-3</v>
      </c>
      <c r="P2641" s="44">
        <f>IFERROR(_xll.qlIndexFixing(ONIndex6M,I2641,TRUE,_xll.ohTrigger(RecalcTrigger,Trigger6M)),NA())</f>
        <v>7.9121411341898096E-3</v>
      </c>
      <c r="Q2641" s="183">
        <f>IFERROR(_xll.qlIndexFixing(ONIndex1Y,I2641,TRUE,_xll.ohTrigger(RecalcTrigger,Trigger1Y)),NA())</f>
        <v>8.1889127100875925E-3</v>
      </c>
    </row>
    <row r="2642" spans="2:17" x14ac:dyDescent="0.2">
      <c r="B2642" s="39" t="s">
        <v>42</v>
      </c>
      <c r="D2642" s="42">
        <f>_xll.qlCalendarAdvance(Calendar,$D2641,B2642,"f",FALSE)</f>
        <v>58120</v>
      </c>
      <c r="E2642" s="177">
        <f>_xll.qlInterestRateIndexValueDate(IndexON,D2642)</f>
        <v>58120</v>
      </c>
      <c r="F2642" s="193">
        <f>IFERROR(_xll.qlIndexFixing(IndexON,D2642,TRUE,_xll.ohTrigger(RecalcTrigger,TriggerON)),NA())</f>
        <v>7.661737067694574E-3</v>
      </c>
      <c r="H2642" s="42">
        <f>_xll.qlCalendarAdvance(Calendar,$H2641,B2642,"f",FALSE)</f>
        <v>58120</v>
      </c>
      <c r="I2642" s="177">
        <f>_xll.qlInterestRateIndexValueDate(Index1M,$H2642)</f>
        <v>58124</v>
      </c>
      <c r="J2642" s="182">
        <f>IFERROR(_xll.qlIndexFixing(Index1M,$H2642,TRUE,_xll.ohTrigger(RecalcTrigger,Trigger1M)),NA())</f>
        <v>7.6231172791407786E-3</v>
      </c>
      <c r="K2642" s="44">
        <f>IFERROR(_xll.qlIndexFixing(Index3M,H2642,TRUE,_xll.ohTrigger(RecalcTrigger,Trigger3M)),NA())</f>
        <v>7.8607331679378945E-3</v>
      </c>
      <c r="L2642" s="44">
        <f>IFERROR(_xll.qlIndexFixing(Index6M,$H2642,TRUE,_xll.ohTrigger(RecalcTrigger,Trigger6M)),NA())</f>
        <v>7.8251964952061621E-3</v>
      </c>
      <c r="M2642" s="183">
        <f>IFERROR(_xll.qlIndexFixing(Index1Y,$H2642,TRUE,_xll.ohTrigger(RecalcTrigger,Trigger1Y)),NA())</f>
        <v>8.0661963427897942E-3</v>
      </c>
      <c r="N2642" s="182">
        <f>IFERROR(_xll.qlIndexFixing(ONIndex1M,I2642,TRUE,_xll.ohTrigger(RecalcTrigger,Trigger1M)),NA())</f>
        <v>7.6316343922755436E-3</v>
      </c>
      <c r="O2642" s="44">
        <f>IFERROR(_xll.qlIndexFixing(ONIndex3M,I2642,TRUE,_xll.ohTrigger(RecalcTrigger,Trigger3M)),NA())</f>
        <v>7.8914378840355681E-3</v>
      </c>
      <c r="P2642" s="44">
        <f>IFERROR(_xll.qlIndexFixing(ONIndex6M,I2642,TRUE,_xll.ohTrigger(RecalcTrigger,Trigger6M)),NA())</f>
        <v>7.9043847710380533E-3</v>
      </c>
      <c r="Q2642" s="183">
        <f>IFERROR(_xll.qlIndexFixing(ONIndex1Y,I2642,TRUE,_xll.ohTrigger(RecalcTrigger,Trigger1Y)),NA())</f>
        <v>8.182621827472758E-3</v>
      </c>
    </row>
    <row r="2643" spans="2:17" x14ac:dyDescent="0.2">
      <c r="B2643" s="39" t="s">
        <v>42</v>
      </c>
      <c r="D2643" s="42">
        <f>_xll.qlCalendarAdvance(Calendar,$D2642,B2643,"f",FALSE)</f>
        <v>58127</v>
      </c>
      <c r="E2643" s="177">
        <f>_xll.qlInterestRateIndexValueDate(IndexON,D2643)</f>
        <v>58127</v>
      </c>
      <c r="F2643" s="193">
        <f>IFERROR(_xll.qlIndexFixing(IndexON,D2643,TRUE,_xll.ohTrigger(RecalcTrigger,TriggerON)),NA())</f>
        <v>7.6553858921624141E-3</v>
      </c>
      <c r="H2643" s="42">
        <f>_xll.qlCalendarAdvance(Calendar,$H2642,B2643,"f",FALSE)</f>
        <v>58127</v>
      </c>
      <c r="I2643" s="177">
        <f>_xll.qlInterestRateIndexValueDate(Index1M,$H2643)</f>
        <v>58131</v>
      </c>
      <c r="J2643" s="182">
        <f>IFERROR(_xll.qlIndexFixing(Index1M,$H2643,TRUE,_xll.ohTrigger(RecalcTrigger,Trigger1M)),NA())</f>
        <v>7.6166287682664724E-3</v>
      </c>
      <c r="K2643" s="44">
        <f>IFERROR(_xll.qlIndexFixing(Index3M,H2643,TRUE,_xll.ohTrigger(RecalcTrigger,Trigger3M)),NA())</f>
        <v>7.8544730656791018E-3</v>
      </c>
      <c r="L2643" s="44">
        <f>IFERROR(_xll.qlIndexFixing(Index6M,$H2643,TRUE,_xll.ohTrigger(RecalcTrigger,Trigger6M)),NA())</f>
        <v>7.8177790608377866E-3</v>
      </c>
      <c r="M2643" s="183">
        <f>IFERROR(_xll.qlIndexFixing(Index1Y,$H2643,TRUE,_xll.ohTrigger(RecalcTrigger,Trigger1Y)),NA())</f>
        <v>8.0606051870804173E-3</v>
      </c>
      <c r="N2643" s="182">
        <f>IFERROR(_xll.qlIndexFixing(ONIndex1M,I2643,TRUE,_xll.ohTrigger(RecalcTrigger,Trigger1M)),NA())</f>
        <v>7.6251039321029168E-3</v>
      </c>
      <c r="O2643" s="44">
        <f>IFERROR(_xll.qlIndexFixing(ONIndex3M,I2643,TRUE,_xll.ohTrigger(RecalcTrigger,Trigger3M)),NA())</f>
        <v>7.8850244640005229E-3</v>
      </c>
      <c r="P2643" s="44">
        <f>IFERROR(_xll.qlIndexFixing(ONIndex6M,I2643,TRUE,_xll.ohTrigger(RecalcTrigger,Trigger6M)),NA())</f>
        <v>7.8966550299508498E-3</v>
      </c>
      <c r="Q2643" s="183">
        <f>IFERROR(_xll.qlIndexFixing(ONIndex1Y,I2643,TRUE,_xll.ohTrigger(RecalcTrigger,Trigger1Y)),NA())</f>
        <v>8.1763579040927681E-3</v>
      </c>
    </row>
    <row r="2644" spans="2:17" x14ac:dyDescent="0.2">
      <c r="B2644" s="39" t="s">
        <v>42</v>
      </c>
      <c r="D2644" s="42">
        <f>_xll.qlCalendarAdvance(Calendar,$D2643,B2644,"f",FALSE)</f>
        <v>58134</v>
      </c>
      <c r="E2644" s="177">
        <f>_xll.qlInterestRateIndexValueDate(IndexON,D2644)</f>
        <v>58134</v>
      </c>
      <c r="F2644" s="193">
        <f>IFERROR(_xll.qlIndexFixing(IndexON,D2644,TRUE,_xll.ohTrigger(RecalcTrigger,TriggerON)),NA())</f>
        <v>7.6490622136216047E-3</v>
      </c>
      <c r="H2644" s="42">
        <f>_xll.qlCalendarAdvance(Calendar,$H2643,B2644,"f",FALSE)</f>
        <v>58134</v>
      </c>
      <c r="I2644" s="177">
        <f>_xll.qlInterestRateIndexValueDate(Index1M,$H2644)</f>
        <v>58138</v>
      </c>
      <c r="J2644" s="182">
        <f>IFERROR(_xll.qlIndexFixing(Index1M,$H2644,TRUE,_xll.ohTrigger(RecalcTrigger,Trigger1M)),NA())</f>
        <v>7.6090327108510516E-3</v>
      </c>
      <c r="K2644" s="44">
        <f>IFERROR(_xll.qlIndexFixing(Index3M,H2644,TRUE,_xll.ohTrigger(RecalcTrigger,Trigger3M)),NA())</f>
        <v>7.8475317385684005E-3</v>
      </c>
      <c r="L2644" s="44">
        <f>IFERROR(_xll.qlIndexFixing(Index6M,$H2644,TRUE,_xll.ohTrigger(RecalcTrigger,Trigger6M)),NA())</f>
        <v>7.8090886349405694E-3</v>
      </c>
      <c r="M2644" s="183">
        <f>IFERROR(_xll.qlIndexFixing(Index1Y,$H2644,TRUE,_xll.ohTrigger(RecalcTrigger,Trigger1Y)),NA())</f>
        <v>8.0547541806353911E-3</v>
      </c>
      <c r="N2644" s="182">
        <f>IFERROR(_xll.qlIndexFixing(ONIndex1M,I2644,TRUE,_xll.ohTrigger(RecalcTrigger,Trigger1M)),NA())</f>
        <v>7.6186012198142805E-3</v>
      </c>
      <c r="O2644" s="44">
        <f>IFERROR(_xll.qlIndexFixing(ONIndex3M,I2644,TRUE,_xll.ohTrigger(RecalcTrigger,Trigger3M)),NA())</f>
        <v>7.8786380901707531E-3</v>
      </c>
      <c r="P2644" s="44">
        <f>IFERROR(_xll.qlIndexFixing(ONIndex6M,I2644,TRUE,_xll.ohTrigger(RecalcTrigger,Trigger6M)),NA())</f>
        <v>7.8889519684022247E-3</v>
      </c>
      <c r="Q2644" s="183">
        <f>IFERROR(_xll.qlIndexFixing(ONIndex1Y,I2644,TRUE,_xll.ohTrigger(RecalcTrigger,Trigger1Y)),NA())</f>
        <v>8.1701209937445896E-3</v>
      </c>
    </row>
    <row r="2645" spans="2:17" x14ac:dyDescent="0.2">
      <c r="B2645" s="39" t="s">
        <v>42</v>
      </c>
      <c r="D2645" s="42">
        <f>_xll.qlCalendarAdvance(Calendar,$D2644,B2645,"f",FALSE)</f>
        <v>58141</v>
      </c>
      <c r="E2645" s="177">
        <f>_xll.qlInterestRateIndexValueDate(IndexON,D2645)</f>
        <v>58141</v>
      </c>
      <c r="F2645" s="193">
        <f>IFERROR(_xll.qlIndexFixing(IndexON,D2645,TRUE,_xll.ohTrigger(RecalcTrigger,TriggerON)),NA())</f>
        <v>7.6427660893330085E-3</v>
      </c>
      <c r="H2645" s="42">
        <f>_xll.qlCalendarAdvance(Calendar,$H2644,B2645,"f",FALSE)</f>
        <v>58141</v>
      </c>
      <c r="I2645" s="177">
        <f>_xll.qlInterestRateIndexValueDate(Index1M,$H2645)</f>
        <v>58145</v>
      </c>
      <c r="J2645" s="182">
        <f>IFERROR(_xll.qlIndexFixing(Index1M,$H2645,TRUE,_xll.ohTrigger(RecalcTrigger,Trigger1M)),NA())</f>
        <v>7.6026055752324989E-3</v>
      </c>
      <c r="K2645" s="44">
        <f>IFERROR(_xll.qlIndexFixing(Index3M,H2645,TRUE,_xll.ohTrigger(RecalcTrigger,Trigger3M)),NA())</f>
        <v>7.8413302699827901E-3</v>
      </c>
      <c r="L2645" s="44">
        <f>IFERROR(_xll.qlIndexFixing(Index6M,$H2645,TRUE,_xll.ohTrigger(RecalcTrigger,Trigger6M)),NA())</f>
        <v>7.8017318333400499E-3</v>
      </c>
      <c r="M2645" s="183">
        <f>IFERROR(_xll.qlIndexFixing(Index1Y,$H2645,TRUE,_xll.ohTrigger(RecalcTrigger,Trigger1Y)),NA())</f>
        <v>8.0492223822324384E-3</v>
      </c>
      <c r="N2645" s="182">
        <f>IFERROR(_xll.qlIndexFixing(ONIndex1M,I2645,TRUE,_xll.ohTrigger(RecalcTrigger,Trigger1M)),NA())</f>
        <v>7.6121263136030848E-3</v>
      </c>
      <c r="O2645" s="44">
        <f>IFERROR(_xll.qlIndexFixing(ONIndex3M,I2645,TRUE,_xll.ohTrigger(RecalcTrigger,Trigger3M)),NA())</f>
        <v>7.8722788186613712E-3</v>
      </c>
      <c r="P2645" s="44">
        <f>IFERROR(_xll.qlIndexFixing(ONIndex6M,I2645,TRUE,_xll.ohTrigger(RecalcTrigger,Trigger6M)),NA())</f>
        <v>7.8812756439461396E-3</v>
      </c>
      <c r="Q2645" s="183">
        <f>IFERROR(_xll.qlIndexFixing(ONIndex1Y,I2645,TRUE,_xll.ohTrigger(RecalcTrigger,Trigger1Y)),NA())</f>
        <v>8.1639111507048057E-3</v>
      </c>
    </row>
    <row r="2646" spans="2:17" x14ac:dyDescent="0.2">
      <c r="B2646" s="39" t="s">
        <v>42</v>
      </c>
      <c r="D2646" s="42">
        <f>_xll.qlCalendarAdvance(Calendar,$D2645,B2646,"f",FALSE)</f>
        <v>58148</v>
      </c>
      <c r="E2646" s="177">
        <f>_xll.qlInterestRateIndexValueDate(IndexON,D2646)</f>
        <v>58148</v>
      </c>
      <c r="F2646" s="193">
        <f>IFERROR(_xll.qlIndexFixing(IndexON,D2646,TRUE,_xll.ohTrigger(RecalcTrigger,TriggerON)),NA())</f>
        <v>7.6364975765841336E-3</v>
      </c>
      <c r="H2646" s="42">
        <f>_xll.qlCalendarAdvance(Calendar,$H2645,B2646,"f",FALSE)</f>
        <v>58148</v>
      </c>
      <c r="I2646" s="177">
        <f>_xll.qlInterestRateIndexValueDate(Index1M,$H2646)</f>
        <v>58152</v>
      </c>
      <c r="J2646" s="182">
        <f>IFERROR(_xll.qlIndexFixing(Index1M,$H2646,TRUE,_xll.ohTrigger(RecalcTrigger,Trigger1M)),NA())</f>
        <v>7.5962064329789906E-3</v>
      </c>
      <c r="K2646" s="44">
        <f>IFERROR(_xll.qlIndexFixing(Index3M,H2646,TRUE,_xll.ohTrigger(RecalcTrigger,Trigger3M)),NA())</f>
        <v>7.8351563708795278E-3</v>
      </c>
      <c r="L2646" s="44">
        <f>IFERROR(_xll.qlIndexFixing(Index6M,$H2646,TRUE,_xll.ohTrigger(RecalcTrigger,Trigger6M)),NA())</f>
        <v>7.794402700442511E-3</v>
      </c>
      <c r="M2646" s="183">
        <f>IFERROR(_xll.qlIndexFixing(Index1Y,$H2646,TRUE,_xll.ohTrigger(RecalcTrigger,Trigger1Y)),NA())</f>
        <v>8.0437193661109605E-3</v>
      </c>
      <c r="N2646" s="182">
        <f>IFERROR(_xll.qlIndexFixing(ONIndex1M,I2646,TRUE,_xll.ohTrigger(RecalcTrigger,Trigger1M)),NA())</f>
        <v>7.6056792715828436E-3</v>
      </c>
      <c r="O2646" s="44">
        <f>IFERROR(_xll.qlIndexFixing(ONIndex3M,I2646,TRUE,_xll.ohTrigger(RecalcTrigger,Trigger3M)),NA())</f>
        <v>7.8659467051878096E-3</v>
      </c>
      <c r="P2646" s="44">
        <f>IFERROR(_xll.qlIndexFixing(ONIndex6M,I2646,TRUE,_xll.ohTrigger(RecalcTrigger,Trigger6M)),NA())</f>
        <v>7.8736261144563002E-3</v>
      </c>
      <c r="Q2646" s="183">
        <f>IFERROR(_xll.qlIndexFixing(ONIndex1Y,I2646,TRUE,_xll.ohTrigger(RecalcTrigger,Trigger1Y)),NA())</f>
        <v>8.1577284292499996E-3</v>
      </c>
    </row>
    <row r="2647" spans="2:17" x14ac:dyDescent="0.2">
      <c r="B2647" s="39" t="s">
        <v>42</v>
      </c>
      <c r="D2647" s="42">
        <f>_xll.qlCalendarAdvance(Calendar,$D2646,B2647,"f",FALSE)</f>
        <v>58155</v>
      </c>
      <c r="E2647" s="177">
        <f>_xll.qlInterestRateIndexValueDate(IndexON,D2647)</f>
        <v>58155</v>
      </c>
      <c r="F2647" s="193">
        <f>IFERROR(_xll.qlIndexFixing(IndexON,D2647,TRUE,_xll.ohTrigger(RecalcTrigger,TriggerON)),NA())</f>
        <v>7.6302567326358428E-3</v>
      </c>
      <c r="H2647" s="42">
        <f>_xll.qlCalendarAdvance(Calendar,$H2646,B2647,"f",FALSE)</f>
        <v>58155</v>
      </c>
      <c r="I2647" s="177">
        <f>_xll.qlInterestRateIndexValueDate(Index1M,$H2647)</f>
        <v>58159</v>
      </c>
      <c r="J2647" s="182">
        <f>IFERROR(_xll.qlIndexFixing(Index1M,$H2647,TRUE,_xll.ohTrigger(RecalcTrigger,Trigger1M)),NA())</f>
        <v>7.589835342232407E-3</v>
      </c>
      <c r="K2647" s="44">
        <f>IFERROR(_xll.qlIndexFixing(Index3M,H2647,TRUE,_xll.ohTrigger(RecalcTrigger,Trigger3M)),NA())</f>
        <v>7.8290100971200195E-3</v>
      </c>
      <c r="L2647" s="44">
        <f>IFERROR(_xll.qlIndexFixing(Index6M,$H2647,TRUE,_xll.ohTrigger(RecalcTrigger,Trigger6M)),NA())</f>
        <v>7.7871012938344978E-3</v>
      </c>
      <c r="M2647" s="183">
        <f>IFERROR(_xll.qlIndexFixing(Index1Y,$H2647,TRUE,_xll.ohTrigger(RecalcTrigger,Trigger1Y)),NA())</f>
        <v>8.0382451864274215E-3</v>
      </c>
      <c r="N2647" s="182">
        <f>IFERROR(_xll.qlIndexFixing(ONIndex1M,I2647,TRUE,_xll.ohTrigger(RecalcTrigger,Trigger1M)),NA())</f>
        <v>7.5977525047719041E-3</v>
      </c>
      <c r="O2647" s="44">
        <f>IFERROR(_xll.qlIndexFixing(ONIndex3M,I2647,TRUE,_xll.ohTrigger(RecalcTrigger,Trigger3M)),NA())</f>
        <v>7.8581890081750316E-3</v>
      </c>
      <c r="P2647" s="44">
        <f>IFERROR(_xll.qlIndexFixing(ONIndex6M,I2647,TRUE,_xll.ohTrigger(RecalcTrigger,Trigger6M)),NA())</f>
        <v>7.8641745817797926E-3</v>
      </c>
      <c r="Q2647" s="183">
        <f>IFERROR(_xll.qlIndexFixing(ONIndex1Y,I2647,TRUE,_xll.ohTrigger(RecalcTrigger,Trigger1Y)),NA())</f>
        <v>8.1501887172592546E-3</v>
      </c>
    </row>
    <row r="2648" spans="2:17" x14ac:dyDescent="0.2">
      <c r="B2648" s="39" t="s">
        <v>42</v>
      </c>
      <c r="D2648" s="42">
        <f>_xll.qlCalendarAdvance(Calendar,$D2647,B2648,"f",FALSE)</f>
        <v>58166</v>
      </c>
      <c r="E2648" s="177">
        <f>_xll.qlInterestRateIndexValueDate(IndexON,D2648)</f>
        <v>58166</v>
      </c>
      <c r="F2648" s="193">
        <f>IFERROR(_xll.qlIndexFixing(IndexON,D2648,TRUE,_xll.ohTrigger(RecalcTrigger,TriggerON)),NA())</f>
        <v>7.62122781955199E-3</v>
      </c>
      <c r="H2648" s="42">
        <f>_xll.qlCalendarAdvance(Calendar,$H2647,B2648,"f",FALSE)</f>
        <v>58166</v>
      </c>
      <c r="I2648" s="177">
        <f>_xll.qlInterestRateIndexValueDate(Index1M,$H2648)</f>
        <v>58168</v>
      </c>
      <c r="J2648" s="182">
        <f>IFERROR(_xll.qlIndexFixing(Index1M,$H2648,TRUE,_xll.ohTrigger(RecalcTrigger,Trigger1M)),NA())</f>
        <v>7.5813151537670875E-3</v>
      </c>
      <c r="K2648" s="44">
        <f>IFERROR(_xll.qlIndexFixing(Index3M,H2648,TRUE,_xll.ohTrigger(RecalcTrigger,Trigger3M)),NA())</f>
        <v>7.8214947566832838E-3</v>
      </c>
      <c r="L2648" s="44">
        <f>IFERROR(_xll.qlIndexFixing(Index6M,$H2648,TRUE,_xll.ohTrigger(RecalcTrigger,Trigger6M)),NA())</f>
        <v>7.7781800558455313E-3</v>
      </c>
      <c r="M2648" s="183">
        <f>IFERROR(_xll.qlIndexFixing(Index1Y,$H2648,TRUE,_xll.ohTrigger(RecalcTrigger,Trigger1Y)),NA())</f>
        <v>8.0306898367628402E-3</v>
      </c>
      <c r="N2648" s="182">
        <f>IFERROR(_xll.qlIndexFixing(ONIndex1M,I2648,TRUE,_xll.ohTrigger(RecalcTrigger,Trigger1M)),NA())</f>
        <v>7.5892295184232239E-3</v>
      </c>
      <c r="O2648" s="44">
        <f>IFERROR(_xll.qlIndexFixing(ONIndex3M,I2648,TRUE,_xll.ohTrigger(RecalcTrigger,Trigger3M)),NA())</f>
        <v>7.8497892236750744E-3</v>
      </c>
      <c r="P2648" s="44">
        <f>IFERROR(_xll.qlIndexFixing(ONIndex6M,I2648,TRUE,_xll.ohTrigger(RecalcTrigger,Trigger6M)),NA())</f>
        <v>7.8540793372194884E-3</v>
      </c>
      <c r="Q2648" s="183">
        <f>IFERROR(_xll.qlIndexFixing(ONIndex1Y,I2648,TRUE,_xll.ohTrigger(RecalcTrigger,Trigger1Y)),NA())</f>
        <v>8.1419549197114804E-3</v>
      </c>
    </row>
    <row r="2649" spans="2:17" x14ac:dyDescent="0.2">
      <c r="B2649" s="39" t="s">
        <v>42</v>
      </c>
      <c r="D2649" s="42">
        <f>_xll.qlCalendarAdvance(Calendar,$D2648,B2649,"f",FALSE)</f>
        <v>58173</v>
      </c>
      <c r="E2649" s="177">
        <f>_xll.qlInterestRateIndexValueDate(IndexON,D2649)</f>
        <v>58173</v>
      </c>
      <c r="F2649" s="193">
        <f>IFERROR(_xll.qlIndexFixing(IndexON,D2649,TRUE,_xll.ohTrigger(RecalcTrigger,TriggerON)),NA())</f>
        <v>7.6150546707598465E-3</v>
      </c>
      <c r="H2649" s="42">
        <f>_xll.qlCalendarAdvance(Calendar,$H2648,B2649,"f",FALSE)</f>
        <v>58173</v>
      </c>
      <c r="I2649" s="177">
        <f>_xll.qlInterestRateIndexValueDate(Index1M,$H2649)</f>
        <v>58175</v>
      </c>
      <c r="J2649" s="182">
        <f>IFERROR(_xll.qlIndexFixing(Index1M,$H2649,TRUE,_xll.ohTrigger(RecalcTrigger,Trigger1M)),NA())</f>
        <v>7.5750102848975986E-3</v>
      </c>
      <c r="K2649" s="44">
        <f>IFERROR(_xll.qlIndexFixing(Index3M,H2649,TRUE,_xll.ohTrigger(RecalcTrigger,Trigger3M)),NA())</f>
        <v>7.8154099754250885E-3</v>
      </c>
      <c r="L2649" s="44">
        <f>IFERROR(_xll.qlIndexFixing(Index6M,$H2649,TRUE,_xll.ohTrigger(RecalcTrigger,Trigger6M)),NA())</f>
        <v>7.7709403861031447E-3</v>
      </c>
      <c r="M2649" s="183">
        <f>IFERROR(_xll.qlIndexFixing(Index1Y,$H2649,TRUE,_xll.ohTrigger(RecalcTrigger,Trigger1Y)),NA())</f>
        <v>8.0252857418714758E-3</v>
      </c>
      <c r="N2649" s="182">
        <f>IFERROR(_xll.qlIndexFixing(ONIndex1M,I2649,TRUE,_xll.ohTrigger(RecalcTrigger,Trigger1M)),NA())</f>
        <v>7.5828824663393135E-3</v>
      </c>
      <c r="O2649" s="44">
        <f>IFERROR(_xll.qlIndexFixing(ONIndex3M,I2649,TRUE,_xll.ohTrigger(RecalcTrigger,Trigger3M)),NA())</f>
        <v>7.8435545596899914E-3</v>
      </c>
      <c r="P2649" s="44">
        <f>IFERROR(_xll.qlIndexFixing(ONIndex6M,I2649,TRUE,_xll.ohTrigger(RecalcTrigger,Trigger6M)),NA())</f>
        <v>7.8465259746440807E-3</v>
      </c>
      <c r="Q2649" s="183">
        <f>IFERROR(_xll.qlIndexFixing(ONIndex1Y,I2649,TRUE,_xll.ohTrigger(RecalcTrigger,Trigger1Y)),NA())</f>
        <v>8.1358695033006967E-3</v>
      </c>
    </row>
    <row r="2650" spans="2:17" x14ac:dyDescent="0.2">
      <c r="B2650" s="39" t="s">
        <v>42</v>
      </c>
      <c r="D2650" s="42">
        <f>_xll.qlCalendarAdvance(Calendar,$D2649,B2650,"f",FALSE)</f>
        <v>58180</v>
      </c>
      <c r="E2650" s="177">
        <f>_xll.qlInterestRateIndexValueDate(IndexON,D2650)</f>
        <v>58180</v>
      </c>
      <c r="F2650" s="193">
        <f>IFERROR(_xll.qlIndexFixing(IndexON,D2650,TRUE,_xll.ohTrigger(RecalcTrigger,TriggerON)),NA())</f>
        <v>7.6089093857589774E-3</v>
      </c>
      <c r="H2650" s="42">
        <f>_xll.qlCalendarAdvance(Calendar,$H2649,B2650,"f",FALSE)</f>
        <v>58180</v>
      </c>
      <c r="I2650" s="177">
        <f>_xll.qlInterestRateIndexValueDate(Index1M,$H2650)</f>
        <v>58182</v>
      </c>
      <c r="J2650" s="182">
        <f>IFERROR(_xll.qlIndexFixing(Index1M,$H2650,TRUE,_xll.ohTrigger(RecalcTrigger,Trigger1M)),NA())</f>
        <v>7.5687336634225333E-3</v>
      </c>
      <c r="K2650" s="44">
        <f>IFERROR(_xll.qlIndexFixing(Index3M,H2650,TRUE,_xll.ohTrigger(RecalcTrigger,Trigger3M)),NA())</f>
        <v>7.8093529983539797E-3</v>
      </c>
      <c r="L2650" s="44">
        <f>IFERROR(_xll.qlIndexFixing(Index6M,$H2650,TRUE,_xll.ohTrigger(RecalcTrigger,Trigger6M)),NA())</f>
        <v>7.763728627006793E-3</v>
      </c>
      <c r="M2650" s="183">
        <f>IFERROR(_xll.qlIndexFixing(Index1Y,$H2650,TRUE,_xll.ohTrigger(RecalcTrigger,Trigger1Y)),NA())</f>
        <v>8.0196351374792821E-3</v>
      </c>
      <c r="N2650" s="182">
        <f>IFERROR(_xll.qlIndexFixing(ONIndex1M,I2650,TRUE,_xll.ohTrigger(RecalcTrigger,Trigger1M)),NA())</f>
        <v>7.5765635441538137E-3</v>
      </c>
      <c r="O2650" s="44">
        <f>IFERROR(_xll.qlIndexFixing(ONIndex3M,I2650,TRUE,_xll.ohTrigger(RecalcTrigger,Trigger3M)),NA())</f>
        <v>7.837347308816689E-3</v>
      </c>
      <c r="P2650" s="44">
        <f>IFERROR(_xll.qlIndexFixing(ONIndex6M,I2650,TRUE,_xll.ohTrigger(RecalcTrigger,Trigger6M)),NA())</f>
        <v>7.8389996705841014E-3</v>
      </c>
      <c r="Q2650" s="183">
        <f>IFERROR(_xll.qlIndexFixing(ONIndex1Y,I2650,TRUE,_xll.ohTrigger(RecalcTrigger,Trigger1Y)),NA())</f>
        <v>8.1298114562766699E-3</v>
      </c>
    </row>
    <row r="2651" spans="2:17" x14ac:dyDescent="0.2">
      <c r="B2651" s="39" t="s">
        <v>42</v>
      </c>
      <c r="D2651" s="42">
        <f>_xll.qlCalendarAdvance(Calendar,$D2650,B2651,"f",FALSE)</f>
        <v>58187</v>
      </c>
      <c r="E2651" s="177">
        <f>_xll.qlInterestRateIndexValueDate(IndexON,D2651)</f>
        <v>58187</v>
      </c>
      <c r="F2651" s="193">
        <f>IFERROR(_xll.qlIndexFixing(IndexON,D2651,TRUE,_xll.ohTrigger(RecalcTrigger,TriggerON)),NA())</f>
        <v>7.6027920219434719E-3</v>
      </c>
      <c r="H2651" s="42">
        <f>_xll.qlCalendarAdvance(Calendar,$H2650,B2651,"f",FALSE)</f>
        <v>58187</v>
      </c>
      <c r="I2651" s="177">
        <f>_xll.qlInterestRateIndexValueDate(Index1M,$H2651)</f>
        <v>58189</v>
      </c>
      <c r="J2651" s="182">
        <f>IFERROR(_xll.qlIndexFixing(Index1M,$H2651,TRUE,_xll.ohTrigger(RecalcTrigger,Trigger1M)),NA())</f>
        <v>7.5624853474778875E-3</v>
      </c>
      <c r="K2651" s="44">
        <f>IFERROR(_xll.qlIndexFixing(Index3M,H2651,TRUE,_xll.ohTrigger(RecalcTrigger,Trigger3M)),NA())</f>
        <v>7.8033238813303265E-3</v>
      </c>
      <c r="L2651" s="44">
        <f>IFERROR(_xll.qlIndexFixing(Index6M,$H2651,TRUE,_xll.ohTrigger(RecalcTrigger,Trigger6M)),NA())</f>
        <v>7.7565448361431978E-3</v>
      </c>
      <c r="M2651" s="183">
        <f>IFERROR(_xll.qlIndexFixing(Index1Y,$H2651,TRUE,_xll.ohTrigger(RecalcTrigger,Trigger1Y)),NA())</f>
        <v>8.0145646769738798E-3</v>
      </c>
      <c r="N2651" s="182">
        <f>IFERROR(_xll.qlIndexFixing(ONIndex1M,I2651,TRUE,_xll.ohTrigger(RecalcTrigger,Trigger1M)),NA())</f>
        <v>7.5702728102200467E-3</v>
      </c>
      <c r="O2651" s="44">
        <f>IFERROR(_xll.qlIndexFixing(ONIndex3M,I2651,TRUE,_xll.ohTrigger(RecalcTrigger,Trigger3M)),NA())</f>
        <v>7.8311675273301518E-3</v>
      </c>
      <c r="P2651" s="44">
        <f>IFERROR(_xll.qlIndexFixing(ONIndex6M,I2651,TRUE,_xll.ohTrigger(RecalcTrigger,Trigger6M)),NA())</f>
        <v>7.831500482673448E-3</v>
      </c>
      <c r="Q2651" s="183">
        <f>IFERROR(_xll.qlIndexFixing(ONIndex1Y,I2651,TRUE,_xll.ohTrigger(RecalcTrigger,Trigger1Y)),NA())</f>
        <v>8.1237808325962391E-3</v>
      </c>
    </row>
    <row r="2652" spans="2:17" x14ac:dyDescent="0.2">
      <c r="B2652" s="39" t="s">
        <v>42</v>
      </c>
      <c r="D2652" s="42">
        <f>_xll.qlCalendarAdvance(Calendar,$D2651,B2652,"f",FALSE)</f>
        <v>58194</v>
      </c>
      <c r="E2652" s="177">
        <f>_xll.qlInterestRateIndexValueDate(IndexON,D2652)</f>
        <v>58194</v>
      </c>
      <c r="F2652" s="193">
        <f>IFERROR(_xll.qlIndexFixing(IndexON,D2652,TRUE,_xll.ohTrigger(RecalcTrigger,TriggerON)),NA())</f>
        <v>7.5967026365475476E-3</v>
      </c>
      <c r="H2652" s="42">
        <f>_xll.qlCalendarAdvance(Calendar,$H2651,B2652,"f",FALSE)</f>
        <v>58194</v>
      </c>
      <c r="I2652" s="177">
        <f>_xll.qlInterestRateIndexValueDate(Index1M,$H2652)</f>
        <v>58197</v>
      </c>
      <c r="J2652" s="182">
        <f>IFERROR(_xll.qlIndexFixing(Index1M,$H2652,TRUE,_xll.ohTrigger(RecalcTrigger,Trigger1M)),NA())</f>
        <v>7.5557414031823811E-3</v>
      </c>
      <c r="K2652" s="44">
        <f>IFERROR(_xll.qlIndexFixing(Index3M,H2652,TRUE,_xll.ohTrigger(RecalcTrigger,Trigger3M)),NA())</f>
        <v>7.7954524035959479E-3</v>
      </c>
      <c r="L2652" s="44">
        <f>IFERROR(_xll.qlIndexFixing(Index6M,$H2652,TRUE,_xll.ohTrigger(RecalcTrigger,Trigger6M)),NA())</f>
        <v>7.7475338035372793E-3</v>
      </c>
      <c r="M2652" s="183">
        <f>IFERROR(_xll.qlIndexFixing(Index1Y,$H2652,TRUE,_xll.ohTrigger(RecalcTrigger,Trigger1Y)),NA())</f>
        <v>8.0087620868158054E-3</v>
      </c>
      <c r="N2652" s="182">
        <f>IFERROR(_xll.qlIndexFixing(ONIndex1M,I2652,TRUE,_xll.ohTrigger(RecalcTrigger,Trigger1M)),NA())</f>
        <v>7.5631179906832102E-3</v>
      </c>
      <c r="O2652" s="44">
        <f>IFERROR(_xll.qlIndexFixing(ONIndex3M,I2652,TRUE,_xll.ohTrigger(RecalcTrigger,Trigger3M)),NA())</f>
        <v>7.8241386278676828E-3</v>
      </c>
      <c r="P2652" s="44">
        <f>IFERROR(_xll.qlIndexFixing(ONIndex6M,I2652,TRUE,_xll.ohTrigger(RecalcTrigger,Trigger6M)),NA())</f>
        <v>7.8229632598247889E-3</v>
      </c>
      <c r="Q2652" s="183">
        <f>IFERROR(_xll.qlIndexFixing(ONIndex1Y,I2652,TRUE,_xll.ohTrigger(RecalcTrigger,Trigger1Y)),NA())</f>
        <v>8.1169223406618585E-3</v>
      </c>
    </row>
    <row r="2653" spans="2:17" x14ac:dyDescent="0.2">
      <c r="B2653" s="39" t="s">
        <v>42</v>
      </c>
      <c r="D2653" s="42">
        <f>_xll.qlCalendarAdvance(Calendar,$D2652,B2653,"f",FALSE)</f>
        <v>58201</v>
      </c>
      <c r="E2653" s="177">
        <f>_xll.qlInterestRateIndexValueDate(IndexON,D2653)</f>
        <v>58201</v>
      </c>
      <c r="F2653" s="193">
        <f>IFERROR(_xll.qlIndexFixing(IndexON,D2653,TRUE,_xll.ohTrigger(RecalcTrigger,TriggerON)),NA())</f>
        <v>7.5906412868853579E-3</v>
      </c>
      <c r="H2653" s="42">
        <f>_xll.qlCalendarAdvance(Calendar,$H2652,B2653,"f",FALSE)</f>
        <v>58201</v>
      </c>
      <c r="I2653" s="177">
        <f>_xll.qlInterestRateIndexValueDate(Index1M,$H2653)</f>
        <v>58203</v>
      </c>
      <c r="J2653" s="182">
        <f>IFERROR(_xll.qlIndexFixing(Index1M,$H2653,TRUE,_xll.ohTrigger(RecalcTrigger,Trigger1M)),NA())</f>
        <v>7.5500738647388266E-3</v>
      </c>
      <c r="K2653" s="44">
        <f>IFERROR(_xll.qlIndexFixing(Index3M,H2653,TRUE,_xll.ohTrigger(RecalcTrigger,Trigger3M)),NA())</f>
        <v>7.79101247300677E-3</v>
      </c>
      <c r="L2653" s="44">
        <f>IFERROR(_xll.qlIndexFixing(Index6M,$H2653,TRUE,_xll.ohTrigger(RecalcTrigger,Trigger6M)),NA())</f>
        <v>7.7410135085920553E-3</v>
      </c>
      <c r="M2653" s="183">
        <f>IFERROR(_xll.qlIndexFixing(Index1Y,$H2653,TRUE,_xll.ohTrigger(RecalcTrigger,Trigger1Y)),NA())</f>
        <v>8.0039601396749427E-3</v>
      </c>
      <c r="N2653" s="182">
        <f>IFERROR(_xll.qlIndexFixing(ONIndex1M,I2653,TRUE,_xll.ohTrigger(RecalcTrigger,Trigger1M)),NA())</f>
        <v>7.557776139481831E-3</v>
      </c>
      <c r="O2653" s="44">
        <f>IFERROR(_xll.qlIndexFixing(ONIndex3M,I2653,TRUE,_xll.ohTrigger(RecalcTrigger,Trigger3M)),NA())</f>
        <v>7.8188905963383348E-3</v>
      </c>
      <c r="P2653" s="44">
        <f>IFERROR(_xll.qlIndexFixing(ONIndex6M,I2653,TRUE,_xll.ohTrigger(RecalcTrigger,Trigger6M)),NA())</f>
        <v>7.8165836861554538E-3</v>
      </c>
      <c r="Q2653" s="183">
        <f>IFERROR(_xll.qlIndexFixing(ONIndex1Y,I2653,TRUE,_xll.ohTrigger(RecalcTrigger,Trigger1Y)),NA())</f>
        <v>8.1118020726922424E-3</v>
      </c>
    </row>
    <row r="2654" spans="2:17" x14ac:dyDescent="0.2">
      <c r="B2654" s="39" t="s">
        <v>42</v>
      </c>
      <c r="D2654" s="42">
        <f>_xll.qlCalendarAdvance(Calendar,$D2653,B2654,"f",FALSE)</f>
        <v>58208</v>
      </c>
      <c r="E2654" s="177">
        <f>_xll.qlInterestRateIndexValueDate(IndexON,D2654)</f>
        <v>58208</v>
      </c>
      <c r="F2654" s="193">
        <f>IFERROR(_xll.qlIndexFixing(IndexON,D2654,TRUE,_xll.ohTrigger(RecalcTrigger,TriggerON)),NA())</f>
        <v>7.584608030111184E-3</v>
      </c>
      <c r="H2654" s="42">
        <f>_xll.qlCalendarAdvance(Calendar,$H2653,B2654,"f",FALSE)</f>
        <v>58208</v>
      </c>
      <c r="I2654" s="177">
        <f>_xll.qlInterestRateIndexValueDate(Index1M,$H2654)</f>
        <v>58210</v>
      </c>
      <c r="J2654" s="182">
        <f>IFERROR(_xll.qlIndexFixing(Index1M,$H2654,TRUE,_xll.ohTrigger(RecalcTrigger,Trigger1M)),NA())</f>
        <v>7.5439108142288935E-3</v>
      </c>
      <c r="K2654" s="44">
        <f>IFERROR(_xll.qlIndexFixing(Index3M,H2654,TRUE,_xll.ohTrigger(RecalcTrigger,Trigger3M)),NA())</f>
        <v>7.7850691556650194E-3</v>
      </c>
      <c r="L2654" s="44">
        <f>IFERROR(_xll.qlIndexFixing(Index6M,$H2654,TRUE,_xll.ohTrigger(RecalcTrigger,Trigger6M)),NA())</f>
        <v>7.7339196035918602E-3</v>
      </c>
      <c r="M2654" s="183">
        <f>IFERROR(_xll.qlIndexFixing(Index1Y,$H2654,TRUE,_xll.ohTrigger(RecalcTrigger,Trigger1Y)),NA())</f>
        <v>7.998701704287384E-3</v>
      </c>
      <c r="N2654" s="182">
        <f>IFERROR(_xll.qlIndexFixing(ONIndex1M,I2654,TRUE,_xll.ohTrigger(RecalcTrigger,Trigger1M)),NA())</f>
        <v>7.5515703189044103E-3</v>
      </c>
      <c r="O2654" s="44">
        <f>IFERROR(_xll.qlIndexFixing(ONIndex3M,I2654,TRUE,_xll.ohTrigger(RecalcTrigger,Trigger3M)),NA())</f>
        <v>7.8127935582639196E-3</v>
      </c>
      <c r="P2654" s="44">
        <f>IFERROR(_xll.qlIndexFixing(ONIndex6M,I2654,TRUE,_xll.ohTrigger(RecalcTrigger,Trigger6M)),NA())</f>
        <v>7.8091661928958445E-3</v>
      </c>
      <c r="Q2654" s="183">
        <f>IFERROR(_xll.qlIndexFixing(ONIndex1Y,I2654,TRUE,_xll.ohTrigger(RecalcTrigger,Trigger1Y)),NA())</f>
        <v>8.1058540446221627E-3</v>
      </c>
    </row>
    <row r="2655" spans="2:17" x14ac:dyDescent="0.2">
      <c r="B2655" s="39" t="s">
        <v>42</v>
      </c>
      <c r="D2655" s="42">
        <f>_xll.qlCalendarAdvance(Calendar,$D2654,B2655,"f",FALSE)</f>
        <v>58215</v>
      </c>
      <c r="E2655" s="177">
        <f>_xll.qlInterestRateIndexValueDate(IndexON,D2655)</f>
        <v>58215</v>
      </c>
      <c r="F2655" s="193">
        <f>IFERROR(_xll.qlIndexFixing(IndexON,D2655,TRUE,_xll.ohTrigger(RecalcTrigger,TriggerON)),NA())</f>
        <v>7.5786029236990515E-3</v>
      </c>
      <c r="H2655" s="42">
        <f>_xll.qlCalendarAdvance(Calendar,$H2654,B2655,"f",FALSE)</f>
        <v>58215</v>
      </c>
      <c r="I2655" s="177">
        <f>_xll.qlInterestRateIndexValueDate(Index1M,$H2655)</f>
        <v>58217</v>
      </c>
      <c r="J2655" s="182">
        <f>IFERROR(_xll.qlIndexFixing(Index1M,$H2655,TRUE,_xll.ohTrigger(RecalcTrigger,Trigger1M)),NA())</f>
        <v>7.5377763018108501E-3</v>
      </c>
      <c r="K2655" s="44">
        <f>IFERROR(_xll.qlIndexFixing(Index3M,H2655,TRUE,_xll.ohTrigger(RecalcTrigger,Trigger3M)),NA())</f>
        <v>7.7791539265089594E-3</v>
      </c>
      <c r="L2655" s="44">
        <f>IFERROR(_xll.qlIndexFixing(Index6M,$H2655,TRUE,_xll.ohTrigger(RecalcTrigger,Trigger6M)),NA())</f>
        <v>7.7268539117533635E-3</v>
      </c>
      <c r="M2655" s="183">
        <f>IFERROR(_xll.qlIndexFixing(Index1Y,$H2655,TRUE,_xll.ohTrigger(RecalcTrigger,Trigger1Y)),NA())</f>
        <v>7.9934725632969522E-3</v>
      </c>
      <c r="N2655" s="182">
        <f>IFERROR(_xll.qlIndexFixing(ONIndex1M,I2655,TRUE,_xll.ohTrigger(RecalcTrigger,Trigger1M)),NA())</f>
        <v>7.5453929191926505E-3</v>
      </c>
      <c r="O2655" s="44">
        <f>IFERROR(_xll.qlIndexFixing(ONIndex3M,I2655,TRUE,_xll.ohTrigger(RecalcTrigger,Trigger3M)),NA())</f>
        <v>7.8067242132373593E-3</v>
      </c>
      <c r="P2655" s="44">
        <f>IFERROR(_xll.qlIndexFixing(ONIndex6M,I2655,TRUE,_xll.ohTrigger(RecalcTrigger,Trigger6M)),NA())</f>
        <v>7.8017760464010877E-3</v>
      </c>
      <c r="Q2655" s="183">
        <f>IFERROR(_xll.qlIndexFixing(ONIndex1Y,I2655,TRUE,_xll.ohTrigger(RecalcTrigger,Trigger1Y)),NA())</f>
        <v>8.0999336567622038E-3</v>
      </c>
    </row>
    <row r="2656" spans="2:17" x14ac:dyDescent="0.2">
      <c r="B2656" s="39" t="s">
        <v>42</v>
      </c>
      <c r="D2656" s="42">
        <f>_xll.qlCalendarAdvance(Calendar,$D2655,B2656,"f",FALSE)</f>
        <v>58222</v>
      </c>
      <c r="E2656" s="177">
        <f>_xll.qlInterestRateIndexValueDate(IndexON,D2656)</f>
        <v>58222</v>
      </c>
      <c r="F2656" s="193">
        <f>IFERROR(_xll.qlIndexFixing(IndexON,D2656,TRUE,_xll.ohTrigger(RecalcTrigger,TriggerON)),NA())</f>
        <v>7.5726260248831778E-3</v>
      </c>
      <c r="H2656" s="42">
        <f>_xll.qlCalendarAdvance(Calendar,$H2655,B2656,"f",FALSE)</f>
        <v>58222</v>
      </c>
      <c r="I2656" s="177">
        <f>_xll.qlInterestRateIndexValueDate(Index1M,$H2656)</f>
        <v>58224</v>
      </c>
      <c r="J2656" s="182">
        <f>IFERROR(_xll.qlIndexFixing(Index1M,$H2656,TRUE,_xll.ohTrigger(RecalcTrigger,Trigger1M)),NA())</f>
        <v>7.5316703856231904E-3</v>
      </c>
      <c r="K2656" s="44">
        <f>IFERROR(_xll.qlIndexFixing(Index3M,H2656,TRUE,_xll.ohTrigger(RecalcTrigger,Trigger3M)),NA())</f>
        <v>7.7732668414017296E-3</v>
      </c>
      <c r="L2656" s="44">
        <f>IFERROR(_xll.qlIndexFixing(Index6M,$H2656,TRUE,_xll.ohTrigger(RecalcTrigger,Trigger6M)),NA())</f>
        <v>7.7210474209510153E-3</v>
      </c>
      <c r="M2656" s="183">
        <f>IFERROR(_xll.qlIndexFixing(Index1Y,$H2656,TRUE,_xll.ohTrigger(RecalcTrigger,Trigger1Y)),NA())</f>
        <v>7.9882727708722717E-3</v>
      </c>
      <c r="N2656" s="182">
        <f>IFERROR(_xll.qlIndexFixing(ONIndex1M,I2656,TRUE,_xll.ohTrigger(RecalcTrigger,Trigger1M)),NA())</f>
        <v>7.5392439984600657E-3</v>
      </c>
      <c r="O2656" s="44">
        <f>IFERROR(_xll.qlIndexFixing(ONIndex3M,I2656,TRUE,_xll.ohTrigger(RecalcTrigger,Trigger3M)),NA())</f>
        <v>7.8006826169740862E-3</v>
      </c>
      <c r="P2656" s="44">
        <f>IFERROR(_xll.qlIndexFixing(ONIndex6M,I2656,TRUE,_xll.ohTrigger(RecalcTrigger,Trigger6M)),NA())</f>
        <v>7.7944133045448893E-3</v>
      </c>
      <c r="Q2656" s="183">
        <f>IFERROR(_xll.qlIndexFixing(ONIndex1Y,I2656,TRUE,_xll.ohTrigger(RecalcTrigger,Trigger1Y)),NA())</f>
        <v>8.0940409634688848E-3</v>
      </c>
    </row>
    <row r="2657" spans="2:17" x14ac:dyDescent="0.2">
      <c r="B2657" s="39" t="s">
        <v>42</v>
      </c>
      <c r="D2657" s="42">
        <f>_xll.qlCalendarAdvance(Calendar,$D2656,B2657,"f",FALSE)</f>
        <v>58229</v>
      </c>
      <c r="E2657" s="177">
        <f>_xll.qlInterestRateIndexValueDate(IndexON,D2657)</f>
        <v>58229</v>
      </c>
      <c r="F2657" s="193">
        <f>IFERROR(_xll.qlIndexFixing(IndexON,D2657,TRUE,_xll.ohTrigger(RecalcTrigger,TriggerON)),NA())</f>
        <v>7.5666773908178442E-3</v>
      </c>
      <c r="H2657" s="42">
        <f>_xll.qlCalendarAdvance(Calendar,$H2656,B2657,"f",FALSE)</f>
        <v>58229</v>
      </c>
      <c r="I2657" s="177">
        <f>_xll.qlInterestRateIndexValueDate(Index1M,$H2657)</f>
        <v>58231</v>
      </c>
      <c r="J2657" s="182">
        <f>IFERROR(_xll.qlIndexFixing(Index1M,$H2657,TRUE,_xll.ohTrigger(RecalcTrigger,Trigger1M)),NA())</f>
        <v>7.5255931238094043E-3</v>
      </c>
      <c r="K2657" s="44">
        <f>IFERROR(_xll.qlIndexFixing(Index3M,H2657,TRUE,_xll.ohTrigger(RecalcTrigger,Trigger3M)),NA())</f>
        <v>7.7674079562056022E-3</v>
      </c>
      <c r="L2657" s="44">
        <f>IFERROR(_xll.qlIndexFixing(Index6M,$H2657,TRUE,_xll.ohTrigger(RecalcTrigger,Trigger6M)),NA())</f>
        <v>7.7140326488654102E-3</v>
      </c>
      <c r="M2657" s="183">
        <f>IFERROR(_xll.qlIndexFixing(Index1Y,$H2657,TRUE,_xll.ohTrigger(RecalcTrigger,Trigger1Y)),NA())</f>
        <v>7.9831023811837067E-3</v>
      </c>
      <c r="N2657" s="182">
        <f>IFERROR(_xll.qlIndexFixing(ONIndex1M,I2657,TRUE,_xll.ohTrigger(RecalcTrigger,Trigger1M)),NA())</f>
        <v>7.5331236148201697E-3</v>
      </c>
      <c r="O2657" s="44">
        <f>IFERROR(_xll.qlIndexFixing(ONIndex3M,I2657,TRUE,_xll.ohTrigger(RecalcTrigger,Trigger3M)),NA())</f>
        <v>7.7946688252694685E-3</v>
      </c>
      <c r="P2657" s="44">
        <f>IFERROR(_xll.qlIndexFixing(ONIndex6M,I2657,TRUE,_xll.ohTrigger(RecalcTrigger,Trigger6M)),NA())</f>
        <v>7.787078024801275E-3</v>
      </c>
      <c r="Q2657" s="183">
        <f>IFERROR(_xll.qlIndexFixing(ONIndex1Y,I2657,TRUE,_xll.ohTrigger(RecalcTrigger,Trigger1Y)),NA())</f>
        <v>8.0881760188589169E-3</v>
      </c>
    </row>
    <row r="2658" spans="2:17" x14ac:dyDescent="0.2">
      <c r="B2658" s="39" t="s">
        <v>42</v>
      </c>
      <c r="D2658" s="42">
        <f>_xll.qlCalendarAdvance(Calendar,$D2657,B2658,"f",FALSE)</f>
        <v>58236</v>
      </c>
      <c r="E2658" s="177">
        <f>_xll.qlInterestRateIndexValueDate(IndexON,D2658)</f>
        <v>58236</v>
      </c>
      <c r="F2658" s="193">
        <f>IFERROR(_xll.qlIndexFixing(IndexON,D2658,TRUE,_xll.ohTrigger(RecalcTrigger,TriggerON)),NA())</f>
        <v>7.5607570789770762E-3</v>
      </c>
      <c r="H2658" s="42">
        <f>_xll.qlCalendarAdvance(Calendar,$H2657,B2658,"f",FALSE)</f>
        <v>58236</v>
      </c>
      <c r="I2658" s="177">
        <f>_xll.qlInterestRateIndexValueDate(Index1M,$H2658)</f>
        <v>58238</v>
      </c>
      <c r="J2658" s="182">
        <f>IFERROR(_xll.qlIndexFixing(Index1M,$H2658,TRUE,_xll.ohTrigger(RecalcTrigger,Trigger1M)),NA())</f>
        <v>7.5195445745079859E-3</v>
      </c>
      <c r="K2658" s="44">
        <f>IFERROR(_xll.qlIndexFixing(Index3M,H2658,TRUE,_xll.ohTrigger(RecalcTrigger,Trigger3M)),NA())</f>
        <v>7.7615773267811104E-3</v>
      </c>
      <c r="L2658" s="44">
        <f>IFERROR(_xll.qlIndexFixing(Index6M,$H2658,TRUE,_xll.ohTrigger(RecalcTrigger,Trigger6M)),NA())</f>
        <v>7.7070462481423317E-3</v>
      </c>
      <c r="M2658" s="183">
        <f>IFERROR(_xll.qlIndexFixing(Index1Y,$H2658,TRUE,_xll.ohTrigger(RecalcTrigger,Trigger1Y)),NA())</f>
        <v>7.9779614484033583E-3</v>
      </c>
      <c r="N2658" s="182">
        <f>IFERROR(_xll.qlIndexFixing(ONIndex1M,I2658,TRUE,_xll.ohTrigger(RecalcTrigger,Trigger1M)),NA())</f>
        <v>7.5270318263065406E-3</v>
      </c>
      <c r="O2658" s="44">
        <f>IFERROR(_xll.qlIndexFixing(ONIndex3M,I2658,TRUE,_xll.ohTrigger(RecalcTrigger,Trigger3M)),NA())</f>
        <v>7.7886828941586828E-3</v>
      </c>
      <c r="P2658" s="44">
        <f>IFERROR(_xll.qlIndexFixing(ONIndex6M,I2658,TRUE,_xll.ohTrigger(RecalcTrigger,Trigger6M)),NA())</f>
        <v>7.7797702649640144E-3</v>
      </c>
      <c r="Q2658" s="183">
        <f>IFERROR(_xll.qlIndexFixing(ONIndex1Y,I2658,TRUE,_xll.ohTrigger(RecalcTrigger,Trigger1Y)),NA())</f>
        <v>8.0823388769690752E-3</v>
      </c>
    </row>
    <row r="2659" spans="2:17" x14ac:dyDescent="0.2">
      <c r="B2659" s="39" t="s">
        <v>42</v>
      </c>
      <c r="D2659" s="42">
        <f>_xll.qlCalendarAdvance(Calendar,$D2658,B2659,"f",FALSE)</f>
        <v>58243</v>
      </c>
      <c r="E2659" s="177">
        <f>_xll.qlInterestRateIndexValueDate(IndexON,D2659)</f>
        <v>58243</v>
      </c>
      <c r="F2659" s="193">
        <f>IFERROR(_xll.qlIndexFixing(IndexON,D2659,TRUE,_xll.ohTrigger(RecalcTrigger,TriggerON)),NA())</f>
        <v>7.5548651465950911E-3</v>
      </c>
      <c r="H2659" s="42">
        <f>_xll.qlCalendarAdvance(Calendar,$H2658,B2659,"f",FALSE)</f>
        <v>58243</v>
      </c>
      <c r="I2659" s="177">
        <f>_xll.qlInterestRateIndexValueDate(Index1M,$H2659)</f>
        <v>58245</v>
      </c>
      <c r="J2659" s="182">
        <f>IFERROR(_xll.qlIndexFixing(Index1M,$H2659,TRUE,_xll.ohTrigger(RecalcTrigger,Trigger1M)),NA())</f>
        <v>7.5135247958574292E-3</v>
      </c>
      <c r="K2659" s="44">
        <f>IFERROR(_xll.qlIndexFixing(Index3M,H2659,TRUE,_xll.ohTrigger(RecalcTrigger,Trigger3M)),NA())</f>
        <v>7.7557750089931312E-3</v>
      </c>
      <c r="L2659" s="44">
        <f>IFERROR(_xll.qlIndexFixing(Index6M,$H2659,TRUE,_xll.ohTrigger(RecalcTrigger,Trigger6M)),NA())</f>
        <v>7.7000882763724344E-3</v>
      </c>
      <c r="M2659" s="183">
        <f>IFERROR(_xll.qlIndexFixing(Index1Y,$H2659,TRUE,_xll.ohTrigger(RecalcTrigger,Trigger1Y)),NA())</f>
        <v>7.9728500267037625E-3</v>
      </c>
      <c r="N2659" s="182">
        <f>IFERROR(_xll.qlIndexFixing(ONIndex1M,I2659,TRUE,_xll.ohTrigger(RecalcTrigger,Trigger1M)),NA())</f>
        <v>7.5209686912725005E-3</v>
      </c>
      <c r="O2659" s="44">
        <f>IFERROR(_xll.qlIndexFixing(ONIndex3M,I2659,TRUE,_xll.ohTrigger(RecalcTrigger,Trigger3M)),NA())</f>
        <v>7.7827248794370973E-3</v>
      </c>
      <c r="P2659" s="44">
        <f>IFERROR(_xll.qlIndexFixing(ONIndex6M,I2659,TRUE,_xll.ohTrigger(RecalcTrigger,Trigger6M)),NA())</f>
        <v>7.7724900826670051E-3</v>
      </c>
      <c r="Q2659" s="183">
        <f>IFERROR(_xll.qlIndexFixing(ONIndex1Y,I2659,TRUE,_xll.ohTrigger(RecalcTrigger,Trigger1Y)),NA())</f>
        <v>8.0765295919960067E-3</v>
      </c>
    </row>
    <row r="2660" spans="2:17" x14ac:dyDescent="0.2">
      <c r="B2660" s="39" t="s">
        <v>42</v>
      </c>
      <c r="D2660" s="42">
        <f>_xll.qlCalendarAdvance(Calendar,$D2659,B2660,"f",FALSE)</f>
        <v>58250</v>
      </c>
      <c r="E2660" s="177">
        <f>_xll.qlInterestRateIndexValueDate(IndexON,D2660)</f>
        <v>58250</v>
      </c>
      <c r="F2660" s="193">
        <f>IFERROR(_xll.qlIndexFixing(IndexON,D2660,TRUE,_xll.ohTrigger(RecalcTrigger,TriggerON)),NA())</f>
        <v>7.5490016509061064E-3</v>
      </c>
      <c r="H2660" s="42">
        <f>_xll.qlCalendarAdvance(Calendar,$H2659,B2660,"f",FALSE)</f>
        <v>58250</v>
      </c>
      <c r="I2660" s="177">
        <f>_xll.qlInterestRateIndexValueDate(Index1M,$H2660)</f>
        <v>58252</v>
      </c>
      <c r="J2660" s="182">
        <f>IFERROR(_xll.qlIndexFixing(Index1M,$H2660,TRUE,_xll.ohTrigger(RecalcTrigger,Trigger1M)),NA())</f>
        <v>7.5075338460062202E-3</v>
      </c>
      <c r="K2660" s="44">
        <f>IFERROR(_xll.qlIndexFixing(Index3M,H2660,TRUE,_xll.ohTrigger(RecalcTrigger,Trigger3M)),NA())</f>
        <v>7.7500010587004623E-3</v>
      </c>
      <c r="L2660" s="44">
        <f>IFERROR(_xll.qlIndexFixing(Index6M,$H2660,TRUE,_xll.ohTrigger(RecalcTrigger,Trigger6M)),NA())</f>
        <v>7.6919506656183334E-3</v>
      </c>
      <c r="M2660" s="183">
        <f>IFERROR(_xll.qlIndexFixing(Index1Y,$H2660,TRUE,_xll.ohTrigger(RecalcTrigger,Trigger1Y)),NA())</f>
        <v>7.9677681702604985E-3</v>
      </c>
      <c r="N2660" s="182">
        <f>IFERROR(_xll.qlIndexFixing(ONIndex1M,I2660,TRUE,_xll.ohTrigger(RecalcTrigger,Trigger1M)),NA())</f>
        <v>7.5149342676716913E-3</v>
      </c>
      <c r="O2660" s="44">
        <f>IFERROR(_xll.qlIndexFixing(ONIndex3M,I2660,TRUE,_xll.ohTrigger(RecalcTrigger,Trigger3M)),NA())</f>
        <v>7.7767948369800166E-3</v>
      </c>
      <c r="P2660" s="44">
        <f>IFERROR(_xll.qlIndexFixing(ONIndex6M,I2660,TRUE,_xll.ohTrigger(RecalcTrigger,Trigger6M)),NA())</f>
        <v>7.765237535544145E-3</v>
      </c>
      <c r="Q2660" s="183">
        <f>IFERROR(_xll.qlIndexFixing(ONIndex1Y,I2660,TRUE,_xll.ohTrigger(RecalcTrigger,Trigger1Y)),NA())</f>
        <v>8.070748218376167E-3</v>
      </c>
    </row>
    <row r="2661" spans="2:17" x14ac:dyDescent="0.2">
      <c r="B2661" s="39" t="s">
        <v>42</v>
      </c>
      <c r="D2661" s="42">
        <f>_xll.qlCalendarAdvance(Calendar,$D2660,B2661,"f",FALSE)</f>
        <v>58257</v>
      </c>
      <c r="E2661" s="177">
        <f>_xll.qlInterestRateIndexValueDate(IndexON,D2661)</f>
        <v>58257</v>
      </c>
      <c r="F2661" s="193">
        <f>IFERROR(_xll.qlIndexFixing(IndexON,D2661,TRUE,_xll.ohTrigger(RecalcTrigger,TriggerON)),NA())</f>
        <v>7.5431666490644034E-3</v>
      </c>
      <c r="H2661" s="42">
        <f>_xll.qlCalendarAdvance(Calendar,$H2660,B2661,"f",FALSE)</f>
        <v>58257</v>
      </c>
      <c r="I2661" s="177">
        <f>_xll.qlInterestRateIndexValueDate(Index1M,$H2661)</f>
        <v>58259</v>
      </c>
      <c r="J2661" s="182">
        <f>IFERROR(_xll.qlIndexFixing(Index1M,$H2661,TRUE,_xll.ohTrigger(RecalcTrigger,Trigger1M)),NA())</f>
        <v>7.501571783087857E-3</v>
      </c>
      <c r="K2661" s="44">
        <f>IFERROR(_xll.qlIndexFixing(Index3M,H2661,TRUE,_xll.ohTrigger(RecalcTrigger,Trigger3M)),NA())</f>
        <v>7.7442555317705861E-3</v>
      </c>
      <c r="L2661" s="44">
        <f>IFERROR(_xll.qlIndexFixing(Index6M,$H2661,TRUE,_xll.ohTrigger(RecalcTrigger,Trigger6M)),NA())</f>
        <v>7.6850554621344536E-3</v>
      </c>
      <c r="M2661" s="183">
        <f>IFERROR(_xll.qlIndexFixing(Index1Y,$H2661,TRUE,_xll.ohTrigger(RecalcTrigger,Trigger1Y)),NA())</f>
        <v>7.9627159332491398E-3</v>
      </c>
      <c r="N2661" s="182">
        <f>IFERROR(_xll.qlIndexFixing(ONIndex1M,I2661,TRUE,_xll.ohTrigger(RecalcTrigger,Trigger1M)),NA())</f>
        <v>7.5089286137774991E-3</v>
      </c>
      <c r="O2661" s="44">
        <f>IFERROR(_xll.qlIndexFixing(ONIndex3M,I2661,TRUE,_xll.ohTrigger(RecalcTrigger,Trigger3M)),NA())</f>
        <v>7.770892822742681E-3</v>
      </c>
      <c r="P2661" s="44">
        <f>IFERROR(_xll.qlIndexFixing(ONIndex6M,I2661,TRUE,_xll.ohTrigger(RecalcTrigger,Trigger6M)),NA())</f>
        <v>7.7580126810694594E-3</v>
      </c>
      <c r="Q2661" s="183">
        <f>IFERROR(_xll.qlIndexFixing(ONIndex1Y,I2661,TRUE,_xll.ohTrigger(RecalcTrigger,Trigger1Y)),NA())</f>
        <v>8.0649948101463309E-3</v>
      </c>
    </row>
    <row r="2662" spans="2:17" x14ac:dyDescent="0.2">
      <c r="B2662" s="39" t="s">
        <v>42</v>
      </c>
      <c r="D2662" s="42">
        <f>_xll.qlCalendarAdvance(Calendar,$D2661,B2662,"f",FALSE)</f>
        <v>58264</v>
      </c>
      <c r="E2662" s="177">
        <f>_xll.qlInterestRateIndexValueDate(IndexON,D2662)</f>
        <v>58264</v>
      </c>
      <c r="F2662" s="193">
        <f>IFERROR(_xll.qlIndexFixing(IndexON,D2662,TRUE,_xll.ohTrigger(RecalcTrigger,TriggerON)),NA())</f>
        <v>7.5373601986239436E-3</v>
      </c>
      <c r="H2662" s="42">
        <f>_xll.qlCalendarAdvance(Calendar,$H2661,B2662,"f",FALSE)</f>
        <v>58264</v>
      </c>
      <c r="I2662" s="177">
        <f>_xll.qlInterestRateIndexValueDate(Index1M,$H2662)</f>
        <v>58266</v>
      </c>
      <c r="J2662" s="182">
        <f>IFERROR(_xll.qlIndexFixing(Index1M,$H2662,TRUE,_xll.ohTrigger(RecalcTrigger,Trigger1M)),NA())</f>
        <v>7.4956386652433316E-3</v>
      </c>
      <c r="K2662" s="44">
        <f>IFERROR(_xll.qlIndexFixing(Index3M,H2662,TRUE,_xll.ohTrigger(RecalcTrigger,Trigger3M)),NA())</f>
        <v>7.7385384840657758E-3</v>
      </c>
      <c r="L2662" s="44">
        <f>IFERROR(_xll.qlIndexFixing(Index6M,$H2662,TRUE,_xll.ohTrigger(RecalcTrigger,Trigger6M)),NA())</f>
        <v>7.6781888749435645E-3</v>
      </c>
      <c r="M2662" s="183">
        <f>IFERROR(_xll.qlIndexFixing(Index1Y,$H2662,TRUE,_xll.ohTrigger(RecalcTrigger,Trigger1Y)),NA())</f>
        <v>7.9576933698480897E-3</v>
      </c>
      <c r="N2662" s="182">
        <f>IFERROR(_xll.qlIndexFixing(ONIndex1M,I2662,TRUE,_xll.ohTrigger(RecalcTrigger,Trigger1M)),NA())</f>
        <v>7.502951787703438E-3</v>
      </c>
      <c r="O2662" s="44">
        <f>IFERROR(_xll.qlIndexFixing(ONIndex3M,I2662,TRUE,_xll.ohTrigger(RecalcTrigger,Trigger3M)),NA())</f>
        <v>7.7650188924405228E-3</v>
      </c>
      <c r="P2662" s="44">
        <f>IFERROR(_xll.qlIndexFixing(ONIndex6M,I2662,TRUE,_xll.ohTrigger(RecalcTrigger,Trigger6M)),NA())</f>
        <v>7.7508155774363985E-3</v>
      </c>
      <c r="Q2662" s="183">
        <f>IFERROR(_xll.qlIndexFixing(ONIndex1Y,I2662,TRUE,_xll.ohTrigger(RecalcTrigger,Trigger1Y)),NA())</f>
        <v>8.0592694214232097E-3</v>
      </c>
    </row>
    <row r="2663" spans="2:17" x14ac:dyDescent="0.2">
      <c r="B2663" s="39" t="s">
        <v>42</v>
      </c>
      <c r="D2663" s="42">
        <f>_xll.qlCalendarAdvance(Calendar,$D2662,B2663,"f",FALSE)</f>
        <v>58271</v>
      </c>
      <c r="E2663" s="177">
        <f>_xll.qlInterestRateIndexValueDate(IndexON,D2663)</f>
        <v>58271</v>
      </c>
      <c r="F2663" s="193">
        <f>IFERROR(_xll.qlIndexFixing(IndexON,D2663,TRUE,_xll.ohTrigger(RecalcTrigger,TriggerON)),NA())</f>
        <v>7.5315823567390083E-3</v>
      </c>
      <c r="H2663" s="42">
        <f>_xll.qlCalendarAdvance(Calendar,$H2662,B2663,"f",FALSE)</f>
        <v>58271</v>
      </c>
      <c r="I2663" s="177">
        <f>_xll.qlInterestRateIndexValueDate(Index1M,$H2663)</f>
        <v>58273</v>
      </c>
      <c r="J2663" s="182">
        <f>IFERROR(_xll.qlIndexFixing(Index1M,$H2663,TRUE,_xll.ohTrigger(RecalcTrigger,Trigger1M)),NA())</f>
        <v>7.4897345506161339E-3</v>
      </c>
      <c r="K2663" s="44">
        <f>IFERROR(_xll.qlIndexFixing(Index3M,H2663,TRUE,_xll.ohTrigger(RecalcTrigger,Trigger3M)),NA())</f>
        <v>7.7328499714491711E-3</v>
      </c>
      <c r="L2663" s="44">
        <f>IFERROR(_xll.qlIndexFixing(Index6M,$H2663,TRUE,_xll.ohTrigger(RecalcTrigger,Trigger6M)),NA())</f>
        <v>7.671350961637448E-3</v>
      </c>
      <c r="M2663" s="183">
        <f>IFERROR(_xll.qlIndexFixing(Index1Y,$H2663,TRUE,_xll.ohTrigger(RecalcTrigger,Trigger1Y)),NA())</f>
        <v>7.9527005342359663E-3</v>
      </c>
      <c r="N2663" s="182">
        <f>IFERROR(_xll.qlIndexFixing(ONIndex1M,I2663,TRUE,_xll.ohTrigger(RecalcTrigger,Trigger1M)),NA())</f>
        <v>7.4970038476429579E-3</v>
      </c>
      <c r="O2663" s="44">
        <f>IFERROR(_xll.qlIndexFixing(ONIndex3M,I2663,TRUE,_xll.ohTrigger(RecalcTrigger,Trigger3M)),NA())</f>
        <v>7.7591731021886545E-3</v>
      </c>
      <c r="P2663" s="44">
        <f>IFERROR(_xll.qlIndexFixing(ONIndex6M,I2663,TRUE,_xll.ohTrigger(RecalcTrigger,Trigger6M)),NA())</f>
        <v>7.7436462818791796E-3</v>
      </c>
      <c r="Q2663" s="183">
        <f>IFERROR(_xll.qlIndexFixing(ONIndex1Y,I2663,TRUE,_xll.ohTrigger(RecalcTrigger,Trigger1Y)),NA())</f>
        <v>8.0535721065633226E-3</v>
      </c>
    </row>
    <row r="2664" spans="2:17" x14ac:dyDescent="0.2">
      <c r="B2664" s="39" t="s">
        <v>42</v>
      </c>
      <c r="D2664" s="42">
        <f>_xll.qlCalendarAdvance(Calendar,$D2663,B2664,"f",FALSE)</f>
        <v>58278</v>
      </c>
      <c r="E2664" s="177">
        <f>_xll.qlInterestRateIndexValueDate(IndexON,D2664)</f>
        <v>58278</v>
      </c>
      <c r="F2664" s="193">
        <f>IFERROR(_xll.qlIndexFixing(IndexON,D2664,TRUE,_xll.ohTrigger(RecalcTrigger,TriggerON)),NA())</f>
        <v>7.5258331808036871E-3</v>
      </c>
      <c r="H2664" s="42">
        <f>_xll.qlCalendarAdvance(Calendar,$H2663,B2664,"f",FALSE)</f>
        <v>58278</v>
      </c>
      <c r="I2664" s="177">
        <f>_xll.qlInterestRateIndexValueDate(Index1M,$H2664)</f>
        <v>58280</v>
      </c>
      <c r="J2664" s="182">
        <f>IFERROR(_xll.qlIndexFixing(Index1M,$H2664,TRUE,_xll.ohTrigger(RecalcTrigger,Trigger1M)),NA())</f>
        <v>7.4838594973497541E-3</v>
      </c>
      <c r="K2664" s="44">
        <f>IFERROR(_xll.qlIndexFixing(Index3M,H2664,TRUE,_xll.ohTrigger(RecalcTrigger,Trigger3M)),NA())</f>
        <v>7.7271900497830424E-3</v>
      </c>
      <c r="L2664" s="44">
        <f>IFERROR(_xll.qlIndexFixing(Index6M,$H2664,TRUE,_xll.ohTrigger(RecalcTrigger,Trigger6M)),NA())</f>
        <v>7.6645417798087432E-3</v>
      </c>
      <c r="M2664" s="183">
        <f>IFERROR(_xll.qlIndexFixing(Index1Y,$H2664,TRUE,_xll.ohTrigger(RecalcTrigger,Trigger1Y)),NA())</f>
        <v>7.9477374805948624E-3</v>
      </c>
      <c r="N2664" s="182">
        <f>IFERROR(_xll.qlIndexFixing(ONIndex1M,I2664,TRUE,_xll.ohTrigger(RecalcTrigger,Trigger1M)),NA())</f>
        <v>7.4910848516296369E-3</v>
      </c>
      <c r="O2664" s="44">
        <f>IFERROR(_xll.qlIndexFixing(ONIndex3M,I2664,TRUE,_xll.ohTrigger(RecalcTrigger,Trigger3M)),NA())</f>
        <v>7.7533555076225724E-3</v>
      </c>
      <c r="P2664" s="44">
        <f>IFERROR(_xll.qlIndexFixing(ONIndex6M,I2664,TRUE,_xll.ohTrigger(RecalcTrigger,Trigger6M)),NA())</f>
        <v>7.7365048521116364E-3</v>
      </c>
      <c r="Q2664" s="183">
        <f>IFERROR(_xll.qlIndexFixing(ONIndex1Y,I2664,TRUE,_xll.ohTrigger(RecalcTrigger,Trigger1Y)),NA())</f>
        <v>8.0479029196833807E-3</v>
      </c>
    </row>
    <row r="2665" spans="2:17" x14ac:dyDescent="0.2">
      <c r="B2665" s="39" t="s">
        <v>42</v>
      </c>
      <c r="D2665" s="42">
        <f>_xll.qlCalendarAdvance(Calendar,$D2664,B2665,"f",FALSE)</f>
        <v>58285</v>
      </c>
      <c r="E2665" s="177">
        <f>_xll.qlInterestRateIndexValueDate(IndexON,D2665)</f>
        <v>58285</v>
      </c>
      <c r="F2665" s="193">
        <f>IFERROR(_xll.qlIndexFixing(IndexON,D2665,TRUE,_xll.ohTrigger(RecalcTrigger,TriggerON)),NA())</f>
        <v>7.5201127278923252E-3</v>
      </c>
      <c r="H2665" s="42">
        <f>_xll.qlCalendarAdvance(Calendar,$H2664,B2665,"f",FALSE)</f>
        <v>58285</v>
      </c>
      <c r="I2665" s="177">
        <f>_xll.qlInterestRateIndexValueDate(Index1M,$H2665)</f>
        <v>58287</v>
      </c>
      <c r="J2665" s="182">
        <f>IFERROR(_xll.qlIndexFixing(Index1M,$H2665,TRUE,_xll.ohTrigger(RecalcTrigger,Trigger1M)),NA())</f>
        <v>7.479026247362794E-3</v>
      </c>
      <c r="K2665" s="44">
        <f>IFERROR(_xll.qlIndexFixing(Index3M,H2665,TRUE,_xll.ohTrigger(RecalcTrigger,Trigger3M)),NA())</f>
        <v>7.7215587749314002E-3</v>
      </c>
      <c r="L2665" s="44">
        <f>IFERROR(_xll.qlIndexFixing(Index6M,$H2665,TRUE,_xll.ohTrigger(RecalcTrigger,Trigger6M)),NA())</f>
        <v>7.6589406789447255E-3</v>
      </c>
      <c r="M2665" s="183">
        <f>IFERROR(_xll.qlIndexFixing(Index1Y,$H2665,TRUE,_xll.ohTrigger(RecalcTrigger,Trigger1Y)),NA())</f>
        <v>7.9435408237560658E-3</v>
      </c>
      <c r="N2665" s="182">
        <f>IFERROR(_xll.qlIndexFixing(ONIndex1M,I2665,TRUE,_xll.ohTrigger(RecalcTrigger,Trigger1M)),NA())</f>
        <v>7.485194857856925E-3</v>
      </c>
      <c r="O2665" s="44">
        <f>IFERROR(_xll.qlIndexFixing(ONIndex3M,I2665,TRUE,_xll.ohTrigger(RecalcTrigger,Trigger3M)),NA())</f>
        <v>7.747566164777453E-3</v>
      </c>
      <c r="P2665" s="44">
        <f>IFERROR(_xll.qlIndexFixing(ONIndex6M,I2665,TRUE,_xll.ohTrigger(RecalcTrigger,Trigger6M)),NA())</f>
        <v>7.7293913458476027E-3</v>
      </c>
      <c r="Q2665" s="183">
        <f>IFERROR(_xll.qlIndexFixing(ONIndex1Y,I2665,TRUE,_xll.ohTrigger(RecalcTrigger,Trigger1Y)),NA())</f>
        <v>8.0422619148201591E-3</v>
      </c>
    </row>
    <row r="2666" spans="2:17" x14ac:dyDescent="0.2">
      <c r="B2666" s="39" t="s">
        <v>42</v>
      </c>
      <c r="D2666" s="42">
        <f>_xll.qlCalendarAdvance(Calendar,$D2665,B2666,"f",FALSE)</f>
        <v>58292</v>
      </c>
      <c r="E2666" s="177">
        <f>_xll.qlInterestRateIndexValueDate(IndexON,D2666)</f>
        <v>58292</v>
      </c>
      <c r="F2666" s="193">
        <f>IFERROR(_xll.qlIndexFixing(IndexON,D2666,TRUE,_xll.ohTrigger(RecalcTrigger,TriggerON)),NA())</f>
        <v>7.5144210555588842E-3</v>
      </c>
      <c r="H2666" s="42">
        <f>_xll.qlCalendarAdvance(Calendar,$H2665,B2666,"f",FALSE)</f>
        <v>58292</v>
      </c>
      <c r="I2666" s="177">
        <f>_xll.qlInterestRateIndexValueDate(Index1M,$H2666)</f>
        <v>58294</v>
      </c>
      <c r="J2666" s="182">
        <f>IFERROR(_xll.qlIndexFixing(Index1M,$H2666,TRUE,_xll.ohTrigger(RecalcTrigger,Trigger1M)),NA())</f>
        <v>7.472196807450926E-3</v>
      </c>
      <c r="K2666" s="44">
        <f>IFERROR(_xll.qlIndexFixing(Index3M,H2666,TRUE,_xll.ohTrigger(RecalcTrigger,Trigger3M)),NA())</f>
        <v>7.7159562027634661E-3</v>
      </c>
      <c r="L2666" s="44">
        <f>IFERROR(_xll.qlIndexFixing(Index6M,$H2666,TRUE,_xll.ohTrigger(RecalcTrigger,Trigger6M)),NA())</f>
        <v>7.6510098409554219E-3</v>
      </c>
      <c r="M2666" s="183">
        <f>IFERROR(_xll.qlIndexFixing(Index1Y,$H2666,TRUE,_xll.ohTrigger(RecalcTrigger,Trigger1Y)),NA())</f>
        <v>7.9379009359551739E-3</v>
      </c>
      <c r="N2666" s="182">
        <f>IFERROR(_xll.qlIndexFixing(ONIndex1M,I2666,TRUE,_xll.ohTrigger(RecalcTrigger,Trigger1M)),NA())</f>
        <v>7.4793339245982082E-3</v>
      </c>
      <c r="O2666" s="44">
        <f>IFERROR(_xll.qlIndexFixing(ONIndex3M,I2666,TRUE,_xll.ohTrigger(RecalcTrigger,Trigger3M)),NA())</f>
        <v>7.7418051295286006E-3</v>
      </c>
      <c r="P2666" s="44">
        <f>IFERROR(_xll.qlIndexFixing(ONIndex6M,I2666,TRUE,_xll.ohTrigger(RecalcTrigger,Trigger6M)),NA())</f>
        <v>7.7223058208009121E-3</v>
      </c>
      <c r="Q2666" s="183">
        <f>IFERROR(_xll.qlIndexFixing(ONIndex1Y,I2666,TRUE,_xll.ohTrigger(RecalcTrigger,Trigger1Y)),NA())</f>
        <v>8.0366491464101131E-3</v>
      </c>
    </row>
    <row r="2667" spans="2:17" x14ac:dyDescent="0.2">
      <c r="B2667" s="39" t="s">
        <v>42</v>
      </c>
      <c r="D2667" s="42">
        <f>_xll.qlCalendarAdvance(Calendar,$D2666,B2667,"f",FALSE)</f>
        <v>58299</v>
      </c>
      <c r="E2667" s="177">
        <f>_xll.qlInterestRateIndexValueDate(IndexON,D2667)</f>
        <v>58299</v>
      </c>
      <c r="F2667" s="193">
        <f>IFERROR(_xll.qlIndexFixing(IndexON,D2667,TRUE,_xll.ohTrigger(RecalcTrigger,TriggerON)),NA())</f>
        <v>7.5087582207977732E-3</v>
      </c>
      <c r="H2667" s="42">
        <f>_xll.qlCalendarAdvance(Calendar,$H2666,B2667,"f",FALSE)</f>
        <v>58299</v>
      </c>
      <c r="I2667" s="177">
        <f>_xll.qlInterestRateIndexValueDate(Index1M,$H2667)</f>
        <v>58301</v>
      </c>
      <c r="J2667" s="182">
        <f>IFERROR(_xll.qlIndexFixing(Index1M,$H2667,TRUE,_xll.ohTrigger(RecalcTrigger,Trigger1M)),NA())</f>
        <v>7.4664092871054577E-3</v>
      </c>
      <c r="K2667" s="44">
        <f>IFERROR(_xll.qlIndexFixing(Index3M,H2667,TRUE,_xll.ohTrigger(RecalcTrigger,Trigger3M)),NA())</f>
        <v>7.7103823891397725E-3</v>
      </c>
      <c r="L2667" s="44">
        <f>IFERROR(_xll.qlIndexFixing(Index6M,$H2667,TRUE,_xll.ohTrigger(RecalcTrigger,Trigger6M)),NA())</f>
        <v>7.6442871991178043E-3</v>
      </c>
      <c r="M2667" s="183">
        <f>IFERROR(_xll.qlIndexFixing(Index1Y,$H2667,TRUE,_xll.ohTrigger(RecalcTrigger,Trigger1Y)),NA())</f>
        <v>7.9330275533268588E-3</v>
      </c>
      <c r="N2667" s="182">
        <f>IFERROR(_xll.qlIndexFixing(ONIndex1M,I2667,TRUE,_xll.ohTrigger(RecalcTrigger,Trigger1M)),NA())</f>
        <v>7.4735021098870646E-3</v>
      </c>
      <c r="O2667" s="44">
        <f>IFERROR(_xll.qlIndexFixing(ONIndex3M,I2667,TRUE,_xll.ohTrigger(RecalcTrigger,Trigger3M)),NA())</f>
        <v>7.7360724575914475E-3</v>
      </c>
      <c r="P2667" s="44">
        <f>IFERROR(_xll.qlIndexFixing(ONIndex6M,I2667,TRUE,_xll.ohTrigger(RecalcTrigger,Trigger6M)),NA())</f>
        <v>7.7152483346853984E-3</v>
      </c>
      <c r="Q2667" s="183">
        <f>IFERROR(_xll.qlIndexFixing(ONIndex1Y,I2667,TRUE,_xll.ohTrigger(RecalcTrigger,Trigger1Y)),NA())</f>
        <v>8.0310646686498899E-3</v>
      </c>
    </row>
    <row r="2668" spans="2:17" x14ac:dyDescent="0.2">
      <c r="B2668" s="39" t="s">
        <v>42</v>
      </c>
      <c r="D2668" s="42">
        <f>_xll.qlCalendarAdvance(Calendar,$D2667,B2668,"f",FALSE)</f>
        <v>58306</v>
      </c>
      <c r="E2668" s="177">
        <f>_xll.qlInterestRateIndexValueDate(IndexON,D2668)</f>
        <v>58306</v>
      </c>
      <c r="F2668" s="193">
        <f>IFERROR(_xll.qlIndexFixing(IndexON,D2668,TRUE,_xll.ohTrigger(RecalcTrigger,TriggerON)),NA())</f>
        <v>7.5031242810830179E-3</v>
      </c>
      <c r="H2668" s="42">
        <f>_xll.qlCalendarAdvance(Calendar,$H2667,B2668,"f",FALSE)</f>
        <v>58306</v>
      </c>
      <c r="I2668" s="177">
        <f>_xll.qlInterestRateIndexValueDate(Index1M,$H2668)</f>
        <v>58308</v>
      </c>
      <c r="J2668" s="182">
        <f>IFERROR(_xll.qlIndexFixing(Index1M,$H2668,TRUE,_xll.ohTrigger(RecalcTrigger,Trigger1M)),NA())</f>
        <v>7.4606510606797793E-3</v>
      </c>
      <c r="K2668" s="44">
        <f>IFERROR(_xll.qlIndexFixing(Index3M,H2668,TRUE,_xll.ohTrigger(RecalcTrigger,Trigger3M)),NA())</f>
        <v>7.7048373899260688E-3</v>
      </c>
      <c r="L2668" s="44">
        <f>IFERROR(_xll.qlIndexFixing(Index6M,$H2668,TRUE,_xll.ohTrigger(RecalcTrigger,Trigger6M)),NA())</f>
        <v>7.6375935191315986E-3</v>
      </c>
      <c r="M2668" s="183">
        <f>IFERROR(_xll.qlIndexFixing(Index1Y,$H2668,TRUE,_xll.ohTrigger(RecalcTrigger,Trigger1Y)),NA())</f>
        <v>7.9281841694092327E-3</v>
      </c>
      <c r="N2668" s="182">
        <f>IFERROR(_xll.qlIndexFixing(ONIndex1M,I2668,TRUE,_xll.ohTrigger(RecalcTrigger,Trigger1M)),NA())</f>
        <v>7.4676994717570722E-3</v>
      </c>
      <c r="O2668" s="44">
        <f>IFERROR(_xll.qlIndexFixing(ONIndex3M,I2668,TRUE,_xll.ohTrigger(RecalcTrigger,Trigger3M)),NA())</f>
        <v>7.7303682050811062E-3</v>
      </c>
      <c r="P2668" s="44">
        <f>IFERROR(_xll.qlIndexFixing(ONIndex6M,I2668,TRUE,_xll.ohTrigger(RecalcTrigger,Trigger6M)),NA())</f>
        <v>7.7082189449750871E-3</v>
      </c>
      <c r="Q2668" s="183">
        <f>IFERROR(_xll.qlIndexFixing(ONIndex1Y,I2668,TRUE,_xll.ohTrigger(RecalcTrigger,Trigger1Y)),NA())</f>
        <v>8.0255085354163924E-3</v>
      </c>
    </row>
    <row r="2669" spans="2:17" x14ac:dyDescent="0.2">
      <c r="B2669" s="39" t="s">
        <v>42</v>
      </c>
      <c r="D2669" s="42">
        <f>_xll.qlCalendarAdvance(Calendar,$D2668,B2669,"f",FALSE)</f>
        <v>58313</v>
      </c>
      <c r="E2669" s="177">
        <f>_xll.qlInterestRateIndexValueDate(IndexON,D2669)</f>
        <v>58313</v>
      </c>
      <c r="F2669" s="193">
        <f>IFERROR(_xll.qlIndexFixing(IndexON,D2669,TRUE,_xll.ohTrigger(RecalcTrigger,TriggerON)),NA())</f>
        <v>7.4975192936488355E-3</v>
      </c>
      <c r="H2669" s="42">
        <f>_xll.qlCalendarAdvance(Calendar,$H2668,B2669,"f",FALSE)</f>
        <v>58313</v>
      </c>
      <c r="I2669" s="177">
        <f>_xll.qlInterestRateIndexValueDate(Index1M,$H2669)</f>
        <v>58315</v>
      </c>
      <c r="J2669" s="182">
        <f>IFERROR(_xll.qlIndexFixing(Index1M,$H2669,TRUE,_xll.ohTrigger(RecalcTrigger,Trigger1M)),NA())</f>
        <v>7.4549221863198789E-3</v>
      </c>
      <c r="K2669" s="44">
        <f>IFERROR(_xll.qlIndexFixing(Index3M,H2669,TRUE,_xll.ohTrigger(RecalcTrigger,Trigger3M)),NA())</f>
        <v>7.6993212609898368E-3</v>
      </c>
      <c r="L2669" s="44">
        <f>IFERROR(_xll.qlIndexFixing(Index6M,$H2669,TRUE,_xll.ohTrigger(RecalcTrigger,Trigger6M)),NA())</f>
        <v>7.6320848215126226E-3</v>
      </c>
      <c r="M2669" s="183">
        <f>IFERROR(_xll.qlIndexFixing(Index1Y,$H2669,TRUE,_xll.ohTrigger(RecalcTrigger,Trigger1Y)),NA())</f>
        <v>7.923370838390691E-3</v>
      </c>
      <c r="N2669" s="182">
        <f>IFERROR(_xll.qlIndexFixing(ONIndex1M,I2669,TRUE,_xll.ohTrigger(RecalcTrigger,Trigger1M)),NA())</f>
        <v>7.4619260685615529E-3</v>
      </c>
      <c r="O2669" s="44">
        <f>IFERROR(_xll.qlIndexFixing(ONIndex3M,I2669,TRUE,_xll.ohTrigger(RecalcTrigger,Trigger3M)),NA())</f>
        <v>7.724692427553137E-3</v>
      </c>
      <c r="P2669" s="44">
        <f>IFERROR(_xll.qlIndexFixing(ONIndex6M,I2669,TRUE,_xll.ohTrigger(RecalcTrigger,Trigger6M)),NA())</f>
        <v>7.701217709543684E-3</v>
      </c>
      <c r="Q2669" s="183">
        <f>IFERROR(_xll.qlIndexFixing(ONIndex1Y,I2669,TRUE,_xll.ohTrigger(RecalcTrigger,Trigger1Y)),NA())</f>
        <v>8.0199808013059481E-3</v>
      </c>
    </row>
    <row r="2670" spans="2:17" x14ac:dyDescent="0.2">
      <c r="B2670" s="39" t="s">
        <v>42</v>
      </c>
      <c r="D2670" s="42">
        <f>_xll.qlCalendarAdvance(Calendar,$D2669,B2670,"f",FALSE)</f>
        <v>58320</v>
      </c>
      <c r="E2670" s="177">
        <f>_xll.qlInterestRateIndexValueDate(IndexON,D2670)</f>
        <v>58320</v>
      </c>
      <c r="F2670" s="193">
        <f>IFERROR(_xll.qlIndexFixing(IndexON,D2670,TRUE,_xll.ohTrigger(RecalcTrigger,TriggerON)),NA())</f>
        <v>7.4919433158893156E-3</v>
      </c>
      <c r="H2670" s="42">
        <f>_xll.qlCalendarAdvance(Calendar,$H2669,B2670,"f",FALSE)</f>
        <v>58320</v>
      </c>
      <c r="I2670" s="177">
        <f>_xll.qlInterestRateIndexValueDate(Index1M,$H2670)</f>
        <v>58322</v>
      </c>
      <c r="J2670" s="182">
        <f>IFERROR(_xll.qlIndexFixing(Index1M,$H2670,TRUE,_xll.ohTrigger(RecalcTrigger,Trigger1M)),NA())</f>
        <v>7.4492227221692464E-3</v>
      </c>
      <c r="K2670" s="44">
        <f>IFERROR(_xll.qlIndexFixing(Index3M,H2670,TRUE,_xll.ohTrigger(RecalcTrigger,Trigger3M)),NA())</f>
        <v>7.6941383634014145E-3</v>
      </c>
      <c r="L2670" s="44">
        <f>IFERROR(_xll.qlIndexFixing(Index6M,$H2670,TRUE,_xll.ohTrigger(RecalcTrigger,Trigger6M)),NA())</f>
        <v>7.6258270984863969E-3</v>
      </c>
      <c r="M2670" s="183">
        <f>IFERROR(_xll.qlIndexFixing(Index1Y,$H2670,TRUE,_xll.ohTrigger(RecalcTrigger,Trigger1Y)),NA())</f>
        <v>7.9185876144628811E-3</v>
      </c>
      <c r="N2670" s="182">
        <f>IFERROR(_xll.qlIndexFixing(ONIndex1M,I2670,TRUE,_xll.ohTrigger(RecalcTrigger,Trigger1M)),NA())</f>
        <v>7.456181958414021E-3</v>
      </c>
      <c r="O2670" s="44">
        <f>IFERROR(_xll.qlIndexFixing(ONIndex3M,I2670,TRUE,_xll.ohTrigger(RecalcTrigger,Trigger3M)),NA())</f>
        <v>7.7190451812825245E-3</v>
      </c>
      <c r="P2670" s="44">
        <f>IFERROR(_xll.qlIndexFixing(ONIndex6M,I2670,TRUE,_xll.ohTrigger(RecalcTrigger,Trigger6M)),NA())</f>
        <v>7.6942446858652147E-3</v>
      </c>
      <c r="Q2670" s="183">
        <f>IFERROR(_xll.qlIndexFixing(ONIndex1Y,I2670,TRUE,_xll.ohTrigger(RecalcTrigger,Trigger1Y)),NA())</f>
        <v>8.01448152019546E-3</v>
      </c>
    </row>
    <row r="2671" spans="2:17" x14ac:dyDescent="0.2">
      <c r="B2671" s="39" t="s">
        <v>42</v>
      </c>
      <c r="D2671" s="42">
        <f>_xll.qlCalendarAdvance(Calendar,$D2670,B2671,"f",FALSE)</f>
        <v>58327</v>
      </c>
      <c r="E2671" s="177">
        <f>_xll.qlInterestRateIndexValueDate(IndexON,D2671)</f>
        <v>58327</v>
      </c>
      <c r="F2671" s="193">
        <f>IFERROR(_xll.qlIndexFixing(IndexON,D2671,TRUE,_xll.ohTrigger(RecalcTrigger,TriggerON)),NA())</f>
        <v>7.4863964048788034E-3</v>
      </c>
      <c r="H2671" s="42">
        <f>_xll.qlCalendarAdvance(Calendar,$H2670,B2671,"f",FALSE)</f>
        <v>58327</v>
      </c>
      <c r="I2671" s="177">
        <f>_xll.qlInterestRateIndexValueDate(Index1M,$H2671)</f>
        <v>58329</v>
      </c>
      <c r="J2671" s="182">
        <f>IFERROR(_xll.qlIndexFixing(Index1M,$H2671,TRUE,_xll.ohTrigger(RecalcTrigger,Trigger1M)),NA())</f>
        <v>7.4435527263638779E-3</v>
      </c>
      <c r="K2671" s="44">
        <f>IFERROR(_xll.qlIndexFixing(Index3M,H2671,TRUE,_xll.ohTrigger(RecalcTrigger,Trigger3M)),NA())</f>
        <v>7.6886781784572308E-3</v>
      </c>
      <c r="L2671" s="44">
        <f>IFERROR(_xll.qlIndexFixing(Index6M,$H2671,TRUE,_xll.ohTrigger(RecalcTrigger,Trigger6M)),NA())</f>
        <v>7.6192128063662318E-3</v>
      </c>
      <c r="M2671" s="183">
        <f>IFERROR(_xll.qlIndexFixing(Index1Y,$H2671,TRUE,_xll.ohTrigger(RecalcTrigger,Trigger1Y)),NA())</f>
        <v>7.913834551817673E-3</v>
      </c>
      <c r="N2671" s="182">
        <f>IFERROR(_xll.qlIndexFixing(ONIndex1M,I2671,TRUE,_xll.ohTrigger(RecalcTrigger,Trigger1M)),NA())</f>
        <v>7.4504671993480542E-3</v>
      </c>
      <c r="O2671" s="44">
        <f>IFERROR(_xll.qlIndexFixing(ONIndex3M,I2671,TRUE,_xll.ohTrigger(RecalcTrigger,Trigger3M)),NA())</f>
        <v>7.7134265219847009E-3</v>
      </c>
      <c r="P2671" s="44">
        <f>IFERROR(_xll.qlIndexFixing(ONIndex6M,I2671,TRUE,_xll.ohTrigger(RecalcTrigger,Trigger6M)),NA())</f>
        <v>7.6872999318933211E-3</v>
      </c>
      <c r="Q2671" s="183">
        <f>IFERROR(_xll.qlIndexFixing(ONIndex1Y,I2671,TRUE,_xll.ohTrigger(RecalcTrigger,Trigger1Y)),NA())</f>
        <v>8.0090107463615112E-3</v>
      </c>
    </row>
    <row r="2672" spans="2:17" x14ac:dyDescent="0.2">
      <c r="B2672" s="39" t="s">
        <v>42</v>
      </c>
      <c r="D2672" s="42">
        <f>_xll.qlCalendarAdvance(Calendar,$D2671,B2672,"f",FALSE)</f>
        <v>58334</v>
      </c>
      <c r="E2672" s="177">
        <f>_xll.qlInterestRateIndexValueDate(IndexON,D2672)</f>
        <v>58334</v>
      </c>
      <c r="F2672" s="193">
        <f>IFERROR(_xll.qlIndexFixing(IndexON,D2672,TRUE,_xll.ohTrigger(RecalcTrigger,TriggerON)),NA())</f>
        <v>7.4808786180113884E-3</v>
      </c>
      <c r="H2672" s="42">
        <f>_xll.qlCalendarAdvance(Calendar,$H2671,B2672,"f",FALSE)</f>
        <v>58334</v>
      </c>
      <c r="I2672" s="177">
        <f>_xll.qlInterestRateIndexValueDate(Index1M,$H2672)</f>
        <v>58336</v>
      </c>
      <c r="J2672" s="182">
        <f>IFERROR(_xll.qlIndexFixing(Index1M,$H2672,TRUE,_xll.ohTrigger(RecalcTrigger,Trigger1M)),NA())</f>
        <v>7.4379122570497613E-3</v>
      </c>
      <c r="K2672" s="44">
        <f>IFERROR(_xll.qlIndexFixing(Index3M,H2672,TRUE,_xll.ohTrigger(RecalcTrigger,Trigger3M)),NA())</f>
        <v>7.6832470266959378E-3</v>
      </c>
      <c r="L2672" s="44">
        <f>IFERROR(_xll.qlIndexFixing(Index6M,$H2672,TRUE,_xll.ohTrigger(RecalcTrigger,Trigger6M)),NA())</f>
        <v>7.6126276870763726E-3</v>
      </c>
      <c r="M2672" s="183">
        <f>IFERROR(_xll.qlIndexFixing(Index1Y,$H2672,TRUE,_xll.ohTrigger(RecalcTrigger,Trigger1Y)),NA())</f>
        <v>7.9091117046493249E-3</v>
      </c>
      <c r="N2672" s="182">
        <f>IFERROR(_xll.qlIndexFixing(ONIndex1M,I2672,TRUE,_xll.ohTrigger(RecalcTrigger,Trigger1M)),NA())</f>
        <v>7.4447818496370388E-3</v>
      </c>
      <c r="O2672" s="44">
        <f>IFERROR(_xll.qlIndexFixing(ONIndex3M,I2672,TRUE,_xll.ohTrigger(RecalcTrigger,Trigger3M)),NA())</f>
        <v>7.7078365053750986E-3</v>
      </c>
      <c r="P2672" s="44">
        <f>IFERROR(_xll.qlIndexFixing(ONIndex6M,I2672,TRUE,_xll.ohTrigger(RecalcTrigger,Trigger6M)),NA())</f>
        <v>7.6803835048622204E-3</v>
      </c>
      <c r="Q2672" s="183">
        <f>IFERROR(_xll.qlIndexFixing(ONIndex1Y,I2672,TRUE,_xll.ohTrigger(RecalcTrigger,Trigger1Y)),NA())</f>
        <v>8.0035685341606211E-3</v>
      </c>
    </row>
    <row r="2673" spans="2:17" x14ac:dyDescent="0.2">
      <c r="B2673" s="39" t="s">
        <v>42</v>
      </c>
      <c r="D2673" s="42">
        <f>_xll.qlCalendarAdvance(Calendar,$D2672,B2673,"f",FALSE)</f>
        <v>58341</v>
      </c>
      <c r="E2673" s="177">
        <f>_xll.qlInterestRateIndexValueDate(IndexON,D2673)</f>
        <v>58341</v>
      </c>
      <c r="F2673" s="193">
        <f>IFERROR(_xll.qlIndexFixing(IndexON,D2673,TRUE,_xll.ohTrigger(RecalcTrigger,TriggerON)),NA())</f>
        <v>7.475390012601224E-3</v>
      </c>
      <c r="H2673" s="42">
        <f>_xll.qlCalendarAdvance(Calendar,$H2672,B2673,"f",FALSE)</f>
        <v>58341</v>
      </c>
      <c r="I2673" s="177">
        <f>_xll.qlInterestRateIndexValueDate(Index1M,$H2673)</f>
        <v>58343</v>
      </c>
      <c r="J2673" s="182">
        <f>IFERROR(_xll.qlIndexFixing(Index1M,$H2673,TRUE,_xll.ohTrigger(RecalcTrigger,Trigger1M)),NA())</f>
        <v>7.4323013723678888E-3</v>
      </c>
      <c r="K2673" s="44">
        <f>IFERROR(_xll.qlIndexFixing(Index3M,H2673,TRUE,_xll.ohTrigger(RecalcTrigger,Trigger3M)),NA())</f>
        <v>7.676652476558226E-3</v>
      </c>
      <c r="L2673" s="44">
        <f>IFERROR(_xll.qlIndexFixing(Index6M,$H2673,TRUE,_xll.ohTrigger(RecalcTrigger,Trigger6M)),NA())</f>
        <v>7.6060717982147016E-3</v>
      </c>
      <c r="M2673" s="183">
        <f>IFERROR(_xll.qlIndexFixing(Index1Y,$H2673,TRUE,_xll.ohTrigger(RecalcTrigger,Trigger1Y)),NA())</f>
        <v>7.9044191271540488E-3</v>
      </c>
      <c r="N2673" s="182">
        <f>IFERROR(_xll.qlIndexFixing(ONIndex1M,I2673,TRUE,_xll.ohTrigger(RecalcTrigger,Trigger1M)),NA())</f>
        <v>7.4391259673944887E-3</v>
      </c>
      <c r="O2673" s="44">
        <f>IFERROR(_xll.qlIndexFixing(ONIndex3M,I2673,TRUE,_xll.ohTrigger(RecalcTrigger,Trigger3M)),NA())</f>
        <v>7.7022751874089579E-3</v>
      </c>
      <c r="P2673" s="44">
        <f>IFERROR(_xll.qlIndexFixing(ONIndex6M,I2673,TRUE,_xll.ohTrigger(RecalcTrigger,Trigger6M)),NA())</f>
        <v>7.6734954628854268E-3</v>
      </c>
      <c r="Q2673" s="183">
        <f>IFERROR(_xll.qlIndexFixing(ONIndex1Y,I2673,TRUE,_xll.ohTrigger(RecalcTrigger,Trigger1Y)),NA())</f>
        <v>7.9981549375496286E-3</v>
      </c>
    </row>
    <row r="2674" spans="2:17" x14ac:dyDescent="0.2">
      <c r="B2674" s="39" t="s">
        <v>42</v>
      </c>
      <c r="D2674" s="42">
        <f>_xll.qlCalendarAdvance(Calendar,$D2673,B2674,"f",FALSE)</f>
        <v>58348</v>
      </c>
      <c r="E2674" s="177">
        <f>_xll.qlInterestRateIndexValueDate(IndexON,D2674)</f>
        <v>58348</v>
      </c>
      <c r="F2674" s="193">
        <f>IFERROR(_xll.qlIndexFixing(IndexON,D2674,TRUE,_xll.ohTrigger(RecalcTrigger,TriggerON)),NA())</f>
        <v>7.4699306459624637E-3</v>
      </c>
      <c r="H2674" s="42">
        <f>_xll.qlCalendarAdvance(Calendar,$H2673,B2674,"f",FALSE)</f>
        <v>58348</v>
      </c>
      <c r="I2674" s="177">
        <f>_xll.qlInterestRateIndexValueDate(Index1M,$H2674)</f>
        <v>58350</v>
      </c>
      <c r="J2674" s="182">
        <f>IFERROR(_xll.qlIndexFixing(Index1M,$H2674,TRUE,_xll.ohTrigger(RecalcTrigger,Trigger1M)),NA())</f>
        <v>7.4267201304592523E-3</v>
      </c>
      <c r="K2674" s="44">
        <f>IFERROR(_xll.qlIndexFixing(Index3M,H2674,TRUE,_xll.ohTrigger(RecalcTrigger,Trigger3M)),NA())</f>
        <v>7.6721756257606185E-3</v>
      </c>
      <c r="L2674" s="44">
        <f>IFERROR(_xll.qlIndexFixing(Index6M,$H2674,TRUE,_xll.ohTrigger(RecalcTrigger,Trigger6M)),NA())</f>
        <v>7.5991693376689425E-3</v>
      </c>
      <c r="M2674" s="183">
        <f>IFERROR(_xll.qlIndexFixing(Index1Y,$H2674,TRUE,_xll.ohTrigger(RecalcTrigger,Trigger1Y)),NA())</f>
        <v>7.8997568735293625E-3</v>
      </c>
      <c r="N2674" s="182">
        <f>IFERROR(_xll.qlIndexFixing(ONIndex1M,I2674,TRUE,_xll.ohTrigger(RecalcTrigger,Trigger1M)),NA())</f>
        <v>7.4334996106539819E-3</v>
      </c>
      <c r="O2674" s="44">
        <f>IFERROR(_xll.qlIndexFixing(ONIndex3M,I2674,TRUE,_xll.ohTrigger(RecalcTrigger,Trigger3M)),NA())</f>
        <v>7.6967426241214554E-3</v>
      </c>
      <c r="P2674" s="44">
        <f>IFERROR(_xll.qlIndexFixing(ONIndex6M,I2674,TRUE,_xll.ohTrigger(RecalcTrigger,Trigger6M)),NA())</f>
        <v>7.6666358632770937E-3</v>
      </c>
      <c r="Q2674" s="183">
        <f>IFERROR(_xll.qlIndexFixing(ONIndex1Y,I2674,TRUE,_xll.ohTrigger(RecalcTrigger,Trigger1Y)),NA())</f>
        <v>7.992770010885053E-3</v>
      </c>
    </row>
    <row r="2675" spans="2:17" x14ac:dyDescent="0.2">
      <c r="B2675" s="39" t="s">
        <v>42</v>
      </c>
      <c r="D2675" s="42">
        <f>_xll.qlCalendarAdvance(Calendar,$D2674,B2675,"f",FALSE)</f>
        <v>58355</v>
      </c>
      <c r="E2675" s="177">
        <f>_xll.qlInterestRateIndexValueDate(IndexON,D2675)</f>
        <v>58355</v>
      </c>
      <c r="F2675" s="193">
        <f>IFERROR(_xll.qlIndexFixing(IndexON,D2675,TRUE,_xll.ohTrigger(RecalcTrigger,TriggerON)),NA())</f>
        <v>7.4645005752493887E-3</v>
      </c>
      <c r="H2675" s="42">
        <f>_xll.qlCalendarAdvance(Calendar,$H2674,B2675,"f",FALSE)</f>
        <v>58355</v>
      </c>
      <c r="I2675" s="177">
        <f>_xll.qlInterestRateIndexValueDate(Index1M,$H2675)</f>
        <v>58357</v>
      </c>
      <c r="J2675" s="182">
        <f>IFERROR(_xll.qlIndexFixing(Index1M,$H2675,TRUE,_xll.ohTrigger(RecalcTrigger,Trigger1M)),NA())</f>
        <v>7.4211685894698398E-3</v>
      </c>
      <c r="K2675" s="44">
        <f>IFERROR(_xll.qlIndexFixing(Index3M,H2675,TRUE,_xll.ohTrigger(RecalcTrigger,Trigger3M)),NA())</f>
        <v>7.6668338916733841E-3</v>
      </c>
      <c r="L2675" s="44">
        <f>IFERROR(_xll.qlIndexFixing(Index6M,$H2675,TRUE,_xll.ohTrigger(RecalcTrigger,Trigger6M)),NA())</f>
        <v>7.5926740619344114E-3</v>
      </c>
      <c r="M2675" s="183">
        <f>IFERROR(_xll.qlIndexFixing(Index1Y,$H2675,TRUE,_xll.ohTrigger(RecalcTrigger,Trigger1Y)),NA())</f>
        <v>7.8951249979745172E-3</v>
      </c>
      <c r="N2675" s="182">
        <f>IFERROR(_xll.qlIndexFixing(ONIndex1M,I2675,TRUE,_xll.ohTrigger(RecalcTrigger,Trigger1M)),NA())</f>
        <v>7.4279028376889045E-3</v>
      </c>
      <c r="O2675" s="44">
        <f>IFERROR(_xll.qlIndexFixing(ONIndex3M,I2675,TRUE,_xll.ohTrigger(RecalcTrigger,Trigger3M)),NA())</f>
        <v>7.6912388713079594E-3</v>
      </c>
      <c r="P2675" s="44">
        <f>IFERROR(_xll.qlIndexFixing(ONIndex6M,I2675,TRUE,_xll.ohTrigger(RecalcTrigger,Trigger6M)),NA())</f>
        <v>7.6598047639908629E-3</v>
      </c>
      <c r="Q2675" s="183">
        <f>IFERROR(_xll.qlIndexFixing(ONIndex1Y,I2675,TRUE,_xll.ohTrigger(RecalcTrigger,Trigger1Y)),NA())</f>
        <v>7.9874138083635415E-3</v>
      </c>
    </row>
    <row r="2676" spans="2:17" x14ac:dyDescent="0.2">
      <c r="B2676" s="39" t="s">
        <v>42</v>
      </c>
      <c r="D2676" s="42">
        <f>_xll.qlCalendarAdvance(Calendar,$D2675,B2676,"f",FALSE)</f>
        <v>58362</v>
      </c>
      <c r="E2676" s="177">
        <f>_xll.qlInterestRateIndexValueDate(IndexON,D2676)</f>
        <v>58362</v>
      </c>
      <c r="F2676" s="193">
        <f>IFERROR(_xll.qlIndexFixing(IndexON,D2676,TRUE,_xll.ohTrigger(RecalcTrigger,TriggerON)),NA())</f>
        <v>7.4590998578560885E-3</v>
      </c>
      <c r="H2676" s="42">
        <f>_xll.qlCalendarAdvance(Calendar,$H2675,B2676,"f",FALSE)</f>
        <v>58362</v>
      </c>
      <c r="I2676" s="177">
        <f>_xll.qlInterestRateIndexValueDate(Index1M,$H2676)</f>
        <v>58364</v>
      </c>
      <c r="J2676" s="182">
        <f>IFERROR(_xll.qlIndexFixing(Index1M,$H2676,TRUE,_xll.ohTrigger(RecalcTrigger,Trigger1M)),NA())</f>
        <v>7.4156468075381454E-3</v>
      </c>
      <c r="K2676" s="44">
        <f>IFERROR(_xll.qlIndexFixing(Index3M,H2676,TRUE,_xll.ohTrigger(RecalcTrigger,Trigger3M)),NA())</f>
        <v>7.6615214189308008E-3</v>
      </c>
      <c r="L2676" s="44">
        <f>IFERROR(_xll.qlIndexFixing(Index6M,$H2676,TRUE,_xll.ohTrigger(RecalcTrigger,Trigger6M)),NA())</f>
        <v>7.5847224622019385E-3</v>
      </c>
      <c r="M2676" s="183">
        <f>IFERROR(_xll.qlIndexFixing(Index1Y,$H2676,TRUE,_xll.ohTrigger(RecalcTrigger,Trigger1Y)),NA())</f>
        <v>7.8905235546911576E-3</v>
      </c>
      <c r="N2676" s="182">
        <f>IFERROR(_xll.qlIndexFixing(ONIndex1M,I2676,TRUE,_xll.ohTrigger(RecalcTrigger,Trigger1M)),NA())</f>
        <v>7.4223357066927065E-3</v>
      </c>
      <c r="O2676" s="44">
        <f>IFERROR(_xll.qlIndexFixing(ONIndex3M,I2676,TRUE,_xll.ohTrigger(RecalcTrigger,Trigger3M)),NA())</f>
        <v>7.6857639847638382E-3</v>
      </c>
      <c r="P2676" s="44">
        <f>IFERROR(_xll.qlIndexFixing(ONIndex6M,I2676,TRUE,_xll.ohTrigger(RecalcTrigger,Trigger6M)),NA())</f>
        <v>7.6530022223408878E-3</v>
      </c>
      <c r="Q2676" s="183">
        <f>IFERROR(_xll.qlIndexFixing(ONIndex1Y,I2676,TRUE,_xll.ohTrigger(RecalcTrigger,Trigger1Y)),NA())</f>
        <v>7.9820863840218692E-3</v>
      </c>
    </row>
    <row r="2677" spans="2:17" x14ac:dyDescent="0.2">
      <c r="B2677" s="39" t="s">
        <v>42</v>
      </c>
      <c r="D2677" s="42">
        <f>_xll.qlCalendarAdvance(Calendar,$D2676,B2677,"f",FALSE)</f>
        <v>58369</v>
      </c>
      <c r="E2677" s="177">
        <f>_xll.qlInterestRateIndexValueDate(IndexON,D2677)</f>
        <v>58369</v>
      </c>
      <c r="F2677" s="193">
        <f>IFERROR(_xll.qlIndexFixing(IndexON,D2677,TRUE,_xll.ohTrigger(RecalcTrigger,TriggerON)),NA())</f>
        <v>7.4537285510967166E-3</v>
      </c>
      <c r="H2677" s="42">
        <f>_xll.qlCalendarAdvance(Calendar,$H2676,B2677,"f",FALSE)</f>
        <v>58369</v>
      </c>
      <c r="I2677" s="177">
        <f>_xll.qlInterestRateIndexValueDate(Index1M,$H2677)</f>
        <v>58371</v>
      </c>
      <c r="J2677" s="182">
        <f>IFERROR(_xll.qlIndexFixing(Index1M,$H2677,TRUE,_xll.ohTrigger(RecalcTrigger,Trigger1M)),NA())</f>
        <v>7.4101548428076591E-3</v>
      </c>
      <c r="K2677" s="44">
        <f>IFERROR(_xll.qlIndexFixing(Index3M,H2677,TRUE,_xll.ohTrigger(RecalcTrigger,Trigger3M)),NA())</f>
        <v>7.6562382633994855E-3</v>
      </c>
      <c r="L2677" s="44">
        <f>IFERROR(_xll.qlIndexFixing(Index6M,$H2677,TRUE,_xll.ohTrigger(RecalcTrigger,Trigger6M)),NA())</f>
        <v>7.5797717922913505E-3</v>
      </c>
      <c r="M2677" s="183">
        <f>IFERROR(_xll.qlIndexFixing(Index1Y,$H2677,TRUE,_xll.ohTrigger(RecalcTrigger,Trigger1Y)),NA())</f>
        <v>7.8859525978820129E-3</v>
      </c>
      <c r="N2677" s="182">
        <f>IFERROR(_xll.qlIndexFixing(ONIndex1M,I2677,TRUE,_xll.ohTrigger(RecalcTrigger,Trigger1M)),NA())</f>
        <v>7.4167982755390938E-3</v>
      </c>
      <c r="O2677" s="44">
        <f>IFERROR(_xll.qlIndexFixing(ONIndex3M,I2677,TRUE,_xll.ohTrigger(RecalcTrigger,Trigger3M)),NA())</f>
        <v>7.6803180203643961E-3</v>
      </c>
      <c r="P2677" s="44">
        <f>IFERROR(_xll.qlIndexFixing(ONIndex6M,I2677,TRUE,_xll.ohTrigger(RecalcTrigger,Trigger6M)),NA())</f>
        <v>7.6462282963607464E-3</v>
      </c>
      <c r="Q2677" s="183">
        <f>IFERROR(_xll.qlIndexFixing(ONIndex1Y,I2677,TRUE,_xll.ohTrigger(RecalcTrigger,Trigger1Y)),NA())</f>
        <v>7.9767877922165553E-3</v>
      </c>
    </row>
    <row r="2678" spans="2:17" x14ac:dyDescent="0.2">
      <c r="B2678" s="39" t="s">
        <v>42</v>
      </c>
      <c r="D2678" s="42">
        <f>_xll.qlCalendarAdvance(Calendar,$D2677,B2678,"f",FALSE)</f>
        <v>58376</v>
      </c>
      <c r="E2678" s="177">
        <f>_xll.qlInterestRateIndexValueDate(IndexON,D2678)</f>
        <v>58376</v>
      </c>
      <c r="F2678" s="193">
        <f>IFERROR(_xll.qlIndexFixing(IndexON,D2678,TRUE,_xll.ohTrigger(RecalcTrigger,TriggerON)),NA())</f>
        <v>7.4483867121255543E-3</v>
      </c>
      <c r="H2678" s="42">
        <f>_xll.qlCalendarAdvance(Calendar,$H2677,B2678,"f",FALSE)</f>
        <v>58376</v>
      </c>
      <c r="I2678" s="177">
        <f>_xll.qlInterestRateIndexValueDate(Index1M,$H2678)</f>
        <v>58378</v>
      </c>
      <c r="J2678" s="182">
        <f>IFERROR(_xll.qlIndexFixing(Index1M,$H2678,TRUE,_xll.ohTrigger(RecalcTrigger,Trigger1M)),NA())</f>
        <v>7.4056275544488875E-3</v>
      </c>
      <c r="K2678" s="44">
        <f>IFERROR(_xll.qlIndexFixing(Index3M,H2678,TRUE,_xll.ohTrigger(RecalcTrigger,Trigger3M)),NA())</f>
        <v>7.650984480949528E-3</v>
      </c>
      <c r="L2678" s="44">
        <f>IFERROR(_xll.qlIndexFixing(Index6M,$H2678,TRUE,_xll.ohTrigger(RecalcTrigger,Trigger6M)),NA())</f>
        <v>7.5733649135829115E-3</v>
      </c>
      <c r="M2678" s="183">
        <f>IFERROR(_xll.qlIndexFixing(Index1Y,$H2678,TRUE,_xll.ohTrigger(RecalcTrigger,Trigger1Y)),NA())</f>
        <v>7.8820672244319014E-3</v>
      </c>
      <c r="N2678" s="182">
        <f>IFERROR(_xll.qlIndexFixing(ONIndex1M,I2678,TRUE,_xll.ohTrigger(RecalcTrigger,Trigger1M)),NA())</f>
        <v>7.4112906027412606E-3</v>
      </c>
      <c r="O2678" s="44">
        <f>IFERROR(_xll.qlIndexFixing(ONIndex3M,I2678,TRUE,_xll.ohTrigger(RecalcTrigger,Trigger3M)),NA())</f>
        <v>7.6749010339849377E-3</v>
      </c>
      <c r="P2678" s="44">
        <f>IFERROR(_xll.qlIndexFixing(ONIndex6M,I2678,TRUE,_xll.ohTrigger(RecalcTrigger,Trigger6M)),NA())</f>
        <v>7.6394830434445282E-3</v>
      </c>
      <c r="Q2678" s="183">
        <f>IFERROR(_xll.qlIndexFixing(ONIndex1Y,I2678,TRUE,_xll.ohTrigger(RecalcTrigger,Trigger1Y)),NA())</f>
        <v>7.9715180869843749E-3</v>
      </c>
    </row>
    <row r="2679" spans="2:17" x14ac:dyDescent="0.2">
      <c r="B2679" s="39" t="s">
        <v>42</v>
      </c>
      <c r="D2679" s="42">
        <f>_xll.qlCalendarAdvance(Calendar,$D2678,B2679,"f",FALSE)</f>
        <v>58383</v>
      </c>
      <c r="E2679" s="177">
        <f>_xll.qlInterestRateIndexValueDate(IndexON,D2679)</f>
        <v>58383</v>
      </c>
      <c r="F2679" s="193">
        <f>IFERROR(_xll.qlIndexFixing(IndexON,D2679,TRUE,_xll.ohTrigger(RecalcTrigger,TriggerON)),NA())</f>
        <v>7.443074398416627E-3</v>
      </c>
      <c r="H2679" s="42">
        <f>_xll.qlCalendarAdvance(Calendar,$H2678,B2679,"f",FALSE)</f>
        <v>58383</v>
      </c>
      <c r="I2679" s="177">
        <f>_xll.qlInterestRateIndexValueDate(Index1M,$H2679)</f>
        <v>58385</v>
      </c>
      <c r="J2679" s="182">
        <f>IFERROR(_xll.qlIndexFixing(Index1M,$H2679,TRUE,_xll.ohTrigger(RecalcTrigger,Trigger1M)),NA())</f>
        <v>7.3992605975242709E-3</v>
      </c>
      <c r="K2679" s="44">
        <f>IFERROR(_xll.qlIndexFixing(Index3M,H2679,TRUE,_xll.ohTrigger(RecalcTrigger,Trigger3M)),NA())</f>
        <v>7.6457601274466762E-3</v>
      </c>
      <c r="L2679" s="44">
        <f>IFERROR(_xll.qlIndexFixing(Index6M,$H2679,TRUE,_xll.ohTrigger(RecalcTrigger,Trigger6M)),NA())</f>
        <v>7.5673535296023661E-3</v>
      </c>
      <c r="M2679" s="183">
        <f>IFERROR(_xll.qlIndexFixing(Index1Y,$H2679,TRUE,_xll.ohTrigger(RecalcTrigger,Trigger1Y)),NA())</f>
        <v>7.8769023605070598E-3</v>
      </c>
      <c r="N2679" s="182">
        <f>IFERROR(_xll.qlIndexFixing(ONIndex1M,I2679,TRUE,_xll.ohTrigger(RecalcTrigger,Trigger1M)),NA())</f>
        <v>7.4058127461729129E-3</v>
      </c>
      <c r="O2679" s="44">
        <f>IFERROR(_xll.qlIndexFixing(ONIndex3M,I2679,TRUE,_xll.ohTrigger(RecalcTrigger,Trigger3M)),NA())</f>
        <v>7.6695130818205115E-3</v>
      </c>
      <c r="P2679" s="44">
        <f>IFERROR(_xll.qlIndexFixing(ONIndex6M,I2679,TRUE,_xll.ohTrigger(RecalcTrigger,Trigger6M)),NA())</f>
        <v>7.6327665216258112E-3</v>
      </c>
      <c r="Q2679" s="183">
        <f>IFERROR(_xll.qlIndexFixing(ONIndex1Y,I2679,TRUE,_xll.ohTrigger(RecalcTrigger,Trigger1Y)),NA())</f>
        <v>7.9662773226818473E-3</v>
      </c>
    </row>
    <row r="2680" spans="2:17" x14ac:dyDescent="0.2">
      <c r="B2680" s="39" t="s">
        <v>42</v>
      </c>
      <c r="D2680" s="42">
        <f>_xll.qlCalendarAdvance(Calendar,$D2679,B2680,"f",FALSE)</f>
        <v>58390</v>
      </c>
      <c r="E2680" s="177">
        <f>_xll.qlInterestRateIndexValueDate(IndexON,D2680)</f>
        <v>58390</v>
      </c>
      <c r="F2680" s="193">
        <f>IFERROR(_xll.qlIndexFixing(IndexON,D2680,TRUE,_xll.ohTrigger(RecalcTrigger,TriggerON)),NA())</f>
        <v>7.4377916671242161E-3</v>
      </c>
      <c r="H2680" s="42">
        <f>_xll.qlCalendarAdvance(Calendar,$H2679,B2680,"f",FALSE)</f>
        <v>58390</v>
      </c>
      <c r="I2680" s="177">
        <f>_xll.qlInterestRateIndexValueDate(Index1M,$H2680)</f>
        <v>58392</v>
      </c>
      <c r="J2680" s="182">
        <f>IFERROR(_xll.qlIndexFixing(Index1M,$H2680,TRUE,_xll.ohTrigger(RecalcTrigger,Trigger1M)),NA())</f>
        <v>7.393858433255851E-3</v>
      </c>
      <c r="K2680" s="44">
        <f>IFERROR(_xll.qlIndexFixing(Index3M,H2680,TRUE,_xll.ohTrigger(RecalcTrigger,Trigger3M)),NA())</f>
        <v>7.640565258763627E-3</v>
      </c>
      <c r="L2680" s="44">
        <f>IFERROR(_xll.qlIndexFixing(Index6M,$H2680,TRUE,_xll.ohTrigger(RecalcTrigger,Trigger6M)),NA())</f>
        <v>7.5610038665323027E-3</v>
      </c>
      <c r="M2680" s="183">
        <f>IFERROR(_xll.qlIndexFixing(Index1Y,$H2680,TRUE,_xll.ohTrigger(RecalcTrigger,Trigger1Y)),NA())</f>
        <v>7.8724231883566999E-3</v>
      </c>
      <c r="N2680" s="182">
        <f>IFERROR(_xll.qlIndexFixing(ONIndex1M,I2680,TRUE,_xll.ohTrigger(RecalcTrigger,Trigger1M)),NA())</f>
        <v>7.4003647641074366E-3</v>
      </c>
      <c r="O2680" s="44">
        <f>IFERROR(_xll.qlIndexFixing(ONIndex3M,I2680,TRUE,_xll.ohTrigger(RecalcTrigger,Trigger3M)),NA())</f>
        <v>7.6641542193467416E-3</v>
      </c>
      <c r="P2680" s="44">
        <f>IFERROR(_xll.qlIndexFixing(ONIndex6M,I2680,TRUE,_xll.ohTrigger(RecalcTrigger,Trigger6M)),NA())</f>
        <v>7.6260787880588765E-3</v>
      </c>
      <c r="Q2680" s="183">
        <f>IFERROR(_xll.qlIndexFixing(ONIndex1Y,I2680,TRUE,_xll.ohTrigger(RecalcTrigger,Trigger1Y)),NA())</f>
        <v>7.9610655533457475E-3</v>
      </c>
    </row>
    <row r="2681" spans="2:17" x14ac:dyDescent="0.2">
      <c r="B2681" s="39" t="s">
        <v>42</v>
      </c>
      <c r="D2681" s="42">
        <f>_xll.qlCalendarAdvance(Calendar,$D2680,B2681,"f",FALSE)</f>
        <v>58397</v>
      </c>
      <c r="E2681" s="177">
        <f>_xll.qlInterestRateIndexValueDate(IndexON,D2681)</f>
        <v>58397</v>
      </c>
      <c r="F2681" s="193">
        <f>IFERROR(_xll.qlIndexFixing(IndexON,D2681,TRUE,_xll.ohTrigger(RecalcTrigger,TriggerON)),NA())</f>
        <v>7.432538575482539E-3</v>
      </c>
      <c r="H2681" s="42">
        <f>_xll.qlCalendarAdvance(Calendar,$H2680,B2681,"f",FALSE)</f>
        <v>58397</v>
      </c>
      <c r="I2681" s="177">
        <f>_xll.qlInterestRateIndexValueDate(Index1M,$H2681)</f>
        <v>58399</v>
      </c>
      <c r="J2681" s="182">
        <f>IFERROR(_xll.qlIndexFixing(Index1M,$H2681,TRUE,_xll.ohTrigger(RecalcTrigger,Trigger1M)),NA())</f>
        <v>7.3884863187625993E-3</v>
      </c>
      <c r="K2681" s="44">
        <f>IFERROR(_xll.qlIndexFixing(Index3M,H2681,TRUE,_xll.ohTrigger(RecalcTrigger,Trigger3M)),NA())</f>
        <v>7.6353999307696039E-3</v>
      </c>
      <c r="L2681" s="44">
        <f>IFERROR(_xll.qlIndexFixing(Index6M,$H2681,TRUE,_xll.ohTrigger(RecalcTrigger,Trigger6M)),NA())</f>
        <v>7.5546838946950095E-3</v>
      </c>
      <c r="M2681" s="183">
        <f>IFERROR(_xll.qlIndexFixing(Index1Y,$H2681,TRUE,_xll.ohTrigger(RecalcTrigger,Trigger1Y)),NA())</f>
        <v>7.8679747195105898E-3</v>
      </c>
      <c r="N2681" s="182">
        <f>IFERROR(_xll.qlIndexFixing(ONIndex1M,I2681,TRUE,_xll.ohTrigger(RecalcTrigger,Trigger1M)),NA())</f>
        <v>7.394946714818218E-3</v>
      </c>
      <c r="O2681" s="44">
        <f>IFERROR(_xll.qlIndexFixing(ONIndex3M,I2681,TRUE,_xll.ohTrigger(RecalcTrigger,Trigger3M)),NA())</f>
        <v>7.6588245025188684E-3</v>
      </c>
      <c r="P2681" s="44">
        <f>IFERROR(_xll.qlIndexFixing(ONIndex6M,I2681,TRUE,_xll.ohTrigger(RecalcTrigger,Trigger6M)),NA())</f>
        <v>7.6194199007773022E-3</v>
      </c>
      <c r="Q2681" s="183">
        <f>IFERROR(_xll.qlIndexFixing(ONIndex1Y,I2681,TRUE,_xll.ohTrigger(RecalcTrigger,Trigger1Y)),NA())</f>
        <v>7.9558828332526588E-3</v>
      </c>
    </row>
    <row r="2682" spans="2:17" x14ac:dyDescent="0.2">
      <c r="B2682" s="39" t="s">
        <v>42</v>
      </c>
      <c r="D2682" s="42">
        <f>_xll.qlCalendarAdvance(Calendar,$D2681,B2682,"f",FALSE)</f>
        <v>58404</v>
      </c>
      <c r="E2682" s="177">
        <f>_xll.qlInterestRateIndexValueDate(IndexON,D2682)</f>
        <v>58404</v>
      </c>
      <c r="F2682" s="193">
        <f>IFERROR(_xll.qlIndexFixing(IndexON,D2682,TRUE,_xll.ohTrigger(RecalcTrigger,TriggerON)),NA())</f>
        <v>7.4273151808057492E-3</v>
      </c>
      <c r="H2682" s="42">
        <f>_xll.qlCalendarAdvance(Calendar,$H2681,B2682,"f",FALSE)</f>
        <v>58404</v>
      </c>
      <c r="I2682" s="177">
        <f>_xll.qlInterestRateIndexValueDate(Index1M,$H2682)</f>
        <v>58406</v>
      </c>
      <c r="J2682" s="182">
        <f>IFERROR(_xll.qlIndexFixing(Index1M,$H2682,TRUE,_xll.ohTrigger(RecalcTrigger,Trigger1M)),NA())</f>
        <v>7.3831443121805118E-3</v>
      </c>
      <c r="K2682" s="44">
        <f>IFERROR(_xll.qlIndexFixing(Index3M,H2682,TRUE,_xll.ohTrigger(RecalcTrigger,Trigger3M)),NA())</f>
        <v>7.6302641993346966E-3</v>
      </c>
      <c r="L2682" s="44">
        <f>IFERROR(_xll.qlIndexFixing(Index6M,$H2682,TRUE,_xll.ohTrigger(RecalcTrigger,Trigger6M)),NA())</f>
        <v>7.5483936716931981E-3</v>
      </c>
      <c r="M2682" s="183">
        <f>IFERROR(_xll.qlIndexFixing(Index1Y,$H2682,TRUE,_xll.ohTrigger(RecalcTrigger,Trigger1Y)),NA())</f>
        <v>7.8635570081812284E-3</v>
      </c>
      <c r="N2682" s="182">
        <f>IFERROR(_xll.qlIndexFixing(ONIndex1M,I2682,TRUE,_xll.ohTrigger(RecalcTrigger,Trigger1M)),NA())</f>
        <v>7.3895586560990267E-3</v>
      </c>
      <c r="O2682" s="44">
        <f>IFERROR(_xll.qlIndexFixing(ONIndex3M,I2682,TRUE,_xll.ohTrigger(RecalcTrigger,Trigger3M)),NA())</f>
        <v>7.6535239873720684E-3</v>
      </c>
      <c r="P2682" s="44">
        <f>IFERROR(_xll.qlIndexFixing(ONIndex6M,I2682,TRUE,_xll.ohTrigger(RecalcTrigger,Trigger6M)),NA())</f>
        <v>7.6127899173350499E-3</v>
      </c>
      <c r="Q2682" s="183">
        <f>IFERROR(_xll.qlIndexFixing(ONIndex1Y,I2682,TRUE,_xll.ohTrigger(RecalcTrigger,Trigger1Y)),NA())</f>
        <v>7.9507292166791643E-3</v>
      </c>
    </row>
    <row r="2683" spans="2:17" x14ac:dyDescent="0.2">
      <c r="B2683" s="39" t="s">
        <v>42</v>
      </c>
      <c r="D2683" s="42">
        <f>_xll.qlCalendarAdvance(Calendar,$D2682,B2683,"f",FALSE)</f>
        <v>58411</v>
      </c>
      <c r="E2683" s="177">
        <f>_xll.qlInterestRateIndexValueDate(IndexON,D2683)</f>
        <v>58411</v>
      </c>
      <c r="F2683" s="193">
        <f>IFERROR(_xll.qlIndexFixing(IndexON,D2683,TRUE,_xll.ohTrigger(RecalcTrigger,TriggerON)),NA())</f>
        <v>7.422121540647808E-3</v>
      </c>
      <c r="H2683" s="42">
        <f>_xll.qlCalendarAdvance(Calendar,$H2682,B2683,"f",FALSE)</f>
        <v>58411</v>
      </c>
      <c r="I2683" s="177">
        <f>_xll.qlInterestRateIndexValueDate(Index1M,$H2683)</f>
        <v>58413</v>
      </c>
      <c r="J2683" s="182">
        <f>IFERROR(_xll.qlIndexFixing(Index1M,$H2683,TRUE,_xll.ohTrigger(RecalcTrigger,Trigger1M)),NA())</f>
        <v>7.3778324716655685E-3</v>
      </c>
      <c r="K2683" s="44">
        <f>IFERROR(_xll.qlIndexFixing(Index3M,H2683,TRUE,_xll.ohTrigger(RecalcTrigger,Trigger3M)),NA())</f>
        <v>7.6254365255247316E-3</v>
      </c>
      <c r="L2683" s="44">
        <f>IFERROR(_xll.qlIndexFixing(Index6M,$H2683,TRUE,_xll.ohTrigger(RecalcTrigger,Trigger6M)),NA())</f>
        <v>7.5417753852411312E-3</v>
      </c>
      <c r="M2683" s="183">
        <f>IFERROR(_xll.qlIndexFixing(Index1Y,$H2683,TRUE,_xll.ohTrigger(RecalcTrigger,Trigger1Y)),NA())</f>
        <v>7.8591701085828601E-3</v>
      </c>
      <c r="N2683" s="182">
        <f>IFERROR(_xll.qlIndexFixing(ONIndex1M,I2683,TRUE,_xll.ohTrigger(RecalcTrigger,Trigger1M)),NA())</f>
        <v>7.3842006464630572E-3</v>
      </c>
      <c r="O2683" s="44">
        <f>IFERROR(_xll.qlIndexFixing(ONIndex3M,I2683,TRUE,_xll.ohTrigger(RecalcTrigger,Trigger3M)),NA())</f>
        <v>7.6482527297816461E-3</v>
      </c>
      <c r="P2683" s="44">
        <f>IFERROR(_xll.qlIndexFixing(ONIndex6M,I2683,TRUE,_xll.ohTrigger(RecalcTrigger,Trigger6M)),NA())</f>
        <v>7.6061888953660173E-3</v>
      </c>
      <c r="Q2683" s="183">
        <f>IFERROR(_xll.qlIndexFixing(ONIndex1Y,I2683,TRUE,_xll.ohTrigger(RecalcTrigger,Trigger1Y)),NA())</f>
        <v>7.9456047575821032E-3</v>
      </c>
    </row>
    <row r="2684" spans="2:17" x14ac:dyDescent="0.2">
      <c r="B2684" s="39" t="s">
        <v>42</v>
      </c>
      <c r="D2684" s="42">
        <f>_xll.qlCalendarAdvance(Calendar,$D2683,B2684,"f",FALSE)</f>
        <v>58418</v>
      </c>
      <c r="E2684" s="177">
        <f>_xll.qlInterestRateIndexValueDate(IndexON,D2684)</f>
        <v>58418</v>
      </c>
      <c r="F2684" s="193">
        <f>IFERROR(_xll.qlIndexFixing(IndexON,D2684,TRUE,_xll.ohTrigger(RecalcTrigger,TriggerON)),NA())</f>
        <v>7.4169577118432528E-3</v>
      </c>
      <c r="H2684" s="42">
        <f>_xll.qlCalendarAdvance(Calendar,$H2683,B2684,"f",FALSE)</f>
        <v>58418</v>
      </c>
      <c r="I2684" s="177">
        <f>_xll.qlInterestRateIndexValueDate(Index1M,$H2684)</f>
        <v>58420</v>
      </c>
      <c r="J2684" s="182">
        <f>IFERROR(_xll.qlIndexFixing(Index1M,$H2684,TRUE,_xll.ohTrigger(RecalcTrigger,Trigger1M)),NA())</f>
        <v>7.3725508553462715E-3</v>
      </c>
      <c r="K2684" s="44">
        <f>IFERROR(_xll.qlIndexFixing(Index3M,H2684,TRUE,_xll.ohTrigger(RecalcTrigger,Trigger3M)),NA())</f>
        <v>7.6203581296652905E-3</v>
      </c>
      <c r="L2684" s="44">
        <f>IFERROR(_xll.qlIndexFixing(Index6M,$H2684,TRUE,_xll.ohTrigger(RecalcTrigger,Trigger6M)),NA())</f>
        <v>7.5355468558339208E-3</v>
      </c>
      <c r="M2684" s="183">
        <f>IFERROR(_xll.qlIndexFixing(Index1Y,$H2684,TRUE,_xll.ohTrigger(RecalcTrigger,Trigger1Y)),NA())</f>
        <v>7.8548140749312469E-3</v>
      </c>
      <c r="N2684" s="182">
        <f>IFERROR(_xll.qlIndexFixing(ONIndex1M,I2684,TRUE,_xll.ohTrigger(RecalcTrigger,Trigger1M)),NA())</f>
        <v>7.3788727437840151E-3</v>
      </c>
      <c r="O2684" s="44">
        <f>IFERROR(_xll.qlIndexFixing(ONIndex3M,I2684,TRUE,_xll.ohTrigger(RecalcTrigger,Trigger3M)),NA())</f>
        <v>7.6430107853031615E-3</v>
      </c>
      <c r="P2684" s="44">
        <f>IFERROR(_xll.qlIndexFixing(ONIndex6M,I2684,TRUE,_xll.ohTrigger(RecalcTrigger,Trigger6M)),NA())</f>
        <v>7.5996168925840379E-3</v>
      </c>
      <c r="Q2684" s="183">
        <f>IFERROR(_xll.qlIndexFixing(ONIndex1Y,I2684,TRUE,_xll.ohTrigger(RecalcTrigger,Trigger1Y)),NA())</f>
        <v>7.9405095103179946E-3</v>
      </c>
    </row>
    <row r="2685" spans="2:17" x14ac:dyDescent="0.2">
      <c r="B2685" s="39" t="s">
        <v>42</v>
      </c>
      <c r="D2685" s="42">
        <f>_xll.qlCalendarAdvance(Calendar,$D2684,B2685,"f",FALSE)</f>
        <v>58425</v>
      </c>
      <c r="E2685" s="177">
        <f>_xll.qlInterestRateIndexValueDate(IndexON,D2685)</f>
        <v>58425</v>
      </c>
      <c r="F2685" s="193">
        <f>IFERROR(_xll.qlIndexFixing(IndexON,D2685,TRUE,_xll.ohTrigger(RecalcTrigger,TriggerON)),NA())</f>
        <v>7.4118237520259811E-3</v>
      </c>
      <c r="H2685" s="42">
        <f>_xll.qlCalendarAdvance(Calendar,$H2684,B2685,"f",FALSE)</f>
        <v>58425</v>
      </c>
      <c r="I2685" s="177">
        <f>_xll.qlInterestRateIndexValueDate(Index1M,$H2685)</f>
        <v>58427</v>
      </c>
      <c r="J2685" s="182">
        <f>IFERROR(_xll.qlIndexFixing(Index1M,$H2685,TRUE,_xll.ohTrigger(RecalcTrigger,Trigger1M)),NA())</f>
        <v>7.3672995213786008E-3</v>
      </c>
      <c r="K2685" s="44">
        <f>IFERROR(_xll.qlIndexFixing(Index3M,H2685,TRUE,_xll.ohTrigger(RecalcTrigger,Trigger3M)),NA())</f>
        <v>7.6153094932868825E-3</v>
      </c>
      <c r="L2685" s="44">
        <f>IFERROR(_xll.qlIndexFixing(Index6M,$H2685,TRUE,_xll.ohTrigger(RecalcTrigger,Trigger6M)),NA())</f>
        <v>7.5293482529212178E-3</v>
      </c>
      <c r="M2685" s="183">
        <f>IFERROR(_xll.qlIndexFixing(Index1Y,$H2685,TRUE,_xll.ohTrigger(RecalcTrigger,Trigger1Y)),NA())</f>
        <v>7.8504889614445413E-3</v>
      </c>
      <c r="N2685" s="182">
        <f>IFERROR(_xll.qlIndexFixing(ONIndex1M,I2685,TRUE,_xll.ohTrigger(RecalcTrigger,Trigger1M)),NA())</f>
        <v>7.3735750063352867E-3</v>
      </c>
      <c r="O2685" s="44">
        <f>IFERROR(_xll.qlIndexFixing(ONIndex3M,I2685,TRUE,_xll.ohTrigger(RecalcTrigger,Trigger3M)),NA())</f>
        <v>7.6377982103714714E-3</v>
      </c>
      <c r="P2685" s="44">
        <f>IFERROR(_xll.qlIndexFixing(ONIndex6M,I2685,TRUE,_xll.ohTrigger(RecalcTrigger,Trigger6M)),NA())</f>
        <v>7.5930739667029457E-3</v>
      </c>
      <c r="Q2685" s="183">
        <f>IFERROR(_xll.qlIndexFixing(ONIndex1Y,I2685,TRUE,_xll.ohTrigger(RecalcTrigger,Trigger1Y)),NA())</f>
        <v>7.9354435292433578E-3</v>
      </c>
    </row>
    <row r="2686" spans="2:17" x14ac:dyDescent="0.2">
      <c r="B2686" s="39" t="s">
        <v>42</v>
      </c>
      <c r="D2686" s="42">
        <f>_xll.qlCalendarAdvance(Calendar,$D2685,B2686,"f",FALSE)</f>
        <v>58432</v>
      </c>
      <c r="E2686" s="177">
        <f>_xll.qlInterestRateIndexValueDate(IndexON,D2686)</f>
        <v>58432</v>
      </c>
      <c r="F2686" s="193">
        <f>IFERROR(_xll.qlIndexFixing(IndexON,D2686,TRUE,_xll.ohTrigger(RecalcTrigger,TriggerON)),NA())</f>
        <v>7.4067197183502742E-3</v>
      </c>
      <c r="H2686" s="42">
        <f>_xll.qlCalendarAdvance(Calendar,$H2685,B2686,"f",FALSE)</f>
        <v>58432</v>
      </c>
      <c r="I2686" s="177">
        <f>_xll.qlInterestRateIndexValueDate(Index1M,$H2686)</f>
        <v>58438</v>
      </c>
      <c r="J2686" s="182">
        <f>IFERROR(_xll.qlIndexFixing(Index1M,$H2686,TRUE,_xll.ohTrigger(RecalcTrigger,Trigger1M)),NA())</f>
        <v>7.3594025891161379E-3</v>
      </c>
      <c r="K2686" s="44">
        <f>IFERROR(_xll.qlIndexFixing(Index3M,H2686,TRUE,_xll.ohTrigger(RecalcTrigger,Trigger3M)),NA())</f>
        <v>7.6074361825151865E-3</v>
      </c>
      <c r="L2686" s="44">
        <f>IFERROR(_xll.qlIndexFixing(Index6M,$H2686,TRUE,_xll.ohTrigger(RecalcTrigger,Trigger6M)),NA())</f>
        <v>7.5196681934952729E-3</v>
      </c>
      <c r="M2686" s="183">
        <f>IFERROR(_xll.qlIndexFixing(Index1Y,$H2686,TRUE,_xll.ohTrigger(RecalcTrigger,Trigger1Y)),NA())</f>
        <v>7.8441547647312877E-3</v>
      </c>
      <c r="N2686" s="182">
        <f>IFERROR(_xll.qlIndexFixing(ONIndex1M,I2686,TRUE,_xll.ohTrigger(RecalcTrigger,Trigger1M)),NA())</f>
        <v>7.3665090173413716E-3</v>
      </c>
      <c r="O2686" s="44">
        <f>IFERROR(_xll.qlIndexFixing(ONIndex3M,I2686,TRUE,_xll.ohTrigger(RecalcTrigger,Trigger3M)),NA())</f>
        <v>7.6308520253043355E-3</v>
      </c>
      <c r="P2686" s="44">
        <f>IFERROR(_xll.qlIndexFixing(ONIndex6M,I2686,TRUE,_xll.ohTrigger(RecalcTrigger,Trigger6M)),NA())</f>
        <v>7.5843208572656806E-3</v>
      </c>
      <c r="Q2686" s="183">
        <f>IFERROR(_xll.qlIndexFixing(ONIndex1Y,I2686,TRUE,_xll.ohTrigger(RecalcTrigger,Trigger1Y)),NA())</f>
        <v>7.9287025612195805E-3</v>
      </c>
    </row>
    <row r="2687" spans="2:17" x14ac:dyDescent="0.2">
      <c r="B2687" s="39" t="s">
        <v>42</v>
      </c>
      <c r="D2687" s="42">
        <f>_xll.qlCalendarAdvance(Calendar,$D2686,B2687,"f",FALSE)</f>
        <v>58439</v>
      </c>
      <c r="E2687" s="177">
        <f>_xll.qlInterestRateIndexValueDate(IndexON,D2687)</f>
        <v>58439</v>
      </c>
      <c r="F2687" s="193">
        <f>IFERROR(_xll.qlIndexFixing(IndexON,D2687,TRUE,_xll.ohTrigger(RecalcTrigger,TriggerON)),NA())</f>
        <v>7.4016456681302856E-3</v>
      </c>
      <c r="H2687" s="42">
        <f>_xll.qlCalendarAdvance(Calendar,$H2686,B2687,"f",FALSE)</f>
        <v>58439</v>
      </c>
      <c r="I2687" s="177">
        <f>_xll.qlInterestRateIndexValueDate(Index1M,$H2687)</f>
        <v>58442</v>
      </c>
      <c r="J2687" s="182">
        <f>IFERROR(_xll.qlIndexFixing(Index1M,$H2687,TRUE,_xll.ohTrigger(RecalcTrigger,Trigger1M)),NA())</f>
        <v>7.3564415618527562E-3</v>
      </c>
      <c r="K2687" s="44">
        <f>IFERROR(_xll.qlIndexFixing(Index3M,H2687,TRUE,_xll.ohTrigger(RecalcTrigger,Trigger3M)),NA())</f>
        <v>7.6045914570639413E-3</v>
      </c>
      <c r="L2687" s="44">
        <f>IFERROR(_xll.qlIndexFixing(Index6M,$H2687,TRUE,_xll.ohTrigger(RecalcTrigger,Trigger6M)),NA())</f>
        <v>7.5165160300543045E-3</v>
      </c>
      <c r="M2687" s="183">
        <f>IFERROR(_xll.qlIndexFixing(Index1Y,$H2687,TRUE,_xll.ohTrigger(RecalcTrigger,Trigger1Y)),NA())</f>
        <v>7.8415237989093115E-3</v>
      </c>
      <c r="N2687" s="182">
        <f>IFERROR(_xll.qlIndexFixing(ONIndex1M,I2687,TRUE,_xll.ohTrigger(RecalcTrigger,Trigger1M)),NA())</f>
        <v>7.362324559121447E-3</v>
      </c>
      <c r="O2687" s="44">
        <f>IFERROR(_xll.qlIndexFixing(ONIndex3M,I2687,TRUE,_xll.ohTrigger(RecalcTrigger,Trigger3M)),NA())</f>
        <v>7.626727562612956E-3</v>
      </c>
      <c r="P2687" s="44">
        <f>IFERROR(_xll.qlIndexFixing(ONIndex6M,I2687,TRUE,_xll.ohTrigger(RecalcTrigger,Trigger6M)),NA())</f>
        <v>7.5791515912104757E-3</v>
      </c>
      <c r="Q2687" s="183">
        <f>IFERROR(_xll.qlIndexFixing(ONIndex1Y,I2687,TRUE,_xll.ohTrigger(RecalcTrigger,Trigger1Y)),NA())</f>
        <v>7.9246866559312679E-3</v>
      </c>
    </row>
    <row r="2688" spans="2:17" x14ac:dyDescent="0.2">
      <c r="B2688" s="39" t="s">
        <v>42</v>
      </c>
      <c r="D2688" s="42">
        <f>_xll.qlCalendarAdvance(Calendar,$D2687,B2688,"f",FALSE)</f>
        <v>58446</v>
      </c>
      <c r="E2688" s="177">
        <f>_xll.qlInterestRateIndexValueDate(IndexON,D2688)</f>
        <v>58446</v>
      </c>
      <c r="F2688" s="193">
        <f>IFERROR(_xll.qlIndexFixing(IndexON,D2688,TRUE,_xll.ohTrigger(RecalcTrigger,TriggerON)),NA())</f>
        <v>7.3966016586002326E-3</v>
      </c>
      <c r="H2688" s="42">
        <f>_xll.qlCalendarAdvance(Calendar,$H2687,B2688,"f",FALSE)</f>
        <v>58446</v>
      </c>
      <c r="I2688" s="177">
        <f>_xll.qlInterestRateIndexValueDate(Index1M,$H2688)</f>
        <v>58448</v>
      </c>
      <c r="J2688" s="182">
        <f>IFERROR(_xll.qlIndexFixing(Index1M,$H2688,TRUE,_xll.ohTrigger(RecalcTrigger,Trigger1M)),NA())</f>
        <v>7.3517277949852744E-3</v>
      </c>
      <c r="K2688" s="44">
        <f>IFERROR(_xll.qlIndexFixing(Index3M,H2688,TRUE,_xll.ohTrigger(RecalcTrigger,Trigger3M)),NA())</f>
        <v>7.6003426997443453E-3</v>
      </c>
      <c r="L2688" s="44">
        <f>IFERROR(_xll.qlIndexFixing(Index6M,$H2688,TRUE,_xll.ohTrigger(RecalcTrigger,Trigger6M)),NA())</f>
        <v>7.5112802851028653E-3</v>
      </c>
      <c r="M2688" s="183">
        <f>IFERROR(_xll.qlIndexFixing(Index1Y,$H2688,TRUE,_xll.ohTrigger(RecalcTrigger,Trigger1Y)),NA())</f>
        <v>7.837699684182315E-3</v>
      </c>
      <c r="N2688" s="182">
        <f>IFERROR(_xll.qlIndexFixing(ONIndex1M,I2688,TRUE,_xll.ohTrigger(RecalcTrigger,Trigger1M)),NA())</f>
        <v>7.3578633669058036E-3</v>
      </c>
      <c r="O2688" s="44">
        <f>IFERROR(_xll.qlIndexFixing(ONIndex3M,I2688,TRUE,_xll.ohTrigger(RecalcTrigger,Trigger3M)),NA())</f>
        <v>7.6223372589723226E-3</v>
      </c>
      <c r="P2688" s="44">
        <f>IFERROR(_xll.qlIndexFixing(ONIndex6M,I2688,TRUE,_xll.ohTrigger(RecalcTrigger,Trigger6M)),NA())</f>
        <v>7.5736202266440955E-3</v>
      </c>
      <c r="Q2688" s="183">
        <f>IFERROR(_xll.qlIndexFixing(ONIndex1Y,I2688,TRUE,_xll.ohTrigger(RecalcTrigger,Trigger1Y)),NA())</f>
        <v>7.9204217233641572E-3</v>
      </c>
    </row>
    <row r="2689" spans="2:17" x14ac:dyDescent="0.2">
      <c r="B2689" s="39" t="s">
        <v>42</v>
      </c>
      <c r="D2689" s="42">
        <f>_xll.qlCalendarAdvance(Calendar,$D2688,B2689,"f",FALSE)</f>
        <v>58453</v>
      </c>
      <c r="E2689" s="177">
        <f>_xll.qlInterestRateIndexValueDate(IndexON,D2689)</f>
        <v>58453</v>
      </c>
      <c r="F2689" s="193">
        <f>IFERROR(_xll.qlIndexFixing(IndexON,D2689,TRUE,_xll.ohTrigger(RecalcTrigger,TriggerON)),NA())</f>
        <v>7.3915877471542046E-3</v>
      </c>
      <c r="H2689" s="42">
        <f>_xll.qlCalendarAdvance(Calendar,$H2688,B2689,"f",FALSE)</f>
        <v>58453</v>
      </c>
      <c r="I2689" s="177">
        <f>_xll.qlInterestRateIndexValueDate(Index1M,$H2689)</f>
        <v>58455</v>
      </c>
      <c r="J2689" s="182">
        <f>IFERROR(_xll.qlIndexFixing(Index1M,$H2689,TRUE,_xll.ohTrigger(RecalcTrigger,Trigger1M)),NA())</f>
        <v>7.346598171841523E-3</v>
      </c>
      <c r="K2689" s="44">
        <f>IFERROR(_xll.qlIndexFixing(Index3M,H2689,TRUE,_xll.ohTrigger(RecalcTrigger,Trigger3M)),NA())</f>
        <v>7.5954136600018289E-3</v>
      </c>
      <c r="L2689" s="44">
        <f>IFERROR(_xll.qlIndexFixing(Index6M,$H2689,TRUE,_xll.ohTrigger(RecalcTrigger,Trigger6M)),NA())</f>
        <v>7.505199916897012E-3</v>
      </c>
      <c r="M2689" s="183">
        <f>IFERROR(_xll.qlIndexFixing(Index1Y,$H2689,TRUE,_xll.ohTrigger(RecalcTrigger,Trigger1Y)),NA())</f>
        <v>7.8334987935734634E-3</v>
      </c>
      <c r="N2689" s="182">
        <f>IFERROR(_xll.qlIndexFixing(ONIndex1M,I2689,TRUE,_xll.ohTrigger(RecalcTrigger,Trigger1M)),NA())</f>
        <v>7.35268687191315E-3</v>
      </c>
      <c r="O2689" s="44">
        <f>IFERROR(_xll.qlIndexFixing(ONIndex3M,I2689,TRUE,_xll.ohTrigger(RecalcTrigger,Trigger3M)),NA())</f>
        <v>7.6172427196219417E-3</v>
      </c>
      <c r="P2689" s="44">
        <f>IFERROR(_xll.qlIndexFixing(ONIndex6M,I2689,TRUE,_xll.ohTrigger(RecalcTrigger,Trigger6M)),NA())</f>
        <v>7.567194184705528E-3</v>
      </c>
      <c r="Q2689" s="183">
        <f>IFERROR(_xll.qlIndexFixing(ONIndex1Y,I2689,TRUE,_xll.ohTrigger(RecalcTrigger,Trigger1Y)),NA())</f>
        <v>7.9154733481345829E-3</v>
      </c>
    </row>
    <row r="2690" spans="2:17" x14ac:dyDescent="0.2">
      <c r="B2690" s="39" t="s">
        <v>42</v>
      </c>
      <c r="D2690" s="42">
        <f>_xll.qlCalendarAdvance(Calendar,$D2689,B2690,"f",FALSE)</f>
        <v>58460</v>
      </c>
      <c r="E2690" s="177">
        <f>_xll.qlInterestRateIndexValueDate(IndexON,D2690)</f>
        <v>58460</v>
      </c>
      <c r="F2690" s="193">
        <f>IFERROR(_xll.qlIndexFixing(IndexON,D2690,TRUE,_xll.ohTrigger(RecalcTrigger,TriggerON)),NA())</f>
        <v>7.3866039910264192E-3</v>
      </c>
      <c r="H2690" s="42">
        <f>_xll.qlCalendarAdvance(Calendar,$H2689,B2690,"f",FALSE)</f>
        <v>58460</v>
      </c>
      <c r="I2690" s="177">
        <f>_xll.qlInterestRateIndexValueDate(Index1M,$H2690)</f>
        <v>58462</v>
      </c>
      <c r="J2690" s="182">
        <f>IFERROR(_xll.qlIndexFixing(Index1M,$H2690,TRUE,_xll.ohTrigger(RecalcTrigger,Trigger1M)),NA())</f>
        <v>7.3414991217618519E-3</v>
      </c>
      <c r="K2690" s="44">
        <f>IFERROR(_xll.qlIndexFixing(Index3M,H2690,TRUE,_xll.ohTrigger(RecalcTrigger,Trigger3M)),NA())</f>
        <v>7.590514659099299E-3</v>
      </c>
      <c r="L2690" s="44">
        <f>IFERROR(_xll.qlIndexFixing(Index6M,$H2690,TRUE,_xll.ohTrigger(RecalcTrigger,Trigger6M)),NA())</f>
        <v>7.4991497583742663E-3</v>
      </c>
      <c r="M2690" s="183">
        <f>IFERROR(_xll.qlIndexFixing(Index1Y,$H2690,TRUE,_xll.ohTrigger(RecalcTrigger,Trigger1Y)),NA())</f>
        <v>7.8293290942491652E-3</v>
      </c>
      <c r="N2690" s="182">
        <f>IFERROR(_xll.qlIndexFixing(ONIndex1M,I2690,TRUE,_xll.ohTrigger(RecalcTrigger,Trigger1M)),NA())</f>
        <v>7.347540832798316E-3</v>
      </c>
      <c r="O2690" s="44">
        <f>IFERROR(_xll.qlIndexFixing(ONIndex3M,I2690,TRUE,_xll.ohTrigger(RecalcTrigger,Trigger3M)),NA())</f>
        <v>7.6121778287152608E-3</v>
      </c>
      <c r="P2690" s="44">
        <f>IFERROR(_xll.qlIndexFixing(ONIndex6M,I2690,TRUE,_xll.ohTrigger(RecalcTrigger,Trigger6M)),NA())</f>
        <v>7.5607975079972078E-3</v>
      </c>
      <c r="Q2690" s="183">
        <f>IFERROR(_xll.qlIndexFixing(ONIndex1Y,I2690,TRUE,_xll.ohTrigger(RecalcTrigger,Trigger1Y)),NA())</f>
        <v>7.9105545097579721E-3</v>
      </c>
    </row>
    <row r="2691" spans="2:17" x14ac:dyDescent="0.2">
      <c r="B2691" s="39" t="s">
        <v>42</v>
      </c>
      <c r="D2691" s="42">
        <f>_xll.qlCalendarAdvance(Calendar,$D2690,B2691,"f",FALSE)</f>
        <v>58467</v>
      </c>
      <c r="E2691" s="177">
        <f>_xll.qlInterestRateIndexValueDate(IndexON,D2691)</f>
        <v>58467</v>
      </c>
      <c r="F2691" s="193">
        <f>IFERROR(_xll.qlIndexFixing(IndexON,D2691,TRUE,_xll.ohTrigger(RecalcTrigger,TriggerON)),NA())</f>
        <v>7.3816504473711575E-3</v>
      </c>
      <c r="H2691" s="42">
        <f>_xll.qlCalendarAdvance(Calendar,$H2690,B2691,"f",FALSE)</f>
        <v>58467</v>
      </c>
      <c r="I2691" s="177">
        <f>_xll.qlInterestRateIndexValueDate(Index1M,$H2691)</f>
        <v>58469</v>
      </c>
      <c r="J2691" s="182">
        <f>IFERROR(_xll.qlIndexFixing(Index1M,$H2691,TRUE,_xll.ohTrigger(RecalcTrigger,Trigger1M)),NA())</f>
        <v>7.3372851617162895E-3</v>
      </c>
      <c r="K2691" s="44">
        <f>IFERROR(_xll.qlIndexFixing(Index3M,H2691,TRUE,_xll.ohTrigger(RecalcTrigger,Trigger3M)),NA())</f>
        <v>7.5856457529129388E-3</v>
      </c>
      <c r="L2691" s="44">
        <f>IFERROR(_xll.qlIndexFixing(Index6M,$H2691,TRUE,_xll.ohTrigger(RecalcTrigger,Trigger6M)),NA())</f>
        <v>7.4931298671448076E-3</v>
      </c>
      <c r="M2691" s="183">
        <f>IFERROR(_xll.qlIndexFixing(Index1Y,$H2691,TRUE,_xll.ohTrigger(RecalcTrigger,Trigger1Y)),NA())</f>
        <v>7.8251906404388696E-3</v>
      </c>
      <c r="N2691" s="182">
        <f>IFERROR(_xll.qlIndexFixing(ONIndex1M,I2691,TRUE,_xll.ohTrigger(RecalcTrigger,Trigger1M)),NA())</f>
        <v>7.3424253076748158E-3</v>
      </c>
      <c r="O2691" s="44">
        <f>IFERROR(_xll.qlIndexFixing(ONIndex3M,I2691,TRUE,_xll.ohTrigger(RecalcTrigger,Trigger3M)),NA())</f>
        <v>7.6071426422874566E-3</v>
      </c>
      <c r="P2691" s="44">
        <f>IFERROR(_xll.qlIndexFixing(ONIndex6M,I2691,TRUE,_xll.ohTrigger(RecalcTrigger,Trigger6M)),NA())</f>
        <v>7.5544302541530328E-3</v>
      </c>
      <c r="Q2691" s="183">
        <f>IFERROR(_xll.qlIndexFixing(ONIndex1Y,I2691,TRUE,_xll.ohTrigger(RecalcTrigger,Trigger1Y)),NA())</f>
        <v>7.9056652625908441E-3</v>
      </c>
    </row>
    <row r="2692" spans="2:17" x14ac:dyDescent="0.2">
      <c r="B2692" s="39" t="s">
        <v>42</v>
      </c>
      <c r="D2692" s="42">
        <f>_xll.qlCalendarAdvance(Calendar,$D2691,B2692,"f",FALSE)</f>
        <v>58474</v>
      </c>
      <c r="E2692" s="177">
        <f>_xll.qlInterestRateIndexValueDate(IndexON,D2692)</f>
        <v>58474</v>
      </c>
      <c r="F2692" s="193">
        <f>IFERROR(_xll.qlIndexFixing(IndexON,D2692,TRUE,_xll.ohTrigger(RecalcTrigger,TriggerON)),NA())</f>
        <v>7.3767271736624451E-3</v>
      </c>
      <c r="H2692" s="42">
        <f>_xll.qlCalendarAdvance(Calendar,$H2691,B2692,"f",FALSE)</f>
        <v>58474</v>
      </c>
      <c r="I2692" s="177">
        <f>_xll.qlInterestRateIndexValueDate(Index1M,$H2692)</f>
        <v>58476</v>
      </c>
      <c r="J2692" s="182">
        <f>IFERROR(_xll.qlIndexFixing(Index1M,$H2692,TRUE,_xll.ohTrigger(RecalcTrigger,Trigger1M)),NA())</f>
        <v>7.3322411501850785E-3</v>
      </c>
      <c r="K2692" s="44">
        <f>IFERROR(_xll.qlIndexFixing(Index3M,H2692,TRUE,_xll.ohTrigger(RecalcTrigger,Trigger3M)),NA())</f>
        <v>7.5810672008191915E-3</v>
      </c>
      <c r="L2692" s="44">
        <f>IFERROR(_xll.qlIndexFixing(Index6M,$H2692,TRUE,_xll.ohTrigger(RecalcTrigger,Trigger6M)),NA())</f>
        <v>7.4871403008183769E-3</v>
      </c>
      <c r="M2692" s="183">
        <f>IFERROR(_xll.qlIndexFixing(Index1Y,$H2692,TRUE,_xll.ohTrigger(RecalcTrigger,Trigger1Y)),NA())</f>
        <v>7.821083486374631E-3</v>
      </c>
      <c r="N2692" s="182">
        <f>IFERROR(_xll.qlIndexFixing(ONIndex1M,I2692,TRUE,_xll.ohTrigger(RecalcTrigger,Trigger1M)),NA())</f>
        <v>7.3373403551357796E-3</v>
      </c>
      <c r="O2692" s="44">
        <f>IFERROR(_xll.qlIndexFixing(ONIndex3M,I2692,TRUE,_xll.ohTrigger(RecalcTrigger,Trigger3M)),NA())</f>
        <v>7.6021372163737055E-3</v>
      </c>
      <c r="P2692" s="44">
        <f>IFERROR(_xll.qlIndexFixing(ONIndex6M,I2692,TRUE,_xll.ohTrigger(RecalcTrigger,Trigger6M)),NA())</f>
        <v>7.5480924808069005E-3</v>
      </c>
      <c r="Q2692" s="183">
        <f>IFERROR(_xll.qlIndexFixing(ONIndex1Y,I2692,TRUE,_xll.ohTrigger(RecalcTrigger,Trigger1Y)),NA())</f>
        <v>7.9008056606699739E-3</v>
      </c>
    </row>
    <row r="2693" spans="2:17" x14ac:dyDescent="0.2">
      <c r="B2693" s="39" t="s">
        <v>42</v>
      </c>
      <c r="D2693" s="42">
        <f>_xll.qlCalendarAdvance(Calendar,$D2692,B2693,"f",FALSE)</f>
        <v>58481</v>
      </c>
      <c r="E2693" s="177">
        <f>_xll.qlInterestRateIndexValueDate(IndexON,D2693)</f>
        <v>58481</v>
      </c>
      <c r="F2693" s="193">
        <f>IFERROR(_xll.qlIndexFixing(IndexON,D2693,TRUE,_xll.ohTrigger(RecalcTrigger,TriggerON)),NA())</f>
        <v>7.3718342271344994E-3</v>
      </c>
      <c r="H2693" s="42">
        <f>_xll.qlCalendarAdvance(Calendar,$H2692,B2693,"f",FALSE)</f>
        <v>58481</v>
      </c>
      <c r="I2693" s="177">
        <f>_xll.qlInterestRateIndexValueDate(Index1M,$H2693)</f>
        <v>58483</v>
      </c>
      <c r="J2693" s="182">
        <f>IFERROR(_xll.qlIndexFixing(Index1M,$H2693,TRUE,_xll.ohTrigger(RecalcTrigger,Trigger1M)),NA())</f>
        <v>7.3272278716121145E-3</v>
      </c>
      <c r="K2693" s="44">
        <f>IFERROR(_xll.qlIndexFixing(Index3M,H2693,TRUE,_xll.ohTrigger(RecalcTrigger,Trigger3M)),NA())</f>
        <v>7.5762565847927732E-3</v>
      </c>
      <c r="L2693" s="44">
        <f>IFERROR(_xll.qlIndexFixing(Index6M,$H2693,TRUE,_xll.ohTrigger(RecalcTrigger,Trigger6M)),NA())</f>
        <v>7.481181117004276E-3</v>
      </c>
      <c r="M2693" s="183">
        <f>IFERROR(_xll.qlIndexFixing(Index1Y,$H2693,TRUE,_xll.ohTrigger(RecalcTrigger,Trigger1Y)),NA())</f>
        <v>7.8170076862904558E-3</v>
      </c>
      <c r="N2693" s="182">
        <f>IFERROR(_xll.qlIndexFixing(ONIndex1M,I2693,TRUE,_xll.ohTrigger(RecalcTrigger,Trigger1M)),NA())</f>
        <v>7.332286032655233E-3</v>
      </c>
      <c r="O2693" s="44">
        <f>IFERROR(_xll.qlIndexFixing(ONIndex3M,I2693,TRUE,_xll.ohTrigger(RecalcTrigger,Trigger3M)),NA())</f>
        <v>7.5971616066894399E-3</v>
      </c>
      <c r="P2693" s="44">
        <f>IFERROR(_xll.qlIndexFixing(ONIndex6M,I2693,TRUE,_xll.ohTrigger(RecalcTrigger,Trigger6M)),NA())</f>
        <v>7.5417842455127726E-3</v>
      </c>
      <c r="Q2693" s="183">
        <f>IFERROR(_xll.qlIndexFixing(ONIndex1Y,I2693,TRUE,_xll.ohTrigger(RecalcTrigger,Trigger1Y)),NA())</f>
        <v>7.8959757584318169E-3</v>
      </c>
    </row>
    <row r="2694" spans="2:17" x14ac:dyDescent="0.2">
      <c r="B2694" s="39" t="s">
        <v>42</v>
      </c>
      <c r="D2694" s="42">
        <f>_xll.qlCalendarAdvance(Calendar,$D2693,B2694,"f",FALSE)</f>
        <v>58488</v>
      </c>
      <c r="E2694" s="177">
        <f>_xll.qlInterestRateIndexValueDate(IndexON,D2694)</f>
        <v>58488</v>
      </c>
      <c r="F2694" s="193">
        <f>IFERROR(_xll.qlIndexFixing(IndexON,D2694,TRUE,_xll.ohTrigger(RecalcTrigger,TriggerON)),NA())</f>
        <v>7.3669716650215378E-3</v>
      </c>
      <c r="H2694" s="42">
        <f>_xll.qlCalendarAdvance(Calendar,$H2693,B2694,"f",FALSE)</f>
        <v>58488</v>
      </c>
      <c r="I2694" s="177">
        <f>_xll.qlInterestRateIndexValueDate(Index1M,$H2694)</f>
        <v>58490</v>
      </c>
      <c r="J2694" s="182">
        <f>IFERROR(_xll.qlIndexFixing(Index1M,$H2694,TRUE,_xll.ohTrigger(RecalcTrigger,Trigger1M)),NA())</f>
        <v>7.3222453841357204E-3</v>
      </c>
      <c r="K2694" s="44">
        <f>IFERROR(_xll.qlIndexFixing(Index3M,H2694,TRUE,_xll.ohTrigger(RecalcTrigger,Trigger3M)),NA())</f>
        <v>7.5714762264134094E-3</v>
      </c>
      <c r="L2694" s="44">
        <f>IFERROR(_xll.qlIndexFixing(Index6M,$H2694,TRUE,_xll.ohTrigger(RecalcTrigger,Trigger6M)),NA())</f>
        <v>7.4752523733148824E-3</v>
      </c>
      <c r="M2694" s="183">
        <f>IFERROR(_xll.qlIndexFixing(Index1Y,$H2694,TRUE,_xll.ohTrigger(RecalcTrigger,Trigger1Y)),NA())</f>
        <v>7.8129632944220918E-3</v>
      </c>
      <c r="N2694" s="182">
        <f>IFERROR(_xll.qlIndexFixing(ONIndex1M,I2694,TRUE,_xll.ohTrigger(RecalcTrigger,Trigger1M)),NA())</f>
        <v>7.3272623989062424E-3</v>
      </c>
      <c r="O2694" s="44">
        <f>IFERROR(_xll.qlIndexFixing(ONIndex3M,I2694,TRUE,_xll.ohTrigger(RecalcTrigger,Trigger3M)),NA())</f>
        <v>7.5922158690300279E-3</v>
      </c>
      <c r="P2694" s="44">
        <f>IFERROR(_xll.qlIndexFixing(ONIndex6M,I2694,TRUE,_xll.ohTrigger(RecalcTrigger,Trigger6M)),NA())</f>
        <v>7.5355056063042269E-3</v>
      </c>
      <c r="Q2694" s="183">
        <f>IFERROR(_xll.qlIndexFixing(ONIndex1Y,I2694,TRUE,_xll.ohTrigger(RecalcTrigger,Trigger1Y)),NA())</f>
        <v>7.891175609913148E-3</v>
      </c>
    </row>
    <row r="2695" spans="2:17" x14ac:dyDescent="0.2">
      <c r="B2695" s="39" t="s">
        <v>42</v>
      </c>
      <c r="D2695" s="42">
        <f>_xll.qlCalendarAdvance(Calendar,$D2694,B2695,"f",FALSE)</f>
        <v>58495</v>
      </c>
      <c r="E2695" s="177">
        <f>_xll.qlInterestRateIndexValueDate(IndexON,D2695)</f>
        <v>58495</v>
      </c>
      <c r="F2695" s="193">
        <f>IFERROR(_xll.qlIndexFixing(IndexON,D2695,TRUE,_xll.ohTrigger(RecalcTrigger,TriggerON)),NA())</f>
        <v>7.3621395447975857E-3</v>
      </c>
      <c r="H2695" s="42">
        <f>_xll.qlCalendarAdvance(Calendar,$H2694,B2695,"f",FALSE)</f>
        <v>58495</v>
      </c>
      <c r="I2695" s="177">
        <f>_xll.qlInterestRateIndexValueDate(Index1M,$H2695)</f>
        <v>58497</v>
      </c>
      <c r="J2695" s="182">
        <f>IFERROR(_xll.qlIndexFixing(Index1M,$H2695,TRUE,_xll.ohTrigger(RecalcTrigger,Trigger1M)),NA())</f>
        <v>7.3172937459024855E-3</v>
      </c>
      <c r="K2695" s="44">
        <f>IFERROR(_xll.qlIndexFixing(Index3M,H2695,TRUE,_xll.ohTrigger(RecalcTrigger,Trigger3M)),NA())</f>
        <v>7.5667261815546283E-3</v>
      </c>
      <c r="L2695" s="44">
        <f>IFERROR(_xll.qlIndexFixing(Index6M,$H2695,TRUE,_xll.ohTrigger(RecalcTrigger,Trigger6M)),NA())</f>
        <v>7.4693541273608147E-3</v>
      </c>
      <c r="M2695" s="183">
        <f>IFERROR(_xll.qlIndexFixing(Index1Y,$H2695,TRUE,_xll.ohTrigger(RecalcTrigger,Trigger1Y)),NA())</f>
        <v>7.8089503650083268E-3</v>
      </c>
      <c r="N2695" s="182">
        <f>IFERROR(_xll.qlIndexFixing(ONIndex1M,I2695,TRUE,_xll.ohTrigger(RecalcTrigger,Trigger1M)),NA())</f>
        <v>7.3222695118424497E-3</v>
      </c>
      <c r="O2695" s="44">
        <f>IFERROR(_xll.qlIndexFixing(ONIndex3M,I2695,TRUE,_xll.ohTrigger(RecalcTrigger,Trigger3M)),NA())</f>
        <v>7.587300059270774E-3</v>
      </c>
      <c r="P2695" s="44">
        <f>IFERROR(_xll.qlIndexFixing(ONIndex6M,I2695,TRUE,_xll.ohTrigger(RecalcTrigger,Trigger6M)),NA())</f>
        <v>7.5292566204154809E-3</v>
      </c>
      <c r="Q2695" s="183">
        <f>IFERROR(_xll.qlIndexFixing(ONIndex1Y,I2695,TRUE,_xll.ohTrigger(RecalcTrigger,Trigger1Y)),NA())</f>
        <v>7.8864052691507425E-3</v>
      </c>
    </row>
    <row r="2696" spans="2:17" x14ac:dyDescent="0.2">
      <c r="B2696" s="39" t="s">
        <v>42</v>
      </c>
      <c r="D2696" s="42">
        <f>_xll.qlCalendarAdvance(Calendar,$D2695,B2696,"f",FALSE)</f>
        <v>58502</v>
      </c>
      <c r="E2696" s="177">
        <f>_xll.qlInterestRateIndexValueDate(IndexON,D2696)</f>
        <v>58502</v>
      </c>
      <c r="F2696" s="193">
        <f>IFERROR(_xll.qlIndexFixing(IndexON,D2696,TRUE,_xll.ohTrigger(RecalcTrigger,TriggerON)),NA())</f>
        <v>7.3573379233771163E-3</v>
      </c>
      <c r="H2696" s="42">
        <f>_xll.qlCalendarAdvance(Calendar,$H2695,B2696,"f",FALSE)</f>
        <v>58502</v>
      </c>
      <c r="I2696" s="177">
        <f>_xll.qlInterestRateIndexValueDate(Index1M,$H2696)</f>
        <v>58504</v>
      </c>
      <c r="J2696" s="182">
        <f>IFERROR(_xll.qlIndexFixing(Index1M,$H2696,TRUE,_xll.ohTrigger(RecalcTrigger,Trigger1M)),NA())</f>
        <v>7.3115501117773651E-3</v>
      </c>
      <c r="K2696" s="44">
        <f>IFERROR(_xll.qlIndexFixing(Index3M,H2696,TRUE,_xll.ohTrigger(RecalcTrigger,Trigger3M)),NA())</f>
        <v>7.5615028859489092E-3</v>
      </c>
      <c r="L2696" s="44">
        <f>IFERROR(_xll.qlIndexFixing(Index6M,$H2696,TRUE,_xll.ohTrigger(RecalcTrigger,Trigger6M)),NA())</f>
        <v>7.4621628408635321E-3</v>
      </c>
      <c r="M2696" s="183">
        <f>IFERROR(_xll.qlIndexFixing(Index1Y,$H2696,TRUE,_xll.ohTrigger(RecalcTrigger,Trigger1Y)),NA())</f>
        <v>7.805507276940531E-3</v>
      </c>
      <c r="N2696" s="182">
        <f>IFERROR(_xll.qlIndexFixing(ONIndex1M,I2696,TRUE,_xll.ohTrigger(RecalcTrigger,Trigger1M)),NA())</f>
        <v>7.3173074296573049E-3</v>
      </c>
      <c r="O2696" s="44">
        <f>IFERROR(_xll.qlIndexFixing(ONIndex3M,I2696,TRUE,_xll.ohTrigger(RecalcTrigger,Trigger3M)),NA())</f>
        <v>7.5824142336067268E-3</v>
      </c>
      <c r="P2696" s="44">
        <f>IFERROR(_xll.qlIndexFixing(ONIndex6M,I2696,TRUE,_xll.ohTrigger(RecalcTrigger,Trigger6M)),NA())</f>
        <v>7.5230373457202404E-3</v>
      </c>
      <c r="Q2696" s="183">
        <f>IFERROR(_xll.qlIndexFixing(ONIndex1Y,I2696,TRUE,_xll.ohTrigger(RecalcTrigger,Trigger1Y)),NA())</f>
        <v>7.8816647905810555E-3</v>
      </c>
    </row>
    <row r="2697" spans="2:17" x14ac:dyDescent="0.2">
      <c r="B2697" s="39" t="s">
        <v>42</v>
      </c>
      <c r="D2697" s="42">
        <f>_xll.qlCalendarAdvance(Calendar,$D2696,B2697,"f",FALSE)</f>
        <v>58509</v>
      </c>
      <c r="E2697" s="177">
        <f>_xll.qlInterestRateIndexValueDate(IndexON,D2697)</f>
        <v>58509</v>
      </c>
      <c r="F2697" s="193">
        <f>IFERROR(_xll.qlIndexFixing(IndexON,D2697,TRUE,_xll.ohTrigger(RecalcTrigger,TriggerON)),NA())</f>
        <v>7.3525668583940273E-3</v>
      </c>
      <c r="H2697" s="42">
        <f>_xll.qlCalendarAdvance(Calendar,$H2696,B2697,"f",FALSE)</f>
        <v>58509</v>
      </c>
      <c r="I2697" s="177">
        <f>_xll.qlInterestRateIndexValueDate(Index1M,$H2697)</f>
        <v>58511</v>
      </c>
      <c r="J2697" s="182">
        <f>IFERROR(_xll.qlIndexFixing(Index1M,$H2697,TRUE,_xll.ohTrigger(RecalcTrigger,Trigger1M)),NA())</f>
        <v>7.3066667012139375E-3</v>
      </c>
      <c r="K2697" s="44">
        <f>IFERROR(_xll.qlIndexFixing(Index3M,H2697,TRUE,_xll.ohTrigger(RecalcTrigger,Trigger3M)),NA())</f>
        <v>7.5568178075497601E-3</v>
      </c>
      <c r="L2697" s="44">
        <f>IFERROR(_xll.qlIndexFixing(Index6M,$H2697,TRUE,_xll.ohTrigger(RecalcTrigger,Trigger6M)),NA())</f>
        <v>7.456334110562535E-3</v>
      </c>
      <c r="M2697" s="183">
        <f>IFERROR(_xll.qlIndexFixing(Index1Y,$H2697,TRUE,_xll.ohTrigger(RecalcTrigger,Trigger1Y)),NA())</f>
        <v>7.8015508197683469E-3</v>
      </c>
      <c r="N2697" s="182">
        <f>IFERROR(_xll.qlIndexFixing(ONIndex1M,I2697,TRUE,_xll.ohTrigger(RecalcTrigger,Trigger1M)),NA())</f>
        <v>7.3123762103044498E-3</v>
      </c>
      <c r="O2697" s="44">
        <f>IFERROR(_xll.qlIndexFixing(ONIndex3M,I2697,TRUE,_xll.ohTrigger(RecalcTrigger,Trigger3M)),NA())</f>
        <v>7.5775584476733826E-3</v>
      </c>
      <c r="P2697" s="44">
        <f>IFERROR(_xll.qlIndexFixing(ONIndex6M,I2697,TRUE,_xll.ohTrigger(RecalcTrigger,Trigger6M)),NA())</f>
        <v>7.516847839852403E-3</v>
      </c>
      <c r="Q2697" s="183">
        <f>IFERROR(_xll.qlIndexFixing(ONIndex1Y,I2697,TRUE,_xll.ohTrigger(RecalcTrigger,Trigger1Y)),NA())</f>
        <v>7.8769542284007343E-3</v>
      </c>
    </row>
    <row r="2698" spans="2:17" x14ac:dyDescent="0.2">
      <c r="B2698" s="39" t="s">
        <v>42</v>
      </c>
      <c r="D2698" s="42">
        <f>_xll.qlCalendarAdvance(Calendar,$D2697,B2698,"f",FALSE)</f>
        <v>58516</v>
      </c>
      <c r="E2698" s="177">
        <f>_xll.qlInterestRateIndexValueDate(IndexON,D2698)</f>
        <v>58516</v>
      </c>
      <c r="F2698" s="193">
        <f>IFERROR(_xll.qlIndexFixing(IndexON,D2698,TRUE,_xll.ohTrigger(RecalcTrigger,TriggerON)),NA())</f>
        <v>7.347826406922664E-3</v>
      </c>
      <c r="H2698" s="42">
        <f>_xll.qlCalendarAdvance(Calendar,$H2697,B2698,"f",FALSE)</f>
        <v>58516</v>
      </c>
      <c r="I2698" s="177">
        <f>_xll.qlInterestRateIndexValueDate(Index1M,$H2698)</f>
        <v>58518</v>
      </c>
      <c r="J2698" s="182">
        <f>IFERROR(_xll.qlIndexFixing(Index1M,$H2698,TRUE,_xll.ohTrigger(RecalcTrigger,Trigger1M)),NA())</f>
        <v>7.3015446671535634E-3</v>
      </c>
      <c r="K2698" s="44">
        <f>IFERROR(_xll.qlIndexFixing(Index3M,H2698,TRUE,_xll.ohTrigger(RecalcTrigger,Trigger3M)),NA())</f>
        <v>7.5521632196815808E-3</v>
      </c>
      <c r="L2698" s="44">
        <f>IFERROR(_xll.qlIndexFixing(Index6M,$H2698,TRUE,_xll.ohTrigger(RecalcTrigger,Trigger6M)),NA())</f>
        <v>7.4505360702093251E-3</v>
      </c>
      <c r="M2698" s="183">
        <f>IFERROR(_xll.qlIndexFixing(Index1Y,$H2698,TRUE,_xll.ohTrigger(RecalcTrigger,Trigger1Y)),NA())</f>
        <v>7.7976259739770725E-3</v>
      </c>
      <c r="N2698" s="182">
        <f>IFERROR(_xll.qlIndexFixing(ONIndex1M,I2698,TRUE,_xll.ohTrigger(RecalcTrigger,Trigger1M)),NA())</f>
        <v>7.3074759122970789E-3</v>
      </c>
      <c r="O2698" s="44">
        <f>IFERROR(_xll.qlIndexFixing(ONIndex3M,I2698,TRUE,_xll.ohTrigger(RecalcTrigger,Trigger3M)),NA())</f>
        <v>7.5727327573460457E-3</v>
      </c>
      <c r="P2698" s="44">
        <f>IFERROR(_xll.qlIndexFixing(ONIndex6M,I2698,TRUE,_xll.ohTrigger(RecalcTrigger,Trigger6M)),NA())</f>
        <v>7.5106881604458664E-3</v>
      </c>
      <c r="Q2698" s="183">
        <f>IFERROR(_xll.qlIndexFixing(ONIndex1Y,I2698,TRUE,_xll.ohTrigger(RecalcTrigger,Trigger1Y)),NA())</f>
        <v>7.872273636646554E-3</v>
      </c>
    </row>
    <row r="2699" spans="2:17" x14ac:dyDescent="0.2">
      <c r="B2699" s="39" t="s">
        <v>42</v>
      </c>
      <c r="D2699" s="42">
        <f>_xll.qlCalendarAdvance(Calendar,$D2698,B2699,"f",FALSE)</f>
        <v>58523</v>
      </c>
      <c r="E2699" s="177">
        <f>_xll.qlInterestRateIndexValueDate(IndexON,D2699)</f>
        <v>58523</v>
      </c>
      <c r="F2699" s="193">
        <f>IFERROR(_xll.qlIndexFixing(IndexON,D2699,TRUE,_xll.ohTrigger(RecalcTrigger,TriggerON)),NA())</f>
        <v>7.3431166264370518E-3</v>
      </c>
      <c r="H2699" s="42">
        <f>_xll.qlCalendarAdvance(Calendar,$H2698,B2699,"f",FALSE)</f>
        <v>58523</v>
      </c>
      <c r="I2699" s="177">
        <f>_xll.qlInterestRateIndexValueDate(Index1M,$H2699)</f>
        <v>58525</v>
      </c>
      <c r="J2699" s="182">
        <f>IFERROR(_xll.qlIndexFixing(Index1M,$H2699,TRUE,_xll.ohTrigger(RecalcTrigger,Trigger1M)),NA())</f>
        <v>7.2969930529115379E-3</v>
      </c>
      <c r="K2699" s="44">
        <f>IFERROR(_xll.qlIndexFixing(Index3M,H2699,TRUE,_xll.ohTrigger(RecalcTrigger,Trigger3M)),NA())</f>
        <v>7.5475391782240196E-3</v>
      </c>
      <c r="L2699" s="44">
        <f>IFERROR(_xll.qlIndexFixing(Index6M,$H2699,TRUE,_xll.ohTrigger(RecalcTrigger,Trigger6M)),NA())</f>
        <v>7.4447687774176017E-3</v>
      </c>
      <c r="M2699" s="183">
        <f>IFERROR(_xll.qlIndexFixing(Index1Y,$H2699,TRUE,_xll.ohTrigger(RecalcTrigger,Trigger1Y)),NA())</f>
        <v>7.7937327938130694E-3</v>
      </c>
      <c r="N2699" s="182">
        <f>IFERROR(_xll.qlIndexFixing(ONIndex1M,I2699,TRUE,_xll.ohTrigger(RecalcTrigger,Trigger1M)),NA())</f>
        <v>7.302606593508898E-3</v>
      </c>
      <c r="O2699" s="44">
        <f>IFERROR(_xll.qlIndexFixing(ONIndex3M,I2699,TRUE,_xll.ohTrigger(RecalcTrigger,Trigger3M)),NA())</f>
        <v>7.5679372185000204E-3</v>
      </c>
      <c r="P2699" s="44">
        <f>IFERROR(_xll.qlIndexFixing(ONIndex6M,I2699,TRUE,_xll.ohTrigger(RecalcTrigger,Trigger6M)),NA())</f>
        <v>7.5045583652144643E-3</v>
      </c>
      <c r="Q2699" s="183">
        <f>IFERROR(_xll.qlIndexFixing(ONIndex1Y,I2699,TRUE,_xll.ohTrigger(RecalcTrigger,Trigger1Y)),NA())</f>
        <v>7.8676230695950977E-3</v>
      </c>
    </row>
    <row r="2700" spans="2:17" x14ac:dyDescent="0.2">
      <c r="B2700" s="39" t="s">
        <v>42</v>
      </c>
      <c r="D2700" s="42">
        <f>_xll.qlCalendarAdvance(Calendar,$D2699,B2700,"f",FALSE)</f>
        <v>58530</v>
      </c>
      <c r="E2700" s="177">
        <f>_xll.qlInterestRateIndexValueDate(IndexON,D2700)</f>
        <v>58530</v>
      </c>
      <c r="F2700" s="193">
        <f>IFERROR(_xll.qlIndexFixing(IndexON,D2700,TRUE,_xll.ohTrigger(RecalcTrigger,TriggerON)),NA())</f>
        <v>7.338437574091472E-3</v>
      </c>
      <c r="H2700" s="42">
        <f>_xll.qlCalendarAdvance(Calendar,$H2699,B2700,"f",FALSE)</f>
        <v>58530</v>
      </c>
      <c r="I2700" s="177">
        <f>_xll.qlInterestRateIndexValueDate(Index1M,$H2700)</f>
        <v>58532</v>
      </c>
      <c r="J2700" s="182">
        <f>IFERROR(_xll.qlIndexFixing(Index1M,$H2700,TRUE,_xll.ohTrigger(RecalcTrigger,Trigger1M)),NA())</f>
        <v>7.292202931464542E-3</v>
      </c>
      <c r="K2700" s="44">
        <f>IFERROR(_xll.qlIndexFixing(Index3M,H2700,TRUE,_xll.ohTrigger(RecalcTrigger,Trigger3M)),NA())</f>
        <v>7.5431890787225342E-3</v>
      </c>
      <c r="L2700" s="44">
        <f>IFERROR(_xll.qlIndexFixing(Index6M,$H2700,TRUE,_xll.ohTrigger(RecalcTrigger,Trigger6M)),NA())</f>
        <v>7.439999562005784E-3</v>
      </c>
      <c r="M2700" s="183">
        <f>IFERROR(_xll.qlIndexFixing(Index1Y,$H2700,TRUE,_xll.ohTrigger(RecalcTrigger,Trigger1Y)),NA())</f>
        <v>7.7898713335237931E-3</v>
      </c>
      <c r="N2700" s="182">
        <f>IFERROR(_xll.qlIndexFixing(ONIndex1M,I2700,TRUE,_xll.ohTrigger(RecalcTrigger,Trigger1M)),NA())</f>
        <v>7.2977683120534209E-3</v>
      </c>
      <c r="O2700" s="44">
        <f>IFERROR(_xll.qlIndexFixing(ONIndex3M,I2700,TRUE,_xll.ohTrigger(RecalcTrigger,Trigger3M)),NA())</f>
        <v>7.5631718870106113E-3</v>
      </c>
      <c r="P2700" s="44">
        <f>IFERROR(_xll.qlIndexFixing(ONIndex6M,I2700,TRUE,_xll.ohTrigger(RecalcTrigger,Trigger6M)),NA())</f>
        <v>7.4984585119519664E-3</v>
      </c>
      <c r="Q2700" s="183">
        <f>IFERROR(_xll.qlIndexFixing(ONIndex1Y,I2700,TRUE,_xll.ohTrigger(RecalcTrigger,Trigger1Y)),NA())</f>
        <v>7.8630025814430127E-3</v>
      </c>
    </row>
    <row r="2701" spans="2:17" x14ac:dyDescent="0.2">
      <c r="B2701" s="39" t="s">
        <v>42</v>
      </c>
      <c r="D2701" s="42">
        <f>_xll.qlCalendarAdvance(Calendar,$D2700,B2701,"f",FALSE)</f>
        <v>58537</v>
      </c>
      <c r="E2701" s="177">
        <f>_xll.qlInterestRateIndexValueDate(IndexON,D2701)</f>
        <v>58537</v>
      </c>
      <c r="F2701" s="193">
        <f>IFERROR(_xll.qlIndexFixing(IndexON,D2701,TRUE,_xll.ohTrigger(RecalcTrigger,TriggerON)),NA())</f>
        <v>7.3337893071201421E-3</v>
      </c>
      <c r="H2701" s="42">
        <f>_xll.qlCalendarAdvance(Calendar,$H2700,B2701,"f",FALSE)</f>
        <v>58537</v>
      </c>
      <c r="I2701" s="177">
        <f>_xll.qlInterestRateIndexValueDate(Index1M,$H2701)</f>
        <v>58539</v>
      </c>
      <c r="J2701" s="182">
        <f>IFERROR(_xll.qlIndexFixing(Index1M,$H2701,TRUE,_xll.ohTrigger(RecalcTrigger,Trigger1M)),NA())</f>
        <v>7.2874440226775028E-3</v>
      </c>
      <c r="K2701" s="44">
        <f>IFERROR(_xll.qlIndexFixing(Index3M,H2701,TRUE,_xll.ohTrigger(RecalcTrigger,Trigger3M)),NA())</f>
        <v>7.5386241928167728E-3</v>
      </c>
      <c r="L2701" s="44">
        <f>IFERROR(_xll.qlIndexFixing(Index6M,$H2701,TRUE,_xll.ohTrigger(RecalcTrigger,Trigger6M)),NA())</f>
        <v>7.4342876178186395E-3</v>
      </c>
      <c r="M2701" s="183">
        <f>IFERROR(_xll.qlIndexFixing(Index1Y,$H2701,TRUE,_xll.ohTrigger(RecalcTrigger,Trigger1Y)),NA())</f>
        <v>7.7853685913297525E-3</v>
      </c>
      <c r="N2701" s="182">
        <f>IFERROR(_xll.qlIndexFixing(ONIndex1M,I2701,TRUE,_xll.ohTrigger(RecalcTrigger,Trigger1M)),NA())</f>
        <v>7.292961126363906E-3</v>
      </c>
      <c r="O2701" s="44">
        <f>IFERROR(_xll.qlIndexFixing(ONIndex3M,I2701,TRUE,_xll.ohTrigger(RecalcTrigger,Trigger3M)),NA())</f>
        <v>7.5584368189129947E-3</v>
      </c>
      <c r="P2701" s="44">
        <f>IFERROR(_xll.qlIndexFixing(ONIndex6M,I2701,TRUE,_xll.ohTrigger(RecalcTrigger,Trigger6M)),NA())</f>
        <v>7.4923886581323984E-3</v>
      </c>
      <c r="Q2701" s="183">
        <f>IFERROR(_xll.qlIndexFixing(ONIndex1Y,I2701,TRUE,_xll.ohTrigger(RecalcTrigger,Trigger1Y)),NA())</f>
        <v>7.8584122262270739E-3</v>
      </c>
    </row>
    <row r="2702" spans="2:17" x14ac:dyDescent="0.2">
      <c r="B2702" s="39" t="s">
        <v>42</v>
      </c>
      <c r="D2702" s="42">
        <f>_xll.qlCalendarAdvance(Calendar,$D2701,B2702,"f",FALSE)</f>
        <v>58544</v>
      </c>
      <c r="E2702" s="177">
        <f>_xll.qlInterestRateIndexValueDate(IndexON,D2702)</f>
        <v>58544</v>
      </c>
      <c r="F2702" s="193">
        <f>IFERROR(_xll.qlIndexFixing(IndexON,D2702,TRUE,_xll.ohTrigger(RecalcTrigger,TriggerON)),NA())</f>
        <v>7.3291718829171515E-3</v>
      </c>
      <c r="H2702" s="42">
        <f>_xll.qlCalendarAdvance(Calendar,$H2701,B2702,"f",FALSE)</f>
        <v>58544</v>
      </c>
      <c r="I2702" s="177">
        <f>_xll.qlInterestRateIndexValueDate(Index1M,$H2702)</f>
        <v>58546</v>
      </c>
      <c r="J2702" s="182">
        <f>IFERROR(_xll.qlIndexFixing(Index1M,$H2702,TRUE,_xll.ohTrigger(RecalcTrigger,Trigger1M)),NA())</f>
        <v>7.2827163846989063E-3</v>
      </c>
      <c r="K2702" s="44">
        <f>IFERROR(_xll.qlIndexFixing(Index3M,H2702,TRUE,_xll.ohTrigger(RecalcTrigger,Trigger3M)),NA())</f>
        <v>7.5340900162634353E-3</v>
      </c>
      <c r="L2702" s="44">
        <f>IFERROR(_xll.qlIndexFixing(Index6M,$H2702,TRUE,_xll.ohTrigger(RecalcTrigger,Trigger6M)),NA())</f>
        <v>7.428606579510443E-3</v>
      </c>
      <c r="M2702" s="183">
        <f>IFERROR(_xll.qlIndexFixing(Index1Y,$H2702,TRUE,_xll.ohTrigger(RecalcTrigger,Trigger1Y)),NA())</f>
        <v>7.7822437895736993E-3</v>
      </c>
      <c r="N2702" s="182">
        <f>IFERROR(_xll.qlIndexFixing(ONIndex1M,I2702,TRUE,_xll.ohTrigger(RecalcTrigger,Trigger1M)),NA())</f>
        <v>7.2868262439218512E-3</v>
      </c>
      <c r="O2702" s="44">
        <f>IFERROR(_xll.qlIndexFixing(ONIndex3M,I2702,TRUE,_xll.ohTrigger(RecalcTrigger,Trigger3M)),NA())</f>
        <v>7.5523934324817077E-3</v>
      </c>
      <c r="P2702" s="44">
        <f>IFERROR(_xll.qlIndexFixing(ONIndex6M,I2702,TRUE,_xll.ohTrigger(RecalcTrigger,Trigger6M)),NA())</f>
        <v>7.4846287339092044E-3</v>
      </c>
      <c r="Q2702" s="183">
        <f>IFERROR(_xll.qlIndexFixing(ONIndex1Y,I2702,TRUE,_xll.ohTrigger(RecalcTrigger,Trigger1Y)),NA())</f>
        <v>7.8525547054386635E-3</v>
      </c>
    </row>
    <row r="2703" spans="2:17" x14ac:dyDescent="0.2">
      <c r="B2703" s="39" t="s">
        <v>42</v>
      </c>
      <c r="D2703" s="42">
        <f>_xll.qlCalendarAdvance(Calendar,$D2702,B2703,"f",FALSE)</f>
        <v>58551</v>
      </c>
      <c r="E2703" s="177">
        <f>_xll.qlInterestRateIndexValueDate(IndexON,D2703)</f>
        <v>58551</v>
      </c>
      <c r="F2703" s="193">
        <f>IFERROR(_xll.qlIndexFixing(IndexON,D2703,TRUE,_xll.ohTrigger(RecalcTrigger,TriggerON)),NA())</f>
        <v>7.3245853587966536E-3</v>
      </c>
      <c r="H2703" s="42">
        <f>_xll.qlCalendarAdvance(Calendar,$H2702,B2703,"f",FALSE)</f>
        <v>58551</v>
      </c>
      <c r="I2703" s="177">
        <f>_xll.qlInterestRateIndexValueDate(Index1M,$H2703)</f>
        <v>58553</v>
      </c>
      <c r="J2703" s="182">
        <f>IFERROR(_xll.qlIndexFixing(Index1M,$H2703,TRUE,_xll.ohTrigger(RecalcTrigger,Trigger1M)),NA())</f>
        <v>7.2780200756797364E-3</v>
      </c>
      <c r="K2703" s="44">
        <f>IFERROR(_xll.qlIndexFixing(Index3M,H2703,TRUE,_xll.ohTrigger(RecalcTrigger,Trigger3M)),NA())</f>
        <v>7.529586604940461E-3</v>
      </c>
      <c r="L2703" s="44">
        <f>IFERROR(_xll.qlIndexFixing(Index6M,$H2703,TRUE,_xll.ohTrigger(RecalcTrigger,Trigger6M)),NA())</f>
        <v>7.4229565047019899E-3</v>
      </c>
      <c r="M2703" s="183">
        <f>IFERROR(_xll.qlIndexFixing(Index1Y,$H2703,TRUE,_xll.ohTrigger(RecalcTrigger,Trigger1Y)),NA())</f>
        <v>7.7784778144196183E-3</v>
      </c>
      <c r="N2703" s="182">
        <f>IFERROR(_xll.qlIndexFixing(ONIndex1M,I2703,TRUE,_xll.ohTrigger(RecalcTrigger,Trigger1M)),NA())</f>
        <v>7.2834402740973303E-3</v>
      </c>
      <c r="O2703" s="44">
        <f>IFERROR(_xll.qlIndexFixing(ONIndex3M,I2703,TRUE,_xll.ohTrigger(RecalcTrigger,Trigger3M)),NA())</f>
        <v>7.5490576959147404E-3</v>
      </c>
      <c r="P2703" s="44">
        <f>IFERROR(_xll.qlIndexFixing(ONIndex6M,I2703,TRUE,_xll.ohTrigger(RecalcTrigger,Trigger6M)),NA())</f>
        <v>7.4803391795175145E-3</v>
      </c>
      <c r="Q2703" s="183">
        <f>IFERROR(_xll.qlIndexFixing(ONIndex1Y,I2703,TRUE,_xll.ohTrigger(RecalcTrigger,Trigger1Y)),NA())</f>
        <v>7.8493221320297124E-3</v>
      </c>
    </row>
    <row r="2704" spans="2:17" x14ac:dyDescent="0.2">
      <c r="B2704" s="39" t="s">
        <v>42</v>
      </c>
      <c r="D2704" s="42">
        <f>_xll.qlCalendarAdvance(Calendar,$D2703,B2704,"f",FALSE)</f>
        <v>58558</v>
      </c>
      <c r="E2704" s="177">
        <f>_xll.qlInterestRateIndexValueDate(IndexON,D2704)</f>
        <v>58558</v>
      </c>
      <c r="F2704" s="193">
        <f>IFERROR(_xll.qlIndexFixing(IndexON,D2704,TRUE,_xll.ohTrigger(RecalcTrigger,TriggerON)),NA())</f>
        <v>7.3200297919928659E-3</v>
      </c>
      <c r="H2704" s="42">
        <f>_xll.qlCalendarAdvance(Calendar,$H2703,B2704,"f",FALSE)</f>
        <v>58558</v>
      </c>
      <c r="I2704" s="177">
        <f>_xll.qlInterestRateIndexValueDate(Index1M,$H2704)</f>
        <v>58560</v>
      </c>
      <c r="J2704" s="182">
        <f>IFERROR(_xll.qlIndexFixing(Index1M,$H2704,TRUE,_xll.ohTrigger(RecalcTrigger,Trigger1M)),NA())</f>
        <v>7.2733551537584873E-3</v>
      </c>
      <c r="K2704" s="44">
        <f>IFERROR(_xll.qlIndexFixing(Index3M,H2704,TRUE,_xll.ohTrigger(RecalcTrigger,Trigger3M)),NA())</f>
        <v>7.5251140147249108E-3</v>
      </c>
      <c r="L2704" s="44">
        <f>IFERROR(_xll.qlIndexFixing(Index6M,$H2704,TRUE,_xll.ohTrigger(RecalcTrigger,Trigger6M)),NA())</f>
        <v>7.4173374510079562E-3</v>
      </c>
      <c r="M2704" s="183">
        <f>IFERROR(_xll.qlIndexFixing(Index1Y,$H2704,TRUE,_xll.ohTrigger(RecalcTrigger,Trigger1Y)),NA())</f>
        <v>7.7747437761548355E-3</v>
      </c>
      <c r="N2704" s="182">
        <f>IFERROR(_xll.qlIndexFixing(ONIndex1M,I2704,TRUE,_xll.ohTrigger(RecalcTrigger,Trigger1M)),NA())</f>
        <v>7.2787267239871056E-3</v>
      </c>
      <c r="O2704" s="44">
        <f>IFERROR(_xll.qlIndexFixing(ONIndex3M,I2704,TRUE,_xll.ohTrigger(RecalcTrigger,Trigger3M)),NA())</f>
        <v>7.5444137527647115E-3</v>
      </c>
      <c r="P2704" s="44">
        <f>IFERROR(_xll.qlIndexFixing(ONIndex6M,I2704,TRUE,_xll.ohTrigger(RecalcTrigger,Trigger6M)),NA())</f>
        <v>7.4743596702298021E-3</v>
      </c>
      <c r="Q2704" s="183">
        <f>IFERROR(_xll.qlIndexFixing(ONIndex1Y,I2704,TRUE,_xll.ohTrigger(RecalcTrigger,Trigger1Y)),NA())</f>
        <v>7.8448225012017758E-3</v>
      </c>
    </row>
    <row r="2705" spans="2:17" x14ac:dyDescent="0.2">
      <c r="B2705" s="39" t="s">
        <v>42</v>
      </c>
      <c r="D2705" s="42">
        <f>_xll.qlCalendarAdvance(Calendar,$D2704,B2705,"f",FALSE)</f>
        <v>58565</v>
      </c>
      <c r="E2705" s="177">
        <f>_xll.qlInterestRateIndexValueDate(IndexON,D2705)</f>
        <v>58565</v>
      </c>
      <c r="F2705" s="193">
        <f>IFERROR(_xll.qlIndexFixing(IndexON,D2705,TRUE,_xll.ohTrigger(RecalcTrigger,TriggerON)),NA())</f>
        <v>7.3155052397400055E-3</v>
      </c>
      <c r="H2705" s="42">
        <f>_xll.qlCalendarAdvance(Calendar,$H2704,B2705,"f",FALSE)</f>
        <v>58565</v>
      </c>
      <c r="I2705" s="177">
        <f>_xll.qlInterestRateIndexValueDate(Index1M,$H2705)</f>
        <v>58567</v>
      </c>
      <c r="J2705" s="182">
        <f>IFERROR(_xll.qlIndexFixing(Index1M,$H2705,TRUE,_xll.ohTrigger(RecalcTrigger,Trigger1M)),NA())</f>
        <v>7.2687216770861429E-3</v>
      </c>
      <c r="K2705" s="44">
        <f>IFERROR(_xll.qlIndexFixing(Index3M,H2705,TRUE,_xll.ohTrigger(RecalcTrigger,Trigger3M)),NA())</f>
        <v>7.5204395332325062E-3</v>
      </c>
      <c r="L2705" s="44">
        <f>IFERROR(_xll.qlIndexFixing(Index6M,$H2705,TRUE,_xll.ohTrigger(RecalcTrigger,Trigger6M)),NA())</f>
        <v>7.4108139459296042E-3</v>
      </c>
      <c r="M2705" s="183">
        <f>IFERROR(_xll.qlIndexFixing(Index1Y,$H2705,TRUE,_xll.ohTrigger(RecalcTrigger,Trigger1Y)),NA())</f>
        <v>7.7710417290381946E-3</v>
      </c>
      <c r="N2705" s="182">
        <f>IFERROR(_xll.qlIndexFixing(ONIndex1M,I2705,TRUE,_xll.ohTrigger(RecalcTrigger,Trigger1M)),NA())</f>
        <v>7.2740445020169631E-3</v>
      </c>
      <c r="O2705" s="44">
        <f>IFERROR(_xll.qlIndexFixing(ONIndex3M,I2705,TRUE,_xll.ohTrigger(RecalcTrigger,Trigger3M)),NA())</f>
        <v>7.5398002963478206E-3</v>
      </c>
      <c r="P2705" s="44">
        <f>IFERROR(_xll.qlIndexFixing(ONIndex6M,I2705,TRUE,_xll.ohTrigger(RecalcTrigger,Trigger6M)),NA())</f>
        <v>7.4684103910005462E-3</v>
      </c>
      <c r="Q2705" s="183">
        <f>IFERROR(_xll.qlIndexFixing(ONIndex1Y,I2705,TRUE,_xll.ohTrigger(RecalcTrigger,Trigger1Y)),NA())</f>
        <v>7.8403532203363824E-3</v>
      </c>
    </row>
    <row r="2706" spans="2:17" x14ac:dyDescent="0.2">
      <c r="B2706" s="39" t="s">
        <v>42</v>
      </c>
      <c r="D2706" s="42">
        <f>_xll.qlCalendarAdvance(Calendar,$D2705,B2706,"f",FALSE)</f>
        <v>58572</v>
      </c>
      <c r="E2706" s="177">
        <f>_xll.qlInterestRateIndexValueDate(IndexON,D2706)</f>
        <v>58572</v>
      </c>
      <c r="F2706" s="193">
        <f>IFERROR(_xll.qlIndexFixing(IndexON,D2706,TRUE,_xll.ohTrigger(RecalcTrigger,TriggerON)),NA())</f>
        <v>7.3110117595120983E-3</v>
      </c>
      <c r="H2706" s="42">
        <f>_xll.qlCalendarAdvance(Calendar,$H2705,B2706,"f",FALSE)</f>
        <v>58572</v>
      </c>
      <c r="I2706" s="177">
        <f>_xll.qlInterestRateIndexValueDate(Index1M,$H2706)</f>
        <v>58574</v>
      </c>
      <c r="J2706" s="182">
        <f>IFERROR(_xll.qlIndexFixing(Index1M,$H2706,TRUE,_xll.ohTrigger(RecalcTrigger,Trigger1M)),NA())</f>
        <v>7.2641197038086913E-3</v>
      </c>
      <c r="K2706" s="44">
        <f>IFERROR(_xll.qlIndexFixing(Index3M,H2706,TRUE,_xll.ohTrigger(RecalcTrigger,Trigger3M)),NA())</f>
        <v>7.5160308812307819E-3</v>
      </c>
      <c r="L2706" s="44">
        <f>IFERROR(_xll.qlIndexFixing(Index6M,$H2706,TRUE,_xll.ohTrigger(RecalcTrigger,Trigger6M)),NA())</f>
        <v>7.4052634993188923E-3</v>
      </c>
      <c r="M2706" s="183">
        <f>IFERROR(_xll.qlIndexFixing(Index1Y,$H2706,TRUE,_xll.ohTrigger(RecalcTrigger,Trigger1Y)),NA())</f>
        <v>7.767371727331167E-3</v>
      </c>
      <c r="N2706" s="182">
        <f>IFERROR(_xll.qlIndexFixing(ONIndex1M,I2706,TRUE,_xll.ohTrigger(RecalcTrigger,Trigger1M)),NA())</f>
        <v>7.2693936663803527E-3</v>
      </c>
      <c r="O2706" s="44">
        <f>IFERROR(_xll.qlIndexFixing(ONIndex3M,I2706,TRUE,_xll.ohTrigger(RecalcTrigger,Trigger3M)),NA())</f>
        <v>7.5352173827791802E-3</v>
      </c>
      <c r="P2706" s="44">
        <f>IFERROR(_xll.qlIndexFixing(ONIndex6M,I2706,TRUE,_xll.ohTrigger(RecalcTrigger,Trigger6M)),NA())</f>
        <v>7.4624913997034525E-3</v>
      </c>
      <c r="Q2706" s="183">
        <f>IFERROR(_xll.qlIndexFixing(ONIndex1Y,I2706,TRUE,_xll.ohTrigger(RecalcTrigger,Trigger1Y)),NA())</f>
        <v>7.8359143434703071E-3</v>
      </c>
    </row>
    <row r="2707" spans="2:17" x14ac:dyDescent="0.2">
      <c r="B2707" s="39" t="s">
        <v>42</v>
      </c>
      <c r="D2707" s="42">
        <f>_xll.qlCalendarAdvance(Calendar,$D2706,B2707,"f",FALSE)</f>
        <v>58579</v>
      </c>
      <c r="E2707" s="177">
        <f>_xll.qlInterestRateIndexValueDate(IndexON,D2707)</f>
        <v>58579</v>
      </c>
      <c r="F2707" s="193">
        <f>IFERROR(_xll.qlIndexFixing(IndexON,D2707,TRUE,_xll.ohTrigger(RecalcTrigger,TriggerON)),NA())</f>
        <v>7.3065494083035532E-3</v>
      </c>
      <c r="H2707" s="42">
        <f>_xll.qlCalendarAdvance(Calendar,$H2706,B2707,"f",FALSE)</f>
        <v>58579</v>
      </c>
      <c r="I2707" s="177">
        <f>_xll.qlInterestRateIndexValueDate(Index1M,$H2707)</f>
        <v>58581</v>
      </c>
      <c r="J2707" s="182">
        <f>IFERROR(_xll.qlIndexFixing(Index1M,$H2707,TRUE,_xll.ohTrigger(RecalcTrigger,Trigger1M)),NA())</f>
        <v>7.2595492920746185E-3</v>
      </c>
      <c r="K2707" s="44">
        <f>IFERROR(_xll.qlIndexFixing(Index3M,H2707,TRUE,_xll.ohTrigger(RecalcTrigger,Trigger3M)),NA())</f>
        <v>7.5116532226707829E-3</v>
      </c>
      <c r="L2707" s="44">
        <f>IFERROR(_xll.qlIndexFixing(Index6M,$H2707,TRUE,_xll.ohTrigger(RecalcTrigger,Trigger6M)),NA())</f>
        <v>7.3997442612084808E-3</v>
      </c>
      <c r="M2707" s="183">
        <f>IFERROR(_xll.qlIndexFixing(Index1Y,$H2707,TRUE,_xll.ohTrigger(RecalcTrigger,Trigger1Y)),NA())</f>
        <v>7.7637338252978527E-3</v>
      </c>
      <c r="N2707" s="182">
        <f>IFERROR(_xll.qlIndexFixing(ONIndex1M,I2707,TRUE,_xll.ohTrigger(RecalcTrigger,Trigger1M)),NA())</f>
        <v>7.2647742752707245E-3</v>
      </c>
      <c r="O2707" s="44">
        <f>IFERROR(_xll.qlIndexFixing(ONIndex3M,I2707,TRUE,_xll.ohTrigger(RecalcTrigger,Trigger3M)),NA())</f>
        <v>7.5306650676143505E-3</v>
      </c>
      <c r="P2707" s="44">
        <f>IFERROR(_xll.qlIndexFixing(ONIndex6M,I2707,TRUE,_xll.ohTrigger(RecalcTrigger,Trigger6M)),NA())</f>
        <v>7.4566027538924828E-3</v>
      </c>
      <c r="Q2707" s="183">
        <f>IFERROR(_xll.qlIndexFixing(ONIndex1Y,I2707,TRUE,_xll.ohTrigger(RecalcTrigger,Trigger1Y)),NA())</f>
        <v>7.8315059248801333E-3</v>
      </c>
    </row>
    <row r="2708" spans="2:17" x14ac:dyDescent="0.2">
      <c r="B2708" s="39" t="s">
        <v>42</v>
      </c>
      <c r="D2708" s="42">
        <f>_xll.qlCalendarAdvance(Calendar,$D2707,B2708,"f",FALSE)</f>
        <v>58586</v>
      </c>
      <c r="E2708" s="177">
        <f>_xll.qlInterestRateIndexValueDate(IndexON,D2708)</f>
        <v>58586</v>
      </c>
      <c r="F2708" s="193">
        <f>IFERROR(_xll.qlIndexFixing(IndexON,D2708,TRUE,_xll.ohTrigger(RecalcTrigger,TriggerON)),NA())</f>
        <v>7.3021182435883958E-3</v>
      </c>
      <c r="H2708" s="42">
        <f>_xll.qlCalendarAdvance(Calendar,$H2707,B2708,"f",FALSE)</f>
        <v>58586</v>
      </c>
      <c r="I2708" s="177">
        <f>_xll.qlInterestRateIndexValueDate(Index1M,$H2708)</f>
        <v>58588</v>
      </c>
      <c r="J2708" s="182">
        <f>IFERROR(_xll.qlIndexFixing(Index1M,$H2708,TRUE,_xll.ohTrigger(RecalcTrigger,Trigger1M)),NA())</f>
        <v>7.2550105000274145E-3</v>
      </c>
      <c r="K2708" s="44">
        <f>IFERROR(_xll.qlIndexFixing(Index3M,H2708,TRUE,_xll.ohTrigger(RecalcTrigger,Trigger3M)),NA())</f>
        <v>7.5073066134338975E-3</v>
      </c>
      <c r="L2708" s="44">
        <f>IFERROR(_xll.qlIndexFixing(Index6M,$H2708,TRUE,_xll.ohTrigger(RecalcTrigger,Trigger6M)),NA())</f>
        <v>7.3942562892185147E-3</v>
      </c>
      <c r="M2708" s="183">
        <f>IFERROR(_xll.qlIndexFixing(Index1Y,$H2708,TRUE,_xll.ohTrigger(RecalcTrigger,Trigger1Y)),NA())</f>
        <v>7.760128077204104E-3</v>
      </c>
      <c r="N2708" s="182">
        <f>IFERROR(_xll.qlIndexFixing(ONIndex1M,I2708,TRUE,_xll.ohTrigger(RecalcTrigger,Trigger1M)),NA())</f>
        <v>7.2601863866417204E-3</v>
      </c>
      <c r="O2708" s="44">
        <f>IFERROR(_xll.qlIndexFixing(ONIndex3M,I2708,TRUE,_xll.ohTrigger(RecalcTrigger,Trigger3M)),NA())</f>
        <v>7.5261434069684441E-3</v>
      </c>
      <c r="P2708" s="44">
        <f>IFERROR(_xll.qlIndexFixing(ONIndex6M,I2708,TRUE,_xll.ohTrigger(RecalcTrigger,Trigger6M)),NA())</f>
        <v>7.4507445111215986E-3</v>
      </c>
      <c r="Q2708" s="183">
        <f>IFERROR(_xll.qlIndexFixing(ONIndex1Y,I2708,TRUE,_xll.ohTrigger(RecalcTrigger,Trigger1Y)),NA())</f>
        <v>7.8271280185226999E-3</v>
      </c>
    </row>
    <row r="2709" spans="2:17" x14ac:dyDescent="0.2">
      <c r="B2709" s="39" t="s">
        <v>42</v>
      </c>
      <c r="D2709" s="42">
        <f>_xll.qlCalendarAdvance(Calendar,$D2708,B2709,"f",FALSE)</f>
        <v>58593</v>
      </c>
      <c r="E2709" s="177">
        <f>_xll.qlInterestRateIndexValueDate(IndexON,D2709)</f>
        <v>58593</v>
      </c>
      <c r="F2709" s="193">
        <f>IFERROR(_xll.qlIndexFixing(IndexON,D2709,TRUE,_xll.ohTrigger(RecalcTrigger,TriggerON)),NA())</f>
        <v>7.2977183226008435E-3</v>
      </c>
      <c r="H2709" s="42">
        <f>_xll.qlCalendarAdvance(Calendar,$H2708,B2709,"f",FALSE)</f>
        <v>58593</v>
      </c>
      <c r="I2709" s="177">
        <f>_xll.qlInterestRateIndexValueDate(Index1M,$H2709)</f>
        <v>58595</v>
      </c>
      <c r="J2709" s="182">
        <f>IFERROR(_xll.qlIndexFixing(Index1M,$H2709,TRUE,_xll.ohTrigger(RecalcTrigger,Trigger1M)),NA())</f>
        <v>7.2505033858180634E-3</v>
      </c>
      <c r="K2709" s="44">
        <f>IFERROR(_xll.qlIndexFixing(Index3M,H2709,TRUE,_xll.ohTrigger(RecalcTrigger,Trigger3M)),NA())</f>
        <v>7.5029911093989037E-3</v>
      </c>
      <c r="L2709" s="44">
        <f>IFERROR(_xll.qlIndexFixing(Index6M,$H2709,TRUE,_xll.ohTrigger(RecalcTrigger,Trigger6M)),NA())</f>
        <v>7.3897095159783698E-3</v>
      </c>
      <c r="M2709" s="183">
        <f>IFERROR(_xll.qlIndexFixing(Index1Y,$H2709,TRUE,_xll.ohTrigger(RecalcTrigger,Trigger1Y)),NA())</f>
        <v>7.7565545373173067E-3</v>
      </c>
      <c r="N2709" s="182">
        <f>IFERROR(_xll.qlIndexFixing(ONIndex1M,I2709,TRUE,_xll.ohTrigger(RecalcTrigger,Trigger1M)),NA())</f>
        <v>7.2556300589265987E-3</v>
      </c>
      <c r="O2709" s="44">
        <f>IFERROR(_xll.qlIndexFixing(ONIndex3M,I2709,TRUE,_xll.ohTrigger(RecalcTrigger,Trigger3M)),NA())</f>
        <v>7.5216524564769571E-3</v>
      </c>
      <c r="P2709" s="44">
        <f>IFERROR(_xll.qlIndexFixing(ONIndex6M,I2709,TRUE,_xll.ohTrigger(RecalcTrigger,Trigger6M)),NA())</f>
        <v>7.4449167292645058E-3</v>
      </c>
      <c r="Q2709" s="183">
        <f>IFERROR(_xll.qlIndexFixing(ONIndex1Y,I2709,TRUE,_xll.ohTrigger(RecalcTrigger,Trigger1Y)),NA())</f>
        <v>7.8227806789143983E-3</v>
      </c>
    </row>
    <row r="2710" spans="2:17" x14ac:dyDescent="0.2">
      <c r="B2710" s="39" t="s">
        <v>42</v>
      </c>
      <c r="D2710" s="42">
        <f>_xll.qlCalendarAdvance(Calendar,$D2709,B2710,"f",FALSE)</f>
        <v>58600</v>
      </c>
      <c r="E2710" s="177">
        <f>_xll.qlInterestRateIndexValueDate(IndexON,D2710)</f>
        <v>58600</v>
      </c>
      <c r="F2710" s="193">
        <f>IFERROR(_xll.qlIndexFixing(IndexON,D2710,TRUE,_xll.ohTrigger(RecalcTrigger,TriggerON)),NA())</f>
        <v>7.2933497027349858E-3</v>
      </c>
      <c r="H2710" s="42">
        <f>_xll.qlCalendarAdvance(Calendar,$H2709,B2710,"f",FALSE)</f>
        <v>58600</v>
      </c>
      <c r="I2710" s="177">
        <f>_xll.qlInterestRateIndexValueDate(Index1M,$H2710)</f>
        <v>58602</v>
      </c>
      <c r="J2710" s="182">
        <f>IFERROR(_xll.qlIndexFixing(Index1M,$H2710,TRUE,_xll.ohTrigger(RecalcTrigger,Trigger1M)),NA())</f>
        <v>7.2460280075900552E-3</v>
      </c>
      <c r="K2710" s="44">
        <f>IFERROR(_xll.qlIndexFixing(Index3M,H2710,TRUE,_xll.ohTrigger(RecalcTrigger,Trigger3M)),NA())</f>
        <v>7.4987067664515333E-3</v>
      </c>
      <c r="L2710" s="44">
        <f>IFERROR(_xll.qlIndexFixing(Index6M,$H2710,TRUE,_xll.ohTrigger(RecalcTrigger,Trigger6M)),NA())</f>
        <v>7.3842777990101409E-3</v>
      </c>
      <c r="M2710" s="183">
        <f>IFERROR(_xll.qlIndexFixing(Index1Y,$H2710,TRUE,_xll.ohTrigger(RecalcTrigger,Trigger1Y)),NA())</f>
        <v>7.7530132599096628E-3</v>
      </c>
      <c r="N2710" s="182">
        <f>IFERROR(_xll.qlIndexFixing(ONIndex1M,I2710,TRUE,_xll.ohTrigger(RecalcTrigger,Trigger1M)),NA())</f>
        <v>7.2511053500790013E-3</v>
      </c>
      <c r="O2710" s="44">
        <f>IFERROR(_xll.qlIndexFixing(ONIndex3M,I2710,TRUE,_xll.ohTrigger(RecalcTrigger,Trigger3M)),NA())</f>
        <v>7.5171922721750661E-3</v>
      </c>
      <c r="P2710" s="44">
        <f>IFERROR(_xll.qlIndexFixing(ONIndex6M,I2710,TRUE,_xll.ohTrigger(RecalcTrigger,Trigger6M)),NA())</f>
        <v>7.4391194659551019E-3</v>
      </c>
      <c r="Q2710" s="183">
        <f>IFERROR(_xll.qlIndexFixing(ONIndex1Y,I2710,TRUE,_xll.ohTrigger(RecalcTrigger,Trigger1Y)),NA())</f>
        <v>7.8184639600120676E-3</v>
      </c>
    </row>
    <row r="2711" spans="2:17" x14ac:dyDescent="0.2">
      <c r="B2711" s="39" t="s">
        <v>42</v>
      </c>
      <c r="D2711" s="42">
        <f>_xll.qlCalendarAdvance(Calendar,$D2710,B2711,"f",FALSE)</f>
        <v>58607</v>
      </c>
      <c r="E2711" s="177">
        <f>_xll.qlInterestRateIndexValueDate(IndexON,D2711)</f>
        <v>58607</v>
      </c>
      <c r="F2711" s="193">
        <f>IFERROR(_xll.qlIndexFixing(IndexON,D2711,TRUE,_xll.ohTrigger(RecalcTrigger,TriggerON)),NA())</f>
        <v>7.289012441065168E-3</v>
      </c>
      <c r="H2711" s="42">
        <f>_xll.qlCalendarAdvance(Calendar,$H2710,B2711,"f",FALSE)</f>
        <v>58607</v>
      </c>
      <c r="I2711" s="177">
        <f>_xll.qlInterestRateIndexValueDate(Index1M,$H2711)</f>
        <v>58609</v>
      </c>
      <c r="J2711" s="182">
        <f>IFERROR(_xll.qlIndexFixing(Index1M,$H2711,TRUE,_xll.ohTrigger(RecalcTrigger,Trigger1M)),NA())</f>
        <v>7.2415844234968718E-3</v>
      </c>
      <c r="K2711" s="44">
        <f>IFERROR(_xll.qlIndexFixing(Index3M,H2711,TRUE,_xll.ohTrigger(RecalcTrigger,Trigger3M)),NA())</f>
        <v>7.4944536404731726E-3</v>
      </c>
      <c r="L2711" s="44">
        <f>IFERROR(_xll.qlIndexFixing(Index6M,$H2711,TRUE,_xll.ohTrigger(RecalcTrigger,Trigger6M)),NA())</f>
        <v>7.3788775065088746E-3</v>
      </c>
      <c r="M2711" s="183">
        <f>IFERROR(_xll.qlIndexFixing(Index1Y,$H2711,TRUE,_xll.ohTrigger(RecalcTrigger,Trigger1Y)),NA())</f>
        <v>7.7495042992531578E-3</v>
      </c>
      <c r="N2711" s="182">
        <f>IFERROR(_xll.qlIndexFixing(ONIndex1M,I2711,TRUE,_xll.ohTrigger(RecalcTrigger,Trigger1M)),NA())</f>
        <v>7.2466123182923781E-3</v>
      </c>
      <c r="O2711" s="44">
        <f>IFERROR(_xll.qlIndexFixing(ONIndex3M,I2711,TRUE,_xll.ohTrigger(RecalcTrigger,Trigger3M)),NA())</f>
        <v>7.5127629099380755E-3</v>
      </c>
      <c r="P2711" s="44">
        <f>IFERROR(_xll.qlIndexFixing(ONIndex6M,I2711,TRUE,_xll.ohTrigger(RecalcTrigger,Trigger6M)),NA())</f>
        <v>7.4333527786674125E-3</v>
      </c>
      <c r="Q2711" s="183">
        <f>IFERROR(_xll.qlIndexFixing(ONIndex1Y,I2711,TRUE,_xll.ohTrigger(RecalcTrigger,Trigger1Y)),NA())</f>
        <v>7.814177916252163E-3</v>
      </c>
    </row>
    <row r="2712" spans="2:17" x14ac:dyDescent="0.2">
      <c r="B2712" s="39" t="s">
        <v>42</v>
      </c>
      <c r="D2712" s="42">
        <f>_xll.qlCalendarAdvance(Calendar,$D2711,B2712,"f",FALSE)</f>
        <v>58614</v>
      </c>
      <c r="E2712" s="177">
        <f>_xll.qlInterestRateIndexValueDate(IndexON,D2712)</f>
        <v>58614</v>
      </c>
      <c r="F2712" s="193">
        <f>IFERROR(_xll.qlIndexFixing(IndexON,D2712,TRUE,_xll.ohTrigger(RecalcTrigger,TriggerON)),NA())</f>
        <v>7.2847065951453516E-3</v>
      </c>
      <c r="H2712" s="42">
        <f>_xll.qlCalendarAdvance(Calendar,$H2711,B2712,"f",FALSE)</f>
        <v>58614</v>
      </c>
      <c r="I2712" s="177">
        <f>_xll.qlInterestRateIndexValueDate(Index1M,$H2712)</f>
        <v>58616</v>
      </c>
      <c r="J2712" s="182">
        <f>IFERROR(_xll.qlIndexFixing(Index1M,$H2712,TRUE,_xll.ohTrigger(RecalcTrigger,Trigger1M)),NA())</f>
        <v>7.2371726916795054E-3</v>
      </c>
      <c r="K2712" s="44">
        <f>IFERROR(_xll.qlIndexFixing(Index3M,H2712,TRUE,_xll.ohTrigger(RecalcTrigger,Trigger3M)),NA())</f>
        <v>7.4902317873460772E-3</v>
      </c>
      <c r="L2712" s="44">
        <f>IFERROR(_xll.qlIndexFixing(Index6M,$H2712,TRUE,_xll.ohTrigger(RecalcTrigger,Trigger6M)),NA())</f>
        <v>7.3735086960992962E-3</v>
      </c>
      <c r="M2712" s="183">
        <f>IFERROR(_xll.qlIndexFixing(Index1Y,$H2712,TRUE,_xll.ohTrigger(RecalcTrigger,Trigger1Y)),NA())</f>
        <v>7.7460277096232785E-3</v>
      </c>
      <c r="N2712" s="182">
        <f>IFERROR(_xll.qlIndexFixing(ONIndex1M,I2712,TRUE,_xll.ohTrigger(RecalcTrigger,Trigger1M)),NA())</f>
        <v>7.2421510217601792E-3</v>
      </c>
      <c r="O2712" s="44">
        <f>IFERROR(_xll.qlIndexFixing(ONIndex3M,I2712,TRUE,_xll.ohTrigger(RecalcTrigger,Trigger3M)),NA())</f>
        <v>7.5083644258011617E-3</v>
      </c>
      <c r="P2712" s="44">
        <f>IFERROR(_xll.qlIndexFixing(ONIndex6M,I2712,TRUE,_xll.ohTrigger(RecalcTrigger,Trigger6M)),NA())</f>
        <v>7.4276167253550796E-3</v>
      </c>
      <c r="Q2712" s="183">
        <f>IFERROR(_xll.qlIndexFixing(ONIndex1Y,I2712,TRUE,_xll.ohTrigger(RecalcTrigger,Trigger1Y)),NA())</f>
        <v>7.8099226015915235E-3</v>
      </c>
    </row>
    <row r="2713" spans="2:17" x14ac:dyDescent="0.2">
      <c r="B2713" s="39" t="s">
        <v>42</v>
      </c>
      <c r="D2713" s="42">
        <f>_xll.qlCalendarAdvance(Calendar,$D2712,B2713,"f",FALSE)</f>
        <v>58621</v>
      </c>
      <c r="E2713" s="177">
        <f>_xll.qlInterestRateIndexValueDate(IndexON,D2713)</f>
        <v>58621</v>
      </c>
      <c r="F2713" s="193">
        <f>IFERROR(_xll.qlIndexFixing(IndexON,D2713,TRUE,_xll.ohTrigger(RecalcTrigger,TriggerON)),NA())</f>
        <v>7.2804322219699458E-3</v>
      </c>
      <c r="H2713" s="42">
        <f>_xll.qlCalendarAdvance(Calendar,$H2712,B2713,"f",FALSE)</f>
        <v>58621</v>
      </c>
      <c r="I2713" s="177">
        <f>_xll.qlInterestRateIndexValueDate(Index1M,$H2713)</f>
        <v>58623</v>
      </c>
      <c r="J2713" s="182">
        <f>IFERROR(_xll.qlIndexFixing(Index1M,$H2713,TRUE,_xll.ohTrigger(RecalcTrigger,Trigger1M)),NA())</f>
        <v>7.2327928702914379E-3</v>
      </c>
      <c r="K2713" s="44">
        <f>IFERROR(_xll.qlIndexFixing(Index3M,H2713,TRUE,_xll.ohTrigger(RecalcTrigger,Trigger3M)),NA())</f>
        <v>7.4860412629551088E-3</v>
      </c>
      <c r="L2713" s="44">
        <f>IFERROR(_xll.qlIndexFixing(Index6M,$H2713,TRUE,_xll.ohTrigger(RecalcTrigger,Trigger6M)),NA())</f>
        <v>7.3672874378711258E-3</v>
      </c>
      <c r="M2713" s="183">
        <f>IFERROR(_xll.qlIndexFixing(Index1Y,$H2713,TRUE,_xll.ohTrigger(RecalcTrigger,Trigger1Y)),NA())</f>
        <v>7.7425835452981416E-3</v>
      </c>
      <c r="N2713" s="182">
        <f>IFERROR(_xll.qlIndexFixing(ONIndex1M,I2713,TRUE,_xll.ohTrigger(RecalcTrigger,Trigger1M)),NA())</f>
        <v>7.2377215185959187E-3</v>
      </c>
      <c r="O2713" s="44">
        <f>IFERROR(_xll.qlIndexFixing(ONIndex3M,I2713,TRUE,_xll.ohTrigger(RecalcTrigger,Trigger3M)),NA())</f>
        <v>7.5039968751600128E-3</v>
      </c>
      <c r="P2713" s="44">
        <f>IFERROR(_xll.qlIndexFixing(ONIndex6M,I2713,TRUE,_xll.ohTrigger(RecalcTrigger,Trigger6M)),NA())</f>
        <v>7.4219113634921285E-3</v>
      </c>
      <c r="Q2713" s="183">
        <f>IFERROR(_xll.qlIndexFixing(ONIndex1Y,I2713,TRUE,_xll.ohTrigger(RecalcTrigger,Trigger1Y)),NA())</f>
        <v>7.8056980702267964E-3</v>
      </c>
    </row>
    <row r="2714" spans="2:17" x14ac:dyDescent="0.2">
      <c r="B2714" s="39" t="s">
        <v>42</v>
      </c>
      <c r="D2714" s="42">
        <f>_xll.qlCalendarAdvance(Calendar,$D2713,B2714,"f",FALSE)</f>
        <v>58628</v>
      </c>
      <c r="E2714" s="177">
        <f>_xll.qlInterestRateIndexValueDate(IndexON,D2714)</f>
        <v>58628</v>
      </c>
      <c r="F2714" s="193">
        <f>IFERROR(_xll.qlIndexFixing(IndexON,D2714,TRUE,_xll.ohTrigger(RecalcTrigger,TriggerON)),NA())</f>
        <v>7.2761893790929122E-3</v>
      </c>
      <c r="H2714" s="42">
        <f>_xll.qlCalendarAdvance(Calendar,$H2713,B2714,"f",FALSE)</f>
        <v>58628</v>
      </c>
      <c r="I2714" s="177">
        <f>_xll.qlInterestRateIndexValueDate(Index1M,$H2714)</f>
        <v>58630</v>
      </c>
      <c r="J2714" s="182">
        <f>IFERROR(_xll.qlIndexFixing(Index1M,$H2714,TRUE,_xll.ohTrigger(RecalcTrigger,Trigger1M)),NA())</f>
        <v>7.2284450174786574E-3</v>
      </c>
      <c r="K2714" s="44">
        <f>IFERROR(_xll.qlIndexFixing(Index3M,H2714,TRUE,_xll.ohTrigger(RecalcTrigger,Trigger3M)),NA())</f>
        <v>7.4818821231833919E-3</v>
      </c>
      <c r="L2714" s="44">
        <f>IFERROR(_xll.qlIndexFixing(Index6M,$H2714,TRUE,_xll.ohTrigger(RecalcTrigger,Trigger6M)),NA())</f>
        <v>7.3619882726934944E-3</v>
      </c>
      <c r="M2714" s="183">
        <f>IFERROR(_xll.qlIndexFixing(Index1Y,$H2714,TRUE,_xll.ohTrigger(RecalcTrigger,Trigger1Y)),NA())</f>
        <v>7.739171860557616E-3</v>
      </c>
      <c r="N2714" s="182">
        <f>IFERROR(_xll.qlIndexFixing(ONIndex1M,I2714,TRUE,_xll.ohTrigger(RecalcTrigger,Trigger1M)),NA())</f>
        <v>7.2333238669131106E-3</v>
      </c>
      <c r="O2714" s="44">
        <f>IFERROR(_xll.qlIndexFixing(ONIndex3M,I2714,TRUE,_xll.ohTrigger(RecalcTrigger,Trigger3M)),NA())</f>
        <v>7.4996603143695495E-3</v>
      </c>
      <c r="P2714" s="44">
        <f>IFERROR(_xll.qlIndexFixing(ONIndex6M,I2714,TRUE,_xll.ohTrigger(RecalcTrigger,Trigger6M)),NA())</f>
        <v>7.4162367507923932E-3</v>
      </c>
      <c r="Q2714" s="183">
        <f>IFERROR(_xll.qlIndexFixing(ONIndex1Y,I2714,TRUE,_xll.ohTrigger(RecalcTrigger,Trigger1Y)),NA())</f>
        <v>7.801504376594437E-3</v>
      </c>
    </row>
    <row r="2715" spans="2:17" x14ac:dyDescent="0.2">
      <c r="B2715" s="39" t="s">
        <v>42</v>
      </c>
      <c r="D2715" s="42">
        <f>_xll.qlCalendarAdvance(Calendar,$D2714,B2715,"f",FALSE)</f>
        <v>58635</v>
      </c>
      <c r="E2715" s="177">
        <f>_xll.qlInterestRateIndexValueDate(IndexON,D2715)</f>
        <v>58635</v>
      </c>
      <c r="F2715" s="193">
        <f>IFERROR(_xll.qlIndexFixing(IndexON,D2715,TRUE,_xll.ohTrigger(RecalcTrigger,TriggerON)),NA())</f>
        <v>7.2719781235885961E-3</v>
      </c>
      <c r="H2715" s="42">
        <f>_xll.qlCalendarAdvance(Calendar,$H2714,B2715,"f",FALSE)</f>
        <v>58635</v>
      </c>
      <c r="I2715" s="177">
        <f>_xll.qlInterestRateIndexValueDate(Index1M,$H2715)</f>
        <v>58637</v>
      </c>
      <c r="J2715" s="182">
        <f>IFERROR(_xll.qlIndexFixing(Index1M,$H2715,TRUE,_xll.ohTrigger(RecalcTrigger,Trigger1M)),NA())</f>
        <v>7.2241291913871519E-3</v>
      </c>
      <c r="K2715" s="44">
        <f>IFERROR(_xll.qlIndexFixing(Index3M,H2715,TRUE,_xll.ohTrigger(RecalcTrigger,Trigger3M)),NA())</f>
        <v>7.4777544239175257E-3</v>
      </c>
      <c r="L2715" s="44">
        <f>IFERROR(_xll.qlIndexFixing(Index6M,$H2715,TRUE,_xll.ohTrigger(RecalcTrigger,Trigger6M)),NA())</f>
        <v>7.3567207770069793E-3</v>
      </c>
      <c r="M2715" s="183">
        <f>IFERROR(_xll.qlIndexFixing(Index1Y,$H2715,TRUE,_xll.ohTrigger(RecalcTrigger,Trigger1Y)),NA())</f>
        <v>7.7357927096848543E-3</v>
      </c>
      <c r="N2715" s="182">
        <f>IFERROR(_xll.qlIndexFixing(ONIndex1M,I2715,TRUE,_xll.ohTrigger(RecalcTrigger,Trigger1M)),NA())</f>
        <v>7.2289581248252688E-3</v>
      </c>
      <c r="O2715" s="44">
        <f>IFERROR(_xll.qlIndexFixing(ONIndex3M,I2715,TRUE,_xll.ohTrigger(RecalcTrigger,Trigger3M)),NA())</f>
        <v>7.4953547991452041E-3</v>
      </c>
      <c r="P2715" s="44">
        <f>IFERROR(_xll.qlIndexFixing(ONIndex6M,I2715,TRUE,_xll.ohTrigger(RecalcTrigger,Trigger6M)),NA())</f>
        <v>7.4105929448897712E-3</v>
      </c>
      <c r="Q2715" s="183">
        <f>IFERROR(_xll.qlIndexFixing(ONIndex1Y,I2715,TRUE,_xll.ohTrigger(RecalcTrigger,Trigger1Y)),NA())</f>
        <v>7.7973415747312202E-3</v>
      </c>
    </row>
    <row r="2716" spans="2:17" x14ac:dyDescent="0.2">
      <c r="B2716" s="39" t="s">
        <v>42</v>
      </c>
      <c r="D2716" s="42">
        <f>_xll.qlCalendarAdvance(Calendar,$D2715,B2716,"f",FALSE)</f>
        <v>58642</v>
      </c>
      <c r="E2716" s="177">
        <f>_xll.qlInterestRateIndexValueDate(IndexON,D2716)</f>
        <v>58642</v>
      </c>
      <c r="F2716" s="193">
        <f>IFERROR(_xll.qlIndexFixing(IndexON,D2716,TRUE,_xll.ohTrigger(RecalcTrigger,TriggerON)),NA())</f>
        <v>7.267798512931023E-3</v>
      </c>
      <c r="H2716" s="42">
        <f>_xll.qlCalendarAdvance(Calendar,$H2715,B2716,"f",FALSE)</f>
        <v>58642</v>
      </c>
      <c r="I2716" s="177">
        <f>_xll.qlInterestRateIndexValueDate(Index1M,$H2716)</f>
        <v>58644</v>
      </c>
      <c r="J2716" s="182">
        <f>IFERROR(_xll.qlIndexFixing(Index1M,$H2716,TRUE,_xll.ohTrigger(RecalcTrigger,Trigger1M)),NA())</f>
        <v>7.2198454501679055E-3</v>
      </c>
      <c r="K2716" s="44">
        <f>IFERROR(_xll.qlIndexFixing(Index3M,H2716,TRUE,_xll.ohTrigger(RecalcTrigger,Trigger3M)),NA())</f>
        <v>7.4736582210388966E-3</v>
      </c>
      <c r="L2716" s="44">
        <f>IFERROR(_xll.qlIndexFixing(Index6M,$H2716,TRUE,_xll.ohTrigger(RecalcTrigger,Trigger6M)),NA())</f>
        <v>7.3514850084407495E-3</v>
      </c>
      <c r="M2716" s="183">
        <f>IFERROR(_xll.qlIndexFixing(Index1Y,$H2716,TRUE,_xll.ohTrigger(RecalcTrigger,Trigger1Y)),NA())</f>
        <v>7.7324461469643248E-3</v>
      </c>
      <c r="N2716" s="182">
        <f>IFERROR(_xll.qlIndexFixing(ONIndex1M,I2716,TRUE,_xll.ohTrigger(RecalcTrigger,Trigger1M)),NA())</f>
        <v>7.2246243506057795E-3</v>
      </c>
      <c r="O2716" s="44">
        <f>IFERROR(_xll.qlIndexFixing(ONIndex3M,I2716,TRUE,_xll.ohTrigger(RecalcTrigger,Trigger3M)),NA())</f>
        <v>7.4910803853622809E-3</v>
      </c>
      <c r="P2716" s="44">
        <f>IFERROR(_xll.qlIndexFixing(ONIndex6M,I2716,TRUE,_xll.ohTrigger(RecalcTrigger,Trigger6M)),NA())</f>
        <v>7.4049800034980962E-3</v>
      </c>
      <c r="Q2716" s="183">
        <f>IFERROR(_xll.qlIndexFixing(ONIndex1Y,I2716,TRUE,_xll.ohTrigger(RecalcTrigger,Trigger1Y)),NA())</f>
        <v>7.7932097185939853E-3</v>
      </c>
    </row>
    <row r="2717" spans="2:17" x14ac:dyDescent="0.2">
      <c r="B2717" s="39" t="s">
        <v>42</v>
      </c>
      <c r="D2717" s="42">
        <f>_xll.qlCalendarAdvance(Calendar,$D2716,B2717,"f",FALSE)</f>
        <v>58649</v>
      </c>
      <c r="E2717" s="177">
        <f>_xll.qlInterestRateIndexValueDate(IndexON,D2717)</f>
        <v>58649</v>
      </c>
      <c r="F2717" s="193">
        <f>IFERROR(_xll.qlIndexFixing(IndexON,D2717,TRUE,_xll.ohTrigger(RecalcTrigger,TriggerON)),NA())</f>
        <v>7.2636506042744742E-3</v>
      </c>
      <c r="H2717" s="42">
        <f>_xll.qlCalendarAdvance(Calendar,$H2716,B2717,"f",FALSE)</f>
        <v>58649</v>
      </c>
      <c r="I2717" s="177">
        <f>_xll.qlInterestRateIndexValueDate(Index1M,$H2717)</f>
        <v>58651</v>
      </c>
      <c r="J2717" s="182">
        <f>IFERROR(_xll.qlIndexFixing(Index1M,$H2717,TRUE,_xll.ohTrigger(RecalcTrigger,Trigger1M)),NA())</f>
        <v>7.2155938519694041E-3</v>
      </c>
      <c r="K2717" s="44">
        <f>IFERROR(_xll.qlIndexFixing(Index3M,H2717,TRUE,_xll.ohTrigger(RecalcTrigger,Trigger3M)),NA())</f>
        <v>7.46959357043845E-3</v>
      </c>
      <c r="L2717" s="44">
        <f>IFERROR(_xll.qlIndexFixing(Index6M,$H2717,TRUE,_xll.ohTrigger(RecalcTrigger,Trigger6M)),NA())</f>
        <v>7.3462810246226863E-3</v>
      </c>
      <c r="M2717" s="183">
        <f>IFERROR(_xll.qlIndexFixing(Index1Y,$H2717,TRUE,_xll.ohTrigger(RecalcTrigger,Trigger1Y)),NA())</f>
        <v>7.7291322266842171E-3</v>
      </c>
      <c r="N2717" s="182">
        <f>IFERROR(_xll.qlIndexFixing(ONIndex1M,I2717,TRUE,_xll.ohTrigger(RecalcTrigger,Trigger1M)),NA())</f>
        <v>7.2203226022882205E-3</v>
      </c>
      <c r="O2717" s="44">
        <f>IFERROR(_xll.qlIndexFixing(ONIndex3M,I2717,TRUE,_xll.ohTrigger(RecalcTrigger,Trigger3M)),NA())</f>
        <v>7.4868371287362123E-3</v>
      </c>
      <c r="P2717" s="44">
        <f>IFERROR(_xll.qlIndexFixing(ONIndex6M,I2717,TRUE,_xll.ohTrigger(RecalcTrigger,Trigger6M)),NA())</f>
        <v>7.3993979842512658E-3</v>
      </c>
      <c r="Q2717" s="183">
        <f>IFERROR(_xll.qlIndexFixing(ONIndex1Y,I2717,TRUE,_xll.ohTrigger(RecalcTrigger,Trigger1Y)),NA())</f>
        <v>7.7891088627790595E-3</v>
      </c>
    </row>
    <row r="2718" spans="2:17" x14ac:dyDescent="0.2">
      <c r="B2718" s="39" t="s">
        <v>42</v>
      </c>
      <c r="D2718" s="42">
        <f>_xll.qlCalendarAdvance(Calendar,$D2717,B2718,"f",FALSE)</f>
        <v>58656</v>
      </c>
      <c r="E2718" s="177">
        <f>_xll.qlInterestRateIndexValueDate(IndexON,D2718)</f>
        <v>58656</v>
      </c>
      <c r="F2718" s="193">
        <f>IFERROR(_xll.qlIndexFixing(IndexON,D2718,TRUE,_xll.ohTrigger(RecalcTrigger,TriggerON)),NA())</f>
        <v>7.2595344549331031E-3</v>
      </c>
      <c r="H2718" s="42">
        <f>_xll.qlCalendarAdvance(Calendar,$H2717,B2718,"f",FALSE)</f>
        <v>58656</v>
      </c>
      <c r="I2718" s="177">
        <f>_xll.qlInterestRateIndexValueDate(Index1M,$H2718)</f>
        <v>58658</v>
      </c>
      <c r="J2718" s="182">
        <f>IFERROR(_xll.qlIndexFixing(Index1M,$H2718,TRUE,_xll.ohTrigger(RecalcTrigger,Trigger1M)),NA())</f>
        <v>7.2113744549426317E-3</v>
      </c>
      <c r="K2718" s="44">
        <f>IFERROR(_xll.qlIndexFixing(Index3M,H2718,TRUE,_xll.ohTrigger(RecalcTrigger,Trigger3M)),NA())</f>
        <v>7.4655605279984397E-3</v>
      </c>
      <c r="L2718" s="44">
        <f>IFERROR(_xll.qlIndexFixing(Index6M,$H2718,TRUE,_xll.ohTrigger(RecalcTrigger,Trigger6M)),NA())</f>
        <v>7.3411088831832495E-3</v>
      </c>
      <c r="M2718" s="183">
        <f>IFERROR(_xll.qlIndexFixing(Index1Y,$H2718,TRUE,_xll.ohTrigger(RecalcTrigger,Trigger1Y)),NA())</f>
        <v>7.7258510031340353E-3</v>
      </c>
      <c r="N2718" s="182">
        <f>IFERROR(_xll.qlIndexFixing(ONIndex1M,I2718,TRUE,_xll.ohTrigger(RecalcTrigger,Trigger1M)),NA())</f>
        <v>7.2160529381459781E-3</v>
      </c>
      <c r="O2718" s="44">
        <f>IFERROR(_xll.qlIndexFixing(ONIndex3M,I2718,TRUE,_xll.ohTrigger(RecalcTrigger,Trigger3M)),NA())</f>
        <v>7.4826250854620469E-3</v>
      </c>
      <c r="P2718" s="44">
        <f>IFERROR(_xll.qlIndexFixing(ONIndex6M,I2718,TRUE,_xll.ohTrigger(RecalcTrigger,Trigger6M)),NA())</f>
        <v>7.3938469449430499E-3</v>
      </c>
      <c r="Q2718" s="183">
        <f>IFERROR(_xll.qlIndexFixing(ONIndex1Y,I2718,TRUE,_xll.ohTrigger(RecalcTrigger,Trigger1Y)),NA())</f>
        <v>7.7850390611633458E-3</v>
      </c>
    </row>
    <row r="2719" spans="2:17" x14ac:dyDescent="0.2">
      <c r="B2719" s="39" t="s">
        <v>42</v>
      </c>
      <c r="D2719" s="42">
        <f>_xll.qlCalendarAdvance(Calendar,$D2718,B2719,"f",FALSE)</f>
        <v>58663</v>
      </c>
      <c r="E2719" s="177">
        <f>_xll.qlInterestRateIndexValueDate(IndexON,D2719)</f>
        <v>58663</v>
      </c>
      <c r="F2719" s="193">
        <f>IFERROR(_xll.qlIndexFixing(IndexON,D2719,TRUE,_xll.ohTrigger(RecalcTrigger,TriggerON)),NA())</f>
        <v>7.2554501223009993E-3</v>
      </c>
      <c r="H2719" s="42">
        <f>_xll.qlCalendarAdvance(Calendar,$H2718,B2719,"f",FALSE)</f>
        <v>58663</v>
      </c>
      <c r="I2719" s="177">
        <f>_xll.qlInterestRateIndexValueDate(Index1M,$H2719)</f>
        <v>58665</v>
      </c>
      <c r="J2719" s="182">
        <f>IFERROR(_xll.qlIndexFixing(Index1M,$H2719,TRUE,_xll.ohTrigger(RecalcTrigger,Trigger1M)),NA())</f>
        <v>7.2071873172310785E-3</v>
      </c>
      <c r="K2719" s="44">
        <f>IFERROR(_xll.qlIndexFixing(Index3M,H2719,TRUE,_xll.ohTrigger(RecalcTrigger,Trigger3M)),NA())</f>
        <v>7.4615591496072029E-3</v>
      </c>
      <c r="L2719" s="44">
        <f>IFERROR(_xll.qlIndexFixing(Index6M,$H2719,TRUE,_xll.ohTrigger(RecalcTrigger,Trigger6M)),NA())</f>
        <v>7.3359686417533284E-3</v>
      </c>
      <c r="M2719" s="183">
        <f>IFERROR(_xll.qlIndexFixing(Index1Y,$H2719,TRUE,_xll.ohTrigger(RecalcTrigger,Trigger1Y)),NA())</f>
        <v>7.7226025306065694E-3</v>
      </c>
      <c r="N2719" s="182">
        <f>IFERROR(_xll.qlIndexFixing(ONIndex1M,I2719,TRUE,_xll.ohTrigger(RecalcTrigger,Trigger1M)),NA())</f>
        <v>7.2118154162126302E-3</v>
      </c>
      <c r="O2719" s="44">
        <f>IFERROR(_xll.qlIndexFixing(ONIndex3M,I2719,TRUE,_xll.ohTrigger(RecalcTrigger,Trigger3M)),NA())</f>
        <v>7.4784443111752807E-3</v>
      </c>
      <c r="P2719" s="44">
        <f>IFERROR(_xll.qlIndexFixing(ONIndex6M,I2719,TRUE,_xll.ohTrigger(RecalcTrigger,Trigger6M)),NA())</f>
        <v>7.388326942967538E-3</v>
      </c>
      <c r="Q2719" s="183">
        <f>IFERROR(_xll.qlIndexFixing(ONIndex1Y,I2719,TRUE,_xll.ohTrigger(RecalcTrigger,Trigger1Y)),NA())</f>
        <v>7.7810003682632356E-3</v>
      </c>
    </row>
    <row r="2720" spans="2:17" x14ac:dyDescent="0.2">
      <c r="B2720" s="39" t="s">
        <v>42</v>
      </c>
      <c r="D2720" s="42">
        <f>_xll.qlCalendarAdvance(Calendar,$D2719,B2720,"f",FALSE)</f>
        <v>58670</v>
      </c>
      <c r="E2720" s="177">
        <f>_xll.qlInterestRateIndexValueDate(IndexON,D2720)</f>
        <v>58670</v>
      </c>
      <c r="F2720" s="193">
        <f>IFERROR(_xll.qlIndexFixing(IndexON,D2720,TRUE,_xll.ohTrigger(RecalcTrigger,TriggerON)),NA())</f>
        <v>7.2513976634525079E-3</v>
      </c>
      <c r="H2720" s="42">
        <f>_xll.qlCalendarAdvance(Calendar,$H2719,B2720,"f",FALSE)</f>
        <v>58670</v>
      </c>
      <c r="I2720" s="177">
        <f>_xll.qlInterestRateIndexValueDate(Index1M,$H2720)</f>
        <v>58672</v>
      </c>
      <c r="J2720" s="182">
        <f>IFERROR(_xll.qlIndexFixing(Index1M,$H2720,TRUE,_xll.ohTrigger(RecalcTrigger,Trigger1M)),NA())</f>
        <v>7.2030324969882265E-3</v>
      </c>
      <c r="K2720" s="44">
        <f>IFERROR(_xll.qlIndexFixing(Index3M,H2720,TRUE,_xll.ohTrigger(RecalcTrigger,Trigger3M)),NA())</f>
        <v>7.4575894911504724E-3</v>
      </c>
      <c r="L2720" s="44">
        <f>IFERROR(_xll.qlIndexFixing(Index6M,$H2720,TRUE,_xll.ohTrigger(RecalcTrigger,Trigger6M)),NA())</f>
        <v>7.3308603579646716E-3</v>
      </c>
      <c r="M2720" s="183">
        <f>IFERROR(_xll.qlIndexFixing(Index1Y,$H2720,TRUE,_xll.ohTrigger(RecalcTrigger,Trigger1Y)),NA())</f>
        <v>7.7193868633967985E-3</v>
      </c>
      <c r="N2720" s="182">
        <f>IFERROR(_xll.qlIndexFixing(ONIndex1M,I2720,TRUE,_xll.ohTrigger(RecalcTrigger,Trigger1M)),NA())</f>
        <v>7.2076100946816268E-3</v>
      </c>
      <c r="O2720" s="44">
        <f>IFERROR(_xll.qlIndexFixing(ONIndex3M,I2720,TRUE,_xll.ohTrigger(RecalcTrigger,Trigger3M)),NA())</f>
        <v>7.4742948618311544E-3</v>
      </c>
      <c r="P2720" s="44">
        <f>IFERROR(_xll.qlIndexFixing(ONIndex6M,I2720,TRUE,_xll.ohTrigger(RecalcTrigger,Trigger6M)),NA())</f>
        <v>7.3828380362783719E-3</v>
      </c>
      <c r="Q2720" s="183">
        <f>IFERROR(_xll.qlIndexFixing(ONIndex1Y,I2720,TRUE,_xll.ohTrigger(RecalcTrigger,Trigger1Y)),NA())</f>
        <v>7.7769928379556319E-3</v>
      </c>
    </row>
    <row r="2721" spans="2:17" x14ac:dyDescent="0.2">
      <c r="B2721" s="39" t="s">
        <v>42</v>
      </c>
      <c r="D2721" s="42">
        <f>_xll.qlCalendarAdvance(Calendar,$D2720,B2721,"f",FALSE)</f>
        <v>58677</v>
      </c>
      <c r="E2721" s="177">
        <f>_xll.qlInterestRateIndexValueDate(IndexON,D2721)</f>
        <v>58677</v>
      </c>
      <c r="F2721" s="193">
        <f>IFERROR(_xll.qlIndexFixing(IndexON,D2721,TRUE,_xll.ohTrigger(RecalcTrigger,TriggerON)),NA())</f>
        <v>7.2473771358616546E-3</v>
      </c>
      <c r="H2721" s="42">
        <f>_xll.qlCalendarAdvance(Calendar,$H2720,B2721,"f",FALSE)</f>
        <v>58677</v>
      </c>
      <c r="I2721" s="177">
        <f>_xll.qlInterestRateIndexValueDate(Index1M,$H2721)</f>
        <v>58679</v>
      </c>
      <c r="J2721" s="182">
        <f>IFERROR(_xll.qlIndexFixing(Index1M,$H2721,TRUE,_xll.ohTrigger(RecalcTrigger,Trigger1M)),NA())</f>
        <v>7.1989100523625615E-3</v>
      </c>
      <c r="K2721" s="44">
        <f>IFERROR(_xll.qlIndexFixing(Index3M,H2721,TRUE,_xll.ohTrigger(RecalcTrigger,Trigger3M)),NA())</f>
        <v>7.4536516085183212E-3</v>
      </c>
      <c r="L2721" s="44">
        <f>IFERROR(_xll.qlIndexFixing(Index6M,$H2721,TRUE,_xll.ohTrigger(RecalcTrigger,Trigger6M)),NA())</f>
        <v>7.3257840894503171E-3</v>
      </c>
      <c r="M2721" s="183">
        <f>IFERROR(_xll.qlIndexFixing(Index1Y,$H2721,TRUE,_xll.ohTrigger(RecalcTrigger,Trigger1Y)),NA())</f>
        <v>7.7162040558025492E-3</v>
      </c>
      <c r="N2721" s="182">
        <f>IFERROR(_xll.qlIndexFixing(ONIndex1M,I2721,TRUE,_xll.ohTrigger(RecalcTrigger,Trigger1M)),NA())</f>
        <v>7.203437031746418E-3</v>
      </c>
      <c r="O2721" s="44">
        <f>IFERROR(_xll.qlIndexFixing(ONIndex3M,I2721,TRUE,_xll.ohTrigger(RecalcTrigger,Trigger3M)),NA())</f>
        <v>7.4701767933849084E-3</v>
      </c>
      <c r="P2721" s="44">
        <f>IFERROR(_xll.qlIndexFixing(ONIndex6M,I2721,TRUE,_xll.ohTrigger(RecalcTrigger,Trigger6M)),NA())</f>
        <v>7.377380282269641E-3</v>
      </c>
      <c r="Q2721" s="183">
        <f>IFERROR(_xll.qlIndexFixing(ONIndex1Y,I2721,TRUE,_xll.ohTrigger(RecalcTrigger,Trigger1Y)),NA())</f>
        <v>7.7730165245970539E-3</v>
      </c>
    </row>
    <row r="2722" spans="2:17" x14ac:dyDescent="0.2">
      <c r="B2722" s="39" t="s">
        <v>42</v>
      </c>
      <c r="D2722" s="42">
        <f>_xll.qlCalendarAdvance(Calendar,$D2721,B2722,"f",FALSE)</f>
        <v>58684</v>
      </c>
      <c r="E2722" s="177">
        <f>_xll.qlInterestRateIndexValueDate(IndexON,D2722)</f>
        <v>58684</v>
      </c>
      <c r="F2722" s="193">
        <f>IFERROR(_xll.qlIndexFixing(IndexON,D2722,TRUE,_xll.ohTrigger(RecalcTrigger,TriggerON)),NA())</f>
        <v>7.2433885966827205E-3</v>
      </c>
      <c r="H2722" s="42">
        <f>_xll.qlCalendarAdvance(Calendar,$H2721,B2722,"f",FALSE)</f>
        <v>58684</v>
      </c>
      <c r="I2722" s="177">
        <f>_xll.qlInterestRateIndexValueDate(Index1M,$H2722)</f>
        <v>58686</v>
      </c>
      <c r="J2722" s="182">
        <f>IFERROR(_xll.qlIndexFixing(Index1M,$H2722,TRUE,_xll.ohTrigger(RecalcTrigger,Trigger1M)),NA())</f>
        <v>7.1948200415050678E-3</v>
      </c>
      <c r="K2722" s="44">
        <f>IFERROR(_xll.qlIndexFixing(Index3M,H2722,TRUE,_xll.ohTrigger(RecalcTrigger,Trigger3M)),NA())</f>
        <v>7.4499415057389714E-3</v>
      </c>
      <c r="L2722" s="44">
        <f>IFERROR(_xll.qlIndexFixing(Index6M,$H2722,TRUE,_xll.ohTrigger(RecalcTrigger,Trigger6M)),NA())</f>
        <v>7.3221157519832401E-3</v>
      </c>
      <c r="M2722" s="183">
        <f>IFERROR(_xll.qlIndexFixing(Index1Y,$H2722,TRUE,_xll.ohTrigger(RecalcTrigger,Trigger1Y)),NA())</f>
        <v>7.7130541621234002E-3</v>
      </c>
      <c r="N2722" s="182">
        <f>IFERROR(_xll.qlIndexFixing(ONIndex1M,I2722,TRUE,_xll.ohTrigger(RecalcTrigger,Trigger1M)),NA())</f>
        <v>7.1992962854405818E-3</v>
      </c>
      <c r="O2722" s="44">
        <f>IFERROR(_xll.qlIndexFixing(ONIndex3M,I2722,TRUE,_xll.ohTrigger(RecalcTrigger,Trigger3M)),NA())</f>
        <v>7.4660901616319109E-3</v>
      </c>
      <c r="P2722" s="44">
        <f>IFERROR(_xll.qlIndexFixing(ONIndex6M,I2722,TRUE,_xll.ohTrigger(RecalcTrigger,Trigger6M)),NA())</f>
        <v>7.3719537388949874E-3</v>
      </c>
      <c r="Q2722" s="183">
        <f>IFERROR(_xll.qlIndexFixing(ONIndex1Y,I2722,TRUE,_xll.ohTrigger(RecalcTrigger,Trigger1Y)),NA())</f>
        <v>7.7690714823042129E-3</v>
      </c>
    </row>
    <row r="2723" spans="2:17" x14ac:dyDescent="0.2">
      <c r="B2723" s="39" t="s">
        <v>42</v>
      </c>
      <c r="D2723" s="42">
        <f>_xll.qlCalendarAdvance(Calendar,$D2722,B2723,"f",FALSE)</f>
        <v>58691</v>
      </c>
      <c r="E2723" s="177">
        <f>_xll.qlInterestRateIndexValueDate(IndexON,D2723)</f>
        <v>58691</v>
      </c>
      <c r="F2723" s="193">
        <f>IFERROR(_xll.qlIndexFixing(IndexON,D2723,TRUE,_xll.ohTrigger(RecalcTrigger,TriggerON)),NA())</f>
        <v>7.2394321033097953E-3</v>
      </c>
      <c r="H2723" s="42">
        <f>_xll.qlCalendarAdvance(Calendar,$H2722,B2723,"f",FALSE)</f>
        <v>58691</v>
      </c>
      <c r="I2723" s="177">
        <f>_xll.qlInterestRateIndexValueDate(Index1M,$H2723)</f>
        <v>58693</v>
      </c>
      <c r="J2723" s="182">
        <f>IFERROR(_xll.qlIndexFixing(Index1M,$H2723,TRUE,_xll.ohTrigger(RecalcTrigger,Trigger1M)),NA())</f>
        <v>7.1907625225667293E-3</v>
      </c>
      <c r="K2723" s="44">
        <f>IFERROR(_xll.qlIndexFixing(Index3M,H2723,TRUE,_xll.ohTrigger(RecalcTrigger,Trigger3M)),NA())</f>
        <v>7.4460651342962356E-3</v>
      </c>
      <c r="L2723" s="44">
        <f>IFERROR(_xll.qlIndexFixing(Index6M,$H2723,TRUE,_xll.ohTrigger(RecalcTrigger,Trigger6M)),NA())</f>
        <v>7.3170926246622983E-3</v>
      </c>
      <c r="M2723" s="183">
        <f>IFERROR(_xll.qlIndexFixing(Index1Y,$H2723,TRUE,_xll.ohTrigger(RecalcTrigger,Trigger1Y)),NA())</f>
        <v>7.7099372366626531E-3</v>
      </c>
      <c r="N2723" s="182">
        <f>IFERROR(_xll.qlIndexFixing(ONIndex1M,I2723,TRUE,_xll.ohTrigger(RecalcTrigger,Trigger1M)),NA())</f>
        <v>7.1951879140375041E-3</v>
      </c>
      <c r="O2723" s="44">
        <f>IFERROR(_xll.qlIndexFixing(ONIndex3M,I2723,TRUE,_xll.ohTrigger(RecalcTrigger,Trigger3M)),NA())</f>
        <v>7.4620350223675302E-3</v>
      </c>
      <c r="P2723" s="44">
        <f>IFERROR(_xll.qlIndexFixing(ONIndex6M,I2723,TRUE,_xll.ohTrigger(RecalcTrigger,Trigger6M)),NA())</f>
        <v>7.3665584636284365E-3</v>
      </c>
      <c r="Q2723" s="183">
        <f>IFERROR(_xll.qlIndexFixing(ONIndex1Y,I2723,TRUE,_xll.ohTrigger(RecalcTrigger,Trigger1Y)),NA())</f>
        <v>7.7651577653536918E-3</v>
      </c>
    </row>
    <row r="2724" spans="2:17" x14ac:dyDescent="0.2">
      <c r="B2724" s="39" t="s">
        <v>42</v>
      </c>
      <c r="D2724" s="42">
        <f>_xll.qlCalendarAdvance(Calendar,$D2723,B2724,"f",FALSE)</f>
        <v>58698</v>
      </c>
      <c r="E2724" s="177">
        <f>_xll.qlInterestRateIndexValueDate(IndexON,D2724)</f>
        <v>58698</v>
      </c>
      <c r="F2724" s="193">
        <f>IFERROR(_xll.qlIndexFixing(IndexON,D2724,TRUE,_xll.ohTrigger(RecalcTrigger,TriggerON)),NA())</f>
        <v>7.2355077129770962E-3</v>
      </c>
      <c r="H2724" s="42">
        <f>_xll.qlCalendarAdvance(Calendar,$H2723,B2724,"f",FALSE)</f>
        <v>58698</v>
      </c>
      <c r="I2724" s="177">
        <f>_xll.qlInterestRateIndexValueDate(Index1M,$H2724)</f>
        <v>58700</v>
      </c>
      <c r="J2724" s="182">
        <f>IFERROR(_xll.qlIndexFixing(Index1M,$H2724,TRUE,_xll.ohTrigger(RecalcTrigger,Trigger1M)),NA())</f>
        <v>7.1867375536910361E-3</v>
      </c>
      <c r="K2724" s="44">
        <f>IFERROR(_xll.qlIndexFixing(Index3M,H2724,TRUE,_xll.ohTrigger(RecalcTrigger,Trigger3M)),NA())</f>
        <v>7.4422207016514794E-3</v>
      </c>
      <c r="L2724" s="44">
        <f>IFERROR(_xll.qlIndexFixing(Index6M,$H2724,TRUE,_xll.ohTrigger(RecalcTrigger,Trigger6M)),NA())</f>
        <v>7.3121016613246562E-3</v>
      </c>
      <c r="M2724" s="183">
        <f>IFERROR(_xll.qlIndexFixing(Index1Y,$H2724,TRUE,_xll.ohTrigger(RecalcTrigger,Trigger1Y)),NA())</f>
        <v>7.7068533337253621E-3</v>
      </c>
      <c r="N2724" s="182">
        <f>IFERROR(_xll.qlIndexFixing(ONIndex1M,I2724,TRUE,_xll.ohTrigger(RecalcTrigger,Trigger1M)),NA())</f>
        <v>7.1911119755707631E-3</v>
      </c>
      <c r="O2724" s="44">
        <f>IFERROR(_xll.qlIndexFixing(ONIndex3M,I2724,TRUE,_xll.ohTrigger(RecalcTrigger,Trigger3M)),NA())</f>
        <v>7.458011431547007E-3</v>
      </c>
      <c r="P2724" s="44">
        <f>IFERROR(_xll.qlIndexFixing(ONIndex6M,I2724,TRUE,_xll.ohTrigger(RecalcTrigger,Trigger6M)),NA())</f>
        <v>7.361194514183822E-3</v>
      </c>
      <c r="Q2724" s="183">
        <f>IFERROR(_xll.qlIndexFixing(ONIndex1Y,I2724,TRUE,_xll.ohTrigger(RecalcTrigger,Trigger1Y)),NA())</f>
        <v>7.761275427862202E-3</v>
      </c>
    </row>
    <row r="2725" spans="2:17" x14ac:dyDescent="0.2">
      <c r="B2725" s="39" t="s">
        <v>42</v>
      </c>
      <c r="D2725" s="42">
        <f>_xll.qlCalendarAdvance(Calendar,$D2724,B2725,"f",FALSE)</f>
        <v>58705</v>
      </c>
      <c r="E2725" s="177">
        <f>_xll.qlInterestRateIndexValueDate(IndexON,D2725)</f>
        <v>58705</v>
      </c>
      <c r="F2725" s="193">
        <f>IFERROR(_xll.qlIndexFixing(IndexON,D2725,TRUE,_xll.ohTrigger(RecalcTrigger,TriggerON)),NA())</f>
        <v>7.2316154829188406E-3</v>
      </c>
      <c r="H2725" s="42">
        <f>_xll.qlCalendarAdvance(Calendar,$H2724,B2725,"f",FALSE)</f>
        <v>58705</v>
      </c>
      <c r="I2725" s="177">
        <f>_xll.qlInterestRateIndexValueDate(Index1M,$H2725)</f>
        <v>58707</v>
      </c>
      <c r="J2725" s="182">
        <f>IFERROR(_xll.qlIndexFixing(Index1M,$H2725,TRUE,_xll.ohTrigger(RecalcTrigger,Trigger1M)),NA())</f>
        <v>7.1827451930314701E-3</v>
      </c>
      <c r="K2725" s="44">
        <f>IFERROR(_xll.qlIndexFixing(Index3M,H2725,TRUE,_xll.ohTrigger(RecalcTrigger,Trigger3M)),NA())</f>
        <v>7.4384082636923055E-3</v>
      </c>
      <c r="L2725" s="44">
        <f>IFERROR(_xll.qlIndexFixing(Index6M,$H2725,TRUE,_xll.ohTrigger(RecalcTrigger,Trigger6M)),NA())</f>
        <v>7.307142919607745E-3</v>
      </c>
      <c r="M2725" s="183">
        <f>IFERROR(_xll.qlIndexFixing(Index1Y,$H2725,TRUE,_xll.ohTrigger(RecalcTrigger,Trigger1Y)),NA())</f>
        <v>7.7038025076196451E-3</v>
      </c>
      <c r="N2725" s="182">
        <f>IFERROR(_xll.qlIndexFixing(ONIndex1M,I2725,TRUE,_xll.ohTrigger(RecalcTrigger,Trigger1M)),NA())</f>
        <v>7.1870685282338087E-3</v>
      </c>
      <c r="O2725" s="44">
        <f>IFERROR(_xll.qlIndexFixing(ONIndex3M,I2725,TRUE,_xll.ohTrigger(RecalcTrigger,Trigger3M)),NA())</f>
        <v>7.4540194452854536E-3</v>
      </c>
      <c r="P2725" s="44">
        <f>IFERROR(_xll.qlIndexFixing(ONIndex6M,I2725,TRUE,_xll.ohTrigger(RecalcTrigger,Trigger6M)),NA())</f>
        <v>7.3558619482749776E-3</v>
      </c>
      <c r="Q2725" s="183">
        <f>IFERROR(_xll.qlIndexFixing(ONIndex1Y,I2725,TRUE,_xll.ohTrigger(RecalcTrigger,Trigger1Y)),NA())</f>
        <v>7.7574245240263906E-3</v>
      </c>
    </row>
    <row r="2726" spans="2:17" x14ac:dyDescent="0.2">
      <c r="B2726" s="39" t="s">
        <v>42</v>
      </c>
      <c r="D2726" s="42">
        <f>_xll.qlCalendarAdvance(Calendar,$D2725,B2726,"f",FALSE)</f>
        <v>58712</v>
      </c>
      <c r="E2726" s="177">
        <f>_xll.qlInterestRateIndexValueDate(IndexON,D2726)</f>
        <v>58712</v>
      </c>
      <c r="F2726" s="193">
        <f>IFERROR(_xll.qlIndexFixing(IndexON,D2726,TRUE,_xll.ohTrigger(RecalcTrigger,TriggerON)),NA())</f>
        <v>7.2277554706090541E-3</v>
      </c>
      <c r="H2726" s="42">
        <f>_xll.qlCalendarAdvance(Calendar,$H2725,B2726,"f",FALSE)</f>
        <v>58712</v>
      </c>
      <c r="I2726" s="177">
        <f>_xll.qlInterestRateIndexValueDate(Index1M,$H2726)</f>
        <v>58714</v>
      </c>
      <c r="J2726" s="182">
        <f>IFERROR(_xll.qlIndexFixing(Index1M,$H2726,TRUE,_xll.ohTrigger(RecalcTrigger,Trigger1M)),NA())</f>
        <v>7.1794114322475738E-3</v>
      </c>
      <c r="K2726" s="44">
        <f>IFERROR(_xll.qlIndexFixing(Index3M,H2726,TRUE,_xll.ohTrigger(RecalcTrigger,Trigger3M)),NA())</f>
        <v>7.4344407888250336E-3</v>
      </c>
      <c r="L2726" s="44">
        <f>IFERROR(_xll.qlIndexFixing(Index6M,$H2726,TRUE,_xll.ohTrigger(RecalcTrigger,Trigger6M)),NA())</f>
        <v>7.3019497447379192E-3</v>
      </c>
      <c r="M2726" s="183">
        <f>IFERROR(_xll.qlIndexFixing(Index1Y,$H2726,TRUE,_xll.ohTrigger(RecalcTrigger,Trigger1Y)),NA())</f>
        <v>7.7007848126558138E-3</v>
      </c>
      <c r="N2726" s="182">
        <f>IFERROR(_xll.qlIndexFixing(ONIndex1M,I2726,TRUE,_xll.ohTrigger(RecalcTrigger,Trigger1M)),NA())</f>
        <v>7.183057630220091E-3</v>
      </c>
      <c r="O2726" s="44">
        <f>IFERROR(_xll.qlIndexFixing(ONIndex3M,I2726,TRUE,_xll.ohTrigger(RecalcTrigger,Trigger3M)),NA())</f>
        <v>7.4500591189785581E-3</v>
      </c>
      <c r="P2726" s="44">
        <f>IFERROR(_xll.qlIndexFixing(ONIndex6M,I2726,TRUE,_xll.ohTrigger(RecalcTrigger,Trigger6M)),NA())</f>
        <v>7.350560823375929E-3</v>
      </c>
      <c r="Q2726" s="183">
        <f>IFERROR(_xll.qlIndexFixing(ONIndex1Y,I2726,TRUE,_xll.ohTrigger(RecalcTrigger,Trigger1Y)),NA())</f>
        <v>7.7536051080429047E-3</v>
      </c>
    </row>
    <row r="2727" spans="2:17" x14ac:dyDescent="0.2">
      <c r="B2727" s="39" t="s">
        <v>42</v>
      </c>
      <c r="D2727" s="42">
        <f>_xll.qlCalendarAdvance(Calendar,$D2726,B2727,"f",FALSE)</f>
        <v>58719</v>
      </c>
      <c r="E2727" s="177">
        <f>_xll.qlInterestRateIndexValueDate(IndexON,D2727)</f>
        <v>58719</v>
      </c>
      <c r="F2727" s="193">
        <f>IFERROR(_xll.qlIndexFixing(IndexON,D2727,TRUE,_xll.ohTrigger(RecalcTrigger,TriggerON)),NA())</f>
        <v>7.2239277331220819E-3</v>
      </c>
      <c r="H2727" s="42">
        <f>_xll.qlCalendarAdvance(Calendar,$H2726,B2727,"f",FALSE)</f>
        <v>58719</v>
      </c>
      <c r="I2727" s="177">
        <f>_xll.qlInterestRateIndexValueDate(Index1M,$H2727)</f>
        <v>58721</v>
      </c>
      <c r="J2727" s="182">
        <f>IFERROR(_xll.qlIndexFixing(Index1M,$H2727,TRUE,_xll.ohTrigger(RecalcTrigger,Trigger1M)),NA())</f>
        <v>7.17485852897215E-3</v>
      </c>
      <c r="K2727" s="44">
        <f>IFERROR(_xll.qlIndexFixing(Index3M,H2727,TRUE,_xll.ohTrigger(RecalcTrigger,Trigger3M)),NA())</f>
        <v>7.4306947348102212E-3</v>
      </c>
      <c r="L2727" s="44">
        <f>IFERROR(_xll.qlIndexFixing(Index6M,$H2727,TRUE,_xll.ohTrigger(RecalcTrigger,Trigger6M)),NA())</f>
        <v>7.2970578499967631E-3</v>
      </c>
      <c r="M2727" s="183">
        <f>IFERROR(_xll.qlIndexFixing(Index1Y,$H2727,TRUE,_xll.ohTrigger(RecalcTrigger,Trigger1Y)),NA())</f>
        <v>7.6978003031472429E-3</v>
      </c>
      <c r="N2727" s="182">
        <f>IFERROR(_xll.qlIndexFixing(ONIndex1M,I2727,TRUE,_xll.ohTrigger(RecalcTrigger,Trigger1M)),NA())</f>
        <v>7.179079339563188E-3</v>
      </c>
      <c r="O2727" s="44">
        <f>IFERROR(_xll.qlIndexFixing(ONIndex3M,I2727,TRUE,_xll.ohTrigger(RecalcTrigger,Trigger3M)),NA())</f>
        <v>7.4461305088213692E-3</v>
      </c>
      <c r="P2727" s="44">
        <f>IFERROR(_xll.qlIndexFixing(ONIndex6M,I2727,TRUE,_xll.ohTrigger(RecalcTrigger,Trigger6M)),NA())</f>
        <v>7.3452911974403179E-3</v>
      </c>
      <c r="Q2727" s="183">
        <f>IFERROR(_xll.qlIndexFixing(ONIndex1Y,I2727,TRUE,_xll.ohTrigger(RecalcTrigger,Trigger1Y)),NA())</f>
        <v>7.7498172341883276E-3</v>
      </c>
    </row>
    <row r="2728" spans="2:17" x14ac:dyDescent="0.2">
      <c r="B2728" s="39" t="s">
        <v>42</v>
      </c>
      <c r="D2728" s="42">
        <f>_xll.qlCalendarAdvance(Calendar,$D2727,B2728,"f",FALSE)</f>
        <v>58726</v>
      </c>
      <c r="E2728" s="177">
        <f>_xll.qlInterestRateIndexValueDate(IndexON,D2728)</f>
        <v>58726</v>
      </c>
      <c r="F2728" s="193">
        <f>IFERROR(_xll.qlIndexFixing(IndexON,D2728,TRUE,_xll.ohTrigger(RecalcTrigger,TriggerON)),NA())</f>
        <v>7.2201323278520135E-3</v>
      </c>
      <c r="H2728" s="42">
        <f>_xll.qlCalendarAdvance(Calendar,$H2727,B2728,"f",FALSE)</f>
        <v>58726</v>
      </c>
      <c r="I2728" s="177">
        <f>_xll.qlInterestRateIndexValueDate(Index1M,$H2728)</f>
        <v>58728</v>
      </c>
      <c r="J2728" s="182">
        <f>IFERROR(_xll.qlIndexFixing(Index1M,$H2728,TRUE,_xll.ohTrigger(RecalcTrigger,Trigger1M)),NA())</f>
        <v>7.17096434186687E-3</v>
      </c>
      <c r="K2728" s="44">
        <f>IFERROR(_xll.qlIndexFixing(Index3M,H2728,TRUE,_xll.ohTrigger(RecalcTrigger,Trigger3M)),NA())</f>
        <v>7.426980847849647E-3</v>
      </c>
      <c r="L2728" s="44">
        <f>IFERROR(_xll.qlIndexFixing(Index6M,$H2728,TRUE,_xll.ohTrigger(RecalcTrigger,Trigger6M)),NA())</f>
        <v>7.292198354633293E-3</v>
      </c>
      <c r="M2728" s="183">
        <f>IFERROR(_xll.qlIndexFixing(Index1Y,$H2728,TRUE,_xll.ohTrigger(RecalcTrigger,Trigger1Y)),NA())</f>
        <v>7.6948490334094975E-3</v>
      </c>
      <c r="N2728" s="182">
        <f>IFERROR(_xll.qlIndexFixing(ONIndex1M,I2728,TRUE,_xll.ohTrigger(RecalcTrigger,Trigger1M)),NA())</f>
        <v>7.1751337146963579E-3</v>
      </c>
      <c r="O2728" s="44">
        <f>IFERROR(_xll.qlIndexFixing(ONIndex3M,I2728,TRUE,_xll.ohTrigger(RecalcTrigger,Trigger3M)),NA())</f>
        <v>7.4422336707691272E-3</v>
      </c>
      <c r="P2728" s="44">
        <f>IFERROR(_xll.qlIndexFixing(ONIndex6M,I2728,TRUE,_xll.ohTrigger(RecalcTrigger,Trigger6M)),NA())</f>
        <v>7.340053128022106E-3</v>
      </c>
      <c r="Q2728" s="183">
        <f>IFERROR(_xll.qlIndexFixing(ONIndex1Y,I2728,TRUE,_xll.ohTrigger(RecalcTrigger,Trigger1Y)),NA())</f>
        <v>7.7460609565793703E-3</v>
      </c>
    </row>
    <row r="2729" spans="2:17" x14ac:dyDescent="0.2">
      <c r="B2729" s="39" t="s">
        <v>42</v>
      </c>
      <c r="D2729" s="42">
        <f>_xll.qlCalendarAdvance(Calendar,$D2728,B2729,"f",FALSE)</f>
        <v>58733</v>
      </c>
      <c r="E2729" s="177">
        <f>_xll.qlInterestRateIndexValueDate(IndexON,D2729)</f>
        <v>58733</v>
      </c>
      <c r="F2729" s="193">
        <f>IFERROR(_xll.qlIndexFixing(IndexON,D2729,TRUE,_xll.ohTrigger(RecalcTrigger,TriggerON)),NA())</f>
        <v>7.2163693121130024E-3</v>
      </c>
      <c r="H2729" s="42">
        <f>_xll.qlCalendarAdvance(Calendar,$H2728,B2729,"f",FALSE)</f>
        <v>58733</v>
      </c>
      <c r="I2729" s="177">
        <f>_xll.qlInterestRateIndexValueDate(Index1M,$H2729)</f>
        <v>58735</v>
      </c>
      <c r="J2729" s="182">
        <f>IFERROR(_xll.qlIndexFixing(Index1M,$H2729,TRUE,_xll.ohTrigger(RecalcTrigger,Trigger1M)),NA())</f>
        <v>7.1671029955816534E-3</v>
      </c>
      <c r="K2729" s="44">
        <f>IFERROR(_xll.qlIndexFixing(Index3M,H2729,TRUE,_xll.ohTrigger(RecalcTrigger,Trigger3M)),NA())</f>
        <v>7.4232991838342546E-3</v>
      </c>
      <c r="L2729" s="44">
        <f>IFERROR(_xll.qlIndexFixing(Index6M,$H2729,TRUE,_xll.ohTrigger(RecalcTrigger,Trigger6M)),NA())</f>
        <v>7.2873713162871171E-3</v>
      </c>
      <c r="M2729" s="183">
        <f>IFERROR(_xll.qlIndexFixing(Index1Y,$H2729,TRUE,_xll.ohTrigger(RecalcTrigger,Trigger1Y)),NA())</f>
        <v>7.6919310577616487E-3</v>
      </c>
      <c r="N2729" s="182">
        <f>IFERROR(_xll.qlIndexFixing(ONIndex1M,I2729,TRUE,_xll.ohTrigger(RecalcTrigger,Trigger1M)),NA())</f>
        <v>7.1712208134133704E-3</v>
      </c>
      <c r="O2729" s="44">
        <f>IFERROR(_xll.qlIndexFixing(ONIndex3M,I2729,TRUE,_xll.ohTrigger(RecalcTrigger,Trigger3M)),NA())</f>
        <v>7.4383686603773924E-3</v>
      </c>
      <c r="P2729" s="44">
        <f>IFERROR(_xll.qlIndexFixing(ONIndex6M,I2729,TRUE,_xll.ohTrigger(RecalcTrigger,Trigger6M)),NA())</f>
        <v>7.3348466725953188E-3</v>
      </c>
      <c r="Q2729" s="183">
        <f>IFERROR(_xll.qlIndexFixing(ONIndex1Y,I2729,TRUE,_xll.ohTrigger(RecalcTrigger,Trigger1Y)),NA())</f>
        <v>7.7423363294126801E-3</v>
      </c>
    </row>
    <row r="2730" spans="2:17" x14ac:dyDescent="0.2">
      <c r="B2730" s="39" t="s">
        <v>42</v>
      </c>
      <c r="D2730" s="42">
        <f>_xll.qlCalendarAdvance(Calendar,$D2729,B2730,"f",FALSE)</f>
        <v>58740</v>
      </c>
      <c r="E2730" s="177">
        <f>_xll.qlInterestRateIndexValueDate(IndexON,D2730)</f>
        <v>58740</v>
      </c>
      <c r="F2730" s="193">
        <f>IFERROR(_xll.qlIndexFixing(IndexON,D2730,TRUE,_xll.ohTrigger(RecalcTrigger,TriggerON)),NA())</f>
        <v>7.2126387428994576E-3</v>
      </c>
      <c r="H2730" s="42">
        <f>_xll.qlCalendarAdvance(Calendar,$H2729,B2730,"f",FALSE)</f>
        <v>58740</v>
      </c>
      <c r="I2730" s="177">
        <f>_xll.qlInterestRateIndexValueDate(Index1M,$H2730)</f>
        <v>58742</v>
      </c>
      <c r="J2730" s="182">
        <f>IFERROR(_xll.qlIndexFixing(Index1M,$H2730,TRUE,_xll.ohTrigger(RecalcTrigger,Trigger1M)),NA())</f>
        <v>7.1632745482699822E-3</v>
      </c>
      <c r="K2730" s="44">
        <f>IFERROR(_xll.qlIndexFixing(Index3M,H2730,TRUE,_xll.ohTrigger(RecalcTrigger,Trigger3M)),NA())</f>
        <v>7.4196497986602009E-3</v>
      </c>
      <c r="L2730" s="44">
        <f>IFERROR(_xll.qlIndexFixing(Index6M,$H2730,TRUE,_xll.ohTrigger(RecalcTrigger,Trigger6M)),NA())</f>
        <v>7.2825767926017939E-3</v>
      </c>
      <c r="M2730" s="183">
        <f>IFERROR(_xll.qlIndexFixing(Index1Y,$H2730,TRUE,_xll.ohTrigger(RecalcTrigger,Trigger1Y)),NA())</f>
        <v>7.6890464305245177E-3</v>
      </c>
      <c r="N2730" s="182">
        <f>IFERROR(_xll.qlIndexFixing(ONIndex1M,I2730,TRUE,_xll.ohTrigger(RecalcTrigger,Trigger1M)),NA())</f>
        <v>7.1673406939876116E-3</v>
      </c>
      <c r="O2730" s="44">
        <f>IFERROR(_xll.qlIndexFixing(ONIndex3M,I2730,TRUE,_xll.ohTrigger(RecalcTrigger,Trigger3M)),NA())</f>
        <v>7.4345355339211494E-3</v>
      </c>
      <c r="P2730" s="44">
        <f>IFERROR(_xll.qlIndexFixing(ONIndex6M,I2730,TRUE,_xll.ohTrigger(RecalcTrigger,Trigger6M)),NA())</f>
        <v>7.3296718892734702E-3</v>
      </c>
      <c r="Q2730" s="183">
        <f>IFERROR(_xll.qlIndexFixing(ONIndex1Y,I2730,TRUE,_xll.ohTrigger(RecalcTrigger,Trigger1Y)),NA())</f>
        <v>7.7386434069648402E-3</v>
      </c>
    </row>
    <row r="2731" spans="2:17" x14ac:dyDescent="0.2">
      <c r="B2731" s="39" t="s">
        <v>42</v>
      </c>
      <c r="D2731" s="42">
        <f>_xll.qlCalendarAdvance(Calendar,$D2730,B2731,"f",FALSE)</f>
        <v>58747</v>
      </c>
      <c r="E2731" s="177">
        <f>_xll.qlInterestRateIndexValueDate(IndexON,D2731)</f>
        <v>58747</v>
      </c>
      <c r="F2731" s="193">
        <f>IFERROR(_xll.qlIndexFixing(IndexON,D2731,TRUE,_xll.ohTrigger(RecalcTrigger,TriggerON)),NA())</f>
        <v>7.208940677925213E-3</v>
      </c>
      <c r="H2731" s="42">
        <f>_xll.qlCalendarAdvance(Calendar,$H2730,B2731,"f",FALSE)</f>
        <v>58747</v>
      </c>
      <c r="I2731" s="177">
        <f>_xll.qlInterestRateIndexValueDate(Index1M,$H2731)</f>
        <v>58749</v>
      </c>
      <c r="J2731" s="182">
        <f>IFERROR(_xll.qlIndexFixing(Index1M,$H2731,TRUE,_xll.ohTrigger(RecalcTrigger,Trigger1M)),NA())</f>
        <v>7.1594790580803425E-3</v>
      </c>
      <c r="K2731" s="44">
        <f>IFERROR(_xll.qlIndexFixing(Index3M,H2731,TRUE,_xll.ohTrigger(RecalcTrigger,Trigger3M)),NA())</f>
        <v>7.4160327482192985E-3</v>
      </c>
      <c r="L2731" s="44">
        <f>IFERROR(_xll.qlIndexFixing(Index6M,$H2731,TRUE,_xll.ohTrigger(RecalcTrigger,Trigger6M)),NA())</f>
        <v>7.2780704006775937E-3</v>
      </c>
      <c r="M2731" s="183">
        <f>IFERROR(_xll.qlIndexFixing(Index1Y,$H2731,TRUE,_xll.ohTrigger(RecalcTrigger,Trigger1Y)),NA())</f>
        <v>7.6861952060222113E-3</v>
      </c>
      <c r="N2731" s="182">
        <f>IFERROR(_xll.qlIndexFixing(ONIndex1M,I2731,TRUE,_xll.ohTrigger(RecalcTrigger,Trigger1M)),NA())</f>
        <v>7.1634934145325957E-3</v>
      </c>
      <c r="O2731" s="44">
        <f>IFERROR(_xll.qlIndexFixing(ONIndex3M,I2731,TRUE,_xll.ohTrigger(RecalcTrigger,Trigger3M)),NA())</f>
        <v>7.4307343468760223E-3</v>
      </c>
      <c r="P2731" s="44">
        <f>IFERROR(_xll.qlIndexFixing(ONIndex6M,I2731,TRUE,_xll.ohTrigger(RecalcTrigger,Trigger6M)),NA())</f>
        <v>7.3245288350509696E-3</v>
      </c>
      <c r="Q2731" s="183">
        <f>IFERROR(_xll.qlIndexFixing(ONIndex1Y,I2731,TRUE,_xll.ohTrigger(RecalcTrigger,Trigger1Y)),NA())</f>
        <v>7.7349822431926896E-3</v>
      </c>
    </row>
    <row r="2732" spans="2:17" x14ac:dyDescent="0.2">
      <c r="B2732" s="39" t="s">
        <v>42</v>
      </c>
      <c r="D2732" s="42">
        <f>_xll.qlCalendarAdvance(Calendar,$D2731,B2732,"f",FALSE)</f>
        <v>58754</v>
      </c>
      <c r="E2732" s="177">
        <f>_xll.qlInterestRateIndexValueDate(IndexON,D2732)</f>
        <v>58754</v>
      </c>
      <c r="F2732" s="193">
        <f>IFERROR(_xll.qlIndexFixing(IndexON,D2732,TRUE,_xll.ohTrigger(RecalcTrigger,TriggerON)),NA())</f>
        <v>7.2052751743445498E-3</v>
      </c>
      <c r="H2732" s="42">
        <f>_xll.qlCalendarAdvance(Calendar,$H2731,B2732,"f",FALSE)</f>
        <v>58754</v>
      </c>
      <c r="I2732" s="177">
        <f>_xll.qlInterestRateIndexValueDate(Index1M,$H2732)</f>
        <v>58756</v>
      </c>
      <c r="J2732" s="182">
        <f>IFERROR(_xll.qlIndexFixing(Index1M,$H2732,TRUE,_xll.ohTrigger(RecalcTrigger,Trigger1M)),NA())</f>
        <v>7.1557165831637182E-3</v>
      </c>
      <c r="K2732" s="44">
        <f>IFERROR(_xll.qlIndexFixing(Index3M,H2732,TRUE,_xll.ohTrigger(RecalcTrigger,Trigger3M)),NA())</f>
        <v>7.4124480884059677E-3</v>
      </c>
      <c r="L2732" s="44">
        <f>IFERROR(_xll.qlIndexFixing(Index6M,$H2732,TRUE,_xll.ohTrigger(RecalcTrigger,Trigger6M)),NA())</f>
        <v>7.2733394596168109E-3</v>
      </c>
      <c r="M2732" s="183">
        <f>IFERROR(_xll.qlIndexFixing(Index1Y,$H2732,TRUE,_xll.ohTrigger(RecalcTrigger,Trigger1Y)),NA())</f>
        <v>7.683377438581683E-3</v>
      </c>
      <c r="N2732" s="182">
        <f>IFERROR(_xll.qlIndexFixing(ONIndex1M,I2732,TRUE,_xll.ohTrigger(RecalcTrigger,Trigger1M)),NA())</f>
        <v>7.1596790334016447E-3</v>
      </c>
      <c r="O2732" s="44">
        <f>IFERROR(_xll.qlIndexFixing(ONIndex3M,I2732,TRUE,_xll.ohTrigger(RecalcTrigger,Trigger3M)),NA())</f>
        <v>7.4269651553571236E-3</v>
      </c>
      <c r="P2732" s="44">
        <f>IFERROR(_xll.qlIndexFixing(ONIndex6M,I2732,TRUE,_xll.ohTrigger(RecalcTrigger,Trigger6M)),NA())</f>
        <v>7.3194175682811391E-3</v>
      </c>
      <c r="Q2732" s="183">
        <f>IFERROR(_xll.qlIndexFixing(ONIndex1Y,I2732,TRUE,_xll.ohTrigger(RecalcTrigger,Trigger1Y)),NA())</f>
        <v>7.7313528925326835E-3</v>
      </c>
    </row>
    <row r="2733" spans="2:17" x14ac:dyDescent="0.2">
      <c r="B2733" s="39" t="s">
        <v>42</v>
      </c>
      <c r="D2733" s="42">
        <f>_xll.qlCalendarAdvance(Calendar,$D2732,B2733,"f",FALSE)</f>
        <v>58761</v>
      </c>
      <c r="E2733" s="177">
        <f>_xll.qlInterestRateIndexValueDate(IndexON,D2733)</f>
        <v>58761</v>
      </c>
      <c r="F2733" s="193">
        <f>IFERROR(_xll.qlIndexFixing(IndexON,D2733,TRUE,_xll.ohTrigger(RecalcTrigger,TriggerON)),NA())</f>
        <v>7.2016422893117493E-3</v>
      </c>
      <c r="H2733" s="42">
        <f>_xll.qlCalendarAdvance(Calendar,$H2732,B2733,"f",FALSE)</f>
        <v>58761</v>
      </c>
      <c r="I2733" s="177">
        <f>_xll.qlInterestRateIndexValueDate(Index1M,$H2733)</f>
        <v>58763</v>
      </c>
      <c r="J2733" s="182">
        <f>IFERROR(_xll.qlIndexFixing(Index1M,$H2733,TRUE,_xll.ohTrigger(RecalcTrigger,Trigger1M)),NA())</f>
        <v>7.1519871816735914E-3</v>
      </c>
      <c r="K2733" s="44">
        <f>IFERROR(_xll.qlIndexFixing(Index3M,H2733,TRUE,_xll.ohTrigger(RecalcTrigger,Trigger3M)),NA())</f>
        <v>7.4088958751137596E-3</v>
      </c>
      <c r="L2733" s="44">
        <f>IFERROR(_xll.qlIndexFixing(Index6M,$H2733,TRUE,_xll.ohTrigger(RecalcTrigger,Trigger6M)),NA())</f>
        <v>7.2686426007931709E-3</v>
      </c>
      <c r="M2733" s="183">
        <f>IFERROR(_xll.qlIndexFixing(Index1Y,$H2733,TRUE,_xll.ohTrigger(RecalcTrigger,Trigger1Y)),NA())</f>
        <v>7.6805931825318589E-3</v>
      </c>
      <c r="N2733" s="182">
        <f>IFERROR(_xll.qlIndexFixing(ONIndex1M,I2733,TRUE,_xll.ohTrigger(RecalcTrigger,Trigger1M)),NA())</f>
        <v>7.1558976085484005E-3</v>
      </c>
      <c r="O2733" s="44">
        <f>IFERROR(_xll.qlIndexFixing(ONIndex3M,I2733,TRUE,_xll.ohTrigger(RecalcTrigger,Trigger3M)),NA())</f>
        <v>7.4232280153196939E-3</v>
      </c>
      <c r="P2733" s="44">
        <f>IFERROR(_xll.qlIndexFixing(ONIndex6M,I2733,TRUE,_xll.ohTrigger(RecalcTrigger,Trigger6M)),NA())</f>
        <v>7.314338146198196E-3</v>
      </c>
      <c r="Q2733" s="183">
        <f>IFERROR(_xll.qlIndexFixing(ONIndex1Y,I2733,TRUE,_xll.ohTrigger(RecalcTrigger,Trigger1Y)),NA())</f>
        <v>7.7277554091814693E-3</v>
      </c>
    </row>
    <row r="2734" spans="2:17" x14ac:dyDescent="0.2">
      <c r="B2734" s="39" t="s">
        <v>42</v>
      </c>
      <c r="D2734" s="42">
        <f>_xll.qlCalendarAdvance(Calendar,$D2733,B2734,"f",FALSE)</f>
        <v>58768</v>
      </c>
      <c r="E2734" s="177">
        <f>_xll.qlInterestRateIndexValueDate(IndexON,D2734)</f>
        <v>58768</v>
      </c>
      <c r="F2734" s="193">
        <f>IFERROR(_xll.qlIndexFixing(IndexON,D2734,TRUE,_xll.ohTrigger(RecalcTrigger,TriggerON)),NA())</f>
        <v>7.1980420802209011E-3</v>
      </c>
      <c r="H2734" s="42">
        <f>_xll.qlCalendarAdvance(Calendar,$H2733,B2734,"f",FALSE)</f>
        <v>58768</v>
      </c>
      <c r="I2734" s="177">
        <f>_xll.qlInterestRateIndexValueDate(Index1M,$H2734)</f>
        <v>58770</v>
      </c>
      <c r="J2734" s="182">
        <f>IFERROR(_xll.qlIndexFixing(Index1M,$H2734,TRUE,_xll.ohTrigger(RecalcTrigger,Trigger1M)),NA())</f>
        <v>7.1482909117634441E-3</v>
      </c>
      <c r="K2734" s="44">
        <f>IFERROR(_xll.qlIndexFixing(Index3M,H2734,TRUE,_xll.ohTrigger(RecalcTrigger,Trigger3M)),NA())</f>
        <v>7.4053761642379617E-3</v>
      </c>
      <c r="L2734" s="44">
        <f>IFERROR(_xll.qlIndexFixing(Index6M,$H2734,TRUE,_xll.ohTrigger(RecalcTrigger,Trigger6M)),NA())</f>
        <v>7.2639807000267533E-3</v>
      </c>
      <c r="M2734" s="183">
        <f>IFERROR(_xll.qlIndexFixing(Index1Y,$H2734,TRUE,_xll.ohTrigger(RecalcTrigger,Trigger1Y)),NA())</f>
        <v>7.6778424922053857E-3</v>
      </c>
      <c r="N2734" s="182">
        <f>IFERROR(_xll.qlIndexFixing(ONIndex1M,I2734,TRUE,_xll.ohTrigger(RecalcTrigger,Trigger1M)),NA())</f>
        <v>7.1521491981663132E-3</v>
      </c>
      <c r="O2734" s="44">
        <f>IFERROR(_xll.qlIndexFixing(ONIndex3M,I2734,TRUE,_xll.ohTrigger(RecalcTrigger,Trigger3M)),NA())</f>
        <v>7.4195229823992292E-3</v>
      </c>
      <c r="P2734" s="44">
        <f>IFERROR(_xll.qlIndexFixing(ONIndex6M,I2734,TRUE,_xll.ohTrigger(RecalcTrigger,Trigger6M)),NA())</f>
        <v>7.3092906266758462E-3</v>
      </c>
      <c r="Q2734" s="183">
        <f>IFERROR(_xll.qlIndexFixing(ONIndex1Y,I2734,TRUE,_xll.ohTrigger(RecalcTrigger,Trigger1Y)),NA())</f>
        <v>7.7241898470958859E-3</v>
      </c>
    </row>
    <row r="2735" spans="2:17" x14ac:dyDescent="0.2">
      <c r="B2735" s="39" t="s">
        <v>42</v>
      </c>
      <c r="D2735" s="42">
        <f>_xll.qlCalendarAdvance(Calendar,$D2734,B2735,"f",FALSE)</f>
        <v>58775</v>
      </c>
      <c r="E2735" s="177">
        <f>_xll.qlInterestRateIndexValueDate(IndexON,D2735)</f>
        <v>58775</v>
      </c>
      <c r="F2735" s="193">
        <f>IFERROR(_xll.qlIndexFixing(IndexON,D2735,TRUE,_xll.ohTrigger(RecalcTrigger,TriggerON)),NA())</f>
        <v>7.1944746043861585E-3</v>
      </c>
      <c r="H2735" s="42">
        <f>_xll.qlCalendarAdvance(Calendar,$H2734,B2735,"f",FALSE)</f>
        <v>58775</v>
      </c>
      <c r="I2735" s="177">
        <f>_xll.qlInterestRateIndexValueDate(Index1M,$H2735)</f>
        <v>58777</v>
      </c>
      <c r="J2735" s="182">
        <f>IFERROR(_xll.qlIndexFixing(Index1M,$H2735,TRUE,_xll.ohTrigger(RecalcTrigger,Trigger1M)),NA())</f>
        <v>7.1446278315817624E-3</v>
      </c>
      <c r="K2735" s="44">
        <f>IFERROR(_xll.qlIndexFixing(Index3M,H2735,TRUE,_xll.ohTrigger(RecalcTrigger,Trigger3M)),NA())</f>
        <v>7.4022229785963845E-3</v>
      </c>
      <c r="L2735" s="44">
        <f>IFERROR(_xll.qlIndexFixing(Index6M,$H2735,TRUE,_xll.ohTrigger(RecalcTrigger,Trigger6M)),NA())</f>
        <v>7.2591094254371097E-3</v>
      </c>
      <c r="M2735" s="183">
        <f>IFERROR(_xll.qlIndexFixing(Index1Y,$H2735,TRUE,_xll.ohTrigger(RecalcTrigger,Trigger1Y)),NA())</f>
        <v>7.6751254219368835E-3</v>
      </c>
      <c r="N2735" s="182">
        <f>IFERROR(_xll.qlIndexFixing(ONIndex1M,I2735,TRUE,_xll.ohTrigger(RecalcTrigger,Trigger1M)),NA())</f>
        <v>7.1484338603688968E-3</v>
      </c>
      <c r="O2735" s="44">
        <f>IFERROR(_xll.qlIndexFixing(ONIndex3M,I2735,TRUE,_xll.ohTrigger(RecalcTrigger,Trigger3M)),NA())</f>
        <v>7.4158501126309062E-3</v>
      </c>
      <c r="P2735" s="44">
        <f>IFERROR(_xll.qlIndexFixing(ONIndex6M,I2735,TRUE,_xll.ohTrigger(RecalcTrigger,Trigger6M)),NA())</f>
        <v>7.3042750673479873E-3</v>
      </c>
      <c r="Q2735" s="183">
        <f>IFERROR(_xll.qlIndexFixing(ONIndex1Y,I2735,TRUE,_xll.ohTrigger(RecalcTrigger,Trigger1Y)),NA())</f>
        <v>7.7206562606324525E-3</v>
      </c>
    </row>
    <row r="2736" spans="2:17" x14ac:dyDescent="0.2">
      <c r="B2736" s="39" t="s">
        <v>42</v>
      </c>
      <c r="D2736" s="42">
        <f>_xll.qlCalendarAdvance(Calendar,$D2735,B2736,"f",FALSE)</f>
        <v>58782</v>
      </c>
      <c r="E2736" s="177">
        <f>_xll.qlInterestRateIndexValueDate(IndexON,D2736)</f>
        <v>58782</v>
      </c>
      <c r="F2736" s="193">
        <f>IFERROR(_xll.qlIndexFixing(IndexON,D2736,TRUE,_xll.ohTrigger(RecalcTrigger,TriggerON)),NA())</f>
        <v>7.1909399189618028E-3</v>
      </c>
      <c r="H2736" s="42">
        <f>_xll.qlCalendarAdvance(Calendar,$H2735,B2736,"f",FALSE)</f>
        <v>58782</v>
      </c>
      <c r="I2736" s="177">
        <f>_xll.qlInterestRateIndexValueDate(Index1M,$H2736)</f>
        <v>58784</v>
      </c>
      <c r="J2736" s="182">
        <f>IFERROR(_xll.qlIndexFixing(Index1M,$H2736,TRUE,_xll.ohTrigger(RecalcTrigger,Trigger1M)),NA())</f>
        <v>7.1409979992820283E-3</v>
      </c>
      <c r="K2736" s="44">
        <f>IFERROR(_xll.qlIndexFixing(Index3M,H2736,TRUE,_xll.ohTrigger(RecalcTrigger,Trigger3M)),NA())</f>
        <v>7.3987639024171159E-3</v>
      </c>
      <c r="L2736" s="44">
        <f>IFERROR(_xll.qlIndexFixing(Index6M,$H2736,TRUE,_xll.ohTrigger(RecalcTrigger,Trigger6M)),NA())</f>
        <v>7.2545229019798175E-3</v>
      </c>
      <c r="M2736" s="183">
        <f>IFERROR(_xll.qlIndexFixing(Index1Y,$H2736,TRUE,_xll.ohTrigger(RecalcTrigger,Trigger1Y)),NA())</f>
        <v>7.6724420260646936E-3</v>
      </c>
      <c r="N2736" s="182">
        <f>IFERROR(_xll.qlIndexFixing(ONIndex1M,I2736,TRUE,_xll.ohTrigger(RecalcTrigger,Trigger1M)),NA())</f>
        <v>7.1447516533496014E-3</v>
      </c>
      <c r="O2736" s="44">
        <f>IFERROR(_xll.qlIndexFixing(ONIndex3M,I2736,TRUE,_xll.ohTrigger(RecalcTrigger,Trigger3M)),NA())</f>
        <v>7.4122094618100931E-3</v>
      </c>
      <c r="P2736" s="44">
        <f>IFERROR(_xll.qlIndexFixing(ONIndex6M,I2736,TRUE,_xll.ohTrigger(RecalcTrigger,Trigger6M)),NA())</f>
        <v>7.2992915257685809E-3</v>
      </c>
      <c r="Q2736" s="183">
        <f>IFERROR(_xll.qlIndexFixing(ONIndex1Y,I2736,TRUE,_xll.ohTrigger(RecalcTrigger,Trigger1Y)),NA())</f>
        <v>7.7171547039078803E-3</v>
      </c>
    </row>
    <row r="2737" spans="2:17" x14ac:dyDescent="0.2">
      <c r="B2737" s="39" t="s">
        <v>42</v>
      </c>
      <c r="D2737" s="42">
        <f>_xll.qlCalendarAdvance(Calendar,$D2736,B2737,"f",FALSE)</f>
        <v>58789</v>
      </c>
      <c r="E2737" s="177">
        <f>_xll.qlInterestRateIndexValueDate(IndexON,D2737)</f>
        <v>58789</v>
      </c>
      <c r="F2737" s="193">
        <f>IFERROR(_xll.qlIndexFixing(IndexON,D2737,TRUE,_xll.ohTrigger(RecalcTrigger,TriggerON)),NA())</f>
        <v>7.1874380812619876E-3</v>
      </c>
      <c r="H2737" s="42">
        <f>_xll.qlCalendarAdvance(Calendar,$H2736,B2737,"f",FALSE)</f>
        <v>58789</v>
      </c>
      <c r="I2737" s="177">
        <f>_xll.qlInterestRateIndexValueDate(Index1M,$H2737)</f>
        <v>58791</v>
      </c>
      <c r="J2737" s="182">
        <f>IFERROR(_xll.qlIndexFixing(Index1M,$H2737,TRUE,_xll.ohTrigger(RecalcTrigger,Trigger1M)),NA())</f>
        <v>7.1374014730202218E-3</v>
      </c>
      <c r="K2737" s="44">
        <f>IFERROR(_xll.qlIndexFixing(Index3M,H2737,TRUE,_xll.ohTrigger(RecalcTrigger,Trigger3M)),NA())</f>
        <v>7.3953374869510924E-3</v>
      </c>
      <c r="L2737" s="44">
        <f>IFERROR(_xll.qlIndexFixing(Index6M,$H2737,TRUE,_xll.ohTrigger(RecalcTrigger,Trigger6M)),NA())</f>
        <v>7.2499740684883983E-3</v>
      </c>
      <c r="M2737" s="183">
        <f>IFERROR(_xll.qlIndexFixing(Index1Y,$H2737,TRUE,_xll.ohTrigger(RecalcTrigger,Trigger1Y)),NA())</f>
        <v>7.669792358929348E-3</v>
      </c>
      <c r="N2737" s="182">
        <f>IFERROR(_xll.qlIndexFixing(ONIndex1M,I2737,TRUE,_xll.ohTrigger(RecalcTrigger,Trigger1M)),NA())</f>
        <v>7.1411026352219409E-3</v>
      </c>
      <c r="O2737" s="44">
        <f>IFERROR(_xll.qlIndexFixing(ONIndex3M,I2737,TRUE,_xll.ohTrigger(RecalcTrigger,Trigger3M)),NA())</f>
        <v>7.4086010858920304E-3</v>
      </c>
      <c r="P2737" s="44">
        <f>IFERROR(_xll.qlIndexFixing(ONIndex6M,I2737,TRUE,_xll.ohTrigger(RecalcTrigger,Trigger6M)),NA())</f>
        <v>7.2943400595715246E-3</v>
      </c>
      <c r="Q2737" s="183">
        <f>IFERROR(_xll.qlIndexFixing(ONIndex1Y,I2737,TRUE,_xll.ohTrigger(RecalcTrigger,Trigger1Y)),NA())</f>
        <v>7.7136852313586246E-3</v>
      </c>
    </row>
    <row r="2738" spans="2:17" x14ac:dyDescent="0.2">
      <c r="B2738" s="39" t="s">
        <v>42</v>
      </c>
      <c r="D2738" s="42">
        <f>_xll.qlCalendarAdvance(Calendar,$D2737,B2738,"f",FALSE)</f>
        <v>58796</v>
      </c>
      <c r="E2738" s="177">
        <f>_xll.qlInterestRateIndexValueDate(IndexON,D2738)</f>
        <v>58796</v>
      </c>
      <c r="F2738" s="193">
        <f>IFERROR(_xll.qlIndexFixing(IndexON,D2738,TRUE,_xll.ohTrigger(RecalcTrigger,TriggerON)),NA())</f>
        <v>7.1839691487607382E-3</v>
      </c>
      <c r="H2738" s="42">
        <f>_xll.qlCalendarAdvance(Calendar,$H2737,B2738,"f",FALSE)</f>
        <v>58796</v>
      </c>
      <c r="I2738" s="177">
        <f>_xll.qlInterestRateIndexValueDate(Index1M,$H2738)</f>
        <v>58798</v>
      </c>
      <c r="J2738" s="182">
        <f>IFERROR(_xll.qlIndexFixing(Index1M,$H2738,TRUE,_xll.ohTrigger(RecalcTrigger,Trigger1M)),NA())</f>
        <v>7.1338383109498249E-3</v>
      </c>
      <c r="K2738" s="44">
        <f>IFERROR(_xll.qlIndexFixing(Index3M,H2738,TRUE,_xll.ohTrigger(RecalcTrigger,Trigger3M)),NA())</f>
        <v>7.3919437880993755E-3</v>
      </c>
      <c r="L2738" s="44">
        <f>IFERROR(_xll.qlIndexFixing(Index6M,$H2738,TRUE,_xll.ohTrigger(RecalcTrigger,Trigger6M)),NA())</f>
        <v>7.2454638019966841E-3</v>
      </c>
      <c r="M2738" s="183">
        <f>IFERROR(_xll.qlIndexFixing(Index1Y,$H2738,TRUE,_xll.ohTrigger(RecalcTrigger,Trigger1Y)),NA())</f>
        <v>7.6671764748742263E-3</v>
      </c>
      <c r="N2738" s="182">
        <f>IFERROR(_xll.qlIndexFixing(ONIndex1M,I2738,TRUE,_xll.ohTrigger(RecalcTrigger,Trigger1M)),NA())</f>
        <v>7.1374868641793654E-3</v>
      </c>
      <c r="O2738" s="44">
        <f>IFERROR(_xll.qlIndexFixing(ONIndex3M,I2738,TRUE,_xll.ohTrigger(RecalcTrigger,Trigger3M)),NA())</f>
        <v>7.4050250407520224E-3</v>
      </c>
      <c r="P2738" s="44">
        <f>IFERROR(_xll.qlIndexFixing(ONIndex6M,I2738,TRUE,_xll.ohTrigger(RecalcTrigger,Trigger6M)),NA())</f>
        <v>7.2894207267104605E-3</v>
      </c>
      <c r="Q2738" s="183">
        <f>IFERROR(_xll.qlIndexFixing(ONIndex1Y,I2738,TRUE,_xll.ohTrigger(RecalcTrigger,Trigger1Y)),NA())</f>
        <v>7.7102478968615884E-3</v>
      </c>
    </row>
    <row r="2739" spans="2:17" x14ac:dyDescent="0.2">
      <c r="B2739" s="39" t="s">
        <v>42</v>
      </c>
      <c r="D2739" s="42">
        <f>_xll.qlCalendarAdvance(Calendar,$D2738,B2739,"f",FALSE)</f>
        <v>58803</v>
      </c>
      <c r="E2739" s="177">
        <f>_xll.qlInterestRateIndexValueDate(IndexON,D2739)</f>
        <v>58803</v>
      </c>
      <c r="F2739" s="193">
        <f>IFERROR(_xll.qlIndexFixing(IndexON,D2739,TRUE,_xll.ohTrigger(RecalcTrigger,TriggerON)),NA())</f>
        <v>7.180533178452464E-3</v>
      </c>
      <c r="H2739" s="42">
        <f>_xll.qlCalendarAdvance(Calendar,$H2738,B2739,"f",FALSE)</f>
        <v>58803</v>
      </c>
      <c r="I2739" s="177">
        <f>_xll.qlInterestRateIndexValueDate(Index1M,$H2739)</f>
        <v>58805</v>
      </c>
      <c r="J2739" s="182">
        <f>IFERROR(_xll.qlIndexFixing(Index1M,$H2739,TRUE,_xll.ohTrigger(RecalcTrigger,Trigger1M)),NA())</f>
        <v>7.1303085712168257E-3</v>
      </c>
      <c r="K2739" s="44">
        <f>IFERROR(_xll.qlIndexFixing(Index3M,H2739,TRUE,_xll.ohTrigger(RecalcTrigger,Trigger3M)),NA())</f>
        <v>7.3885828617550331E-3</v>
      </c>
      <c r="L2739" s="44">
        <f>IFERROR(_xll.qlIndexFixing(Index6M,$H2739,TRUE,_xll.ohTrigger(RecalcTrigger,Trigger6M)),NA())</f>
        <v>7.240992980916741E-3</v>
      </c>
      <c r="M2739" s="183">
        <f>IFERROR(_xll.qlIndexFixing(Index1Y,$H2739,TRUE,_xll.ohTrigger(RecalcTrigger,Trigger1Y)),NA())</f>
        <v>7.6645944282455547E-3</v>
      </c>
      <c r="N2739" s="182">
        <f>IFERROR(_xll.qlIndexFixing(ONIndex1M,I2739,TRUE,_xll.ohTrigger(RecalcTrigger,Trigger1M)),NA())</f>
        <v>7.133904398415325E-3</v>
      </c>
      <c r="O2739" s="44">
        <f>IFERROR(_xll.qlIndexFixing(ONIndex3M,I2739,TRUE,_xll.ohTrigger(RecalcTrigger,Trigger3M)),NA())</f>
        <v>7.4014813821055014E-3</v>
      </c>
      <c r="P2739" s="44">
        <f>IFERROR(_xll.qlIndexFixing(ONIndex6M,I2739,TRUE,_xll.ohTrigger(RecalcTrigger,Trigger6M)),NA())</f>
        <v>7.2845335844995418E-3</v>
      </c>
      <c r="Q2739" s="183">
        <f>IFERROR(_xll.qlIndexFixing(ONIndex1Y,I2739,TRUE,_xll.ohTrigger(RecalcTrigger,Trigger1Y)),NA())</f>
        <v>7.7068427546933549E-3</v>
      </c>
    </row>
    <row r="2740" spans="2:17" x14ac:dyDescent="0.2">
      <c r="B2740" s="39" t="s">
        <v>42</v>
      </c>
      <c r="D2740" s="42">
        <f>_xll.qlCalendarAdvance(Calendar,$D2739,B2740,"f",FALSE)</f>
        <v>58810</v>
      </c>
      <c r="E2740" s="177">
        <f>_xll.qlInterestRateIndexValueDate(IndexON,D2740)</f>
        <v>58810</v>
      </c>
      <c r="F2740" s="193">
        <f>IFERROR(_xll.qlIndexFixing(IndexON,D2740,TRUE,_xll.ohTrigger(RecalcTrigger,TriggerON)),NA())</f>
        <v>7.1771302278911264E-3</v>
      </c>
      <c r="H2740" s="42">
        <f>_xll.qlCalendarAdvance(Calendar,$H2739,B2740,"f",FALSE)</f>
        <v>58810</v>
      </c>
      <c r="I2740" s="177">
        <f>_xll.qlInterestRateIndexValueDate(Index1M,$H2740)</f>
        <v>58812</v>
      </c>
      <c r="J2740" s="182">
        <f>IFERROR(_xll.qlIndexFixing(Index1M,$H2740,TRUE,_xll.ohTrigger(RecalcTrigger,Trigger1M)),NA())</f>
        <v>7.1268123119822002E-3</v>
      </c>
      <c r="K2740" s="44">
        <f>IFERROR(_xll.qlIndexFixing(Index3M,H2740,TRUE,_xll.ohTrigger(RecalcTrigger,Trigger3M)),NA())</f>
        <v>7.3852547638209032E-3</v>
      </c>
      <c r="L2740" s="44">
        <f>IFERROR(_xll.qlIndexFixing(Index6M,$H2740,TRUE,_xll.ohTrigger(RecalcTrigger,Trigger6M)),NA())</f>
        <v>7.2367926346467134E-3</v>
      </c>
      <c r="M2740" s="183">
        <f>IFERROR(_xll.qlIndexFixing(Index1Y,$H2740,TRUE,_xll.ohTrigger(RecalcTrigger,Trigger1Y)),NA())</f>
        <v>7.6620462733928436E-3</v>
      </c>
      <c r="N2740" s="182">
        <f>IFERROR(_xll.qlIndexFixing(ONIndex1M,I2740,TRUE,_xll.ohTrigger(RecalcTrigger,Trigger1M)),NA())</f>
        <v>7.1303552959633976E-3</v>
      </c>
      <c r="O2740" s="44">
        <f>IFERROR(_xll.qlIndexFixing(ONIndex3M,I2740,TRUE,_xll.ohTrigger(RecalcTrigger,Trigger3M)),NA())</f>
        <v>7.3979701660675801E-3</v>
      </c>
      <c r="P2740" s="44">
        <f>IFERROR(_xll.qlIndexFixing(ONIndex6M,I2740,TRUE,_xll.ohTrigger(RecalcTrigger,Trigger6M)),NA())</f>
        <v>7.2796786909723465E-3</v>
      </c>
      <c r="Q2740" s="183">
        <f>IFERROR(_xll.qlIndexFixing(ONIndex1Y,I2740,TRUE,_xll.ohTrigger(RecalcTrigger,Trigger1Y)),NA())</f>
        <v>7.7034698591305073E-3</v>
      </c>
    </row>
    <row r="2741" spans="2:17" x14ac:dyDescent="0.2">
      <c r="B2741" s="39" t="s">
        <v>42</v>
      </c>
      <c r="D2741" s="42">
        <f>_xll.qlCalendarAdvance(Calendar,$D2740,B2741,"f",FALSE)</f>
        <v>58817</v>
      </c>
      <c r="E2741" s="177">
        <f>_xll.qlInterestRateIndexValueDate(IndexON,D2741)</f>
        <v>58817</v>
      </c>
      <c r="F2741" s="193">
        <f>IFERROR(_xll.qlIndexFixing(IndexON,D2741,TRUE,_xll.ohTrigger(RecalcTrigger,TriggerON)),NA())</f>
        <v>7.1737603543109429E-3</v>
      </c>
      <c r="H2741" s="42">
        <f>_xll.qlCalendarAdvance(Calendar,$H2740,B2741,"f",FALSE)</f>
        <v>58817</v>
      </c>
      <c r="I2741" s="177">
        <f>_xll.qlInterestRateIndexValueDate(Index1M,$H2741)</f>
        <v>58819</v>
      </c>
      <c r="J2741" s="182">
        <f>IFERROR(_xll.qlIndexFixing(Index1M,$H2741,TRUE,_xll.ohTrigger(RecalcTrigger,Trigger1M)),NA())</f>
        <v>7.1233495913969325E-3</v>
      </c>
      <c r="K2741" s="44">
        <f>IFERROR(_xll.qlIndexFixing(Index3M,H2741,TRUE,_xll.ohTrigger(RecalcTrigger,Trigger3M)),NA())</f>
        <v>7.3819595501909419E-3</v>
      </c>
      <c r="L2741" s="44">
        <f>IFERROR(_xll.qlIndexFixing(Index6M,$H2741,TRUE,_xll.ohTrigger(RecalcTrigger,Trigger6M)),NA())</f>
        <v>7.2324000793274569E-3</v>
      </c>
      <c r="M2741" s="183">
        <f>IFERROR(_xll.qlIndexFixing(Index1Y,$H2741,TRUE,_xll.ohTrigger(RecalcTrigger,Trigger1Y)),NA())</f>
        <v>7.6595320646682336E-3</v>
      </c>
      <c r="N2741" s="182">
        <f>IFERROR(_xll.qlIndexFixing(ONIndex1M,I2741,TRUE,_xll.ohTrigger(RecalcTrigger,Trigger1M)),NA())</f>
        <v>7.1268396150170332E-3</v>
      </c>
      <c r="O2741" s="44">
        <f>IFERROR(_xll.qlIndexFixing(ONIndex3M,I2741,TRUE,_xll.ohTrigger(RecalcTrigger,Trigger3M)),NA())</f>
        <v>7.3944914484336266E-3</v>
      </c>
      <c r="P2741" s="44">
        <f>IFERROR(_xll.qlIndexFixing(ONIndex6M,I2741,TRUE,_xll.ohTrigger(RecalcTrigger,Trigger6M)),NA())</f>
        <v>7.2748561033630921E-3</v>
      </c>
      <c r="Q2741" s="183">
        <f>IFERROR(_xll.qlIndexFixing(ONIndex1Y,I2741,TRUE,_xll.ohTrigger(RecalcTrigger,Trigger1Y)),NA())</f>
        <v>7.7001292643696928E-3</v>
      </c>
    </row>
    <row r="2742" spans="2:17" x14ac:dyDescent="0.2">
      <c r="B2742" s="39" t="s">
        <v>42</v>
      </c>
      <c r="D2742" s="42">
        <f>_xll.qlCalendarAdvance(Calendar,$D2741,B2742,"f",FALSE)</f>
        <v>58824</v>
      </c>
      <c r="E2742" s="177">
        <f>_xll.qlInterestRateIndexValueDate(IndexON,D2742)</f>
        <v>58824</v>
      </c>
      <c r="F2742" s="193">
        <f>IFERROR(_xll.qlIndexFixing(IndexON,D2742,TRUE,_xll.ohTrigger(RecalcTrigger,TriggerON)),NA())</f>
        <v>7.1704236147063227E-3</v>
      </c>
      <c r="H2742" s="42">
        <f>_xll.qlCalendarAdvance(Calendar,$H2741,B2742,"f",FALSE)</f>
        <v>58824</v>
      </c>
      <c r="I2742" s="177">
        <f>_xll.qlInterestRateIndexValueDate(Index1M,$H2742)</f>
        <v>58826</v>
      </c>
      <c r="J2742" s="182">
        <f>IFERROR(_xll.qlIndexFixing(Index1M,$H2742,TRUE,_xll.ohTrigger(RecalcTrigger,Trigger1M)),NA())</f>
        <v>7.1199204676145045E-3</v>
      </c>
      <c r="K2742" s="44">
        <f>IFERROR(_xll.qlIndexFixing(Index3M,H2742,TRUE,_xll.ohTrigger(RecalcTrigger,Trigger3M)),NA())</f>
        <v>7.3786972767706516E-3</v>
      </c>
      <c r="L2742" s="44">
        <f>IFERROR(_xll.qlIndexFixing(Index6M,$H2742,TRUE,_xll.ohTrigger(RecalcTrigger,Trigger6M)),NA())</f>
        <v>7.2280495383869178E-3</v>
      </c>
      <c r="M2742" s="183">
        <f>IFERROR(_xll.qlIndexFixing(Index1Y,$H2742,TRUE,_xll.ohTrigger(RecalcTrigger,Trigger1Y)),NA())</f>
        <v>7.6570518564267089E-3</v>
      </c>
      <c r="N2742" s="182">
        <f>IFERROR(_xll.qlIndexFixing(ONIndex1M,I2742,TRUE,_xll.ohTrigger(RecalcTrigger,Trigger1M)),NA())</f>
        <v>7.123357413689746E-3</v>
      </c>
      <c r="O2742" s="44">
        <f>IFERROR(_xll.qlIndexFixing(ONIndex3M,I2742,TRUE,_xll.ohTrigger(RecalcTrigger,Trigger3M)),NA())</f>
        <v>7.3910452850789454E-3</v>
      </c>
      <c r="P2742" s="44">
        <f>IFERROR(_xll.qlIndexFixing(ONIndex6M,I2742,TRUE,_xll.ohTrigger(RecalcTrigger,Trigger6M)),NA())</f>
        <v>7.2700658797852924E-3</v>
      </c>
      <c r="Q2742" s="183">
        <f>IFERROR(_xll.qlIndexFixing(ONIndex1Y,I2742,TRUE,_xll.ohTrigger(RecalcTrigger,Trigger1Y)),NA())</f>
        <v>7.6968210244476865E-3</v>
      </c>
    </row>
    <row r="2743" spans="2:17" x14ac:dyDescent="0.2">
      <c r="B2743" s="39" t="s">
        <v>42</v>
      </c>
      <c r="D2743" s="42">
        <f>_xll.qlCalendarAdvance(Calendar,$D2742,B2743,"f",FALSE)</f>
        <v>58831</v>
      </c>
      <c r="E2743" s="177">
        <f>_xll.qlInterestRateIndexValueDate(IndexON,D2743)</f>
        <v>58831</v>
      </c>
      <c r="F2743" s="193">
        <f>IFERROR(_xll.qlIndexFixing(IndexON,D2743,TRUE,_xll.ohTrigger(RecalcTrigger,TriggerON)),NA())</f>
        <v>7.1671200667111634E-3</v>
      </c>
      <c r="H2743" s="42">
        <f>_xll.qlCalendarAdvance(Calendar,$H2742,B2743,"f",FALSE)</f>
        <v>58831</v>
      </c>
      <c r="I2743" s="177">
        <f>_xll.qlInterestRateIndexValueDate(Index1M,$H2743)</f>
        <v>58833</v>
      </c>
      <c r="J2743" s="182">
        <f>IFERROR(_xll.qlIndexFixing(Index1M,$H2743,TRUE,_xll.ohTrigger(RecalcTrigger,Trigger1M)),NA())</f>
        <v>7.1165249987834023E-3</v>
      </c>
      <c r="K2743" s="44">
        <f>IFERROR(_xll.qlIndexFixing(Index3M,H2743,TRUE,_xll.ohTrigger(RecalcTrigger,Trigger3M)),NA())</f>
        <v>7.3754679994557648E-3</v>
      </c>
      <c r="L2743" s="44">
        <f>IFERROR(_xll.qlIndexFixing(Index6M,$H2743,TRUE,_xll.ohTrigger(RecalcTrigger,Trigger6M)),NA())</f>
        <v>7.2237419000895841E-3</v>
      </c>
      <c r="M2743" s="183">
        <f>IFERROR(_xll.qlIndexFixing(Index1Y,$H2743,TRUE,_xll.ohTrigger(RecalcTrigger,Trigger1Y)),NA())</f>
        <v>7.6546057030265433E-3</v>
      </c>
      <c r="N2743" s="182">
        <f>IFERROR(_xll.qlIndexFixing(ONIndex1M,I2743,TRUE,_xll.ohTrigger(RecalcTrigger,Trigger1M)),NA())</f>
        <v>7.1199087503348579E-3</v>
      </c>
      <c r="O2743" s="44">
        <f>IFERROR(_xll.qlIndexFixing(ONIndex3M,I2743,TRUE,_xll.ohTrigger(RecalcTrigger,Trigger3M)),NA())</f>
        <v>7.3876317318788409E-3</v>
      </c>
      <c r="P2743" s="44">
        <f>IFERROR(_xll.qlIndexFixing(ONIndex6M,I2743,TRUE,_xll.ohTrigger(RecalcTrigger,Trigger6M)),NA())</f>
        <v>7.265308077633037E-3</v>
      </c>
      <c r="Q2743" s="183">
        <f>IFERROR(_xll.qlIndexFixing(ONIndex1Y,I2743,TRUE,_xll.ohTrigger(RecalcTrigger,Trigger1Y)),NA())</f>
        <v>7.6935451938009436E-3</v>
      </c>
    </row>
    <row r="2744" spans="2:17" x14ac:dyDescent="0.2">
      <c r="B2744" s="39" t="s">
        <v>42</v>
      </c>
      <c r="D2744" s="42">
        <f>_xll.qlCalendarAdvance(Calendar,$D2743,B2744,"f",FALSE)</f>
        <v>58838</v>
      </c>
      <c r="E2744" s="177">
        <f>_xll.qlInterestRateIndexValueDate(IndexON,D2744)</f>
        <v>58838</v>
      </c>
      <c r="F2744" s="193">
        <f>IFERROR(_xll.qlIndexFixing(IndexON,D2744,TRUE,_xll.ohTrigger(RecalcTrigger,TriggerON)),NA())</f>
        <v>7.1638497676396184E-3</v>
      </c>
      <c r="H2744" s="42">
        <f>_xll.qlCalendarAdvance(Calendar,$H2743,B2744,"f",FALSE)</f>
        <v>58838</v>
      </c>
      <c r="I2744" s="177">
        <f>_xll.qlInterestRateIndexValueDate(Index1M,$H2744)</f>
        <v>58840</v>
      </c>
      <c r="J2744" s="182">
        <f>IFERROR(_xll.qlIndexFixing(Index1M,$H2744,TRUE,_xll.ohTrigger(RecalcTrigger,Trigger1M)),NA())</f>
        <v>7.1138323092959487E-3</v>
      </c>
      <c r="K2744" s="44">
        <f>IFERROR(_xll.qlIndexFixing(Index3M,H2744,TRUE,_xll.ohTrigger(RecalcTrigger,Trigger3M)),NA())</f>
        <v>7.372418495909883E-3</v>
      </c>
      <c r="L2744" s="44">
        <f>IFERROR(_xll.qlIndexFixing(Index6M,$H2744,TRUE,_xll.ohTrigger(RecalcTrigger,Trigger6M)),NA())</f>
        <v>7.2194780540835906E-3</v>
      </c>
      <c r="M2744" s="183">
        <f>IFERROR(_xll.qlIndexFixing(Index1Y,$H2744,TRUE,_xll.ohTrigger(RecalcTrigger,Trigger1Y)),NA())</f>
        <v>7.6521936588284153E-3</v>
      </c>
      <c r="N2744" s="182">
        <f>IFERROR(_xll.qlIndexFixing(ONIndex1M,I2744,TRUE,_xll.ohTrigger(RecalcTrigger,Trigger1M)),NA())</f>
        <v>7.1164936827461389E-3</v>
      </c>
      <c r="O2744" s="44">
        <f>IFERROR(_xll.qlIndexFixing(ONIndex3M,I2744,TRUE,_xll.ohTrigger(RecalcTrigger,Trigger3M)),NA())</f>
        <v>7.3842508445487454E-3</v>
      </c>
      <c r="P2744" s="44">
        <f>IFERROR(_xll.qlIndexFixing(ONIndex6M,I2744,TRUE,_xll.ohTrigger(RecalcTrigger,Trigger6M)),NA())</f>
        <v>7.2605827546201596E-3</v>
      </c>
      <c r="Q2744" s="183">
        <f>IFERROR(_xll.qlIndexFixing(ONIndex1Y,I2744,TRUE,_xll.ohTrigger(RecalcTrigger,Trigger1Y)),NA())</f>
        <v>7.6903018263863032E-3</v>
      </c>
    </row>
    <row r="2745" spans="2:17" x14ac:dyDescent="0.2">
      <c r="B2745" s="39" t="s">
        <v>42</v>
      </c>
      <c r="D2745" s="42">
        <f>_xll.qlCalendarAdvance(Calendar,$D2744,B2745,"f",FALSE)</f>
        <v>58845</v>
      </c>
      <c r="E2745" s="177">
        <f>_xll.qlInterestRateIndexValueDate(IndexON,D2745)</f>
        <v>58845</v>
      </c>
      <c r="F2745" s="193">
        <f>IFERROR(_xll.qlIndexFixing(IndexON,D2745,TRUE,_xll.ohTrigger(RecalcTrigger,TriggerON)),NA())</f>
        <v>7.160612774406161E-3</v>
      </c>
      <c r="H2745" s="42">
        <f>_xll.qlCalendarAdvance(Calendar,$H2744,B2745,"f",FALSE)</f>
        <v>58845</v>
      </c>
      <c r="I2745" s="177">
        <f>_xll.qlInterestRateIndexValueDate(Index1M,$H2745)</f>
        <v>58847</v>
      </c>
      <c r="J2745" s="182">
        <f>IFERROR(_xll.qlIndexFixing(Index1M,$H2745,TRUE,_xll.ohTrigger(RecalcTrigger,Trigger1M)),NA())</f>
        <v>7.1104949217781765E-3</v>
      </c>
      <c r="K2745" s="44">
        <f>IFERROR(_xll.qlIndexFixing(Index3M,H2745,TRUE,_xll.ohTrigger(RecalcTrigger,Trigger3M)),NA())</f>
        <v>7.3692530680439898E-3</v>
      </c>
      <c r="L2745" s="44">
        <f>IFERROR(_xll.qlIndexFixing(Index6M,$H2745,TRUE,_xll.ohTrigger(RecalcTrigger,Trigger6M)),NA())</f>
        <v>7.2152588913998329E-3</v>
      </c>
      <c r="M2745" s="183">
        <f>IFERROR(_xll.qlIndexFixing(Index1Y,$H2745,TRUE,_xll.ohTrigger(RecalcTrigger,Trigger1Y)),NA())</f>
        <v>7.6498157781965097E-3</v>
      </c>
      <c r="N2745" s="182">
        <f>IFERROR(_xll.qlIndexFixing(ONIndex1M,I2745,TRUE,_xll.ohTrigger(RecalcTrigger,Trigger1M)),NA())</f>
        <v>7.113112269196975E-3</v>
      </c>
      <c r="O2745" s="44">
        <f>IFERROR(_xll.qlIndexFixing(ONIndex3M,I2745,TRUE,_xll.ohTrigger(RecalcTrigger,Trigger3M)),NA())</f>
        <v>7.3809026792037713E-3</v>
      </c>
      <c r="P2745" s="44">
        <f>IFERROR(_xll.qlIndexFixing(ONIndex6M,I2745,TRUE,_xll.ohTrigger(RecalcTrigger,Trigger6M)),NA())</f>
        <v>7.2558899683805578E-3</v>
      </c>
      <c r="Q2745" s="183">
        <f>IFERROR(_xll.qlIndexFixing(ONIndex1Y,I2745,TRUE,_xll.ohTrigger(RecalcTrigger,Trigger1Y)),NA())</f>
        <v>7.6870909764803486E-3</v>
      </c>
    </row>
    <row r="2746" spans="2:17" x14ac:dyDescent="0.2">
      <c r="B2746" s="39" t="s">
        <v>42</v>
      </c>
      <c r="D2746" s="42">
        <f>_xll.qlCalendarAdvance(Calendar,$D2745,B2746,"f",FALSE)</f>
        <v>58852</v>
      </c>
      <c r="E2746" s="177">
        <f>_xll.qlInterestRateIndexValueDate(IndexON,D2746)</f>
        <v>58852</v>
      </c>
      <c r="F2746" s="193">
        <f>IFERROR(_xll.qlIndexFixing(IndexON,D2746,TRUE,_xll.ohTrigger(RecalcTrigger,TriggerON)),NA())</f>
        <v>7.1574091446446886E-3</v>
      </c>
      <c r="H2746" s="42">
        <f>_xll.qlCalendarAdvance(Calendar,$H2745,B2746,"f",FALSE)</f>
        <v>58852</v>
      </c>
      <c r="I2746" s="177">
        <f>_xll.qlInterestRateIndexValueDate(Index1M,$H2746)</f>
        <v>58854</v>
      </c>
      <c r="J2746" s="182">
        <f>IFERROR(_xll.qlIndexFixing(Index1M,$H2746,TRUE,_xll.ohTrigger(RecalcTrigger,Trigger1M)),NA())</f>
        <v>7.1071913442751922E-3</v>
      </c>
      <c r="K2746" s="44">
        <f>IFERROR(_xll.qlIndexFixing(Index3M,H2746,TRUE,_xll.ohTrigger(RecalcTrigger,Trigger3M)),NA())</f>
        <v>7.3661207992931008E-3</v>
      </c>
      <c r="L2746" s="44">
        <f>IFERROR(_xll.qlIndexFixing(Index6M,$H2746,TRUE,_xll.ohTrigger(RecalcTrigger,Trigger6M)),NA())</f>
        <v>7.2110853044541762E-3</v>
      </c>
      <c r="M2746" s="183">
        <f>IFERROR(_xll.qlIndexFixing(Index1Y,$H2746,TRUE,_xll.ohTrigger(RecalcTrigger,Trigger1Y)),NA())</f>
        <v>7.647472115497639E-3</v>
      </c>
      <c r="N2746" s="182">
        <f>IFERROR(_xll.qlIndexFixing(ONIndex1M,I2746,TRUE,_xll.ohTrigger(RecalcTrigger,Trigger1M)),NA())</f>
        <v>7.1097645680406885E-3</v>
      </c>
      <c r="O2746" s="44">
        <f>IFERROR(_xll.qlIndexFixing(ONIndex3M,I2746,TRUE,_xll.ohTrigger(RecalcTrigger,Trigger3M)),NA())</f>
        <v>7.3775872916392871E-3</v>
      </c>
      <c r="P2746" s="44">
        <f>IFERROR(_xll.qlIndexFixing(ONIndex6M,I2746,TRUE,_xll.ohTrigger(RecalcTrigger,Trigger6M)),NA())</f>
        <v>7.2512297766280653E-3</v>
      </c>
      <c r="Q2746" s="183">
        <f>IFERROR(_xll.qlIndexFixing(ONIndex1Y,I2746,TRUE,_xll.ohTrigger(RecalcTrigger,Trigger1Y)),NA())</f>
        <v>7.6839126983596628E-3</v>
      </c>
    </row>
    <row r="2747" spans="2:17" x14ac:dyDescent="0.2">
      <c r="B2747" s="39" t="s">
        <v>42</v>
      </c>
      <c r="D2747" s="42">
        <f>_xll.qlCalendarAdvance(Calendar,$D2746,B2747,"f",FALSE)</f>
        <v>58859</v>
      </c>
      <c r="E2747" s="177">
        <f>_xll.qlInterestRateIndexValueDate(IndexON,D2747)</f>
        <v>58859</v>
      </c>
      <c r="F2747" s="193">
        <f>IFERROR(_xll.qlIndexFixing(IndexON,D2747,TRUE,_xll.ohTrigger(RecalcTrigger,TriggerON)),NA())</f>
        <v>7.1542389355094826E-3</v>
      </c>
      <c r="H2747" s="42">
        <f>_xll.qlCalendarAdvance(Calendar,$H2746,B2747,"f",FALSE)</f>
        <v>58859</v>
      </c>
      <c r="I2747" s="177">
        <f>_xll.qlInterestRateIndexValueDate(Index1M,$H2747)</f>
        <v>58861</v>
      </c>
      <c r="J2747" s="182">
        <f>IFERROR(_xll.qlIndexFixing(Index1M,$H2747,TRUE,_xll.ohTrigger(RecalcTrigger,Trigger1M)),NA())</f>
        <v>7.1039216349347688E-3</v>
      </c>
      <c r="K2747" s="44">
        <f>IFERROR(_xll.qlIndexFixing(Index3M,H2747,TRUE,_xll.ohTrigger(RecalcTrigger,Trigger3M)),NA())</f>
        <v>7.3630217455567717E-3</v>
      </c>
      <c r="L2747" s="44">
        <f>IFERROR(_xll.qlIndexFixing(Index6M,$H2747,TRUE,_xll.ohTrigger(RecalcTrigger,Trigger6M)),NA())</f>
        <v>7.2069581870461289E-3</v>
      </c>
      <c r="M2747" s="183">
        <f>IFERROR(_xll.qlIndexFixing(Index1Y,$H2747,TRUE,_xll.ohTrigger(RecalcTrigger,Trigger1Y)),NA())</f>
        <v>7.6451627251019009E-3</v>
      </c>
      <c r="N2747" s="182">
        <f>IFERROR(_xll.qlIndexFixing(ONIndex1M,I2747,TRUE,_xll.ohTrigger(RecalcTrigger,Trigger1M)),NA())</f>
        <v>7.1064506373108571E-3</v>
      </c>
      <c r="O2747" s="44">
        <f>IFERROR(_xll.qlIndexFixing(ONIndex3M,I2747,TRUE,_xll.ohTrigger(RecalcTrigger,Trigger3M)),NA())</f>
        <v>7.374304737650661E-3</v>
      </c>
      <c r="P2747" s="44">
        <f>IFERROR(_xll.qlIndexFixing(ONIndex6M,I2747,TRUE,_xll.ohTrigger(RecalcTrigger,Trigger6M)),NA())</f>
        <v>7.2466022369965799E-3</v>
      </c>
      <c r="Q2747" s="183">
        <f>IFERROR(_xll.qlIndexFixing(ONIndex1Y,I2747,TRUE,_xll.ohTrigger(RecalcTrigger,Trigger1Y)),NA())</f>
        <v>7.6807670461409572E-3</v>
      </c>
    </row>
    <row r="2748" spans="2:17" x14ac:dyDescent="0.2">
      <c r="B2748" s="39" t="s">
        <v>42</v>
      </c>
      <c r="D2748" s="42">
        <f>_xll.qlCalendarAdvance(Calendar,$D2747,B2748,"f",FALSE)</f>
        <v>58866</v>
      </c>
      <c r="E2748" s="177">
        <f>_xll.qlInterestRateIndexValueDate(IndexON,D2748)</f>
        <v>58866</v>
      </c>
      <c r="F2748" s="193">
        <f>IFERROR(_xll.qlIndexFixing(IndexON,D2748,TRUE,_xll.ohTrigger(RecalcTrigger,TriggerON)),NA())</f>
        <v>7.1511022043146966E-3</v>
      </c>
      <c r="H2748" s="42">
        <f>_xll.qlCalendarAdvance(Calendar,$H2747,B2748,"f",FALSE)</f>
        <v>58866</v>
      </c>
      <c r="I2748" s="177">
        <f>_xll.qlInterestRateIndexValueDate(Index1M,$H2748)</f>
        <v>58868</v>
      </c>
      <c r="J2748" s="182">
        <f>IFERROR(_xll.qlIndexFixing(Index1M,$H2748,TRUE,_xll.ohTrigger(RecalcTrigger,Trigger1M)),NA())</f>
        <v>7.1000545144170313E-3</v>
      </c>
      <c r="K2748" s="44">
        <f>IFERROR(_xll.qlIndexFixing(Index3M,H2748,TRUE,_xll.ohTrigger(RecalcTrigger,Trigger3M)),NA())</f>
        <v>7.3595442686479476E-3</v>
      </c>
      <c r="L2748" s="44">
        <f>IFERROR(_xll.qlIndexFixing(Index6M,$H2748,TRUE,_xll.ohTrigger(RecalcTrigger,Trigger6M)),NA())</f>
        <v>7.2018711606478252E-3</v>
      </c>
      <c r="M2748" s="183">
        <f>IFERROR(_xll.qlIndexFixing(Index1Y,$H2748,TRUE,_xll.ohTrigger(RecalcTrigger,Trigger1Y)),NA())</f>
        <v>7.6428876613820213E-3</v>
      </c>
      <c r="N2748" s="182">
        <f>IFERROR(_xll.qlIndexFixing(ONIndex1M,I2748,TRUE,_xll.ohTrigger(RecalcTrigger,Trigger1M)),NA())</f>
        <v>7.1031705351209951E-3</v>
      </c>
      <c r="O2748" s="44">
        <f>IFERROR(_xll.qlIndexFixing(ONIndex3M,I2748,TRUE,_xll.ohTrigger(RecalcTrigger,Trigger3M)),NA())</f>
        <v>7.3710550733530056E-3</v>
      </c>
      <c r="P2748" s="44">
        <f>IFERROR(_xll.qlIndexFixing(ONIndex6M,I2748,TRUE,_xll.ohTrigger(RecalcTrigger,Trigger6M)),NA())</f>
        <v>7.2420074073598073E-3</v>
      </c>
      <c r="Q2748" s="183">
        <f>IFERROR(_xll.qlIndexFixing(ONIndex1Y,I2748,TRUE,_xll.ohTrigger(RecalcTrigger,Trigger1Y)),NA())</f>
        <v>7.6776540740208787E-3</v>
      </c>
    </row>
    <row r="2749" spans="2:17" x14ac:dyDescent="0.2">
      <c r="B2749" s="39" t="s">
        <v>42</v>
      </c>
      <c r="D2749" s="42">
        <f>_xll.qlCalendarAdvance(Calendar,$D2748,B2749,"f",FALSE)</f>
        <v>58873</v>
      </c>
      <c r="E2749" s="177">
        <f>_xll.qlInterestRateIndexValueDate(IndexON,D2749)</f>
        <v>58873</v>
      </c>
      <c r="F2749" s="193">
        <f>IFERROR(_xll.qlIndexFixing(IndexON,D2749,TRUE,_xll.ohTrigger(RecalcTrigger,TriggerON)),NA())</f>
        <v>7.1479990084544198E-3</v>
      </c>
      <c r="H2749" s="42">
        <f>_xll.qlCalendarAdvance(Calendar,$H2748,B2749,"f",FALSE)</f>
        <v>58873</v>
      </c>
      <c r="I2749" s="177">
        <f>_xll.qlInterestRateIndexValueDate(Index1M,$H2749)</f>
        <v>58875</v>
      </c>
      <c r="J2749" s="182">
        <f>IFERROR(_xll.qlIndexFixing(Index1M,$H2749,TRUE,_xll.ohTrigger(RecalcTrigger,Trigger1M)),NA())</f>
        <v>7.0967072927869369E-3</v>
      </c>
      <c r="K2749" s="44">
        <f>IFERROR(_xll.qlIndexFixing(Index3M,H2749,TRUE,_xll.ohTrigger(RecalcTrigger,Trigger3M)),NA())</f>
        <v>7.356518801892563E-3</v>
      </c>
      <c r="L2749" s="44">
        <f>IFERROR(_xll.qlIndexFixing(Index6M,$H2749,TRUE,_xll.ohTrigger(RecalcTrigger,Trigger6M)),NA())</f>
        <v>7.1978583895926009E-3</v>
      </c>
      <c r="M2749" s="183">
        <f>IFERROR(_xll.qlIndexFixing(Index1Y,$H2749,TRUE,_xll.ohTrigger(RecalcTrigger,Trigger1Y)),NA())</f>
        <v>7.6406469787146667E-3</v>
      </c>
      <c r="N2749" s="182">
        <f>IFERROR(_xll.qlIndexFixing(ONIndex1M,I2749,TRUE,_xll.ohTrigger(RecalcTrigger,Trigger1M)),NA())</f>
        <v>7.0999243195046802E-3</v>
      </c>
      <c r="O2749" s="44">
        <f>IFERROR(_xll.qlIndexFixing(ONIndex3M,I2749,TRUE,_xll.ohTrigger(RecalcTrigger,Trigger3M)),NA())</f>
        <v>7.3678383543018811E-3</v>
      </c>
      <c r="P2749" s="44">
        <f>IFERROR(_xll.qlIndexFixing(ONIndex6M,I2749,TRUE,_xll.ohTrigger(RecalcTrigger,Trigger6M)),NA())</f>
        <v>7.237445345031901E-3</v>
      </c>
      <c r="Q2749" s="183">
        <f>IFERROR(_xll.qlIndexFixing(ONIndex1Y,I2749,TRUE,_xll.ohTrigger(RecalcTrigger,Trigger1Y)),NA())</f>
        <v>7.6745738361960747E-3</v>
      </c>
    </row>
    <row r="2750" spans="2:17" x14ac:dyDescent="0.2">
      <c r="B2750" s="39" t="s">
        <v>42</v>
      </c>
      <c r="D2750" s="42">
        <f>_xll.qlCalendarAdvance(Calendar,$D2749,B2750,"f",FALSE)</f>
        <v>58880</v>
      </c>
      <c r="E2750" s="177">
        <f>_xll.qlInterestRateIndexValueDate(IndexON,D2750)</f>
        <v>58880</v>
      </c>
      <c r="F2750" s="193">
        <f>IFERROR(_xll.qlIndexFixing(IndexON,D2750,TRUE,_xll.ohTrigger(RecalcTrigger,TriggerON)),NA())</f>
        <v>7.1449294048431256E-3</v>
      </c>
      <c r="H2750" s="42">
        <f>_xll.qlCalendarAdvance(Calendar,$H2749,B2750,"f",FALSE)</f>
        <v>58880</v>
      </c>
      <c r="I2750" s="177">
        <f>_xll.qlInterestRateIndexValueDate(Index1M,$H2750)</f>
        <v>58882</v>
      </c>
      <c r="J2750" s="182">
        <f>IFERROR(_xll.qlIndexFixing(Index1M,$H2750,TRUE,_xll.ohTrigger(RecalcTrigger,Trigger1M)),NA())</f>
        <v>7.0937039407850677E-3</v>
      </c>
      <c r="K2750" s="44">
        <f>IFERROR(_xll.qlIndexFixing(Index3M,H2750,TRUE,_xll.ohTrigger(RecalcTrigger,Trigger3M)),NA())</f>
        <v>7.3535267319676965E-3</v>
      </c>
      <c r="L2750" s="44">
        <f>IFERROR(_xll.qlIndexFixing(Index6M,$H2750,TRUE,_xll.ohTrigger(RecalcTrigger,Trigger6M)),NA())</f>
        <v>7.1938949718575165E-3</v>
      </c>
      <c r="M2750" s="183">
        <f>IFERROR(_xll.qlIndexFixing(Index1Y,$H2750,TRUE,_xll.ohTrigger(RecalcTrigger,Trigger1Y)),NA())</f>
        <v>7.6384407314782571E-3</v>
      </c>
      <c r="N2750" s="182">
        <f>IFERROR(_xll.qlIndexFixing(ONIndex1M,I2750,TRUE,_xll.ohTrigger(RecalcTrigger,Trigger1M)),NA())</f>
        <v>7.0967120488951707E-3</v>
      </c>
      <c r="O2750" s="44">
        <f>IFERROR(_xll.qlIndexFixing(ONIndex3M,I2750,TRUE,_xll.ohTrigger(RecalcTrigger,Trigger3M)),NA())</f>
        <v>7.3646546366123999E-3</v>
      </c>
      <c r="P2750" s="44">
        <f>IFERROR(_xll.qlIndexFixing(ONIndex6M,I2750,TRUE,_xll.ohTrigger(RecalcTrigger,Trigger6M)),NA())</f>
        <v>7.2329161078865667E-3</v>
      </c>
      <c r="Q2750" s="183">
        <f>IFERROR(_xll.qlIndexFixing(ONIndex1Y,I2750,TRUE,_xll.ohTrigger(RecalcTrigger,Trigger1Y)),NA())</f>
        <v>7.6715263868631922E-3</v>
      </c>
    </row>
    <row r="2751" spans="2:17" x14ac:dyDescent="0.2">
      <c r="B2751" s="39" t="s">
        <v>42</v>
      </c>
      <c r="D2751" s="42">
        <f>_xll.qlCalendarAdvance(Calendar,$D2750,B2751,"f",FALSE)</f>
        <v>58887</v>
      </c>
      <c r="E2751" s="177">
        <f>_xll.qlInterestRateIndexValueDate(IndexON,D2751)</f>
        <v>58887</v>
      </c>
      <c r="F2751" s="193">
        <f>IFERROR(_xll.qlIndexFixing(IndexON,D2751,TRUE,_xll.ohTrigger(RecalcTrigger,TriggerON)),NA())</f>
        <v>7.1418934511946475E-3</v>
      </c>
      <c r="H2751" s="42">
        <f>_xll.qlCalendarAdvance(Calendar,$H2750,B2751,"f",FALSE)</f>
        <v>58887</v>
      </c>
      <c r="I2751" s="177">
        <f>_xll.qlInterestRateIndexValueDate(Index1M,$H2751)</f>
        <v>58889</v>
      </c>
      <c r="J2751" s="182">
        <f>IFERROR(_xll.qlIndexFixing(Index1M,$H2751,TRUE,_xll.ohTrigger(RecalcTrigger,Trigger1M)),NA())</f>
        <v>7.090579805192343E-3</v>
      </c>
      <c r="K2751" s="44">
        <f>IFERROR(_xll.qlIndexFixing(Index3M,H2751,TRUE,_xll.ohTrigger(RecalcTrigger,Trigger3M)),NA())</f>
        <v>7.3505681147747184E-3</v>
      </c>
      <c r="L2751" s="44">
        <f>IFERROR(_xll.qlIndexFixing(Index6M,$H2751,TRUE,_xll.ohTrigger(RecalcTrigger,Trigger6M)),NA())</f>
        <v>7.1899817851976454E-3</v>
      </c>
      <c r="M2751" s="183">
        <f>IFERROR(_xll.qlIndexFixing(Index1Y,$H2751,TRUE,_xll.ohTrigger(RecalcTrigger,Trigger1Y)),NA())</f>
        <v>7.6360641752125412E-3</v>
      </c>
      <c r="N2751" s="182">
        <f>IFERROR(_xll.qlIndexFixing(ONIndex1M,I2751,TRUE,_xll.ohTrigger(RecalcTrigger,Trigger1M)),NA())</f>
        <v>7.0935337811661725E-3</v>
      </c>
      <c r="O2751" s="44">
        <f>IFERROR(_xll.qlIndexFixing(ONIndex3M,I2751,TRUE,_xll.ohTrigger(RecalcTrigger,Trigger3M)),NA())</f>
        <v>7.3615039759999945E-3</v>
      </c>
      <c r="P2751" s="44">
        <f>IFERROR(_xll.qlIndexFixing(ONIndex6M,I2751,TRUE,_xll.ohTrigger(RecalcTrigger,Trigger6M)),NA())</f>
        <v>7.2284197536376382E-3</v>
      </c>
      <c r="Q2751" s="183">
        <f>IFERROR(_xll.qlIndexFixing(ONIndex1Y,I2751,TRUE,_xll.ohTrigger(RecalcTrigger,Trigger1Y)),NA())</f>
        <v>7.6685117801389424E-3</v>
      </c>
    </row>
    <row r="2752" spans="2:17" x14ac:dyDescent="0.2">
      <c r="B2752" s="39" t="s">
        <v>42</v>
      </c>
      <c r="D2752" s="42">
        <f>_xll.qlCalendarAdvance(Calendar,$D2751,B2752,"f",FALSE)</f>
        <v>58894</v>
      </c>
      <c r="E2752" s="177">
        <f>_xll.qlInterestRateIndexValueDate(IndexON,D2752)</f>
        <v>58894</v>
      </c>
      <c r="F2752" s="193">
        <f>IFERROR(_xll.qlIndexFixing(IndexON,D2752,TRUE,_xll.ohTrigger(RecalcTrigger,TriggerON)),NA())</f>
        <v>7.1388912045833308E-3</v>
      </c>
      <c r="H2752" s="42">
        <f>_xll.qlCalendarAdvance(Calendar,$H2751,B2752,"f",FALSE)</f>
        <v>58894</v>
      </c>
      <c r="I2752" s="177">
        <f>_xll.qlInterestRateIndexValueDate(Index1M,$H2752)</f>
        <v>58896</v>
      </c>
      <c r="J2752" s="182">
        <f>IFERROR(_xll.qlIndexFixing(Index1M,$H2752,TRUE,_xll.ohTrigger(RecalcTrigger,Trigger1M)),NA())</f>
        <v>7.0879344832332734E-3</v>
      </c>
      <c r="K2752" s="44">
        <f>IFERROR(_xll.qlIndexFixing(Index3M,H2752,TRUE,_xll.ohTrigger(RecalcTrigger,Trigger3M)),NA())</f>
        <v>7.3477706681358912E-3</v>
      </c>
      <c r="L2752" s="44">
        <f>IFERROR(_xll.qlIndexFixing(Index6M,$H2752,TRUE,_xll.ohTrigger(RecalcTrigger,Trigger6M)),NA())</f>
        <v>7.1866773870444258E-3</v>
      </c>
      <c r="M2752" s="183">
        <f>IFERROR(_xll.qlIndexFixing(Index1Y,$H2752,TRUE,_xll.ohTrigger(RecalcTrigger,Trigger1Y)),NA())</f>
        <v>7.6341317608314427E-3</v>
      </c>
      <c r="N2752" s="182">
        <f>IFERROR(_xll.qlIndexFixing(ONIndex1M,I2752,TRUE,_xll.ohTrigger(RecalcTrigger,Trigger1M)),NA())</f>
        <v>7.0903895745910717E-3</v>
      </c>
      <c r="O2752" s="44">
        <f>IFERROR(_xll.qlIndexFixing(ONIndex3M,I2752,TRUE,_xll.ohTrigger(RecalcTrigger,Trigger3M)),NA())</f>
        <v>7.3583864284998413E-3</v>
      </c>
      <c r="P2752" s="44">
        <f>IFERROR(_xll.qlIndexFixing(ONIndex6M,I2752,TRUE,_xll.ohTrigger(RecalcTrigger,Trigger6M)),NA())</f>
        <v>7.2239563398390771E-3</v>
      </c>
      <c r="Q2752" s="183">
        <f>IFERROR(_xll.qlIndexFixing(ONIndex1Y,I2752,TRUE,_xll.ohTrigger(RecalcTrigger,Trigger1Y)),NA())</f>
        <v>7.6655300703798446E-3</v>
      </c>
    </row>
    <row r="2753" spans="2:17" x14ac:dyDescent="0.2">
      <c r="B2753" s="39" t="s">
        <v>42</v>
      </c>
      <c r="D2753" s="42">
        <f>_xll.qlCalendarAdvance(Calendar,$D2752,B2753,"f",FALSE)</f>
        <v>58901</v>
      </c>
      <c r="E2753" s="177">
        <f>_xll.qlInterestRateIndexValueDate(IndexON,D2753)</f>
        <v>58901</v>
      </c>
      <c r="F2753" s="193">
        <f>IFERROR(_xll.qlIndexFixing(IndexON,D2753,TRUE,_xll.ohTrigger(RecalcTrigger,TriggerON)),NA())</f>
        <v>7.135922722323329E-3</v>
      </c>
      <c r="H2753" s="42">
        <f>_xll.qlCalendarAdvance(Calendar,$H2752,B2753,"f",FALSE)</f>
        <v>58901</v>
      </c>
      <c r="I2753" s="177">
        <f>_xll.qlInterestRateIndexValueDate(Index1M,$H2753)</f>
        <v>58903</v>
      </c>
      <c r="J2753" s="182">
        <f>IFERROR(_xll.qlIndexFixing(Index1M,$H2753,TRUE,_xll.ohTrigger(RecalcTrigger,Trigger1M)),NA())</f>
        <v>7.0844341272233158E-3</v>
      </c>
      <c r="K2753" s="44">
        <f>IFERROR(_xll.qlIndexFixing(Index3M,H2753,TRUE,_xll.ohTrigger(RecalcTrigger,Trigger3M)),NA())</f>
        <v>7.3448767751029924E-3</v>
      </c>
      <c r="L2753" s="44">
        <f>IFERROR(_xll.qlIndexFixing(Index6M,$H2753,TRUE,_xll.ohTrigger(RecalcTrigger,Trigger6M)),NA())</f>
        <v>7.1828556776447729E-3</v>
      </c>
      <c r="M2753" s="183">
        <f>IFERROR(_xll.qlIndexFixing(Index1Y,$H2753,TRUE,_xll.ohTrigger(RecalcTrigger,Trigger1Y)),NA())</f>
        <v>7.6320291461947406E-3</v>
      </c>
      <c r="N2753" s="182">
        <f>IFERROR(_xll.qlIndexFixing(ONIndex1M,I2753,TRUE,_xll.ohTrigger(RecalcTrigger,Trigger1M)),NA())</f>
        <v>7.086397165947389E-3</v>
      </c>
      <c r="O2753" s="44">
        <f>IFERROR(_xll.qlIndexFixing(ONIndex3M,I2753,TRUE,_xll.ohTrigger(RecalcTrigger,Trigger3M)),NA())</f>
        <v>7.3544268989156336E-3</v>
      </c>
      <c r="P2753" s="44">
        <f>IFERROR(_xll.qlIndexFixing(ONIndex6M,I2753,TRUE,_xll.ohTrigger(RecalcTrigger,Trigger6M)),NA())</f>
        <v>7.2182661600717068E-3</v>
      </c>
      <c r="Q2753" s="183">
        <f>IFERROR(_xll.qlIndexFixing(ONIndex1Y,I2753,TRUE,_xll.ohTrigger(RecalcTrigger,Trigger1Y)),NA())</f>
        <v>7.6617448688676149E-3</v>
      </c>
    </row>
    <row r="2754" spans="2:17" x14ac:dyDescent="0.2">
      <c r="B2754" s="39" t="s">
        <v>42</v>
      </c>
      <c r="D2754" s="42">
        <f>_xll.qlCalendarAdvance(Calendar,$D2753,B2754,"f",FALSE)</f>
        <v>58908</v>
      </c>
      <c r="E2754" s="177">
        <f>_xll.qlInterestRateIndexValueDate(IndexON,D2754)</f>
        <v>58908</v>
      </c>
      <c r="F2754" s="193">
        <f>IFERROR(_xll.qlIndexFixing(IndexON,D2754,TRUE,_xll.ohTrigger(RecalcTrigger,TriggerON)),NA())</f>
        <v>7.1329880617287955E-3</v>
      </c>
      <c r="H2754" s="42">
        <f>_xll.qlCalendarAdvance(Calendar,$H2753,B2754,"f",FALSE)</f>
        <v>58908</v>
      </c>
      <c r="I2754" s="177">
        <f>_xll.qlInterestRateIndexValueDate(Index1M,$H2754)</f>
        <v>58910</v>
      </c>
      <c r="J2754" s="182">
        <f>IFERROR(_xll.qlIndexFixing(Index1M,$H2754,TRUE,_xll.ohTrigger(RecalcTrigger,Trigger1M)),NA())</f>
        <v>7.0814127011589734E-3</v>
      </c>
      <c r="K2754" s="44">
        <f>IFERROR(_xll.qlIndexFixing(Index3M,H2754,TRUE,_xll.ohTrigger(RecalcTrigger,Trigger3M)),NA())</f>
        <v>7.3420164978281821E-3</v>
      </c>
      <c r="L2754" s="44">
        <f>IFERROR(_xll.qlIndexFixing(Index6M,$H2754,TRUE,_xll.ohTrigger(RecalcTrigger,Trigger6M)),NA())</f>
        <v>7.179086776610887E-3</v>
      </c>
      <c r="M2754" s="183">
        <f>IFERROR(_xll.qlIndexFixing(Index1Y,$H2754,TRUE,_xll.ohTrigger(RecalcTrigger,Trigger1Y)),NA())</f>
        <v>7.6299611845372642E-3</v>
      </c>
      <c r="N2754" s="182">
        <f>IFERROR(_xll.qlIndexFixing(ONIndex1M,I2754,TRUE,_xll.ohTrigger(RecalcTrigger,Trigger1M)),NA())</f>
        <v>7.0842035775164902E-3</v>
      </c>
      <c r="O2754" s="44">
        <f>IFERROR(_xll.qlIndexFixing(ONIndex3M,I2754,TRUE,_xll.ohTrigger(RecalcTrigger,Trigger3M)),NA())</f>
        <v>7.3522508960177646E-3</v>
      </c>
      <c r="P2754" s="44">
        <f>IFERROR(_xll.qlIndexFixing(ONIndex6M,I2754,TRUE,_xll.ohTrigger(RecalcTrigger,Trigger6M)),NA())</f>
        <v>7.2151285642085838E-3</v>
      </c>
      <c r="Q2754" s="183">
        <f>IFERROR(_xll.qlIndexFixing(ONIndex1Y,I2754,TRUE,_xll.ohTrigger(RecalcTrigger,Trigger1Y)),NA())</f>
        <v>7.6596655580640771E-3</v>
      </c>
    </row>
    <row r="2755" spans="2:17" x14ac:dyDescent="0.2">
      <c r="B2755" s="39" t="s">
        <v>42</v>
      </c>
      <c r="D2755" s="42">
        <f>_xll.qlCalendarAdvance(Calendar,$D2754,B2755,"f",FALSE)</f>
        <v>58915</v>
      </c>
      <c r="E2755" s="177">
        <f>_xll.qlInterestRateIndexValueDate(IndexON,D2755)</f>
        <v>58915</v>
      </c>
      <c r="F2755" s="193">
        <f>IFERROR(_xll.qlIndexFixing(IndexON,D2755,TRUE,_xll.ohTrigger(RecalcTrigger,TriggerON)),NA())</f>
        <v>7.1300872800339476E-3</v>
      </c>
      <c r="H2755" s="42">
        <f>_xll.qlCalendarAdvance(Calendar,$H2754,B2755,"f",FALSE)</f>
        <v>58915</v>
      </c>
      <c r="I2755" s="177">
        <f>_xll.qlInterestRateIndexValueDate(Index1M,$H2755)</f>
        <v>58917</v>
      </c>
      <c r="J2755" s="182">
        <f>IFERROR(_xll.qlIndexFixing(Index1M,$H2755,TRUE,_xll.ohTrigger(RecalcTrigger,Trigger1M)),NA())</f>
        <v>7.0784256279227131E-3</v>
      </c>
      <c r="K2755" s="44">
        <f>IFERROR(_xll.qlIndexFixing(Index3M,H2755,TRUE,_xll.ohTrigger(RecalcTrigger,Trigger3M)),NA())</f>
        <v>7.3391898922166316E-3</v>
      </c>
      <c r="L2755" s="44">
        <f>IFERROR(_xll.qlIndexFixing(Index6M,$H2755,TRUE,_xll.ohTrigger(RecalcTrigger,Trigger6M)),NA())</f>
        <v>7.175371579987975E-3</v>
      </c>
      <c r="M2755" s="183">
        <f>IFERROR(_xll.qlIndexFixing(Index1Y,$H2755,TRUE,_xll.ohTrigger(RecalcTrigger,Trigger1Y)),NA())</f>
        <v>7.6279279302534208E-3</v>
      </c>
      <c r="N2755" s="182">
        <f>IFERROR(_xll.qlIndexFixing(ONIndex1M,I2755,TRUE,_xll.ohTrigger(RecalcTrigger,Trigger1M)),NA())</f>
        <v>7.0811619032440376E-3</v>
      </c>
      <c r="O2755" s="44">
        <f>IFERROR(_xll.qlIndexFixing(ONIndex3M,I2755,TRUE,_xll.ohTrigger(RecalcTrigger,Trigger3M)),NA())</f>
        <v>7.3492330229463221E-3</v>
      </c>
      <c r="P2755" s="44">
        <f>IFERROR(_xll.qlIndexFixing(ONIndex6M,I2755,TRUE,_xll.ohTrigger(RecalcTrigger,Trigger6M)),NA())</f>
        <v>7.2107643179641912E-3</v>
      </c>
      <c r="Q2755" s="183">
        <f>IFERROR(_xll.qlIndexFixing(ONIndex1Y,I2755,TRUE,_xll.ohTrigger(RecalcTrigger,Trigger1Y)),NA())</f>
        <v>7.656782864060574E-3</v>
      </c>
    </row>
    <row r="2756" spans="2:17" x14ac:dyDescent="0.2">
      <c r="B2756" s="39" t="s">
        <v>42</v>
      </c>
      <c r="D2756" s="42">
        <f>_xll.qlCalendarAdvance(Calendar,$D2755,B2756,"f",FALSE)</f>
        <v>58922</v>
      </c>
      <c r="E2756" s="177">
        <f>_xll.qlInterestRateIndexValueDate(IndexON,D2756)</f>
        <v>58922</v>
      </c>
      <c r="F2756" s="193">
        <f>IFERROR(_xll.qlIndexFixing(IndexON,D2756,TRUE,_xll.ohTrigger(RecalcTrigger,TriggerON)),NA())</f>
        <v>7.1272204346328749E-3</v>
      </c>
      <c r="H2756" s="42">
        <f>_xll.qlCalendarAdvance(Calendar,$H2755,B2756,"f",FALSE)</f>
        <v>58922</v>
      </c>
      <c r="I2756" s="177">
        <f>_xll.qlInterestRateIndexValueDate(Index1M,$H2756)</f>
        <v>58924</v>
      </c>
      <c r="J2756" s="182">
        <f>IFERROR(_xll.qlIndexFixing(Index1M,$H2756,TRUE,_xll.ohTrigger(RecalcTrigger,Trigger1M)),NA())</f>
        <v>7.0754729656680171E-3</v>
      </c>
      <c r="K2756" s="44">
        <f>IFERROR(_xll.qlIndexFixing(Index3M,H2756,TRUE,_xll.ohTrigger(RecalcTrigger,Trigger3M)),NA())</f>
        <v>7.3363970141779042E-3</v>
      </c>
      <c r="L2756" s="44">
        <f>IFERROR(_xll.qlIndexFixing(Index6M,$H2756,TRUE,_xll.ohTrigger(RecalcTrigger,Trigger6M)),NA())</f>
        <v>7.1717109851919475E-3</v>
      </c>
      <c r="M2756" s="183">
        <f>IFERROR(_xll.qlIndexFixing(Index1Y,$H2756,TRUE,_xll.ohTrigger(RecalcTrigger,Trigger1Y)),NA())</f>
        <v>7.6259294377409009E-3</v>
      </c>
      <c r="N2756" s="182">
        <f>IFERROR(_xll.qlIndexFixing(ONIndex1M,I2756,TRUE,_xll.ohTrigger(RecalcTrigger,Trigger1M)),NA())</f>
        <v>7.0781545226594744E-3</v>
      </c>
      <c r="O2756" s="44">
        <f>IFERROR(_xll.qlIndexFixing(ONIndex3M,I2756,TRUE,_xll.ohTrigger(RecalcTrigger,Trigger3M)),NA())</f>
        <v>7.3462484863284772E-3</v>
      </c>
      <c r="P2756" s="44">
        <f>IFERROR(_xll.qlIndexFixing(ONIndex6M,I2756,TRUE,_xll.ohTrigger(RecalcTrigger,Trigger6M)),NA())</f>
        <v>7.2064358862711231E-3</v>
      </c>
      <c r="Q2756" s="183">
        <f>IFERROR(_xll.qlIndexFixing(ONIndex1Y,I2756,TRUE,_xll.ohTrigger(RecalcTrigger,Trigger1Y)),NA())</f>
        <v>7.6539332835690033E-3</v>
      </c>
    </row>
    <row r="2757" spans="2:17" x14ac:dyDescent="0.2">
      <c r="B2757" s="39" t="s">
        <v>42</v>
      </c>
      <c r="D2757" s="42">
        <f>_xll.qlCalendarAdvance(Calendar,$D2756,B2757,"f",FALSE)</f>
        <v>58929</v>
      </c>
      <c r="E2757" s="177">
        <f>_xll.qlInterestRateIndexValueDate(IndexON,D2757)</f>
        <v>58929</v>
      </c>
      <c r="F2757" s="193">
        <f>IFERROR(_xll.qlIndexFixing(IndexON,D2757,TRUE,_xll.ohTrigger(RecalcTrigger,TriggerON)),NA())</f>
        <v>7.1243875825999226E-3</v>
      </c>
      <c r="H2757" s="42">
        <f>_xll.qlCalendarAdvance(Calendar,$H2756,B2757,"f",FALSE)</f>
        <v>58929</v>
      </c>
      <c r="I2757" s="177">
        <f>_xll.qlInterestRateIndexValueDate(Index1M,$H2757)</f>
        <v>58931</v>
      </c>
      <c r="J2757" s="182">
        <f>IFERROR(_xll.qlIndexFixing(Index1M,$H2757,TRUE,_xll.ohTrigger(RecalcTrigger,Trigger1M)),NA())</f>
        <v>7.0725547725533633E-3</v>
      </c>
      <c r="K2757" s="44">
        <f>IFERROR(_xll.qlIndexFixing(Index3M,H2757,TRUE,_xll.ohTrigger(RecalcTrigger,Trigger3M)),NA())</f>
        <v>7.3335220498820632E-3</v>
      </c>
      <c r="L2757" s="44">
        <f>IFERROR(_xll.qlIndexFixing(Index6M,$H2757,TRUE,_xll.ohTrigger(RecalcTrigger,Trigger6M)),NA())</f>
        <v>7.1676067587032469E-3</v>
      </c>
      <c r="M2757" s="183">
        <f>IFERROR(_xll.qlIndexFixing(Index1Y,$H2757,TRUE,_xll.ohTrigger(RecalcTrigger,Trigger1Y)),NA())</f>
        <v>7.6239657614013403E-3</v>
      </c>
      <c r="N2757" s="182">
        <f>IFERROR(_xll.qlIndexFixing(ONIndex1M,I2757,TRUE,_xll.ohTrigger(RecalcTrigger,Trigger1M)),NA())</f>
        <v>7.0751814940361868E-3</v>
      </c>
      <c r="O2757" s="44">
        <f>IFERROR(_xll.qlIndexFixing(ONIndex3M,I2757,TRUE,_xll.ohTrigger(RecalcTrigger,Trigger3M)),NA())</f>
        <v>7.3432973421194703E-3</v>
      </c>
      <c r="P2757" s="44">
        <f>IFERROR(_xll.qlIndexFixing(ONIndex6M,I2757,TRUE,_xll.ohTrigger(RecalcTrigger,Trigger6M)),NA())</f>
        <v>7.2021590592985518E-3</v>
      </c>
      <c r="Q2757" s="183">
        <f>IFERROR(_xll.qlIndexFixing(ONIndex1Y,I2757,TRUE,_xll.ohTrigger(RecalcTrigger,Trigger1Y)),NA())</f>
        <v>7.6511168709458843E-3</v>
      </c>
    </row>
    <row r="2758" spans="2:17" x14ac:dyDescent="0.2">
      <c r="B2758" s="39" t="s">
        <v>42</v>
      </c>
      <c r="D2758" s="42">
        <f>_xll.qlCalendarAdvance(Calendar,$D2757,B2758,"f",FALSE)</f>
        <v>58936</v>
      </c>
      <c r="E2758" s="177">
        <f>_xll.qlInterestRateIndexValueDate(IndexON,D2758)</f>
        <v>58936</v>
      </c>
      <c r="F2758" s="193">
        <f>IFERROR(_xll.qlIndexFixing(IndexON,D2758,TRUE,_xll.ohTrigger(RecalcTrigger,TriggerON)),NA())</f>
        <v>7.1215887814890522E-3</v>
      </c>
      <c r="H2758" s="42">
        <f>_xll.qlCalendarAdvance(Calendar,$H2757,B2758,"f",FALSE)</f>
        <v>58936</v>
      </c>
      <c r="I2758" s="177">
        <f>_xll.qlInterestRateIndexValueDate(Index1M,$H2758)</f>
        <v>58938</v>
      </c>
      <c r="J2758" s="182">
        <f>IFERROR(_xll.qlIndexFixing(Index1M,$H2758,TRUE,_xll.ohTrigger(RecalcTrigger,Trigger1M)),NA())</f>
        <v>7.0696711067347318E-3</v>
      </c>
      <c r="K2758" s="44">
        <f>IFERROR(_xll.qlIndexFixing(Index3M,H2758,TRUE,_xll.ohTrigger(RecalcTrigger,Trigger3M)),NA())</f>
        <v>7.3307991672635553E-3</v>
      </c>
      <c r="L2758" s="44">
        <f>IFERROR(_xll.qlIndexFixing(Index6M,$H2758,TRUE,_xll.ohTrigger(RecalcTrigger,Trigger6M)),NA())</f>
        <v>7.164069115781848E-3</v>
      </c>
      <c r="M2758" s="183">
        <f>IFERROR(_xll.qlIndexFixing(Index1Y,$H2758,TRUE,_xll.ohTrigger(RecalcTrigger,Trigger1Y)),NA())</f>
        <v>7.6220369556389989E-3</v>
      </c>
      <c r="N2758" s="182">
        <f>IFERROR(_xll.qlIndexFixing(ONIndex1M,I2758,TRUE,_xll.ohTrigger(RecalcTrigger,Trigger1M)),NA())</f>
        <v>7.0722428754077526E-3</v>
      </c>
      <c r="O2758" s="44">
        <f>IFERROR(_xll.qlIndexFixing(ONIndex3M,I2758,TRUE,_xll.ohTrigger(RecalcTrigger,Trigger3M)),NA())</f>
        <v>7.3403796463544779E-3</v>
      </c>
      <c r="P2758" s="44">
        <f>IFERROR(_xll.qlIndexFixing(ONIndex6M,I2758,TRUE,_xll.ohTrigger(RecalcTrigger,Trigger6M)),NA())</f>
        <v>7.1979365726182465E-3</v>
      </c>
      <c r="Q2758" s="183">
        <f>IFERROR(_xll.qlIndexFixing(ONIndex1Y,I2758,TRUE,_xll.ohTrigger(RecalcTrigger,Trigger1Y)),NA())</f>
        <v>7.6483336804678004E-3</v>
      </c>
    </row>
    <row r="2759" spans="2:17" x14ac:dyDescent="0.2">
      <c r="B2759" s="39" t="s">
        <v>42</v>
      </c>
      <c r="D2759" s="42">
        <f>_xll.qlCalendarAdvance(Calendar,$D2758,B2759,"f",FALSE)</f>
        <v>58943</v>
      </c>
      <c r="E2759" s="177">
        <f>_xll.qlInterestRateIndexValueDate(IndexON,D2759)</f>
        <v>58943</v>
      </c>
      <c r="F2759" s="193">
        <f>IFERROR(_xll.qlIndexFixing(IndexON,D2759,TRUE,_xll.ohTrigger(RecalcTrigger,TriggerON)),NA())</f>
        <v>7.1188240885344811E-3</v>
      </c>
      <c r="H2759" s="42">
        <f>_xll.qlCalendarAdvance(Calendar,$H2758,B2759,"f",FALSE)</f>
        <v>58943</v>
      </c>
      <c r="I2759" s="177">
        <f>_xll.qlInterestRateIndexValueDate(Index1M,$H2759)</f>
        <v>58945</v>
      </c>
      <c r="J2759" s="182">
        <f>IFERROR(_xll.qlIndexFixing(Index1M,$H2759,TRUE,_xll.ohTrigger(RecalcTrigger,Trigger1M)),NA())</f>
        <v>7.0668220263706005E-3</v>
      </c>
      <c r="K2759" s="44">
        <f>IFERROR(_xll.qlIndexFixing(Index3M,H2759,TRUE,_xll.ohTrigger(RecalcTrigger,Trigger3M)),NA())</f>
        <v>7.3281101846565406E-3</v>
      </c>
      <c r="L2759" s="44">
        <f>IFERROR(_xll.qlIndexFixing(Index6M,$H2759,TRUE,_xll.ohTrigger(RecalcTrigger,Trigger6M)),NA())</f>
        <v>7.1605872989362546E-3</v>
      </c>
      <c r="M2759" s="183">
        <f>IFERROR(_xll.qlIndexFixing(Index1Y,$H2759,TRUE,_xll.ohTrigger(RecalcTrigger,Trigger1Y)),NA())</f>
        <v>7.6201430748614254E-3</v>
      </c>
      <c r="N2759" s="182">
        <f>IFERROR(_xll.qlIndexFixing(ONIndex1M,I2759,TRUE,_xll.ohTrigger(RecalcTrigger,Trigger1M)),NA())</f>
        <v>7.0693387249676221E-3</v>
      </c>
      <c r="O2759" s="44">
        <f>IFERROR(_xll.qlIndexFixing(ONIndex3M,I2759,TRUE,_xll.ohTrigger(RecalcTrigger,Trigger3M)),NA())</f>
        <v>7.3374954547489324E-3</v>
      </c>
      <c r="P2759" s="44">
        <f>IFERROR(_xll.qlIndexFixing(ONIndex6M,I2759,TRUE,_xll.ohTrigger(RecalcTrigger,Trigger6M)),NA())</f>
        <v>7.1937685195155865E-3</v>
      </c>
      <c r="Q2759" s="183">
        <f>IFERROR(_xll.qlIndexFixing(ONIndex1Y,I2759,TRUE,_xll.ohTrigger(RecalcTrigger,Trigger1Y)),NA())</f>
        <v>7.6455837660116543E-3</v>
      </c>
    </row>
    <row r="2760" spans="2:17" x14ac:dyDescent="0.2">
      <c r="B2760" s="39" t="s">
        <v>42</v>
      </c>
      <c r="D2760" s="42">
        <f>_xll.qlCalendarAdvance(Calendar,$D2759,B2760,"f",FALSE)</f>
        <v>58950</v>
      </c>
      <c r="E2760" s="177">
        <f>_xll.qlInterestRateIndexValueDate(IndexON,D2760)</f>
        <v>58950</v>
      </c>
      <c r="F2760" s="193">
        <f>IFERROR(_xll.qlIndexFixing(IndexON,D2760,TRUE,_xll.ohTrigger(RecalcTrigger,TriggerON)),NA())</f>
        <v>7.1160935607306186E-3</v>
      </c>
      <c r="H2760" s="42">
        <f>_xll.qlCalendarAdvance(Calendar,$H2759,B2760,"f",FALSE)</f>
        <v>58950</v>
      </c>
      <c r="I2760" s="177">
        <f>_xll.qlInterestRateIndexValueDate(Index1M,$H2760)</f>
        <v>58952</v>
      </c>
      <c r="J2760" s="182">
        <f>IFERROR(_xll.qlIndexFixing(Index1M,$H2760,TRUE,_xll.ohTrigger(RecalcTrigger,Trigger1M)),NA())</f>
        <v>7.0640075896219456E-3</v>
      </c>
      <c r="K2760" s="44">
        <f>IFERROR(_xll.qlIndexFixing(Index3M,H2760,TRUE,_xll.ohTrigger(RecalcTrigger,Trigger3M)),NA())</f>
        <v>7.3254551579693414E-3</v>
      </c>
      <c r="L2760" s="44">
        <f>IFERROR(_xll.qlIndexFixing(Index6M,$H2760,TRUE,_xll.ohTrigger(RecalcTrigger,Trigger6M)),NA())</f>
        <v>7.1571614016546943E-3</v>
      </c>
      <c r="M2760" s="183">
        <f>IFERROR(_xll.qlIndexFixing(Index1Y,$H2760,TRUE,_xll.ohTrigger(RecalcTrigger,Trigger1Y)),NA())</f>
        <v>7.6182841734798896E-3</v>
      </c>
      <c r="N2760" s="182">
        <f>IFERROR(_xll.qlIndexFixing(ONIndex1M,I2760,TRUE,_xll.ohTrigger(RecalcTrigger,Trigger1M)),NA())</f>
        <v>7.0664691009092451E-3</v>
      </c>
      <c r="O2760" s="44">
        <f>IFERROR(_xll.qlIndexFixing(ONIndex3M,I2760,TRUE,_xll.ohTrigger(RecalcTrigger,Trigger3M)),NA())</f>
        <v>7.3346448230182659E-3</v>
      </c>
      <c r="P2760" s="44">
        <f>IFERROR(_xll.qlIndexFixing(ONIndex6M,I2760,TRUE,_xll.ohTrigger(RecalcTrigger,Trigger6M)),NA())</f>
        <v>7.1896549935956955E-3</v>
      </c>
      <c r="Q2760" s="183">
        <f>IFERROR(_xll.qlIndexFixing(ONIndex1Y,I2760,TRUE,_xll.ohTrigger(RecalcTrigger,Trigger1Y)),NA())</f>
        <v>7.6428671820938376E-3</v>
      </c>
    </row>
    <row r="2761" spans="2:17" x14ac:dyDescent="0.2">
      <c r="B2761" s="39" t="s">
        <v>42</v>
      </c>
      <c r="D2761" s="42">
        <f>_xll.qlCalendarAdvance(Calendar,$D2760,B2761,"f",FALSE)</f>
        <v>58957</v>
      </c>
      <c r="E2761" s="177">
        <f>_xll.qlInterestRateIndexValueDate(IndexON,D2761)</f>
        <v>58957</v>
      </c>
      <c r="F2761" s="193">
        <f>IFERROR(_xll.qlIndexFixing(IndexON,D2761,TRUE,_xll.ohTrigger(RecalcTrigger,TriggerON)),NA())</f>
        <v>7.1133972557113623E-3</v>
      </c>
      <c r="H2761" s="42">
        <f>_xll.qlCalendarAdvance(Calendar,$H2760,B2761,"f",FALSE)</f>
        <v>58957</v>
      </c>
      <c r="I2761" s="177">
        <f>_xll.qlInterestRateIndexValueDate(Index1M,$H2761)</f>
        <v>58959</v>
      </c>
      <c r="J2761" s="182">
        <f>IFERROR(_xll.qlIndexFixing(Index1M,$H2761,TRUE,_xll.ohTrigger(RecalcTrigger,Trigger1M)),NA())</f>
        <v>7.0612278546447471E-3</v>
      </c>
      <c r="K2761" s="44">
        <f>IFERROR(_xll.qlIndexFixing(Index3M,H2761,TRUE,_xll.ohTrigger(RecalcTrigger,Trigger3M)),NA())</f>
        <v>7.3228341431198357E-3</v>
      </c>
      <c r="L2761" s="44">
        <f>IFERROR(_xll.qlIndexFixing(Index6M,$H2761,TRUE,_xll.ohTrigger(RecalcTrigger,Trigger6M)),NA())</f>
        <v>7.1542431156551116E-3</v>
      </c>
      <c r="M2761" s="183">
        <f>IFERROR(_xll.qlIndexFixing(Index1Y,$H2761,TRUE,_xll.ohTrigger(RecalcTrigger,Trigger1Y)),NA())</f>
        <v>7.6164603059078505E-3</v>
      </c>
      <c r="N2761" s="182">
        <f>IFERROR(_xll.qlIndexFixing(ONIndex1M,I2761,TRUE,_xll.ohTrigger(RecalcTrigger,Trigger1M)),NA())</f>
        <v>7.0636340611862636E-3</v>
      </c>
      <c r="O2761" s="44">
        <f>IFERROR(_xll.qlIndexFixing(ONIndex3M,I2761,TRUE,_xll.ohTrigger(RecalcTrigger,Trigger3M)),NA())</f>
        <v>7.3318278073575271E-3</v>
      </c>
      <c r="P2761" s="44">
        <f>IFERROR(_xll.qlIndexFixing(ONIndex6M,I2761,TRUE,_xll.ohTrigger(RecalcTrigger,Trigger6M)),NA())</f>
        <v>7.185596088303825E-3</v>
      </c>
      <c r="Q2761" s="183">
        <f>IFERROR(_xll.qlIndexFixing(ONIndex1Y,I2761,TRUE,_xll.ohTrigger(RecalcTrigger,Trigger1Y)),NA())</f>
        <v>7.6401839827511253E-3</v>
      </c>
    </row>
    <row r="2762" spans="2:17" x14ac:dyDescent="0.2">
      <c r="B2762" s="39" t="s">
        <v>42</v>
      </c>
      <c r="D2762" s="42">
        <f>_xll.qlCalendarAdvance(Calendar,$D2761,B2762,"f",FALSE)</f>
        <v>58964</v>
      </c>
      <c r="E2762" s="177">
        <f>_xll.qlInterestRateIndexValueDate(IndexON,D2762)</f>
        <v>58964</v>
      </c>
      <c r="F2762" s="193">
        <f>IFERROR(_xll.qlIndexFixing(IndexON,D2762,TRUE,_xll.ohTrigger(RecalcTrigger,TriggerON)),NA())</f>
        <v>7.1107352306309934E-3</v>
      </c>
      <c r="H2762" s="42">
        <f>_xll.qlCalendarAdvance(Calendar,$H2761,B2762,"f",FALSE)</f>
        <v>58964</v>
      </c>
      <c r="I2762" s="177">
        <f>_xll.qlInterestRateIndexValueDate(Index1M,$H2762)</f>
        <v>58966</v>
      </c>
      <c r="J2762" s="182">
        <f>IFERROR(_xll.qlIndexFixing(Index1M,$H2762,TRUE,_xll.ohTrigger(RecalcTrigger,Trigger1M)),NA())</f>
        <v>7.058482879597483E-3</v>
      </c>
      <c r="K2762" s="44">
        <f>IFERROR(_xll.qlIndexFixing(Index3M,H2762,TRUE,_xll.ohTrigger(RecalcTrigger,Trigger3M)),NA())</f>
        <v>7.3202471960189522E-3</v>
      </c>
      <c r="L2762" s="44">
        <f>IFERROR(_xll.qlIndexFixing(Index6M,$H2762,TRUE,_xll.ohTrigger(RecalcTrigger,Trigger6M)),NA())</f>
        <v>7.1509174169542018E-3</v>
      </c>
      <c r="M2762" s="183">
        <f>IFERROR(_xll.qlIndexFixing(Index1Y,$H2762,TRUE,_xll.ohTrigger(RecalcTrigger,Trigger1Y)),NA())</f>
        <v>7.6146715265633675E-3</v>
      </c>
      <c r="N2762" s="182">
        <f>IFERROR(_xll.qlIndexFixing(ONIndex1M,I2762,TRUE,_xll.ohTrigger(RecalcTrigger,Trigger1M)),NA())</f>
        <v>7.0608336641519998E-3</v>
      </c>
      <c r="O2762" s="44">
        <f>IFERROR(_xll.qlIndexFixing(ONIndex3M,I2762,TRUE,_xll.ohTrigger(RecalcTrigger,Trigger3M)),NA())</f>
        <v>7.3290444634821483E-3</v>
      </c>
      <c r="P2762" s="44">
        <f>IFERROR(_xll.qlIndexFixing(ONIndex6M,I2762,TRUE,_xll.ohTrigger(RecalcTrigger,Trigger6M)),NA())</f>
        <v>7.1815918967654824E-3</v>
      </c>
      <c r="Q2762" s="183">
        <f>IFERROR(_xll.qlIndexFixing(ONIndex1Y,I2762,TRUE,_xll.ohTrigger(RecalcTrigger,Trigger1Y)),NA())</f>
        <v>7.6375342221002285E-3</v>
      </c>
    </row>
    <row r="2763" spans="2:17" x14ac:dyDescent="0.2">
      <c r="B2763" s="39" t="s">
        <v>42</v>
      </c>
      <c r="D2763" s="42">
        <f>_xll.qlCalendarAdvance(Calendar,$D2762,B2763,"f",FALSE)</f>
        <v>58971</v>
      </c>
      <c r="E2763" s="177">
        <f>_xll.qlInterestRateIndexValueDate(IndexON,D2763)</f>
        <v>58971</v>
      </c>
      <c r="F2763" s="193">
        <f>IFERROR(_xll.qlIndexFixing(IndexON,D2763,TRUE,_xll.ohTrigger(RecalcTrigger,TriggerON)),NA())</f>
        <v>7.1081075428036655E-3</v>
      </c>
      <c r="H2763" s="42">
        <f>_xll.qlCalendarAdvance(Calendar,$H2762,B2763,"f",FALSE)</f>
        <v>58971</v>
      </c>
      <c r="I2763" s="177">
        <f>_xll.qlInterestRateIndexValueDate(Index1M,$H2763)</f>
        <v>58973</v>
      </c>
      <c r="J2763" s="182">
        <f>IFERROR(_xll.qlIndexFixing(Index1M,$H2763,TRUE,_xll.ohTrigger(RecalcTrigger,Trigger1M)),NA())</f>
        <v>7.0557727226411293E-3</v>
      </c>
      <c r="K2763" s="44">
        <f>IFERROR(_xll.qlIndexFixing(Index3M,H2763,TRUE,_xll.ohTrigger(RecalcTrigger,Trigger3M)),NA())</f>
        <v>7.3176943725828322E-3</v>
      </c>
      <c r="L2763" s="44">
        <f>IFERROR(_xll.qlIndexFixing(Index6M,$H2763,TRUE,_xll.ohTrigger(RecalcTrigger,Trigger6M)),NA())</f>
        <v>7.147647894830125E-3</v>
      </c>
      <c r="M2763" s="183">
        <f>IFERROR(_xll.qlIndexFixing(Index1Y,$H2763,TRUE,_xll.ohTrigger(RecalcTrigger,Trigger1Y)),NA())</f>
        <v>7.6129178898673476E-3</v>
      </c>
      <c r="N2763" s="182">
        <f>IFERROR(_xll.qlIndexFixing(ONIndex1M,I2763,TRUE,_xll.ohTrigger(RecalcTrigger,Trigger1M)),NA())</f>
        <v>7.0580679679199676E-3</v>
      </c>
      <c r="O2763" s="44">
        <f>IFERROR(_xll.qlIndexFixing(ONIndex3M,I2763,TRUE,_xll.ohTrigger(RecalcTrigger,Trigger3M)),NA())</f>
        <v>7.3262948473473699E-3</v>
      </c>
      <c r="P2763" s="44">
        <f>IFERROR(_xll.qlIndexFixing(ONIndex6M,I2763,TRUE,_xll.ohTrigger(RecalcTrigger,Trigger6M)),NA())</f>
        <v>7.1776425127456633E-3</v>
      </c>
      <c r="Q2763" s="183">
        <f>IFERROR(_xll.qlIndexFixing(ONIndex1Y,I2763,TRUE,_xll.ohTrigger(RecalcTrigger,Trigger1Y)),NA())</f>
        <v>7.6349179546575385E-3</v>
      </c>
    </row>
    <row r="2764" spans="2:17" x14ac:dyDescent="0.2">
      <c r="B2764" s="39" t="s">
        <v>42</v>
      </c>
      <c r="D2764" s="42">
        <f>_xll.qlCalendarAdvance(Calendar,$D2763,B2764,"f",FALSE)</f>
        <v>58978</v>
      </c>
      <c r="E2764" s="177">
        <f>_xll.qlInterestRateIndexValueDate(IndexON,D2764)</f>
        <v>58978</v>
      </c>
      <c r="F2764" s="193">
        <f>IFERROR(_xll.qlIndexFixing(IndexON,D2764,TRUE,_xll.ohTrigger(RecalcTrigger,TriggerON)),NA())</f>
        <v>7.1055142494635959E-3</v>
      </c>
      <c r="H2764" s="42">
        <f>_xll.qlCalendarAdvance(Calendar,$H2763,B2764,"f",FALSE)</f>
        <v>58978</v>
      </c>
      <c r="I2764" s="177">
        <f>_xll.qlInterestRateIndexValueDate(Index1M,$H2764)</f>
        <v>58980</v>
      </c>
      <c r="J2764" s="182">
        <f>IFERROR(_xll.qlIndexFixing(Index1M,$H2764,TRUE,_xll.ohTrigger(RecalcTrigger,Trigger1M)),NA())</f>
        <v>7.0530974419341641E-3</v>
      </c>
      <c r="K2764" s="44">
        <f>IFERROR(_xll.qlIndexFixing(Index3M,H2764,TRUE,_xll.ohTrigger(RecalcTrigger,Trigger3M)),NA())</f>
        <v>7.3151757287267484E-3</v>
      </c>
      <c r="L2764" s="44">
        <f>IFERROR(_xll.qlIndexFixing(Index6M,$H2764,TRUE,_xll.ohTrigger(RecalcTrigger,Trigger6M)),NA())</f>
        <v>7.144434642787102E-3</v>
      </c>
      <c r="M2764" s="183">
        <f>IFERROR(_xll.qlIndexFixing(Index1Y,$H2764,TRUE,_xll.ohTrigger(RecalcTrigger,Trigger1Y)),NA())</f>
        <v>7.6111994502433243E-3</v>
      </c>
      <c r="N2764" s="182">
        <f>IFERROR(_xll.qlIndexFixing(ONIndex1M,I2764,TRUE,_xll.ohTrigger(RecalcTrigger,Trigger1M)),NA())</f>
        <v>7.0553370306836172E-3</v>
      </c>
      <c r="O2764" s="44">
        <f>IFERROR(_xll.qlIndexFixing(ONIndex3M,I2764,TRUE,_xll.ohTrigger(RecalcTrigger,Trigger3M)),NA())</f>
        <v>7.3235790148284963E-3</v>
      </c>
      <c r="P2764" s="44">
        <f>IFERROR(_xll.qlIndexFixing(ONIndex6M,I2764,TRUE,_xll.ohTrigger(RecalcTrigger,Trigger6M)),NA())</f>
        <v>7.1737480296096834E-3</v>
      </c>
      <c r="Q2764" s="183">
        <f>IFERROR(_xll.qlIndexFixing(ONIndex1Y,I2764,TRUE,_xll.ohTrigger(RecalcTrigger,Trigger1Y)),NA())</f>
        <v>7.6323352342200224E-3</v>
      </c>
    </row>
    <row r="2765" spans="2:17" x14ac:dyDescent="0.2">
      <c r="B2765" s="39" t="s">
        <v>42</v>
      </c>
      <c r="D2765" s="42">
        <f>_xll.qlCalendarAdvance(Calendar,$D2764,B2765,"f",FALSE)</f>
        <v>58985</v>
      </c>
      <c r="E2765" s="177">
        <f>_xll.qlInterestRateIndexValueDate(IndexON,D2765)</f>
        <v>58985</v>
      </c>
      <c r="F2765" s="193">
        <f>IFERROR(_xll.qlIndexFixing(IndexON,D2765,TRUE,_xll.ohTrigger(RecalcTrigger,TriggerON)),NA())</f>
        <v>7.102955407924938E-3</v>
      </c>
      <c r="H2765" s="42">
        <f>_xll.qlCalendarAdvance(Calendar,$H2764,B2765,"f",FALSE)</f>
        <v>58985</v>
      </c>
      <c r="I2765" s="177">
        <f>_xll.qlInterestRateIndexValueDate(Index1M,$H2765)</f>
        <v>58987</v>
      </c>
      <c r="J2765" s="182">
        <f>IFERROR(_xll.qlIndexFixing(Index1M,$H2765,TRUE,_xll.ohTrigger(RecalcTrigger,Trigger1M)),NA())</f>
        <v>7.0508073910326673E-3</v>
      </c>
      <c r="K2765" s="44">
        <f>IFERROR(_xll.qlIndexFixing(Index3M,H2765,TRUE,_xll.ohTrigger(RecalcTrigger,Trigger3M)),NA())</f>
        <v>7.3126913203668412E-3</v>
      </c>
      <c r="L2765" s="44">
        <f>IFERROR(_xll.qlIndexFixing(Index6M,$H2765,TRUE,_xll.ohTrigger(RecalcTrigger,Trigger6M)),NA())</f>
        <v>7.1412777543297902E-3</v>
      </c>
      <c r="M2765" s="183">
        <f>IFERROR(_xll.qlIndexFixing(Index1Y,$H2765,TRUE,_xll.ohTrigger(RecalcTrigger,Trigger1Y)),NA())</f>
        <v>7.6095162621192111E-3</v>
      </c>
      <c r="N2765" s="182">
        <f>IFERROR(_xll.qlIndexFixing(ONIndex1M,I2765,TRUE,_xll.ohTrigger(RecalcTrigger,Trigger1M)),NA())</f>
        <v>7.0526409103166543E-3</v>
      </c>
      <c r="O2765" s="44">
        <f>IFERROR(_xll.qlIndexFixing(ONIndex3M,I2765,TRUE,_xll.ohTrigger(RecalcTrigger,Trigger3M)),NA())</f>
        <v>7.3208970217208957E-3</v>
      </c>
      <c r="P2765" s="44">
        <f>IFERROR(_xll.qlIndexFixing(ONIndex6M,I2765,TRUE,_xll.ohTrigger(RecalcTrigger,Trigger6M)),NA())</f>
        <v>7.1699085408027941E-3</v>
      </c>
      <c r="Q2765" s="183">
        <f>IFERROR(_xll.qlIndexFixing(ONIndex1Y,I2765,TRUE,_xll.ohTrigger(RecalcTrigger,Trigger1Y)),NA())</f>
        <v>7.6297861151441992E-3</v>
      </c>
    </row>
    <row r="2766" spans="2:17" x14ac:dyDescent="0.2">
      <c r="B2766" s="39" t="s">
        <v>42</v>
      </c>
      <c r="D2766" s="42">
        <f>_xll.qlCalendarAdvance(Calendar,$D2765,B2766,"f",FALSE)</f>
        <v>58992</v>
      </c>
      <c r="E2766" s="177">
        <f>_xll.qlInterestRateIndexValueDate(IndexON,D2766)</f>
        <v>58992</v>
      </c>
      <c r="F2766" s="193">
        <f>IFERROR(_xll.qlIndexFixing(IndexON,D2766,TRUE,_xll.ohTrigger(RecalcTrigger,TriggerON)),NA())</f>
        <v>7.1004310755018452E-3</v>
      </c>
      <c r="H2766" s="42">
        <f>_xll.qlCalendarAdvance(Calendar,$H2765,B2766,"f",FALSE)</f>
        <v>58992</v>
      </c>
      <c r="I2766" s="177">
        <f>_xll.qlInterestRateIndexValueDate(Index1M,$H2766)</f>
        <v>58994</v>
      </c>
      <c r="J2766" s="182">
        <f>IFERROR(_xll.qlIndexFixing(Index1M,$H2766,TRUE,_xll.ohTrigger(RecalcTrigger,Trigger1M)),NA())</f>
        <v>7.0478517419023112E-3</v>
      </c>
      <c r="K2766" s="44">
        <f>IFERROR(_xll.qlIndexFixing(Index3M,H2766,TRUE,_xll.ohTrigger(RecalcTrigger,Trigger3M)),NA())</f>
        <v>7.3102412034209904E-3</v>
      </c>
      <c r="L2766" s="44">
        <f>IFERROR(_xll.qlIndexFixing(Index6M,$H2766,TRUE,_xll.ohTrigger(RecalcTrigger,Trigger6M)),NA())</f>
        <v>7.1377855645569149E-3</v>
      </c>
      <c r="M2766" s="183">
        <f>IFERROR(_xll.qlIndexFixing(Index1Y,$H2766,TRUE,_xll.ohTrigger(RecalcTrigger,Trigger1Y)),NA())</f>
        <v>7.6078683799253328E-3</v>
      </c>
      <c r="N2766" s="182">
        <f>IFERROR(_xll.qlIndexFixing(ONIndex1M,I2766,TRUE,_xll.ohTrigger(RecalcTrigger,Trigger1M)),NA())</f>
        <v>7.0499796653322733E-3</v>
      </c>
      <c r="O2766" s="44">
        <f>IFERROR(_xll.qlIndexFixing(ONIndex3M,I2766,TRUE,_xll.ohTrigger(RecalcTrigger,Trigger3M)),NA())</f>
        <v>7.3182489239798088E-3</v>
      </c>
      <c r="P2766" s="44">
        <f>IFERROR(_xll.qlIndexFixing(ONIndex6M,I2766,TRUE,_xll.ohTrigger(RecalcTrigger,Trigger6M)),NA())</f>
        <v>7.1661241396903108E-3</v>
      </c>
      <c r="Q2766" s="183">
        <f>IFERROR(_xll.qlIndexFixing(ONIndex1Y,I2766,TRUE,_xll.ohTrigger(RecalcTrigger,Trigger1Y)),NA())</f>
        <v>7.6272706517865885E-3</v>
      </c>
    </row>
    <row r="2767" spans="2:17" x14ac:dyDescent="0.2">
      <c r="B2767" s="39" t="s">
        <v>42</v>
      </c>
      <c r="D2767" s="42">
        <f>_xll.qlCalendarAdvance(Calendar,$D2766,B2767,"f",FALSE)</f>
        <v>58999</v>
      </c>
      <c r="E2767" s="177">
        <f>_xll.qlInterestRateIndexValueDate(IndexON,D2767)</f>
        <v>58999</v>
      </c>
      <c r="F2767" s="193">
        <f>IFERROR(_xll.qlIndexFixing(IndexON,D2767,TRUE,_xll.ohTrigger(RecalcTrigger,TriggerON)),NA())</f>
        <v>7.0979413094285349E-3</v>
      </c>
      <c r="H2767" s="42">
        <f>_xll.qlCalendarAdvance(Calendar,$H2766,B2767,"f",FALSE)</f>
        <v>58999</v>
      </c>
      <c r="I2767" s="177">
        <f>_xll.qlInterestRateIndexValueDate(Index1M,$H2767)</f>
        <v>59001</v>
      </c>
      <c r="J2767" s="182">
        <f>IFERROR(_xll.qlIndexFixing(Index1M,$H2767,TRUE,_xll.ohTrigger(RecalcTrigger,Trigger1M)),NA())</f>
        <v>7.0452814389018736E-3</v>
      </c>
      <c r="K2767" s="44">
        <f>IFERROR(_xll.qlIndexFixing(Index3M,H2767,TRUE,_xll.ohTrigger(RecalcTrigger,Trigger3M)),NA())</f>
        <v>7.3078254338053376E-3</v>
      </c>
      <c r="L2767" s="44">
        <f>IFERROR(_xll.qlIndexFixing(Index6M,$H2767,TRUE,_xll.ohTrigger(RecalcTrigger,Trigger6M)),NA())</f>
        <v>7.1347537221896455E-3</v>
      </c>
      <c r="M2767" s="183">
        <f>IFERROR(_xll.qlIndexFixing(Index1Y,$H2767,TRUE,_xll.ohTrigger(RecalcTrigger,Trigger1Y)),NA())</f>
        <v>7.6062558580968298E-3</v>
      </c>
      <c r="N2767" s="182">
        <f>IFERROR(_xll.qlIndexFixing(ONIndex1M,I2767,TRUE,_xll.ohTrigger(RecalcTrigger,Trigger1M)),NA())</f>
        <v>7.0473533536041799E-3</v>
      </c>
      <c r="O2767" s="44">
        <f>IFERROR(_xll.qlIndexFixing(ONIndex3M,I2767,TRUE,_xll.ohTrigger(RecalcTrigger,Trigger3M)),NA())</f>
        <v>7.3156347774006036E-3</v>
      </c>
      <c r="P2767" s="44">
        <f>IFERROR(_xll.qlIndexFixing(ONIndex6M,I2767,TRUE,_xll.ohTrigger(RecalcTrigger,Trigger6M)),NA())</f>
        <v>7.1623949197974213E-3</v>
      </c>
      <c r="Q2767" s="183">
        <f>IFERROR(_xll.qlIndexFixing(ONIndex1Y,I2767,TRUE,_xll.ohTrigger(RecalcTrigger,Trigger1Y)),NA())</f>
        <v>7.624788898024093E-3</v>
      </c>
    </row>
    <row r="2768" spans="2:17" x14ac:dyDescent="0.2">
      <c r="B2768" s="39" t="s">
        <v>42</v>
      </c>
      <c r="D2768" s="42">
        <f>_xll.qlCalendarAdvance(Calendar,$D2767,B2768,"f",FALSE)</f>
        <v>59006</v>
      </c>
      <c r="E2768" s="177">
        <f>_xll.qlInterestRateIndexValueDate(IndexON,D2768)</f>
        <v>59006</v>
      </c>
      <c r="F2768" s="193">
        <f>IFERROR(_xll.qlIndexFixing(IndexON,D2768,TRUE,_xll.ohTrigger(RecalcTrigger,TriggerON)),NA())</f>
        <v>7.0954861670990965E-3</v>
      </c>
      <c r="H2768" s="42">
        <f>_xll.qlCalendarAdvance(Calendar,$H2767,B2768,"f",FALSE)</f>
        <v>59006</v>
      </c>
      <c r="I2768" s="177">
        <f>_xll.qlInterestRateIndexValueDate(Index1M,$H2768)</f>
        <v>59008</v>
      </c>
      <c r="J2768" s="182">
        <f>IFERROR(_xll.qlIndexFixing(Index1M,$H2768,TRUE,_xll.ohTrigger(RecalcTrigger,Trigger1M)),NA())</f>
        <v>7.0427462447897327E-3</v>
      </c>
      <c r="K2768" s="44">
        <f>IFERROR(_xll.qlIndexFixing(Index3M,H2768,TRUE,_xll.ohTrigger(RecalcTrigger,Trigger3M)),NA())</f>
        <v>7.3054440674412361E-3</v>
      </c>
      <c r="L2768" s="44">
        <f>IFERROR(_xll.qlIndexFixing(Index6M,$H2768,TRUE,_xll.ohTrigger(RecalcTrigger,Trigger6M)),NA())</f>
        <v>7.1317785474301855E-3</v>
      </c>
      <c r="M2768" s="183">
        <f>IFERROR(_xll.qlIndexFixing(Index1Y,$H2768,TRUE,_xll.ohTrigger(RecalcTrigger,Trigger1Y)),NA())</f>
        <v>7.604678751070815E-3</v>
      </c>
      <c r="N2768" s="182">
        <f>IFERROR(_xll.qlIndexFixing(ONIndex1M,I2768,TRUE,_xll.ohTrigger(RecalcTrigger,Trigger1M)),NA())</f>
        <v>7.0447620334856964E-3</v>
      </c>
      <c r="O2768" s="44">
        <f>IFERROR(_xll.qlIndexFixing(ONIndex3M,I2768,TRUE,_xll.ohTrigger(RecalcTrigger,Trigger3M)),NA())</f>
        <v>7.3130546380184569E-3</v>
      </c>
      <c r="P2768" s="44">
        <f>IFERROR(_xll.qlIndexFixing(ONIndex6M,I2768,TRUE,_xll.ohTrigger(RecalcTrigger,Trigger6M)),NA())</f>
        <v>7.1587209745693769E-3</v>
      </c>
      <c r="Q2768" s="183">
        <f>IFERROR(_xll.qlIndexFixing(ONIndex1Y,I2768,TRUE,_xll.ohTrigger(RecalcTrigger,Trigger1Y)),NA())</f>
        <v>7.6223409082931681E-3</v>
      </c>
    </row>
    <row r="2769" spans="2:17" x14ac:dyDescent="0.2">
      <c r="B2769" s="39" t="s">
        <v>42</v>
      </c>
      <c r="D2769" s="42">
        <f>_xll.qlCalendarAdvance(Calendar,$D2768,B2769,"f",FALSE)</f>
        <v>59013</v>
      </c>
      <c r="E2769" s="177">
        <f>_xll.qlInterestRateIndexValueDate(IndexON,D2769)</f>
        <v>59013</v>
      </c>
      <c r="F2769" s="193">
        <f>IFERROR(_xll.qlIndexFixing(IndexON,D2769,TRUE,_xll.ohTrigger(RecalcTrigger,TriggerON)),NA())</f>
        <v>7.0930657055878754E-3</v>
      </c>
      <c r="H2769" s="42">
        <f>_xll.qlCalendarAdvance(Calendar,$H2768,B2769,"f",FALSE)</f>
        <v>59013</v>
      </c>
      <c r="I2769" s="177">
        <f>_xll.qlInterestRateIndexValueDate(Index1M,$H2769)</f>
        <v>59015</v>
      </c>
      <c r="J2769" s="182">
        <f>IFERROR(_xll.qlIndexFixing(Index1M,$H2769,TRUE,_xll.ohTrigger(RecalcTrigger,Trigger1M)),NA())</f>
        <v>7.0402462177268643E-3</v>
      </c>
      <c r="K2769" s="44">
        <f>IFERROR(_xll.qlIndexFixing(Index3M,H2769,TRUE,_xll.ohTrigger(RecalcTrigger,Trigger3M)),NA())</f>
        <v>7.3030971602448275E-3</v>
      </c>
      <c r="L2769" s="44">
        <f>IFERROR(_xll.qlIndexFixing(Index6M,$H2769,TRUE,_xll.ohTrigger(RecalcTrigger,Trigger6M)),NA())</f>
        <v>7.1288601338015747E-3</v>
      </c>
      <c r="M2769" s="183">
        <f>IFERROR(_xll.qlIndexFixing(Index1Y,$H2769,TRUE,_xll.ohTrigger(RecalcTrigger,Trigger1Y)),NA())</f>
        <v>7.6031371132883425E-3</v>
      </c>
      <c r="N2769" s="182">
        <f>IFERROR(_xll.qlIndexFixing(ONIndex1M,I2769,TRUE,_xll.ohTrigger(RecalcTrigger,Trigger1M)),NA())</f>
        <v>7.0422057629304646E-3</v>
      </c>
      <c r="O2769" s="44">
        <f>IFERROR(_xll.qlIndexFixing(ONIndex3M,I2769,TRUE,_xll.ohTrigger(RecalcTrigger,Trigger3M)),NA())</f>
        <v>7.3105085615488008E-3</v>
      </c>
      <c r="P2769" s="44">
        <f>IFERROR(_xll.qlIndexFixing(ONIndex6M,I2769,TRUE,_xll.ohTrigger(RecalcTrigger,Trigger6M)),NA())</f>
        <v>7.1551023972915573E-3</v>
      </c>
      <c r="Q2769" s="183">
        <f>IFERROR(_xll.qlIndexFixing(ONIndex1Y,I2769,TRUE,_xll.ohTrigger(RecalcTrigger,Trigger1Y)),NA())</f>
        <v>7.6199267366305889E-3</v>
      </c>
    </row>
    <row r="2770" spans="2:17" x14ac:dyDescent="0.2">
      <c r="B2770" s="39" t="s">
        <v>42</v>
      </c>
      <c r="D2770" s="42">
        <f>_xll.qlCalendarAdvance(Calendar,$D2769,B2770,"f",FALSE)</f>
        <v>59020</v>
      </c>
      <c r="E2770" s="177">
        <f>_xll.qlInterestRateIndexValueDate(IndexON,D2770)</f>
        <v>59020</v>
      </c>
      <c r="F2770" s="193">
        <f>IFERROR(_xll.qlIndexFixing(IndexON,D2770,TRUE,_xll.ohTrigger(RecalcTrigger,TriggerON)),NA())</f>
        <v>7.0906799825287692E-3</v>
      </c>
      <c r="H2770" s="42">
        <f>_xll.qlCalendarAdvance(Calendar,$H2769,B2770,"f",FALSE)</f>
        <v>59020</v>
      </c>
      <c r="I2770" s="177">
        <f>_xll.qlInterestRateIndexValueDate(Index1M,$H2770)</f>
        <v>59022</v>
      </c>
      <c r="J2770" s="182">
        <f>IFERROR(_xll.qlIndexFixing(Index1M,$H2770,TRUE,_xll.ohTrigger(RecalcTrigger,Trigger1M)),NA())</f>
        <v>7.0377814158742447E-3</v>
      </c>
      <c r="K2770" s="44">
        <f>IFERROR(_xll.qlIndexFixing(Index3M,H2770,TRUE,_xll.ohTrigger(RecalcTrigger,Trigger3M)),NA())</f>
        <v>7.3007847681383362E-3</v>
      </c>
      <c r="L2770" s="44">
        <f>IFERROR(_xll.qlIndexFixing(Index6M,$H2770,TRUE,_xll.ohTrigger(RecalcTrigger,Trigger6M)),NA())</f>
        <v>7.1259985748345885E-3</v>
      </c>
      <c r="M2770" s="183">
        <f>IFERROR(_xll.qlIndexFixing(Index1Y,$H2770,TRUE,_xll.ohTrigger(RecalcTrigger,Trigger1Y)),NA())</f>
        <v>7.601630999194189E-3</v>
      </c>
      <c r="N2770" s="182">
        <f>IFERROR(_xll.qlIndexFixing(ONIndex1M,I2770,TRUE,_xll.ohTrigger(RecalcTrigger,Trigger1M)),NA())</f>
        <v>7.0396846002118707E-3</v>
      </c>
      <c r="O2770" s="44">
        <f>IFERROR(_xll.qlIndexFixing(ONIndex3M,I2770,TRUE,_xll.ohTrigger(RecalcTrigger,Trigger3M)),NA())</f>
        <v>7.3079966038669397E-3</v>
      </c>
      <c r="P2770" s="44">
        <f>IFERROR(_xll.qlIndexFixing(ONIndex6M,I2770,TRUE,_xll.ohTrigger(RecalcTrigger,Trigger6M)),NA())</f>
        <v>7.151539281649022E-3</v>
      </c>
      <c r="Q2770" s="183">
        <f>IFERROR(_xll.qlIndexFixing(ONIndex1Y,I2770,TRUE,_xll.ohTrigger(RecalcTrigger,Trigger1Y)),NA())</f>
        <v>7.6175464373129387E-3</v>
      </c>
    </row>
    <row r="2771" spans="2:17" x14ac:dyDescent="0.2">
      <c r="B2771" s="39" t="s">
        <v>42</v>
      </c>
      <c r="D2771" s="42">
        <f>_xll.qlCalendarAdvance(Calendar,$D2770,B2771,"f",FALSE)</f>
        <v>59027</v>
      </c>
      <c r="E2771" s="177">
        <f>_xll.qlInterestRateIndexValueDate(IndexON,D2771)</f>
        <v>59027</v>
      </c>
      <c r="F2771" s="193">
        <f>IFERROR(_xll.qlIndexFixing(IndexON,D2771,TRUE,_xll.ohTrigger(RecalcTrigger,TriggerON)),NA())</f>
        <v>7.0883290547563149E-3</v>
      </c>
      <c r="H2771" s="42">
        <f>_xll.qlCalendarAdvance(Calendar,$H2770,B2771,"f",FALSE)</f>
        <v>59027</v>
      </c>
      <c r="I2771" s="177">
        <f>_xll.qlInterestRateIndexValueDate(Index1M,$H2771)</f>
        <v>59029</v>
      </c>
      <c r="J2771" s="182">
        <f>IFERROR(_xll.qlIndexFixing(Index1M,$H2771,TRUE,_xll.ohTrigger(RecalcTrigger,Trigger1M)),NA())</f>
        <v>7.0353518973978457E-3</v>
      </c>
      <c r="K2771" s="44">
        <f>IFERROR(_xll.qlIndexFixing(Index3M,H2771,TRUE,_xll.ohTrigger(RecalcTrigger,Trigger3M)),NA())</f>
        <v>7.2985069470405083E-3</v>
      </c>
      <c r="L2771" s="44">
        <f>IFERROR(_xll.qlIndexFixing(Index6M,$H2771,TRUE,_xll.ohTrigger(RecalcTrigger,Trigger6M)),NA())</f>
        <v>7.1231939640612899E-3</v>
      </c>
      <c r="M2771" s="183">
        <f>IFERROR(_xll.qlIndexFixing(Index1Y,$H2771,TRUE,_xll.ohTrigger(RecalcTrigger,Trigger1Y)),NA())</f>
        <v>7.6001604632368559E-3</v>
      </c>
      <c r="N2771" s="182">
        <f>IFERROR(_xll.qlIndexFixing(ONIndex1M,I2771,TRUE,_xll.ohTrigger(RecalcTrigger,Trigger1M)),NA())</f>
        <v>7.0371986034434286E-3</v>
      </c>
      <c r="O2771" s="44">
        <f>IFERROR(_xll.qlIndexFixing(ONIndex3M,I2771,TRUE,_xll.ohTrigger(RecalcTrigger,Trigger3M)),NA())</f>
        <v>7.3055188208481781E-3</v>
      </c>
      <c r="P2771" s="44">
        <f>IFERROR(_xll.qlIndexFixing(ONIndex6M,I2771,TRUE,_xll.ohTrigger(RecalcTrigger,Trigger6M)),NA())</f>
        <v>7.1480317208472144E-3</v>
      </c>
      <c r="Q2771" s="183">
        <f>IFERROR(_xll.qlIndexFixing(ONIndex1Y,I2771,TRUE,_xll.ohTrigger(RecalcTrigger,Trigger1Y)),NA())</f>
        <v>7.6152000646168005E-3</v>
      </c>
    </row>
    <row r="2772" spans="2:17" x14ac:dyDescent="0.2">
      <c r="B2772" s="39" t="s">
        <v>42</v>
      </c>
      <c r="D2772" s="42">
        <f>_xll.qlCalendarAdvance(Calendar,$D2771,B2772,"f",FALSE)</f>
        <v>59034</v>
      </c>
      <c r="E2772" s="177">
        <f>_xll.qlInterestRateIndexValueDate(IndexON,D2772)</f>
        <v>59034</v>
      </c>
      <c r="F2772" s="193">
        <f>IFERROR(_xll.qlIndexFixing(IndexON,D2772,TRUE,_xll.ohTrigger(RecalcTrigger,TriggerON)),NA())</f>
        <v>7.0860129798244742E-3</v>
      </c>
      <c r="H2772" s="42">
        <f>_xll.qlCalendarAdvance(Calendar,$H2771,B2772,"f",FALSE)</f>
        <v>59034</v>
      </c>
      <c r="I2772" s="177">
        <f>_xll.qlInterestRateIndexValueDate(Index1M,$H2772)</f>
        <v>59036</v>
      </c>
      <c r="J2772" s="182">
        <f>IFERROR(_xll.qlIndexFixing(Index1M,$H2772,TRUE,_xll.ohTrigger(RecalcTrigger,Trigger1M)),NA())</f>
        <v>7.0329577204511495E-3</v>
      </c>
      <c r="K2772" s="44">
        <f>IFERROR(_xll.qlIndexFixing(Index3M,H2772,TRUE,_xll.ohTrigger(RecalcTrigger,Trigger3M)),NA())</f>
        <v>7.2962637528787826E-3</v>
      </c>
      <c r="L2772" s="44">
        <f>IFERROR(_xll.qlIndexFixing(Index6M,$H2772,TRUE,_xll.ohTrigger(RecalcTrigger,Trigger6M)),NA())</f>
        <v>7.1204463950210479E-3</v>
      </c>
      <c r="M2772" s="183">
        <f>IFERROR(_xll.qlIndexFixing(Index1Y,$H2772,TRUE,_xll.ohTrigger(RecalcTrigger,Trigger1Y)),NA())</f>
        <v>7.598725559866815E-3</v>
      </c>
      <c r="N2772" s="182">
        <f>IFERROR(_xll.qlIndexFixing(ONIndex1M,I2772,TRUE,_xll.ohTrigger(RecalcTrigger,Trigger1M)),NA())</f>
        <v>7.0347478308985245E-3</v>
      </c>
      <c r="O2772" s="44">
        <f>IFERROR(_xll.qlIndexFixing(ONIndex3M,I2772,TRUE,_xll.ohTrigger(RecalcTrigger,Trigger3M)),NA())</f>
        <v>7.3030752685276923E-3</v>
      </c>
      <c r="P2772" s="44">
        <f>IFERROR(_xll.qlIndexFixing(ONIndex6M,I2772,TRUE,_xll.ohTrigger(RecalcTrigger,Trigger6M)),NA())</f>
        <v>7.1445798086511303E-3</v>
      </c>
      <c r="Q2772" s="183">
        <f>IFERROR(_xll.qlIndexFixing(ONIndex1Y,I2772,TRUE,_xll.ohTrigger(RecalcTrigger,Trigger1Y)),NA())</f>
        <v>7.6128876724990135E-3</v>
      </c>
    </row>
    <row r="2773" spans="2:17" x14ac:dyDescent="0.2">
      <c r="B2773" s="39" t="s">
        <v>42</v>
      </c>
      <c r="D2773" s="42">
        <f>_xll.qlCalendarAdvance(Calendar,$D2772,B2773,"f",FALSE)</f>
        <v>59041</v>
      </c>
      <c r="E2773" s="177">
        <f>_xll.qlInterestRateIndexValueDate(IndexON,D2773)</f>
        <v>59041</v>
      </c>
      <c r="F2773" s="193">
        <f>IFERROR(_xll.qlIndexFixing(IndexON,D2773,TRUE,_xll.ohTrigger(RecalcTrigger,TriggerON)),NA())</f>
        <v>7.0837318151273365E-3</v>
      </c>
      <c r="H2773" s="42">
        <f>_xll.qlCalendarAdvance(Calendar,$H2772,B2773,"f",FALSE)</f>
        <v>59041</v>
      </c>
      <c r="I2773" s="177">
        <f>_xll.qlInterestRateIndexValueDate(Index1M,$H2773)</f>
        <v>59043</v>
      </c>
      <c r="J2773" s="182">
        <f>IFERROR(_xll.qlIndexFixing(Index1M,$H2773,TRUE,_xll.ohTrigger(RecalcTrigger,Trigger1M)),NA())</f>
        <v>7.0305989432026261E-3</v>
      </c>
      <c r="K2773" s="44">
        <f>IFERROR(_xll.qlIndexFixing(Index3M,H2773,TRUE,_xll.ohTrigger(RecalcTrigger,Trigger3M)),NA())</f>
        <v>7.29405524156843E-3</v>
      </c>
      <c r="L2773" s="44">
        <f>IFERROR(_xll.qlIndexFixing(Index6M,$H2773,TRUE,_xll.ohTrigger(RecalcTrigger,Trigger6M)),NA())</f>
        <v>7.1177559612558127E-3</v>
      </c>
      <c r="M2773" s="183">
        <f>IFERROR(_xll.qlIndexFixing(Index1Y,$H2773,TRUE,_xll.ohTrigger(RecalcTrigger,Trigger1Y)),NA())</f>
        <v>7.5973263435395741E-3</v>
      </c>
      <c r="N2773" s="182">
        <f>IFERROR(_xll.qlIndexFixing(ONIndex1M,I2773,TRUE,_xll.ohTrigger(RecalcTrigger,Trigger1M)),NA())</f>
        <v>7.0323323405308003E-3</v>
      </c>
      <c r="O2773" s="44">
        <f>IFERROR(_xll.qlIndexFixing(ONIndex3M,I2773,TRUE,_xll.ohTrigger(RecalcTrigger,Trigger3M)),NA())</f>
        <v>7.3006660027008508E-3</v>
      </c>
      <c r="P2773" s="44">
        <f>IFERROR(_xll.qlIndexFixing(ONIndex6M,I2773,TRUE,_xll.ohTrigger(RecalcTrigger,Trigger6M)),NA())</f>
        <v>7.141183638186277E-3</v>
      </c>
      <c r="Q2773" s="183">
        <f>IFERROR(_xll.qlIndexFixing(ONIndex1Y,I2773,TRUE,_xll.ohTrigger(RecalcTrigger,Trigger1Y)),NA())</f>
        <v>7.610609315396033E-3</v>
      </c>
    </row>
    <row r="2774" spans="2:17" x14ac:dyDescent="0.2">
      <c r="B2774" s="39" t="s">
        <v>42</v>
      </c>
      <c r="D2774" s="42">
        <f>_xll.qlCalendarAdvance(Calendar,$D2773,B2774,"f",FALSE)</f>
        <v>59048</v>
      </c>
      <c r="E2774" s="177">
        <f>_xll.qlInterestRateIndexValueDate(IndexON,D2774)</f>
        <v>59048</v>
      </c>
      <c r="F2774" s="193">
        <f>IFERROR(_xll.qlIndexFixing(IndexON,D2774,TRUE,_xll.ohTrigger(RecalcTrigger,TriggerON)),NA())</f>
        <v>7.0814856177392471E-3</v>
      </c>
      <c r="H2774" s="42">
        <f>_xll.qlCalendarAdvance(Calendar,$H2773,B2774,"f",FALSE)</f>
        <v>59048</v>
      </c>
      <c r="I2774" s="177">
        <f>_xll.qlInterestRateIndexValueDate(Index1M,$H2774)</f>
        <v>59050</v>
      </c>
      <c r="J2774" s="182">
        <f>IFERROR(_xll.qlIndexFixing(Index1M,$H2774,TRUE,_xll.ohTrigger(RecalcTrigger,Trigger1M)),NA())</f>
        <v>7.0282756238082555E-3</v>
      </c>
      <c r="K2774" s="44">
        <f>IFERROR(_xll.qlIndexFixing(Index3M,H2774,TRUE,_xll.ohTrigger(RecalcTrigger,Trigger3M)),NA())</f>
        <v>7.2919563655486986E-3</v>
      </c>
      <c r="L2774" s="44">
        <f>IFERROR(_xll.qlIndexFixing(Index6M,$H2774,TRUE,_xll.ohTrigger(RecalcTrigger,Trigger6M)),NA())</f>
        <v>7.115616020409078E-3</v>
      </c>
      <c r="M2774" s="183">
        <f>IFERROR(_xll.qlIndexFixing(Index1Y,$H2774,TRUE,_xll.ohTrigger(RecalcTrigger,Trigger1Y)),NA())</f>
        <v>7.5959628687143647E-3</v>
      </c>
      <c r="N2774" s="182">
        <f>IFERROR(_xll.qlIndexFixing(ONIndex1M,I2774,TRUE,_xll.ohTrigger(RecalcTrigger,Trigger1M)),NA())</f>
        <v>7.0299521905337059E-3</v>
      </c>
      <c r="O2774" s="44">
        <f>IFERROR(_xll.qlIndexFixing(ONIndex3M,I2774,TRUE,_xll.ohTrigger(RecalcTrigger,Trigger3M)),NA())</f>
        <v>7.2982910792429578E-3</v>
      </c>
      <c r="P2774" s="44">
        <f>IFERROR(_xll.qlIndexFixing(ONIndex6M,I2774,TRUE,_xll.ohTrigger(RecalcTrigger,Trigger6M)),NA())</f>
        <v>7.13784330281797E-3</v>
      </c>
      <c r="Q2774" s="183">
        <f>IFERROR(_xll.qlIndexFixing(ONIndex1Y,I2774,TRUE,_xll.ohTrigger(RecalcTrigger,Trigger1Y)),NA())</f>
        <v>7.608365047344634E-3</v>
      </c>
    </row>
    <row r="2775" spans="2:17" x14ac:dyDescent="0.2">
      <c r="B2775" s="39" t="s">
        <v>42</v>
      </c>
      <c r="D2775" s="42">
        <f>_xll.qlCalendarAdvance(Calendar,$D2774,B2775,"f",FALSE)</f>
        <v>59055</v>
      </c>
      <c r="E2775" s="177">
        <f>_xll.qlInterestRateIndexValueDate(IndexON,D2775)</f>
        <v>59055</v>
      </c>
      <c r="F2775" s="193">
        <f>IFERROR(_xll.qlIndexFixing(IndexON,D2775,TRUE,_xll.ohTrigger(RecalcTrigger,TriggerON)),NA())</f>
        <v>7.0792744450542955E-3</v>
      </c>
      <c r="H2775" s="42">
        <f>_xll.qlCalendarAdvance(Calendar,$H2774,B2775,"f",FALSE)</f>
        <v>59055</v>
      </c>
      <c r="I2775" s="177">
        <f>_xll.qlInterestRateIndexValueDate(Index1M,$H2775)</f>
        <v>59057</v>
      </c>
      <c r="J2775" s="182">
        <f>IFERROR(_xll.qlIndexFixing(Index1M,$H2775,TRUE,_xll.ohTrigger(RecalcTrigger,Trigger1M)),NA())</f>
        <v>7.0259878204365078E-3</v>
      </c>
      <c r="K2775" s="44">
        <f>IFERROR(_xll.qlIndexFixing(Index3M,H2775,TRUE,_xll.ohTrigger(RecalcTrigger,Trigger3M)),NA())</f>
        <v>7.2898149351486611E-3</v>
      </c>
      <c r="L2775" s="44">
        <f>IFERROR(_xll.qlIndexFixing(Index6M,$H2775,TRUE,_xll.ohTrigger(RecalcTrigger,Trigger6M)),NA())</f>
        <v>7.1130197646961206E-3</v>
      </c>
      <c r="M2775" s="183">
        <f>IFERROR(_xll.qlIndexFixing(Index1Y,$H2775,TRUE,_xll.ohTrigger(RecalcTrigger,Trigger1Y)),NA())</f>
        <v>7.5946351898526099E-3</v>
      </c>
      <c r="N2775" s="182">
        <f>IFERROR(_xll.qlIndexFixing(ONIndex1M,I2775,TRUE,_xll.ohTrigger(RecalcTrigger,Trigger1M)),NA())</f>
        <v>7.0276074391006915E-3</v>
      </c>
      <c r="O2775" s="44">
        <f>IFERROR(_xll.qlIndexFixing(ONIndex3M,I2775,TRUE,_xll.ohTrigger(RecalcTrigger,Trigger3M)),NA())</f>
        <v>7.2959505538694458E-3</v>
      </c>
      <c r="P2775" s="44">
        <f>IFERROR(_xll.qlIndexFixing(ONIndex6M,I2775,TRUE,_xll.ohTrigger(RecalcTrigger,Trigger6M)),NA())</f>
        <v>7.134558896311205E-3</v>
      </c>
      <c r="Q2775" s="183">
        <f>IFERROR(_xll.qlIndexFixing(ONIndex1Y,I2775,TRUE,_xll.ohTrigger(RecalcTrigger,Trigger1Y)),NA())</f>
        <v>7.6061549226213998E-3</v>
      </c>
    </row>
    <row r="2776" spans="2:17" x14ac:dyDescent="0.2">
      <c r="B2776" s="39" t="s">
        <v>42</v>
      </c>
      <c r="D2776" s="42">
        <f>_xll.qlCalendarAdvance(Calendar,$D2775,B2776,"f",FALSE)</f>
        <v>59062</v>
      </c>
      <c r="E2776" s="177">
        <f>_xll.qlInterestRateIndexValueDate(IndexON,D2776)</f>
        <v>59062</v>
      </c>
      <c r="F2776" s="193">
        <f>IFERROR(_xll.qlIndexFixing(IndexON,D2776,TRUE,_xll.ohTrigger(RecalcTrigger,TriggerON)),NA())</f>
        <v>7.077098354386635E-3</v>
      </c>
      <c r="H2776" s="42">
        <f>_xll.qlCalendarAdvance(Calendar,$H2775,B2776,"f",FALSE)</f>
        <v>59062</v>
      </c>
      <c r="I2776" s="177">
        <f>_xll.qlInterestRateIndexValueDate(Index1M,$H2776)</f>
        <v>59064</v>
      </c>
      <c r="J2776" s="182">
        <f>IFERROR(_xll.qlIndexFixing(Index1M,$H2776,TRUE,_xll.ohTrigger(RecalcTrigger,Trigger1M)),NA())</f>
        <v>7.023735591243363E-3</v>
      </c>
      <c r="K2776" s="44">
        <f>IFERROR(_xll.qlIndexFixing(Index3M,H2776,TRUE,_xll.ohTrigger(RecalcTrigger,Trigger3M)),NA())</f>
        <v>7.2877083506637875E-3</v>
      </c>
      <c r="L2776" s="44">
        <f>IFERROR(_xll.qlIndexFixing(Index6M,$H2776,TRUE,_xll.ohTrigger(RecalcTrigger,Trigger6M)),NA())</f>
        <v>7.1104808857481586E-3</v>
      </c>
      <c r="M2776" s="183">
        <f>IFERROR(_xll.qlIndexFixing(Index1Y,$H2776,TRUE,_xll.ohTrigger(RecalcTrigger,Trigger1Y)),NA())</f>
        <v>7.5933433614198912E-3</v>
      </c>
      <c r="N2776" s="182">
        <f>IFERROR(_xll.qlIndexFixing(ONIndex1M,I2776,TRUE,_xll.ohTrigger(RecalcTrigger,Trigger1M)),NA())</f>
        <v>7.0252981444252072E-3</v>
      </c>
      <c r="O2776" s="44">
        <f>IFERROR(_xll.qlIndexFixing(ONIndex3M,I2776,TRUE,_xll.ohTrigger(RecalcTrigger,Trigger3M)),NA())</f>
        <v>7.2936444828552993E-3</v>
      </c>
      <c r="P2776" s="44">
        <f>IFERROR(_xll.qlIndexFixing(ONIndex6M,I2776,TRUE,_xll.ohTrigger(RecalcTrigger,Trigger6M)),NA())</f>
        <v>7.1313305120312975E-3</v>
      </c>
      <c r="Q2776" s="183">
        <f>IFERROR(_xll.qlIndexFixing(ONIndex1Y,I2776,TRUE,_xll.ohTrigger(RecalcTrigger,Trigger1Y)),NA())</f>
        <v>7.6039789953430414E-3</v>
      </c>
    </row>
    <row r="2777" spans="2:17" x14ac:dyDescent="0.2">
      <c r="B2777" s="39" t="s">
        <v>42</v>
      </c>
      <c r="D2777" s="42">
        <f>_xll.qlCalendarAdvance(Calendar,$D2776,B2777,"f",FALSE)</f>
        <v>59069</v>
      </c>
      <c r="E2777" s="177">
        <f>_xll.qlInterestRateIndexValueDate(IndexON,D2777)</f>
        <v>59069</v>
      </c>
      <c r="F2777" s="193">
        <f>IFERROR(_xll.qlIndexFixing(IndexON,D2777,TRUE,_xll.ohTrigger(RecalcTrigger,TriggerON)),NA())</f>
        <v>7.074957402810611E-3</v>
      </c>
      <c r="H2777" s="42">
        <f>_xll.qlCalendarAdvance(Calendar,$H2776,B2777,"f",FALSE)</f>
        <v>59069</v>
      </c>
      <c r="I2777" s="177">
        <f>_xll.qlInterestRateIndexValueDate(Index1M,$H2777)</f>
        <v>59071</v>
      </c>
      <c r="J2777" s="182">
        <f>IFERROR(_xll.qlIndexFixing(Index1M,$H2777,TRUE,_xll.ohTrigger(RecalcTrigger,Trigger1M)),NA())</f>
        <v>7.0215189943997891E-3</v>
      </c>
      <c r="K2777" s="44">
        <f>IFERROR(_xll.qlIndexFixing(Index3M,H2777,TRUE,_xll.ohTrigger(RecalcTrigger,Trigger3M)),NA())</f>
        <v>7.2856366680185752E-3</v>
      </c>
      <c r="L2777" s="44">
        <f>IFERROR(_xll.qlIndexFixing(Index6M,$H2777,TRUE,_xll.ohTrigger(RecalcTrigger,Trigger6M)),NA())</f>
        <v>7.1079994771217382E-3</v>
      </c>
      <c r="M2777" s="183">
        <f>IFERROR(_xll.qlIndexFixing(Index1Y,$H2777,TRUE,_xll.ohTrigger(RecalcTrigger,Trigger1Y)),NA())</f>
        <v>7.5920874378859523E-3</v>
      </c>
      <c r="N2777" s="182">
        <f>IFERROR(_xll.qlIndexFixing(ONIndex1M,I2777,TRUE,_xll.ohTrigger(RecalcTrigger,Trigger1M)),NA())</f>
        <v>7.0230243645408308E-3</v>
      </c>
      <c r="O2777" s="44">
        <f>IFERROR(_xll.qlIndexFixing(ONIndex3M,I2777,TRUE,_xll.ohTrigger(RecalcTrigger,Trigger3M)),NA())</f>
        <v>7.2913729217560785E-3</v>
      </c>
      <c r="P2777" s="44">
        <f>IFERROR(_xll.qlIndexFixing(ONIndex6M,I2777,TRUE,_xll.ohTrigger(RecalcTrigger,Trigger6M)),NA())</f>
        <v>7.1281582433435631E-3</v>
      </c>
      <c r="Q2777" s="183">
        <f>IFERROR(_xll.qlIndexFixing(ONIndex1Y,I2777,TRUE,_xll.ohTrigger(RecalcTrigger,Trigger1Y)),NA())</f>
        <v>7.6018373196262701E-3</v>
      </c>
    </row>
    <row r="2778" spans="2:17" x14ac:dyDescent="0.2">
      <c r="B2778" s="39" t="s">
        <v>42</v>
      </c>
      <c r="D2778" s="42">
        <f>_xll.qlCalendarAdvance(Calendar,$D2777,B2778,"f",FALSE)</f>
        <v>59076</v>
      </c>
      <c r="E2778" s="177">
        <f>_xll.qlInterestRateIndexValueDate(IndexON,D2778)</f>
        <v>59076</v>
      </c>
      <c r="F2778" s="193">
        <f>IFERROR(_xll.qlIndexFixing(IndexON,D2778,TRUE,_xll.ohTrigger(RecalcTrigger,TriggerON)),NA())</f>
        <v>7.0728516478801851E-3</v>
      </c>
      <c r="H2778" s="42">
        <f>_xll.qlCalendarAdvance(Calendar,$H2777,B2778,"f",FALSE)</f>
        <v>59076</v>
      </c>
      <c r="I2778" s="177">
        <f>_xll.qlInterestRateIndexValueDate(Index1M,$H2778)</f>
        <v>59078</v>
      </c>
      <c r="J2778" s="182">
        <f>IFERROR(_xll.qlIndexFixing(Index1M,$H2778,TRUE,_xll.ohTrigger(RecalcTrigger,Trigger1M)),NA())</f>
        <v>7.0193380880642642E-3</v>
      </c>
      <c r="K2778" s="44">
        <f>IFERROR(_xll.qlIndexFixing(Index3M,H2778,TRUE,_xll.ohTrigger(RecalcTrigger,Trigger3M)),NA())</f>
        <v>7.283599943139275E-3</v>
      </c>
      <c r="L2778" s="44">
        <f>IFERROR(_xll.qlIndexFixing(Index6M,$H2778,TRUE,_xll.ohTrigger(RecalcTrigger,Trigger6M)),NA())</f>
        <v>7.1055756323773756E-3</v>
      </c>
      <c r="M2778" s="183">
        <f>IFERROR(_xll.qlIndexFixing(Index1Y,$H2778,TRUE,_xll.ohTrigger(RecalcTrigger,Trigger1Y)),NA())</f>
        <v>7.590867473723604E-3</v>
      </c>
      <c r="N2778" s="182">
        <f>IFERROR(_xll.qlIndexFixing(ONIndex1M,I2778,TRUE,_xll.ohTrigger(RecalcTrigger,Trigger1M)),NA())</f>
        <v>7.0207861576410124E-3</v>
      </c>
      <c r="O2778" s="44">
        <f>IFERROR(_xll.qlIndexFixing(ONIndex3M,I2778,TRUE,_xll.ohTrigger(RecalcTrigger,Trigger3M)),NA())</f>
        <v>7.2891359264470879E-3</v>
      </c>
      <c r="P2778" s="44">
        <f>IFERROR(_xll.qlIndexFixing(ONIndex6M,I2778,TRUE,_xll.ohTrigger(RecalcTrigger,Trigger6M)),NA())</f>
        <v>7.1250421836133171E-3</v>
      </c>
      <c r="Q2778" s="183">
        <f>IFERROR(_xll.qlIndexFixing(ONIndex1Y,I2778,TRUE,_xll.ohTrigger(RecalcTrigger,Trigger1Y)),NA())</f>
        <v>7.5997299499874771E-3</v>
      </c>
    </row>
    <row r="2779" spans="2:17" x14ac:dyDescent="0.2">
      <c r="B2779" s="39" t="s">
        <v>42</v>
      </c>
      <c r="D2779" s="42">
        <f>_xll.qlCalendarAdvance(Calendar,$D2778,B2779,"f",FALSE)</f>
        <v>59083</v>
      </c>
      <c r="E2779" s="177">
        <f>_xll.qlInterestRateIndexValueDate(IndexON,D2779)</f>
        <v>59083</v>
      </c>
      <c r="F2779" s="193">
        <f>IFERROR(_xll.qlIndexFixing(IndexON,D2779,TRUE,_xll.ohTrigger(RecalcTrigger,TriggerON)),NA())</f>
        <v>7.0707811468295745E-3</v>
      </c>
      <c r="H2779" s="42">
        <f>_xll.qlCalendarAdvance(Calendar,$H2778,B2779,"f",FALSE)</f>
        <v>59083</v>
      </c>
      <c r="I2779" s="177">
        <f>_xll.qlInterestRateIndexValueDate(Index1M,$H2779)</f>
        <v>59085</v>
      </c>
      <c r="J2779" s="182">
        <f>IFERROR(_xll.qlIndexFixing(Index1M,$H2779,TRUE,_xll.ohTrigger(RecalcTrigger,Trigger1M)),NA())</f>
        <v>7.0171929304002623E-3</v>
      </c>
      <c r="K2779" s="44">
        <f>IFERROR(_xll.qlIndexFixing(Index3M,H2779,TRUE,_xll.ohTrigger(RecalcTrigger,Trigger3M)),NA())</f>
        <v>7.2815356454147351E-3</v>
      </c>
      <c r="L2779" s="44">
        <f>IFERROR(_xll.qlIndexFixing(Index6M,$H2779,TRUE,_xll.ohTrigger(RecalcTrigger,Trigger6M)),NA())</f>
        <v>7.1031304593325928E-3</v>
      </c>
      <c r="M2779" s="183">
        <f>IFERROR(_xll.qlIndexFixing(Index1Y,$H2779,TRUE,_xll.ohTrigger(RecalcTrigger,Trigger1Y)),NA())</f>
        <v>7.5896835234093782E-3</v>
      </c>
      <c r="N2779" s="182">
        <f>IFERROR(_xll.qlIndexFixing(ONIndex1M,I2779,TRUE,_xll.ohTrigger(RecalcTrigger,Trigger1M)),NA())</f>
        <v>7.0185835819192022E-3</v>
      </c>
      <c r="O2779" s="44">
        <f>IFERROR(_xll.qlIndexFixing(ONIndex3M,I2779,TRUE,_xll.ohTrigger(RecalcTrigger,Trigger3M)),NA())</f>
        <v>7.2869335528835677E-3</v>
      </c>
      <c r="P2779" s="44">
        <f>IFERROR(_xll.qlIndexFixing(ONIndex6M,I2779,TRUE,_xll.ohTrigger(RecalcTrigger,Trigger6M)),NA())</f>
        <v>7.1219824262858111E-3</v>
      </c>
      <c r="Q2779" s="183">
        <f>IFERROR(_xll.qlIndexFixing(ONIndex1Y,I2779,TRUE,_xll.ohTrigger(RecalcTrigger,Trigger1Y)),NA())</f>
        <v>7.5976569403035654E-3</v>
      </c>
    </row>
    <row r="2780" spans="2:17" x14ac:dyDescent="0.2">
      <c r="B2780" s="39" t="s">
        <v>42</v>
      </c>
      <c r="D2780" s="42">
        <f>_xll.qlCalendarAdvance(Calendar,$D2779,B2780,"f",FALSE)</f>
        <v>59090</v>
      </c>
      <c r="E2780" s="177">
        <f>_xll.qlInterestRateIndexValueDate(IndexON,D2780)</f>
        <v>59090</v>
      </c>
      <c r="F2780" s="193">
        <f>IFERROR(_xll.qlIndexFixing(IndexON,D2780,TRUE,_xll.ohTrigger(RecalcTrigger,TriggerON)),NA())</f>
        <v>7.0687459567331246E-3</v>
      </c>
      <c r="H2780" s="42">
        <f>_xll.qlCalendarAdvance(Calendar,$H2779,B2780,"f",FALSE)</f>
        <v>59090</v>
      </c>
      <c r="I2780" s="177">
        <f>_xll.qlInterestRateIndexValueDate(Index1M,$H2780)</f>
        <v>59092</v>
      </c>
      <c r="J2780" s="182">
        <f>IFERROR(_xll.qlIndexFixing(Index1M,$H2780,TRUE,_xll.ohTrigger(RecalcTrigger,Trigger1M)),NA())</f>
        <v>7.0150835795712574E-3</v>
      </c>
      <c r="K2780" s="44">
        <f>IFERROR(_xll.qlIndexFixing(Index3M,H2780,TRUE,_xll.ohTrigger(RecalcTrigger,Trigger3M)),NA())</f>
        <v>7.2795714799835645E-3</v>
      </c>
      <c r="L2780" s="44">
        <f>IFERROR(_xll.qlIndexFixing(Index6M,$H2780,TRUE,_xll.ohTrigger(RecalcTrigger,Trigger6M)),NA())</f>
        <v>7.100826135251594E-3</v>
      </c>
      <c r="M2780" s="183">
        <f>IFERROR(_xll.qlIndexFixing(Index1Y,$H2780,TRUE,_xll.ohTrigger(RecalcTrigger,Trigger1Y)),NA())</f>
        <v>7.5885356414233116E-3</v>
      </c>
      <c r="N2780" s="182">
        <f>IFERROR(_xll.qlIndexFixing(ONIndex1M,I2780,TRUE,_xll.ohTrigger(RecalcTrigger,Trigger1M)),NA())</f>
        <v>7.016416695488914E-3</v>
      </c>
      <c r="O2780" s="44">
        <f>IFERROR(_xll.qlIndexFixing(ONIndex3M,I2780,TRUE,_xll.ohTrigger(RecalcTrigger,Trigger3M)),NA())</f>
        <v>7.2847658570207585E-3</v>
      </c>
      <c r="P2780" s="44">
        <f>IFERROR(_xll.qlIndexFixing(ONIndex6M,I2780,TRUE,_xll.ohTrigger(RecalcTrigger,Trigger6M)),NA())</f>
        <v>7.1189790649661688E-3</v>
      </c>
      <c r="Q2780" s="183">
        <f>IFERROR(_xll.qlIndexFixing(ONIndex1Y,I2780,TRUE,_xll.ohTrigger(RecalcTrigger,Trigger1Y)),NA())</f>
        <v>7.5956183449310544E-3</v>
      </c>
    </row>
    <row r="2781" spans="2:17" x14ac:dyDescent="0.2">
      <c r="B2781" s="39" t="s">
        <v>42</v>
      </c>
      <c r="D2781" s="42">
        <f>_xll.qlCalendarAdvance(Calendar,$D2780,B2781,"f",FALSE)</f>
        <v>59097</v>
      </c>
      <c r="E2781" s="177">
        <f>_xll.qlInterestRateIndexValueDate(IndexON,D2781)</f>
        <v>59097</v>
      </c>
      <c r="F2781" s="193">
        <f>IFERROR(_xll.qlIndexFixing(IndexON,D2781,TRUE,_xll.ohTrigger(RecalcTrigger,TriggerON)),NA())</f>
        <v>7.0667461350648608E-3</v>
      </c>
      <c r="H2781" s="42">
        <f>_xll.qlCalendarAdvance(Calendar,$H2780,B2781,"f",FALSE)</f>
        <v>59097</v>
      </c>
      <c r="I2781" s="177">
        <f>_xll.qlInterestRateIndexValueDate(Index1M,$H2781)</f>
        <v>59099</v>
      </c>
      <c r="J2781" s="182">
        <f>IFERROR(_xll.qlIndexFixing(Index1M,$H2781,TRUE,_xll.ohTrigger(RecalcTrigger,Trigger1M)),NA())</f>
        <v>7.0130100937457196E-3</v>
      </c>
      <c r="K2781" s="44">
        <f>IFERROR(_xll.qlIndexFixing(Index3M,H2781,TRUE,_xll.ohTrigger(RecalcTrigger,Trigger3M)),NA())</f>
        <v>7.2776424448154405E-3</v>
      </c>
      <c r="L2781" s="44">
        <f>IFERROR(_xll.qlIndexFixing(Index6M,$H2781,TRUE,_xll.ohTrigger(RecalcTrigger,Trigger6M)),NA())</f>
        <v>7.0985796635993767E-3</v>
      </c>
      <c r="M2781" s="183">
        <f>IFERROR(_xll.qlIndexFixing(Index1Y,$H2781,TRUE,_xll.ohTrigger(RecalcTrigger,Trigger1Y)),NA())</f>
        <v>7.5874238822491655E-3</v>
      </c>
      <c r="N2781" s="182">
        <f>IFERROR(_xll.qlIndexFixing(ONIndex1M,I2781,TRUE,_xll.ohTrigger(RecalcTrigger,Trigger1M)),NA())</f>
        <v>7.0142855564636619E-3</v>
      </c>
      <c r="O2781" s="44">
        <f>IFERROR(_xll.qlIndexFixing(ONIndex3M,I2781,TRUE,_xll.ohTrigger(RecalcTrigger,Trigger3M)),NA())</f>
        <v>7.2826328946540286E-3</v>
      </c>
      <c r="P2781" s="44">
        <f>IFERROR(_xll.qlIndexFixing(ONIndex6M,I2781,TRUE,_xll.ohTrigger(RecalcTrigger,Trigger6M)),NA())</f>
        <v>7.1160321930197057E-3</v>
      </c>
      <c r="Q2781" s="183">
        <f>IFERROR(_xll.qlIndexFixing(ONIndex1Y,I2781,TRUE,_xll.ohTrigger(RecalcTrigger,Trigger1Y)),NA())</f>
        <v>7.593614217986655E-3</v>
      </c>
    </row>
    <row r="2782" spans="2:17" x14ac:dyDescent="0.2">
      <c r="B2782" s="39" t="s">
        <v>42</v>
      </c>
      <c r="D2782" s="42">
        <f>_xll.qlCalendarAdvance(Calendar,$D2781,B2782,"f",FALSE)</f>
        <v>59104</v>
      </c>
      <c r="E2782" s="177">
        <f>_xll.qlInterestRateIndexValueDate(IndexON,D2782)</f>
        <v>59104</v>
      </c>
      <c r="F2782" s="193">
        <f>IFERROR(_xll.qlIndexFixing(IndexON,D2782,TRUE,_xll.ohTrigger(RecalcTrigger,TriggerON)),NA())</f>
        <v>7.0647817391389367E-3</v>
      </c>
      <c r="H2782" s="42">
        <f>_xll.qlCalendarAdvance(Calendar,$H2781,B2782,"f",FALSE)</f>
        <v>59104</v>
      </c>
      <c r="I2782" s="177">
        <f>_xll.qlInterestRateIndexValueDate(Index1M,$H2782)</f>
        <v>59106</v>
      </c>
      <c r="J2782" s="182">
        <f>IFERROR(_xll.qlIndexFixing(Index1M,$H2782,TRUE,_xll.ohTrigger(RecalcTrigger,Trigger1M)),NA())</f>
        <v>7.0109725310846249E-3</v>
      </c>
      <c r="K2782" s="44">
        <f>IFERROR(_xll.qlIndexFixing(Index3M,H2782,TRUE,_xll.ohTrigger(RecalcTrigger,Trigger3M)),NA())</f>
        <v>7.2757485958395377E-3</v>
      </c>
      <c r="L2782" s="44">
        <f>IFERROR(_xll.qlIndexFixing(Index6M,$H2782,TRUE,_xll.ohTrigger(RecalcTrigger,Trigger6M)),NA())</f>
        <v>7.0963911379551513E-3</v>
      </c>
      <c r="M2782" s="183">
        <f>IFERROR(_xll.qlIndexFixing(Index1Y,$H2782,TRUE,_xll.ohTrigger(RecalcTrigger,Trigger1Y)),NA())</f>
        <v>7.5863483003750787E-3</v>
      </c>
      <c r="N2782" s="182">
        <f>IFERROR(_xll.qlIndexFixing(ONIndex1M,I2782,TRUE,_xll.ohTrigger(RecalcTrigger,Trigger1M)),NA())</f>
        <v>7.012190223036896E-3</v>
      </c>
      <c r="O2782" s="44">
        <f>IFERROR(_xll.qlIndexFixing(ONIndex3M,I2782,TRUE,_xll.ohTrigger(RecalcTrigger,Trigger3M)),NA())</f>
        <v>7.2805347215787464E-3</v>
      </c>
      <c r="P2782" s="44">
        <f>IFERROR(_xll.qlIndexFixing(ONIndex6M,I2782,TRUE,_xll.ohTrigger(RecalcTrigger,Trigger6M)),NA())</f>
        <v>7.1131419038916732E-3</v>
      </c>
      <c r="Q2782" s="183">
        <f>IFERROR(_xll.qlIndexFixing(ONIndex1Y,I2782,TRUE,_xll.ohTrigger(RecalcTrigger,Trigger1Y)),NA())</f>
        <v>7.5916446135870785E-3</v>
      </c>
    </row>
    <row r="2783" spans="2:17" x14ac:dyDescent="0.2">
      <c r="B2783" s="39" t="s">
        <v>42</v>
      </c>
      <c r="D2783" s="42">
        <f>_xll.qlCalendarAdvance(Calendar,$D2782,B2783,"f",FALSE)</f>
        <v>59111</v>
      </c>
      <c r="E2783" s="177">
        <f>_xll.qlInterestRateIndexValueDate(IndexON,D2783)</f>
        <v>59111</v>
      </c>
      <c r="F2783" s="193">
        <f>IFERROR(_xll.qlIndexFixing(IndexON,D2783,TRUE,_xll.ohTrigger(RecalcTrigger,TriggerON)),NA())</f>
        <v>7.0628528261895696E-3</v>
      </c>
      <c r="H2783" s="42">
        <f>_xll.qlCalendarAdvance(Calendar,$H2782,B2783,"f",FALSE)</f>
        <v>59111</v>
      </c>
      <c r="I2783" s="177">
        <f>_xll.qlInterestRateIndexValueDate(Index1M,$H2783)</f>
        <v>59113</v>
      </c>
      <c r="J2783" s="182">
        <f>IFERROR(_xll.qlIndexFixing(Index1M,$H2783,TRUE,_xll.ohTrigger(RecalcTrigger,Trigger1M)),NA())</f>
        <v>7.0089709497514474E-3</v>
      </c>
      <c r="K2783" s="44">
        <f>IFERROR(_xll.qlIndexFixing(Index3M,H2783,TRUE,_xll.ohTrigger(RecalcTrigger,Trigger3M)),NA())</f>
        <v>7.2738899889893734E-3</v>
      </c>
      <c r="L2783" s="44">
        <f>IFERROR(_xll.qlIndexFixing(Index6M,$H2783,TRUE,_xll.ohTrigger(RecalcTrigger,Trigger6M)),NA())</f>
        <v>7.0943231418155034E-3</v>
      </c>
      <c r="M2783" s="183">
        <f>IFERROR(_xll.qlIndexFixing(Index1Y,$H2783,TRUE,_xll.ohTrigger(RecalcTrigger,Trigger1Y)),NA())</f>
        <v>7.5853089502918207E-3</v>
      </c>
      <c r="N2783" s="182">
        <f>IFERROR(_xll.qlIndexFixing(ONIndex1M,I2783,TRUE,_xll.ohTrigger(RecalcTrigger,Trigger1M)),NA())</f>
        <v>7.0101307534020663E-3</v>
      </c>
      <c r="O2783" s="44">
        <f>IFERROR(_xll.qlIndexFixing(ONIndex3M,I2783,TRUE,_xll.ohTrigger(RecalcTrigger,Trigger3M)),NA())</f>
        <v>7.2784713939100243E-3</v>
      </c>
      <c r="P2783" s="44">
        <f>IFERROR(_xll.qlIndexFixing(ONIndex6M,I2783,TRUE,_xll.ohTrigger(RecalcTrigger,Trigger6M)),NA())</f>
        <v>7.110308291107259E-3</v>
      </c>
      <c r="Q2783" s="183">
        <f>IFERROR(_xll.qlIndexFixing(ONIndex1Y,I2783,TRUE,_xll.ohTrigger(RecalcTrigger,Trigger1Y)),NA())</f>
        <v>7.5897095861687802E-3</v>
      </c>
    </row>
    <row r="2784" spans="2:17" x14ac:dyDescent="0.2">
      <c r="B2784" s="39" t="s">
        <v>42</v>
      </c>
      <c r="D2784" s="42">
        <f>_xll.qlCalendarAdvance(Calendar,$D2783,B2784,"f",FALSE)</f>
        <v>59118</v>
      </c>
      <c r="E2784" s="177">
        <f>_xll.qlInterestRateIndexValueDate(IndexON,D2784)</f>
        <v>59118</v>
      </c>
      <c r="F2784" s="193">
        <f>IFERROR(_xll.qlIndexFixing(IndexON,D2784,TRUE,_xll.ohTrigger(RecalcTrigger,TriggerON)),NA())</f>
        <v>7.0609594534509768E-3</v>
      </c>
      <c r="H2784" s="42">
        <f>_xll.qlCalendarAdvance(Calendar,$H2783,B2784,"f",FALSE)</f>
        <v>59118</v>
      </c>
      <c r="I2784" s="177">
        <f>_xll.qlInterestRateIndexValueDate(Index1M,$H2784)</f>
        <v>59120</v>
      </c>
      <c r="J2784" s="182">
        <f>IFERROR(_xll.qlIndexFixing(Index1M,$H2784,TRUE,_xll.ohTrigger(RecalcTrigger,Trigger1M)),NA())</f>
        <v>7.0070054079096611E-3</v>
      </c>
      <c r="K2784" s="44">
        <f>IFERROR(_xll.qlIndexFixing(Index3M,H2784,TRUE,_xll.ohTrigger(RecalcTrigger,Trigger3M)),NA())</f>
        <v>7.2720666801932548E-3</v>
      </c>
      <c r="L2784" s="44">
        <f>IFERROR(_xll.qlIndexFixing(Index6M,$H2784,TRUE,_xll.ohTrigger(RecalcTrigger,Trigger6M)),NA())</f>
        <v>7.0922466453865558E-3</v>
      </c>
      <c r="M2784" s="183">
        <f>IFERROR(_xll.qlIndexFixing(Index1Y,$H2784,TRUE,_xll.ohTrigger(RecalcTrigger,Trigger1Y)),NA())</f>
        <v>7.5843058864943184E-3</v>
      </c>
      <c r="N2784" s="182">
        <f>IFERROR(_xll.qlIndexFixing(ONIndex1M,I2784,TRUE,_xll.ohTrigger(RecalcTrigger,Trigger1M)),NA())</f>
        <v>7.0081072056726867E-3</v>
      </c>
      <c r="O2784" s="44">
        <f>IFERROR(_xll.qlIndexFixing(ONIndex3M,I2784,TRUE,_xll.ohTrigger(RecalcTrigger,Trigger3M)),NA())</f>
        <v>7.2764429672034225E-3</v>
      </c>
      <c r="P2784" s="44">
        <f>IFERROR(_xll.qlIndexFixing(ONIndex6M,I2784,TRUE,_xll.ohTrigger(RecalcTrigger,Trigger6M)),NA())</f>
        <v>7.1075314479518426E-3</v>
      </c>
      <c r="Q2784" s="183">
        <f>IFERROR(_xll.qlIndexFixing(ONIndex1Y,I2784,TRUE,_xll.ohTrigger(RecalcTrigger,Trigger1Y)),NA())</f>
        <v>7.5878091897685351E-3</v>
      </c>
    </row>
    <row r="2785" spans="2:17" x14ac:dyDescent="0.2">
      <c r="B2785" s="39" t="s">
        <v>42</v>
      </c>
      <c r="D2785" s="42">
        <f>_xll.qlCalendarAdvance(Calendar,$D2784,B2785,"f",FALSE)</f>
        <v>59125</v>
      </c>
      <c r="E2785" s="177">
        <f>_xll.qlInterestRateIndexValueDate(IndexON,D2785)</f>
        <v>59125</v>
      </c>
      <c r="F2785" s="193">
        <f>IFERROR(_xll.qlIndexFixing(IndexON,D2785,TRUE,_xll.ohTrigger(RecalcTrigger,TriggerON)),NA())</f>
        <v>7.0591016782373117E-3</v>
      </c>
      <c r="H2785" s="42">
        <f>_xll.qlCalendarAdvance(Calendar,$H2784,B2785,"f",FALSE)</f>
        <v>59125</v>
      </c>
      <c r="I2785" s="177">
        <f>_xll.qlInterestRateIndexValueDate(Index1M,$H2785)</f>
        <v>59127</v>
      </c>
      <c r="J2785" s="182">
        <f>IFERROR(_xll.qlIndexFixing(Index1M,$H2785,TRUE,_xll.ohTrigger(RecalcTrigger,Trigger1M)),NA())</f>
        <v>7.00507596373523E-3</v>
      </c>
      <c r="K2785" s="44">
        <f>IFERROR(_xll.qlIndexFixing(Index3M,H2785,TRUE,_xll.ohTrigger(RecalcTrigger,Trigger3M)),NA())</f>
        <v>7.2702787253864374E-3</v>
      </c>
      <c r="L2785" s="44">
        <f>IFERROR(_xll.qlIndexFixing(Index6M,$H2785,TRUE,_xll.ohTrigger(RecalcTrigger,Trigger6M)),NA())</f>
        <v>7.0902283678918113E-3</v>
      </c>
      <c r="M2785" s="183">
        <f>IFERROR(_xll.qlIndexFixing(Index1Y,$H2785,TRUE,_xll.ohTrigger(RecalcTrigger,Trigger1Y)),NA())</f>
        <v>7.5833391634816637E-3</v>
      </c>
      <c r="N2785" s="182">
        <f>IFERROR(_xll.qlIndexFixing(ONIndex1M,I2785,TRUE,_xll.ohTrigger(RecalcTrigger,Trigger1M)),NA())</f>
        <v>7.0061196378823354E-3</v>
      </c>
      <c r="O2785" s="44">
        <f>IFERROR(_xll.qlIndexFixing(ONIndex3M,I2785,TRUE,_xll.ohTrigger(RecalcTrigger,Trigger3M)),NA())</f>
        <v>7.2744494976539897E-3</v>
      </c>
      <c r="P2785" s="44">
        <f>IFERROR(_xll.qlIndexFixing(ONIndex6M,I2785,TRUE,_xll.ohTrigger(RecalcTrigger,Trigger6M)),NA())</f>
        <v>7.1048114679506114E-3</v>
      </c>
      <c r="Q2785" s="183">
        <f>IFERROR(_xll.qlIndexFixing(ONIndex1Y,I2785,TRUE,_xll.ohTrigger(RecalcTrigger,Trigger1Y)),NA())</f>
        <v>7.5859434784231183E-3</v>
      </c>
    </row>
    <row r="2786" spans="2:17" x14ac:dyDescent="0.2">
      <c r="B2786" s="39" t="s">
        <v>42</v>
      </c>
      <c r="D2786" s="42">
        <f>_xll.qlCalendarAdvance(Calendar,$D2785,B2786,"f",FALSE)</f>
        <v>59132</v>
      </c>
      <c r="E2786" s="177">
        <f>_xll.qlInterestRateIndexValueDate(IndexON,D2786)</f>
        <v>59132</v>
      </c>
      <c r="F2786" s="193">
        <f>IFERROR(_xll.qlIndexFixing(IndexON,D2786,TRUE,_xll.ohTrigger(RecalcTrigger,TriggerON)),NA())</f>
        <v>7.0572795579426639E-3</v>
      </c>
      <c r="H2786" s="42">
        <f>_xll.qlCalendarAdvance(Calendar,$H2785,B2786,"f",FALSE)</f>
        <v>59132</v>
      </c>
      <c r="I2786" s="177">
        <f>_xll.qlInterestRateIndexValueDate(Index1M,$H2786)</f>
        <v>59134</v>
      </c>
      <c r="J2786" s="182">
        <f>IFERROR(_xll.qlIndexFixing(Index1M,$H2786,TRUE,_xll.ohTrigger(RecalcTrigger,Trigger1M)),NA())</f>
        <v>7.0031189285867483E-3</v>
      </c>
      <c r="K2786" s="44">
        <f>IFERROR(_xll.qlIndexFixing(Index3M,H2786,TRUE,_xll.ohTrigger(RecalcTrigger,Trigger3M)),NA())</f>
        <v>7.2685261804989638E-3</v>
      </c>
      <c r="L2786" s="44">
        <f>IFERROR(_xll.qlIndexFixing(Index6M,$H2786,TRUE,_xll.ohTrigger(RecalcTrigger,Trigger6M)),NA())</f>
        <v>7.0882684029284458E-3</v>
      </c>
      <c r="M2786" s="183">
        <f>IFERROR(_xll.qlIndexFixing(Index1Y,$H2786,TRUE,_xll.ohTrigger(RecalcTrigger,Trigger1Y)),NA())</f>
        <v>7.5824088357560127E-3</v>
      </c>
      <c r="N2786" s="182">
        <f>IFERROR(_xll.qlIndexFixing(ONIndex1M,I2786,TRUE,_xll.ohTrigger(RecalcTrigger,Trigger1M)),NA())</f>
        <v>7.0041681083043983E-3</v>
      </c>
      <c r="O2786" s="44">
        <f>IFERROR(_xll.qlIndexFixing(ONIndex3M,I2786,TRUE,_xll.ohTrigger(RecalcTrigger,Trigger3M)),NA())</f>
        <v>7.2724910410570942E-3</v>
      </c>
      <c r="P2786" s="44">
        <f>IFERROR(_xll.qlIndexFixing(ONIndex6M,I2786,TRUE,_xll.ohTrigger(RecalcTrigger,Trigger6M)),NA())</f>
        <v>7.1021484443889449E-3</v>
      </c>
      <c r="Q2786" s="183">
        <f>IFERROR(_xll.qlIndexFixing(ONIndex1Y,I2786,TRUE,_xll.ohTrigger(RecalcTrigger,Trigger1Y)),NA())</f>
        <v>7.5841125065689852E-3</v>
      </c>
    </row>
    <row r="2787" spans="2:17" x14ac:dyDescent="0.2">
      <c r="B2787" s="39" t="s">
        <v>42</v>
      </c>
      <c r="D2787" s="42">
        <f>_xll.qlCalendarAdvance(Calendar,$D2786,B2787,"f",FALSE)</f>
        <v>59139</v>
      </c>
      <c r="E2787" s="177">
        <f>_xll.qlInterestRateIndexValueDate(IndexON,D2787)</f>
        <v>59139</v>
      </c>
      <c r="F2787" s="193">
        <f>IFERROR(_xll.qlIndexFixing(IndexON,D2787,TRUE,_xll.ohTrigger(RecalcTrigger,TriggerON)),NA())</f>
        <v>7.0554931497213147E-3</v>
      </c>
      <c r="H2787" s="42">
        <f>_xll.qlCalendarAdvance(Calendar,$H2786,B2787,"f",FALSE)</f>
        <v>59139</v>
      </c>
      <c r="I2787" s="177">
        <f>_xll.qlInterestRateIndexValueDate(Index1M,$H2787)</f>
        <v>59141</v>
      </c>
      <c r="J2787" s="182">
        <f>IFERROR(_xll.qlIndexFixing(Index1M,$H2787,TRUE,_xll.ohTrigger(RecalcTrigger,Trigger1M)),NA())</f>
        <v>7.0013256010173497E-3</v>
      </c>
      <c r="K2787" s="44">
        <f>IFERROR(_xll.qlIndexFixing(Index3M,H2787,TRUE,_xll.ohTrigger(RecalcTrigger,Trigger3M)),NA())</f>
        <v>7.2668946313987348E-3</v>
      </c>
      <c r="L2787" s="44">
        <f>IFERROR(_xll.qlIndexFixing(Index6M,$H2787,TRUE,_xll.ohTrigger(RecalcTrigger,Trigger6M)),NA())</f>
        <v>7.0863209754842196E-3</v>
      </c>
      <c r="M2787" s="183">
        <f>IFERROR(_xll.qlIndexFixing(Index1Y,$H2787,TRUE,_xll.ohTrigger(RecalcTrigger,Trigger1Y)),NA())</f>
        <v>7.5815149578241205E-3</v>
      </c>
      <c r="N2787" s="182">
        <f>IFERROR(_xll.qlIndexFixing(ONIndex1M,I2787,TRUE,_xll.ohTrigger(RecalcTrigger,Trigger1M)),NA())</f>
        <v>7.0022526751323255E-3</v>
      </c>
      <c r="O2787" s="44">
        <f>IFERROR(_xll.qlIndexFixing(ONIndex3M,I2787,TRUE,_xll.ohTrigger(RecalcTrigger,Trigger3M)),NA())</f>
        <v>7.2705676530482322E-3</v>
      </c>
      <c r="P2787" s="44">
        <f>IFERROR(_xll.qlIndexFixing(ONIndex6M,I2787,TRUE,_xll.ohTrigger(RecalcTrigger,Trigger6M)),NA())</f>
        <v>7.0995424710318389E-3</v>
      </c>
      <c r="Q2787" s="183">
        <f>IFERROR(_xll.qlIndexFixing(ONIndex1Y,I2787,TRUE,_xll.ohTrigger(RecalcTrigger,Trigger1Y)),NA())</f>
        <v>7.5823163284027828E-3</v>
      </c>
    </row>
    <row r="2788" spans="2:17" x14ac:dyDescent="0.2">
      <c r="B2788" s="39" t="s">
        <v>42</v>
      </c>
      <c r="D2788" s="42">
        <f>_xll.qlCalendarAdvance(Calendar,$D2787,B2788,"f",FALSE)</f>
        <v>59146</v>
      </c>
      <c r="E2788" s="177">
        <f>_xll.qlInterestRateIndexValueDate(IndexON,D2788)</f>
        <v>59146</v>
      </c>
      <c r="F2788" s="193">
        <f>IFERROR(_xll.qlIndexFixing(IndexON,D2788,TRUE,_xll.ohTrigger(RecalcTrigger,TriggerON)),NA())</f>
        <v>7.0537425108874174E-3</v>
      </c>
      <c r="H2788" s="42">
        <f>_xll.qlCalendarAdvance(Calendar,$H2787,B2788,"f",FALSE)</f>
        <v>59146</v>
      </c>
      <c r="I2788" s="177">
        <f>_xll.qlInterestRateIndexValueDate(Index1M,$H2788)</f>
        <v>59148</v>
      </c>
      <c r="J2788" s="182">
        <f>IFERROR(_xll.qlIndexFixing(Index1M,$H2788,TRUE,_xll.ohTrigger(RecalcTrigger,Trigger1M)),NA())</f>
        <v>6.9995047988133385E-3</v>
      </c>
      <c r="K2788" s="44">
        <f>IFERROR(_xll.qlIndexFixing(Index3M,H2788,TRUE,_xll.ohTrigger(RecalcTrigger,Trigger3M)),NA())</f>
        <v>7.2652080468884606E-3</v>
      </c>
      <c r="L2788" s="44">
        <f>IFERROR(_xll.qlIndexFixing(Index6M,$H2788,TRUE,_xll.ohTrigger(RecalcTrigger,Trigger6M)),NA())</f>
        <v>7.0844820913298209E-3</v>
      </c>
      <c r="M2788" s="183">
        <f>IFERROR(_xll.qlIndexFixing(Index1Y,$H2788,TRUE,_xll.ohTrigger(RecalcTrigger,Trigger1Y)),NA())</f>
        <v>7.5806575841955888E-3</v>
      </c>
      <c r="N2788" s="182">
        <f>IFERROR(_xll.qlIndexFixing(ONIndex1M,I2788,TRUE,_xll.ohTrigger(RecalcTrigger,Trigger1M)),NA())</f>
        <v>7.000373396319759E-3</v>
      </c>
      <c r="O2788" s="44">
        <f>IFERROR(_xll.qlIndexFixing(ONIndex3M,I2788,TRUE,_xll.ohTrigger(RecalcTrigger,Trigger3M)),NA())</f>
        <v>7.2686793899023883E-3</v>
      </c>
      <c r="P2788" s="44">
        <f>IFERROR(_xll.qlIndexFixing(ONIndex6M,I2788,TRUE,_xll.ohTrigger(RecalcTrigger,Trigger6M)),NA())</f>
        <v>7.0969936410847367E-3</v>
      </c>
      <c r="Q2788" s="183">
        <f>IFERROR(_xll.qlIndexFixing(ONIndex1Y,I2788,TRUE,_xll.ohTrigger(RecalcTrigger,Trigger1Y)),NA())</f>
        <v>7.5805549980412223E-3</v>
      </c>
    </row>
    <row r="2789" spans="2:17" x14ac:dyDescent="0.2">
      <c r="B2789" s="39" t="s">
        <v>42</v>
      </c>
      <c r="D2789" s="42">
        <f>_xll.qlCalendarAdvance(Calendar,$D2788,B2789,"f",FALSE)</f>
        <v>59153</v>
      </c>
      <c r="E2789" s="177">
        <f>_xll.qlInterestRateIndexValueDate(IndexON,D2789)</f>
        <v>59153</v>
      </c>
      <c r="F2789" s="193">
        <f>IFERROR(_xll.qlIndexFixing(IndexON,D2789,TRUE,_xll.ohTrigger(RecalcTrigger,TriggerON)),NA())</f>
        <v>7.0520276988350616E-3</v>
      </c>
      <c r="H2789" s="42">
        <f>_xll.qlCalendarAdvance(Calendar,$H2788,B2789,"f",FALSE)</f>
        <v>59153</v>
      </c>
      <c r="I2789" s="177">
        <f>_xll.qlInterestRateIndexValueDate(Index1M,$H2789)</f>
        <v>59155</v>
      </c>
      <c r="J2789" s="182">
        <f>IFERROR(_xll.qlIndexFixing(Index1M,$H2789,TRUE,_xll.ohTrigger(RecalcTrigger,Trigger1M)),NA())</f>
        <v>6.9977203269355748E-3</v>
      </c>
      <c r="K2789" s="44">
        <f>IFERROR(_xll.qlIndexFixing(Index3M,H2789,TRUE,_xll.ohTrigger(RecalcTrigger,Trigger3M)),NA())</f>
        <v>7.2635570306660568E-3</v>
      </c>
      <c r="L2789" s="44">
        <f>IFERROR(_xll.qlIndexFixing(Index6M,$H2789,TRUE,_xll.ohTrigger(RecalcTrigger,Trigger6M)),NA())</f>
        <v>7.0827018083749202E-3</v>
      </c>
      <c r="M2789" s="183">
        <f>IFERROR(_xll.qlIndexFixing(Index1Y,$H2789,TRUE,_xll.ohTrigger(RecalcTrigger,Trigger1Y)),NA())</f>
        <v>7.5798367693844003E-3</v>
      </c>
      <c r="N2789" s="182">
        <f>IFERROR(_xll.qlIndexFixing(ONIndex1M,I2789,TRUE,_xll.ohTrigger(RecalcTrigger,Trigger1M)),NA())</f>
        <v>6.9985303302200208E-3</v>
      </c>
      <c r="O2789" s="44">
        <f>IFERROR(_xll.qlIndexFixing(ONIndex3M,I2789,TRUE,_xll.ohTrigger(RecalcTrigger,Trigger3M)),NA())</f>
        <v>7.2668263070951866E-3</v>
      </c>
      <c r="P2789" s="44">
        <f>IFERROR(_xll.qlIndexFixing(ONIndex6M,I2789,TRUE,_xll.ohTrigger(RecalcTrigger,Trigger6M)),NA())</f>
        <v>7.0945020479129539E-3</v>
      </c>
      <c r="Q2789" s="183">
        <f>IFERROR(_xll.qlIndexFixing(ONIndex1Y,I2789,TRUE,_xll.ohTrigger(RecalcTrigger,Trigger1Y)),NA())</f>
        <v>7.5788285695210789E-3</v>
      </c>
    </row>
    <row r="2790" spans="2:17" x14ac:dyDescent="0.2">
      <c r="B2790" s="39" t="s">
        <v>42</v>
      </c>
      <c r="D2790" s="42">
        <f>_xll.qlCalendarAdvance(Calendar,$D2789,B2790,"f",FALSE)</f>
        <v>59160</v>
      </c>
      <c r="E2790" s="177">
        <f>_xll.qlInterestRateIndexValueDate(IndexON,D2790)</f>
        <v>59160</v>
      </c>
      <c r="F2790" s="193">
        <f>IFERROR(_xll.qlIndexFixing(IndexON,D2790,TRUE,_xll.ohTrigger(RecalcTrigger,TriggerON)),NA())</f>
        <v>7.0503487707185286E-3</v>
      </c>
      <c r="H2790" s="42">
        <f>_xll.qlCalendarAdvance(Calendar,$H2789,B2790,"f",FALSE)</f>
        <v>59160</v>
      </c>
      <c r="I2790" s="177">
        <f>_xll.qlInterestRateIndexValueDate(Index1M,$H2790)</f>
        <v>59162</v>
      </c>
      <c r="J2790" s="182">
        <f>IFERROR(_xll.qlIndexFixing(Index1M,$H2790,TRUE,_xll.ohTrigger(RecalcTrigger,Trigger1M)),NA())</f>
        <v>6.9959722435450344E-3</v>
      </c>
      <c r="K2790" s="44">
        <f>IFERROR(_xll.qlIndexFixing(Index3M,H2790,TRUE,_xll.ohTrigger(RecalcTrigger,Trigger3M)),NA())</f>
        <v>7.2619416386618951E-3</v>
      </c>
      <c r="L2790" s="44">
        <f>IFERROR(_xll.qlIndexFixing(Index6M,$H2790,TRUE,_xll.ohTrigger(RecalcTrigger,Trigger6M)),NA())</f>
        <v>7.0809802202373767E-3</v>
      </c>
      <c r="M2790" s="183">
        <f>IFERROR(_xll.qlIndexFixing(Index1Y,$H2790,TRUE,_xll.ohTrigger(RecalcTrigger,Trigger1Y)),NA())</f>
        <v>7.5790525679086986E-3</v>
      </c>
      <c r="N2790" s="182">
        <f>IFERROR(_xll.qlIndexFixing(ONIndex1M,I2790,TRUE,_xll.ohTrigger(RecalcTrigger,Trigger1M)),NA())</f>
        <v>6.9964683855250343E-3</v>
      </c>
      <c r="O2790" s="44">
        <f>IFERROR(_xll.qlIndexFixing(ONIndex3M,I2790,TRUE,_xll.ohTrigger(RecalcTrigger,Trigger3M)),NA())</f>
        <v>7.264751648170531E-3</v>
      </c>
      <c r="P2790" s="44">
        <f>IFERROR(_xll.qlIndexFixing(ONIndex6M,I2790,TRUE,_xll.ohTrigger(RecalcTrigger,Trigger6M)),NA())</f>
        <v>7.0917247188262422E-3</v>
      </c>
      <c r="Q2790" s="183">
        <f>IFERROR(_xll.qlIndexFixing(ONIndex1Y,I2790,TRUE,_xll.ohTrigger(RecalcTrigger,Trigger1Y)),NA())</f>
        <v>7.5768983150847902E-3</v>
      </c>
    </row>
    <row r="2791" spans="2:17" x14ac:dyDescent="0.2">
      <c r="B2791" s="39" t="s">
        <v>42</v>
      </c>
      <c r="D2791" s="42">
        <f>_xll.qlCalendarAdvance(Calendar,$D2790,B2791,"f",FALSE)</f>
        <v>59167</v>
      </c>
      <c r="E2791" s="177">
        <f>_xll.qlInterestRateIndexValueDate(IndexON,D2791)</f>
        <v>59167</v>
      </c>
      <c r="F2791" s="193">
        <f>IFERROR(_xll.qlIndexFixing(IndexON,D2791,TRUE,_xll.ohTrigger(RecalcTrigger,TriggerON)),NA())</f>
        <v>7.0487057838519718E-3</v>
      </c>
      <c r="H2791" s="42">
        <f>_xll.qlCalendarAdvance(Calendar,$H2790,B2791,"f",FALSE)</f>
        <v>59167</v>
      </c>
      <c r="I2791" s="177">
        <f>_xll.qlInterestRateIndexValueDate(Index1M,$H2791)</f>
        <v>59169</v>
      </c>
      <c r="J2791" s="182">
        <f>IFERROR(_xll.qlIndexFixing(Index1M,$H2791,TRUE,_xll.ohTrigger(RecalcTrigger,Trigger1M)),NA())</f>
        <v>6.9942606068176816E-3</v>
      </c>
      <c r="K2791" s="44">
        <f>IFERROR(_xll.qlIndexFixing(Index3M,H2791,TRUE,_xll.ohTrigger(RecalcTrigger,Trigger3M)),NA())</f>
        <v>7.2603619268116759E-3</v>
      </c>
      <c r="L2791" s="44">
        <f>IFERROR(_xll.qlIndexFixing(Index6M,$H2791,TRUE,_xll.ohTrigger(RecalcTrigger,Trigger6M)),NA())</f>
        <v>7.079317420540323E-3</v>
      </c>
      <c r="M2791" s="183">
        <f>IFERROR(_xll.qlIndexFixing(Index1Y,$H2791,TRUE,_xll.ohTrigger(RecalcTrigger,Trigger1Y)),NA())</f>
        <v>7.5783050342901311E-3</v>
      </c>
      <c r="N2791" s="182">
        <f>IFERROR(_xll.qlIndexFixing(ONIndex1M,I2791,TRUE,_xll.ohTrigger(RecalcTrigger,Trigger1M)),NA())</f>
        <v>6.9949530685331496E-3</v>
      </c>
      <c r="O2791" s="44">
        <f>IFERROR(_xll.qlIndexFixing(ONIndex3M,I2791,TRUE,_xll.ohTrigger(RecalcTrigger,Trigger3M)),NA())</f>
        <v>7.2632259067972882E-3</v>
      </c>
      <c r="P2791" s="44">
        <f>IFERROR(_xll.qlIndexFixing(ONIndex6M,I2791,TRUE,_xll.ohTrigger(RecalcTrigger,Trigger6M)),NA())</f>
        <v>7.0896909461559687E-3</v>
      </c>
      <c r="Q2791" s="183">
        <f>IFERROR(_xll.qlIndexFixing(ONIndex1Y,I2791,TRUE,_xll.ohTrigger(RecalcTrigger,Trigger1Y)),NA())</f>
        <v>7.5754806353511839E-3</v>
      </c>
    </row>
    <row r="2792" spans="2:17" x14ac:dyDescent="0.2">
      <c r="B2792" s="39" t="s">
        <v>42</v>
      </c>
      <c r="D2792" s="42">
        <f>_xll.qlCalendarAdvance(Calendar,$D2791,B2792,"f",FALSE)</f>
        <v>59174</v>
      </c>
      <c r="E2792" s="177">
        <f>_xll.qlInterestRateIndexValueDate(IndexON,D2792)</f>
        <v>59174</v>
      </c>
      <c r="F2792" s="193">
        <f>IFERROR(_xll.qlIndexFixing(IndexON,D2792,TRUE,_xll.ohTrigger(RecalcTrigger,TriggerON)),NA())</f>
        <v>7.0470987955495445E-3</v>
      </c>
      <c r="H2792" s="42">
        <f>_xll.qlCalendarAdvance(Calendar,$H2791,B2792,"f",FALSE)</f>
        <v>59174</v>
      </c>
      <c r="I2792" s="177">
        <f>_xll.qlInterestRateIndexValueDate(Index1M,$H2792)</f>
        <v>59176</v>
      </c>
      <c r="J2792" s="182">
        <f>IFERROR(_xll.qlIndexFixing(Index1M,$H2792,TRUE,_xll.ohTrigger(RecalcTrigger,Trigger1M)),NA())</f>
        <v>6.9925854749144922E-3</v>
      </c>
      <c r="K2792" s="44">
        <f>IFERROR(_xll.qlIndexFixing(Index3M,H2792,TRUE,_xll.ohTrigger(RecalcTrigger,Trigger3M)),NA())</f>
        <v>7.258817951057317E-3</v>
      </c>
      <c r="L2792" s="44">
        <f>IFERROR(_xll.qlIndexFixing(Index6M,$H2792,TRUE,_xll.ohTrigger(RecalcTrigger,Trigger6M)),NA())</f>
        <v>7.0777384183544293E-3</v>
      </c>
      <c r="M2792" s="183">
        <f>IFERROR(_xll.qlIndexFixing(Index1Y,$H2792,TRUE,_xll.ohTrigger(RecalcTrigger,Trigger1Y)),NA())</f>
        <v>7.5775942230540683E-3</v>
      </c>
      <c r="N2792" s="182">
        <f>IFERROR(_xll.qlIndexFixing(ONIndex1M,I2792,TRUE,_xll.ohTrigger(RecalcTrigger,Trigger1M)),NA())</f>
        <v>6.9932189892529806E-3</v>
      </c>
      <c r="O2792" s="44">
        <f>IFERROR(_xll.qlIndexFixing(ONIndex3M,I2792,TRUE,_xll.ohTrigger(RecalcTrigger,Trigger3M)),NA())</f>
        <v>7.2614787009772641E-3</v>
      </c>
      <c r="P2792" s="44">
        <f>IFERROR(_xll.qlIndexFixing(ONIndex6M,I2792,TRUE,_xll.ohTrigger(RecalcTrigger,Trigger6M)),NA())</f>
        <v>7.0873716243013973E-3</v>
      </c>
      <c r="Q2792" s="183">
        <f>IFERROR(_xll.qlIndexFixing(ONIndex1Y,I2792,TRUE,_xll.ohTrigger(RecalcTrigger,Trigger1Y)),NA())</f>
        <v>7.5738592380947267E-3</v>
      </c>
    </row>
    <row r="2793" spans="2:17" x14ac:dyDescent="0.2">
      <c r="B2793" s="39" t="s">
        <v>42</v>
      </c>
      <c r="D2793" s="42">
        <f>_xll.qlCalendarAdvance(Calendar,$D2792,B2793,"f",FALSE)</f>
        <v>59181</v>
      </c>
      <c r="E2793" s="177">
        <f>_xll.qlInterestRateIndexValueDate(IndexON,D2793)</f>
        <v>59181</v>
      </c>
      <c r="F2793" s="193">
        <f>IFERROR(_xll.qlIndexFixing(IndexON,D2793,TRUE,_xll.ohTrigger(RecalcTrigger,TriggerON)),NA())</f>
        <v>7.0455278630454643E-3</v>
      </c>
      <c r="H2793" s="42">
        <f>_xll.qlCalendarAdvance(Calendar,$H2792,B2793,"f",FALSE)</f>
        <v>59181</v>
      </c>
      <c r="I2793" s="177">
        <f>_xll.qlInterestRateIndexValueDate(Index1M,$H2793)</f>
        <v>59183</v>
      </c>
      <c r="J2793" s="182">
        <f>IFERROR(_xll.qlIndexFixing(Index1M,$H2793,TRUE,_xll.ohTrigger(RecalcTrigger,Trigger1M)),NA())</f>
        <v>6.9909469060039364E-3</v>
      </c>
      <c r="K2793" s="44">
        <f>IFERROR(_xll.qlIndexFixing(Index3M,H2793,TRUE,_xll.ohTrigger(RecalcTrigger,Trigger3M)),NA())</f>
        <v>7.2573097673336306E-3</v>
      </c>
      <c r="L2793" s="44">
        <f>IFERROR(_xll.qlIndexFixing(Index6M,$H2793,TRUE,_xll.ohTrigger(RecalcTrigger,Trigger6M)),NA())</f>
        <v>7.0761892622378929E-3</v>
      </c>
      <c r="M2793" s="183">
        <f>IFERROR(_xll.qlIndexFixing(Index1Y,$H2793,TRUE,_xll.ohTrigger(RecalcTrigger,Trigger1Y)),NA())</f>
        <v>7.576920188730042E-3</v>
      </c>
      <c r="N2793" s="182">
        <f>IFERROR(_xll.qlIndexFixing(ONIndex1M,I2793,TRUE,_xll.ohTrigger(RecalcTrigger,Trigger1M)),NA())</f>
        <v>6.991521355139696E-3</v>
      </c>
      <c r="O2793" s="44">
        <f>IFERROR(_xll.qlIndexFixing(ONIndex3M,I2793,TRUE,_xll.ohTrigger(RecalcTrigger,Trigger3M)),NA())</f>
        <v>7.2597668990770359E-3</v>
      </c>
      <c r="P2793" s="44">
        <f>IFERROR(_xll.qlIndexFixing(ONIndex6M,I2793,TRUE,_xll.ohTrigger(RecalcTrigger,Trigger6M)),NA())</f>
        <v>7.0851099133228956E-3</v>
      </c>
      <c r="Q2793" s="183">
        <f>IFERROR(_xll.qlIndexFixing(ONIndex1Y,I2793,TRUE,_xll.ohTrigger(RecalcTrigger,Trigger1Y)),NA())</f>
        <v>7.5722729594662752E-3</v>
      </c>
    </row>
    <row r="2794" spans="2:17" x14ac:dyDescent="0.2">
      <c r="B2794" s="39" t="s">
        <v>42</v>
      </c>
      <c r="D2794" s="42">
        <f>_xll.qlCalendarAdvance(Calendar,$D2793,B2794,"f",FALSE)</f>
        <v>59188</v>
      </c>
      <c r="E2794" s="177">
        <f>_xll.qlInterestRateIndexValueDate(IndexON,D2794)</f>
        <v>59188</v>
      </c>
      <c r="F2794" s="193">
        <f>IFERROR(_xll.qlIndexFixing(IndexON,D2794,TRUE,_xll.ohTrigger(RecalcTrigger,TriggerON)),NA())</f>
        <v>7.0439930436538845E-3</v>
      </c>
      <c r="H2794" s="42">
        <f>_xll.qlCalendarAdvance(Calendar,$H2793,B2794,"f",FALSE)</f>
        <v>59188</v>
      </c>
      <c r="I2794" s="177">
        <f>_xll.qlInterestRateIndexValueDate(Index1M,$H2794)</f>
        <v>59190</v>
      </c>
      <c r="J2794" s="182">
        <f>IFERROR(_xll.qlIndexFixing(Index1M,$H2794,TRUE,_xll.ohTrigger(RecalcTrigger,Trigger1M)),NA())</f>
        <v>6.9893449582544842E-3</v>
      </c>
      <c r="K2794" s="44">
        <f>IFERROR(_xll.qlIndexFixing(Index3M,H2794,TRUE,_xll.ohTrigger(RecalcTrigger,Trigger3M)),NA())</f>
        <v>7.255837431578982E-3</v>
      </c>
      <c r="L2794" s="44">
        <f>IFERROR(_xll.qlIndexFixing(Index6M,$H2794,TRUE,_xll.ohTrigger(RecalcTrigger,Trigger6M)),NA())</f>
        <v>7.0746991676050161E-3</v>
      </c>
      <c r="M2794" s="183">
        <f>IFERROR(_xll.qlIndexFixing(Index1Y,$H2794,TRUE,_xll.ohTrigger(RecalcTrigger,Trigger1Y)),NA())</f>
        <v>7.5762829858513061E-3</v>
      </c>
      <c r="N2794" s="182">
        <f>IFERROR(_xll.qlIndexFixing(ONIndex1M,I2794,TRUE,_xll.ohTrigger(RecalcTrigger,Trigger1M)),NA())</f>
        <v>6.9898602243867458E-3</v>
      </c>
      <c r="O2794" s="44">
        <f>IFERROR(_xll.qlIndexFixing(ONIndex3M,I2794,TRUE,_xll.ohTrigger(RecalcTrigger,Trigger3M)),NA())</f>
        <v>7.2580905572916521E-3</v>
      </c>
      <c r="P2794" s="44">
        <f>IFERROR(_xll.qlIndexFixing(ONIndex6M,I2794,TRUE,_xll.ohTrigger(RecalcTrigger,Trigger6M)),NA())</f>
        <v>7.082905906425907E-3</v>
      </c>
      <c r="Q2794" s="183">
        <f>IFERROR(_xll.qlIndexFixing(ONIndex1Y,I2794,TRUE,_xll.ohTrigger(RecalcTrigger,Trigger1Y)),NA())</f>
        <v>7.5707218538223486E-3</v>
      </c>
    </row>
    <row r="2795" spans="2:17" x14ac:dyDescent="0.2">
      <c r="B2795" s="39" t="s">
        <v>42</v>
      </c>
      <c r="D2795" s="42">
        <f>_xll.qlCalendarAdvance(Calendar,$D2794,B2795,"f",FALSE)</f>
        <v>59195</v>
      </c>
      <c r="E2795" s="177">
        <f>_xll.qlInterestRateIndexValueDate(IndexON,D2795)</f>
        <v>59195</v>
      </c>
      <c r="F2795" s="193">
        <f>IFERROR(_xll.qlIndexFixing(IndexON,D2795,TRUE,_xll.ohTrigger(RecalcTrigger,TriggerON)),NA())</f>
        <v>7.0424943948488306E-3</v>
      </c>
      <c r="H2795" s="42">
        <f>_xll.qlCalendarAdvance(Calendar,$H2794,B2795,"f",FALSE)</f>
        <v>59195</v>
      </c>
      <c r="I2795" s="177">
        <f>_xll.qlInterestRateIndexValueDate(Index1M,$H2795)</f>
        <v>59197</v>
      </c>
      <c r="J2795" s="182">
        <f>IFERROR(_xll.qlIndexFixing(Index1M,$H2795,TRUE,_xll.ohTrigger(RecalcTrigger,Trigger1M)),NA())</f>
        <v>6.9877796898371036E-3</v>
      </c>
      <c r="K2795" s="44">
        <f>IFERROR(_xll.qlIndexFixing(Index3M,H2795,TRUE,_xll.ohTrigger(RecalcTrigger,Trigger3M)),NA())</f>
        <v>7.2544009997344006E-3</v>
      </c>
      <c r="L2795" s="44">
        <f>IFERROR(_xll.qlIndexFixing(Index6M,$H2795,TRUE,_xll.ohTrigger(RecalcTrigger,Trigger6M)),NA())</f>
        <v>7.0732682280966958E-3</v>
      </c>
      <c r="M2795" s="183">
        <f>IFERROR(_xll.qlIndexFixing(Index1Y,$H2795,TRUE,_xll.ohTrigger(RecalcTrigger,Trigger1Y)),NA())</f>
        <v>7.5756826689552768E-3</v>
      </c>
      <c r="N2795" s="182">
        <f>IFERROR(_xll.qlIndexFixing(ONIndex1M,I2795,TRUE,_xll.ohTrigger(RecalcTrigger,Trigger1M)),NA())</f>
        <v>6.9882356551875802E-3</v>
      </c>
      <c r="O2795" s="44">
        <f>IFERROR(_xll.qlIndexFixing(ONIndex3M,I2795,TRUE,_xll.ohTrigger(RecalcTrigger,Trigger3M)),NA())</f>
        <v>7.2564497310967369E-3</v>
      </c>
      <c r="P2795" s="44">
        <f>IFERROR(_xll.qlIndexFixing(ONIndex6M,I2795,TRUE,_xll.ohTrigger(RecalcTrigger,Trigger6M)),NA())</f>
        <v>7.0807596969757469E-3</v>
      </c>
      <c r="Q2795" s="183">
        <f>IFERROR(_xll.qlIndexFixing(ONIndex1Y,I2795,TRUE,_xll.ohTrigger(RecalcTrigger,Trigger1Y)),NA())</f>
        <v>7.5692059754395302E-3</v>
      </c>
    </row>
    <row r="2796" spans="2:17" x14ac:dyDescent="0.2">
      <c r="B2796" s="39" t="s">
        <v>42</v>
      </c>
      <c r="D2796" s="42">
        <f>_xll.qlCalendarAdvance(Calendar,$D2795,B2796,"f",FALSE)</f>
        <v>59202</v>
      </c>
      <c r="E2796" s="177">
        <f>_xll.qlInterestRateIndexValueDate(IndexON,D2796)</f>
        <v>59202</v>
      </c>
      <c r="F2796" s="193">
        <f>IFERROR(_xll.qlIndexFixing(IndexON,D2796,TRUE,_xll.ohTrigger(RecalcTrigger,TriggerON)),NA())</f>
        <v>7.0410319735447757E-3</v>
      </c>
      <c r="H2796" s="42">
        <f>_xll.qlCalendarAdvance(Calendar,$H2795,B2796,"f",FALSE)</f>
        <v>59202</v>
      </c>
      <c r="I2796" s="177">
        <f>_xll.qlInterestRateIndexValueDate(Index1M,$H2796)</f>
        <v>59204</v>
      </c>
      <c r="J2796" s="182">
        <f>IFERROR(_xll.qlIndexFixing(Index1M,$H2796,TRUE,_xll.ohTrigger(RecalcTrigger,Trigger1M)),NA())</f>
        <v>6.9864055002257152E-3</v>
      </c>
      <c r="K2796" s="44">
        <f>IFERROR(_xll.qlIndexFixing(Index3M,H2796,TRUE,_xll.ohTrigger(RecalcTrigger,Trigger3M)),NA())</f>
        <v>7.2530208652187645E-3</v>
      </c>
      <c r="L2796" s="44">
        <f>IFERROR(_xll.qlIndexFixing(Index6M,$H2796,TRUE,_xll.ohTrigger(RecalcTrigger,Trigger6M)),NA())</f>
        <v>7.0718965373582424E-3</v>
      </c>
      <c r="M2796" s="183">
        <f>IFERROR(_xll.qlIndexFixing(Index1Y,$H2796,TRUE,_xll.ohTrigger(RecalcTrigger,Trigger1Y)),NA())</f>
        <v>7.5751192925833126E-3</v>
      </c>
      <c r="N2796" s="182">
        <f>IFERROR(_xll.qlIndexFixing(ONIndex1M,I2796,TRUE,_xll.ohTrigger(RecalcTrigger,Trigger1M)),NA())</f>
        <v>6.986647705575777E-3</v>
      </c>
      <c r="O2796" s="44">
        <f>IFERROR(_xll.qlIndexFixing(ONIndex3M,I2796,TRUE,_xll.ohTrigger(RecalcTrigger,Trigger3M)),NA())</f>
        <v>7.2548444766873388E-3</v>
      </c>
      <c r="P2796" s="44">
        <f>IFERROR(_xll.qlIndexFixing(ONIndex6M,I2796,TRUE,_xll.ohTrigger(RecalcTrigger,Trigger6M)),NA())</f>
        <v>7.078671378497603E-3</v>
      </c>
      <c r="Q2796" s="183">
        <f>IFERROR(_xll.qlIndexFixing(ONIndex1Y,I2796,TRUE,_xll.ohTrigger(RecalcTrigger,Trigger1Y)),NA())</f>
        <v>7.567725378274659E-3</v>
      </c>
    </row>
    <row r="2797" spans="2:17" x14ac:dyDescent="0.2">
      <c r="B2797" s="39" t="s">
        <v>42</v>
      </c>
      <c r="D2797" s="42">
        <f>_xll.qlCalendarAdvance(Calendar,$D2796,B2797,"f",FALSE)</f>
        <v>59209</v>
      </c>
      <c r="E2797" s="177">
        <f>_xll.qlInterestRateIndexValueDate(IndexON,D2797)</f>
        <v>59209</v>
      </c>
      <c r="F2797" s="193">
        <f>IFERROR(_xll.qlIndexFixing(IndexON,D2797,TRUE,_xll.ohTrigger(RecalcTrigger,TriggerON)),NA())</f>
        <v>7.0396058373756176E-3</v>
      </c>
      <c r="H2797" s="42">
        <f>_xll.qlCalendarAdvance(Calendar,$H2796,B2797,"f",FALSE)</f>
        <v>59209</v>
      </c>
      <c r="I2797" s="177">
        <f>_xll.qlInterestRateIndexValueDate(Index1M,$H2797)</f>
        <v>59211</v>
      </c>
      <c r="J2797" s="182">
        <f>IFERROR(_xll.qlIndexFixing(Index1M,$H2797,TRUE,_xll.ohTrigger(RecalcTrigger,Trigger1M)),NA())</f>
        <v>6.984903350686673E-3</v>
      </c>
      <c r="K2797" s="44">
        <f>IFERROR(_xll.qlIndexFixing(Index3M,H2797,TRUE,_xll.ohTrigger(RecalcTrigger,Trigger3M)),NA())</f>
        <v>7.2516538535993573E-3</v>
      </c>
      <c r="L2797" s="44">
        <f>IFERROR(_xll.qlIndexFixing(Index6M,$H2797,TRUE,_xll.ohTrigger(RecalcTrigger,Trigger6M)),NA())</f>
        <v>7.0705841890424783E-3</v>
      </c>
      <c r="M2797" s="183">
        <f>IFERROR(_xll.qlIndexFixing(Index1Y,$H2797,TRUE,_xll.ohTrigger(RecalcTrigger,Trigger1Y)),NA())</f>
        <v>7.5745929112804927E-3</v>
      </c>
      <c r="N2797" s="182">
        <f>IFERROR(_xll.qlIndexFixing(ONIndex1M,I2797,TRUE,_xll.ohTrigger(RecalcTrigger,Trigger1M)),NA())</f>
        <v>6.9850964339046584E-3</v>
      </c>
      <c r="O2797" s="44">
        <f>IFERROR(_xll.qlIndexFixing(ONIndex3M,I2797,TRUE,_xll.ohTrigger(RecalcTrigger,Trigger3M)),NA())</f>
        <v>7.2532748499387623E-3</v>
      </c>
      <c r="P2797" s="44">
        <f>IFERROR(_xll.qlIndexFixing(ONIndex6M,I2797,TRUE,_xll.ohTrigger(RecalcTrigger,Trigger6M)),NA())</f>
        <v>7.0766410445965988E-3</v>
      </c>
      <c r="Q2797" s="183">
        <f>IFERROR(_xll.qlIndexFixing(ONIndex1Y,I2797,TRUE,_xll.ohTrigger(RecalcTrigger,Trigger1Y)),NA())</f>
        <v>7.5662801166842542E-3</v>
      </c>
    </row>
    <row r="2798" spans="2:17" x14ac:dyDescent="0.2">
      <c r="B2798" s="39" t="s">
        <v>42</v>
      </c>
      <c r="D2798" s="42">
        <f>_xll.qlCalendarAdvance(Calendar,$D2797,B2798,"f",FALSE)</f>
        <v>59216</v>
      </c>
      <c r="E2798" s="177">
        <f>_xll.qlInterestRateIndexValueDate(IndexON,D2798)</f>
        <v>59216</v>
      </c>
      <c r="F2798" s="193">
        <f>IFERROR(_xll.qlIndexFixing(IndexON,D2798,TRUE,_xll.ohTrigger(RecalcTrigger,TriggerON)),NA())</f>
        <v>7.0382160434157015E-3</v>
      </c>
      <c r="H2798" s="42">
        <f>_xll.qlCalendarAdvance(Calendar,$H2797,B2798,"f",FALSE)</f>
        <v>59216</v>
      </c>
      <c r="I2798" s="177">
        <f>_xll.qlInterestRateIndexValueDate(Index1M,$H2798)</f>
        <v>59218</v>
      </c>
      <c r="J2798" s="182">
        <f>IFERROR(_xll.qlIndexFixing(Index1M,$H2798,TRUE,_xll.ohTrigger(RecalcTrigger,Trigger1M)),NA())</f>
        <v>6.9834380354832117E-3</v>
      </c>
      <c r="K2798" s="44">
        <f>IFERROR(_xll.qlIndexFixing(Index3M,H2798,TRUE,_xll.ohTrigger(RecalcTrigger,Trigger3M)),NA())</f>
        <v>7.2503229089855119E-3</v>
      </c>
      <c r="L2798" s="44">
        <f>IFERROR(_xll.qlIndexFixing(Index6M,$H2798,TRUE,_xll.ohTrigger(RecalcTrigger,Trigger6M)),NA())</f>
        <v>7.0693312768039893E-3</v>
      </c>
      <c r="M2798" s="183">
        <f>IFERROR(_xll.qlIndexFixing(Index1Y,$H2798,TRUE,_xll.ohTrigger(RecalcTrigger,Trigger1Y)),NA())</f>
        <v>7.5741035795967174E-3</v>
      </c>
      <c r="N2798" s="182">
        <f>IFERROR(_xll.qlIndexFixing(ONIndex1M,I2798,TRUE,_xll.ohTrigger(RecalcTrigger,Trigger1M)),NA())</f>
        <v>6.9835818981278663E-3</v>
      </c>
      <c r="O2798" s="44">
        <f>IFERROR(_xll.qlIndexFixing(ONIndex3M,I2798,TRUE,_xll.ohTrigger(RecalcTrigger,Trigger3M)),NA())</f>
        <v>7.2517409064865035E-3</v>
      </c>
      <c r="P2798" s="44">
        <f>IFERROR(_xll.qlIndexFixing(ONIndex6M,I2798,TRUE,_xll.ohTrigger(RecalcTrigger,Trigger6M)),NA())</f>
        <v>7.0746687883982418E-3</v>
      </c>
      <c r="Q2798" s="183">
        <f>IFERROR(_xll.qlIndexFixing(ONIndex1Y,I2798,TRUE,_xll.ohTrigger(RecalcTrigger,Trigger1Y)),NA())</f>
        <v>7.564870244864963E-3</v>
      </c>
    </row>
    <row r="2799" spans="2:17" x14ac:dyDescent="0.2">
      <c r="B2799" s="39" t="s">
        <v>42</v>
      </c>
      <c r="D2799" s="42">
        <f>_xll.qlCalendarAdvance(Calendar,$D2798,B2799,"f",FALSE)</f>
        <v>59223</v>
      </c>
      <c r="E2799" s="177">
        <f>_xll.qlInterestRateIndexValueDate(IndexON,D2799)</f>
        <v>59223</v>
      </c>
      <c r="F2799" s="193">
        <f>IFERROR(_xll.qlIndexFixing(IndexON,D2799,TRUE,_xll.ohTrigger(RecalcTrigger,TriggerON)),NA())</f>
        <v>7.0368626490591168E-3</v>
      </c>
      <c r="H2799" s="42">
        <f>_xll.qlCalendarAdvance(Calendar,$H2798,B2799,"f",FALSE)</f>
        <v>59223</v>
      </c>
      <c r="I2799" s="177">
        <f>_xll.qlInterestRateIndexValueDate(Index1M,$H2799)</f>
        <v>59225</v>
      </c>
      <c r="J2799" s="182">
        <f>IFERROR(_xll.qlIndexFixing(Index1M,$H2799,TRUE,_xll.ohTrigger(RecalcTrigger,Trigger1M)),NA())</f>
        <v>6.9820096127802345E-3</v>
      </c>
      <c r="K2799" s="44">
        <f>IFERROR(_xll.qlIndexFixing(Index3M,H2799,TRUE,_xll.ohTrigger(RecalcTrigger,Trigger3M)),NA())</f>
        <v>7.2490280873216901E-3</v>
      </c>
      <c r="L2799" s="44">
        <f>IFERROR(_xll.qlIndexFixing(Index6M,$H2799,TRUE,_xll.ohTrigger(RecalcTrigger,Trigger6M)),NA())</f>
        <v>7.0681378943053125E-3</v>
      </c>
      <c r="M2799" s="183">
        <f>IFERROR(_xll.qlIndexFixing(Index1Y,$H2799,TRUE,_xll.ohTrigger(RecalcTrigger,Trigger1Y)),NA())</f>
        <v>7.5736513520847318E-3</v>
      </c>
      <c r="N2799" s="182">
        <f>IFERROR(_xll.qlIndexFixing(ONIndex1M,I2799,TRUE,_xll.ohTrigger(RecalcTrigger,Trigger1M)),NA())</f>
        <v>6.982104156598723E-3</v>
      </c>
      <c r="O2799" s="44">
        <f>IFERROR(_xll.qlIndexFixing(ONIndex3M,I2799,TRUE,_xll.ohTrigger(RecalcTrigger,Trigger3M)),NA())</f>
        <v>7.250242702445675E-3</v>
      </c>
      <c r="P2799" s="44">
        <f>IFERROR(_xll.qlIndexFixing(ONIndex6M,I2799,TRUE,_xll.ohTrigger(RecalcTrigger,Trigger6M)),NA())</f>
        <v>7.0727547036675276E-3</v>
      </c>
      <c r="Q2799" s="183">
        <f>IFERROR(_xll.qlIndexFixing(ONIndex1Y,I2799,TRUE,_xll.ohTrigger(RecalcTrigger,Trigger1Y)),NA())</f>
        <v>7.5634958167736244E-3</v>
      </c>
    </row>
    <row r="2800" spans="2:17" x14ac:dyDescent="0.2">
      <c r="B2800" s="39" t="s">
        <v>42</v>
      </c>
      <c r="D2800" s="42">
        <f>_xll.qlCalendarAdvance(Calendar,$D2799,B2800,"f",FALSE)</f>
        <v>59230</v>
      </c>
      <c r="E2800" s="177">
        <f>_xll.qlInterestRateIndexValueDate(IndexON,D2800)</f>
        <v>59230</v>
      </c>
      <c r="F2800" s="193">
        <f>IFERROR(_xll.qlIndexFixing(IndexON,D2800,TRUE,_xll.ohTrigger(RecalcTrigger,TriggerON)),NA())</f>
        <v>7.035545711460145E-3</v>
      </c>
      <c r="H2800" s="42">
        <f>_xll.qlCalendarAdvance(Calendar,$H2799,B2800,"f",FALSE)</f>
        <v>59230</v>
      </c>
      <c r="I2800" s="177">
        <f>_xll.qlInterestRateIndexValueDate(Index1M,$H2800)</f>
        <v>59232</v>
      </c>
      <c r="J2800" s="182">
        <f>IFERROR(_xll.qlIndexFixing(Index1M,$H2800,TRUE,_xll.ohTrigger(RecalcTrigger,Trigger1M)),NA())</f>
        <v>6.9805055736302246E-3</v>
      </c>
      <c r="K2800" s="44">
        <f>IFERROR(_xll.qlIndexFixing(Index3M,H2800,TRUE,_xll.ohTrigger(RecalcTrigger,Trigger3M)),NA())</f>
        <v>7.2477399184299887E-3</v>
      </c>
      <c r="L2800" s="44">
        <f>IFERROR(_xll.qlIndexFixing(Index6M,$H2800,TRUE,_xll.ohTrigger(RecalcTrigger,Trigger6M)),NA())</f>
        <v>7.0670533163074535E-3</v>
      </c>
      <c r="M2800" s="183">
        <f>IFERROR(_xll.qlIndexFixing(Index1Y,$H2800,TRUE,_xll.ohTrigger(RecalcTrigger,Trigger1Y)),NA())</f>
        <v>7.5732362833016613E-3</v>
      </c>
      <c r="N2800" s="182">
        <f>IFERROR(_xll.qlIndexFixing(ONIndex1M,I2800,TRUE,_xll.ohTrigger(RecalcTrigger,Trigger1M)),NA())</f>
        <v>6.9806632671909341E-3</v>
      </c>
      <c r="O2800" s="44">
        <f>IFERROR(_xll.qlIndexFixing(ONIndex3M,I2800,TRUE,_xll.ohTrigger(RecalcTrigger,Trigger3M)),NA())</f>
        <v>7.2487802936116452E-3</v>
      </c>
      <c r="P2800" s="44">
        <f>IFERROR(_xll.qlIndexFixing(ONIndex6M,I2800,TRUE,_xll.ohTrigger(RecalcTrigger,Trigger6M)),NA())</f>
        <v>7.0708988836098996E-3</v>
      </c>
      <c r="Q2800" s="183">
        <f>IFERROR(_xll.qlIndexFixing(ONIndex1Y,I2800,TRUE,_xll.ohTrigger(RecalcTrigger,Trigger1Y)),NA())</f>
        <v>7.5621568869266298E-3</v>
      </c>
    </row>
    <row r="2801" spans="2:17" x14ac:dyDescent="0.2">
      <c r="B2801" s="39" t="s">
        <v>42</v>
      </c>
      <c r="D2801" s="42">
        <f>_xll.qlCalendarAdvance(Calendar,$D2800,B2801,"f",FALSE)</f>
        <v>59237</v>
      </c>
      <c r="E2801" s="177">
        <f>_xll.qlInterestRateIndexValueDate(IndexON,D2801)</f>
        <v>59237</v>
      </c>
      <c r="F2801" s="193">
        <f>IFERROR(_xll.qlIndexFixing(IndexON,D2801,TRUE,_xll.ohTrigger(RecalcTrigger,TriggerON)),NA())</f>
        <v>7.0342652880928114E-3</v>
      </c>
      <c r="H2801" s="42">
        <f>_xll.qlCalendarAdvance(Calendar,$H2800,B2801,"f",FALSE)</f>
        <v>59237</v>
      </c>
      <c r="I2801" s="177">
        <f>_xll.qlInterestRateIndexValueDate(Index1M,$H2801)</f>
        <v>59239</v>
      </c>
      <c r="J2801" s="182">
        <f>IFERROR(_xll.qlIndexFixing(Index1M,$H2801,TRUE,_xll.ohTrigger(RecalcTrigger,Trigger1M)),NA())</f>
        <v>6.9791616027506387E-3</v>
      </c>
      <c r="K2801" s="44">
        <f>IFERROR(_xll.qlIndexFixing(Index3M,H2801,TRUE,_xll.ohTrigger(RecalcTrigger,Trigger3M)),NA())</f>
        <v>7.2465252349335936E-3</v>
      </c>
      <c r="L2801" s="44">
        <f>IFERROR(_xll.qlIndexFixing(Index6M,$H2801,TRUE,_xll.ohTrigger(RecalcTrigger,Trigger6M)),NA())</f>
        <v>7.0660006676712388E-3</v>
      </c>
      <c r="M2801" s="183">
        <f>IFERROR(_xll.qlIndexFixing(Index1Y,$H2801,TRUE,_xll.ohTrigger(RecalcTrigger,Trigger1Y)),NA())</f>
        <v>7.5728584278103271E-3</v>
      </c>
      <c r="N2801" s="182">
        <f>IFERROR(_xll.qlIndexFixing(ONIndex1M,I2801,TRUE,_xll.ohTrigger(RecalcTrigger,Trigger1M)),NA())</f>
        <v>6.979259288337758E-3</v>
      </c>
      <c r="O2801" s="44">
        <f>IFERROR(_xll.qlIndexFixing(ONIndex3M,I2801,TRUE,_xll.ohTrigger(RecalcTrigger,Trigger3M)),NA())</f>
        <v>7.2473537357797824E-3</v>
      </c>
      <c r="P2801" s="44">
        <f>IFERROR(_xll.qlIndexFixing(ONIndex6M,I2801,TRUE,_xll.ohTrigger(RecalcTrigger,Trigger6M)),NA())</f>
        <v>7.0691014216706094E-3</v>
      </c>
      <c r="Q2801" s="183">
        <f>IFERROR(_xll.qlIndexFixing(ONIndex1Y,I2801,TRUE,_xll.ohTrigger(RecalcTrigger,Trigger1Y)),NA())</f>
        <v>7.5608535094406903E-3</v>
      </c>
    </row>
    <row r="2802" spans="2:17" x14ac:dyDescent="0.2">
      <c r="B2802" s="39" t="s">
        <v>42</v>
      </c>
      <c r="D2802" s="42">
        <f>_xll.qlCalendarAdvance(Calendar,$D2801,B2802,"f",FALSE)</f>
        <v>59244</v>
      </c>
      <c r="E2802" s="177">
        <f>_xll.qlInterestRateIndexValueDate(IndexON,D2802)</f>
        <v>59244</v>
      </c>
      <c r="F2802" s="193">
        <f>IFERROR(_xll.qlIndexFixing(IndexON,D2802,TRUE,_xll.ohTrigger(RecalcTrigger,TriggerON)),NA())</f>
        <v>7.0330214361113974E-3</v>
      </c>
      <c r="H2802" s="42">
        <f>_xll.qlCalendarAdvance(Calendar,$H2801,B2802,"f",FALSE)</f>
        <v>59244</v>
      </c>
      <c r="I2802" s="177">
        <f>_xll.qlInterestRateIndexValueDate(Index1M,$H2802)</f>
        <v>59246</v>
      </c>
      <c r="J2802" s="182">
        <f>IFERROR(_xll.qlIndexFixing(Index1M,$H2802,TRUE,_xll.ohTrigger(RecalcTrigger,Trigger1M)),NA())</f>
        <v>6.9778547183949047E-3</v>
      </c>
      <c r="K2802" s="44">
        <f>IFERROR(_xll.qlIndexFixing(Index3M,H2802,TRUE,_xll.ohTrigger(RecalcTrigger,Trigger3M)),NA())</f>
        <v>7.2453468564101396E-3</v>
      </c>
      <c r="L2802" s="44">
        <f>IFERROR(_xll.qlIndexFixing(Index6M,$H2802,TRUE,_xll.ohTrigger(RecalcTrigger,Trigger6M)),NA())</f>
        <v>7.0650078691250704E-3</v>
      </c>
      <c r="M2802" s="183">
        <f>IFERROR(_xll.qlIndexFixing(Index1Y,$H2802,TRUE,_xll.ohTrigger(RecalcTrigger,Trigger1Y)),NA())</f>
        <v>7.5725178401750822E-3</v>
      </c>
      <c r="N2802" s="182">
        <f>IFERROR(_xll.qlIndexFixing(ONIndex1M,I2802,TRUE,_xll.ohTrigger(RecalcTrigger,Trigger1M)),NA())</f>
        <v>6.9778922778329644E-3</v>
      </c>
      <c r="O2802" s="44">
        <f>IFERROR(_xll.qlIndexFixing(ONIndex3M,I2802,TRUE,_xll.ohTrigger(RecalcTrigger,Trigger3M)),NA())</f>
        <v>7.2459630848253909E-3</v>
      </c>
      <c r="P2802" s="44">
        <f>IFERROR(_xll.qlIndexFixing(ONIndex6M,I2802,TRUE,_xll.ohTrigger(RecalcTrigger,Trigger6M)),NA())</f>
        <v>7.0673624115347167E-3</v>
      </c>
      <c r="Q2802" s="183">
        <f>IFERROR(_xll.qlIndexFixing(ONIndex1Y,I2802,TRUE,_xll.ohTrigger(RecalcTrigger,Trigger1Y)),NA())</f>
        <v>7.5595857383525811E-3</v>
      </c>
    </row>
    <row r="2803" spans="2:17" x14ac:dyDescent="0.2">
      <c r="B2803" s="39" t="s">
        <v>42</v>
      </c>
      <c r="D2803" s="42">
        <f>_xll.qlCalendarAdvance(Calendar,$D2802,B2803,"f",FALSE)</f>
        <v>59251</v>
      </c>
      <c r="E2803" s="177">
        <f>_xll.qlInterestRateIndexValueDate(IndexON,D2803)</f>
        <v>59251</v>
      </c>
      <c r="F2803" s="193">
        <f>IFERROR(_xll.qlIndexFixing(IndexON,D2803,TRUE,_xll.ohTrigger(RecalcTrigger,TriggerON)),NA())</f>
        <v>7.0318142129099925E-3</v>
      </c>
      <c r="H2803" s="42">
        <f>_xll.qlCalendarAdvance(Calendar,$H2802,B2803,"f",FALSE)</f>
        <v>59251</v>
      </c>
      <c r="I2803" s="177">
        <f>_xll.qlInterestRateIndexValueDate(Index1M,$H2803)</f>
        <v>59253</v>
      </c>
      <c r="J2803" s="182">
        <f>IFERROR(_xll.qlIndexFixing(Index1M,$H2803,TRUE,_xll.ohTrigger(RecalcTrigger,Trigger1M)),NA())</f>
        <v>6.9765849787264966E-3</v>
      </c>
      <c r="K2803" s="44">
        <f>IFERROR(_xll.qlIndexFixing(Index3M,H2803,TRUE,_xll.ohTrigger(RecalcTrigger,Trigger3M)),NA())</f>
        <v>7.2442048388079152E-3</v>
      </c>
      <c r="L2803" s="44">
        <f>IFERROR(_xll.qlIndexFixing(Index6M,$H2803,TRUE,_xll.ohTrigger(RecalcTrigger,Trigger6M)),NA())</f>
        <v>7.0640750143595929E-3</v>
      </c>
      <c r="M2803" s="183">
        <f>IFERROR(_xll.qlIndexFixing(Index1Y,$H2803,TRUE,_xll.ohTrigger(RecalcTrigger,Trigger1Y)),NA())</f>
        <v>7.5722145749659731E-3</v>
      </c>
      <c r="N2803" s="182">
        <f>IFERROR(_xll.qlIndexFixing(ONIndex1M,I2803,TRUE,_xll.ohTrigger(RecalcTrigger,Trigger1M)),NA())</f>
        <v>6.9761891078279348E-3</v>
      </c>
      <c r="O2803" s="44">
        <f>IFERROR(_xll.qlIndexFixing(ONIndex3M,I2803,TRUE,_xll.ohTrigger(RecalcTrigger,Trigger3M)),NA())</f>
        <v>7.2442279563844636E-3</v>
      </c>
      <c r="P2803" s="44">
        <f>IFERROR(_xll.qlIndexFixing(ONIndex6M,I2803,TRUE,_xll.ohTrigger(RecalcTrigger,Trigger6M)),NA())</f>
        <v>7.0652125797820986E-3</v>
      </c>
      <c r="Q2803" s="183">
        <f>IFERROR(_xll.qlIndexFixing(ONIndex1Y,I2803,TRUE,_xll.ohTrigger(RecalcTrigger,Trigger1Y)),NA())</f>
        <v>7.5580081538895172E-3</v>
      </c>
    </row>
    <row r="2804" spans="2:17" x14ac:dyDescent="0.2">
      <c r="B2804" s="39" t="s">
        <v>42</v>
      </c>
      <c r="D2804" s="42">
        <f>_xll.qlCalendarAdvance(Calendar,$D2803,B2804,"f",FALSE)</f>
        <v>59258</v>
      </c>
      <c r="E2804" s="177">
        <f>_xll.qlInterestRateIndexValueDate(IndexON,D2804)</f>
        <v>59258</v>
      </c>
      <c r="F2804" s="193">
        <f>IFERROR(_xll.qlIndexFixing(IndexON,D2804,TRUE,_xll.ohTrigger(RecalcTrigger,TriggerON)),NA())</f>
        <v>7.0306436757228141E-3</v>
      </c>
      <c r="H2804" s="42">
        <f>_xll.qlCalendarAdvance(Calendar,$H2803,B2804,"f",FALSE)</f>
        <v>59258</v>
      </c>
      <c r="I2804" s="177">
        <f>_xll.qlInterestRateIndexValueDate(Index1M,$H2804)</f>
        <v>59260</v>
      </c>
      <c r="J2804" s="182">
        <f>IFERROR(_xll.qlIndexFixing(Index1M,$H2804,TRUE,_xll.ohTrigger(RecalcTrigger,Trigger1M)),NA())</f>
        <v>6.9754049254068667E-3</v>
      </c>
      <c r="K2804" s="44">
        <f>IFERROR(_xll.qlIndexFixing(Index3M,H2804,TRUE,_xll.ohTrigger(RecalcTrigger,Trigger3M)),NA())</f>
        <v>7.2430992380743426E-3</v>
      </c>
      <c r="L2804" s="44">
        <f>IFERROR(_xll.qlIndexFixing(Index6M,$H2804,TRUE,_xll.ohTrigger(RecalcTrigger,Trigger6M)),NA())</f>
        <v>7.0631199656572751E-3</v>
      </c>
      <c r="M2804" s="183">
        <f>IFERROR(_xll.qlIndexFixing(Index1Y,$H2804,TRUE,_xll.ohTrigger(RecalcTrigger,Trigger1Y)),NA())</f>
        <v>7.5719486867569883E-3</v>
      </c>
      <c r="N2804" s="182">
        <f>IFERROR(_xll.qlIndexFixing(ONIndex1M,I2804,TRUE,_xll.ohTrigger(RecalcTrigger,Trigger1M)),NA())</f>
        <v>6.9752693953617495E-3</v>
      </c>
      <c r="O2804" s="44">
        <f>IFERROR(_xll.qlIndexFixing(ONIndex3M,I2804,TRUE,_xll.ohTrigger(RecalcTrigger,Trigger3M)),NA())</f>
        <v>7.2432897275298558E-3</v>
      </c>
      <c r="P2804" s="44">
        <f>IFERROR(_xll.qlIndexFixing(ONIndex6M,I2804,TRUE,_xll.ohTrigger(RecalcTrigger,Trigger6M)),NA())</f>
        <v>7.0640601198945774E-3</v>
      </c>
      <c r="Q2804" s="183">
        <f>IFERROR(_xll.qlIndexFixing(ONIndex1Y,I2804,TRUE,_xll.ohTrigger(RecalcTrigger,Trigger1Y)),NA())</f>
        <v>7.5571572323962499E-3</v>
      </c>
    </row>
    <row r="2805" spans="2:17" x14ac:dyDescent="0.2">
      <c r="B2805" s="39" t="s">
        <v>42</v>
      </c>
      <c r="D2805" s="42">
        <f>_xll.qlCalendarAdvance(Calendar,$D2804,B2805,"f",FALSE)</f>
        <v>59265</v>
      </c>
      <c r="E2805" s="177">
        <f>_xll.qlInterestRateIndexValueDate(IndexON,D2805)</f>
        <v>59265</v>
      </c>
      <c r="F2805" s="193">
        <f>IFERROR(_xll.qlIndexFixing(IndexON,D2805,TRUE,_xll.ohTrigger(RecalcTrigger,TriggerON)),NA())</f>
        <v>7.0295098817041435E-3</v>
      </c>
      <c r="H2805" s="42">
        <f>_xll.qlCalendarAdvance(Calendar,$H2804,B2805,"f",FALSE)</f>
        <v>59265</v>
      </c>
      <c r="I2805" s="177">
        <f>_xll.qlInterestRateIndexValueDate(Index1M,$H2805)</f>
        <v>59267</v>
      </c>
      <c r="J2805" s="182">
        <f>IFERROR(_xll.qlIndexFixing(Index1M,$H2805,TRUE,_xll.ohTrigger(RecalcTrigger,Trigger1M)),NA())</f>
        <v>6.9741571661480206E-3</v>
      </c>
      <c r="K2805" s="44">
        <f>IFERROR(_xll.qlIndexFixing(Index3M,H2805,TRUE,_xll.ohTrigger(RecalcTrigger,Trigger3M)),NA())</f>
        <v>7.2420267829633464E-3</v>
      </c>
      <c r="L2805" s="44">
        <f>IFERROR(_xll.qlIndexFixing(Index6M,$H2805,TRUE,_xll.ohTrigger(RecalcTrigger,Trigger6M)),NA())</f>
        <v>7.0622943466559125E-3</v>
      </c>
      <c r="M2805" s="183">
        <f>IFERROR(_xll.qlIndexFixing(Index1Y,$H2805,TRUE,_xll.ohTrigger(RecalcTrigger,Trigger1Y)),NA())</f>
        <v>7.5717202301256222E-3</v>
      </c>
      <c r="N2805" s="182">
        <f>IFERROR(_xll.qlIndexFixing(ONIndex1M,I2805,TRUE,_xll.ohTrigger(RecalcTrigger,Trigger1M)),NA())</f>
        <v>6.9740136396223562E-3</v>
      </c>
      <c r="O2805" s="44">
        <f>IFERROR(_xll.qlIndexFixing(ONIndex3M,I2805,TRUE,_xll.ohTrigger(RecalcTrigger,Trigger3M)),NA())</f>
        <v>7.2420071328593849E-3</v>
      </c>
      <c r="P2805" s="44">
        <f>IFERROR(_xll.qlIndexFixing(ONIndex6M,I2805,TRUE,_xll.ohTrigger(RecalcTrigger,Trigger6M)),NA())</f>
        <v>7.06249702536077E-3</v>
      </c>
      <c r="Q2805" s="183">
        <f>IFERROR(_xll.qlIndexFixing(ONIndex1Y,I2805,TRUE,_xll.ohTrigger(RecalcTrigger,Trigger1Y)),NA())</f>
        <v>7.5559966060811945E-3</v>
      </c>
    </row>
    <row r="2806" spans="2:17" x14ac:dyDescent="0.2">
      <c r="B2806" s="39" t="s">
        <v>42</v>
      </c>
      <c r="D2806" s="42">
        <f>_xll.qlCalendarAdvance(Calendar,$D2805,B2806,"f",FALSE)</f>
        <v>59272</v>
      </c>
      <c r="E2806" s="177">
        <f>_xll.qlInterestRateIndexValueDate(IndexON,D2806)</f>
        <v>59272</v>
      </c>
      <c r="F2806" s="193">
        <f>IFERROR(_xll.qlIndexFixing(IndexON,D2806,TRUE,_xll.ohTrigger(RecalcTrigger,TriggerON)),NA())</f>
        <v>7.0284128883280061E-3</v>
      </c>
      <c r="H2806" s="42">
        <f>_xll.qlCalendarAdvance(Calendar,$H2805,B2806,"f",FALSE)</f>
        <v>59272</v>
      </c>
      <c r="I2806" s="177">
        <f>_xll.qlInterestRateIndexValueDate(Index1M,$H2806)</f>
        <v>59274</v>
      </c>
      <c r="J2806" s="182">
        <f>IFERROR(_xll.qlIndexFixing(Index1M,$H2806,TRUE,_xll.ohTrigger(RecalcTrigger,Trigger1M)),NA())</f>
        <v>6.9729992095823867E-3</v>
      </c>
      <c r="K2806" s="44">
        <f>IFERROR(_xll.qlIndexFixing(Index3M,H2806,TRUE,_xll.ohTrigger(RecalcTrigger,Trigger3M)),NA())</f>
        <v>7.2409915848646762E-3</v>
      </c>
      <c r="L2806" s="44">
        <f>IFERROR(_xll.qlIndexFixing(Index6M,$H2806,TRUE,_xll.ohTrigger(RecalcTrigger,Trigger6M)),NA())</f>
        <v>7.0615289289149208E-3</v>
      </c>
      <c r="M2806" s="183">
        <f>IFERROR(_xll.qlIndexFixing(Index1Y,$H2806,TRUE,_xll.ohTrigger(RecalcTrigger,Trigger1Y)),NA())</f>
        <v>7.5718930426404724E-3</v>
      </c>
      <c r="N2806" s="182">
        <f>IFERROR(_xll.qlIndexFixing(ONIndex1M,I2806,TRUE,_xll.ohTrigger(RecalcTrigger,Trigger1M)),NA())</f>
        <v>6.9727950849252096E-3</v>
      </c>
      <c r="O2806" s="44">
        <f>IFERROR(_xll.qlIndexFixing(ONIndex3M,I2806,TRUE,_xll.ohTrigger(RecalcTrigger,Trigger3M)),NA())</f>
        <v>7.2407606684876669E-3</v>
      </c>
      <c r="P2806" s="44">
        <f>IFERROR(_xll.qlIndexFixing(ONIndex6M,I2806,TRUE,_xll.ohTrigger(RecalcTrigger,Trigger6M)),NA())</f>
        <v>7.0609927560916219E-3</v>
      </c>
      <c r="Q2806" s="183">
        <f>IFERROR(_xll.qlIndexFixing(ONIndex1Y,I2806,TRUE,_xll.ohTrigger(RecalcTrigger,Trigger1Y)),NA())</f>
        <v>7.5548718028706219E-3</v>
      </c>
    </row>
    <row r="2807" spans="2:17" x14ac:dyDescent="0.2">
      <c r="B2807" s="39" t="s">
        <v>42</v>
      </c>
      <c r="D2807" s="42">
        <f>_xll.qlCalendarAdvance(Calendar,$D2806,B2807,"f",FALSE)</f>
        <v>59279</v>
      </c>
      <c r="E2807" s="177">
        <f>_xll.qlInterestRateIndexValueDate(IndexON,D2807)</f>
        <v>59279</v>
      </c>
      <c r="F2807" s="193">
        <f>IFERROR(_xll.qlIndexFixing(IndexON,D2807,TRUE,_xll.ohTrigger(RecalcTrigger,TriggerON)),NA())</f>
        <v>7.0273527528286195E-3</v>
      </c>
      <c r="H2807" s="42">
        <f>_xll.qlCalendarAdvance(Calendar,$H2806,B2807,"f",FALSE)</f>
        <v>59279</v>
      </c>
      <c r="I2807" s="177">
        <f>_xll.qlInterestRateIndexValueDate(Index1M,$H2807)</f>
        <v>59281</v>
      </c>
      <c r="J2807" s="182">
        <f>IFERROR(_xll.qlIndexFixing(Index1M,$H2807,TRUE,_xll.ohTrigger(RecalcTrigger,Trigger1M)),NA())</f>
        <v>6.971878630395445E-3</v>
      </c>
      <c r="K2807" s="44">
        <f>IFERROR(_xll.qlIndexFixing(Index3M,H2807,TRUE,_xll.ohTrigger(RecalcTrigger,Trigger3M)),NA())</f>
        <v>7.2399929667551531E-3</v>
      </c>
      <c r="L2807" s="44">
        <f>IFERROR(_xll.qlIndexFixing(Index6M,$H2807,TRUE,_xll.ohTrigger(RecalcTrigger,Trigger6M)),NA())</f>
        <v>7.0608238061403254E-3</v>
      </c>
      <c r="M2807" s="183">
        <f>IFERROR(_xll.qlIndexFixing(Index1Y,$H2807,TRUE,_xll.ohTrigger(RecalcTrigger,Trigger1Y)),NA())</f>
        <v>7.57137582992937E-3</v>
      </c>
      <c r="N2807" s="182">
        <f>IFERROR(_xll.qlIndexFixing(ONIndex1M,I2807,TRUE,_xll.ohTrigger(RecalcTrigger,Trigger1M)),NA())</f>
        <v>6.9716137896236319E-3</v>
      </c>
      <c r="O2807" s="44">
        <f>IFERROR(_xll.qlIndexFixing(ONIndex3M,I2807,TRUE,_xll.ohTrigger(RecalcTrigger,Trigger3M)),NA())</f>
        <v>7.2395503905298142E-3</v>
      </c>
      <c r="P2807" s="44">
        <f>IFERROR(_xll.qlIndexFixing(ONIndex6M,I2807,TRUE,_xll.ohTrigger(RecalcTrigger,Trigger6M)),NA())</f>
        <v>7.0595474056922569E-3</v>
      </c>
      <c r="Q2807" s="183">
        <f>IFERROR(_xll.qlIndexFixing(ONIndex1Y,I2807,TRUE,_xll.ohTrigger(RecalcTrigger,Trigger1Y)),NA())</f>
        <v>7.5537828771210513E-3</v>
      </c>
    </row>
    <row r="2808" spans="2:17" x14ac:dyDescent="0.2">
      <c r="B2808" s="39" t="s">
        <v>42</v>
      </c>
      <c r="D2808" s="42">
        <f>_xll.qlCalendarAdvance(Calendar,$D2807,B2808,"f",FALSE)</f>
        <v>59286</v>
      </c>
      <c r="E2808" s="177">
        <f>_xll.qlInterestRateIndexValueDate(IndexON,D2808)</f>
        <v>59286</v>
      </c>
      <c r="F2808" s="193">
        <f>IFERROR(_xll.qlIndexFixing(IndexON,D2808,TRUE,_xll.ohTrigger(RecalcTrigger,TriggerON)),NA())</f>
        <v>7.0263295323602648E-3</v>
      </c>
      <c r="H2808" s="42">
        <f>_xll.qlCalendarAdvance(Calendar,$H2807,B2808,"f",FALSE)</f>
        <v>59286</v>
      </c>
      <c r="I2808" s="177">
        <f>_xll.qlInterestRateIndexValueDate(Index1M,$H2808)</f>
        <v>59288</v>
      </c>
      <c r="J2808" s="182">
        <f>IFERROR(_xll.qlIndexFixing(Index1M,$H2808,TRUE,_xll.ohTrigger(RecalcTrigger,Trigger1M)),NA())</f>
        <v>6.9707954867581634E-3</v>
      </c>
      <c r="K2808" s="44">
        <f>IFERROR(_xll.qlIndexFixing(Index3M,H2808,TRUE,_xll.ohTrigger(RecalcTrigger,Trigger3M)),NA())</f>
        <v>7.2390309845856253E-3</v>
      </c>
      <c r="L2808" s="44">
        <f>IFERROR(_xll.qlIndexFixing(Index6M,$H2808,TRUE,_xll.ohTrigger(RecalcTrigger,Trigger6M)),NA())</f>
        <v>7.0601790720433953E-3</v>
      </c>
      <c r="M2808" s="183">
        <f>IFERROR(_xll.qlIndexFixing(Index1Y,$H2808,TRUE,_xll.ohTrigger(RecalcTrigger,Trigger1Y)),NA())</f>
        <v>7.5712599955415905E-3</v>
      </c>
      <c r="N2808" s="182">
        <f>IFERROR(_xll.qlIndexFixing(ONIndex1M,I2808,TRUE,_xll.ohTrigger(RecalcTrigger,Trigger1M)),NA())</f>
        <v>6.970309436038491E-3</v>
      </c>
      <c r="O2808" s="44">
        <f>IFERROR(_xll.qlIndexFixing(ONIndex3M,I2808,TRUE,_xll.ohTrigger(RecalcTrigger,Trigger3M)),NA())</f>
        <v>7.2382115972935424E-3</v>
      </c>
      <c r="P2808" s="44">
        <f>IFERROR(_xll.qlIndexFixing(ONIndex6M,I2808,TRUE,_xll.ohTrigger(RecalcTrigger,Trigger6M)),NA())</f>
        <v>7.0579678421722747E-3</v>
      </c>
      <c r="Q2808" s="183">
        <f>IFERROR(_xll.qlIndexFixing(ONIndex1Y,I2808,TRUE,_xll.ohTrigger(RecalcTrigger,Trigger1Y)),NA())</f>
        <v>7.5525823917299562E-3</v>
      </c>
    </row>
    <row r="2809" spans="2:17" x14ac:dyDescent="0.2">
      <c r="B2809" s="39" t="s">
        <v>42</v>
      </c>
      <c r="D2809" s="42">
        <f>_xll.qlCalendarAdvance(Calendar,$D2808,B2809,"f",FALSE)</f>
        <v>59293</v>
      </c>
      <c r="E2809" s="177">
        <f>_xll.qlInterestRateIndexValueDate(IndexON,D2809)</f>
        <v>59293</v>
      </c>
      <c r="F2809" s="193">
        <f>IFERROR(_xll.qlIndexFixing(IndexON,D2809,TRUE,_xll.ohTrigger(RecalcTrigger,TriggerON)),NA())</f>
        <v>7.0253432845568398E-3</v>
      </c>
      <c r="H2809" s="42">
        <f>_xll.qlCalendarAdvance(Calendar,$H2808,B2809,"f",FALSE)</f>
        <v>59293</v>
      </c>
      <c r="I2809" s="177">
        <f>_xll.qlInterestRateIndexValueDate(Index1M,$H2809)</f>
        <v>59295</v>
      </c>
      <c r="J2809" s="182">
        <f>IFERROR(_xll.qlIndexFixing(Index1M,$H2809,TRUE,_xll.ohTrigger(RecalcTrigger,Trigger1M)),NA())</f>
        <v>6.9697498368440081E-3</v>
      </c>
      <c r="K2809" s="44">
        <f>IFERROR(_xll.qlIndexFixing(Index3M,H2809,TRUE,_xll.ohTrigger(RecalcTrigger,Trigger3M)),NA())</f>
        <v>7.2381194457558379E-3</v>
      </c>
      <c r="L2809" s="44">
        <f>IFERROR(_xll.qlIndexFixing(Index6M,$H2809,TRUE,_xll.ohTrigger(RecalcTrigger,Trigger6M)),NA())</f>
        <v>7.0597419524980184E-3</v>
      </c>
      <c r="M2809" s="183">
        <f>IFERROR(_xll.qlIndexFixing(Index1Y,$H2809,TRUE,_xll.ohTrigger(RecalcTrigger,Trigger1Y)),NA())</f>
        <v>7.5711818110852014E-3</v>
      </c>
      <c r="N2809" s="182">
        <f>IFERROR(_xll.qlIndexFixing(ONIndex1M,I2809,TRUE,_xll.ohTrigger(RecalcTrigger,Trigger1M)),NA())</f>
        <v>6.9693632095013669E-3</v>
      </c>
      <c r="O2809" s="44">
        <f>IFERROR(_xll.qlIndexFixing(ONIndex3M,I2809,TRUE,_xll.ohTrigger(RecalcTrigger,Trigger3M)),NA())</f>
        <v>7.2372386172769865E-3</v>
      </c>
      <c r="P2809" s="44">
        <f>IFERROR(_xll.qlIndexFixing(ONIndex6M,I2809,TRUE,_xll.ohTrigger(RecalcTrigger,Trigger6M)),NA())</f>
        <v>7.0568338354437543E-3</v>
      </c>
      <c r="Q2809" s="183">
        <f>IFERROR(_xll.qlIndexFixing(ONIndex1Y,I2809,TRUE,_xll.ohTrigger(RecalcTrigger,Trigger1Y)),NA())</f>
        <v>7.5517128747915052E-3</v>
      </c>
    </row>
    <row r="2810" spans="2:17" x14ac:dyDescent="0.2">
      <c r="B2810" s="39" t="s">
        <v>42</v>
      </c>
      <c r="D2810" s="42">
        <f>_xll.qlCalendarAdvance(Calendar,$D2809,B2810,"f",FALSE)</f>
        <v>59300</v>
      </c>
      <c r="E2810" s="177">
        <f>_xll.qlInterestRateIndexValueDate(IndexON,D2810)</f>
        <v>59300</v>
      </c>
      <c r="F2810" s="193">
        <f>IFERROR(_xll.qlIndexFixing(IndexON,D2810,TRUE,_xll.ohTrigger(RecalcTrigger,TriggerON)),NA())</f>
        <v>7.0243940662528814E-3</v>
      </c>
      <c r="H2810" s="42">
        <f>_xll.qlCalendarAdvance(Calendar,$H2809,B2810,"f",FALSE)</f>
        <v>59300</v>
      </c>
      <c r="I2810" s="177">
        <f>_xll.qlInterestRateIndexValueDate(Index1M,$H2810)</f>
        <v>59302</v>
      </c>
      <c r="J2810" s="182">
        <f>IFERROR(_xll.qlIndexFixing(Index1M,$H2810,TRUE,_xll.ohTrigger(RecalcTrigger,Trigger1M)),NA())</f>
        <v>6.968741738831441E-3</v>
      </c>
      <c r="K2810" s="44">
        <f>IFERROR(_xll.qlIndexFixing(Index3M,H2810,TRUE,_xll.ohTrigger(RecalcTrigger,Trigger3M)),NA())</f>
        <v>7.2372335212351376E-3</v>
      </c>
      <c r="L2810" s="44">
        <f>IFERROR(_xll.qlIndexFixing(Index6M,$H2810,TRUE,_xll.ohTrigger(RecalcTrigger,Trigger6M)),NA())</f>
        <v>7.0592313279798655E-3</v>
      </c>
      <c r="M2810" s="183">
        <f>IFERROR(_xll.qlIndexFixing(Index1Y,$H2810,TRUE,_xll.ohTrigger(RecalcTrigger,Trigger1Y)),NA())</f>
        <v>7.5711413311598174E-3</v>
      </c>
      <c r="N2810" s="182">
        <f>IFERROR(_xll.qlIndexFixing(ONIndex1M,I2810,TRUE,_xll.ohTrigger(RecalcTrigger,Trigger1M)),NA())</f>
        <v>6.9682940409077077E-3</v>
      </c>
      <c r="O2810" s="44">
        <f>IFERROR(_xll.qlIndexFixing(ONIndex3M,I2810,TRUE,_xll.ohTrigger(RecalcTrigger,Trigger3M)),NA())</f>
        <v>7.2361372337326202E-3</v>
      </c>
      <c r="P2810" s="44">
        <f>IFERROR(_xll.qlIndexFixing(ONIndex6M,I2810,TRUE,_xll.ohTrigger(RecalcTrigger,Trigger6M)),NA())</f>
        <v>7.0555658021653755E-3</v>
      </c>
      <c r="Q2810" s="183">
        <f>IFERROR(_xll.qlIndexFixing(ONIndex1Y,I2810,TRUE,_xll.ohTrigger(RecalcTrigger,Trigger1Y)),NA())</f>
        <v>7.55073190668476E-3</v>
      </c>
    </row>
    <row r="2811" spans="2:17" x14ac:dyDescent="0.2">
      <c r="B2811" s="39" t="s">
        <v>42</v>
      </c>
      <c r="D2811" s="42">
        <f>_xll.qlCalendarAdvance(Calendar,$D2810,B2811,"f",FALSE)</f>
        <v>59307</v>
      </c>
      <c r="E2811" s="177">
        <f>_xll.qlInterestRateIndexValueDate(IndexON,D2811)</f>
        <v>59307</v>
      </c>
      <c r="F2811" s="193">
        <f>IFERROR(_xll.qlIndexFixing(IndexON,D2811,TRUE,_xll.ohTrigger(RecalcTrigger,TriggerON)),NA())</f>
        <v>7.0234819351622235E-3</v>
      </c>
      <c r="H2811" s="42">
        <f>_xll.qlCalendarAdvance(Calendar,$H2810,B2811,"f",FALSE)</f>
        <v>59307</v>
      </c>
      <c r="I2811" s="177">
        <f>_xll.qlInterestRateIndexValueDate(Index1M,$H2811)</f>
        <v>59309</v>
      </c>
      <c r="J2811" s="182">
        <f>IFERROR(_xll.qlIndexFixing(Index1M,$H2811,TRUE,_xll.ohTrigger(RecalcTrigger,Trigger1M)),NA())</f>
        <v>6.9677712508889322E-3</v>
      </c>
      <c r="K2811" s="44">
        <f>IFERROR(_xll.qlIndexFixing(Index3M,H2811,TRUE,_xll.ohTrigger(RecalcTrigger,Trigger3M)),NA())</f>
        <v>7.2363844052550008E-3</v>
      </c>
      <c r="L2811" s="44">
        <f>IFERROR(_xll.qlIndexFixing(Index6M,$H2811,TRUE,_xll.ohTrigger(RecalcTrigger,Trigger6M)),NA())</f>
        <v>7.058781396960972E-3</v>
      </c>
      <c r="M2811" s="183">
        <f>IFERROR(_xll.qlIndexFixing(Index1Y,$H2811,TRUE,_xll.ohTrigger(RecalcTrigger,Trigger1Y)),NA())</f>
        <v>7.5711386103683347E-3</v>
      </c>
      <c r="N2811" s="182">
        <f>IFERROR(_xll.qlIndexFixing(ONIndex1M,I2811,TRUE,_xll.ohTrigger(RecalcTrigger,Trigger1M)),NA())</f>
        <v>6.9672623642436093E-3</v>
      </c>
      <c r="O2811" s="44">
        <f>IFERROR(_xll.qlIndexFixing(ONIndex3M,I2811,TRUE,_xll.ohTrigger(RecalcTrigger,Trigger3M)),NA())</f>
        <v>7.2350722598635286E-3</v>
      </c>
      <c r="P2811" s="44">
        <f>IFERROR(_xll.qlIndexFixing(ONIndex6M,I2811,TRUE,_xll.ohTrigger(RecalcTrigger,Trigger6M)),NA())</f>
        <v>7.054357061617722E-3</v>
      </c>
      <c r="Q2811" s="183">
        <f>IFERROR(_xll.qlIndexFixing(ONIndex1Y,I2811,TRUE,_xll.ohTrigger(RecalcTrigger,Trigger1Y)),NA())</f>
        <v>7.5497870325857974E-3</v>
      </c>
    </row>
    <row r="2812" spans="2:17" x14ac:dyDescent="0.2">
      <c r="B2812" s="39" t="s">
        <v>42</v>
      </c>
      <c r="D2812" s="42">
        <f>_xll.qlCalendarAdvance(Calendar,$D2811,B2812,"f",FALSE)</f>
        <v>59314</v>
      </c>
      <c r="E2812" s="177">
        <f>_xll.qlInterestRateIndexValueDate(IndexON,D2812)</f>
        <v>59314</v>
      </c>
      <c r="F2812" s="193">
        <f>IFERROR(_xll.qlIndexFixing(IndexON,D2812,TRUE,_xll.ohTrigger(RecalcTrigger,TriggerON)),NA())</f>
        <v>7.0226069482792752E-3</v>
      </c>
      <c r="H2812" s="42">
        <f>_xll.qlCalendarAdvance(Calendar,$H2811,B2812,"f",FALSE)</f>
        <v>59314</v>
      </c>
      <c r="I2812" s="177">
        <f>_xll.qlInterestRateIndexValueDate(Index1M,$H2812)</f>
        <v>59316</v>
      </c>
      <c r="J2812" s="182">
        <f>IFERROR(_xll.qlIndexFixing(Index1M,$H2812,TRUE,_xll.ohTrigger(RecalcTrigger,Trigger1M)),NA())</f>
        <v>6.9668384311974418E-3</v>
      </c>
      <c r="K2812" s="44">
        <f>IFERROR(_xll.qlIndexFixing(Index3M,H2812,TRUE,_xll.ohTrigger(RecalcTrigger,Trigger3M)),NA())</f>
        <v>7.2355721537758809E-3</v>
      </c>
      <c r="L2812" s="44">
        <f>IFERROR(_xll.qlIndexFixing(Index6M,$H2812,TRUE,_xll.ohTrigger(RecalcTrigger,Trigger6M)),NA())</f>
        <v>7.0583922531796874E-3</v>
      </c>
      <c r="M2812" s="183">
        <f>IFERROR(_xll.qlIndexFixing(Index1Y,$H2812,TRUE,_xll.ohTrigger(RecalcTrigger,Trigger1Y)),NA())</f>
        <v>7.5711737033186885E-3</v>
      </c>
      <c r="N2812" s="182">
        <f>IFERROR(_xll.qlIndexFixing(ONIndex1M,I2812,TRUE,_xll.ohTrigger(RecalcTrigger,Trigger1M)),NA())</f>
        <v>6.966268237702522E-3</v>
      </c>
      <c r="O2812" s="44">
        <f>IFERROR(_xll.qlIndexFixing(ONIndex3M,I2812,TRUE,_xll.ohTrigger(RecalcTrigger,Trigger3M)),NA())</f>
        <v>7.2340437517848244E-3</v>
      </c>
      <c r="P2812" s="44">
        <f>IFERROR(_xll.qlIndexFixing(ONIndex6M,I2812,TRUE,_xll.ohTrigger(RecalcTrigger,Trigger6M)),NA())</f>
        <v>7.0532077073259813E-3</v>
      </c>
      <c r="Q2812" s="183">
        <f>IFERROR(_xll.qlIndexFixing(ONIndex1Y,I2812,TRUE,_xll.ohTrigger(RecalcTrigger,Trigger1Y)),NA())</f>
        <v>7.5488783071708809E-3</v>
      </c>
    </row>
    <row r="2813" spans="2:17" x14ac:dyDescent="0.2">
      <c r="B2813" s="39" t="s">
        <v>42</v>
      </c>
      <c r="D2813" s="42">
        <f>_xll.qlCalendarAdvance(Calendar,$D2812,B2813,"f",FALSE)</f>
        <v>59321</v>
      </c>
      <c r="E2813" s="177">
        <f>_xll.qlInterestRateIndexValueDate(IndexON,D2813)</f>
        <v>59321</v>
      </c>
      <c r="F2813" s="193">
        <f>IFERROR(_xll.qlIndexFixing(IndexON,D2813,TRUE,_xll.ohTrigger(RecalcTrigger,TriggerON)),NA())</f>
        <v>7.02176916291819E-3</v>
      </c>
      <c r="H2813" s="42">
        <f>_xll.qlCalendarAdvance(Calendar,$H2812,B2813,"f",FALSE)</f>
        <v>59321</v>
      </c>
      <c r="I2813" s="177">
        <f>_xll.qlInterestRateIndexValueDate(Index1M,$H2813)</f>
        <v>59323</v>
      </c>
      <c r="J2813" s="182">
        <f>IFERROR(_xll.qlIndexFixing(Index1M,$H2813,TRUE,_xll.ohTrigger(RecalcTrigger,Trigger1M)),NA())</f>
        <v>6.9659433379204438E-3</v>
      </c>
      <c r="K2813" s="44">
        <f>IFERROR(_xll.qlIndexFixing(Index3M,H2813,TRUE,_xll.ohTrigger(RecalcTrigger,Trigger3M)),NA())</f>
        <v>7.2347968227556248E-3</v>
      </c>
      <c r="L2813" s="44">
        <f>IFERROR(_xll.qlIndexFixing(Index6M,$H2813,TRUE,_xll.ohTrigger(RecalcTrigger,Trigger6M)),NA())</f>
        <v>7.0578645120208455E-3</v>
      </c>
      <c r="M2813" s="183">
        <f>IFERROR(_xll.qlIndexFixing(Index1Y,$H2813,TRUE,_xll.ohTrigger(RecalcTrigger,Trigger1Y)),NA())</f>
        <v>7.5712466646225369E-3</v>
      </c>
      <c r="N2813" s="182">
        <f>IFERROR(_xll.qlIndexFixing(ONIndex1M,I2813,TRUE,_xll.ohTrigger(RecalcTrigger,Trigger1M)),NA())</f>
        <v>6.9653117193979597E-3</v>
      </c>
      <c r="O2813" s="44">
        <f>IFERROR(_xll.qlIndexFixing(ONIndex3M,I2813,TRUE,_xll.ohTrigger(RecalcTrigger,Trigger3M)),NA())</f>
        <v>7.2330517653718118E-3</v>
      </c>
      <c r="P2813" s="44">
        <f>IFERROR(_xll.qlIndexFixing(ONIndex6M,I2813,TRUE,_xll.ohTrigger(RecalcTrigger,Trigger6M)),NA())</f>
        <v>7.0521178323357248E-3</v>
      </c>
      <c r="Q2813" s="183">
        <f>IFERROR(_xll.qlIndexFixing(ONIndex1Y,I2813,TRUE,_xll.ohTrigger(RecalcTrigger,Trigger1Y)),NA())</f>
        <v>7.5480057841570414E-3</v>
      </c>
    </row>
    <row r="2814" spans="2:17" x14ac:dyDescent="0.2">
      <c r="B2814" s="39" t="s">
        <v>42</v>
      </c>
      <c r="D2814" s="42">
        <f>_xll.qlCalendarAdvance(Calendar,$D2813,B2814,"f",FALSE)</f>
        <v>59328</v>
      </c>
      <c r="E2814" s="177">
        <f>_xll.qlInterestRateIndexValueDate(IndexON,D2814)</f>
        <v>59328</v>
      </c>
      <c r="F2814" s="193">
        <f>IFERROR(_xll.qlIndexFixing(IndexON,D2814,TRUE,_xll.ohTrigger(RecalcTrigger,TriggerON)),NA())</f>
        <v>7.0209686365529933E-3</v>
      </c>
      <c r="H2814" s="42">
        <f>_xll.qlCalendarAdvance(Calendar,$H2813,B2814,"f",FALSE)</f>
        <v>59328</v>
      </c>
      <c r="I2814" s="177">
        <f>_xll.qlInterestRateIndexValueDate(Index1M,$H2814)</f>
        <v>59330</v>
      </c>
      <c r="J2814" s="182">
        <f>IFERROR(_xll.qlIndexFixing(Index1M,$H2814,TRUE,_xll.ohTrigger(RecalcTrigger,Trigger1M)),NA())</f>
        <v>6.9650860292438943E-3</v>
      </c>
      <c r="K2814" s="44">
        <f>IFERROR(_xll.qlIndexFixing(Index3M,H2814,TRUE,_xll.ohTrigger(RecalcTrigger,Trigger3M)),NA())</f>
        <v>7.2340584681520803E-3</v>
      </c>
      <c r="L2814" s="44">
        <f>IFERROR(_xll.qlIndexFixing(Index6M,$H2814,TRUE,_xll.ohTrigger(RecalcTrigger,Trigger6M)),NA())</f>
        <v>7.0575840782445354E-3</v>
      </c>
      <c r="M2814" s="183">
        <f>IFERROR(_xll.qlIndexFixing(Index1Y,$H2814,TRUE,_xll.ohTrigger(RecalcTrigger,Trigger1Y)),NA())</f>
        <v>7.5713575488967925E-3</v>
      </c>
      <c r="N2814" s="182">
        <f>IFERROR(_xll.qlIndexFixing(ONIndex1M,I2814,TRUE,_xll.ohTrigger(RecalcTrigger,Trigger1M)),NA())</f>
        <v>6.9643928672835642E-3</v>
      </c>
      <c r="O2814" s="44">
        <f>IFERROR(_xll.qlIndexFixing(ONIndex3M,I2814,TRUE,_xll.ohTrigger(RecalcTrigger,Trigger3M)),NA())</f>
        <v>7.2320963564997953E-3</v>
      </c>
      <c r="P2814" s="44">
        <f>IFERROR(_xll.qlIndexFixing(ONIndex6M,I2814,TRUE,_xll.ohTrigger(RecalcTrigger,Trigger6M)),NA())</f>
        <v>7.051087530411948E-3</v>
      </c>
      <c r="Q2814" s="183">
        <f>IFERROR(_xll.qlIndexFixing(ONIndex1Y,I2814,TRUE,_xll.ohTrigger(RecalcTrigger,Trigger1Y)),NA())</f>
        <v>7.5471695179807341E-3</v>
      </c>
    </row>
    <row r="2815" spans="2:17" x14ac:dyDescent="0.2">
      <c r="B2815" s="39" t="s">
        <v>42</v>
      </c>
      <c r="D2815" s="42">
        <f>_xll.qlCalendarAdvance(Calendar,$D2814,B2815,"f",FALSE)</f>
        <v>59335</v>
      </c>
      <c r="E2815" s="177">
        <f>_xll.qlInterestRateIndexValueDate(IndexON,D2815)</f>
        <v>59335</v>
      </c>
      <c r="F2815" s="193">
        <f>IFERROR(_xll.qlIndexFixing(IndexON,D2815,TRUE,_xll.ohTrigger(RecalcTrigger,TriggerON)),NA())</f>
        <v>7.0202054262580305E-3</v>
      </c>
      <c r="H2815" s="42">
        <f>_xll.qlCalendarAdvance(Calendar,$H2814,B2815,"f",FALSE)</f>
        <v>59335</v>
      </c>
      <c r="I2815" s="177">
        <f>_xll.qlInterestRateIndexValueDate(Index1M,$H2815)</f>
        <v>59337</v>
      </c>
      <c r="J2815" s="182">
        <f>IFERROR(_xll.qlIndexFixing(Index1M,$H2815,TRUE,_xll.ohTrigger(RecalcTrigger,Trigger1M)),NA())</f>
        <v>6.9642665633387613E-3</v>
      </c>
      <c r="K2815" s="44">
        <f>IFERROR(_xll.qlIndexFixing(Index3M,H2815,TRUE,_xll.ohTrigger(RecalcTrigger,Trigger3M)),NA())</f>
        <v>7.2333571459265687E-3</v>
      </c>
      <c r="L2815" s="44">
        <f>IFERROR(_xll.qlIndexFixing(Index6M,$H2815,TRUE,_xll.ohTrigger(RecalcTrigger,Trigger6M)),NA())</f>
        <v>7.0573646892824558E-3</v>
      </c>
      <c r="M2815" s="183">
        <f>IFERROR(_xll.qlIndexFixing(Index1Y,$H2815,TRUE,_xll.ohTrigger(RecalcTrigger,Trigger1Y)),NA())</f>
        <v>7.5715064107614357E-3</v>
      </c>
      <c r="N2815" s="182">
        <f>IFERROR(_xll.qlIndexFixing(ONIndex1M,I2815,TRUE,_xll.ohTrigger(RecalcTrigger,Trigger1M)),NA())</f>
        <v>6.9635117397925939E-3</v>
      </c>
      <c r="O2815" s="44">
        <f>IFERROR(_xll.qlIndexFixing(ONIndex3M,I2815,TRUE,_xll.ohTrigger(RecalcTrigger,Trigger3M)),NA())</f>
        <v>7.2311775809641432E-3</v>
      </c>
      <c r="P2815" s="44">
        <f>IFERROR(_xll.qlIndexFixing(ONIndex6M,I2815,TRUE,_xll.ohTrigger(RecalcTrigger,Trigger6M)),NA())</f>
        <v>7.0501168947600945E-3</v>
      </c>
      <c r="Q2815" s="183">
        <f>IFERROR(_xll.qlIndexFixing(ONIndex1Y,I2815,TRUE,_xll.ohTrigger(RecalcTrigger,Trigger1Y)),NA())</f>
        <v>7.5463695629984784E-3</v>
      </c>
    </row>
    <row r="2816" spans="2:17" x14ac:dyDescent="0.2">
      <c r="B2816" s="39" t="s">
        <v>42</v>
      </c>
      <c r="D2816" s="42">
        <f>_xll.qlCalendarAdvance(Calendar,$D2815,B2816,"f",FALSE)</f>
        <v>59342</v>
      </c>
      <c r="E2816" s="177">
        <f>_xll.qlInterestRateIndexValueDate(IndexON,D2816)</f>
        <v>59342</v>
      </c>
      <c r="F2816" s="193">
        <f>IFERROR(_xll.qlIndexFixing(IndexON,D2816,TRUE,_xll.ohTrigger(RecalcTrigger,TriggerON)),NA())</f>
        <v>7.019479589507327E-3</v>
      </c>
      <c r="H2816" s="42">
        <f>_xll.qlCalendarAdvance(Calendar,$H2815,B2816,"f",FALSE)</f>
        <v>59342</v>
      </c>
      <c r="I2816" s="177">
        <f>_xll.qlInterestRateIndexValueDate(Index1M,$H2816)</f>
        <v>59344</v>
      </c>
      <c r="J2816" s="182">
        <f>IFERROR(_xll.qlIndexFixing(Index1M,$H2816,TRUE,_xll.ohTrigger(RecalcTrigger,Trigger1M)),NA())</f>
        <v>6.9634849983785108E-3</v>
      </c>
      <c r="K2816" s="44">
        <f>IFERROR(_xll.qlIndexFixing(Index3M,H2816,TRUE,_xll.ohTrigger(RecalcTrigger,Trigger3M)),NA())</f>
        <v>7.2326929120395452E-3</v>
      </c>
      <c r="L2816" s="44">
        <f>IFERROR(_xll.qlIndexFixing(Index6M,$H2816,TRUE,_xll.ohTrigger(RecalcTrigger,Trigger6M)),NA())</f>
        <v>7.0572064388895574E-3</v>
      </c>
      <c r="M2816" s="183">
        <f>IFERROR(_xll.qlIndexFixing(Index1Y,$H2816,TRUE,_xll.ohTrigger(RecalcTrigger,Trigger1Y)),NA())</f>
        <v>7.5716933048414828E-3</v>
      </c>
      <c r="N2816" s="182">
        <f>IFERROR(_xll.qlIndexFixing(ONIndex1M,I2816,TRUE,_xll.ohTrigger(RecalcTrigger,Trigger1M)),NA())</f>
        <v>6.9626683948786905E-3</v>
      </c>
      <c r="O2816" s="44">
        <f>IFERROR(_xll.qlIndexFixing(ONIndex3M,I2816,TRUE,_xll.ohTrigger(RecalcTrigger,Trigger3M)),NA())</f>
        <v>7.2302954947200959E-3</v>
      </c>
      <c r="P2816" s="44">
        <f>IFERROR(_xll.qlIndexFixing(ONIndex6M,I2816,TRUE,_xll.ohTrigger(RecalcTrigger,Trigger6M)),NA())</f>
        <v>7.04920601914516E-3</v>
      </c>
      <c r="Q2816" s="183">
        <f>IFERROR(_xll.qlIndexFixing(ONIndex1Y,I2816,TRUE,_xll.ohTrigger(RecalcTrigger,Trigger1Y)),NA())</f>
        <v>7.5456059730072411E-3</v>
      </c>
    </row>
    <row r="2817" spans="2:17" x14ac:dyDescent="0.2">
      <c r="B2817" s="39" t="s">
        <v>42</v>
      </c>
      <c r="D2817" s="42">
        <f>_xll.qlCalendarAdvance(Calendar,$D2816,B2817,"f",FALSE)</f>
        <v>59349</v>
      </c>
      <c r="E2817" s="177">
        <f>_xll.qlInterestRateIndexValueDate(IndexON,D2817)</f>
        <v>59349</v>
      </c>
      <c r="F2817" s="193">
        <f>IFERROR(_xll.qlIndexFixing(IndexON,D2817,TRUE,_xll.ohTrigger(RecalcTrigger,TriggerON)),NA())</f>
        <v>7.0187911834551642E-3</v>
      </c>
      <c r="H2817" s="42">
        <f>_xll.qlCalendarAdvance(Calendar,$H2816,B2817,"f",FALSE)</f>
        <v>59349</v>
      </c>
      <c r="I2817" s="177">
        <f>_xll.qlInterestRateIndexValueDate(Index1M,$H2817)</f>
        <v>59351</v>
      </c>
      <c r="J2817" s="182">
        <f>IFERROR(_xll.qlIndexFixing(Index1M,$H2817,TRUE,_xll.ohTrigger(RecalcTrigger,Trigger1M)),NA())</f>
        <v>6.9627413925466008E-3</v>
      </c>
      <c r="K2817" s="44">
        <f>IFERROR(_xll.qlIndexFixing(Index3M,H2817,TRUE,_xll.ohTrigger(RecalcTrigger,Trigger3M)),NA())</f>
        <v>7.2320658224540695E-3</v>
      </c>
      <c r="L2817" s="44">
        <f>IFERROR(_xll.qlIndexFixing(Index6M,$H2817,TRUE,_xll.ohTrigger(RecalcTrigger,Trigger6M)),NA())</f>
        <v>7.0571094208277761E-3</v>
      </c>
      <c r="M2817" s="183">
        <f>IFERROR(_xll.qlIndexFixing(Index1Y,$H2817,TRUE,_xll.ohTrigger(RecalcTrigger,Trigger1Y)),NA())</f>
        <v>7.57191828576677E-3</v>
      </c>
      <c r="N2817" s="182">
        <f>IFERROR(_xll.qlIndexFixing(ONIndex1M,I2817,TRUE,_xll.ohTrigger(RecalcTrigger,Trigger1M)),NA())</f>
        <v>6.9618628908152402E-3</v>
      </c>
      <c r="O2817" s="44">
        <f>IFERROR(_xll.qlIndexFixing(ONIndex3M,I2817,TRUE,_xll.ohTrigger(RecalcTrigger,Trigger3M)),NA())</f>
        <v>7.2294501534830857E-3</v>
      </c>
      <c r="P2817" s="44">
        <f>IFERROR(_xll.qlIndexFixing(ONIndex6M,I2817,TRUE,_xll.ohTrigger(RecalcTrigger,Trigger6M)),NA())</f>
        <v>7.0483549966127157E-3</v>
      </c>
      <c r="Q2817" s="183">
        <f>IFERROR(_xll.qlIndexFixing(ONIndex1Y,I2817,TRUE,_xll.ohTrigger(RecalcTrigger,Trigger1Y)),NA())</f>
        <v>7.5448788024434776E-3</v>
      </c>
    </row>
    <row r="2818" spans="2:17" x14ac:dyDescent="0.2">
      <c r="B2818" s="39" t="s">
        <v>42</v>
      </c>
      <c r="D2818" s="42">
        <f>_xll.qlCalendarAdvance(Calendar,$D2817,B2818,"f",FALSE)</f>
        <v>59356</v>
      </c>
      <c r="E2818" s="177">
        <f>_xll.qlInterestRateIndexValueDate(IndexON,D2818)</f>
        <v>59356</v>
      </c>
      <c r="F2818" s="193">
        <f>IFERROR(_xll.qlIndexFixing(IndexON,D2818,TRUE,_xll.ohTrigger(RecalcTrigger,TriggerON)),NA())</f>
        <v>7.0181402653357594E-3</v>
      </c>
      <c r="H2818" s="42">
        <f>_xll.qlCalendarAdvance(Calendar,$H2817,B2818,"f",FALSE)</f>
        <v>59356</v>
      </c>
      <c r="I2818" s="177">
        <f>_xll.qlInterestRateIndexValueDate(Index1M,$H2818)</f>
        <v>59358</v>
      </c>
      <c r="J2818" s="182">
        <f>IFERROR(_xll.qlIndexFixing(Index1M,$H2818,TRUE,_xll.ohTrigger(RecalcTrigger,Trigger1M)),NA())</f>
        <v>6.9620358040065056E-3</v>
      </c>
      <c r="K2818" s="44">
        <f>IFERROR(_xll.qlIndexFixing(Index3M,H2818,TRUE,_xll.ohTrigger(RecalcTrigger,Trigger3M)),NA())</f>
        <v>7.231475933131463E-3</v>
      </c>
      <c r="L2818" s="44">
        <f>IFERROR(_xll.qlIndexFixing(Index6M,$H2818,TRUE,_xll.ohTrigger(RecalcTrigger,Trigger6M)),NA())</f>
        <v>7.0573391726321925E-3</v>
      </c>
      <c r="M2818" s="183">
        <f>IFERROR(_xll.qlIndexFixing(Index1Y,$H2818,TRUE,_xll.ohTrigger(RecalcTrigger,Trigger1Y)),NA())</f>
        <v>7.5721814081708538E-3</v>
      </c>
      <c r="N2818" s="182">
        <f>IFERROR(_xll.qlIndexFixing(ONIndex1M,I2818,TRUE,_xll.ohTrigger(RecalcTrigger,Trigger1M)),NA())</f>
        <v>6.9610952857157571E-3</v>
      </c>
      <c r="O2818" s="44">
        <f>IFERROR(_xll.qlIndexFixing(ONIndex3M,I2818,TRUE,_xll.ohTrigger(RecalcTrigger,Trigger3M)),NA())</f>
        <v>7.2286416132882891E-3</v>
      </c>
      <c r="P2818" s="44">
        <f>IFERROR(_xll.qlIndexFixing(ONIndex6M,I2818,TRUE,_xll.ohTrigger(RecalcTrigger,Trigger6M)),NA())</f>
        <v>7.0475639207678853E-3</v>
      </c>
      <c r="Q2818" s="183">
        <f>IFERROR(_xll.qlIndexFixing(ONIndex1Y,I2818,TRUE,_xll.ohTrigger(RecalcTrigger,Trigger1Y)),NA())</f>
        <v>7.5441881054238991E-3</v>
      </c>
    </row>
    <row r="2819" spans="2:17" x14ac:dyDescent="0.2">
      <c r="B2819" s="39" t="s">
        <v>42</v>
      </c>
      <c r="D2819" s="42">
        <f>_xll.qlCalendarAdvance(Calendar,$D2818,B2819,"f",FALSE)</f>
        <v>59363</v>
      </c>
      <c r="E2819" s="177">
        <f>_xll.qlInterestRateIndexValueDate(IndexON,D2819)</f>
        <v>59363</v>
      </c>
      <c r="F2819" s="193">
        <f>IFERROR(_xll.qlIndexFixing(IndexON,D2819,TRUE,_xll.ohTrigger(RecalcTrigger,TriggerON)),NA())</f>
        <v>7.0175268926231382E-3</v>
      </c>
      <c r="H2819" s="42">
        <f>_xll.qlCalendarAdvance(Calendar,$H2818,B2819,"f",FALSE)</f>
        <v>59363</v>
      </c>
      <c r="I2819" s="177">
        <f>_xll.qlInterestRateIndexValueDate(Index1M,$H2819)</f>
        <v>59365</v>
      </c>
      <c r="J2819" s="182">
        <f>IFERROR(_xll.qlIndexFixing(Index1M,$H2819,TRUE,_xll.ohTrigger(RecalcTrigger,Trigger1M)),NA())</f>
        <v>6.961368290946679E-3</v>
      </c>
      <c r="K2819" s="44">
        <f>IFERROR(_xll.qlIndexFixing(Index3M,H2819,TRUE,_xll.ohTrigger(RecalcTrigger,Trigger3M)),NA())</f>
        <v>7.2309233000373944E-3</v>
      </c>
      <c r="L2819" s="44">
        <f>IFERROR(_xll.qlIndexFixing(Index6M,$H2819,TRUE,_xll.ohTrigger(RecalcTrigger,Trigger6M)),NA())</f>
        <v>7.0573781647062777E-3</v>
      </c>
      <c r="M2819" s="183">
        <f>IFERROR(_xll.qlIndexFixing(Index1Y,$H2819,TRUE,_xll.ohTrigger(RecalcTrigger,Trigger1Y)),NA())</f>
        <v>7.5724827266923306E-3</v>
      </c>
      <c r="N2819" s="182">
        <f>IFERROR(_xll.qlIndexFixing(ONIndex1M,I2819,TRUE,_xll.ohTrigger(RecalcTrigger,Trigger1M)),NA())</f>
        <v>6.960365637693755E-3</v>
      </c>
      <c r="O2819" s="44">
        <f>IFERROR(_xll.qlIndexFixing(ONIndex3M,I2819,TRUE,_xll.ohTrigger(RecalcTrigger,Trigger3M)),NA())</f>
        <v>7.2278699300909466E-3</v>
      </c>
      <c r="P2819" s="44">
        <f>IFERROR(_xll.qlIndexFixing(ONIndex6M,I2819,TRUE,_xll.ohTrigger(RecalcTrigger,Trigger6M)),NA())</f>
        <v>7.0468328852157924E-3</v>
      </c>
      <c r="Q2819" s="183">
        <f>IFERROR(_xll.qlIndexFixing(ONIndex1Y,I2819,TRUE,_xll.ohTrigger(RecalcTrigger,Trigger1Y)),NA())</f>
        <v>7.5435339363050247E-3</v>
      </c>
    </row>
    <row r="2820" spans="2:17" x14ac:dyDescent="0.2">
      <c r="B2820" s="39" t="s">
        <v>42</v>
      </c>
      <c r="D2820" s="42">
        <f>_xll.qlCalendarAdvance(Calendar,$D2819,B2820,"f",FALSE)</f>
        <v>59370</v>
      </c>
      <c r="E2820" s="177">
        <f>_xll.qlInterestRateIndexValueDate(IndexON,D2820)</f>
        <v>59370</v>
      </c>
      <c r="F2820" s="193">
        <f>IFERROR(_xll.qlIndexFixing(IndexON,D2820,TRUE,_xll.ohTrigger(RecalcTrigger,TriggerON)),NA())</f>
        <v>7.0169511224715819E-3</v>
      </c>
      <c r="H2820" s="42">
        <f>_xll.qlCalendarAdvance(Calendar,$H2819,B2820,"f",FALSE)</f>
        <v>59370</v>
      </c>
      <c r="I2820" s="177">
        <f>_xll.qlInterestRateIndexValueDate(Index1M,$H2820)</f>
        <v>59372</v>
      </c>
      <c r="J2820" s="182">
        <f>IFERROR(_xll.qlIndexFixing(Index1M,$H2820,TRUE,_xll.ohTrigger(RecalcTrigger,Trigger1M)),NA())</f>
        <v>6.9607389115430851E-3</v>
      </c>
      <c r="K2820" s="44">
        <f>IFERROR(_xll.qlIndexFixing(Index3M,H2820,TRUE,_xll.ohTrigger(RecalcTrigger,Trigger3M)),NA())</f>
        <v>7.2304079791383983E-3</v>
      </c>
      <c r="L2820" s="44">
        <f>IFERROR(_xll.qlIndexFixing(Index6M,$H2820,TRUE,_xll.ohTrigger(RecalcTrigger,Trigger6M)),NA())</f>
        <v>7.0574786941405175E-3</v>
      </c>
      <c r="M2820" s="183">
        <f>IFERROR(_xll.qlIndexFixing(Index1Y,$H2820,TRUE,_xll.ohTrigger(RecalcTrigger,Trigger1Y)),NA())</f>
        <v>7.5728222959737367E-3</v>
      </c>
      <c r="N2820" s="182">
        <f>IFERROR(_xll.qlIndexFixing(ONIndex1M,I2820,TRUE,_xll.ohTrigger(RecalcTrigger,Trigger1M)),NA())</f>
        <v>6.9596740048627481E-3</v>
      </c>
      <c r="O2820" s="44">
        <f>IFERROR(_xll.qlIndexFixing(ONIndex3M,I2820,TRUE,_xll.ohTrigger(RecalcTrigger,Trigger3M)),NA())</f>
        <v>7.2271351596864264E-3</v>
      </c>
      <c r="P2820" s="44">
        <f>IFERROR(_xll.qlIndexFixing(ONIndex6M,I2820,TRUE,_xll.ohTrigger(RecalcTrigger,Trigger6M)),NA())</f>
        <v>7.0461619832418165E-3</v>
      </c>
      <c r="Q2820" s="183">
        <f>IFERROR(_xll.qlIndexFixing(ONIndex1Y,I2820,TRUE,_xll.ohTrigger(RecalcTrigger,Trigger1Y)),NA())</f>
        <v>7.5429163489637574E-3</v>
      </c>
    </row>
    <row r="2821" spans="2:17" x14ac:dyDescent="0.2">
      <c r="B2821" s="39" t="s">
        <v>42</v>
      </c>
      <c r="D2821" s="42">
        <f>_xll.qlCalendarAdvance(Calendar,$D2820,B2821,"f",FALSE)</f>
        <v>59377</v>
      </c>
      <c r="E2821" s="177">
        <f>_xll.qlInterestRateIndexValueDate(IndexON,D2821)</f>
        <v>59377</v>
      </c>
      <c r="F2821" s="193">
        <f>IFERROR(_xll.qlIndexFixing(IndexON,D2821,TRUE,_xll.ohTrigger(RecalcTrigger,TriggerON)),NA())</f>
        <v>7.01641301227518E-3</v>
      </c>
      <c r="H2821" s="42">
        <f>_xll.qlCalendarAdvance(Calendar,$H2820,B2821,"f",FALSE)</f>
        <v>59377</v>
      </c>
      <c r="I2821" s="177">
        <f>_xll.qlInterestRateIndexValueDate(Index1M,$H2821)</f>
        <v>59379</v>
      </c>
      <c r="J2821" s="182">
        <f>IFERROR(_xll.qlIndexFixing(Index1M,$H2821,TRUE,_xll.ohTrigger(RecalcTrigger,Trigger1M)),NA())</f>
        <v>6.960147723971688E-3</v>
      </c>
      <c r="K2821" s="44">
        <f>IFERROR(_xll.qlIndexFixing(Index3M,H2821,TRUE,_xll.ohTrigger(RecalcTrigger,Trigger3M)),NA())</f>
        <v>7.2299300263984033E-3</v>
      </c>
      <c r="L2821" s="44">
        <f>IFERROR(_xll.qlIndexFixing(Index6M,$H2821,TRUE,_xll.ohTrigger(RecalcTrigger,Trigger6M)),NA())</f>
        <v>7.0576408547265521E-3</v>
      </c>
      <c r="M2821" s="183">
        <f>IFERROR(_xll.qlIndexFixing(Index1Y,$H2821,TRUE,_xll.ohTrigger(RecalcTrigger,Trigger1Y)),NA())</f>
        <v>7.5732001706624264E-3</v>
      </c>
      <c r="N2821" s="182">
        <f>IFERROR(_xll.qlIndexFixing(ONIndex1M,I2821,TRUE,_xll.ohTrigger(RecalcTrigger,Trigger1M)),NA())</f>
        <v>6.9590204454161864E-3</v>
      </c>
      <c r="O2821" s="44">
        <f>IFERROR(_xll.qlIndexFixing(ONIndex3M,I2821,TRUE,_xll.ohTrigger(RecalcTrigger,Trigger3M)),NA())</f>
        <v>7.2264373577901608E-3</v>
      </c>
      <c r="P2821" s="44">
        <f>IFERROR(_xll.qlIndexFixing(ONIndex6M,I2821,TRUE,_xll.ohTrigger(RecalcTrigger,Trigger6M)),NA())</f>
        <v>7.0455513083711452E-3</v>
      </c>
      <c r="Q2821" s="183">
        <f>IFERROR(_xll.qlIndexFixing(ONIndex1Y,I2821,TRUE,_xll.ohTrigger(RecalcTrigger,Trigger1Y)),NA())</f>
        <v>7.5423353979164887E-3</v>
      </c>
    </row>
    <row r="2822" spans="2:17" x14ac:dyDescent="0.2">
      <c r="B2822" s="39" t="s">
        <v>42</v>
      </c>
      <c r="D2822" s="42">
        <f>_xll.qlCalendarAdvance(Calendar,$D2821,B2822,"f",FALSE)</f>
        <v>59384</v>
      </c>
      <c r="E2822" s="177">
        <f>_xll.qlInterestRateIndexValueDate(IndexON,D2822)</f>
        <v>59384</v>
      </c>
      <c r="F2822" s="193">
        <f>IFERROR(_xll.qlIndexFixing(IndexON,D2822,TRUE,_xll.ohTrigger(RecalcTrigger,TriggerON)),NA())</f>
        <v>7.0159126191882137E-3</v>
      </c>
      <c r="H2822" s="42">
        <f>_xll.qlCalendarAdvance(Calendar,$H2821,B2822,"f",FALSE)</f>
        <v>59384</v>
      </c>
      <c r="I2822" s="177">
        <f>_xll.qlInterestRateIndexValueDate(Index1M,$H2822)</f>
        <v>59386</v>
      </c>
      <c r="J2822" s="182">
        <f>IFERROR(_xll.qlIndexFixing(Index1M,$H2822,TRUE,_xll.ohTrigger(RecalcTrigger,Trigger1M)),NA())</f>
        <v>6.9595947864059537E-3</v>
      </c>
      <c r="K2822" s="44">
        <f>IFERROR(_xll.qlIndexFixing(Index3M,H2822,TRUE,_xll.ohTrigger(RecalcTrigger,Trigger3M)),NA())</f>
        <v>7.2294894977848155E-3</v>
      </c>
      <c r="L2822" s="44">
        <f>IFERROR(_xll.qlIndexFixing(Index6M,$H2822,TRUE,_xll.ohTrigger(RecalcTrigger,Trigger6M)),NA())</f>
        <v>7.0578647402616095E-3</v>
      </c>
      <c r="M2822" s="183">
        <f>IFERROR(_xll.qlIndexFixing(Index1Y,$H2822,TRUE,_xll.ohTrigger(RecalcTrigger,Trigger1Y)),NA())</f>
        <v>7.5736164054096989E-3</v>
      </c>
      <c r="N2822" s="182">
        <f>IFERROR(_xll.qlIndexFixing(ONIndex1M,I2822,TRUE,_xll.ohTrigger(RecalcTrigger,Trigger1M)),NA())</f>
        <v>6.9584050175475198E-3</v>
      </c>
      <c r="O2822" s="44">
        <f>IFERROR(_xll.qlIndexFixing(ONIndex3M,I2822,TRUE,_xll.ohTrigger(RecalcTrigger,Trigger3M)),NA())</f>
        <v>7.2257765804373264E-3</v>
      </c>
      <c r="P2822" s="44">
        <f>IFERROR(_xll.qlIndexFixing(ONIndex6M,I2822,TRUE,_xll.ohTrigger(RecalcTrigger,Trigger6M)),NA())</f>
        <v>7.0450009538891578E-3</v>
      </c>
      <c r="Q2822" s="183">
        <f>IFERROR(_xll.qlIndexFixing(ONIndex1Y,I2822,TRUE,_xll.ohTrigger(RecalcTrigger,Trigger1Y)),NA())</f>
        <v>7.5417911371999935E-3</v>
      </c>
    </row>
    <row r="2823" spans="2:17" x14ac:dyDescent="0.2">
      <c r="B2823" s="39" t="s">
        <v>42</v>
      </c>
      <c r="D2823" s="42">
        <f>_xll.qlCalendarAdvance(Calendar,$D2822,B2823,"f",FALSE)</f>
        <v>59391</v>
      </c>
      <c r="E2823" s="177">
        <f>_xll.qlInterestRateIndexValueDate(IndexON,D2823)</f>
        <v>59391</v>
      </c>
      <c r="F2823" s="193">
        <f>IFERROR(_xll.qlIndexFixing(IndexON,D2823,TRUE,_xll.ohTrigger(RecalcTrigger,TriggerON)),NA())</f>
        <v>7.0154500006047726E-3</v>
      </c>
      <c r="H2823" s="42">
        <f>_xll.qlCalendarAdvance(Calendar,$H2822,B2823,"f",FALSE)</f>
        <v>59391</v>
      </c>
      <c r="I2823" s="177">
        <f>_xll.qlInterestRateIndexValueDate(Index1M,$H2823)</f>
        <v>59393</v>
      </c>
      <c r="J2823" s="182">
        <f>IFERROR(_xll.qlIndexFixing(Index1M,$H2823,TRUE,_xll.ohTrigger(RecalcTrigger,Trigger1M)),NA())</f>
        <v>6.9590801570293404E-3</v>
      </c>
      <c r="K2823" s="44">
        <f>IFERROR(_xll.qlIndexFixing(Index3M,H2823,TRUE,_xll.ohTrigger(RecalcTrigger,Trigger3M)),NA())</f>
        <v>7.2290864492667774E-3</v>
      </c>
      <c r="L2823" s="44">
        <f>IFERROR(_xll.qlIndexFixing(Index6M,$H2823,TRUE,_xll.ohTrigger(RecalcTrigger,Trigger6M)),NA())</f>
        <v>7.0581504445485048E-3</v>
      </c>
      <c r="M2823" s="183">
        <f>IFERROR(_xll.qlIndexFixing(Index1Y,$H2823,TRUE,_xll.ohTrigger(RecalcTrigger,Trigger1Y)),NA())</f>
        <v>7.5740710548727625E-3</v>
      </c>
      <c r="N2823" s="182">
        <f>IFERROR(_xll.qlIndexFixing(ONIndex1M,I2823,TRUE,_xll.ohTrigger(RecalcTrigger,Trigger1M)),NA())</f>
        <v>6.9578277794501986E-3</v>
      </c>
      <c r="O2823" s="44">
        <f>IFERROR(_xll.qlIndexFixing(ONIndex3M,I2823,TRUE,_xll.ohTrigger(RecalcTrigger,Trigger3M)),NA())</f>
        <v>7.2251528835032275E-3</v>
      </c>
      <c r="P2823" s="44">
        <f>IFERROR(_xll.qlIndexFixing(ONIndex6M,I2823,TRUE,_xll.ohTrigger(RecalcTrigger,Trigger6M)),NA())</f>
        <v>7.0445110134009781E-3</v>
      </c>
      <c r="Q2823" s="183">
        <f>IFERROR(_xll.qlIndexFixing(ONIndex1Y,I2823,TRUE,_xll.ohTrigger(RecalcTrigger,Trigger1Y)),NA())</f>
        <v>7.541283620930983E-3</v>
      </c>
    </row>
    <row r="2824" spans="2:17" x14ac:dyDescent="0.2">
      <c r="B2824" s="39" t="s">
        <v>42</v>
      </c>
      <c r="D2824" s="42">
        <f>_xll.qlCalendarAdvance(Calendar,$D2823,B2824,"f",FALSE)</f>
        <v>59398</v>
      </c>
      <c r="E2824" s="177">
        <f>_xll.qlInterestRateIndexValueDate(IndexON,D2824)</f>
        <v>59398</v>
      </c>
      <c r="F2824" s="193">
        <f>IFERROR(_xll.qlIndexFixing(IndexON,D2824,TRUE,_xll.ohTrigger(RecalcTrigger,TriggerON)),NA())</f>
        <v>7.0150252137590741E-3</v>
      </c>
      <c r="H2824" s="42">
        <f>_xll.qlCalendarAdvance(Calendar,$H2823,B2824,"f",FALSE)</f>
        <v>59398</v>
      </c>
      <c r="I2824" s="177">
        <f>_xll.qlInterestRateIndexValueDate(Index1M,$H2824)</f>
        <v>59400</v>
      </c>
      <c r="J2824" s="182">
        <f>IFERROR(_xll.qlIndexFixing(Index1M,$H2824,TRUE,_xll.ohTrigger(RecalcTrigger,Trigger1M)),NA())</f>
        <v>6.9586038940178119E-3</v>
      </c>
      <c r="K2824" s="44">
        <f>IFERROR(_xll.qlIndexFixing(Index3M,H2824,TRUE,_xll.ohTrigger(RecalcTrigger,Trigger3M)),NA())</f>
        <v>7.2287209368151672E-3</v>
      </c>
      <c r="L2824" s="44">
        <f>IFERROR(_xll.qlIndexFixing(Index6M,$H2824,TRUE,_xll.ohTrigger(RecalcTrigger,Trigger6M)),NA())</f>
        <v>7.0584980613969291E-3</v>
      </c>
      <c r="M2824" s="183">
        <f>IFERROR(_xll.qlIndexFixing(Index1Y,$H2824,TRUE,_xll.ohTrigger(RecalcTrigger,Trigger1Y)),NA())</f>
        <v>7.574564173711675E-3</v>
      </c>
      <c r="N2824" s="182">
        <f>IFERROR(_xll.qlIndexFixing(ONIndex1M,I2824,TRUE,_xll.ohTrigger(RecalcTrigger,Trigger1M)),NA())</f>
        <v>6.9572887889979285E-3</v>
      </c>
      <c r="O2824" s="44">
        <f>IFERROR(_xll.qlIndexFixing(ONIndex3M,I2824,TRUE,_xll.ohTrigger(RecalcTrigger,Trigger3M)),NA())</f>
        <v>7.2245663228631685E-3</v>
      </c>
      <c r="P2824" s="44">
        <f>IFERROR(_xll.qlIndexFixing(ONIndex6M,I2824,TRUE,_xll.ohTrigger(RecalcTrigger,Trigger6M)),NA())</f>
        <v>7.0440815801919854E-3</v>
      </c>
      <c r="Q2824" s="183">
        <f>IFERROR(_xll.qlIndexFixing(ONIndex1Y,I2824,TRUE,_xll.ohTrigger(RecalcTrigger,Trigger1Y)),NA())</f>
        <v>7.5408129035459126E-3</v>
      </c>
    </row>
    <row r="2825" spans="2:17" x14ac:dyDescent="0.2">
      <c r="B2825" s="39" t="s">
        <v>42</v>
      </c>
      <c r="D2825" s="42">
        <f>_xll.qlCalendarAdvance(Calendar,$D2824,B2825,"f",FALSE)</f>
        <v>59405</v>
      </c>
      <c r="E2825" s="177">
        <f>_xll.qlInterestRateIndexValueDate(IndexON,D2825)</f>
        <v>59405</v>
      </c>
      <c r="F2825" s="193">
        <f>IFERROR(_xll.qlIndexFixing(IndexON,D2825,TRUE,_xll.ohTrigger(RecalcTrigger,TriggerON)),NA())</f>
        <v>7.0146383158053993E-3</v>
      </c>
      <c r="H2825" s="42">
        <f>_xll.qlCalendarAdvance(Calendar,$H2824,B2825,"f",FALSE)</f>
        <v>59405</v>
      </c>
      <c r="I2825" s="177">
        <f>_xll.qlInterestRateIndexValueDate(Index1M,$H2825)</f>
        <v>59407</v>
      </c>
      <c r="J2825" s="182">
        <f>IFERROR(_xll.qlIndexFixing(Index1M,$H2825,TRUE,_xll.ohTrigger(RecalcTrigger,Trigger1M)),NA())</f>
        <v>6.9581660555548264E-3</v>
      </c>
      <c r="K2825" s="44">
        <f>IFERROR(_xll.qlIndexFixing(Index3M,H2825,TRUE,_xll.ohTrigger(RecalcTrigger,Trigger3M)),NA())</f>
        <v>7.22839301639826E-3</v>
      </c>
      <c r="L2825" s="44">
        <f>IFERROR(_xll.qlIndexFixing(Index6M,$H2825,TRUE,_xll.ohTrigger(RecalcTrigger,Trigger6M)),NA())</f>
        <v>7.0589076846221607E-3</v>
      </c>
      <c r="M2825" s="183">
        <f>IFERROR(_xll.qlIndexFixing(Index1Y,$H2825,TRUE,_xll.ohTrigger(RecalcTrigger,Trigger1Y)),NA())</f>
        <v>7.5750958165919698E-3</v>
      </c>
      <c r="N2825" s="182">
        <f>IFERROR(_xll.qlIndexFixing(ONIndex1M,I2825,TRUE,_xll.ohTrigger(RecalcTrigger,Trigger1M)),NA())</f>
        <v>6.9567881046239677E-3</v>
      </c>
      <c r="O2825" s="44">
        <f>IFERROR(_xll.qlIndexFixing(ONIndex3M,I2825,TRUE,_xll.ohTrigger(RecalcTrigger,Trigger3M)),NA())</f>
        <v>7.2240169543924537E-3</v>
      </c>
      <c r="P2825" s="44">
        <f>IFERROR(_xll.qlIndexFixing(ONIndex6M,I2825,TRUE,_xll.ohTrigger(RecalcTrigger,Trigger6M)),NA())</f>
        <v>7.0437127478673034E-3</v>
      </c>
      <c r="Q2825" s="183">
        <f>IFERROR(_xll.qlIndexFixing(ONIndex1Y,I2825,TRUE,_xll.ohTrigger(RecalcTrigger,Trigger1Y)),NA())</f>
        <v>7.5403790389216852E-3</v>
      </c>
    </row>
    <row r="2826" spans="2:17" x14ac:dyDescent="0.2">
      <c r="B2826" s="39" t="s">
        <v>42</v>
      </c>
      <c r="D2826" s="42">
        <f>_xll.qlCalendarAdvance(Calendar,$D2825,B2826,"f",FALSE)</f>
        <v>59412</v>
      </c>
      <c r="E2826" s="177">
        <f>_xll.qlInterestRateIndexValueDate(IndexON,D2826)</f>
        <v>59412</v>
      </c>
      <c r="F2826" s="193">
        <f>IFERROR(_xll.qlIndexFixing(IndexON,D2826,TRUE,_xll.ohTrigger(RecalcTrigger,TriggerON)),NA())</f>
        <v>7.0142893644575821E-3</v>
      </c>
      <c r="H2826" s="42">
        <f>_xll.qlCalendarAdvance(Calendar,$H2825,B2826,"f",FALSE)</f>
        <v>59412</v>
      </c>
      <c r="I2826" s="177">
        <f>_xll.qlInterestRateIndexValueDate(Index1M,$H2826)</f>
        <v>59414</v>
      </c>
      <c r="J2826" s="182">
        <f>IFERROR(_xll.qlIndexFixing(Index1M,$H2826,TRUE,_xll.ohTrigger(RecalcTrigger,Trigger1M)),NA())</f>
        <v>6.9576413685717405E-3</v>
      </c>
      <c r="K2826" s="44">
        <f>IFERROR(_xll.qlIndexFixing(Index3M,H2826,TRUE,_xll.ohTrigger(RecalcTrigger,Trigger3M)),NA())</f>
        <v>7.2280438431296425E-3</v>
      </c>
      <c r="L2826" s="44">
        <f>IFERROR(_xll.qlIndexFixing(Index6M,$H2826,TRUE,_xll.ohTrigger(RecalcTrigger,Trigger6M)),NA())</f>
        <v>7.0587611898572794E-3</v>
      </c>
      <c r="M2826" s="183">
        <f>IFERROR(_xll.qlIndexFixing(Index1Y,$H2826,TRUE,_xll.ohTrigger(RecalcTrigger,Trigger1Y)),NA())</f>
        <v>7.5756660381842153E-3</v>
      </c>
      <c r="N2826" s="182">
        <f>IFERROR(_xll.qlIndexFixing(ONIndex1M,I2826,TRUE,_xll.ohTrigger(RecalcTrigger,Trigger1M)),NA())</f>
        <v>6.9563257844418303E-3</v>
      </c>
      <c r="O2826" s="44">
        <f>IFERROR(_xll.qlIndexFixing(ONIndex3M,I2826,TRUE,_xll.ohTrigger(RecalcTrigger,Trigger3M)),NA())</f>
        <v>7.2235048338864516E-3</v>
      </c>
      <c r="P2826" s="44">
        <f>IFERROR(_xll.qlIndexFixing(ONIndex6M,I2826,TRUE,_xll.ohTrigger(RecalcTrigger,Trigger6M)),NA())</f>
        <v>7.0434046098721836E-3</v>
      </c>
      <c r="Q2826" s="183">
        <f>IFERROR(_xll.qlIndexFixing(ONIndex1Y,I2826,TRUE,_xll.ohTrigger(RecalcTrigger,Trigger1Y)),NA())</f>
        <v>7.539982081494756E-3</v>
      </c>
    </row>
    <row r="2827" spans="2:17" x14ac:dyDescent="0.2">
      <c r="B2827" s="39" t="s">
        <v>42</v>
      </c>
      <c r="D2827" s="42">
        <f>_xll.qlCalendarAdvance(Calendar,$D2826,B2827,"f",FALSE)</f>
        <v>59419</v>
      </c>
      <c r="E2827" s="177">
        <f>_xll.qlInterestRateIndexValueDate(IndexON,D2827)</f>
        <v>59419</v>
      </c>
      <c r="F2827" s="193">
        <f>IFERROR(_xll.qlIndexFixing(IndexON,D2827,TRUE,_xll.ohTrigger(RecalcTrigger,TriggerON)),NA())</f>
        <v>7.0139784165501595E-3</v>
      </c>
      <c r="H2827" s="42">
        <f>_xll.qlCalendarAdvance(Calendar,$H2826,B2827,"f",FALSE)</f>
        <v>59419</v>
      </c>
      <c r="I2827" s="177">
        <f>_xll.qlInterestRateIndexValueDate(Index1M,$H2827)</f>
        <v>59421</v>
      </c>
      <c r="J2827" s="182">
        <f>IFERROR(_xll.qlIndexFixing(Index1M,$H2827,TRUE,_xll.ohTrigger(RecalcTrigger,Trigger1M)),NA())</f>
        <v>6.9574058849833365E-3</v>
      </c>
      <c r="K2827" s="44">
        <f>IFERROR(_xll.qlIndexFixing(Index3M,H2827,TRUE,_xll.ohTrigger(RecalcTrigger,Trigger3M)),NA())</f>
        <v>7.2277885761124483E-3</v>
      </c>
      <c r="L2827" s="44">
        <f>IFERROR(_xll.qlIndexFixing(Index6M,$H2827,TRUE,_xll.ohTrigger(RecalcTrigger,Trigger6M)),NA())</f>
        <v>7.0592726879590544E-3</v>
      </c>
      <c r="M2827" s="183">
        <f>IFERROR(_xll.qlIndexFixing(Index1Y,$H2827,TRUE,_xll.ohTrigger(RecalcTrigger,Trigger1Y)),NA())</f>
        <v>7.5762748931622664E-3</v>
      </c>
      <c r="N2827" s="182">
        <f>IFERROR(_xll.qlIndexFixing(ONIndex1M,I2827,TRUE,_xll.ohTrigger(RecalcTrigger,Trigger1M)),NA())</f>
        <v>6.9559018864850941E-3</v>
      </c>
      <c r="O2827" s="44">
        <f>IFERROR(_xll.qlIndexFixing(ONIndex3M,I2827,TRUE,_xll.ohTrigger(RecalcTrigger,Trigger3M)),NA())</f>
        <v>7.2230300173803386E-3</v>
      </c>
      <c r="P2827" s="44">
        <f>IFERROR(_xll.qlIndexFixing(ONIndex6M,I2827,TRUE,_xll.ohTrigger(RecalcTrigger,Trigger6M)),NA())</f>
        <v>7.0431572594920056E-3</v>
      </c>
      <c r="Q2827" s="183">
        <f>IFERROR(_xll.qlIndexFixing(ONIndex1Y,I2827,TRUE,_xll.ohTrigger(RecalcTrigger,Trigger1Y)),NA())</f>
        <v>7.5396220853818363E-3</v>
      </c>
    </row>
    <row r="2828" spans="2:17" x14ac:dyDescent="0.2">
      <c r="B2828" s="39" t="s">
        <v>42</v>
      </c>
      <c r="D2828" s="42">
        <f>_xll.qlCalendarAdvance(Calendar,$D2827,B2828,"f",FALSE)</f>
        <v>59426</v>
      </c>
      <c r="E2828" s="177">
        <f>_xll.qlInterestRateIndexValueDate(IndexON,D2828)</f>
        <v>59426</v>
      </c>
      <c r="F2828" s="193">
        <f>IFERROR(_xll.qlIndexFixing(IndexON,D2828,TRUE,_xll.ohTrigger(RecalcTrigger,TriggerON)),NA())</f>
        <v>7.0137055295571571E-3</v>
      </c>
      <c r="H2828" s="42">
        <f>_xll.qlCalendarAdvance(Calendar,$H2827,B2828,"f",FALSE)</f>
        <v>59426</v>
      </c>
      <c r="I2828" s="177">
        <f>_xll.qlInterestRateIndexValueDate(Index1M,$H2828)</f>
        <v>59428</v>
      </c>
      <c r="J2828" s="182">
        <f>IFERROR(_xll.qlIndexFixing(Index1M,$H2828,TRUE,_xll.ohTrigger(RecalcTrigger,Trigger1M)),NA())</f>
        <v>6.9570836692317561E-3</v>
      </c>
      <c r="K2828" s="44">
        <f>IFERROR(_xll.qlIndexFixing(Index3M,H2828,TRUE,_xll.ohTrigger(RecalcTrigger,Trigger3M)),NA())</f>
        <v>7.2275710642911465E-3</v>
      </c>
      <c r="L2828" s="44">
        <f>IFERROR(_xll.qlIndexFixing(Index6M,$H2828,TRUE,_xll.ohTrigger(RecalcTrigger,Trigger6M)),NA())</f>
        <v>7.0598464343058403E-3</v>
      </c>
      <c r="M2828" s="183">
        <f>IFERROR(_xll.qlIndexFixing(Index1Y,$H2828,TRUE,_xll.ohTrigger(RecalcTrigger,Trigger1Y)),NA())</f>
        <v>7.5769224362056721E-3</v>
      </c>
      <c r="N2828" s="182">
        <f>IFERROR(_xll.qlIndexFixing(ONIndex1M,I2828,TRUE,_xll.ohTrigger(RecalcTrigger,Trigger1M)),NA())</f>
        <v>6.9555164690271454E-3</v>
      </c>
      <c r="O2828" s="44">
        <f>IFERROR(_xll.qlIndexFixing(ONIndex3M,I2828,TRUE,_xll.ohTrigger(RecalcTrigger,Trigger3M)),NA())</f>
        <v>7.2225925605895469E-3</v>
      </c>
      <c r="P2828" s="44">
        <f>IFERROR(_xll.qlIndexFixing(ONIndex6M,I2828,TRUE,_xll.ohTrigger(RecalcTrigger,Trigger6M)),NA())</f>
        <v>7.0429707902519567E-3</v>
      </c>
      <c r="Q2828" s="183">
        <f>IFERROR(_xll.qlIndexFixing(ONIndex1Y,I2828,TRUE,_xll.ohTrigger(RecalcTrigger,Trigger1Y)),NA())</f>
        <v>7.5392991048595093E-3</v>
      </c>
    </row>
    <row r="2829" spans="2:17" x14ac:dyDescent="0.2">
      <c r="B2829" s="39" t="s">
        <v>42</v>
      </c>
      <c r="D2829" s="42">
        <f>_xll.qlCalendarAdvance(Calendar,$D2828,B2829,"f",FALSE)</f>
        <v>59433</v>
      </c>
      <c r="E2829" s="177">
        <f>_xll.qlInterestRateIndexValueDate(IndexON,D2829)</f>
        <v>59433</v>
      </c>
      <c r="F2829" s="193">
        <f>IFERROR(_xll.qlIndexFixing(IndexON,D2829,TRUE,_xll.ohTrigger(RecalcTrigger,TriggerON)),NA())</f>
        <v>7.0134707607127922E-3</v>
      </c>
      <c r="H2829" s="42">
        <f>_xll.qlCalendarAdvance(Calendar,$H2828,B2829,"f",FALSE)</f>
        <v>59433</v>
      </c>
      <c r="I2829" s="177">
        <f>_xll.qlInterestRateIndexValueDate(Index1M,$H2829)</f>
        <v>59435</v>
      </c>
      <c r="J2829" s="182">
        <f>IFERROR(_xll.qlIndexFixing(Index1M,$H2829,TRUE,_xll.ohTrigger(RecalcTrigger,Trigger1M)),NA())</f>
        <v>6.956800110750061E-3</v>
      </c>
      <c r="K2829" s="44">
        <f>IFERROR(_xll.qlIndexFixing(Index3M,H2829,TRUE,_xll.ohTrigger(RecalcTrigger,Trigger3M)),NA())</f>
        <v>7.2273913636420597E-3</v>
      </c>
      <c r="L2829" s="44">
        <f>IFERROR(_xll.qlIndexFixing(Index6M,$H2829,TRUE,_xll.ohTrigger(RecalcTrigger,Trigger6M)),NA())</f>
        <v>7.0604825227244625E-3</v>
      </c>
      <c r="M2829" s="183">
        <f>IFERROR(_xll.qlIndexFixing(Index1Y,$H2829,TRUE,_xll.ohTrigger(RecalcTrigger,Trigger1Y)),NA())</f>
        <v>7.5776087219985794E-3</v>
      </c>
      <c r="N2829" s="182">
        <f>IFERROR(_xll.qlIndexFixing(ONIndex1M,I2829,TRUE,_xll.ohTrigger(RecalcTrigger,Trigger1M)),NA())</f>
        <v>6.955169590101562E-3</v>
      </c>
      <c r="O2829" s="44">
        <f>IFERROR(_xll.qlIndexFixing(ONIndex3M,I2829,TRUE,_xll.ohTrigger(RecalcTrigger,Trigger3M)),NA())</f>
        <v>7.2221925194693171E-3</v>
      </c>
      <c r="P2829" s="44">
        <f>IFERROR(_xll.qlIndexFixing(ONIndex6M,I2829,TRUE,_xll.ohTrigger(RecalcTrigger,Trigger6M)),NA())</f>
        <v>7.0428452957571608E-3</v>
      </c>
      <c r="Q2829" s="183">
        <f>IFERROR(_xll.qlIndexFixing(ONIndex1Y,I2829,TRUE,_xll.ohTrigger(RecalcTrigger,Trigger1Y)),NA())</f>
        <v>7.5390131939645499E-3</v>
      </c>
    </row>
    <row r="2830" spans="2:17" x14ac:dyDescent="0.2">
      <c r="B2830" s="39" t="s">
        <v>42</v>
      </c>
      <c r="D2830" s="42">
        <f>_xll.qlCalendarAdvance(Calendar,$D2829,B2830,"f",FALSE)</f>
        <v>59440</v>
      </c>
      <c r="E2830" s="177">
        <f>_xll.qlInterestRateIndexValueDate(IndexON,D2830)</f>
        <v>59440</v>
      </c>
      <c r="F2830" s="193">
        <f>IFERROR(_xll.qlIndexFixing(IndexON,D2830,TRUE,_xll.ohTrigger(RecalcTrigger,TriggerON)),NA())</f>
        <v>7.0132741674111543E-3</v>
      </c>
      <c r="H2830" s="42">
        <f>_xll.qlCalendarAdvance(Calendar,$H2829,B2830,"f",FALSE)</f>
        <v>59440</v>
      </c>
      <c r="I2830" s="177">
        <f>_xll.qlInterestRateIndexValueDate(Index1M,$H2830)</f>
        <v>59442</v>
      </c>
      <c r="J2830" s="182">
        <f>IFERROR(_xll.qlIndexFixing(Index1M,$H2830,TRUE,_xll.ohTrigger(RecalcTrigger,Trigger1M)),NA())</f>
        <v>6.9565552677167131E-3</v>
      </c>
      <c r="K2830" s="44">
        <f>IFERROR(_xll.qlIndexFixing(Index3M,H2830,TRUE,_xll.ohTrigger(RecalcTrigger,Trigger3M)),NA())</f>
        <v>7.2272495301397548E-3</v>
      </c>
      <c r="L2830" s="44">
        <f>IFERROR(_xll.qlIndexFixing(Index6M,$H2830,TRUE,_xll.ohTrigger(RecalcTrigger,Trigger6M)),NA())</f>
        <v>7.0611810470470465E-3</v>
      </c>
      <c r="M2830" s="183">
        <f>IFERROR(_xll.qlIndexFixing(Index1Y,$H2830,TRUE,_xll.ohTrigger(RecalcTrigger,Trigger1Y)),NA())</f>
        <v>7.5783338052290775E-3</v>
      </c>
      <c r="N2830" s="182">
        <f>IFERROR(_xll.qlIndexFixing(ONIndex1M,I2830,TRUE,_xll.ohTrigger(RecalcTrigger,Trigger1M)),NA())</f>
        <v>6.9548613079817301E-3</v>
      </c>
      <c r="O2830" s="44">
        <f>IFERROR(_xll.qlIndexFixing(ONIndex3M,I2830,TRUE,_xll.ohTrigger(RecalcTrigger,Trigger3M)),NA())</f>
        <v>7.2218299500548255E-3</v>
      </c>
      <c r="P2830" s="44">
        <f>IFERROR(_xll.qlIndexFixing(ONIndex6M,I2830,TRUE,_xll.ohTrigger(RecalcTrigger,Trigger6M)),NA())</f>
        <v>7.042780869053189E-3</v>
      </c>
      <c r="Q2830" s="183">
        <f>IFERROR(_xll.qlIndexFixing(ONIndex1Y,I2830,TRUE,_xll.ohTrigger(RecalcTrigger,Trigger1Y)),NA())</f>
        <v>7.5387644068936055E-3</v>
      </c>
    </row>
    <row r="2831" spans="2:17" x14ac:dyDescent="0.2">
      <c r="B2831" s="39" t="s">
        <v>42</v>
      </c>
      <c r="D2831" s="42">
        <f>_xll.qlCalendarAdvance(Calendar,$D2830,B2831,"f",FALSE)</f>
        <v>59447</v>
      </c>
      <c r="E2831" s="177">
        <f>_xll.qlInterestRateIndexValueDate(IndexON,D2831)</f>
        <v>59447</v>
      </c>
      <c r="F2831" s="193">
        <f>IFERROR(_xll.qlIndexFixing(IndexON,D2831,TRUE,_xll.ohTrigger(RecalcTrigger,TriggerON)),NA())</f>
        <v>7.0131158068864607E-3</v>
      </c>
      <c r="H2831" s="42">
        <f>_xll.qlCalendarAdvance(Calendar,$H2830,B2831,"f",FALSE)</f>
        <v>59447</v>
      </c>
      <c r="I2831" s="177">
        <f>_xll.qlInterestRateIndexValueDate(Index1M,$H2831)</f>
        <v>59449</v>
      </c>
      <c r="J2831" s="182">
        <f>IFERROR(_xll.qlIndexFixing(Index1M,$H2831,TRUE,_xll.ohTrigger(RecalcTrigger,Trigger1M)),NA())</f>
        <v>6.9563491983051784E-3</v>
      </c>
      <c r="K2831" s="44">
        <f>IFERROR(_xll.qlIndexFixing(Index3M,H2831,TRUE,_xll.ohTrigger(RecalcTrigger,Trigger3M)),NA())</f>
        <v>7.2272180611260527E-3</v>
      </c>
      <c r="L2831" s="44">
        <f>IFERROR(_xll.qlIndexFixing(Index6M,$H2831,TRUE,_xll.ohTrigger(RecalcTrigger,Trigger6M)),NA())</f>
        <v>7.0620873749504733E-3</v>
      </c>
      <c r="M2831" s="183">
        <f>IFERROR(_xll.qlIndexFixing(Index1Y,$H2831,TRUE,_xll.ohTrigger(RecalcTrigger,Trigger1Y)),NA())</f>
        <v>7.5790977405911699E-3</v>
      </c>
      <c r="N2831" s="182">
        <f>IFERROR(_xll.qlIndexFixing(ONIndex1M,I2831,TRUE,_xll.ohTrigger(RecalcTrigger,Trigger1M)),NA())</f>
        <v>6.9545916806212915E-3</v>
      </c>
      <c r="O2831" s="44">
        <f>IFERROR(_xll.qlIndexFixing(ONIndex3M,I2831,TRUE,_xll.ohTrigger(RecalcTrigger,Trigger3M)),NA())</f>
        <v>7.2215049079815685E-3</v>
      </c>
      <c r="P2831" s="44">
        <f>IFERROR(_xll.qlIndexFixing(ONIndex6M,I2831,TRUE,_xll.ohTrigger(RecalcTrigger,Trigger6M)),NA())</f>
        <v>7.0427776039849732E-3</v>
      </c>
      <c r="Q2831" s="183">
        <f>IFERROR(_xll.qlIndexFixing(ONIndex1Y,I2831,TRUE,_xll.ohTrigger(RecalcTrigger,Trigger1Y)),NA())</f>
        <v>7.5385527980031952E-3</v>
      </c>
    </row>
    <row r="2832" spans="2:17" x14ac:dyDescent="0.2">
      <c r="B2832" s="39" t="s">
        <v>42</v>
      </c>
      <c r="D2832" s="42">
        <f>_xll.qlCalendarAdvance(Calendar,$D2831,B2832,"f",FALSE)</f>
        <v>59454</v>
      </c>
      <c r="E2832" s="177">
        <f>_xll.qlInterestRateIndexValueDate(IndexON,D2832)</f>
        <v>59454</v>
      </c>
      <c r="F2832" s="193">
        <f>IFERROR(_xll.qlIndexFixing(IndexON,D2832,TRUE,_xll.ohTrigger(RecalcTrigger,TriggerON)),NA())</f>
        <v>7.0129957363729289E-3</v>
      </c>
      <c r="H2832" s="42">
        <f>_xll.qlCalendarAdvance(Calendar,$H2831,B2832,"f",FALSE)</f>
        <v>59454</v>
      </c>
      <c r="I2832" s="177">
        <f>_xll.qlInterestRateIndexValueDate(Index1M,$H2832)</f>
        <v>59456</v>
      </c>
      <c r="J2832" s="182">
        <f>IFERROR(_xll.qlIndexFixing(Index1M,$H2832,TRUE,_xll.ohTrigger(RecalcTrigger,Trigger1M)),NA())</f>
        <v>6.956181960708907E-3</v>
      </c>
      <c r="K2832" s="44">
        <f>IFERROR(_xll.qlIndexFixing(Index3M,H2832,TRUE,_xll.ohTrigger(RecalcTrigger,Trigger3M)),NA())</f>
        <v>7.2271548522218551E-3</v>
      </c>
      <c r="L2832" s="44">
        <f>IFERROR(_xll.qlIndexFixing(Index6M,$H2832,TRUE,_xll.ohTrigger(RecalcTrigger,Trigger6M)),NA())</f>
        <v>7.0629155744787722E-3</v>
      </c>
      <c r="M2832" s="183">
        <f>IFERROR(_xll.qlIndexFixing(Index1Y,$H2832,TRUE,_xll.ohTrigger(RecalcTrigger,Trigger1Y)),NA())</f>
        <v>7.5799005827823628E-3</v>
      </c>
      <c r="N2832" s="182">
        <f>IFERROR(_xll.qlIndexFixing(ONIndex1M,I2832,TRUE,_xll.ohTrigger(RecalcTrigger,Trigger1M)),NA())</f>
        <v>6.9543607662936324E-3</v>
      </c>
      <c r="O2832" s="44">
        <f>IFERROR(_xll.qlIndexFixing(ONIndex3M,I2832,TRUE,_xll.ohTrigger(RecalcTrigger,Trigger3M)),NA())</f>
        <v>7.2212174492047865E-3</v>
      </c>
      <c r="P2832" s="44">
        <f>IFERROR(_xll.qlIndexFixing(ONIndex6M,I2832,TRUE,_xll.ohTrigger(RecalcTrigger,Trigger6M)),NA())</f>
        <v>7.0428355937579568E-3</v>
      </c>
      <c r="Q2832" s="183">
        <f>IFERROR(_xll.qlIndexFixing(ONIndex1Y,I2832,TRUE,_xll.ohTrigger(RecalcTrigger,Trigger1Y)),NA())</f>
        <v>7.5383784213300942E-3</v>
      </c>
    </row>
    <row r="2833" spans="2:17" x14ac:dyDescent="0.2">
      <c r="B2833" s="39" t="s">
        <v>42</v>
      </c>
      <c r="D2833" s="42">
        <f>_xll.qlCalendarAdvance(Calendar,$D2832,B2833,"f",FALSE)</f>
        <v>59461</v>
      </c>
      <c r="E2833" s="177">
        <f>_xll.qlInterestRateIndexValueDate(IndexON,D2833)</f>
        <v>59461</v>
      </c>
      <c r="F2833" s="193">
        <f>IFERROR(_xll.qlIndexFixing(IndexON,D2833,TRUE,_xll.ohTrigger(RecalcTrigger,TriggerON)),NA())</f>
        <v>7.0129140131847123E-3</v>
      </c>
      <c r="H2833" s="42">
        <f>_xll.qlCalendarAdvance(Calendar,$H2832,B2833,"f",FALSE)</f>
        <v>59461</v>
      </c>
      <c r="I2833" s="177">
        <f>_xll.qlInterestRateIndexValueDate(Index1M,$H2833)</f>
        <v>59463</v>
      </c>
      <c r="J2833" s="182">
        <f>IFERROR(_xll.qlIndexFixing(Index1M,$H2833,TRUE,_xll.ohTrigger(RecalcTrigger,Trigger1M)),NA())</f>
        <v>6.9560536131038631E-3</v>
      </c>
      <c r="K2833" s="44">
        <f>IFERROR(_xll.qlIndexFixing(Index3M,H2833,TRUE,_xll.ohTrigger(RecalcTrigger,Trigger3M)),NA())</f>
        <v>7.2271296831550244E-3</v>
      </c>
      <c r="L2833" s="44">
        <f>IFERROR(_xll.qlIndexFixing(Index6M,$H2833,TRUE,_xll.ohTrigger(RecalcTrigger,Trigger6M)),NA())</f>
        <v>7.0638064993792191E-3</v>
      </c>
      <c r="M2833" s="183">
        <f>IFERROR(_xll.qlIndexFixing(Index1Y,$H2833,TRUE,_xll.ohTrigger(RecalcTrigger,Trigger1Y)),NA())</f>
        <v>7.5807423865054202E-3</v>
      </c>
      <c r="N2833" s="182">
        <f>IFERROR(_xll.qlIndexFixing(ONIndex1M,I2833,TRUE,_xll.ohTrigger(RecalcTrigger,Trigger1M)),NA())</f>
        <v>6.9541686232721389E-3</v>
      </c>
      <c r="O2833" s="44">
        <f>IFERROR(_xll.qlIndexFixing(ONIndex3M,I2833,TRUE,_xll.ohTrigger(RecalcTrigger,Trigger3M)),NA())</f>
        <v>7.2209676296797198E-3</v>
      </c>
      <c r="P2833" s="44">
        <f>IFERROR(_xll.qlIndexFixing(ONIndex6M,I2833,TRUE,_xll.ohTrigger(RecalcTrigger,Trigger6M)),NA())</f>
        <v>7.0429549318973272E-3</v>
      </c>
      <c r="Q2833" s="183">
        <f>IFERROR(_xll.qlIndexFixing(ONIndex1Y,I2833,TRUE,_xll.ohTrigger(RecalcTrigger,Trigger1Y)),NA())</f>
        <v>7.5382413311508856E-3</v>
      </c>
    </row>
    <row r="2834" spans="2:17" x14ac:dyDescent="0.2">
      <c r="B2834" s="39" t="s">
        <v>42</v>
      </c>
      <c r="D2834" s="42">
        <f>_xll.qlCalendarAdvance(Calendar,$D2833,B2834,"f",FALSE)</f>
        <v>59468</v>
      </c>
      <c r="E2834" s="177">
        <f>_xll.qlInterestRateIndexValueDate(IndexON,D2834)</f>
        <v>59468</v>
      </c>
      <c r="F2834" s="193">
        <f>IFERROR(_xll.qlIndexFixing(IndexON,D2834,TRUE,_xll.ohTrigger(RecalcTrigger,TriggerON)),NA())</f>
        <v>7.0128706946359642E-3</v>
      </c>
      <c r="H2834" s="42">
        <f>_xll.qlCalendarAdvance(Calendar,$H2833,B2834,"f",FALSE)</f>
        <v>59468</v>
      </c>
      <c r="I2834" s="177">
        <f>_xll.qlInterestRateIndexValueDate(Index1M,$H2834)</f>
        <v>59470</v>
      </c>
      <c r="J2834" s="182">
        <f>IFERROR(_xll.qlIndexFixing(Index1M,$H2834,TRUE,_xll.ohTrigger(RecalcTrigger,Trigger1M)),NA())</f>
        <v>6.9559642136760025E-3</v>
      </c>
      <c r="K2834" s="44">
        <f>IFERROR(_xll.qlIndexFixing(Index3M,H2834,TRUE,_xll.ohTrigger(RecalcTrigger,Trigger3M)),NA())</f>
        <v>7.2271426099077361E-3</v>
      </c>
      <c r="L2834" s="44">
        <f>IFERROR(_xll.qlIndexFixing(Index6M,$H2834,TRUE,_xll.ohTrigger(RecalcTrigger,Trigger6M)),NA())</f>
        <v>7.0647602435112413E-3</v>
      </c>
      <c r="M2834" s="183">
        <f>IFERROR(_xll.qlIndexFixing(Index1Y,$H2834,TRUE,_xll.ohTrigger(RecalcTrigger,Trigger1Y)),NA())</f>
        <v>7.5816232064677032E-3</v>
      </c>
      <c r="N2834" s="182">
        <f>IFERROR(_xll.qlIndexFixing(ONIndex1M,I2834,TRUE,_xll.ohTrigger(RecalcTrigger,Trigger1M)),NA())</f>
        <v>6.9540153095104529E-3</v>
      </c>
      <c r="O2834" s="44">
        <f>IFERROR(_xll.qlIndexFixing(ONIndex3M,I2834,TRUE,_xll.ohTrigger(RecalcTrigger,Trigger3M)),NA())</f>
        <v>7.2207555052017369E-3</v>
      </c>
      <c r="P2834" s="44">
        <f>IFERROR(_xll.qlIndexFixing(ONIndex6M,I2834,TRUE,_xll.ohTrigger(RecalcTrigger,Trigger6M)),NA())</f>
        <v>7.0431357118483362E-3</v>
      </c>
      <c r="Q2834" s="183">
        <f>IFERROR(_xll.qlIndexFixing(ONIndex1Y,I2834,TRUE,_xll.ohTrigger(RecalcTrigger,Trigger1Y)),NA())</f>
        <v>7.5381415815822805E-3</v>
      </c>
    </row>
    <row r="2835" spans="2:17" x14ac:dyDescent="0.2">
      <c r="B2835" s="39" t="s">
        <v>42</v>
      </c>
      <c r="D2835" s="42">
        <f>_xll.qlCalendarAdvance(Calendar,$D2834,B2835,"f",FALSE)</f>
        <v>59475</v>
      </c>
      <c r="E2835" s="177">
        <f>_xll.qlInterestRateIndexValueDate(IndexON,D2835)</f>
        <v>59475</v>
      </c>
      <c r="F2835" s="193">
        <f>IFERROR(_xll.qlIndexFixing(IndexON,D2835,TRUE,_xll.ohTrigger(RecalcTrigger,TriggerON)),NA())</f>
        <v>7.0128658380408382E-3</v>
      </c>
      <c r="H2835" s="42">
        <f>_xll.qlCalendarAdvance(Calendar,$H2834,B2835,"f",FALSE)</f>
        <v>59475</v>
      </c>
      <c r="I2835" s="177">
        <f>_xll.qlInterestRateIndexValueDate(Index1M,$H2835)</f>
        <v>59477</v>
      </c>
      <c r="J2835" s="182">
        <f>IFERROR(_xll.qlIndexFixing(Index1M,$H2835,TRUE,_xll.ohTrigger(RecalcTrigger,Trigger1M)),NA())</f>
        <v>6.9559138206037874E-3</v>
      </c>
      <c r="K2835" s="44">
        <f>IFERROR(_xll.qlIndexFixing(Index3M,H2835,TRUE,_xll.ohTrigger(RecalcTrigger,Trigger3M)),NA())</f>
        <v>7.2271936884586909E-3</v>
      </c>
      <c r="L2835" s="44">
        <f>IFERROR(_xll.qlIndexFixing(Index6M,$H2835,TRUE,_xll.ohTrigger(RecalcTrigger,Trigger6M)),NA())</f>
        <v>7.0656134917765302E-3</v>
      </c>
      <c r="M2835" s="183">
        <f>IFERROR(_xll.qlIndexFixing(Index1Y,$H2835,TRUE,_xll.ohTrigger(RecalcTrigger,Trigger1Y)),NA())</f>
        <v>7.5825430973818298E-3</v>
      </c>
      <c r="N2835" s="182">
        <f>IFERROR(_xll.qlIndexFixing(ONIndex1M,I2835,TRUE,_xll.ohTrigger(RecalcTrigger,Trigger1M)),NA())</f>
        <v>6.9539008832020244E-3</v>
      </c>
      <c r="O2835" s="44">
        <f>IFERROR(_xll.qlIndexFixing(ONIndex3M,I2835,TRUE,_xll.ohTrigger(RecalcTrigger,Trigger3M)),NA())</f>
        <v>7.2205811315662061E-3</v>
      </c>
      <c r="P2835" s="44">
        <f>IFERROR(_xll.qlIndexFixing(ONIndex6M,I2835,TRUE,_xll.ohTrigger(RecalcTrigger,Trigger6M)),NA())</f>
        <v>7.0433780270562352E-3</v>
      </c>
      <c r="Q2835" s="183">
        <f>IFERROR(_xll.qlIndexFixing(ONIndex1Y,I2835,TRUE,_xll.ohTrigger(RecalcTrigger,Trigger1Y)),NA())</f>
        <v>7.5380792269807984E-3</v>
      </c>
    </row>
    <row r="2836" spans="2:17" x14ac:dyDescent="0.2">
      <c r="B2836" s="39" t="s">
        <v>42</v>
      </c>
      <c r="D2836" s="42">
        <f>_xll.qlCalendarAdvance(Calendar,$D2835,B2836,"f",FALSE)</f>
        <v>59482</v>
      </c>
      <c r="E2836" s="177">
        <f>_xll.qlInterestRateIndexValueDate(IndexON,D2836)</f>
        <v>59482</v>
      </c>
      <c r="F2836" s="193">
        <f>IFERROR(_xll.qlIndexFixing(IndexON,D2836,TRUE,_xll.ohTrigger(RecalcTrigger,TriggerON)),NA())</f>
        <v>7.0128995006335515E-3</v>
      </c>
      <c r="H2836" s="42">
        <f>_xll.qlCalendarAdvance(Calendar,$H2835,B2836,"f",FALSE)</f>
        <v>59482</v>
      </c>
      <c r="I2836" s="177">
        <f>_xll.qlInterestRateIndexValueDate(Index1M,$H2836)</f>
        <v>59484</v>
      </c>
      <c r="J2836" s="182">
        <f>IFERROR(_xll.qlIndexFixing(Index1M,$H2836,TRUE,_xll.ohTrigger(RecalcTrigger,Trigger1M)),NA())</f>
        <v>6.9559024920756718E-3</v>
      </c>
      <c r="K2836" s="44">
        <f>IFERROR(_xll.qlIndexFixing(Index3M,H2836,TRUE,_xll.ohTrigger(RecalcTrigger,Trigger3M)),NA())</f>
        <v>7.2272829747926691E-3</v>
      </c>
      <c r="L2836" s="44">
        <f>IFERROR(_xll.qlIndexFixing(Index6M,$H2836,TRUE,_xll.ohTrigger(RecalcTrigger,Trigger6M)),NA())</f>
        <v>7.0666886023410822E-3</v>
      </c>
      <c r="M2836" s="183">
        <f>IFERROR(_xll.qlIndexFixing(Index1Y,$H2836,TRUE,_xll.ohTrigger(RecalcTrigger,Trigger1Y)),NA())</f>
        <v>7.5835021139650178E-3</v>
      </c>
      <c r="N2836" s="182">
        <f>IFERROR(_xll.qlIndexFixing(ONIndex1M,I2836,TRUE,_xll.ohTrigger(RecalcTrigger,Trigger1M)),NA())</f>
        <v>6.9538254025403035E-3</v>
      </c>
      <c r="O2836" s="44">
        <f>IFERROR(_xll.qlIndexFixing(ONIndex3M,I2836,TRUE,_xll.ohTrigger(RecalcTrigger,Trigger3M)),NA())</f>
        <v>7.2204445648083038E-3</v>
      </c>
      <c r="P2836" s="44">
        <f>IFERROR(_xll.qlIndexFixing(ONIndex6M,I2836,TRUE,_xll.ohTrigger(RecalcTrigger,Trigger6M)),NA())</f>
        <v>7.0436819709662757E-3</v>
      </c>
      <c r="Q2836" s="183">
        <f>IFERROR(_xll.qlIndexFixing(ONIndex1Y,I2836,TRUE,_xll.ohTrigger(RecalcTrigger,Trigger1Y)),NA())</f>
        <v>7.5380543214631501E-3</v>
      </c>
    </row>
    <row r="2837" spans="2:17" x14ac:dyDescent="0.2">
      <c r="B2837" s="39" t="s">
        <v>42</v>
      </c>
      <c r="D2837" s="42">
        <f>_xll.qlCalendarAdvance(Calendar,$D2836,B2837,"f",FALSE)</f>
        <v>59489</v>
      </c>
      <c r="E2837" s="177">
        <f>_xll.qlInterestRateIndexValueDate(IndexON,D2837)</f>
        <v>59489</v>
      </c>
      <c r="F2837" s="193">
        <f>IFERROR(_xll.qlIndexFixing(IndexON,D2837,TRUE,_xll.ohTrigger(RecalcTrigger,TriggerON)),NA())</f>
        <v>7.0129717395683855E-3</v>
      </c>
      <c r="H2837" s="42">
        <f>_xll.qlCalendarAdvance(Calendar,$H2836,B2837,"f",FALSE)</f>
        <v>59489</v>
      </c>
      <c r="I2837" s="177">
        <f>_xll.qlInterestRateIndexValueDate(Index1M,$H2837)</f>
        <v>59491</v>
      </c>
      <c r="J2837" s="182">
        <f>IFERROR(_xll.qlIndexFixing(Index1M,$H2837,TRUE,_xll.ohTrigger(RecalcTrigger,Trigger1M)),NA())</f>
        <v>6.9559302862726158E-3</v>
      </c>
      <c r="K2837" s="44">
        <f>IFERROR(_xll.qlIndexFixing(Index3M,H2837,TRUE,_xll.ohTrigger(RecalcTrigger,Trigger3M)),NA())</f>
        <v>7.2274105248927162E-3</v>
      </c>
      <c r="L2837" s="44">
        <f>IFERROR(_xll.qlIndexFixing(Index6M,$H2837,TRUE,_xll.ohTrigger(RecalcTrigger,Trigger6M)),NA())</f>
        <v>7.0678268058058215E-3</v>
      </c>
      <c r="M2837" s="183">
        <f>IFERROR(_xll.qlIndexFixing(Index1Y,$H2837,TRUE,_xll.ohTrigger(RecalcTrigger,Trigger1Y)),NA())</f>
        <v>7.5845003109386439E-3</v>
      </c>
      <c r="N2837" s="182">
        <f>IFERROR(_xll.qlIndexFixing(ONIndex1M,I2837,TRUE,_xll.ohTrigger(RecalcTrigger,Trigger1M)),NA())</f>
        <v>6.9537889256388041E-3</v>
      </c>
      <c r="O2837" s="44">
        <f>IFERROR(_xll.qlIndexFixing(ONIndex3M,I2837,TRUE,_xll.ohTrigger(RecalcTrigger,Trigger3M)),NA())</f>
        <v>7.2203458608033344E-3</v>
      </c>
      <c r="P2837" s="44">
        <f>IFERROR(_xll.qlIndexFixing(ONIndex6M,I2837,TRUE,_xll.ohTrigger(RecalcTrigger,Trigger6M)),NA())</f>
        <v>7.0440476369437732E-3</v>
      </c>
      <c r="Q2837" s="183">
        <f>IFERROR(_xll.qlIndexFixing(ONIndex1Y,I2837,TRUE,_xll.ohTrigger(RecalcTrigger,Trigger1Y)),NA())</f>
        <v>7.5380669190661109E-3</v>
      </c>
    </row>
    <row r="2838" spans="2:17" x14ac:dyDescent="0.2">
      <c r="B2838" s="39" t="s">
        <v>42</v>
      </c>
      <c r="D2838" s="42">
        <f>_xll.qlCalendarAdvance(Calendar,$D2837,B2838,"f",FALSE)</f>
        <v>59496</v>
      </c>
      <c r="E2838" s="177">
        <f>_xll.qlInterestRateIndexValueDate(IndexON,D2838)</f>
        <v>59496</v>
      </c>
      <c r="F2838" s="193">
        <f>IFERROR(_xll.qlIndexFixing(IndexON,D2838,TRUE,_xll.ohTrigger(RecalcTrigger,TriggerON)),NA())</f>
        <v>7.0130826124792378E-3</v>
      </c>
      <c r="H2838" s="42">
        <f>_xll.qlCalendarAdvance(Calendar,$H2837,B2838,"f",FALSE)</f>
        <v>59496</v>
      </c>
      <c r="I2838" s="177">
        <f>_xll.qlInterestRateIndexValueDate(Index1M,$H2838)</f>
        <v>59498</v>
      </c>
      <c r="J2838" s="182">
        <f>IFERROR(_xll.qlIndexFixing(Index1M,$H2838,TRUE,_xll.ohTrigger(RecalcTrigger,Trigger1M)),NA())</f>
        <v>6.9561488163780976E-3</v>
      </c>
      <c r="K2838" s="44">
        <f>IFERROR(_xll.qlIndexFixing(Index3M,H2838,TRUE,_xll.ohTrigger(RecalcTrigger,Trigger3M)),NA())</f>
        <v>7.2275763947427449E-3</v>
      </c>
      <c r="L2838" s="44">
        <f>IFERROR(_xll.qlIndexFixing(Index6M,$H2838,TRUE,_xll.ohTrigger(RecalcTrigger,Trigger6M)),NA())</f>
        <v>7.0690281960510085E-3</v>
      </c>
      <c r="M2838" s="183">
        <f>IFERROR(_xll.qlIndexFixing(Index1Y,$H2838,TRUE,_xll.ohTrigger(RecalcTrigger,Trigger1Y)),NA())</f>
        <v>7.5855377430297808E-3</v>
      </c>
      <c r="N2838" s="182">
        <f>IFERROR(_xll.qlIndexFixing(ONIndex1M,I2838,TRUE,_xll.ohTrigger(RecalcTrigger,Trigger1M)),NA())</f>
        <v>6.9537915106909765E-3</v>
      </c>
      <c r="O2838" s="44">
        <f>IFERROR(_xll.qlIndexFixing(ONIndex3M,I2838,TRUE,_xll.ohTrigger(RecalcTrigger,Trigger3M)),NA())</f>
        <v>7.2202850754266024E-3</v>
      </c>
      <c r="P2838" s="44">
        <f>IFERROR(_xll.qlIndexFixing(ONIndex6M,I2838,TRUE,_xll.ohTrigger(RecalcTrigger,Trigger6M)),NA())</f>
        <v>7.0444751185938514E-3</v>
      </c>
      <c r="Q2838" s="183">
        <f>IFERROR(_xll.qlIndexFixing(ONIndex1Y,I2838,TRUE,_xll.ohTrigger(RecalcTrigger,Trigger1Y)),NA())</f>
        <v>7.5381170741462E-3</v>
      </c>
    </row>
    <row r="2839" spans="2:17" x14ac:dyDescent="0.2">
      <c r="B2839" s="39" t="s">
        <v>42</v>
      </c>
      <c r="D2839" s="42">
        <f>_xll.qlCalendarAdvance(Calendar,$D2838,B2839,"f",FALSE)</f>
        <v>59503</v>
      </c>
      <c r="E2839" s="177">
        <f>_xll.qlInterestRateIndexValueDate(IndexON,D2839)</f>
        <v>59503</v>
      </c>
      <c r="F2839" s="193">
        <f>IFERROR(_xll.qlIndexFixing(IndexON,D2839,TRUE,_xll.ohTrigger(RecalcTrigger,TriggerON)),NA())</f>
        <v>7.0132321763605177E-3</v>
      </c>
      <c r="H2839" s="42">
        <f>_xll.qlCalendarAdvance(Calendar,$H2838,B2839,"f",FALSE)</f>
        <v>59503</v>
      </c>
      <c r="I2839" s="177">
        <f>_xll.qlInterestRateIndexValueDate(Index1M,$H2839)</f>
        <v>59505</v>
      </c>
      <c r="J2839" s="182">
        <f>IFERROR(_xll.qlIndexFixing(Index1M,$H2839,TRUE,_xll.ohTrigger(RecalcTrigger,Trigger1M)),NA())</f>
        <v>6.9558697292234125E-3</v>
      </c>
      <c r="K2839" s="44">
        <f>IFERROR(_xll.qlIndexFixing(Index3M,H2839,TRUE,_xll.ohTrigger(RecalcTrigger,Trigger3M)),NA())</f>
        <v>7.2275921972533297E-3</v>
      </c>
      <c r="L2839" s="44">
        <f>IFERROR(_xll.qlIndexFixing(Index6M,$H2839,TRUE,_xll.ohTrigger(RecalcTrigger,Trigger6M)),NA())</f>
        <v>7.0704745381482735E-3</v>
      </c>
      <c r="M2839" s="183">
        <f>IFERROR(_xll.qlIndexFixing(Index1Y,$H2839,TRUE,_xll.ohTrigger(RecalcTrigger,Trigger1Y)),NA())</f>
        <v>7.5866144649701008E-3</v>
      </c>
      <c r="N2839" s="182">
        <f>IFERROR(_xll.qlIndexFixing(ONIndex1M,I2839,TRUE,_xll.ohTrigger(RecalcTrigger,Trigger1M)),NA())</f>
        <v>6.9538332157303984E-3</v>
      </c>
      <c r="O2839" s="44">
        <f>IFERROR(_xll.qlIndexFixing(ONIndex3M,I2839,TRUE,_xll.ohTrigger(RecalcTrigger,Trigger3M)),NA())</f>
        <v>7.2202622643935399E-3</v>
      </c>
      <c r="P2839" s="44">
        <f>IFERROR(_xll.qlIndexFixing(ONIndex6M,I2839,TRUE,_xll.ohTrigger(RecalcTrigger,Trigger6M)),NA())</f>
        <v>7.0449645092018898E-3</v>
      </c>
      <c r="Q2839" s="183">
        <f>IFERROR(_xll.qlIndexFixing(ONIndex1Y,I2839,TRUE,_xll.ohTrigger(RecalcTrigger,Trigger1Y)),NA())</f>
        <v>7.5382048408201285E-3</v>
      </c>
    </row>
    <row r="2840" spans="2:17" x14ac:dyDescent="0.2">
      <c r="B2840" s="39" t="s">
        <v>42</v>
      </c>
      <c r="D2840" s="42">
        <f>_xll.qlCalendarAdvance(Calendar,$D2839,B2840,"f",FALSE)</f>
        <v>59510</v>
      </c>
      <c r="E2840" s="177">
        <f>_xll.qlInterestRateIndexValueDate(IndexON,D2840)</f>
        <v>59510</v>
      </c>
      <c r="F2840" s="193">
        <f>IFERROR(_xll.qlIndexFixing(IndexON,D2840,TRUE,_xll.ohTrigger(RecalcTrigger,TriggerON)),NA())</f>
        <v>7.0134204886862506E-3</v>
      </c>
      <c r="H2840" s="42">
        <f>_xll.qlCalendarAdvance(Calendar,$H2839,B2840,"f",FALSE)</f>
        <v>59510</v>
      </c>
      <c r="I2840" s="177">
        <f>_xll.qlInterestRateIndexValueDate(Index1M,$H2840)</f>
        <v>59512</v>
      </c>
      <c r="J2840" s="182">
        <f>IFERROR(_xll.qlIndexFixing(Index1M,$H2840,TRUE,_xll.ohTrigger(RecalcTrigger,Trigger1M)),NA())</f>
        <v>6.9562489870583777E-3</v>
      </c>
      <c r="K2840" s="44">
        <f>IFERROR(_xll.qlIndexFixing(Index3M,H2840,TRUE,_xll.ohTrigger(RecalcTrigger,Trigger3M)),NA())</f>
        <v>7.2278293540462002E-3</v>
      </c>
      <c r="L2840" s="44">
        <f>IFERROR(_xll.qlIndexFixing(Index6M,$H2840,TRUE,_xll.ohTrigger(RecalcTrigger,Trigger6M)),NA())</f>
        <v>7.0718071690589503E-3</v>
      </c>
      <c r="M2840" s="183">
        <f>IFERROR(_xll.qlIndexFixing(Index1Y,$H2840,TRUE,_xll.ohTrigger(RecalcTrigger,Trigger1Y)),NA())</f>
        <v>7.5877305314963114E-3</v>
      </c>
      <c r="N2840" s="182">
        <f>IFERROR(_xll.qlIndexFixing(ONIndex1M,I2840,TRUE,_xll.ohTrigger(RecalcTrigger,Trigger1M)),NA())</f>
        <v>6.953914099110392E-3</v>
      </c>
      <c r="O2840" s="44">
        <f>IFERROR(_xll.qlIndexFixing(ONIndex3M,I2840,TRUE,_xll.ohTrigger(RecalcTrigger,Trigger3M)),NA())</f>
        <v>7.2202774837393235E-3</v>
      </c>
      <c r="P2840" s="44">
        <f>IFERROR(_xll.qlIndexFixing(ONIndex6M,I2840,TRUE,_xll.ohTrigger(RecalcTrigger,Trigger6M)),NA())</f>
        <v>7.0455159022930758E-3</v>
      </c>
      <c r="Q2840" s="183">
        <f>IFERROR(_xll.qlIndexFixing(ONIndex1Y,I2840,TRUE,_xll.ohTrigger(RecalcTrigger,Trigger1Y)),NA())</f>
        <v>7.5383302733644797E-3</v>
      </c>
    </row>
    <row r="2841" spans="2:17" x14ac:dyDescent="0.2">
      <c r="B2841" s="39" t="s">
        <v>42</v>
      </c>
      <c r="D2841" s="42">
        <f>_xll.qlCalendarAdvance(Calendar,$D2840,B2841,"f",FALSE)</f>
        <v>59517</v>
      </c>
      <c r="E2841" s="177">
        <f>_xll.qlInterestRateIndexValueDate(IndexON,D2841)</f>
        <v>59517</v>
      </c>
      <c r="F2841" s="193">
        <f>IFERROR(_xll.qlIndexFixing(IndexON,D2841,TRUE,_xll.ohTrigger(RecalcTrigger,TriggerON)),NA())</f>
        <v>7.0136476065307818E-3</v>
      </c>
      <c r="H2841" s="42">
        <f>_xll.qlCalendarAdvance(Calendar,$H2840,B2841,"f",FALSE)</f>
        <v>59517</v>
      </c>
      <c r="I2841" s="177">
        <f>_xll.qlInterestRateIndexValueDate(Index1M,$H2841)</f>
        <v>59519</v>
      </c>
      <c r="J2841" s="182">
        <f>IFERROR(_xll.qlIndexFixing(Index1M,$H2841,TRUE,_xll.ohTrigger(RecalcTrigger,Trigger1M)),NA())</f>
        <v>6.9564338540026305E-3</v>
      </c>
      <c r="K2841" s="44">
        <f>IFERROR(_xll.qlIndexFixing(Index3M,H2841,TRUE,_xll.ohTrigger(RecalcTrigger,Trigger3M)),NA())</f>
        <v>7.2281049890081661E-3</v>
      </c>
      <c r="L2841" s="44">
        <f>IFERROR(_xll.qlIndexFixing(Index6M,$H2841,TRUE,_xll.ohTrigger(RecalcTrigger,Trigger6M)),NA())</f>
        <v>7.0732032763897914E-3</v>
      </c>
      <c r="M2841" s="183">
        <f>IFERROR(_xll.qlIndexFixing(Index1Y,$H2841,TRUE,_xll.ohTrigger(RecalcTrigger,Trigger1Y)),NA())</f>
        <v>7.5888859973495008E-3</v>
      </c>
      <c r="N2841" s="182">
        <f>IFERROR(_xll.qlIndexFixing(ONIndex1M,I2841,TRUE,_xll.ohTrigger(RecalcTrigger,Trigger1M)),NA())</f>
        <v>6.9540342187845994E-3</v>
      </c>
      <c r="O2841" s="44">
        <f>IFERROR(_xll.qlIndexFixing(ONIndex3M,I2841,TRUE,_xll.ohTrigger(RecalcTrigger,Trigger3M)),NA())</f>
        <v>7.2203307893392576E-3</v>
      </c>
      <c r="P2841" s="44">
        <f>IFERROR(_xll.qlIndexFixing(ONIndex6M,I2841,TRUE,_xll.ohTrigger(RecalcTrigger,Trigger6M)),NA())</f>
        <v>7.046129391312661E-3</v>
      </c>
      <c r="Q2841" s="183">
        <f>IFERROR(_xll.qlIndexFixing(ONIndex1Y,I2841,TRUE,_xll.ohTrigger(RecalcTrigger,Trigger1Y)),NA())</f>
        <v>7.5384934258959646E-3</v>
      </c>
    </row>
    <row r="2842" spans="2:17" x14ac:dyDescent="0.2">
      <c r="B2842" s="39" t="s">
        <v>42</v>
      </c>
      <c r="D2842" s="42">
        <f>_xll.qlCalendarAdvance(Calendar,$D2841,B2842,"f",FALSE)</f>
        <v>59524</v>
      </c>
      <c r="E2842" s="177">
        <f>_xll.qlInterestRateIndexValueDate(IndexON,D2842)</f>
        <v>59524</v>
      </c>
      <c r="F2842" s="193">
        <f>IFERROR(_xll.qlIndexFixing(IndexON,D2842,TRUE,_xll.ohTrigger(RecalcTrigger,TriggerON)),NA())</f>
        <v>7.0139135873681369E-3</v>
      </c>
      <c r="H2842" s="42">
        <f>_xll.qlCalendarAdvance(Calendar,$H2841,B2842,"f",FALSE)</f>
        <v>59524</v>
      </c>
      <c r="I2842" s="177">
        <f>_xll.qlInterestRateIndexValueDate(Index1M,$H2842)</f>
        <v>59526</v>
      </c>
      <c r="J2842" s="182">
        <f>IFERROR(_xll.qlIndexFixing(Index1M,$H2842,TRUE,_xll.ohTrigger(RecalcTrigger,Trigger1M)),NA())</f>
        <v>6.9566581345992251E-3</v>
      </c>
      <c r="K2842" s="44">
        <f>IFERROR(_xll.qlIndexFixing(Index3M,H2842,TRUE,_xll.ohTrigger(RecalcTrigger,Trigger3M)),NA())</f>
        <v>7.2284191581273305E-3</v>
      </c>
      <c r="L2842" s="44">
        <f>IFERROR(_xll.qlIndexFixing(Index6M,$H2842,TRUE,_xll.ohTrigger(RecalcTrigger,Trigger6M)),NA())</f>
        <v>7.0746629540480964E-3</v>
      </c>
      <c r="M2842" s="183">
        <f>IFERROR(_xll.qlIndexFixing(Index1Y,$H2842,TRUE,_xll.ohTrigger(RecalcTrigger,Trigger1Y)),NA())</f>
        <v>7.5900809172762323E-3</v>
      </c>
      <c r="N2842" s="182">
        <f>IFERROR(_xll.qlIndexFixing(ONIndex1M,I2842,TRUE,_xll.ohTrigger(RecalcTrigger,Trigger1M)),NA())</f>
        <v>6.9542464054528352E-3</v>
      </c>
      <c r="O2842" s="44">
        <f>IFERROR(_xll.qlIndexFixing(ONIndex3M,I2842,TRUE,_xll.ohTrigger(RecalcTrigger,Trigger3M)),NA())</f>
        <v>7.2204553784782632E-3</v>
      </c>
      <c r="P2842" s="44">
        <f>IFERROR(_xll.qlIndexFixing(ONIndex6M,I2842,TRUE,_xll.ohTrigger(RecalcTrigger,Trigger6M)),NA())</f>
        <v>7.0470095561336876E-3</v>
      </c>
      <c r="Q2842" s="183">
        <f>IFERROR(_xll.qlIndexFixing(ONIndex1Y,I2842,TRUE,_xll.ohTrigger(RecalcTrigger,Trigger1Y)),NA())</f>
        <v>7.5387587059339012E-3</v>
      </c>
    </row>
    <row r="2843" spans="2:17" x14ac:dyDescent="0.2">
      <c r="B2843" s="39" t="s">
        <v>42</v>
      </c>
      <c r="D2843" s="42">
        <f>_xll.qlCalendarAdvance(Calendar,$D2842,B2843,"f",FALSE)</f>
        <v>59532</v>
      </c>
      <c r="E2843" s="177">
        <f>_xll.qlInterestRateIndexValueDate(IndexON,D2843)</f>
        <v>59532</v>
      </c>
      <c r="F2843" s="193">
        <f>IFERROR(_xll.qlIndexFixing(IndexON,D2843,TRUE,_xll.ohTrigger(RecalcTrigger,TriggerON)),NA())</f>
        <v>7.0142652262461525E-3</v>
      </c>
      <c r="H2843" s="42">
        <f>_xll.qlCalendarAdvance(Calendar,$H2842,B2843,"f",FALSE)</f>
        <v>59532</v>
      </c>
      <c r="I2843" s="177">
        <f>_xll.qlInterestRateIndexValueDate(Index1M,$H2843)</f>
        <v>59534</v>
      </c>
      <c r="J2843" s="182">
        <f>IFERROR(_xll.qlIndexFixing(Index1M,$H2843,TRUE,_xll.ohTrigger(RecalcTrigger,Trigger1M)),NA())</f>
        <v>6.957052940280403E-3</v>
      </c>
      <c r="K2843" s="44">
        <f>IFERROR(_xll.qlIndexFixing(Index3M,H2843,TRUE,_xll.ohTrigger(RecalcTrigger,Trigger3M)),NA())</f>
        <v>7.2289310197484044E-3</v>
      </c>
      <c r="L2843" s="44">
        <f>IFERROR(_xll.qlIndexFixing(Index6M,$H2843,TRUE,_xll.ohTrigger(RecalcTrigger,Trigger6M)),NA())</f>
        <v>7.0764091187813429E-3</v>
      </c>
      <c r="M2843" s="183">
        <f>IFERROR(_xll.qlIndexFixing(Index1Y,$H2843,TRUE,_xll.ohTrigger(RecalcTrigger,Trigger1Y)),NA())</f>
        <v>7.5918842627153045E-3</v>
      </c>
      <c r="N2843" s="182">
        <f>IFERROR(_xll.qlIndexFixing(ONIndex1M,I2843,TRUE,_xll.ohTrigger(RecalcTrigger,Trigger1M)),NA())</f>
        <v>6.95445642657333E-3</v>
      </c>
      <c r="O2843" s="44">
        <f>IFERROR(_xll.qlIndexFixing(ONIndex3M,I2843,TRUE,_xll.ohTrigger(RecalcTrigger,Trigger3M)),NA())</f>
        <v>7.2205959480342585E-3</v>
      </c>
      <c r="P2843" s="44">
        <f>IFERROR(_xll.qlIndexFixing(ONIndex6M,I2843,TRUE,_xll.ohTrigger(RecalcTrigger,Trigger6M)),NA())</f>
        <v>7.0477653295775156E-3</v>
      </c>
      <c r="Q2843" s="183">
        <f>IFERROR(_xll.qlIndexFixing(ONIndex1Y,I2843,TRUE,_xll.ohTrigger(RecalcTrigger,Trigger1Y)),NA())</f>
        <v>7.5390082791759738E-3</v>
      </c>
    </row>
    <row r="2844" spans="2:17" x14ac:dyDescent="0.2">
      <c r="B2844" s="39" t="s">
        <v>42</v>
      </c>
      <c r="D2844" s="42">
        <f>_xll.qlCalendarAdvance(Calendar,$D2843,B2844,"f",FALSE)</f>
        <v>59539</v>
      </c>
      <c r="E2844" s="177">
        <f>_xll.qlInterestRateIndexValueDate(IndexON,D2844)</f>
        <v>59539</v>
      </c>
      <c r="F2844" s="193">
        <f>IFERROR(_xll.qlIndexFixing(IndexON,D2844,TRUE,_xll.ohTrigger(RecalcTrigger,TriggerON)),NA())</f>
        <v>7.0146146776739471E-3</v>
      </c>
      <c r="H2844" s="42">
        <f>_xll.qlCalendarAdvance(Calendar,$H2843,B2844,"f",FALSE)</f>
        <v>59539</v>
      </c>
      <c r="I2844" s="177">
        <f>_xll.qlInterestRateIndexValueDate(Index1M,$H2844)</f>
        <v>59541</v>
      </c>
      <c r="J2844" s="182">
        <f>IFERROR(_xll.qlIndexFixing(Index1M,$H2844,TRUE,_xll.ohTrigger(RecalcTrigger,Trigger1M)),NA())</f>
        <v>6.9571790131862619E-3</v>
      </c>
      <c r="K2844" s="44">
        <f>IFERROR(_xll.qlIndexFixing(Index3M,H2844,TRUE,_xll.ohTrigger(RecalcTrigger,Trigger3M)),NA())</f>
        <v>7.2292223958863033E-3</v>
      </c>
      <c r="L2844" s="44">
        <f>IFERROR(_xll.qlIndexFixing(Index6M,$H2844,TRUE,_xll.ohTrigger(RecalcTrigger,Trigger6M)),NA())</f>
        <v>7.0777999966014611E-3</v>
      </c>
      <c r="M2844" s="183">
        <f>IFERROR(_xll.qlIndexFixing(Index1Y,$H2844,TRUE,_xll.ohTrigger(RecalcTrigger,Trigger1Y)),NA())</f>
        <v>7.5931696910434441E-3</v>
      </c>
      <c r="N2844" s="182">
        <f>IFERROR(_xll.qlIndexFixing(ONIndex1M,I2844,TRUE,_xll.ohTrigger(RecalcTrigger,Trigger1M)),NA())</f>
        <v>6.9546678235532511E-3</v>
      </c>
      <c r="O2844" s="44">
        <f>IFERROR(_xll.qlIndexFixing(ONIndex3M,I2844,TRUE,_xll.ohTrigger(RecalcTrigger,Trigger3M)),NA())</f>
        <v>7.2207468938501052E-3</v>
      </c>
      <c r="P2844" s="44">
        <f>IFERROR(_xll.qlIndexFixing(ONIndex6M,I2844,TRUE,_xll.ohTrigger(RecalcTrigger,Trigger6M)),NA())</f>
        <v>7.0484627994193971E-3</v>
      </c>
      <c r="Q2844" s="183">
        <f>IFERROR(_xll.qlIndexFixing(ONIndex1Y,I2844,TRUE,_xll.ohTrigger(RecalcTrigger,Trigger1Y)),NA())</f>
        <v>7.5392523608108775E-3</v>
      </c>
    </row>
    <row r="2845" spans="2:17" x14ac:dyDescent="0.2">
      <c r="B2845" s="39" t="s">
        <v>42</v>
      </c>
      <c r="D2845" s="42">
        <f>_xll.qlCalendarAdvance(Calendar,$D2844,B2845,"f",FALSE)</f>
        <v>59546</v>
      </c>
      <c r="E2845" s="177">
        <f>_xll.qlInterestRateIndexValueDate(IndexON,D2845)</f>
        <v>59546</v>
      </c>
      <c r="F2845" s="193">
        <f>IFERROR(_xll.qlIndexFixing(IndexON,D2845,TRUE,_xll.ohTrigger(RecalcTrigger,TriggerON)),NA())</f>
        <v>7.0150031721105677E-3</v>
      </c>
      <c r="H2845" s="42">
        <f>_xll.qlCalendarAdvance(Calendar,$H2844,B2845,"f",FALSE)</f>
        <v>59546</v>
      </c>
      <c r="I2845" s="177">
        <f>_xll.qlInterestRateIndexValueDate(Index1M,$H2845)</f>
        <v>59548</v>
      </c>
      <c r="J2845" s="182">
        <f>IFERROR(_xll.qlIndexFixing(Index1M,$H2845,TRUE,_xll.ohTrigger(RecalcTrigger,Trigger1M)),NA())</f>
        <v>6.9575247040144826E-3</v>
      </c>
      <c r="K2845" s="44">
        <f>IFERROR(_xll.qlIndexFixing(Index3M,H2845,TRUE,_xll.ohTrigger(RecalcTrigger,Trigger3M)),NA())</f>
        <v>7.2296580368487184E-3</v>
      </c>
      <c r="L2845" s="44">
        <f>IFERROR(_xll.qlIndexFixing(Index6M,$H2845,TRUE,_xll.ohTrigger(RecalcTrigger,Trigger6M)),NA())</f>
        <v>7.0794554517688846E-3</v>
      </c>
      <c r="M2845" s="183">
        <f>IFERROR(_xll.qlIndexFixing(Index1Y,$H2845,TRUE,_xll.ohTrigger(RecalcTrigger,Trigger1Y)),NA())</f>
        <v>7.5944947550378849E-3</v>
      </c>
      <c r="N2845" s="182">
        <f>IFERROR(_xll.qlIndexFixing(ONIndex1M,I2845,TRUE,_xll.ohTrigger(RecalcTrigger,Trigger1M)),NA())</f>
        <v>6.954951113344876E-3</v>
      </c>
      <c r="O2845" s="44">
        <f>IFERROR(_xll.qlIndexFixing(ONIndex3M,I2845,TRUE,_xll.ohTrigger(RecalcTrigger,Trigger3M)),NA())</f>
        <v>7.2209585805182996E-3</v>
      </c>
      <c r="P2845" s="44">
        <f>IFERROR(_xll.qlIndexFixing(ONIndex6M,I2845,TRUE,_xll.ohTrigger(RecalcTrigger,Trigger6M)),NA())</f>
        <v>7.049334538340446E-3</v>
      </c>
      <c r="Q2845" s="183">
        <f>IFERROR(_xll.qlIndexFixing(ONIndex1Y,I2845,TRUE,_xll.ohTrigger(RecalcTrigger,Trigger1Y)),NA())</f>
        <v>7.5395723593985053E-3</v>
      </c>
    </row>
    <row r="2846" spans="2:17" x14ac:dyDescent="0.2">
      <c r="B2846" s="39" t="s">
        <v>42</v>
      </c>
      <c r="D2846" s="42">
        <f>_xll.qlCalendarAdvance(Calendar,$D2845,B2846,"f",FALSE)</f>
        <v>59553</v>
      </c>
      <c r="E2846" s="177">
        <f>_xll.qlInterestRateIndexValueDate(IndexON,D2846)</f>
        <v>59553</v>
      </c>
      <c r="F2846" s="193">
        <f>IFERROR(_xll.qlIndexFixing(IndexON,D2846,TRUE,_xll.ohTrigger(RecalcTrigger,TriggerON)),NA())</f>
        <v>7.0154307667102955E-3</v>
      </c>
      <c r="H2846" s="42">
        <f>_xll.qlCalendarAdvance(Calendar,$H2845,B2846,"f",FALSE)</f>
        <v>59553</v>
      </c>
      <c r="I2846" s="177">
        <f>_xll.qlInterestRateIndexValueDate(Index1M,$H2846)</f>
        <v>59555</v>
      </c>
      <c r="J2846" s="182">
        <f>IFERROR(_xll.qlIndexFixing(Index1M,$H2846,TRUE,_xll.ohTrigger(RecalcTrigger,Trigger1M)),NA())</f>
        <v>6.9579100446332514E-3</v>
      </c>
      <c r="K2846" s="44">
        <f>IFERROR(_xll.qlIndexFixing(Index3M,H2846,TRUE,_xll.ohTrigger(RecalcTrigger,Trigger3M)),NA())</f>
        <v>7.2301324439223436E-3</v>
      </c>
      <c r="L2846" s="44">
        <f>IFERROR(_xll.qlIndexFixing(Index6M,$H2846,TRUE,_xll.ohTrigger(RecalcTrigger,Trigger6M)),NA())</f>
        <v>7.0811748584120255E-3</v>
      </c>
      <c r="M2846" s="183">
        <f>IFERROR(_xll.qlIndexFixing(Index1Y,$H2846,TRUE,_xll.ohTrigger(RecalcTrigger,Trigger1Y)),NA())</f>
        <v>7.5958595094700746E-3</v>
      </c>
      <c r="N2846" s="182">
        <f>IFERROR(_xll.qlIndexFixing(ONIndex1M,I2846,TRUE,_xll.ohTrigger(RecalcTrigger,Trigger1M)),NA())</f>
        <v>6.9552739387113149E-3</v>
      </c>
      <c r="O2846" s="44">
        <f>IFERROR(_xll.qlIndexFixing(ONIndex3M,I2846,TRUE,_xll.ohTrigger(RecalcTrigger,Trigger3M)),NA())</f>
        <v>7.2212086407308362E-3</v>
      </c>
      <c r="P2846" s="44">
        <f>IFERROR(_xll.qlIndexFixing(ONIndex6M,I2846,TRUE,_xll.ohTrigger(RecalcTrigger,Trigger6M)),NA())</f>
        <v>7.0502688536855374E-3</v>
      </c>
      <c r="Q2846" s="183">
        <f>IFERROR(_xll.qlIndexFixing(ONIndex1Y,I2846,TRUE,_xll.ohTrigger(RecalcTrigger,Trigger1Y)),NA())</f>
        <v>7.5399303566303644E-3</v>
      </c>
    </row>
    <row r="2847" spans="2:17" x14ac:dyDescent="0.2">
      <c r="B2847" s="39" t="s">
        <v>42</v>
      </c>
      <c r="D2847" s="42">
        <f>_xll.qlCalendarAdvance(Calendar,$D2846,B2847,"f",FALSE)</f>
        <v>59560</v>
      </c>
      <c r="E2847" s="177">
        <f>_xll.qlInterestRateIndexValueDate(IndexON,D2847)</f>
        <v>59560</v>
      </c>
      <c r="F2847" s="193">
        <f>IFERROR(_xll.qlIndexFixing(IndexON,D2847,TRUE,_xll.ohTrigger(RecalcTrigger,TriggerON)),NA())</f>
        <v>7.0158975189471562E-3</v>
      </c>
      <c r="H2847" s="42">
        <f>_xll.qlCalendarAdvance(Calendar,$H2846,B2847,"f",FALSE)</f>
        <v>59560</v>
      </c>
      <c r="I2847" s="177">
        <f>_xll.qlInterestRateIndexValueDate(Index1M,$H2847)</f>
        <v>59562</v>
      </c>
      <c r="J2847" s="182">
        <f>IFERROR(_xll.qlIndexFixing(Index1M,$H2847,TRUE,_xll.ohTrigger(RecalcTrigger,Trigger1M)),NA())</f>
        <v>6.9583350932231249E-3</v>
      </c>
      <c r="K2847" s="44">
        <f>IFERROR(_xll.qlIndexFixing(Index3M,H2847,TRUE,_xll.ohTrigger(RecalcTrigger,Trigger3M)),NA())</f>
        <v>7.2306456730997226E-3</v>
      </c>
      <c r="L2847" s="44">
        <f>IFERROR(_xll.qlIndexFixing(Index6M,$H2847,TRUE,_xll.ohTrigger(RecalcTrigger,Trigger6M)),NA())</f>
        <v>7.0829583104690006E-3</v>
      </c>
      <c r="M2847" s="183">
        <f>IFERROR(_xll.qlIndexFixing(Index1Y,$H2847,TRUE,_xll.ohTrigger(RecalcTrigger,Trigger1Y)),NA())</f>
        <v>7.5972640091155974E-3</v>
      </c>
      <c r="N2847" s="182">
        <f>IFERROR(_xll.qlIndexFixing(ONIndex1M,I2847,TRUE,_xll.ohTrigger(RecalcTrigger,Trigger1M)),NA())</f>
        <v>6.9556363576062097E-3</v>
      </c>
      <c r="O2847" s="44">
        <f>IFERROR(_xll.qlIndexFixing(ONIndex3M,I2847,TRUE,_xll.ohTrigger(RecalcTrigger,Trigger3M)),NA())</f>
        <v>7.2214971303630193E-3</v>
      </c>
      <c r="P2847" s="44">
        <f>IFERROR(_xll.qlIndexFixing(ONIndex6M,I2847,TRUE,_xll.ohTrigger(RecalcTrigger,Trigger6M)),NA())</f>
        <v>7.0512658390597949E-3</v>
      </c>
      <c r="Q2847" s="183">
        <f>IFERROR(_xll.qlIndexFixing(ONIndex1Y,I2847,TRUE,_xll.ohTrigger(RecalcTrigger,Trigger1Y)),NA())</f>
        <v>7.5403264067031017E-3</v>
      </c>
    </row>
    <row r="2848" spans="2:17" x14ac:dyDescent="0.2">
      <c r="B2848" s="39" t="s">
        <v>42</v>
      </c>
      <c r="D2848" s="42">
        <f>_xll.qlCalendarAdvance(Calendar,$D2847,B2848,"f",FALSE)</f>
        <v>59567</v>
      </c>
      <c r="E2848" s="177">
        <f>_xll.qlInterestRateIndexValueDate(IndexON,D2848)</f>
        <v>59567</v>
      </c>
      <c r="F2848" s="193">
        <f>IFERROR(_xll.qlIndexFixing(IndexON,D2848,TRUE,_xll.ohTrigger(RecalcTrigger,TriggerON)),NA())</f>
        <v>7.016403485975431E-3</v>
      </c>
      <c r="H2848" s="42">
        <f>_xll.qlCalendarAdvance(Calendar,$H2847,B2848,"f",FALSE)</f>
        <v>59567</v>
      </c>
      <c r="I2848" s="177">
        <f>_xll.qlInterestRateIndexValueDate(Index1M,$H2848)</f>
        <v>59569</v>
      </c>
      <c r="J2848" s="182">
        <f>IFERROR(_xll.qlIndexFixing(Index1M,$H2848,TRUE,_xll.ohTrigger(RecalcTrigger,Trigger1M)),NA())</f>
        <v>6.9584892422518731E-3</v>
      </c>
      <c r="K2848" s="44">
        <f>IFERROR(_xll.qlIndexFixing(Index3M,H2848,TRUE,_xll.ohTrigger(RecalcTrigger,Trigger3M)),NA())</f>
        <v>7.2310785478929612E-3</v>
      </c>
      <c r="L2848" s="44">
        <f>IFERROR(_xll.qlIndexFixing(Index6M,$H2848,TRUE,_xll.ohTrigger(RecalcTrigger,Trigger6M)),NA())</f>
        <v>7.0848059018867602E-3</v>
      </c>
      <c r="M2848" s="183">
        <f>IFERROR(_xll.qlIndexFixing(Index1Y,$H2848,TRUE,_xll.ohTrigger(RecalcTrigger,Trigger1Y)),NA())</f>
        <v>7.5987083087561361E-3</v>
      </c>
      <c r="N2848" s="182">
        <f>IFERROR(_xll.qlIndexFixing(ONIndex1M,I2848,TRUE,_xll.ohTrigger(RecalcTrigger,Trigger1M)),NA())</f>
        <v>6.9560384281430743E-3</v>
      </c>
      <c r="O2848" s="44">
        <f>IFERROR(_xll.qlIndexFixing(ONIndex3M,I2848,TRUE,_xll.ohTrigger(RecalcTrigger,Trigger3M)),NA())</f>
        <v>7.2218241055299615E-3</v>
      </c>
      <c r="P2848" s="44">
        <f>IFERROR(_xll.qlIndexFixing(ONIndex6M,I2848,TRUE,_xll.ohTrigger(RecalcTrigger,Trigger6M)),NA())</f>
        <v>7.0523255876686619E-3</v>
      </c>
      <c r="Q2848" s="183">
        <f>IFERROR(_xll.qlIndexFixing(ONIndex1Y,I2848,TRUE,_xll.ohTrigger(RecalcTrigger,Trigger1Y)),NA())</f>
        <v>7.5407605638933006E-3</v>
      </c>
    </row>
    <row r="2849" spans="2:17" x14ac:dyDescent="0.2">
      <c r="B2849" s="39" t="s">
        <v>42</v>
      </c>
      <c r="D2849" s="42">
        <f>_xll.qlCalendarAdvance(Calendar,$D2848,B2849,"f",FALSE)</f>
        <v>59574</v>
      </c>
      <c r="E2849" s="177">
        <f>_xll.qlInterestRateIndexValueDate(IndexON,D2849)</f>
        <v>59574</v>
      </c>
      <c r="F2849" s="193">
        <f>IFERROR(_xll.qlIndexFixing(IndexON,D2849,TRUE,_xll.ohTrigger(RecalcTrigger,TriggerON)),NA())</f>
        <v>7.0169487251892093E-3</v>
      </c>
      <c r="H2849" s="42">
        <f>_xll.qlCalendarAdvance(Calendar,$H2848,B2849,"f",FALSE)</f>
        <v>59574</v>
      </c>
      <c r="I2849" s="177">
        <f>_xll.qlInterestRateIndexValueDate(Index1M,$H2849)</f>
        <v>59576</v>
      </c>
      <c r="J2849" s="182">
        <f>IFERROR(_xll.qlIndexFixing(Index1M,$H2849,TRUE,_xll.ohTrigger(RecalcTrigger,Trigger1M)),NA())</f>
        <v>6.9589853051512029E-3</v>
      </c>
      <c r="K2849" s="44">
        <f>IFERROR(_xll.qlIndexFixing(Index3M,H2849,TRUE,_xll.ohTrigger(RecalcTrigger,Trigger3M)),NA())</f>
        <v>7.2316667860720264E-3</v>
      </c>
      <c r="L2849" s="44">
        <f>IFERROR(_xll.qlIndexFixing(Index6M,$H2849,TRUE,_xll.ohTrigger(RecalcTrigger,Trigger6M)),NA())</f>
        <v>7.0867177266175519E-3</v>
      </c>
      <c r="M2849" s="183">
        <f>IFERROR(_xll.qlIndexFixing(Index1Y,$H2849,TRUE,_xll.ohTrigger(RecalcTrigger,Trigger1Y)),NA())</f>
        <v>7.6001924631779495E-3</v>
      </c>
      <c r="N2849" s="182">
        <f>IFERROR(_xll.qlIndexFixing(ONIndex1M,I2849,TRUE,_xll.ohTrigger(RecalcTrigger,Trigger1M)),NA())</f>
        <v>6.9564802085952948E-3</v>
      </c>
      <c r="O2849" s="44">
        <f>IFERROR(_xll.qlIndexFixing(ONIndex3M,I2849,TRUE,_xll.ohTrigger(RecalcTrigger,Trigger3M)),NA())</f>
        <v>7.2221896217872228E-3</v>
      </c>
      <c r="P2849" s="44">
        <f>IFERROR(_xll.qlIndexFixing(ONIndex6M,I2849,TRUE,_xll.ohTrigger(RecalcTrigger,Trigger6M)),NA())</f>
        <v>7.0534481931172621E-3</v>
      </c>
      <c r="Q2849" s="183">
        <f>IFERROR(_xll.qlIndexFixing(ONIndex1Y,I2849,TRUE,_xll.ohTrigger(RecalcTrigger,Trigger1Y)),NA())</f>
        <v>7.5412328824775443E-3</v>
      </c>
    </row>
    <row r="2850" spans="2:17" x14ac:dyDescent="0.2">
      <c r="B2850" s="39" t="s">
        <v>42</v>
      </c>
      <c r="D2850" s="42">
        <f>_xll.qlCalendarAdvance(Calendar,$D2849,B2850,"f",FALSE)</f>
        <v>59581</v>
      </c>
      <c r="E2850" s="177">
        <f>_xll.qlInterestRateIndexValueDate(IndexON,D2850)</f>
        <v>59581</v>
      </c>
      <c r="F2850" s="193">
        <f>IFERROR(_xll.qlIndexFixing(IndexON,D2850,TRUE,_xll.ohTrigger(RecalcTrigger,TriggerON)),NA())</f>
        <v>7.0175332937427726E-3</v>
      </c>
      <c r="H2850" s="42">
        <f>_xll.qlCalendarAdvance(Calendar,$H2849,B2850,"f",FALSE)</f>
        <v>59581</v>
      </c>
      <c r="I2850" s="177">
        <f>_xll.qlInterestRateIndexValueDate(Index1M,$H2850)</f>
        <v>59583</v>
      </c>
      <c r="J2850" s="182">
        <f>IFERROR(_xll.qlIndexFixing(Index1M,$H2850,TRUE,_xll.ohTrigger(RecalcTrigger,Trigger1M)),NA())</f>
        <v>6.9595212358110536E-3</v>
      </c>
      <c r="K2850" s="44">
        <f>IFERROR(_xll.qlIndexFixing(Index3M,H2850,TRUE,_xll.ohTrigger(RecalcTrigger,Trigger3M)),NA())</f>
        <v>7.2322940095568625E-3</v>
      </c>
      <c r="L2850" s="44">
        <f>IFERROR(_xll.qlIndexFixing(Index6M,$H2850,TRUE,_xll.ohTrigger(RecalcTrigger,Trigger6M)),NA())</f>
        <v>7.0886938786176015E-3</v>
      </c>
      <c r="M2850" s="183">
        <f>IFERROR(_xll.qlIndexFixing(Index1Y,$H2850,TRUE,_xll.ohTrigger(RecalcTrigger,Trigger1Y)),NA())</f>
        <v>7.6017165271714312E-3</v>
      </c>
      <c r="N2850" s="182">
        <f>IFERROR(_xll.qlIndexFixing(ONIndex1M,I2850,TRUE,_xll.ohTrigger(RecalcTrigger,Trigger1M)),NA())</f>
        <v>6.9569617569964493E-3</v>
      </c>
      <c r="O2850" s="44">
        <f>IFERROR(_xll.qlIndexFixing(ONIndex3M,I2850,TRUE,_xll.ohTrigger(RecalcTrigger,Trigger3M)),NA())</f>
        <v>7.2225937351699798E-3</v>
      </c>
      <c r="P2850" s="44">
        <f>IFERROR(_xll.qlIndexFixing(ONIndex6M,I2850,TRUE,_xll.ohTrigger(RecalcTrigger,Trigger6M)),NA())</f>
        <v>7.054633748770911E-3</v>
      </c>
      <c r="Q2850" s="183">
        <f>IFERROR(_xll.qlIndexFixing(ONIndex1Y,I2850,TRUE,_xll.ohTrigger(RecalcTrigger,Trigger1Y)),NA())</f>
        <v>7.5417434165725439E-3</v>
      </c>
    </row>
    <row r="2851" spans="2:17" x14ac:dyDescent="0.2">
      <c r="B2851" s="39" t="s">
        <v>42</v>
      </c>
      <c r="D2851" s="42">
        <f>_xll.qlCalendarAdvance(Calendar,$D2850,B2851,"f",FALSE)</f>
        <v>59588</v>
      </c>
      <c r="E2851" s="177">
        <f>_xll.qlInterestRateIndexValueDate(IndexON,D2851)</f>
        <v>59588</v>
      </c>
      <c r="F2851" s="193">
        <f>IFERROR(_xll.qlIndexFixing(IndexON,D2851,TRUE,_xll.ohTrigger(RecalcTrigger,TriggerON)),NA())</f>
        <v>7.0181572491900823E-3</v>
      </c>
      <c r="H2851" s="42">
        <f>_xll.qlCalendarAdvance(Calendar,$H2850,B2851,"f",FALSE)</f>
        <v>59588</v>
      </c>
      <c r="I2851" s="177">
        <f>_xll.qlInterestRateIndexValueDate(Index1M,$H2851)</f>
        <v>59590</v>
      </c>
      <c r="J2851" s="182">
        <f>IFERROR(_xll.qlIndexFixing(Index1M,$H2851,TRUE,_xll.ohTrigger(RecalcTrigger,Trigger1M)),NA())</f>
        <v>6.9600970924077465E-3</v>
      </c>
      <c r="K2851" s="44">
        <f>IFERROR(_xll.qlIndexFixing(Index3M,H2851,TRUE,_xll.ohTrigger(RecalcTrigger,Trigger3M)),NA())</f>
        <v>7.2329602743467182E-3</v>
      </c>
      <c r="L2851" s="44">
        <f>IFERROR(_xll.qlIndexFixing(Index6M,$H2851,TRUE,_xll.ohTrigger(RecalcTrigger,Trigger6M)),NA())</f>
        <v>7.0907344518554979E-3</v>
      </c>
      <c r="M2851" s="183">
        <f>IFERROR(_xll.qlIndexFixing(Index1Y,$H2851,TRUE,_xll.ohTrigger(RecalcTrigger,Trigger1Y)),NA())</f>
        <v>7.6032805555343828E-3</v>
      </c>
      <c r="N2851" s="182">
        <f>IFERROR(_xll.qlIndexFixing(ONIndex1M,I2851,TRUE,_xll.ohTrigger(RecalcTrigger,Trigger1M)),NA())</f>
        <v>6.9574831316998598E-3</v>
      </c>
      <c r="O2851" s="44">
        <f>IFERROR(_xll.qlIndexFixing(ONIndex3M,I2851,TRUE,_xll.ohTrigger(RecalcTrigger,Trigger3M)),NA())</f>
        <v>7.2230365015535369E-3</v>
      </c>
      <c r="P2851" s="44">
        <f>IFERROR(_xll.qlIndexFixing(ONIndex6M,I2851,TRUE,_xll.ohTrigger(RecalcTrigger,Trigger6M)),NA())</f>
        <v>7.0558823482347321E-3</v>
      </c>
      <c r="Q2851" s="183">
        <f>IFERROR(_xll.qlIndexFixing(ONIndex1Y,I2851,TRUE,_xll.ohTrigger(RecalcTrigger,Trigger1Y)),NA())</f>
        <v>7.5422922202150744E-3</v>
      </c>
    </row>
    <row r="2852" spans="2:17" x14ac:dyDescent="0.2">
      <c r="B2852" s="39" t="s">
        <v>42</v>
      </c>
      <c r="D2852" s="42">
        <f>_xll.qlCalendarAdvance(Calendar,$D2851,B2852,"f",FALSE)</f>
        <v>59595</v>
      </c>
      <c r="E2852" s="177">
        <f>_xll.qlInterestRateIndexValueDate(IndexON,D2852)</f>
        <v>59595</v>
      </c>
      <c r="F2852" s="193">
        <f>IFERROR(_xll.qlIndexFixing(IndexON,D2852,TRUE,_xll.ohTrigger(RecalcTrigger,TriggerON)),NA())</f>
        <v>7.0188206483656757E-3</v>
      </c>
      <c r="H2852" s="42">
        <f>_xll.qlCalendarAdvance(Calendar,$H2851,B2852,"f",FALSE)</f>
        <v>59595</v>
      </c>
      <c r="I2852" s="177">
        <f>_xll.qlInterestRateIndexValueDate(Index1M,$H2852)</f>
        <v>59597</v>
      </c>
      <c r="J2852" s="182">
        <f>IFERROR(_xll.qlIndexFixing(Index1M,$H2852,TRUE,_xll.ohTrigger(RecalcTrigger,Trigger1M)),NA())</f>
        <v>6.9610579923860428E-3</v>
      </c>
      <c r="K2852" s="44">
        <f>IFERROR(_xll.qlIndexFixing(Index3M,H2852,TRUE,_xll.ohTrigger(RecalcTrigger,Trigger3M)),NA())</f>
        <v>7.234320715828013E-3</v>
      </c>
      <c r="L2852" s="44">
        <f>IFERROR(_xll.qlIndexFixing(Index6M,$H2852,TRUE,_xll.ohTrigger(RecalcTrigger,Trigger6M)),NA())</f>
        <v>7.0938125406249325E-3</v>
      </c>
      <c r="M2852" s="183">
        <f>IFERROR(_xll.qlIndexFixing(Index1Y,$H2852,TRUE,_xll.ohTrigger(RecalcTrigger,Trigger1Y)),NA())</f>
        <v>7.6048846030683098E-3</v>
      </c>
      <c r="N2852" s="182">
        <f>IFERROR(_xll.qlIndexFixing(ONIndex1M,I2852,TRUE,_xll.ohTrigger(RecalcTrigger,Trigger1M)),NA())</f>
        <v>6.9580443905792322E-3</v>
      </c>
      <c r="O2852" s="44">
        <f>IFERROR(_xll.qlIndexFixing(ONIndex3M,I2852,TRUE,_xll.ohTrigger(RecalcTrigger,Trigger3M)),NA())</f>
        <v>7.2235179768131985E-3</v>
      </c>
      <c r="P2852" s="44">
        <f>IFERROR(_xll.qlIndexFixing(ONIndex6M,I2852,TRUE,_xll.ohTrigger(RecalcTrigger,Trigger6M)),NA())</f>
        <v>7.0571940846342329E-3</v>
      </c>
      <c r="Q2852" s="183">
        <f>IFERROR(_xll.qlIndexFixing(ONIndex1Y,I2852,TRUE,_xll.ohTrigger(RecalcTrigger,Trigger1Y)),NA())</f>
        <v>7.5428793478415912E-3</v>
      </c>
    </row>
    <row r="2853" spans="2:17" x14ac:dyDescent="0.2">
      <c r="B2853" s="39" t="s">
        <v>42</v>
      </c>
      <c r="D2853" s="42">
        <f>_xll.qlCalendarAdvance(Calendar,$D2852,B2853,"f",FALSE)</f>
        <v>59602</v>
      </c>
      <c r="E2853" s="177">
        <f>_xll.qlInterestRateIndexValueDate(IndexON,D2853)</f>
        <v>59602</v>
      </c>
      <c r="F2853" s="193">
        <f>IFERROR(_xll.qlIndexFixing(IndexON,D2853,TRUE,_xll.ohTrigger(RecalcTrigger,TriggerON)),NA())</f>
        <v>7.0195235489034502E-3</v>
      </c>
      <c r="H2853" s="42">
        <f>_xll.qlCalendarAdvance(Calendar,$H2852,B2853,"f",FALSE)</f>
        <v>59602</v>
      </c>
      <c r="I2853" s="177">
        <f>_xll.qlInterestRateIndexValueDate(Index1M,$H2853)</f>
        <v>59604</v>
      </c>
      <c r="J2853" s="182">
        <f>IFERROR(_xll.qlIndexFixing(Index1M,$H2853,TRUE,_xll.ohTrigger(RecalcTrigger,Trigger1M)),NA())</f>
        <v>6.9617225107799019E-3</v>
      </c>
      <c r="K2853" s="44">
        <f>IFERROR(_xll.qlIndexFixing(Index3M,H2853,TRUE,_xll.ohTrigger(RecalcTrigger,Trigger3M)),NA())</f>
        <v>7.2350793478175813E-3</v>
      </c>
      <c r="L2853" s="44">
        <f>IFERROR(_xll.qlIndexFixing(Index6M,$H2853,TRUE,_xll.ohTrigger(RecalcTrigger,Trigger6M)),NA())</f>
        <v>7.0960010043154154E-3</v>
      </c>
      <c r="M2853" s="183">
        <f>IFERROR(_xll.qlIndexFixing(Index1Y,$H2853,TRUE,_xll.ohTrigger(RecalcTrigger,Trigger1Y)),NA())</f>
        <v>7.6065287245792885E-3</v>
      </c>
      <c r="N2853" s="182">
        <f>IFERROR(_xll.qlIndexFixing(ONIndex1M,I2853,TRUE,_xll.ohTrigger(RecalcTrigger,Trigger1M)),NA())</f>
        <v>6.9586455920678247E-3</v>
      </c>
      <c r="O2853" s="44">
        <f>IFERROR(_xll.qlIndexFixing(ONIndex3M,I2853,TRUE,_xll.ohTrigger(RecalcTrigger,Trigger3M)),NA())</f>
        <v>7.2240382168242689E-3</v>
      </c>
      <c r="P2853" s="44">
        <f>IFERROR(_xll.qlIndexFixing(ONIndex6M,I2853,TRUE,_xll.ohTrigger(RecalcTrigger,Trigger6M)),NA())</f>
        <v>7.0585690518143451E-3</v>
      </c>
      <c r="Q2853" s="183">
        <f>IFERROR(_xll.qlIndexFixing(ONIndex1Y,I2853,TRUE,_xll.ohTrigger(RecalcTrigger,Trigger1Y)),NA())</f>
        <v>7.5435048536487415E-3</v>
      </c>
    </row>
    <row r="2854" spans="2:17" x14ac:dyDescent="0.2">
      <c r="B2854" s="39" t="s">
        <v>42</v>
      </c>
      <c r="D2854" s="42">
        <f>_xll.qlCalendarAdvance(Calendar,$D2853,B2854,"f",FALSE)</f>
        <v>59609</v>
      </c>
      <c r="E2854" s="177">
        <f>_xll.qlInterestRateIndexValueDate(IndexON,D2854)</f>
        <v>59609</v>
      </c>
      <c r="F2854" s="193">
        <f>IFERROR(_xll.qlIndexFixing(IndexON,D2854,TRUE,_xll.ohTrigger(RecalcTrigger,TriggerON)),NA())</f>
        <v>7.0202660081175594E-3</v>
      </c>
      <c r="H2854" s="42">
        <f>_xll.qlCalendarAdvance(Calendar,$H2853,B2854,"f",FALSE)</f>
        <v>59609</v>
      </c>
      <c r="I2854" s="177">
        <f>_xll.qlInterestRateIndexValueDate(Index1M,$H2854)</f>
        <v>59611</v>
      </c>
      <c r="J2854" s="182">
        <f>IFERROR(_xll.qlIndexFixing(Index1M,$H2854,TRUE,_xll.ohTrigger(RecalcTrigger,Trigger1M)),NA())</f>
        <v>6.9625484793336967E-3</v>
      </c>
      <c r="K2854" s="44">
        <f>IFERROR(_xll.qlIndexFixing(Index3M,H2854,TRUE,_xll.ohTrigger(RecalcTrigger,Trigger3M)),NA())</f>
        <v>7.2358772130501877E-3</v>
      </c>
      <c r="L2854" s="44">
        <f>IFERROR(_xll.qlIndexFixing(Index6M,$H2854,TRUE,_xll.ohTrigger(RecalcTrigger,Trigger6M)),NA())</f>
        <v>7.0982542031844138E-3</v>
      </c>
      <c r="M2854" s="183">
        <f>IFERROR(_xll.qlIndexFixing(Index1Y,$H2854,TRUE,_xll.ohTrigger(RecalcTrigger,Trigger1Y)),NA())</f>
        <v>7.6082129748803679E-3</v>
      </c>
      <c r="N2854" s="182">
        <f>IFERROR(_xll.qlIndexFixing(ONIndex1M,I2854,TRUE,_xll.ohTrigger(RecalcTrigger,Trigger1M)),NA())</f>
        <v>6.9592867940393432E-3</v>
      </c>
      <c r="O2854" s="44">
        <f>IFERROR(_xll.qlIndexFixing(ONIndex3M,I2854,TRUE,_xll.ohTrigger(RecalcTrigger,Trigger3M)),NA())</f>
        <v>7.2245972775419887E-3</v>
      </c>
      <c r="P2854" s="44">
        <f>IFERROR(_xll.qlIndexFixing(ONIndex6M,I2854,TRUE,_xll.ohTrigger(RecalcTrigger,Trigger6M)),NA())</f>
        <v>7.0600073429005761E-3</v>
      </c>
      <c r="Q2854" s="183">
        <f>IFERROR(_xll.qlIndexFixing(ONIndex1Y,I2854,TRUE,_xll.ohTrigger(RecalcTrigger,Trigger1Y)),NA())</f>
        <v>7.5441687915134281E-3</v>
      </c>
    </row>
    <row r="2855" spans="2:17" x14ac:dyDescent="0.2">
      <c r="B2855" s="39" t="s">
        <v>42</v>
      </c>
      <c r="D2855" s="42">
        <f>_xll.qlCalendarAdvance(Calendar,$D2854,B2855,"f",FALSE)</f>
        <v>59616</v>
      </c>
      <c r="E2855" s="177">
        <f>_xll.qlInterestRateIndexValueDate(IndexON,D2855)</f>
        <v>59616</v>
      </c>
      <c r="F2855" s="193">
        <f>IFERROR(_xll.qlIndexFixing(IndexON,D2855,TRUE,_xll.ohTrigger(RecalcTrigger,TriggerON)),NA())</f>
        <v>7.0210480830823485E-3</v>
      </c>
      <c r="H2855" s="42">
        <f>_xll.qlCalendarAdvance(Calendar,$H2854,B2855,"f",FALSE)</f>
        <v>59616</v>
      </c>
      <c r="I2855" s="177">
        <f>_xll.qlInterestRateIndexValueDate(Index1M,$H2855)</f>
        <v>59618</v>
      </c>
      <c r="J2855" s="182">
        <f>IFERROR(_xll.qlIndexFixing(Index1M,$H2855,TRUE,_xll.ohTrigger(RecalcTrigger,Trigger1M)),NA())</f>
        <v>6.963171951636273E-3</v>
      </c>
      <c r="K2855" s="44">
        <f>IFERROR(_xll.qlIndexFixing(Index3M,H2855,TRUE,_xll.ohTrigger(RecalcTrigger,Trigger3M)),NA())</f>
        <v>7.236714367535496E-3</v>
      </c>
      <c r="L2855" s="44">
        <f>IFERROR(_xll.qlIndexFixing(Index6M,$H2855,TRUE,_xll.ohTrigger(RecalcTrigger,Trigger6M)),NA())</f>
        <v>7.1005722312362986E-3</v>
      </c>
      <c r="M2855" s="183">
        <f>IFERROR(_xll.qlIndexFixing(Index1Y,$H2855,TRUE,_xll.ohTrigger(RecalcTrigger,Trigger1Y)),NA())</f>
        <v>7.6099374087889504E-3</v>
      </c>
      <c r="N2855" s="182">
        <f>IFERROR(_xll.qlIndexFixing(ONIndex1M,I2855,TRUE,_xll.ohTrigger(RecalcTrigger,Trigger1M)),NA())</f>
        <v>6.959968055006982E-3</v>
      </c>
      <c r="O2855" s="44">
        <f>IFERROR(_xll.qlIndexFixing(ONIndex3M,I2855,TRUE,_xll.ohTrigger(RecalcTrigger,Trigger3M)),NA())</f>
        <v>7.2251952146817899E-3</v>
      </c>
      <c r="P2855" s="44">
        <f>IFERROR(_xll.qlIndexFixing(ONIndex6M,I2855,TRUE,_xll.ohTrigger(RecalcTrigger,Trigger6M)),NA())</f>
        <v>7.0615090514181134E-3</v>
      </c>
      <c r="Q2855" s="183">
        <f>IFERROR(_xll.qlIndexFixing(ONIndex1Y,I2855,TRUE,_xll.ohTrigger(RecalcTrigger,Trigger1Y)),NA())</f>
        <v>7.5448712159520426E-3</v>
      </c>
    </row>
    <row r="2856" spans="2:17" x14ac:dyDescent="0.2">
      <c r="B2856" s="39" t="s">
        <v>42</v>
      </c>
      <c r="D2856" s="42">
        <f>_xll.qlCalendarAdvance(Calendar,$D2855,B2856,"f",FALSE)</f>
        <v>59623</v>
      </c>
      <c r="E2856" s="177">
        <f>_xll.qlInterestRateIndexValueDate(IndexON,D2856)</f>
        <v>59623</v>
      </c>
      <c r="F2856" s="193">
        <f>IFERROR(_xll.qlIndexFixing(IndexON,D2856,TRUE,_xll.ohTrigger(RecalcTrigger,TriggerON)),NA())</f>
        <v>7.0218698311119709E-3</v>
      </c>
      <c r="H2856" s="42">
        <f>_xll.qlCalendarAdvance(Calendar,$H2855,B2856,"f",FALSE)</f>
        <v>59623</v>
      </c>
      <c r="I2856" s="177">
        <f>_xll.qlInterestRateIndexValueDate(Index1M,$H2856)</f>
        <v>59625</v>
      </c>
      <c r="J2856" s="182">
        <f>IFERROR(_xll.qlIndexFixing(Index1M,$H2856,TRUE,_xll.ohTrigger(RecalcTrigger,Trigger1M)),NA())</f>
        <v>6.9639569904831047E-3</v>
      </c>
      <c r="K2856" s="44">
        <f>IFERROR(_xll.qlIndexFixing(Index3M,H2856,TRUE,_xll.ohTrigger(RecalcTrigger,Trigger3M)),NA())</f>
        <v>7.2371630346827372E-3</v>
      </c>
      <c r="L2856" s="44">
        <f>IFERROR(_xll.qlIndexFixing(Index6M,$H2856,TRUE,_xll.ohTrigger(RecalcTrigger,Trigger6M)),NA())</f>
        <v>7.1021683077864654E-3</v>
      </c>
      <c r="M2856" s="183">
        <f>IFERROR(_xll.qlIndexFixing(Index1Y,$H2856,TRUE,_xll.ohTrigger(RecalcTrigger,Trigger1Y)),NA())</f>
        <v>7.6117020811276694E-3</v>
      </c>
      <c r="N2856" s="182">
        <f>IFERROR(_xll.qlIndexFixing(ONIndex1M,I2856,TRUE,_xll.ohTrigger(RecalcTrigger,Trigger1M)),NA())</f>
        <v>6.9606894327645108E-3</v>
      </c>
      <c r="O2856" s="44">
        <f>IFERROR(_xll.qlIndexFixing(ONIndex3M,I2856,TRUE,_xll.ohTrigger(RecalcTrigger,Trigger3M)),NA())</f>
        <v>7.2258320841989132E-3</v>
      </c>
      <c r="P2856" s="44">
        <f>IFERROR(_xll.qlIndexFixing(ONIndex6M,I2856,TRUE,_xll.ohTrigger(RecalcTrigger,Trigger6M)),NA())</f>
        <v>7.0630742708921446E-3</v>
      </c>
      <c r="Q2856" s="183">
        <f>IFERROR(_xll.qlIndexFixing(ONIndex1Y,I2856,TRUE,_xll.ohTrigger(RecalcTrigger,Trigger1Y)),NA())</f>
        <v>7.5456121810013599E-3</v>
      </c>
    </row>
    <row r="2857" spans="2:17" x14ac:dyDescent="0.2">
      <c r="B2857" s="39" t="s">
        <v>42</v>
      </c>
      <c r="D2857" s="42">
        <f>_xll.qlCalendarAdvance(Calendar,$D2856,B2857,"f",FALSE)</f>
        <v>59630</v>
      </c>
      <c r="E2857" s="177">
        <f>_xll.qlInterestRateIndexValueDate(IndexON,D2857)</f>
        <v>59630</v>
      </c>
      <c r="F2857" s="193">
        <f>IFERROR(_xll.qlIndexFixing(IndexON,D2857,TRUE,_xll.ohTrigger(RecalcTrigger,TriggerON)),NA())</f>
        <v>7.0227313096804522E-3</v>
      </c>
      <c r="H2857" s="42">
        <f>_xll.qlCalendarAdvance(Calendar,$H2856,B2857,"f",FALSE)</f>
        <v>59630</v>
      </c>
      <c r="I2857" s="177">
        <f>_xll.qlInterestRateIndexValueDate(Index1M,$H2857)</f>
        <v>59632</v>
      </c>
      <c r="J2857" s="182">
        <f>IFERROR(_xll.qlIndexFixing(Index1M,$H2857,TRUE,_xll.ohTrigger(RecalcTrigger,Trigger1M)),NA())</f>
        <v>6.9647823191942848E-3</v>
      </c>
      <c r="K2857" s="44">
        <f>IFERROR(_xll.qlIndexFixing(Index3M,H2857,TRUE,_xll.ohTrigger(RecalcTrigger,Trigger3M)),NA())</f>
        <v>7.2380704067512083E-3</v>
      </c>
      <c r="L2857" s="44">
        <f>IFERROR(_xll.qlIndexFixing(Index6M,$H2857,TRUE,_xll.ohTrigger(RecalcTrigger,Trigger6M)),NA())</f>
        <v>7.1054031509507204E-3</v>
      </c>
      <c r="M2857" s="183">
        <f>IFERROR(_xll.qlIndexFixing(Index1Y,$H2857,TRUE,_xll.ohTrigger(RecalcTrigger,Trigger1Y)),NA())</f>
        <v>7.6137430379987483E-3</v>
      </c>
      <c r="N2857" s="182">
        <f>IFERROR(_xll.qlIndexFixing(ONIndex1M,I2857,TRUE,_xll.ohTrigger(RecalcTrigger,Trigger1M)),NA())</f>
        <v>6.9614509855053797E-3</v>
      </c>
      <c r="O2857" s="44">
        <f>IFERROR(_xll.qlIndexFixing(ONIndex3M,I2857,TRUE,_xll.ohTrigger(RecalcTrigger,Trigger3M)),NA())</f>
        <v>7.2265079420485989E-3</v>
      </c>
      <c r="P2857" s="44">
        <f>IFERROR(_xll.qlIndexFixing(ONIndex6M,I2857,TRUE,_xll.ohTrigger(RecalcTrigger,Trigger6M)),NA())</f>
        <v>7.0647030946879852E-3</v>
      </c>
      <c r="Q2857" s="183">
        <f>IFERROR(_xll.qlIndexFixing(ONIndex1Y,I2857,TRUE,_xll.ohTrigger(RecalcTrigger,Trigger1Y)),NA())</f>
        <v>7.5463917410178993E-3</v>
      </c>
    </row>
    <row r="2858" spans="2:17" x14ac:dyDescent="0.2">
      <c r="B2858" s="39" t="s">
        <v>42</v>
      </c>
      <c r="D2858" s="42">
        <f>_xll.qlCalendarAdvance(Calendar,$D2857,B2858,"f",FALSE)</f>
        <v>59637</v>
      </c>
      <c r="E2858" s="177">
        <f>_xll.qlInterestRateIndexValueDate(IndexON,D2858)</f>
        <v>59637</v>
      </c>
      <c r="F2858" s="193">
        <f>IFERROR(_xll.qlIndexFixing(IndexON,D2858,TRUE,_xll.ohTrigger(RecalcTrigger,TriggerON)),NA())</f>
        <v>7.0236325760220097E-3</v>
      </c>
      <c r="H2858" s="42">
        <f>_xll.qlCalendarAdvance(Calendar,$H2857,B2858,"f",FALSE)</f>
        <v>59637</v>
      </c>
      <c r="I2858" s="177">
        <f>_xll.qlInterestRateIndexValueDate(Index1M,$H2858)</f>
        <v>59643</v>
      </c>
      <c r="J2858" s="182">
        <f>IFERROR(_xll.qlIndexFixing(Index1M,$H2858,TRUE,_xll.ohTrigger(RecalcTrigger,Trigger1M)),NA())</f>
        <v>6.9660265016926459E-3</v>
      </c>
      <c r="K2858" s="44">
        <f>IFERROR(_xll.qlIndexFixing(Index3M,H2858,TRUE,_xll.ohTrigger(RecalcTrigger,Trigger3M)),NA())</f>
        <v>7.2395759894453293E-3</v>
      </c>
      <c r="L2858" s="44">
        <f>IFERROR(_xll.qlIndexFixing(Index6M,$H2858,TRUE,_xll.ohTrigger(RecalcTrigger,Trigger6M)),NA())</f>
        <v>7.1088321788610543E-3</v>
      </c>
      <c r="M2858" s="183">
        <f>IFERROR(_xll.qlIndexFixing(Index1Y,$H2858,TRUE,_xll.ohTrigger(RecalcTrigger,Trigger1Y)),NA())</f>
        <v>7.6161846092726573E-3</v>
      </c>
      <c r="N2858" s="182">
        <f>IFERROR(_xll.qlIndexFixing(ONIndex1M,I2858,TRUE,_xll.ohTrigger(RecalcTrigger,Trigger1M)),NA())</f>
        <v>6.962489251058912E-3</v>
      </c>
      <c r="O2858" s="44">
        <f>IFERROR(_xll.qlIndexFixing(ONIndex3M,I2858,TRUE,_xll.ohTrigger(RecalcTrigger,Trigger3M)),NA())</f>
        <v>7.2274342808142933E-3</v>
      </c>
      <c r="P2858" s="44">
        <f>IFERROR(_xll.qlIndexFixing(ONIndex6M,I2858,TRUE,_xll.ohTrigger(RecalcTrigger,Trigger6M)),NA())</f>
        <v>7.0668909066196051E-3</v>
      </c>
      <c r="Q2858" s="183">
        <f>IFERROR(_xll.qlIndexFixing(ONIndex1Y,I2858,TRUE,_xll.ohTrigger(RecalcTrigger,Trigger1Y)),NA())</f>
        <v>7.5474508303141619E-3</v>
      </c>
    </row>
    <row r="2859" spans="2:17" x14ac:dyDescent="0.2">
      <c r="B2859" s="39" t="s">
        <v>42</v>
      </c>
      <c r="D2859" s="42">
        <f>_xll.qlCalendarAdvance(Calendar,$D2858,B2859,"f",FALSE)</f>
        <v>59644</v>
      </c>
      <c r="E2859" s="177">
        <f>_xll.qlInterestRateIndexValueDate(IndexON,D2859)</f>
        <v>59644</v>
      </c>
      <c r="F2859" s="193">
        <f>IFERROR(_xll.qlIndexFixing(IndexON,D2859,TRUE,_xll.ohTrigger(RecalcTrigger,TriggerON)),NA())</f>
        <v>7.0245736872909248E-3</v>
      </c>
      <c r="H2859" s="42">
        <f>_xll.qlCalendarAdvance(Calendar,$H2858,B2859,"f",FALSE)</f>
        <v>59644</v>
      </c>
      <c r="I2859" s="177">
        <f>_xll.qlInterestRateIndexValueDate(Index1M,$H2859)</f>
        <v>59646</v>
      </c>
      <c r="J2859" s="182">
        <f>IFERROR(_xll.qlIndexFixing(Index1M,$H2859,TRUE,_xll.ohTrigger(RecalcTrigger,Trigger1M)),NA())</f>
        <v>6.9665540789912248E-3</v>
      </c>
      <c r="K2859" s="44">
        <f>IFERROR(_xll.qlIndexFixing(Index3M,H2859,TRUE,_xll.ohTrigger(RecalcTrigger,Trigger3M)),NA())</f>
        <v>7.2400035355818454E-3</v>
      </c>
      <c r="L2859" s="44">
        <f>IFERROR(_xll.qlIndexFixing(Index6M,$H2859,TRUE,_xll.ohTrigger(RecalcTrigger,Trigger6M)),NA())</f>
        <v>7.1104945156474806E-3</v>
      </c>
      <c r="M2859" s="183">
        <f>IFERROR(_xll.qlIndexFixing(Index1Y,$H2859,TRUE,_xll.ohTrigger(RecalcTrigger,Trigger1Y)),NA())</f>
        <v>7.617238077031325E-3</v>
      </c>
      <c r="N2859" s="182">
        <f>IFERROR(_xll.qlIndexFixing(ONIndex1M,I2859,TRUE,_xll.ohTrigger(RecalcTrigger,Trigger1M)),NA())</f>
        <v>6.96309484887081E-3</v>
      </c>
      <c r="O2859" s="44">
        <f>IFERROR(_xll.qlIndexFixing(ONIndex3M,I2859,TRUE,_xll.ohTrigger(RecalcTrigger,Trigger3M)),NA())</f>
        <v>7.227976846007067E-3</v>
      </c>
      <c r="P2859" s="44">
        <f>IFERROR(_xll.qlIndexFixing(ONIndex6M,I2859,TRUE,_xll.ohTrigger(RecalcTrigger,Trigger6M)),NA())</f>
        <v>7.0681519291859729E-3</v>
      </c>
      <c r="Q2859" s="183">
        <f>IFERROR(_xll.qlIndexFixing(ONIndex1Y,I2859,TRUE,_xll.ohTrigger(RecalcTrigger,Trigger1Y)),NA())</f>
        <v>7.5480668621796809E-3</v>
      </c>
    </row>
    <row r="2860" spans="2:17" x14ac:dyDescent="0.2">
      <c r="B2860" s="39" t="s">
        <v>42</v>
      </c>
      <c r="D2860" s="42">
        <f>_xll.qlCalendarAdvance(Calendar,$D2859,B2860,"f",FALSE)</f>
        <v>59651</v>
      </c>
      <c r="E2860" s="177">
        <f>_xll.qlInterestRateIndexValueDate(IndexON,D2860)</f>
        <v>59651</v>
      </c>
      <c r="F2860" s="193">
        <f>IFERROR(_xll.qlIndexFixing(IndexON,D2860,TRUE,_xll.ohTrigger(RecalcTrigger,TriggerON)),NA())</f>
        <v>7.0255547008013508E-3</v>
      </c>
      <c r="H2860" s="42">
        <f>_xll.qlCalendarAdvance(Calendar,$H2859,B2860,"f",FALSE)</f>
        <v>59651</v>
      </c>
      <c r="I2860" s="177">
        <f>_xll.qlInterestRateIndexValueDate(Index1M,$H2860)</f>
        <v>59653</v>
      </c>
      <c r="J2860" s="182">
        <f>IFERROR(_xll.qlIndexFixing(Index1M,$H2860,TRUE,_xll.ohTrigger(RecalcTrigger,Trigger1M)),NA())</f>
        <v>6.967500626453571E-3</v>
      </c>
      <c r="K2860" s="44">
        <f>IFERROR(_xll.qlIndexFixing(Index3M,H2860,TRUE,_xll.ohTrigger(RecalcTrigger,Trigger3M)),NA())</f>
        <v>7.2410294043634173E-3</v>
      </c>
      <c r="L2860" s="44">
        <f>IFERROR(_xll.qlIndexFixing(Index6M,$H2860,TRUE,_xll.ohTrigger(RecalcTrigger,Trigger6M)),NA())</f>
        <v>7.1131380999524567E-3</v>
      </c>
      <c r="M2860" s="183">
        <f>IFERROR(_xll.qlIndexFixing(Index1Y,$H2860,TRUE,_xll.ohTrigger(RecalcTrigger,Trigger1Y)),NA())</f>
        <v>7.619164251424281E-3</v>
      </c>
      <c r="N2860" s="182">
        <f>IFERROR(_xll.qlIndexFixing(ONIndex1M,I2860,TRUE,_xll.ohTrigger(RecalcTrigger,Trigger1M)),NA())</f>
        <v>6.9641066339265478E-3</v>
      </c>
      <c r="O2860" s="44">
        <f>IFERROR(_xll.qlIndexFixing(ONIndex3M,I2860,TRUE,_xll.ohTrigger(RecalcTrigger,Trigger3M)),NA())</f>
        <v>7.2288865117897672E-3</v>
      </c>
      <c r="P2860" s="44">
        <f>IFERROR(_xll.qlIndexFixing(ONIndex6M,I2860,TRUE,_xll.ohTrigger(RecalcTrigger,Trigger6M)),NA())</f>
        <v>7.070237375401689E-3</v>
      </c>
      <c r="Q2860" s="183">
        <f>IFERROR(_xll.qlIndexFixing(ONIndex1Y,I2860,TRUE,_xll.ohTrigger(RecalcTrigger,Trigger1Y)),NA())</f>
        <v>7.5490936516331431E-3</v>
      </c>
    </row>
    <row r="2861" spans="2:17" x14ac:dyDescent="0.2">
      <c r="B2861" s="39" t="s">
        <v>42</v>
      </c>
      <c r="D2861" s="42">
        <f>_xll.qlCalendarAdvance(Calendar,$D2860,B2861,"f",FALSE)</f>
        <v>59658</v>
      </c>
      <c r="E2861" s="177">
        <f>_xll.qlInterestRateIndexValueDate(IndexON,D2861)</f>
        <v>59658</v>
      </c>
      <c r="F2861" s="193">
        <f>IFERROR(_xll.qlIndexFixing(IndexON,D2861,TRUE,_xll.ohTrigger(RecalcTrigger,TriggerON)),NA())</f>
        <v>7.0265756738674412E-3</v>
      </c>
      <c r="H2861" s="42">
        <f>_xll.qlCalendarAdvance(Calendar,$H2860,B2861,"f",FALSE)</f>
        <v>59658</v>
      </c>
      <c r="I2861" s="177">
        <f>_xll.qlInterestRateIndexValueDate(Index1M,$H2861)</f>
        <v>59660</v>
      </c>
      <c r="J2861" s="182">
        <f>IFERROR(_xll.qlIndexFixing(Index1M,$H2861,TRUE,_xll.ohTrigger(RecalcTrigger,Trigger1M)),NA())</f>
        <v>6.9684876965540651E-3</v>
      </c>
      <c r="K2861" s="44">
        <f>IFERROR(_xll.qlIndexFixing(Index3M,H2861,TRUE,_xll.ohTrigger(RecalcTrigger,Trigger3M)),NA())</f>
        <v>7.2425655053199936E-3</v>
      </c>
      <c r="L2861" s="44">
        <f>IFERROR(_xll.qlIndexFixing(Index6M,$H2861,TRUE,_xll.ohTrigger(RecalcTrigger,Trigger6M)),NA())</f>
        <v>7.1158470776233971E-3</v>
      </c>
      <c r="M2861" s="183">
        <f>IFERROR(_xll.qlIndexFixing(Index1Y,$H2861,TRUE,_xll.ohTrigger(RecalcTrigger,Trigger1Y)),NA())</f>
        <v>7.6211309384406831E-3</v>
      </c>
      <c r="N2861" s="182">
        <f>IFERROR(_xll.qlIndexFixing(ONIndex1M,I2861,TRUE,_xll.ohTrigger(RecalcTrigger,Trigger1M)),NA())</f>
        <v>6.9649001102511932E-3</v>
      </c>
      <c r="O2861" s="44">
        <f>IFERROR(_xll.qlIndexFixing(ONIndex3M,I2861,TRUE,_xll.ohTrigger(RecalcTrigger,Trigger3M)),NA())</f>
        <v>7.2296023735596293E-3</v>
      </c>
      <c r="P2861" s="44">
        <f>IFERROR(_xll.qlIndexFixing(ONIndex6M,I2861,TRUE,_xll.ohTrigger(RecalcTrigger,Trigger6M)),NA())</f>
        <v>7.0718563023941527E-3</v>
      </c>
      <c r="Q2861" s="183">
        <f>IFERROR(_xll.qlIndexFixing(ONIndex1Y,I2861,TRUE,_xll.ohTrigger(RecalcTrigger,Trigger1Y)),NA())</f>
        <v>7.5498970130105647E-3</v>
      </c>
    </row>
    <row r="2862" spans="2:17" x14ac:dyDescent="0.2">
      <c r="B2862" s="39" t="s">
        <v>42</v>
      </c>
      <c r="D2862" s="42">
        <f>_xll.qlCalendarAdvance(Calendar,$D2861,B2862,"f",FALSE)</f>
        <v>59665</v>
      </c>
      <c r="E2862" s="177">
        <f>_xll.qlInterestRateIndexValueDate(IndexON,D2862)</f>
        <v>59665</v>
      </c>
      <c r="F2862" s="193">
        <f>IFERROR(_xll.qlIndexFixing(IndexON,D2862,TRUE,_xll.ohTrigger(RecalcTrigger,TriggerON)),NA())</f>
        <v>7.0276366639632215E-3</v>
      </c>
      <c r="H2862" s="42">
        <f>_xll.qlCalendarAdvance(Calendar,$H2861,B2862,"f",FALSE)</f>
        <v>59665</v>
      </c>
      <c r="I2862" s="177">
        <f>_xll.qlInterestRateIndexValueDate(Index1M,$H2862)</f>
        <v>59667</v>
      </c>
      <c r="J2862" s="182">
        <f>IFERROR(_xll.qlIndexFixing(Index1M,$H2862,TRUE,_xll.ohTrigger(RecalcTrigger,Trigger1M)),NA())</f>
        <v>6.9695153474810005E-3</v>
      </c>
      <c r="K2862" s="44">
        <f>IFERROR(_xll.qlIndexFixing(Index3M,H2862,TRUE,_xll.ohTrigger(RecalcTrigger,Trigger3M)),NA())</f>
        <v>7.2436792528899081E-3</v>
      </c>
      <c r="L2862" s="44">
        <f>IFERROR(_xll.qlIndexFixing(Index6M,$H2862,TRUE,_xll.ohTrigger(RecalcTrigger,Trigger6M)),NA())</f>
        <v>7.1186215427156618E-3</v>
      </c>
      <c r="M2862" s="183">
        <f>IFERROR(_xll.qlIndexFixing(Index1Y,$H2862,TRUE,_xll.ohTrigger(RecalcTrigger,Trigger1Y)),NA())</f>
        <v>7.6231381929358346E-3</v>
      </c>
      <c r="N2862" s="182">
        <f>IFERROR(_xll.qlIndexFixing(ONIndex1M,I2862,TRUE,_xll.ohTrigger(RecalcTrigger,Trigger1M)),NA())</f>
        <v>6.9658634107305772E-3</v>
      </c>
      <c r="O2862" s="44">
        <f>IFERROR(_xll.qlIndexFixing(ONIndex3M,I2862,TRUE,_xll.ohTrigger(RecalcTrigger,Trigger3M)),NA())</f>
        <v>7.2304740108819487E-3</v>
      </c>
      <c r="P2862" s="44">
        <f>IFERROR(_xll.qlIndexFixing(ONIndex6M,I2862,TRUE,_xll.ohTrigger(RecalcTrigger,Trigger6M)),NA())</f>
        <v>7.0738045495577495E-3</v>
      </c>
      <c r="Q2862" s="183">
        <f>IFERROR(_xll.qlIndexFixing(ONIndex1Y,I2862,TRUE,_xll.ohTrigger(RecalcTrigger,Trigger1Y)),NA())</f>
        <v>7.5508703600934979E-3</v>
      </c>
    </row>
    <row r="2863" spans="2:17" x14ac:dyDescent="0.2">
      <c r="B2863" s="39" t="s">
        <v>42</v>
      </c>
      <c r="D2863" s="42">
        <f>_xll.qlCalendarAdvance(Calendar,$D2862,B2863,"f",FALSE)</f>
        <v>59672</v>
      </c>
      <c r="E2863" s="177">
        <f>_xll.qlInterestRateIndexValueDate(IndexON,D2863)</f>
        <v>59672</v>
      </c>
      <c r="F2863" s="193">
        <f>IFERROR(_xll.qlIndexFixing(IndexON,D2863,TRUE,_xll.ohTrigger(RecalcTrigger,TriggerON)),NA())</f>
        <v>7.028737728163037E-3</v>
      </c>
      <c r="H2863" s="42">
        <f>_xll.qlCalendarAdvance(Calendar,$H2862,B2863,"f",FALSE)</f>
        <v>59672</v>
      </c>
      <c r="I2863" s="177">
        <f>_xll.qlInterestRateIndexValueDate(Index1M,$H2863)</f>
        <v>59674</v>
      </c>
      <c r="J2863" s="182">
        <f>IFERROR(_xll.qlIndexFixing(Index1M,$H2863,TRUE,_xll.ohTrigger(RecalcTrigger,Trigger1M)),NA())</f>
        <v>6.970583637430406E-3</v>
      </c>
      <c r="K2863" s="44">
        <f>IFERROR(_xll.qlIndexFixing(Index3M,H2863,TRUE,_xll.ohTrigger(RecalcTrigger,Trigger3M)),NA())</f>
        <v>7.2448327378213081E-3</v>
      </c>
      <c r="L2863" s="44">
        <f>IFERROR(_xll.qlIndexFixing(Index6M,$H2863,TRUE,_xll.ohTrigger(RecalcTrigger,Trigger6M)),NA())</f>
        <v>7.1214615892915218E-3</v>
      </c>
      <c r="M2863" s="183">
        <f>IFERROR(_xll.qlIndexFixing(Index1Y,$H2863,TRUE,_xll.ohTrigger(RecalcTrigger,Trigger1Y)),NA())</f>
        <v>7.6251860697700482E-3</v>
      </c>
      <c r="N2863" s="182">
        <f>IFERROR(_xll.qlIndexFixing(ONIndex1M,I2863,TRUE,_xll.ohTrigger(RecalcTrigger,Trigger1M)),NA())</f>
        <v>6.9668672350342575E-3</v>
      </c>
      <c r="O2863" s="44">
        <f>IFERROR(_xll.qlIndexFixing(ONIndex3M,I2863,TRUE,_xll.ohTrigger(RecalcTrigger,Trigger3M)),NA())</f>
        <v>7.2313849717886569E-3</v>
      </c>
      <c r="P2863" s="44">
        <f>IFERROR(_xll.qlIndexFixing(ONIndex6M,I2863,TRUE,_xll.ohTrigger(RecalcTrigger,Trigger6M)),NA())</f>
        <v>7.0758169617146649E-3</v>
      </c>
      <c r="Q2863" s="183">
        <f>IFERROR(_xll.qlIndexFixing(ONIndex1Y,I2863,TRUE,_xll.ohTrigger(RecalcTrigger,Trigger1Y)),NA())</f>
        <v>7.5518826271636641E-3</v>
      </c>
    </row>
    <row r="2864" spans="2:17" x14ac:dyDescent="0.2">
      <c r="B2864" s="39" t="s">
        <v>42</v>
      </c>
      <c r="D2864" s="42">
        <f>_xll.qlCalendarAdvance(Calendar,$D2863,B2864,"f",FALSE)</f>
        <v>59679</v>
      </c>
      <c r="E2864" s="177">
        <f>_xll.qlInterestRateIndexValueDate(IndexON,D2864)</f>
        <v>59679</v>
      </c>
      <c r="F2864" s="193">
        <f>IFERROR(_xll.qlIndexFixing(IndexON,D2864,TRUE,_xll.ohTrigger(RecalcTrigger,TriggerON)),NA())</f>
        <v>7.0298789237810411E-3</v>
      </c>
      <c r="H2864" s="42">
        <f>_xll.qlCalendarAdvance(Calendar,$H2863,B2864,"f",FALSE)</f>
        <v>59679</v>
      </c>
      <c r="I2864" s="177">
        <f>_xll.qlInterestRateIndexValueDate(Index1M,$H2864)</f>
        <v>59681</v>
      </c>
      <c r="J2864" s="182">
        <f>IFERROR(_xll.qlIndexFixing(Index1M,$H2864,TRUE,_xll.ohTrigger(RecalcTrigger,Trigger1M)),NA())</f>
        <v>6.9716926245957309E-3</v>
      </c>
      <c r="K2864" s="44">
        <f>IFERROR(_xll.qlIndexFixing(Index3M,H2864,TRUE,_xll.ohTrigger(RecalcTrigger,Trigger3M)),NA())</f>
        <v>7.2460260161306637E-3</v>
      </c>
      <c r="L2864" s="44">
        <f>IFERROR(_xll.qlIndexFixing(Index6M,$H2864,TRUE,_xll.ohTrigger(RecalcTrigger,Trigger6M)),NA())</f>
        <v>7.124367311418865E-3</v>
      </c>
      <c r="M2864" s="183">
        <f>IFERROR(_xll.qlIndexFixing(Index1Y,$H2864,TRUE,_xll.ohTrigger(RecalcTrigger,Trigger1Y)),NA())</f>
        <v>7.6272746238082107E-3</v>
      </c>
      <c r="N2864" s="182">
        <f>IFERROR(_xll.qlIndexFixing(ONIndex1M,I2864,TRUE,_xll.ohTrigger(RecalcTrigger,Trigger1M)),NA())</f>
        <v>6.9679116415155562E-3</v>
      </c>
      <c r="O2864" s="44">
        <f>IFERROR(_xll.qlIndexFixing(ONIndex3M,I2864,TRUE,_xll.ohTrigger(RecalcTrigger,Trigger3M)),NA())</f>
        <v>7.2323353121550582E-3</v>
      </c>
      <c r="P2864" s="44">
        <f>IFERROR(_xll.qlIndexFixing(ONIndex6M,I2864,TRUE,_xll.ohTrigger(RecalcTrigger,Trigger6M)),NA())</f>
        <v>7.0778936325499586E-3</v>
      </c>
      <c r="Q2864" s="183">
        <f>IFERROR(_xll.qlIndexFixing(ONIndex1Y,I2864,TRUE,_xll.ohTrigger(RecalcTrigger,Trigger1Y)),NA())</f>
        <v>7.5529338684976466E-3</v>
      </c>
    </row>
    <row r="2865" spans="2:17" x14ac:dyDescent="0.2">
      <c r="B2865" s="39" t="s">
        <v>42</v>
      </c>
      <c r="D2865" s="42">
        <f>_xll.qlCalendarAdvance(Calendar,$D2864,B2865,"f",FALSE)</f>
        <v>59686</v>
      </c>
      <c r="E2865" s="177">
        <f>_xll.qlInterestRateIndexValueDate(IndexON,D2865)</f>
        <v>59686</v>
      </c>
      <c r="F2865" s="193">
        <f>IFERROR(_xll.qlIndexFixing(IndexON,D2865,TRUE,_xll.ohTrigger(RecalcTrigger,TriggerON)),NA())</f>
        <v>7.0310603081313872E-3</v>
      </c>
      <c r="H2865" s="42">
        <f>_xll.qlCalendarAdvance(Calendar,$H2864,B2865,"f",FALSE)</f>
        <v>59686</v>
      </c>
      <c r="I2865" s="177">
        <f>_xll.qlInterestRateIndexValueDate(Index1M,$H2865)</f>
        <v>59688</v>
      </c>
      <c r="J2865" s="182">
        <f>IFERROR(_xll.qlIndexFixing(Index1M,$H2865,TRUE,_xll.ohTrigger(RecalcTrigger,Trigger1M)),NA())</f>
        <v>6.9728423671730037E-3</v>
      </c>
      <c r="K2865" s="44">
        <f>IFERROR(_xll.qlIndexFixing(Index3M,H2865,TRUE,_xll.ohTrigger(RecalcTrigger,Trigger3M)),NA())</f>
        <v>7.2472591438395443E-3</v>
      </c>
      <c r="L2865" s="44">
        <f>IFERROR(_xll.qlIndexFixing(Index6M,$H2865,TRUE,_xll.ohTrigger(RecalcTrigger,Trigger6M)),NA())</f>
        <v>7.1273388031755187E-3</v>
      </c>
      <c r="M2865" s="183">
        <f>IFERROR(_xll.qlIndexFixing(Index1Y,$H2865,TRUE,_xll.ohTrigger(RecalcTrigger,Trigger1Y)),NA())</f>
        <v>7.6294039099230491E-3</v>
      </c>
      <c r="N2865" s="182">
        <f>IFERROR(_xll.qlIndexFixing(ONIndex1M,I2865,TRUE,_xll.ohTrigger(RecalcTrigger,Trigger1M)),NA())</f>
        <v>6.9689966882879872E-3</v>
      </c>
      <c r="O2865" s="44">
        <f>IFERROR(_xll.qlIndexFixing(ONIndex3M,I2865,TRUE,_xll.ohTrigger(RecalcTrigger,Trigger3M)),NA())</f>
        <v>7.2333250877765209E-3</v>
      </c>
      <c r="P2865" s="44">
        <f>IFERROR(_xll.qlIndexFixing(ONIndex6M,I2865,TRUE,_xll.ohTrigger(RecalcTrigger,Trigger6M)),NA())</f>
        <v>7.0800346550292659E-3</v>
      </c>
      <c r="Q2865" s="183">
        <f>IFERROR(_xll.qlIndexFixing(ONIndex1Y,I2865,TRUE,_xll.ohTrigger(RecalcTrigger,Trigger1Y)),NA())</f>
        <v>7.5540241382121565E-3</v>
      </c>
    </row>
    <row r="2866" spans="2:17" x14ac:dyDescent="0.2">
      <c r="B2866" s="39" t="s">
        <v>42</v>
      </c>
      <c r="D2866" s="42">
        <f>_xll.qlCalendarAdvance(Calendar,$D2865,B2866,"f",FALSE)</f>
        <v>59693</v>
      </c>
      <c r="E2866" s="177">
        <f>_xll.qlInterestRateIndexValueDate(IndexON,D2866)</f>
        <v>59693</v>
      </c>
      <c r="F2866" s="193">
        <f>IFERROR(_xll.qlIndexFixing(IndexON,D2866,TRUE,_xll.ohTrigger(RecalcTrigger,TriggerON)),NA())</f>
        <v>7.0322819385282287E-3</v>
      </c>
      <c r="H2866" s="42">
        <f>_xll.qlCalendarAdvance(Calendar,$H2865,B2866,"f",FALSE)</f>
        <v>59693</v>
      </c>
      <c r="I2866" s="177">
        <f>_xll.qlInterestRateIndexValueDate(Index1M,$H2866)</f>
        <v>59695</v>
      </c>
      <c r="J2866" s="182">
        <f>IFERROR(_xll.qlIndexFixing(Index1M,$H2866,TRUE,_xll.ohTrigger(RecalcTrigger,Trigger1M)),NA())</f>
        <v>6.9740329233556764E-3</v>
      </c>
      <c r="K2866" s="44">
        <f>IFERROR(_xll.qlIndexFixing(Index3M,H2866,TRUE,_xll.ohTrigger(RecalcTrigger,Trigger3M)),NA())</f>
        <v>7.24853217697122E-3</v>
      </c>
      <c r="L2866" s="44">
        <f>IFERROR(_xll.qlIndexFixing(Index6M,$H2866,TRUE,_xll.ohTrigger(RecalcTrigger,Trigger6M)),NA())</f>
        <v>7.1303761586444941E-3</v>
      </c>
      <c r="M2866" s="183">
        <f>IFERROR(_xll.qlIndexFixing(Index1Y,$H2866,TRUE,_xll.ohTrigger(RecalcTrigger,Trigger1Y)),NA())</f>
        <v>7.6315739829899048E-3</v>
      </c>
      <c r="N2866" s="182">
        <f>IFERROR(_xll.qlIndexFixing(ONIndex1M,I2866,TRUE,_xll.ohTrigger(RecalcTrigger,Trigger1M)),NA())</f>
        <v>6.9701224333851286E-3</v>
      </c>
      <c r="O2866" s="44">
        <f>IFERROR(_xll.qlIndexFixing(ONIndex3M,I2866,TRUE,_xll.ohTrigger(RecalcTrigger,Trigger3M)),NA())</f>
        <v>7.2343543544484135E-3</v>
      </c>
      <c r="P2866" s="44">
        <f>IFERROR(_xll.qlIndexFixing(ONIndex6M,I2866,TRUE,_xll.ohTrigger(RecalcTrigger,Trigger6M)),NA())</f>
        <v>7.0822401230774545E-3</v>
      </c>
      <c r="Q2866" s="183">
        <f>IFERROR(_xll.qlIndexFixing(ONIndex1Y,I2866,TRUE,_xll.ohTrigger(RecalcTrigger,Trigger1Y)),NA())</f>
        <v>7.5551534904239048E-3</v>
      </c>
    </row>
    <row r="2867" spans="2:17" x14ac:dyDescent="0.2">
      <c r="B2867" s="39" t="s">
        <v>42</v>
      </c>
      <c r="D2867" s="42">
        <f>_xll.qlCalendarAdvance(Calendar,$D2866,B2867,"f",FALSE)</f>
        <v>59700</v>
      </c>
      <c r="E2867" s="177">
        <f>_xll.qlInterestRateIndexValueDate(IndexON,D2867)</f>
        <v>59700</v>
      </c>
      <c r="F2867" s="193">
        <f>IFERROR(_xll.qlIndexFixing(IndexON,D2867,TRUE,_xll.ohTrigger(RecalcTrigger,TriggerON)),NA())</f>
        <v>7.033543872205783E-3</v>
      </c>
      <c r="H2867" s="42">
        <f>_xll.qlCalendarAdvance(Calendar,$H2866,B2867,"f",FALSE)</f>
        <v>59700</v>
      </c>
      <c r="I2867" s="177">
        <f>_xll.qlInterestRateIndexValueDate(Index1M,$H2867)</f>
        <v>59702</v>
      </c>
      <c r="J2867" s="182">
        <f>IFERROR(_xll.qlIndexFixing(Index1M,$H2867,TRUE,_xll.ohTrigger(RecalcTrigger,Trigger1M)),NA())</f>
        <v>6.9752643513397751E-3</v>
      </c>
      <c r="K2867" s="44">
        <f>IFERROR(_xll.qlIndexFixing(Index3M,H2867,TRUE,_xll.ohTrigger(RecalcTrigger,Trigger3M)),NA())</f>
        <v>7.2498451715472621E-3</v>
      </c>
      <c r="L2867" s="44">
        <f>IFERROR(_xll.qlIndexFixing(Index6M,$H2867,TRUE,_xll.ohTrigger(RecalcTrigger,Trigger6M)),NA())</f>
        <v>7.1334794719174451E-3</v>
      </c>
      <c r="M2867" s="183">
        <f>IFERROR(_xll.qlIndexFixing(Index1Y,$H2867,TRUE,_xll.ohTrigger(RecalcTrigger,Trigger1Y)),NA())</f>
        <v>7.6337848978919607E-3</v>
      </c>
      <c r="N2867" s="182">
        <f>IFERROR(_xll.qlIndexFixing(ONIndex1M,I2867,TRUE,_xll.ohTrigger(RecalcTrigger,Trigger1M)),NA())</f>
        <v>6.9712889350004303E-3</v>
      </c>
      <c r="O2867" s="44">
        <f>IFERROR(_xll.qlIndexFixing(ONIndex3M,I2867,TRUE,_xll.ohTrigger(RecalcTrigger,Trigger3M)),NA())</f>
        <v>7.2354231683657844E-3</v>
      </c>
      <c r="P2867" s="44">
        <f>IFERROR(_xll.qlIndexFixing(ONIndex6M,I2867,TRUE,_xll.ohTrigger(RecalcTrigger,Trigger6M)),NA())</f>
        <v>7.0845101296601598E-3</v>
      </c>
      <c r="Q2867" s="183">
        <f>IFERROR(_xll.qlIndexFixing(ONIndex1Y,I2867,TRUE,_xll.ohTrigger(RecalcTrigger,Trigger1Y)),NA())</f>
        <v>7.556321979489411E-3</v>
      </c>
    </row>
    <row r="2868" spans="2:17" x14ac:dyDescent="0.2">
      <c r="B2868" s="39" t="s">
        <v>42</v>
      </c>
      <c r="D2868" s="42">
        <f>_xll.qlCalendarAdvance(Calendar,$D2867,B2868,"f",FALSE)</f>
        <v>59707</v>
      </c>
      <c r="E2868" s="177">
        <f>_xll.qlInterestRateIndexValueDate(IndexON,D2868)</f>
        <v>59707</v>
      </c>
      <c r="F2868" s="193">
        <f>IFERROR(_xll.qlIndexFixing(IndexON,D2868,TRUE,_xll.ohTrigger(RecalcTrigger,TriggerON)),NA())</f>
        <v>7.0348461663982675E-3</v>
      </c>
      <c r="H2868" s="42">
        <f>_xll.qlCalendarAdvance(Calendar,$H2867,B2868,"f",FALSE)</f>
        <v>59707</v>
      </c>
      <c r="I2868" s="177">
        <f>_xll.qlInterestRateIndexValueDate(Index1M,$H2868)</f>
        <v>59709</v>
      </c>
      <c r="J2868" s="182">
        <f>IFERROR(_xll.qlIndexFixing(Index1M,$H2868,TRUE,_xll.ohTrigger(RecalcTrigger,Trigger1M)),NA())</f>
        <v>6.9765367093213302E-3</v>
      </c>
      <c r="K2868" s="44">
        <f>IFERROR(_xll.qlIndexFixing(Index3M,H2868,TRUE,_xll.ohTrigger(RecalcTrigger,Trigger3M)),NA())</f>
        <v>7.2511981835917923E-3</v>
      </c>
      <c r="L2868" s="44">
        <f>IFERROR(_xll.qlIndexFixing(Index6M,$H2868,TRUE,_xll.ohTrigger(RecalcTrigger,Trigger6M)),NA())</f>
        <v>7.1366488370912104E-3</v>
      </c>
      <c r="M2868" s="183">
        <f>IFERROR(_xll.qlIndexFixing(Index1Y,$H2868,TRUE,_xll.ohTrigger(RecalcTrigger,Trigger1Y)),NA())</f>
        <v>7.6360367095165372E-3</v>
      </c>
      <c r="N2868" s="182">
        <f>IFERROR(_xll.qlIndexFixing(ONIndex1M,I2868,TRUE,_xll.ohTrigger(RecalcTrigger,Trigger1M)),NA())</f>
        <v>6.9724962514872146E-3</v>
      </c>
      <c r="O2868" s="44">
        <f>IFERROR(_xll.qlIndexFixing(ONIndex3M,I2868,TRUE,_xll.ohTrigger(RecalcTrigger,Trigger3M)),NA())</f>
        <v>7.2365315850841938E-3</v>
      </c>
      <c r="P2868" s="44">
        <f>IFERROR(_xll.qlIndexFixing(ONIndex6M,I2868,TRUE,_xll.ohTrigger(RecalcTrigger,Trigger6M)),NA())</f>
        <v>7.0868447687821856E-3</v>
      </c>
      <c r="Q2868" s="183">
        <f>IFERROR(_xll.qlIndexFixing(ONIndex1Y,I2868,TRUE,_xll.ohTrigger(RecalcTrigger,Trigger1Y)),NA())</f>
        <v>7.557529659525386E-3</v>
      </c>
    </row>
    <row r="2869" spans="2:17" x14ac:dyDescent="0.2">
      <c r="B2869" s="39" t="s">
        <v>42</v>
      </c>
      <c r="D2869" s="42">
        <f>_xll.qlCalendarAdvance(Calendar,$D2868,B2869,"f",FALSE)</f>
        <v>59714</v>
      </c>
      <c r="E2869" s="177">
        <f>_xll.qlInterestRateIndexValueDate(IndexON,D2869)</f>
        <v>59714</v>
      </c>
      <c r="F2869" s="193">
        <f>IFERROR(_xll.qlIndexFixing(IndexON,D2869,TRUE,_xll.ohTrigger(RecalcTrigger,TriggerON)),NA())</f>
        <v>7.0361888786596438E-3</v>
      </c>
      <c r="H2869" s="42">
        <f>_xll.qlCalendarAdvance(Calendar,$H2868,B2869,"f",FALSE)</f>
        <v>59714</v>
      </c>
      <c r="I2869" s="177">
        <f>_xll.qlInterestRateIndexValueDate(Index1M,$H2869)</f>
        <v>59716</v>
      </c>
      <c r="J2869" s="182">
        <f>IFERROR(_xll.qlIndexFixing(Index1M,$H2869,TRUE,_xll.ohTrigger(RecalcTrigger,Trigger1M)),NA())</f>
        <v>6.9780152493609249E-3</v>
      </c>
      <c r="K2869" s="44">
        <f>IFERROR(_xll.qlIndexFixing(Index3M,H2869,TRUE,_xll.ohTrigger(RecalcTrigger,Trigger3M)),NA())</f>
        <v>7.2520514366902523E-3</v>
      </c>
      <c r="L2869" s="44">
        <f>IFERROR(_xll.qlIndexFixing(Index6M,$H2869,TRUE,_xll.ohTrigger(RecalcTrigger,Trigger6M)),NA())</f>
        <v>7.1398843482721325E-3</v>
      </c>
      <c r="M2869" s="183">
        <f>IFERROR(_xll.qlIndexFixing(Index1Y,$H2869,TRUE,_xll.ohTrigger(RecalcTrigger,Trigger1Y)),NA())</f>
        <v>7.6383294727572718E-3</v>
      </c>
      <c r="N2869" s="182">
        <f>IFERROR(_xll.qlIndexFixing(ONIndex1M,I2869,TRUE,_xll.ohTrigger(RecalcTrigger,Trigger1M)),NA())</f>
        <v>6.9737444407191873E-3</v>
      </c>
      <c r="O2869" s="44">
        <f>IFERROR(_xll.qlIndexFixing(ONIndex3M,I2869,TRUE,_xll.ohTrigger(RecalcTrigger,Trigger3M)),NA())</f>
        <v>7.2376796606388183E-3</v>
      </c>
      <c r="P2869" s="44">
        <f>IFERROR(_xll.qlIndexFixing(ONIndex6M,I2869,TRUE,_xll.ohTrigger(RecalcTrigger,Trigger6M)),NA())</f>
        <v>7.0892441333292311E-3</v>
      </c>
      <c r="Q2869" s="183">
        <f>IFERROR(_xll.qlIndexFixing(ONIndex1Y,I2869,TRUE,_xll.ohTrigger(RecalcTrigger,Trigger1Y)),NA())</f>
        <v>7.5587765848084132E-3</v>
      </c>
    </row>
    <row r="2870" spans="2:17" x14ac:dyDescent="0.2">
      <c r="B2870" s="39" t="s">
        <v>42</v>
      </c>
      <c r="D2870" s="42">
        <f>_xll.qlCalendarAdvance(Calendar,$D2869,B2870,"f",FALSE)</f>
        <v>59721</v>
      </c>
      <c r="E2870" s="177">
        <f>_xll.qlInterestRateIndexValueDate(IndexON,D2870)</f>
        <v>59721</v>
      </c>
      <c r="F2870" s="193">
        <f>IFERROR(_xll.qlIndexFixing(IndexON,D2870,TRUE,_xll.ohTrigger(RecalcTrigger,TriggerON)),NA())</f>
        <v>7.0375720658244489E-3</v>
      </c>
      <c r="H2870" s="42">
        <f>_xll.qlCalendarAdvance(Calendar,$H2869,B2870,"f",FALSE)</f>
        <v>59721</v>
      </c>
      <c r="I2870" s="177">
        <f>_xll.qlInterestRateIndexValueDate(Index1M,$H2870)</f>
        <v>59723</v>
      </c>
      <c r="J2870" s="182">
        <f>IFERROR(_xll.qlIndexFixing(Index1M,$H2870,TRUE,_xll.ohTrigger(RecalcTrigger,Trigger1M)),NA())</f>
        <v>6.9792044480635005E-3</v>
      </c>
      <c r="K2870" s="44">
        <f>IFERROR(_xll.qlIndexFixing(Index3M,H2870,TRUE,_xll.ohTrigger(RecalcTrigger,Trigger3M)),NA())</f>
        <v>7.25402448419811E-3</v>
      </c>
      <c r="L2870" s="44">
        <f>IFERROR(_xll.qlIndexFixing(Index6M,$H2870,TRUE,_xll.ohTrigger(RecalcTrigger,Trigger6M)),NA())</f>
        <v>7.1431860995717434E-3</v>
      </c>
      <c r="M2870" s="183">
        <f>IFERROR(_xll.qlIndexFixing(Index1Y,$H2870,TRUE,_xll.ohTrigger(RecalcTrigger,Trigger1Y)),NA())</f>
        <v>7.6406632425130294E-3</v>
      </c>
      <c r="N2870" s="182">
        <f>IFERROR(_xll.qlIndexFixing(ONIndex1M,I2870,TRUE,_xll.ohTrigger(RecalcTrigger,Trigger1M)),NA())</f>
        <v>6.9750335609697345E-3</v>
      </c>
      <c r="O2870" s="44">
        <f>IFERROR(_xll.qlIndexFixing(ONIndex3M,I2870,TRUE,_xll.ohTrigger(RecalcTrigger,Trigger3M)),NA())</f>
        <v>7.2388674509049622E-3</v>
      </c>
      <c r="P2870" s="44">
        <f>IFERROR(_xll.qlIndexFixing(ONIndex6M,I2870,TRUE,_xll.ohTrigger(RecalcTrigger,Trigger6M)),NA())</f>
        <v>7.091708317066292E-3</v>
      </c>
      <c r="Q2870" s="183">
        <f>IFERROR(_xll.qlIndexFixing(ONIndex1Y,I2870,TRUE,_xll.ohTrigger(RecalcTrigger,Trigger1Y)),NA())</f>
        <v>7.5600628092953315E-3</v>
      </c>
    </row>
    <row r="2871" spans="2:17" x14ac:dyDescent="0.2">
      <c r="B2871" s="39" t="s">
        <v>42</v>
      </c>
      <c r="D2871" s="42">
        <f>_xll.qlCalendarAdvance(Calendar,$D2870,B2871,"f",FALSE)</f>
        <v>59728</v>
      </c>
      <c r="E2871" s="177">
        <f>_xll.qlInterestRateIndexValueDate(IndexON,D2871)</f>
        <v>59728</v>
      </c>
      <c r="F2871" s="193">
        <f>IFERROR(_xll.qlIndexFixing(IndexON,D2871,TRUE,_xll.ohTrigger(RecalcTrigger,TriggerON)),NA())</f>
        <v>7.0389957857663887E-3</v>
      </c>
      <c r="H2871" s="42">
        <f>_xll.qlCalendarAdvance(Calendar,$H2870,B2871,"f",FALSE)</f>
        <v>59728</v>
      </c>
      <c r="I2871" s="177">
        <f>_xll.qlInterestRateIndexValueDate(Index1M,$H2871)</f>
        <v>59730</v>
      </c>
      <c r="J2871" s="182">
        <f>IFERROR(_xll.qlIndexFixing(Index1M,$H2871,TRUE,_xll.ohTrigger(RecalcTrigger,Trigger1M)),NA())</f>
        <v>6.9805999452161741E-3</v>
      </c>
      <c r="K2871" s="44">
        <f>IFERROR(_xll.qlIndexFixing(Index3M,H2871,TRUE,_xll.ohTrigger(RecalcTrigger,Trigger3M)),NA())</f>
        <v>7.2554978848132423E-3</v>
      </c>
      <c r="L2871" s="44">
        <f>IFERROR(_xll.qlIndexFixing(Index6M,$H2871,TRUE,_xll.ohTrigger(RecalcTrigger,Trigger6M)),NA())</f>
        <v>7.1465541851123719E-3</v>
      </c>
      <c r="M2871" s="183">
        <f>IFERROR(_xll.qlIndexFixing(Index1Y,$H2871,TRUE,_xll.ohTrigger(RecalcTrigger,Trigger1Y)),NA())</f>
        <v>7.6430380736883371E-3</v>
      </c>
      <c r="N2871" s="182">
        <f>IFERROR(_xll.qlIndexFixing(ONIndex1M,I2871,TRUE,_xll.ohTrigger(RecalcTrigger,Trigger1M)),NA())</f>
        <v>6.9763636705122423E-3</v>
      </c>
      <c r="O2871" s="44">
        <f>IFERROR(_xll.qlIndexFixing(ONIndex3M,I2871,TRUE,_xll.ohTrigger(RecalcTrigger,Trigger3M)),NA())</f>
        <v>7.240095011837866E-3</v>
      </c>
      <c r="P2871" s="44">
        <f>IFERROR(_xll.qlIndexFixing(ONIndex6M,I2871,TRUE,_xll.ohTrigger(RecalcTrigger,Trigger6M)),NA())</f>
        <v>7.0942374133586839E-3</v>
      </c>
      <c r="Q2871" s="183">
        <f>IFERROR(_xll.qlIndexFixing(ONIndex1Y,I2871,TRUE,_xll.ohTrigger(RecalcTrigger,Trigger1Y)),NA())</f>
        <v>7.5613883874225962E-3</v>
      </c>
    </row>
    <row r="2872" spans="2:17" x14ac:dyDescent="0.2">
      <c r="B2872" s="39" t="s">
        <v>42</v>
      </c>
      <c r="D2872" s="42">
        <f>_xll.qlCalendarAdvance(Calendar,$D2871,B2872,"f",FALSE)</f>
        <v>59735</v>
      </c>
      <c r="E2872" s="177">
        <f>_xll.qlInterestRateIndexValueDate(IndexON,D2872)</f>
        <v>59735</v>
      </c>
      <c r="F2872" s="193">
        <f>IFERROR(_xll.qlIndexFixing(IndexON,D2872,TRUE,_xll.ohTrigger(RecalcTrigger,TriggerON)),NA())</f>
        <v>7.0404600952400642E-3</v>
      </c>
      <c r="H2872" s="42">
        <f>_xll.qlCalendarAdvance(Calendar,$H2871,B2872,"f",FALSE)</f>
        <v>59735</v>
      </c>
      <c r="I2872" s="177">
        <f>_xll.qlInterestRateIndexValueDate(Index1M,$H2872)</f>
        <v>59737</v>
      </c>
      <c r="J2872" s="182">
        <f>IFERROR(_xll.qlIndexFixing(Index1M,$H2872,TRUE,_xll.ohTrigger(RecalcTrigger,Trigger1M)),NA())</f>
        <v>6.9820366051555746E-3</v>
      </c>
      <c r="K2872" s="44">
        <f>IFERROR(_xll.qlIndexFixing(Index3M,H2872,TRUE,_xll.ohTrigger(RecalcTrigger,Trigger3M)),NA())</f>
        <v>7.2570115270103553E-3</v>
      </c>
      <c r="L2872" s="44">
        <f>IFERROR(_xll.qlIndexFixing(Index6M,$H2872,TRUE,_xll.ohTrigger(RecalcTrigger,Trigger6M)),NA())</f>
        <v>7.1499886990202405E-3</v>
      </c>
      <c r="M2872" s="183">
        <f>IFERROR(_xll.qlIndexFixing(Index1Y,$H2872,TRUE,_xll.ohTrigger(RecalcTrigger,Trigger1Y)),NA())</f>
        <v>7.6454540211936045E-3</v>
      </c>
      <c r="N2872" s="182">
        <f>IFERROR(_xll.qlIndexFixing(ONIndex1M,I2872,TRUE,_xll.ohTrigger(RecalcTrigger,Trigger1M)),NA())</f>
        <v>6.9777348272204165E-3</v>
      </c>
      <c r="O2872" s="44">
        <f>IFERROR(_xll.qlIndexFixing(ONIndex3M,I2872,TRUE,_xll.ohTrigger(RecalcTrigger,Trigger3M)),NA())</f>
        <v>7.2413623992328979E-3</v>
      </c>
      <c r="P2872" s="44">
        <f>IFERROR(_xll.qlIndexFixing(ONIndex6M,I2872,TRUE,_xll.ohTrigger(RecalcTrigger,Trigger6M)),NA())</f>
        <v>7.0968315157315942E-3</v>
      </c>
      <c r="Q2872" s="183">
        <f>IFERROR(_xll.qlIndexFixing(ONIndex1Y,I2872,TRUE,_xll.ohTrigger(RecalcTrigger,Trigger1Y)),NA())</f>
        <v>7.5627533733868546E-3</v>
      </c>
    </row>
    <row r="2873" spans="2:17" x14ac:dyDescent="0.2">
      <c r="B2873" s="39" t="s">
        <v>42</v>
      </c>
      <c r="D2873" s="42">
        <f>_xll.qlCalendarAdvance(Calendar,$D2872,B2873,"f",FALSE)</f>
        <v>59742</v>
      </c>
      <c r="E2873" s="177">
        <f>_xll.qlInterestRateIndexValueDate(IndexON,D2873)</f>
        <v>59742</v>
      </c>
      <c r="F2873" s="193">
        <f>IFERROR(_xll.qlIndexFixing(IndexON,D2873,TRUE,_xll.ohTrigger(RecalcTrigger,TriggerON)),NA())</f>
        <v>7.041965051879373E-3</v>
      </c>
      <c r="H2873" s="42">
        <f>_xll.qlCalendarAdvance(Calendar,$H2872,B2873,"f",FALSE)</f>
        <v>59742</v>
      </c>
      <c r="I2873" s="177">
        <f>_xll.qlInterestRateIndexValueDate(Index1M,$H2873)</f>
        <v>59744</v>
      </c>
      <c r="J2873" s="182">
        <f>IFERROR(_xll.qlIndexFixing(Index1M,$H2873,TRUE,_xll.ohTrigger(RecalcTrigger,Trigger1M)),NA())</f>
        <v>6.9835144860803094E-3</v>
      </c>
      <c r="K2873" s="44">
        <f>IFERROR(_xll.qlIndexFixing(Index3M,H2873,TRUE,_xll.ohTrigger(RecalcTrigger,Trigger3M)),NA())</f>
        <v>7.2585654668195256E-3</v>
      </c>
      <c r="L2873" s="44">
        <f>IFERROR(_xll.qlIndexFixing(Index6M,$H2873,TRUE,_xll.ohTrigger(RecalcTrigger,Trigger6M)),NA())</f>
        <v>7.1534897354302105E-3</v>
      </c>
      <c r="M2873" s="183">
        <f>IFERROR(_xll.qlIndexFixing(Index1Y,$H2873,TRUE,_xll.ohTrigger(RecalcTrigger,Trigger1Y)),NA())</f>
        <v>7.6479111399444678E-3</v>
      </c>
      <c r="N2873" s="182">
        <f>IFERROR(_xll.qlIndexFixing(ONIndex1M,I2873,TRUE,_xll.ohTrigger(RecalcTrigger,Trigger1M)),NA())</f>
        <v>6.9791470893676433E-3</v>
      </c>
      <c r="O2873" s="44">
        <f>IFERROR(_xll.qlIndexFixing(ONIndex3M,I2873,TRUE,_xll.ohTrigger(RecalcTrigger,Trigger3M)),NA())</f>
        <v>7.2426696688054903E-3</v>
      </c>
      <c r="P2873" s="44">
        <f>IFERROR(_xll.qlIndexFixing(ONIndex6M,I2873,TRUE,_xll.ohTrigger(RecalcTrigger,Trigger6M)),NA())</f>
        <v>7.0994907174704025E-3</v>
      </c>
      <c r="Q2873" s="183">
        <f>IFERROR(_xll.qlIndexFixing(ONIndex1Y,I2873,TRUE,_xll.ohTrigger(RecalcTrigger,Trigger1Y)),NA())</f>
        <v>7.5641578211449456E-3</v>
      </c>
    </row>
    <row r="2874" spans="2:17" x14ac:dyDescent="0.2">
      <c r="B2874" s="39" t="s">
        <v>42</v>
      </c>
      <c r="D2874" s="42">
        <f>_xll.qlCalendarAdvance(Calendar,$D2873,B2874,"f",FALSE)</f>
        <v>59749</v>
      </c>
      <c r="E2874" s="177">
        <f>_xll.qlInterestRateIndexValueDate(IndexON,D2874)</f>
        <v>59749</v>
      </c>
      <c r="F2874" s="193">
        <f>IFERROR(_xll.qlIndexFixing(IndexON,D2874,TRUE,_xll.ohTrigger(RecalcTrigger,TriggerON)),NA())</f>
        <v>7.0435107127586605E-3</v>
      </c>
      <c r="H2874" s="42">
        <f>_xll.qlCalendarAdvance(Calendar,$H2873,B2874,"f",FALSE)</f>
        <v>59749</v>
      </c>
      <c r="I2874" s="177">
        <f>_xll.qlInterestRateIndexValueDate(Index1M,$H2874)</f>
        <v>59751</v>
      </c>
      <c r="J2874" s="182">
        <f>IFERROR(_xll.qlIndexFixing(Index1M,$H2874,TRUE,_xll.ohTrigger(RecalcTrigger,Trigger1M)),NA())</f>
        <v>6.9850336461838294E-3</v>
      </c>
      <c r="K2874" s="44">
        <f>IFERROR(_xll.qlIndexFixing(Index3M,H2874,TRUE,_xll.ohTrigger(RecalcTrigger,Trigger3M)),NA())</f>
        <v>7.2601597602733759E-3</v>
      </c>
      <c r="L2874" s="44">
        <f>IFERROR(_xll.qlIndexFixing(Index6M,$H2874,TRUE,_xll.ohTrigger(RecalcTrigger,Trigger6M)),NA())</f>
        <v>7.1570573884849218E-3</v>
      </c>
      <c r="M2874" s="183">
        <f>IFERROR(_xll.qlIndexFixing(Index1Y,$H2874,TRUE,_xll.ohTrigger(RecalcTrigger,Trigger1Y)),NA())</f>
        <v>7.6504094848624422E-3</v>
      </c>
      <c r="N2874" s="182">
        <f>IFERROR(_xll.qlIndexFixing(ONIndex1M,I2874,TRUE,_xll.ohTrigger(RecalcTrigger,Trigger1M)),NA())</f>
        <v>6.9806005151473727E-3</v>
      </c>
      <c r="O2874" s="44">
        <f>IFERROR(_xll.qlIndexFixing(ONIndex3M,I2874,TRUE,_xll.ohTrigger(RecalcTrigger,Trigger3M)),NA())</f>
        <v>7.2440168766707558E-3</v>
      </c>
      <c r="P2874" s="44">
        <f>IFERROR(_xll.qlIndexFixing(ONIndex6M,I2874,TRUE,_xll.ohTrigger(RecalcTrigger,Trigger6M)),NA())</f>
        <v>7.1022151121802324E-3</v>
      </c>
      <c r="Q2874" s="183">
        <f>IFERROR(_xll.qlIndexFixing(ONIndex1Y,I2874,TRUE,_xll.ohTrigger(RecalcTrigger,Trigger1Y)),NA())</f>
        <v>7.5656017850533885E-3</v>
      </c>
    </row>
    <row r="2875" spans="2:17" x14ac:dyDescent="0.2">
      <c r="B2875" s="39" t="s">
        <v>42</v>
      </c>
      <c r="D2875" s="42">
        <f>_xll.qlCalendarAdvance(Calendar,$D2874,B2875,"f",FALSE)</f>
        <v>59756</v>
      </c>
      <c r="E2875" s="177">
        <f>_xll.qlInterestRateIndexValueDate(IndexON,D2875)</f>
        <v>59756</v>
      </c>
      <c r="F2875" s="193">
        <f>IFERROR(_xll.qlIndexFixing(IndexON,D2875,TRUE,_xll.ohTrigger(RecalcTrigger,TriggerON)),NA())</f>
        <v>7.0450971351920799E-3</v>
      </c>
      <c r="H2875" s="42">
        <f>_xll.qlCalendarAdvance(Calendar,$H2874,B2875,"f",FALSE)</f>
        <v>59756</v>
      </c>
      <c r="I2875" s="177">
        <f>_xll.qlInterestRateIndexValueDate(Index1M,$H2875)</f>
        <v>59758</v>
      </c>
      <c r="J2875" s="182">
        <f>IFERROR(_xll.qlIndexFixing(Index1M,$H2875,TRUE,_xll.ohTrigger(RecalcTrigger,Trigger1M)),NA())</f>
        <v>6.9865941436724772E-3</v>
      </c>
      <c r="K2875" s="44">
        <f>IFERROR(_xll.qlIndexFixing(Index3M,H2875,TRUE,_xll.ohTrigger(RecalcTrigger,Trigger3M)),NA())</f>
        <v>7.2617944634079347E-3</v>
      </c>
      <c r="L2875" s="44">
        <f>IFERROR(_xll.qlIndexFixing(Index6M,$H2875,TRUE,_xll.ohTrigger(RecalcTrigger,Trigger6M)),NA())</f>
        <v>7.1606917523339272E-3</v>
      </c>
      <c r="M2875" s="183">
        <f>IFERROR(_xll.qlIndexFixing(Index1Y,$H2875,TRUE,_xll.ohTrigger(RecalcTrigger,Trigger1Y)),NA())</f>
        <v>7.6529491108749273E-3</v>
      </c>
      <c r="N2875" s="182">
        <f>IFERROR(_xll.qlIndexFixing(ONIndex1M,I2875,TRUE,_xll.ohTrigger(RecalcTrigger,Trigger1M)),NA())</f>
        <v>6.9820951628329908E-3</v>
      </c>
      <c r="O2875" s="44">
        <f>IFERROR(_xll.qlIndexFixing(ONIndex3M,I2875,TRUE,_xll.ohTrigger(RecalcTrigger,Trigger3M)),NA())</f>
        <v>7.2454040787039986E-3</v>
      </c>
      <c r="P2875" s="44">
        <f>IFERROR(_xll.qlIndexFixing(ONIndex6M,I2875,TRUE,_xll.ohTrigger(RecalcTrigger,Trigger6M)),NA())</f>
        <v>7.1050047931464633E-3</v>
      </c>
      <c r="Q2875" s="183">
        <f>IFERROR(_xll.qlIndexFixing(ONIndex1Y,I2875,TRUE,_xll.ohTrigger(RecalcTrigger,Trigger1Y)),NA())</f>
        <v>7.5670853193887666E-3</v>
      </c>
    </row>
    <row r="2876" spans="2:17" x14ac:dyDescent="0.2">
      <c r="B2876" s="39" t="s">
        <v>42</v>
      </c>
      <c r="D2876" s="42">
        <f>_xll.qlCalendarAdvance(Calendar,$D2875,B2876,"f",FALSE)</f>
        <v>59763</v>
      </c>
      <c r="E2876" s="177">
        <f>_xll.qlInterestRateIndexValueDate(IndexON,D2876)</f>
        <v>59763</v>
      </c>
      <c r="F2876" s="193">
        <f>IFERROR(_xll.qlIndexFixing(IndexON,D2876,TRUE,_xll.ohTrigger(RecalcTrigger,TriggerON)),NA())</f>
        <v>7.0467243766536569E-3</v>
      </c>
      <c r="H2876" s="42">
        <f>_xll.qlCalendarAdvance(Calendar,$H2875,B2876,"f",FALSE)</f>
        <v>59763</v>
      </c>
      <c r="I2876" s="177">
        <f>_xll.qlInterestRateIndexValueDate(Index1M,$H2876)</f>
        <v>59765</v>
      </c>
      <c r="J2876" s="182">
        <f>IFERROR(_xll.qlIndexFixing(Index1M,$H2876,TRUE,_xll.ohTrigger(RecalcTrigger,Trigger1M)),NA())</f>
        <v>6.9881960367422814E-3</v>
      </c>
      <c r="K2876" s="44">
        <f>IFERROR(_xll.qlIndexFixing(Index3M,H2876,TRUE,_xll.ohTrigger(RecalcTrigger,Trigger3M)),NA())</f>
        <v>7.2634696322558265E-3</v>
      </c>
      <c r="L2876" s="44">
        <f>IFERROR(_xll.qlIndexFixing(Index6M,$H2876,TRUE,_xll.ohTrigger(RecalcTrigger,Trigger6M)),NA())</f>
        <v>7.1643929211349889E-3</v>
      </c>
      <c r="M2876" s="183">
        <f>IFERROR(_xll.qlIndexFixing(Index1Y,$H2876,TRUE,_xll.ohTrigger(RecalcTrigger,Trigger1Y)),NA())</f>
        <v>7.6555300729149829E-3</v>
      </c>
      <c r="N2876" s="182">
        <f>IFERROR(_xll.qlIndexFixing(ONIndex1M,I2876,TRUE,_xll.ohTrigger(RecalcTrigger,Trigger1M)),NA())</f>
        <v>6.9836310902982035E-3</v>
      </c>
      <c r="O2876" s="44">
        <f>IFERROR(_xll.qlIndexFixing(ONIndex3M,I2876,TRUE,_xll.ohTrigger(RecalcTrigger,Trigger3M)),NA())</f>
        <v>7.2468313307005872E-3</v>
      </c>
      <c r="P2876" s="44">
        <f>IFERROR(_xll.qlIndexFixing(ONIndex6M,I2876,TRUE,_xll.ohTrigger(RecalcTrigger,Trigger6M)),NA())</f>
        <v>7.1078598539742188E-3</v>
      </c>
      <c r="Q2876" s="183">
        <f>IFERROR(_xll.qlIndexFixing(ONIndex1Y,I2876,TRUE,_xll.ohTrigger(RecalcTrigger,Trigger1Y)),NA())</f>
        <v>7.5686084781878549E-3</v>
      </c>
    </row>
    <row r="2877" spans="2:17" x14ac:dyDescent="0.2">
      <c r="B2877" s="39" t="s">
        <v>42</v>
      </c>
      <c r="D2877" s="42">
        <f>_xll.qlCalendarAdvance(Calendar,$D2876,B2877,"f",FALSE)</f>
        <v>59770</v>
      </c>
      <c r="E2877" s="177">
        <f>_xll.qlInterestRateIndexValueDate(IndexON,D2877)</f>
        <v>59770</v>
      </c>
      <c r="F2877" s="193">
        <f>IFERROR(_xll.qlIndexFixing(IndexON,D2877,TRUE,_xll.ohTrigger(RecalcTrigger,TriggerON)),NA())</f>
        <v>7.0483924942177367E-3</v>
      </c>
      <c r="H2877" s="42">
        <f>_xll.qlCalendarAdvance(Calendar,$H2876,B2877,"f",FALSE)</f>
        <v>59770</v>
      </c>
      <c r="I2877" s="177">
        <f>_xll.qlInterestRateIndexValueDate(Index1M,$H2877)</f>
        <v>59772</v>
      </c>
      <c r="J2877" s="182">
        <f>IFERROR(_xll.qlIndexFixing(Index1M,$H2877,TRUE,_xll.ohTrigger(RecalcTrigger,Trigger1M)),NA())</f>
        <v>6.9898393835918496E-3</v>
      </c>
      <c r="K2877" s="44">
        <f>IFERROR(_xll.qlIndexFixing(Index3M,H2877,TRUE,_xll.ohTrigger(RecalcTrigger,Trigger3M)),NA())</f>
        <v>7.2651853228564798E-3</v>
      </c>
      <c r="L2877" s="44">
        <f>IFERROR(_xll.qlIndexFixing(Index6M,$H2877,TRUE,_xll.ohTrigger(RecalcTrigger,Trigger6M)),NA())</f>
        <v>7.1681609890536478E-3</v>
      </c>
      <c r="M2877" s="183">
        <f>IFERROR(_xll.qlIndexFixing(Index1Y,$H2877,TRUE,_xll.ohTrigger(RecalcTrigger,Trigger1Y)),NA())</f>
        <v>7.658152425921552E-3</v>
      </c>
      <c r="N2877" s="182">
        <f>IFERROR(_xll.qlIndexFixing(ONIndex1M,I2877,TRUE,_xll.ohTrigger(RecalcTrigger,Trigger1M)),NA())</f>
        <v>6.9852083558163969E-3</v>
      </c>
      <c r="O2877" s="44">
        <f>IFERROR(_xll.qlIndexFixing(ONIndex3M,I2877,TRUE,_xll.ohTrigger(RecalcTrigger,Trigger3M)),NA())</f>
        <v>7.2482986884558898E-3</v>
      </c>
      <c r="P2877" s="44">
        <f>IFERROR(_xll.qlIndexFixing(ONIndex6M,I2877,TRUE,_xll.ohTrigger(RecalcTrigger,Trigger6M)),NA())</f>
        <v>7.1107803880288145E-3</v>
      </c>
      <c r="Q2877" s="183">
        <f>IFERROR(_xll.qlIndexFixing(ONIndex1Y,I2877,TRUE,_xll.ohTrigger(RecalcTrigger,Trigger1Y)),NA())</f>
        <v>7.5701713157272366E-3</v>
      </c>
    </row>
    <row r="2878" spans="2:17" x14ac:dyDescent="0.2">
      <c r="B2878" s="39" t="s">
        <v>42</v>
      </c>
      <c r="D2878" s="42">
        <f>_xll.qlCalendarAdvance(Calendar,$D2877,B2878,"f",FALSE)</f>
        <v>59777</v>
      </c>
      <c r="E2878" s="177">
        <f>_xll.qlInterestRateIndexValueDate(IndexON,D2878)</f>
        <v>59777</v>
      </c>
      <c r="F2878" s="193">
        <f>IFERROR(_xll.qlIndexFixing(IndexON,D2878,TRUE,_xll.ohTrigger(RecalcTrigger,TriggerON)),NA())</f>
        <v>7.0501015453583449E-3</v>
      </c>
      <c r="H2878" s="42">
        <f>_xll.qlCalendarAdvance(Calendar,$H2877,B2878,"f",FALSE)</f>
        <v>59777</v>
      </c>
      <c r="I2878" s="177">
        <f>_xll.qlInterestRateIndexValueDate(Index1M,$H2878)</f>
        <v>59779</v>
      </c>
      <c r="J2878" s="182">
        <f>IFERROR(_xll.qlIndexFixing(Index1M,$H2878,TRUE,_xll.ohTrigger(RecalcTrigger,Trigger1M)),NA())</f>
        <v>6.9909498427422889E-3</v>
      </c>
      <c r="K2878" s="44">
        <f>IFERROR(_xll.qlIndexFixing(Index3M,H2878,TRUE,_xll.ohTrigger(RecalcTrigger,Trigger3M)),NA())</f>
        <v>7.2663227910373281E-3</v>
      </c>
      <c r="L2878" s="44">
        <f>IFERROR(_xll.qlIndexFixing(Index6M,$H2878,TRUE,_xll.ohTrigger(RecalcTrigger,Trigger6M)),NA())</f>
        <v>7.1708918212053888E-3</v>
      </c>
      <c r="M2878" s="183">
        <f>IFERROR(_xll.qlIndexFixing(Index1Y,$H2878,TRUE,_xll.ohTrigger(RecalcTrigger,Trigger1Y)),NA())</f>
        <v>7.6599207107428428E-3</v>
      </c>
      <c r="N2878" s="182">
        <f>IFERROR(_xll.qlIndexFixing(ONIndex1M,I2878,TRUE,_xll.ohTrigger(RecalcTrigger,Trigger1M)),NA())</f>
        <v>6.986827017581021E-3</v>
      </c>
      <c r="O2878" s="44">
        <f>IFERROR(_xll.qlIndexFixing(ONIndex3M,I2878,TRUE,_xll.ohTrigger(RecalcTrigger,Trigger3M)),NA())</f>
        <v>7.2498062080050829E-3</v>
      </c>
      <c r="P2878" s="44">
        <f>IFERROR(_xll.qlIndexFixing(ONIndex6M,I2878,TRUE,_xll.ohTrigger(RecalcTrigger,Trigger6M)),NA())</f>
        <v>7.1137664888354379E-3</v>
      </c>
      <c r="Q2878" s="183">
        <f>IFERROR(_xll.qlIndexFixing(ONIndex1Y,I2878,TRUE,_xll.ohTrigger(RecalcTrigger,Trigger1Y)),NA())</f>
        <v>7.5717738861236228E-3</v>
      </c>
    </row>
    <row r="2879" spans="2:17" x14ac:dyDescent="0.2">
      <c r="B2879" s="39" t="s">
        <v>42</v>
      </c>
      <c r="D2879" s="42">
        <f>_xll.qlCalendarAdvance(Calendar,$D2878,B2879,"f",FALSE)</f>
        <v>59784</v>
      </c>
      <c r="E2879" s="177">
        <f>_xll.qlInterestRateIndexValueDate(IndexON,D2879)</f>
        <v>59784</v>
      </c>
      <c r="F2879" s="193">
        <f>IFERROR(_xll.qlIndexFixing(IndexON,D2879,TRUE,_xll.ohTrigger(RecalcTrigger,TriggerON)),NA())</f>
        <v>7.0518515871498266E-3</v>
      </c>
      <c r="H2879" s="42">
        <f>_xll.qlCalendarAdvance(Calendar,$H2878,B2879,"f",FALSE)</f>
        <v>59784</v>
      </c>
      <c r="I2879" s="177">
        <f>_xll.qlInterestRateIndexValueDate(Index1M,$H2879)</f>
        <v>59786</v>
      </c>
      <c r="J2879" s="182">
        <f>IFERROR(_xll.qlIndexFixing(Index1M,$H2879,TRUE,_xll.ohTrigger(RecalcTrigger,Trigger1M)),NA())</f>
        <v>6.9932506714427559E-3</v>
      </c>
      <c r="K2879" s="44">
        <f>IFERROR(_xll.qlIndexFixing(Index3M,H2879,TRUE,_xll.ohTrigger(RecalcTrigger,Trigger3M)),NA())</f>
        <v>7.268110846671433E-3</v>
      </c>
      <c r="L2879" s="44">
        <f>IFERROR(_xll.qlIndexFixing(Index6M,$H2879,TRUE,_xll.ohTrigger(RecalcTrigger,Trigger6M)),NA())</f>
        <v>7.1747792661862554E-3</v>
      </c>
      <c r="M2879" s="183">
        <f>IFERROR(_xll.qlIndexFixing(Index1Y,$H2879,TRUE,_xll.ohTrigger(RecalcTrigger,Trigger1Y)),NA())</f>
        <v>7.6635215246167836E-3</v>
      </c>
      <c r="N2879" s="182">
        <f>IFERROR(_xll.qlIndexFixing(ONIndex1M,I2879,TRUE,_xll.ohTrigger(RecalcTrigger,Trigger1M)),NA())</f>
        <v>6.9884871337055898E-3</v>
      </c>
      <c r="O2879" s="44">
        <f>IFERROR(_xll.qlIndexFixing(ONIndex3M,I2879,TRUE,_xll.ohTrigger(RecalcTrigger,Trigger3M)),NA())</f>
        <v>7.2513539450635989E-3</v>
      </c>
      <c r="P2879" s="44">
        <f>IFERROR(_xll.qlIndexFixing(ONIndex6M,I2879,TRUE,_xll.ohTrigger(RecalcTrigger,Trigger6M)),NA())</f>
        <v>7.1168182495195964E-3</v>
      </c>
      <c r="Q2879" s="183">
        <f>IFERROR(_xll.qlIndexFixing(ONIndex1Y,I2879,TRUE,_xll.ohTrigger(RecalcTrigger,Trigger1Y)),NA())</f>
        <v>7.5734162436535968E-3</v>
      </c>
    </row>
    <row r="2880" spans="2:17" x14ac:dyDescent="0.2">
      <c r="B2880" s="39" t="s">
        <v>42</v>
      </c>
      <c r="D2880" s="42">
        <f>_xll.qlCalendarAdvance(Calendar,$D2879,B2880,"f",FALSE)</f>
        <v>59791</v>
      </c>
      <c r="E2880" s="177">
        <f>_xll.qlInterestRateIndexValueDate(IndexON,D2880)</f>
        <v>59791</v>
      </c>
      <c r="F2880" s="193">
        <f>IFERROR(_xll.qlIndexFixing(IndexON,D2880,TRUE,_xll.ohTrigger(RecalcTrigger,TriggerON)),NA())</f>
        <v>7.0536426771461436E-3</v>
      </c>
      <c r="H2880" s="42">
        <f>_xll.qlCalendarAdvance(Calendar,$H2879,B2880,"f",FALSE)</f>
        <v>59791</v>
      </c>
      <c r="I2880" s="177">
        <f>_xll.qlInterestRateIndexValueDate(Index1M,$H2880)</f>
        <v>59793</v>
      </c>
      <c r="J2880" s="182">
        <f>IFERROR(_xll.qlIndexFixing(Index1M,$H2880,TRUE,_xll.ohTrigger(RecalcTrigger,Trigger1M)),NA())</f>
        <v>6.9950187288464654E-3</v>
      </c>
      <c r="K2880" s="44">
        <f>IFERROR(_xll.qlIndexFixing(Index3M,H2880,TRUE,_xll.ohTrigger(RecalcTrigger,Trigger3M)),NA())</f>
        <v>7.2699395776763013E-3</v>
      </c>
      <c r="L2880" s="44">
        <f>IFERROR(_xll.qlIndexFixing(Index6M,$H2880,TRUE,_xll.ohTrigger(RecalcTrigger,Trigger6M)),NA())</f>
        <v>7.1787338685026384E-3</v>
      </c>
      <c r="M2880" s="183">
        <f>IFERROR(_xll.qlIndexFixing(Index1Y,$H2880,TRUE,_xll.ohTrigger(RecalcTrigger,Trigger1Y)),NA())</f>
        <v>7.666268380212081E-3</v>
      </c>
      <c r="N2880" s="182">
        <f>IFERROR(_xll.qlIndexFixing(ONIndex1M,I2880,TRUE,_xll.ohTrigger(RecalcTrigger,Trigger1M)),NA())</f>
        <v>6.9901887623036174E-3</v>
      </c>
      <c r="O2880" s="44">
        <f>IFERROR(_xll.qlIndexFixing(ONIndex3M,I2880,TRUE,_xll.ohTrigger(RecalcTrigger,Trigger3M)),NA())</f>
        <v>7.2529419557465502E-3</v>
      </c>
      <c r="P2880" s="44">
        <f>IFERROR(_xll.qlIndexFixing(ONIndex6M,I2880,TRUE,_xll.ohTrigger(RecalcTrigger,Trigger6M)),NA())</f>
        <v>7.1199357640061578E-3</v>
      </c>
      <c r="Q2880" s="183">
        <f>IFERROR(_xll.qlIndexFixing(ONIndex1Y,I2880,TRUE,_xll.ohTrigger(RecalcTrigger,Trigger1Y)),NA())</f>
        <v>7.5750984424338696E-3</v>
      </c>
    </row>
    <row r="2881" spans="2:17" x14ac:dyDescent="0.2">
      <c r="B2881" s="39" t="s">
        <v>42</v>
      </c>
      <c r="D2881" s="42">
        <f>_xll.qlCalendarAdvance(Calendar,$D2880,B2881,"f",FALSE)</f>
        <v>59798</v>
      </c>
      <c r="E2881" s="177">
        <f>_xll.qlInterestRateIndexValueDate(IndexON,D2881)</f>
        <v>59798</v>
      </c>
      <c r="F2881" s="193">
        <f>IFERROR(_xll.qlIndexFixing(IndexON,D2881,TRUE,_xll.ohTrigger(RecalcTrigger,TriggerON)),NA())</f>
        <v>7.055474872421641E-3</v>
      </c>
      <c r="H2881" s="42">
        <f>_xll.qlCalendarAdvance(Calendar,$H2880,B2881,"f",FALSE)</f>
        <v>59798</v>
      </c>
      <c r="I2881" s="177">
        <f>_xll.qlInterestRateIndexValueDate(Index1M,$H2881)</f>
        <v>59800</v>
      </c>
      <c r="J2881" s="182">
        <f>IFERROR(_xll.qlIndexFixing(Index1M,$H2881,TRUE,_xll.ohTrigger(RecalcTrigger,Trigger1M)),NA())</f>
        <v>6.9968284728321034E-3</v>
      </c>
      <c r="K2881" s="44">
        <f>IFERROR(_xll.qlIndexFixing(Index3M,H2881,TRUE,_xll.ohTrigger(RecalcTrigger,Trigger3M)),NA())</f>
        <v>7.2718090400906241E-3</v>
      </c>
      <c r="L2881" s="44">
        <f>IFERROR(_xll.qlIndexFixing(Index6M,$H2881,TRUE,_xll.ohTrigger(RecalcTrigger,Trigger6M)),NA())</f>
        <v>7.1827557223359045E-3</v>
      </c>
      <c r="M2881" s="183">
        <f>IFERROR(_xll.qlIndexFixing(Index1Y,$H2881,TRUE,_xll.ohTrigger(RecalcTrigger,Trigger1Y)),NA())</f>
        <v>7.669056846586724E-3</v>
      </c>
      <c r="N2881" s="182">
        <f>IFERROR(_xll.qlIndexFixing(ONIndex1M,I2881,TRUE,_xll.ohTrigger(RecalcTrigger,Trigger1M)),NA())</f>
        <v>6.9919319615685538E-3</v>
      </c>
      <c r="O2881" s="44">
        <f>IFERROR(_xll.qlIndexFixing(ONIndex3M,I2881,TRUE,_xll.ohTrigger(RecalcTrigger,Trigger3M)),NA())</f>
        <v>7.2545702957693692E-3</v>
      </c>
      <c r="P2881" s="44">
        <f>IFERROR(_xll.qlIndexFixing(ONIndex6M,I2881,TRUE,_xll.ohTrigger(RecalcTrigger,Trigger6M)),NA())</f>
        <v>7.1231191253406934E-3</v>
      </c>
      <c r="Q2881" s="183">
        <f>IFERROR(_xll.qlIndexFixing(ONIndex1Y,I2881,TRUE,_xll.ohTrigger(RecalcTrigger,Trigger1Y)),NA())</f>
        <v>7.5768205368209607E-3</v>
      </c>
    </row>
    <row r="2882" spans="2:17" x14ac:dyDescent="0.2">
      <c r="B2882" s="39" t="s">
        <v>42</v>
      </c>
      <c r="D2882" s="42">
        <f>_xll.qlCalendarAdvance(Calendar,$D2881,B2882,"f",FALSE)</f>
        <v>59805</v>
      </c>
      <c r="E2882" s="177">
        <f>_xll.qlInterestRateIndexValueDate(IndexON,D2882)</f>
        <v>59805</v>
      </c>
      <c r="F2882" s="193">
        <f>IFERROR(_xll.qlIndexFixing(IndexON,D2882,TRUE,_xll.ohTrigger(RecalcTrigger,TriggerON)),NA())</f>
        <v>7.0573482302105361E-3</v>
      </c>
      <c r="H2882" s="42">
        <f>_xll.qlCalendarAdvance(Calendar,$H2881,B2882,"f",FALSE)</f>
        <v>59805</v>
      </c>
      <c r="I2882" s="177">
        <f>_xll.qlInterestRateIndexValueDate(Index1M,$H2882)</f>
        <v>59807</v>
      </c>
      <c r="J2882" s="182">
        <f>IFERROR(_xll.qlIndexFixing(Index1M,$H2882,TRUE,_xll.ohTrigger(RecalcTrigger,Trigger1M)),NA())</f>
        <v>6.9990884668066659E-3</v>
      </c>
      <c r="K2882" s="44">
        <f>IFERROR(_xll.qlIndexFixing(Index3M,H2882,TRUE,_xll.ohTrigger(RecalcTrigger,Trigger3M)),NA())</f>
        <v>7.2743735635116113E-3</v>
      </c>
      <c r="L2882" s="44">
        <f>IFERROR(_xll.qlIndexFixing(Index6M,$H2882,TRUE,_xll.ohTrigger(RecalcTrigger,Trigger6M)),NA())</f>
        <v>7.1880081117120737E-3</v>
      </c>
      <c r="M2882" s="183">
        <f>IFERROR(_xll.qlIndexFixing(Index1Y,$H2882,TRUE,_xll.ohTrigger(RecalcTrigger,Trigger1Y)),NA())</f>
        <v>7.672198339746094E-3</v>
      </c>
      <c r="N2882" s="182">
        <f>IFERROR(_xll.qlIndexFixing(ONIndex1M,I2882,TRUE,_xll.ohTrigger(RecalcTrigger,Trigger1M)),NA())</f>
        <v>6.993716789613913E-3</v>
      </c>
      <c r="O2882" s="44">
        <f>IFERROR(_xll.qlIndexFixing(ONIndex3M,I2882,TRUE,_xll.ohTrigger(RecalcTrigger,Trigger3M)),NA())</f>
        <v>7.2562390210073602E-3</v>
      </c>
      <c r="P2882" s="44">
        <f>IFERROR(_xll.qlIndexFixing(ONIndex6M,I2882,TRUE,_xll.ohTrigger(RecalcTrigger,Trigger6M)),NA())</f>
        <v>7.1263684271283267E-3</v>
      </c>
      <c r="Q2882" s="183">
        <f>IFERROR(_xll.qlIndexFixing(ONIndex1Y,I2882,TRUE,_xll.ohTrigger(RecalcTrigger,Trigger1Y)),NA())</f>
        <v>7.5785825808516449E-3</v>
      </c>
    </row>
    <row r="2883" spans="2:17" x14ac:dyDescent="0.2">
      <c r="B2883" s="39" t="s">
        <v>42</v>
      </c>
      <c r="D2883" s="42">
        <f>_xll.qlCalendarAdvance(Calendar,$D2882,B2883,"f",FALSE)</f>
        <v>59812</v>
      </c>
      <c r="E2883" s="177">
        <f>_xll.qlInterestRateIndexValueDate(IndexON,D2883)</f>
        <v>59812</v>
      </c>
      <c r="F2883" s="193">
        <f>IFERROR(_xll.qlIndexFixing(IndexON,D2883,TRUE,_xll.ohTrigger(RecalcTrigger,TriggerON)),NA())</f>
        <v>7.0592628080667907E-3</v>
      </c>
      <c r="H2883" s="42">
        <f>_xll.qlCalendarAdvance(Calendar,$H2882,B2883,"f",FALSE)</f>
        <v>59812</v>
      </c>
      <c r="I2883" s="177">
        <f>_xll.qlInterestRateIndexValueDate(Index1M,$H2883)</f>
        <v>59814</v>
      </c>
      <c r="J2883" s="182">
        <f>IFERROR(_xll.qlIndexFixing(Index1M,$H2883,TRUE,_xll.ohTrigger(RecalcTrigger,Trigger1M)),NA())</f>
        <v>7.0005732533796926E-3</v>
      </c>
      <c r="K2883" s="44">
        <f>IFERROR(_xll.qlIndexFixing(Index3M,H2883,TRUE,_xll.ohTrigger(RecalcTrigger,Trigger3M)),NA())</f>
        <v>7.2763335614695881E-3</v>
      </c>
      <c r="L2883" s="44">
        <f>IFERROR(_xll.qlIndexFixing(Index6M,$H2883,TRUE,_xll.ohTrigger(RecalcTrigger,Trigger6M)),NA())</f>
        <v>7.1925731708714323E-3</v>
      </c>
      <c r="M2883" s="183">
        <f>IFERROR(_xll.qlIndexFixing(Index1Y,$H2883,TRUE,_xll.ohTrigger(RecalcTrigger,Trigger1Y)),NA())</f>
        <v>7.6747588315504781E-3</v>
      </c>
      <c r="N2883" s="182">
        <f>IFERROR(_xll.qlIndexFixing(ONIndex1M,I2883,TRUE,_xll.ohTrigger(RecalcTrigger,Trigger1M)),NA())</f>
        <v>6.9955433047130811E-3</v>
      </c>
      <c r="O2883" s="44">
        <f>IFERROR(_xll.qlIndexFixing(ONIndex3M,I2883,TRUE,_xll.ohTrigger(RecalcTrigger,Trigger3M)),NA())</f>
        <v>7.2579481873358276E-3</v>
      </c>
      <c r="P2883" s="44">
        <f>IFERROR(_xll.qlIndexFixing(ONIndex6M,I2883,TRUE,_xll.ohTrigger(RecalcTrigger,Trigger6M)),NA())</f>
        <v>7.1296837629741816E-3</v>
      </c>
      <c r="Q2883" s="183">
        <f>IFERROR(_xll.qlIndexFixing(ONIndex1Y,I2883,TRUE,_xll.ohTrigger(RecalcTrigger,Trigger1Y)),NA())</f>
        <v>7.5803846287225696E-3</v>
      </c>
    </row>
    <row r="2884" spans="2:17" x14ac:dyDescent="0.2">
      <c r="B2884" s="39" t="s">
        <v>42</v>
      </c>
      <c r="D2884" s="42">
        <f>_xll.qlCalendarAdvance(Calendar,$D2883,B2884,"f",FALSE)</f>
        <v>59819</v>
      </c>
      <c r="E2884" s="177">
        <f>_xll.qlInterestRateIndexValueDate(IndexON,D2884)</f>
        <v>59819</v>
      </c>
      <c r="F2884" s="193">
        <f>IFERROR(_xll.qlIndexFixing(IndexON,D2884,TRUE,_xll.ohTrigger(RecalcTrigger,TriggerON)),NA())</f>
        <v>7.061218663144686E-3</v>
      </c>
      <c r="H2884" s="42">
        <f>_xll.qlCalendarAdvance(Calendar,$H2883,B2884,"f",FALSE)</f>
        <v>59819</v>
      </c>
      <c r="I2884" s="177">
        <f>_xll.qlInterestRateIndexValueDate(Index1M,$H2884)</f>
        <v>59821</v>
      </c>
      <c r="J2884" s="182">
        <f>IFERROR(_xll.qlIndexFixing(Index1M,$H2884,TRUE,_xll.ohTrigger(RecalcTrigger,Trigger1M)),NA())</f>
        <v>7.0025084063491732E-3</v>
      </c>
      <c r="K2884" s="44">
        <f>IFERROR(_xll.qlIndexFixing(Index3M,H2884,TRUE,_xll.ohTrigger(RecalcTrigger,Trigger3M)),NA())</f>
        <v>7.2783344734767344E-3</v>
      </c>
      <c r="L2884" s="44">
        <f>IFERROR(_xll.qlIndexFixing(Index6M,$H2884,TRUE,_xll.ohTrigger(RecalcTrigger,Trigger6M)),NA())</f>
        <v>7.1964185512266316E-3</v>
      </c>
      <c r="M2884" s="183">
        <f>IFERROR(_xll.qlIndexFixing(Index1Y,$H2884,TRUE,_xll.ohTrigger(RecalcTrigger,Trigger1Y)),NA())</f>
        <v>7.6776724600932716E-3</v>
      </c>
      <c r="N2884" s="182">
        <f>IFERROR(_xll.qlIndexFixing(ONIndex1M,I2884,TRUE,_xll.ohTrigger(RecalcTrigger,Trigger1M)),NA())</f>
        <v>6.9974115648196999E-3</v>
      </c>
      <c r="O2884" s="44">
        <f>IFERROR(_xll.qlIndexFixing(ONIndex3M,I2884,TRUE,_xll.ohTrigger(RecalcTrigger,Trigger3M)),NA())</f>
        <v>7.2596978507100118E-3</v>
      </c>
      <c r="P2884" s="44">
        <f>IFERROR(_xll.qlIndexFixing(ONIndex6M,I2884,TRUE,_xll.ohTrigger(RecalcTrigger,Trigger6M)),NA())</f>
        <v>7.1330652260837013E-3</v>
      </c>
      <c r="Q2884" s="183">
        <f>IFERROR(_xll.qlIndexFixing(ONIndex1Y,I2884,TRUE,_xll.ohTrigger(RecalcTrigger,Trigger1Y)),NA())</f>
        <v>7.5822267347103178E-3</v>
      </c>
    </row>
    <row r="2885" spans="2:17" x14ac:dyDescent="0.2">
      <c r="B2885" s="39" t="s">
        <v>42</v>
      </c>
      <c r="D2885" s="42">
        <f>_xll.qlCalendarAdvance(Calendar,$D2884,B2885,"f",FALSE)</f>
        <v>59826</v>
      </c>
      <c r="E2885" s="177">
        <f>_xll.qlInterestRateIndexValueDate(IndexON,D2885)</f>
        <v>59826</v>
      </c>
      <c r="F2885" s="193">
        <f>IFERROR(_xll.qlIndexFixing(IndexON,D2885,TRUE,_xll.ohTrigger(RecalcTrigger,TriggerON)),NA())</f>
        <v>7.0632158525985034E-3</v>
      </c>
      <c r="H2885" s="42">
        <f>_xll.qlCalendarAdvance(Calendar,$H2884,B2885,"f",FALSE)</f>
        <v>59826</v>
      </c>
      <c r="I2885" s="177">
        <f>_xll.qlInterestRateIndexValueDate(Index1M,$H2885)</f>
        <v>59828</v>
      </c>
      <c r="J2885" s="182">
        <f>IFERROR(_xll.qlIndexFixing(Index1M,$H2885,TRUE,_xll.ohTrigger(RecalcTrigger,Trigger1M)),NA())</f>
        <v>7.0044854787130618E-3</v>
      </c>
      <c r="K2885" s="44">
        <f>IFERROR(_xll.qlIndexFixing(Index3M,H2885,TRUE,_xll.ohTrigger(RecalcTrigger,Trigger3M)),NA())</f>
        <v>7.2803763555792829E-3</v>
      </c>
      <c r="L2885" s="44">
        <f>IFERROR(_xll.qlIndexFixing(Index6M,$H2885,TRUE,_xll.ohTrigger(RecalcTrigger,Trigger6M)),NA())</f>
        <v>7.2007252029412296E-3</v>
      </c>
      <c r="M2885" s="183">
        <f>IFERROR(_xll.qlIndexFixing(Index1Y,$H2885,TRUE,_xll.ohTrigger(RecalcTrigger,Trigger1Y)),NA())</f>
        <v>7.6806279193219005E-3</v>
      </c>
      <c r="N2885" s="182">
        <f>IFERROR(_xll.qlIndexFixing(ONIndex1M,I2885,TRUE,_xll.ohTrigger(RecalcTrigger,Trigger1M)),NA())</f>
        <v>6.9993216282071558E-3</v>
      </c>
      <c r="O2885" s="44">
        <f>IFERROR(_xll.qlIndexFixing(ONIndex3M,I2885,TRUE,_xll.ohTrigger(RecalcTrigger,Trigger3M)),NA())</f>
        <v>7.2614880670052173E-3</v>
      </c>
      <c r="P2885" s="44">
        <f>IFERROR(_xll.qlIndexFixing(ONIndex6M,I2885,TRUE,_xll.ohTrigger(RecalcTrigger,Trigger6M)),NA())</f>
        <v>7.1365129099021374E-3</v>
      </c>
      <c r="Q2885" s="183">
        <f>IFERROR(_xll.qlIndexFixing(ONIndex1Y,I2885,TRUE,_xll.ohTrigger(RecalcTrigger,Trigger1Y)),NA())</f>
        <v>7.5841089529316008E-3</v>
      </c>
    </row>
    <row r="2886" spans="2:17" x14ac:dyDescent="0.2">
      <c r="B2886" s="39" t="s">
        <v>42</v>
      </c>
      <c r="D2886" s="42">
        <f>_xll.qlCalendarAdvance(Calendar,$D2885,B2886,"f",FALSE)</f>
        <v>59833</v>
      </c>
      <c r="E2886" s="177">
        <f>_xll.qlInterestRateIndexValueDate(IndexON,D2886)</f>
        <v>59833</v>
      </c>
      <c r="F2886" s="193">
        <f>IFERROR(_xll.qlIndexFixing(IndexON,D2886,TRUE,_xll.ohTrigger(RecalcTrigger,TriggerON)),NA())</f>
        <v>7.0652544339822043E-3</v>
      </c>
      <c r="H2886" s="42">
        <f>_xll.qlCalendarAdvance(Calendar,$H2885,B2886,"f",FALSE)</f>
        <v>59833</v>
      </c>
      <c r="I2886" s="177">
        <f>_xll.qlInterestRateIndexValueDate(Index1M,$H2886)</f>
        <v>59835</v>
      </c>
      <c r="J2886" s="182">
        <f>IFERROR(_xll.qlIndexFixing(Index1M,$H2886,TRUE,_xll.ohTrigger(RecalcTrigger,Trigger1M)),NA())</f>
        <v>7.0065045286880137E-3</v>
      </c>
      <c r="K2886" s="44">
        <f>IFERROR(_xll.qlIndexFixing(Index3M,H2886,TRUE,_xll.ohTrigger(RecalcTrigger,Trigger3M)),NA())</f>
        <v>7.2824592638260147E-3</v>
      </c>
      <c r="L2886" s="44">
        <f>IFERROR(_xll.qlIndexFixing(Index6M,$H2886,TRUE,_xll.ohTrigger(RecalcTrigger,Trigger6M)),NA())</f>
        <v>7.2050996016029076E-3</v>
      </c>
      <c r="M2886" s="183">
        <f>IFERROR(_xll.qlIndexFixing(Index1Y,$H2886,TRUE,_xll.ohTrigger(RecalcTrigger,Trigger1Y)),NA())</f>
        <v>7.6836252642280174E-3</v>
      </c>
      <c r="N2886" s="182">
        <f>IFERROR(_xll.qlIndexFixing(ONIndex1M,I2886,TRUE,_xll.ohTrigger(RecalcTrigger,Trigger1M)),NA())</f>
        <v>7.0012735530688985E-3</v>
      </c>
      <c r="O2886" s="44">
        <f>IFERROR(_xll.qlIndexFixing(ONIndex3M,I2886,TRUE,_xll.ohTrigger(RecalcTrigger,Trigger3M)),NA())</f>
        <v>7.2633188920967484E-3</v>
      </c>
      <c r="P2886" s="44">
        <f>IFERROR(_xll.qlIndexFixing(ONIndex6M,I2886,TRUE,_xll.ohTrigger(RecalcTrigger,Trigger6M)),NA())</f>
        <v>7.1400269080346135E-3</v>
      </c>
      <c r="Q2886" s="183">
        <f>IFERROR(_xll.qlIndexFixing(ONIndex1Y,I2886,TRUE,_xll.ohTrigger(RecalcTrigger,Trigger1Y)),NA())</f>
        <v>7.5860313376630018E-3</v>
      </c>
    </row>
    <row r="2887" spans="2:17" x14ac:dyDescent="0.2">
      <c r="B2887" s="39" t="s">
        <v>42</v>
      </c>
      <c r="D2887" s="42">
        <f>_xll.qlCalendarAdvance(Calendar,$D2886,B2887,"f",FALSE)</f>
        <v>59840</v>
      </c>
      <c r="E2887" s="177">
        <f>_xll.qlInterestRateIndexValueDate(IndexON,D2887)</f>
        <v>59840</v>
      </c>
      <c r="F2887" s="193">
        <f>IFERROR(_xll.qlIndexFixing(IndexON,D2887,TRUE,_xll.ohTrigger(RecalcTrigger,TriggerON)),NA())</f>
        <v>7.0673344643701341E-3</v>
      </c>
      <c r="H2887" s="42">
        <f>_xll.qlCalendarAdvance(Calendar,$H2886,B2887,"f",FALSE)</f>
        <v>59840</v>
      </c>
      <c r="I2887" s="177">
        <f>_xll.qlInterestRateIndexValueDate(Index1M,$H2887)</f>
        <v>59842</v>
      </c>
      <c r="J2887" s="182">
        <f>IFERROR(_xll.qlIndexFixing(Index1M,$H2887,TRUE,_xll.ohTrigger(RecalcTrigger,Trigger1M)),NA())</f>
        <v>7.0085656144674808E-3</v>
      </c>
      <c r="K2887" s="44">
        <f>IFERROR(_xll.qlIndexFixing(Index3M,H2887,TRUE,_xll.ohTrigger(RecalcTrigger,Trigger3M)),NA())</f>
        <v>7.2845832542708161E-3</v>
      </c>
      <c r="L2887" s="44">
        <f>IFERROR(_xll.qlIndexFixing(Index6M,$H2887,TRUE,_xll.ohTrigger(RecalcTrigger,Trigger6M)),NA())</f>
        <v>7.2083044023365126E-3</v>
      </c>
      <c r="M2887" s="183">
        <f>IFERROR(_xll.qlIndexFixing(Index1Y,$H2887,TRUE,_xll.ohTrigger(RecalcTrigger,Trigger1Y)),NA())</f>
        <v>7.6866645498093718E-3</v>
      </c>
      <c r="N2887" s="182">
        <f>IFERROR(_xll.qlIndexFixing(ONIndex1M,I2887,TRUE,_xll.ohTrigger(RecalcTrigger,Trigger1M)),NA())</f>
        <v>7.0032673973585702E-3</v>
      </c>
      <c r="O2887" s="44">
        <f>IFERROR(_xll.qlIndexFixing(ONIndex3M,I2887,TRUE,_xll.ohTrigger(RecalcTrigger,Trigger3M)),NA())</f>
        <v>7.2651903816201013E-3</v>
      </c>
      <c r="P2887" s="44">
        <f>IFERROR(_xll.qlIndexFixing(ONIndex6M,I2887,TRUE,_xll.ohTrigger(RecalcTrigger,Trigger6M)),NA())</f>
        <v>7.1436073138464451E-3</v>
      </c>
      <c r="Q2887" s="183">
        <f>IFERROR(_xll.qlIndexFixing(ONIndex1Y,I2887,TRUE,_xll.ohTrigger(RecalcTrigger,Trigger1Y)),NA())</f>
        <v>7.5879939430212318E-3</v>
      </c>
    </row>
    <row r="2888" spans="2:17" x14ac:dyDescent="0.2">
      <c r="B2888" s="39" t="s">
        <v>42</v>
      </c>
      <c r="D2888" s="42">
        <f>_xll.qlCalendarAdvance(Calendar,$D2887,B2888,"f",FALSE)</f>
        <v>59847</v>
      </c>
      <c r="E2888" s="177">
        <f>_xll.qlInterestRateIndexValueDate(IndexON,D2888)</f>
        <v>59847</v>
      </c>
      <c r="F2888" s="193">
        <f>IFERROR(_xll.qlIndexFixing(IndexON,D2888,TRUE,_xll.ohTrigger(RecalcTrigger,TriggerON)),NA())</f>
        <v>7.0694560009965102E-3</v>
      </c>
      <c r="H2888" s="42">
        <f>_xll.qlCalendarAdvance(Calendar,$H2887,B2888,"f",FALSE)</f>
        <v>59847</v>
      </c>
      <c r="I2888" s="177">
        <f>_xll.qlInterestRateIndexValueDate(Index1M,$H2888)</f>
        <v>59849</v>
      </c>
      <c r="J2888" s="182">
        <f>IFERROR(_xll.qlIndexFixing(Index1M,$H2888,TRUE,_xll.ohTrigger(RecalcTrigger,Trigger1M)),NA())</f>
        <v>7.010668794262963E-3</v>
      </c>
      <c r="K2888" s="44">
        <f>IFERROR(_xll.qlIndexFixing(Index3M,H2888,TRUE,_xll.ohTrigger(RecalcTrigger,Trigger3M)),NA())</f>
        <v>7.286748382962469E-3</v>
      </c>
      <c r="L2888" s="44">
        <f>IFERROR(_xll.qlIndexFixing(Index6M,$H2888,TRUE,_xll.ohTrigger(RecalcTrigger,Trigger6M)),NA())</f>
        <v>7.2127996545206284E-3</v>
      </c>
      <c r="M2888" s="183">
        <f>IFERROR(_xll.qlIndexFixing(Index1Y,$H2888,TRUE,_xll.ohTrigger(RecalcTrigger,Trigger1Y)),NA())</f>
        <v>7.6897458310689424E-3</v>
      </c>
      <c r="N2888" s="182">
        <f>IFERROR(_xll.qlIndexFixing(ONIndex1M,I2888,TRUE,_xll.ohTrigger(RecalcTrigger,Trigger1M)),NA())</f>
        <v>7.0053032195094289E-3</v>
      </c>
      <c r="O2888" s="44">
        <f>IFERROR(_xll.qlIndexFixing(ONIndex3M,I2888,TRUE,_xll.ohTrigger(RecalcTrigger,Trigger3M)),NA())</f>
        <v>7.2671025918502608E-3</v>
      </c>
      <c r="P2888" s="44">
        <f>IFERROR(_xll.qlIndexFixing(ONIndex6M,I2888,TRUE,_xll.ohTrigger(RecalcTrigger,Trigger6M)),NA())</f>
        <v>7.1472542207029477E-3</v>
      </c>
      <c r="Q2888" s="183">
        <f>IFERROR(_xll.qlIndexFixing(ONIndex1Y,I2888,TRUE,_xll.ohTrigger(RecalcTrigger,Trigger1Y)),NA())</f>
        <v>7.589996823202938E-3</v>
      </c>
    </row>
    <row r="2889" spans="2:17" x14ac:dyDescent="0.2">
      <c r="B2889" s="39" t="s">
        <v>42</v>
      </c>
      <c r="D2889" s="42">
        <f>_xll.qlCalendarAdvance(Calendar,$D2888,B2889,"f",FALSE)</f>
        <v>59854</v>
      </c>
      <c r="E2889" s="177">
        <f>_xll.qlInterestRateIndexValueDate(IndexON,D2889)</f>
        <v>59854</v>
      </c>
      <c r="F2889" s="193">
        <f>IFERROR(_xll.qlIndexFixing(IndexON,D2889,TRUE,_xll.ohTrigger(RecalcTrigger,TriggerON)),NA())</f>
        <v>7.071619101415294E-3</v>
      </c>
      <c r="H2889" s="42">
        <f>_xll.qlCalendarAdvance(Calendar,$H2888,B2889,"f",FALSE)</f>
        <v>59854</v>
      </c>
      <c r="I2889" s="177">
        <f>_xll.qlInterestRateIndexValueDate(Index1M,$H2889)</f>
        <v>59856</v>
      </c>
      <c r="J2889" s="182">
        <f>IFERROR(_xll.qlIndexFixing(Index1M,$H2889,TRUE,_xll.ohTrigger(RecalcTrigger,Trigger1M)),NA())</f>
        <v>7.012814126278224E-3</v>
      </c>
      <c r="K2889" s="44">
        <f>IFERROR(_xll.qlIndexFixing(Index3M,H2889,TRUE,_xll.ohTrigger(RecalcTrigger,Trigger3M)),NA())</f>
        <v>7.2889547059574091E-3</v>
      </c>
      <c r="L2889" s="44">
        <f>IFERROR(_xll.qlIndexFixing(Index6M,$H2889,TRUE,_xll.ohTrigger(RecalcTrigger,Trigger6M)),NA())</f>
        <v>7.2173629119510136E-3</v>
      </c>
      <c r="M2889" s="183">
        <f>IFERROR(_xll.qlIndexFixing(Index1Y,$H2889,TRUE,_xll.ohTrigger(RecalcTrigger,Trigger1Y)),NA())</f>
        <v>7.6928691630171117E-3</v>
      </c>
      <c r="N2889" s="182">
        <f>IFERROR(_xll.qlIndexFixing(ONIndex1M,I2889,TRUE,_xll.ohTrigger(RecalcTrigger,Trigger1M)),NA())</f>
        <v>7.0073810773951806E-3</v>
      </c>
      <c r="O2889" s="44">
        <f>IFERROR(_xll.qlIndexFixing(ONIndex3M,I2889,TRUE,_xll.ohTrigger(RecalcTrigger,Trigger3M)),NA())</f>
        <v>7.269055578582595E-3</v>
      </c>
      <c r="P2889" s="44">
        <f>IFERROR(_xll.qlIndexFixing(ONIndex6M,I2889,TRUE,_xll.ohTrigger(RecalcTrigger,Trigger6M)),NA())</f>
        <v>7.150967722289181E-3</v>
      </c>
      <c r="Q2889" s="183">
        <f>IFERROR(_xll.qlIndexFixing(ONIndex1Y,I2889,TRUE,_xll.ohTrigger(RecalcTrigger,Trigger1Y)),NA())</f>
        <v>7.5920400324847037E-3</v>
      </c>
    </row>
    <row r="2890" spans="2:17" x14ac:dyDescent="0.2">
      <c r="B2890" s="39" t="s">
        <v>42</v>
      </c>
      <c r="D2890" s="42">
        <f>_xll.qlCalendarAdvance(Calendar,$D2889,B2890,"f",FALSE)</f>
        <v>59861</v>
      </c>
      <c r="E2890" s="177">
        <f>_xll.qlInterestRateIndexValueDate(IndexON,D2890)</f>
        <v>59861</v>
      </c>
      <c r="F2890" s="193">
        <f>IFERROR(_xll.qlIndexFixing(IndexON,D2890,TRUE,_xll.ohTrigger(RecalcTrigger,TriggerON)),NA())</f>
        <v>7.073823822700831E-3</v>
      </c>
      <c r="H2890" s="42">
        <f>_xll.qlCalendarAdvance(Calendar,$H2889,B2890,"f",FALSE)</f>
        <v>59861</v>
      </c>
      <c r="I2890" s="177">
        <f>_xll.qlInterestRateIndexValueDate(Index1M,$H2890)</f>
        <v>59863</v>
      </c>
      <c r="J2890" s="182">
        <f>IFERROR(_xll.qlIndexFixing(Index1M,$H2890,TRUE,_xll.ohTrigger(RecalcTrigger,Trigger1M)),NA())</f>
        <v>7.0150016687247647E-3</v>
      </c>
      <c r="K2890" s="44">
        <f>IFERROR(_xll.qlIndexFixing(Index3M,H2890,TRUE,_xll.ohTrigger(RecalcTrigger,Trigger3M)),NA())</f>
        <v>7.2912022793078209E-3</v>
      </c>
      <c r="L2890" s="44">
        <f>IFERROR(_xll.qlIndexFixing(Index6M,$H2890,TRUE,_xll.ohTrigger(RecalcTrigger,Trigger6M)),NA())</f>
        <v>7.2219942688788678E-3</v>
      </c>
      <c r="M2890" s="183">
        <f>IFERROR(_xll.qlIndexFixing(Index1Y,$H2890,TRUE,_xll.ohTrigger(RecalcTrigger,Trigger1Y)),NA())</f>
        <v>7.696034600668619E-3</v>
      </c>
      <c r="N2890" s="182">
        <f>IFERROR(_xll.qlIndexFixing(ONIndex1M,I2890,TRUE,_xll.ohTrigger(RecalcTrigger,Trigger1M)),NA())</f>
        <v>7.0095010293691473E-3</v>
      </c>
      <c r="O2890" s="44">
        <f>IFERROR(_xll.qlIndexFixing(ONIndex3M,I2890,TRUE,_xll.ohTrigger(RecalcTrigger,Trigger3M)),NA())</f>
        <v>7.2710493973726642E-3</v>
      </c>
      <c r="P2890" s="44">
        <f>IFERROR(_xll.qlIndexFixing(ONIndex6M,I2890,TRUE,_xll.ohTrigger(RecalcTrigger,Trigger6M)),NA())</f>
        <v>7.1547479118105883E-3</v>
      </c>
      <c r="Q2890" s="183">
        <f>IFERROR(_xll.qlIndexFixing(ONIndex1Y,I2890,TRUE,_xll.ohTrigger(RecalcTrigger,Trigger1Y)),NA())</f>
        <v>7.5941236249033039E-3</v>
      </c>
    </row>
    <row r="2891" spans="2:17" x14ac:dyDescent="0.2">
      <c r="B2891" s="39" t="s">
        <v>42</v>
      </c>
      <c r="D2891" s="42">
        <f>_xll.qlCalendarAdvance(Calendar,$D2890,B2891,"f",FALSE)</f>
        <v>59868</v>
      </c>
      <c r="E2891" s="177">
        <f>_xll.qlInterestRateIndexValueDate(IndexON,D2891)</f>
        <v>59868</v>
      </c>
      <c r="F2891" s="193">
        <f>IFERROR(_xll.qlIndexFixing(IndexON,D2891,TRUE,_xll.ohTrigger(RecalcTrigger,TriggerON)),NA())</f>
        <v>7.0760702222472105E-3</v>
      </c>
      <c r="H2891" s="42">
        <f>_xll.qlCalendarAdvance(Calendar,$H2890,B2891,"f",FALSE)</f>
        <v>59868</v>
      </c>
      <c r="I2891" s="177">
        <f>_xll.qlInterestRateIndexValueDate(Index1M,$H2891)</f>
        <v>59870</v>
      </c>
      <c r="J2891" s="182">
        <f>IFERROR(_xll.qlIndexFixing(Index1M,$H2891,TRUE,_xll.ohTrigger(RecalcTrigger,Trigger1M)),NA())</f>
        <v>7.0172314798037701E-3</v>
      </c>
      <c r="K2891" s="44">
        <f>IFERROR(_xll.qlIndexFixing(Index3M,H2891,TRUE,_xll.ohTrigger(RecalcTrigger,Trigger3M)),NA())</f>
        <v>7.2927562208094047E-3</v>
      </c>
      <c r="L2891" s="44">
        <f>IFERROR(_xll.qlIndexFixing(Index6M,$H2891,TRUE,_xll.ohTrigger(RecalcTrigger,Trigger6M)),NA())</f>
        <v>7.2266938195637374E-3</v>
      </c>
      <c r="M2891" s="183">
        <f>IFERROR(_xll.qlIndexFixing(Index1Y,$H2891,TRUE,_xll.ohTrigger(RecalcTrigger,Trigger1Y)),NA())</f>
        <v>7.6982263273926883E-3</v>
      </c>
      <c r="N2891" s="182">
        <f>IFERROR(_xll.qlIndexFixing(ONIndex1M,I2891,TRUE,_xll.ohTrigger(RecalcTrigger,Trigger1M)),NA())</f>
        <v>7.011663133305035E-3</v>
      </c>
      <c r="O2891" s="44">
        <f>IFERROR(_xll.qlIndexFixing(ONIndex3M,I2891,TRUE,_xll.ohTrigger(RecalcTrigger,Trigger3M)),NA())</f>
        <v>7.2730841044954531E-3</v>
      </c>
      <c r="P2891" s="44">
        <f>IFERROR(_xll.qlIndexFixing(ONIndex6M,I2891,TRUE,_xll.ohTrigger(RecalcTrigger,Trigger6M)),NA())</f>
        <v>7.1585948826324852E-3</v>
      </c>
      <c r="Q2891" s="183">
        <f>IFERROR(_xll.qlIndexFixing(ONIndex1Y,I2891,TRUE,_xll.ohTrigger(RecalcTrigger,Trigger1Y)),NA())</f>
        <v>7.596247654815258E-3</v>
      </c>
    </row>
    <row r="2892" spans="2:17" x14ac:dyDescent="0.2">
      <c r="B2892" s="39" t="s">
        <v>42</v>
      </c>
      <c r="D2892" s="42">
        <f>_xll.qlCalendarAdvance(Calendar,$D2891,B2892,"f",FALSE)</f>
        <v>59875</v>
      </c>
      <c r="E2892" s="177">
        <f>_xll.qlInterestRateIndexValueDate(IndexON,D2892)</f>
        <v>59875</v>
      </c>
      <c r="F2892" s="193">
        <f>IFERROR(_xll.qlIndexFixing(IndexON,D2892,TRUE,_xll.ohTrigger(RecalcTrigger,TriggerON)),NA())</f>
        <v>7.0783583572886499E-3</v>
      </c>
      <c r="H2892" s="42">
        <f>_xll.qlCalendarAdvance(Calendar,$H2891,B2892,"f",FALSE)</f>
        <v>59875</v>
      </c>
      <c r="I2892" s="177">
        <f>_xll.qlInterestRateIndexValueDate(Index1M,$H2892)</f>
        <v>59877</v>
      </c>
      <c r="J2892" s="182">
        <f>IFERROR(_xll.qlIndexFixing(Index1M,$H2892,TRUE,_xll.ohTrigger(RecalcTrigger,Trigger1M)),NA())</f>
        <v>7.0195036177241625E-3</v>
      </c>
      <c r="K2892" s="44">
        <f>IFERROR(_xll.qlIndexFixing(Index3M,H2892,TRUE,_xll.ohTrigger(RecalcTrigger,Trigger3M)),NA())</f>
        <v>7.2950774275447987E-3</v>
      </c>
      <c r="L2892" s="44">
        <f>IFERROR(_xll.qlIndexFixing(Index6M,$H2892,TRUE,_xll.ohTrigger(RecalcTrigger,Trigger6M)),NA())</f>
        <v>7.2327739576084245E-3</v>
      </c>
      <c r="M2892" s="183">
        <f>IFERROR(_xll.qlIndexFixing(Index1Y,$H2892,TRUE,_xll.ohTrigger(RecalcTrigger,Trigger1Y)),NA())</f>
        <v>7.702492013175891E-3</v>
      </c>
      <c r="N2892" s="182">
        <f>IFERROR(_xll.qlIndexFixing(ONIndex1M,I2892,TRUE,_xll.ohTrigger(RecalcTrigger,Trigger1M)),NA())</f>
        <v>7.0138674477160379E-3</v>
      </c>
      <c r="O2892" s="44">
        <f>IFERROR(_xll.qlIndexFixing(ONIndex3M,I2892,TRUE,_xll.ohTrigger(RecalcTrigger,Trigger3M)),NA())</f>
        <v>7.2751597555065217E-3</v>
      </c>
      <c r="P2892" s="44">
        <f>IFERROR(_xll.qlIndexFixing(ONIndex6M,I2892,TRUE,_xll.ohTrigger(RecalcTrigger,Trigger6M)),NA())</f>
        <v>7.1625087285998035E-3</v>
      </c>
      <c r="Q2892" s="183">
        <f>IFERROR(_xll.qlIndexFixing(ONIndex1Y,I2892,TRUE,_xll.ohTrigger(RecalcTrigger,Trigger1Y)),NA())</f>
        <v>7.5984121763372769E-3</v>
      </c>
    </row>
    <row r="2893" spans="2:17" x14ac:dyDescent="0.2">
      <c r="B2893" s="39" t="s">
        <v>42</v>
      </c>
      <c r="D2893" s="42">
        <f>_xll.qlCalendarAdvance(Calendar,$D2892,B2893,"f",FALSE)</f>
        <v>59882</v>
      </c>
      <c r="E2893" s="177">
        <f>_xll.qlInterestRateIndexValueDate(IndexON,D2893)</f>
        <v>59882</v>
      </c>
      <c r="F2893" s="193">
        <f>IFERROR(_xll.qlIndexFixing(IndexON,D2893,TRUE,_xll.ohTrigger(RecalcTrigger,TriggerON)),NA())</f>
        <v>7.0806882852192388E-3</v>
      </c>
      <c r="H2893" s="42">
        <f>_xll.qlCalendarAdvance(Calendar,$H2892,B2893,"f",FALSE)</f>
        <v>59882</v>
      </c>
      <c r="I2893" s="177">
        <f>_xll.qlInterestRateIndexValueDate(Index1M,$H2893)</f>
        <v>59884</v>
      </c>
      <c r="J2893" s="182">
        <f>IFERROR(_xll.qlIndexFixing(Index1M,$H2893,TRUE,_xll.ohTrigger(RecalcTrigger,Trigger1M)),NA())</f>
        <v>7.0218181406948629E-3</v>
      </c>
      <c r="K2893" s="44">
        <f>IFERROR(_xll.qlIndexFixing(Index3M,H2893,TRUE,_xll.ohTrigger(RecalcTrigger,Trigger3M)),NA())</f>
        <v>7.2974400382391355E-3</v>
      </c>
      <c r="L2893" s="44">
        <f>IFERROR(_xll.qlIndexFixing(Index6M,$H2893,TRUE,_xll.ohTrigger(RecalcTrigger,Trigger6M)),NA())</f>
        <v>7.2376252241372419E-3</v>
      </c>
      <c r="M2893" s="183">
        <f>IFERROR(_xll.qlIndexFixing(Index1Y,$H2893,TRUE,_xll.ohTrigger(RecalcTrigger,Trigger1Y)),NA())</f>
        <v>7.7057840980931519E-3</v>
      </c>
      <c r="N2893" s="182">
        <f>IFERROR(_xll.qlIndexFixing(ONIndex1M,I2893,TRUE,_xll.ohTrigger(RecalcTrigger,Trigger1M)),NA())</f>
        <v>7.0161140306357339E-3</v>
      </c>
      <c r="O2893" s="44">
        <f>IFERROR(_xll.qlIndexFixing(ONIndex3M,I2893,TRUE,_xll.ohTrigger(RecalcTrigger,Trigger3M)),NA())</f>
        <v>7.2772764066808548E-3</v>
      </c>
      <c r="P2893" s="44">
        <f>IFERROR(_xll.qlIndexFixing(ONIndex6M,I2893,TRUE,_xll.ohTrigger(RecalcTrigger,Trigger6M)),NA())</f>
        <v>7.1664895428380504E-3</v>
      </c>
      <c r="Q2893" s="183">
        <f>IFERROR(_xll.qlIndexFixing(ONIndex1Y,I2893,TRUE,_xll.ohTrigger(RecalcTrigger,Trigger1Y)),NA())</f>
        <v>7.6006172437459441E-3</v>
      </c>
    </row>
    <row r="2894" spans="2:17" x14ac:dyDescent="0.2">
      <c r="B2894" s="39" t="s">
        <v>42</v>
      </c>
      <c r="D2894" s="42">
        <f>_xll.qlCalendarAdvance(Calendar,$D2893,B2894,"f",FALSE)</f>
        <v>59889</v>
      </c>
      <c r="E2894" s="177">
        <f>_xll.qlInterestRateIndexValueDate(IndexON,D2894)</f>
        <v>59889</v>
      </c>
      <c r="F2894" s="193">
        <f>IFERROR(_xll.qlIndexFixing(IndexON,D2894,TRUE,_xll.ohTrigger(RecalcTrigger,TriggerON)),NA())</f>
        <v>7.0830600631932583E-3</v>
      </c>
      <c r="H2894" s="42">
        <f>_xll.qlCalendarAdvance(Calendar,$H2893,B2894,"f",FALSE)</f>
        <v>59889</v>
      </c>
      <c r="I2894" s="177">
        <f>_xll.qlInterestRateIndexValueDate(Index1M,$H2894)</f>
        <v>59891</v>
      </c>
      <c r="J2894" s="182">
        <f>IFERROR(_xll.qlIndexFixing(Index1M,$H2894,TRUE,_xll.ohTrigger(RecalcTrigger,Trigger1M)),NA())</f>
        <v>7.0241751069222147E-3</v>
      </c>
      <c r="K2894" s="44">
        <f>IFERROR(_xll.qlIndexFixing(Index3M,H2894,TRUE,_xll.ohTrigger(RecalcTrigger,Trigger3M)),NA())</f>
        <v>7.2998441089469172E-3</v>
      </c>
      <c r="L2894" s="44">
        <f>IFERROR(_xll.qlIndexFixing(Index6M,$H2894,TRUE,_xll.ohTrigger(RecalcTrigger,Trigger6M)),NA())</f>
        <v>7.2425449917765741E-3</v>
      </c>
      <c r="M2894" s="183">
        <f>IFERROR(_xll.qlIndexFixing(Index1Y,$H2894,TRUE,_xll.ohTrigger(RecalcTrigger,Trigger1Y)),NA())</f>
        <v>7.7091185088373976E-3</v>
      </c>
      <c r="N2894" s="182">
        <f>IFERROR(_xll.qlIndexFixing(ONIndex1M,I2894,TRUE,_xll.ohTrigger(RecalcTrigger,Trigger1M)),NA())</f>
        <v>7.0190646965873071E-3</v>
      </c>
      <c r="O2894" s="44">
        <f>IFERROR(_xll.qlIndexFixing(ONIndex3M,I2894,TRUE,_xll.ohTrigger(RecalcTrigger,Trigger3M)),NA())</f>
        <v>7.2800581497567407E-3</v>
      </c>
      <c r="P2894" s="44">
        <f>IFERROR(_xll.qlIndexFixing(ONIndex6M,I2894,TRUE,_xll.ohTrigger(RecalcTrigger,Trigger6M)),NA())</f>
        <v>7.1717062853160485E-3</v>
      </c>
      <c r="Q2894" s="183">
        <f>IFERROR(_xll.qlIndexFixing(ONIndex1Y,I2894,TRUE,_xll.ohTrigger(RecalcTrigger,Trigger1Y)),NA())</f>
        <v>7.6035119949846575E-3</v>
      </c>
    </row>
    <row r="2895" spans="2:17" x14ac:dyDescent="0.2">
      <c r="B2895" s="39" t="s">
        <v>42</v>
      </c>
      <c r="D2895" s="42">
        <f>_xll.qlCalendarAdvance(Calendar,$D2894,B2895,"f",FALSE)</f>
        <v>59897</v>
      </c>
      <c r="E2895" s="177">
        <f>_xll.qlInterestRateIndexValueDate(IndexON,D2895)</f>
        <v>59897</v>
      </c>
      <c r="F2895" s="193">
        <f>IFERROR(_xll.qlIndexFixing(IndexON,D2895,TRUE,_xll.ohTrigger(RecalcTrigger,TriggerON)),NA())</f>
        <v>7.0858219850045145E-3</v>
      </c>
      <c r="H2895" s="42">
        <f>_xll.qlCalendarAdvance(Calendar,$H2894,B2895,"f",FALSE)</f>
        <v>59897</v>
      </c>
      <c r="I2895" s="177">
        <f>_xll.qlInterestRateIndexValueDate(Index1M,$H2895)</f>
        <v>59901</v>
      </c>
      <c r="J2895" s="182">
        <f>IFERROR(_xll.qlIndexFixing(Index1M,$H2895,TRUE,_xll.ohTrigger(RecalcTrigger,Trigger1M)),NA())</f>
        <v>7.0276159429950545E-3</v>
      </c>
      <c r="K2895" s="44">
        <f>IFERROR(_xll.qlIndexFixing(Index3M,H2895,TRUE,_xll.ohTrigger(RecalcTrigger,Trigger3M)),NA())</f>
        <v>7.3033505272340699E-3</v>
      </c>
      <c r="L2895" s="44">
        <f>IFERROR(_xll.qlIndexFixing(Index6M,$H2895,TRUE,_xll.ohTrigger(RecalcTrigger,Trigger6M)),NA())</f>
        <v>7.2483282605496748E-3</v>
      </c>
      <c r="M2895" s="183">
        <f>IFERROR(_xll.qlIndexFixing(Index1Y,$H2895,TRUE,_xll.ohTrigger(RecalcTrigger,Trigger1Y)),NA())</f>
        <v>7.7136026997901607E-3</v>
      </c>
      <c r="N2895" s="182">
        <f>IFERROR(_xll.qlIndexFixing(ONIndex1M,I2895,TRUE,_xll.ohTrigger(RecalcTrigger,Trigger1M)),NA())</f>
        <v>7.0214081113295634E-3</v>
      </c>
      <c r="O2895" s="44">
        <f>IFERROR(_xll.qlIndexFixing(ONIndex3M,I2895,TRUE,_xll.ohTrigger(RecalcTrigger,Trigger3M)),NA())</f>
        <v>7.2822687247597884E-3</v>
      </c>
      <c r="P2895" s="44">
        <f>IFERROR(_xll.qlIndexFixing(ONIndex6M,I2895,TRUE,_xll.ohTrigger(RecalcTrigger,Trigger6M)),NA())</f>
        <v>7.1758405209099152E-3</v>
      </c>
      <c r="Q2895" s="183">
        <f>IFERROR(_xll.qlIndexFixing(ONIndex1Y,I2895,TRUE,_xll.ohTrigger(RecalcTrigger,Trigger1Y)),NA())</f>
        <v>7.6058099420173164E-3</v>
      </c>
    </row>
    <row r="2896" spans="2:17" x14ac:dyDescent="0.2">
      <c r="B2896" s="39" t="s">
        <v>42</v>
      </c>
      <c r="D2896" s="42">
        <f>_xll.qlCalendarAdvance(Calendar,$D2895,B2896,"f",FALSE)</f>
        <v>59904</v>
      </c>
      <c r="E2896" s="177">
        <f>_xll.qlInterestRateIndexValueDate(IndexON,D2896)</f>
        <v>59904</v>
      </c>
      <c r="F2896" s="193">
        <f>IFERROR(_xll.qlIndexFixing(IndexON,D2896,TRUE,_xll.ohTrigger(RecalcTrigger,TriggerON)),NA())</f>
        <v>7.088283634688608E-3</v>
      </c>
      <c r="H2896" s="42">
        <f>_xll.qlCalendarAdvance(Calendar,$H2895,B2896,"f",FALSE)</f>
        <v>59904</v>
      </c>
      <c r="I2896" s="177">
        <f>_xll.qlInterestRateIndexValueDate(Index1M,$H2896)</f>
        <v>59908</v>
      </c>
      <c r="J2896" s="182">
        <f>IFERROR(_xll.qlIndexFixing(Index1M,$H2896,TRUE,_xll.ohTrigger(RecalcTrigger,Trigger1M)),NA())</f>
        <v>7.0300762280494479E-3</v>
      </c>
      <c r="K2896" s="44">
        <f>IFERROR(_xll.qlIndexFixing(Index3M,H2896,TRUE,_xll.ohTrigger(RecalcTrigger,Trigger3M)),NA())</f>
        <v>7.3061166144853789E-3</v>
      </c>
      <c r="L2896" s="44">
        <f>IFERROR(_xll.qlIndexFixing(Index6M,$H2896,TRUE,_xll.ohTrigger(RecalcTrigger,Trigger6M)),NA())</f>
        <v>7.2533996509807908E-3</v>
      </c>
      <c r="M2896" s="183">
        <f>IFERROR(_xll.qlIndexFixing(Index1Y,$H2896,TRUE,_xll.ohTrigger(RecalcTrigger,Trigger1Y)),NA())</f>
        <v>7.7170369889136255E-3</v>
      </c>
      <c r="N2896" s="182">
        <f>IFERROR(_xll.qlIndexFixing(ONIndex1M,I2896,TRUE,_xll.ohTrigger(RecalcTrigger,Trigger1M)),NA())</f>
        <v>7.0234505447519524E-3</v>
      </c>
      <c r="O2896" s="44">
        <f>IFERROR(_xll.qlIndexFixing(ONIndex3M,I2896,TRUE,_xll.ohTrigger(RecalcTrigger,Trigger3M)),NA())</f>
        <v>7.2841962799152782E-3</v>
      </c>
      <c r="P2896" s="44">
        <f>IFERROR(_xll.qlIndexFixing(ONIndex6M,I2896,TRUE,_xll.ohTrigger(RecalcTrigger,Trigger6M)),NA())</f>
        <v>7.1794376936296089E-3</v>
      </c>
      <c r="Q2896" s="183">
        <f>IFERROR(_xll.qlIndexFixing(ONIndex1Y,I2896,TRUE,_xll.ohTrigger(RecalcTrigger,Trigger1Y)),NA())</f>
        <v>7.6078120217193401E-3</v>
      </c>
    </row>
    <row r="2897" spans="2:17" x14ac:dyDescent="0.2">
      <c r="B2897" s="39" t="s">
        <v>42</v>
      </c>
      <c r="D2897" s="42">
        <f>_xll.qlCalendarAdvance(Calendar,$D2896,B2897,"f",FALSE)</f>
        <v>59911</v>
      </c>
      <c r="E2897" s="177">
        <f>_xll.qlInterestRateIndexValueDate(IndexON,D2897)</f>
        <v>59911</v>
      </c>
      <c r="F2897" s="193">
        <f>IFERROR(_xll.qlIndexFixing(IndexON,D2897,TRUE,_xll.ohTrigger(RecalcTrigger,TriggerON)),NA())</f>
        <v>7.0907873144321343E-3</v>
      </c>
      <c r="H2897" s="42">
        <f>_xll.qlCalendarAdvance(Calendar,$H2896,B2897,"f",FALSE)</f>
        <v>59911</v>
      </c>
      <c r="I2897" s="177">
        <f>_xll.qlInterestRateIndexValueDate(Index1M,$H2897)</f>
        <v>59915</v>
      </c>
      <c r="J2897" s="182">
        <f>IFERROR(_xll.qlIndexFixing(Index1M,$H2897,TRUE,_xll.ohTrigger(RecalcTrigger,Trigger1M)),NA())</f>
        <v>7.0325791559402015E-3</v>
      </c>
      <c r="K2897" s="44">
        <f>IFERROR(_xll.qlIndexFixing(Index3M,H2897,TRUE,_xll.ohTrigger(RecalcTrigger,Trigger3M)),NA())</f>
        <v>7.3084021648293354E-3</v>
      </c>
      <c r="L2897" s="44">
        <f>IFERROR(_xll.qlIndexFixing(Index6M,$H2897,TRUE,_xll.ohTrigger(RecalcTrigger,Trigger6M)),NA())</f>
        <v>7.2585398413091149E-3</v>
      </c>
      <c r="M2897" s="183">
        <f>IFERROR(_xll.qlIndexFixing(Index1Y,$H2897,TRUE,_xll.ohTrigger(RecalcTrigger,Trigger1Y)),NA())</f>
        <v>7.7205137877441026E-3</v>
      </c>
      <c r="N2897" s="182">
        <f>IFERROR(_xll.qlIndexFixing(ONIndex1M,I2897,TRUE,_xll.ohTrigger(RecalcTrigger,Trigger1M)),NA())</f>
        <v>7.0258728592609287E-3</v>
      </c>
      <c r="O2897" s="44">
        <f>IFERROR(_xll.qlIndexFixing(ONIndex3M,I2897,TRUE,_xll.ohTrigger(RecalcTrigger,Trigger3M)),NA())</f>
        <v>7.2864833830621478E-3</v>
      </c>
      <c r="P2897" s="44">
        <f>IFERROR(_xll.qlIndexFixing(ONIndex6M,I2897,TRUE,_xll.ohTrigger(RecalcTrigger,Trigger6M)),NA())</f>
        <v>7.1836969435423725E-3</v>
      </c>
      <c r="Q2897" s="183">
        <f>IFERROR(_xll.qlIndexFixing(ONIndex1Y,I2897,TRUE,_xll.ohTrigger(RecalcTrigger,Trigger1Y)),NA())</f>
        <v>7.6101856418997471E-3</v>
      </c>
    </row>
    <row r="2898" spans="2:17" x14ac:dyDescent="0.2">
      <c r="B2898" s="39" t="s">
        <v>42</v>
      </c>
      <c r="D2898" s="42">
        <f>_xll.qlCalendarAdvance(Calendar,$D2897,B2898,"f",FALSE)</f>
        <v>59918</v>
      </c>
      <c r="E2898" s="177">
        <f>_xll.qlInterestRateIndexValueDate(IndexON,D2898)</f>
        <v>59918</v>
      </c>
      <c r="F2898" s="193">
        <f>IFERROR(_xll.qlIndexFixing(IndexON,D2898,TRUE,_xll.ohTrigger(RecalcTrigger,TriggerON)),NA())</f>
        <v>7.0933330816291829E-3</v>
      </c>
      <c r="H2898" s="42">
        <f>_xll.qlCalendarAdvance(Calendar,$H2897,B2898,"f",FALSE)</f>
        <v>59918</v>
      </c>
      <c r="I2898" s="177">
        <f>_xll.qlInterestRateIndexValueDate(Index1M,$H2898)</f>
        <v>59922</v>
      </c>
      <c r="J2898" s="182">
        <f>IFERROR(_xll.qlIndexFixing(Index1M,$H2898,TRUE,_xll.ohTrigger(RecalcTrigger,Trigger1M)),NA())</f>
        <v>7.0351247848762337E-3</v>
      </c>
      <c r="K2898" s="44">
        <f>IFERROR(_xll.qlIndexFixing(Index3M,H2898,TRUE,_xll.ohTrigger(RecalcTrigger,Trigger3M)),NA())</f>
        <v>7.310990518005084E-3</v>
      </c>
      <c r="L2898" s="44">
        <f>IFERROR(_xll.qlIndexFixing(Index6M,$H2898,TRUE,_xll.ohTrigger(RecalcTrigger,Trigger6M)),NA())</f>
        <v>7.2637489258543632E-3</v>
      </c>
      <c r="M2898" s="183">
        <f>IFERROR(_xll.qlIndexFixing(Index1Y,$H2898,TRUE,_xll.ohTrigger(RecalcTrigger,Trigger1Y)),NA())</f>
        <v>7.724033151347706E-3</v>
      </c>
      <c r="N2898" s="182">
        <f>IFERROR(_xll.qlIndexFixing(ONIndex1M,I2898,TRUE,_xll.ohTrigger(RecalcTrigger,Trigger1M)),NA())</f>
        <v>7.0283377412394543E-3</v>
      </c>
      <c r="O2898" s="44">
        <f>IFERROR(_xll.qlIndexFixing(ONIndex3M,I2898,TRUE,_xll.ohTrigger(RecalcTrigger,Trigger3M)),NA())</f>
        <v>7.2888117735026015E-3</v>
      </c>
      <c r="P2898" s="44">
        <f>IFERROR(_xll.qlIndexFixing(ONIndex6M,I2898,TRUE,_xll.ohTrigger(RecalcTrigger,Trigger6M)),NA())</f>
        <v>7.1880236426213884E-3</v>
      </c>
      <c r="Q2898" s="183">
        <f>IFERROR(_xll.qlIndexFixing(ONIndex1Y,I2898,TRUE,_xll.ohTrigger(RecalcTrigger,Trigger1Y)),NA())</f>
        <v>7.6126000867837718E-3</v>
      </c>
    </row>
    <row r="2899" spans="2:17" x14ac:dyDescent="0.2">
      <c r="B2899" s="39" t="s">
        <v>42</v>
      </c>
      <c r="D2899" s="42">
        <f>_xll.qlCalendarAdvance(Calendar,$D2898,B2899,"f",FALSE)</f>
        <v>59925</v>
      </c>
      <c r="E2899" s="177">
        <f>_xll.qlInterestRateIndexValueDate(IndexON,D2899)</f>
        <v>59925</v>
      </c>
      <c r="F2899" s="193">
        <f>IFERROR(_xll.qlIndexFixing(IndexON,D2899,TRUE,_xll.ohTrigger(RecalcTrigger,TriggerON)),NA())</f>
        <v>7.0959209935939072E-3</v>
      </c>
      <c r="H2899" s="42">
        <f>_xll.qlCalendarAdvance(Calendar,$H2898,B2899,"f",FALSE)</f>
        <v>59925</v>
      </c>
      <c r="I2899" s="177">
        <f>_xll.qlInterestRateIndexValueDate(Index1M,$H2899)</f>
        <v>59929</v>
      </c>
      <c r="J2899" s="182">
        <f>IFERROR(_xll.qlIndexFixing(Index1M,$H2899,TRUE,_xll.ohTrigger(RecalcTrigger,Trigger1M)),NA())</f>
        <v>7.0377131730664693E-3</v>
      </c>
      <c r="K2899" s="44">
        <f>IFERROR(_xll.qlIndexFixing(Index3M,H2899,TRUE,_xll.ohTrigger(RecalcTrigger,Trigger3M)),NA())</f>
        <v>7.3136206355196324E-3</v>
      </c>
      <c r="L2899" s="44">
        <f>IFERROR(_xll.qlIndexFixing(Index6M,$H2899,TRUE,_xll.ohTrigger(RecalcTrigger,Trigger6M)),NA())</f>
        <v>7.2690269989419635E-3</v>
      </c>
      <c r="M2899" s="183">
        <f>IFERROR(_xll.qlIndexFixing(Index1Y,$H2899,TRUE,_xll.ohTrigger(RecalcTrigger,Trigger1Y)),NA())</f>
        <v>7.7275951347942655E-3</v>
      </c>
      <c r="N2899" s="182">
        <f>IFERROR(_xll.qlIndexFixing(ONIndex1M,I2899,TRUE,_xll.ohTrigger(RecalcTrigger,Trigger1M)),NA())</f>
        <v>7.0308452488809792E-3</v>
      </c>
      <c r="O2899" s="44">
        <f>IFERROR(_xll.qlIndexFixing(ONIndex3M,I2899,TRUE,_xll.ohTrigger(RecalcTrigger,Trigger3M)),NA())</f>
        <v>7.2911815071918795E-3</v>
      </c>
      <c r="P2899" s="44">
        <f>IFERROR(_xll.qlIndexFixing(ONIndex6M,I2899,TRUE,_xll.ohTrigger(RecalcTrigger,Trigger6M)),NA())</f>
        <v>7.1924178838322916E-3</v>
      </c>
      <c r="Q2899" s="183">
        <f>IFERROR(_xll.qlIndexFixing(ONIndex1Y,I2899,TRUE,_xll.ohTrigger(RecalcTrigger,Trigger1Y)),NA())</f>
        <v>7.6150554101683809E-3</v>
      </c>
    </row>
    <row r="2900" spans="2:17" x14ac:dyDescent="0.2">
      <c r="B2900" s="39" t="s">
        <v>42</v>
      </c>
      <c r="D2900" s="42">
        <f>_xll.qlCalendarAdvance(Calendar,$D2899,B2900,"f",FALSE)</f>
        <v>59932</v>
      </c>
      <c r="E2900" s="177">
        <f>_xll.qlInterestRateIndexValueDate(IndexON,D2900)</f>
        <v>59932</v>
      </c>
      <c r="F2900" s="193">
        <f>IFERROR(_xll.qlIndexFixing(IndexON,D2900,TRUE,_xll.ohTrigger(RecalcTrigger,TriggerON)),NA())</f>
        <v>7.0985511074805885E-3</v>
      </c>
      <c r="H2900" s="42">
        <f>_xll.qlCalendarAdvance(Calendar,$H2899,B2900,"f",FALSE)</f>
        <v>59932</v>
      </c>
      <c r="I2900" s="177">
        <f>_xll.qlInterestRateIndexValueDate(Index1M,$H2900)</f>
        <v>59936</v>
      </c>
      <c r="J2900" s="182">
        <f>IFERROR(_xll.qlIndexFixing(Index1M,$H2900,TRUE,_xll.ohTrigger(RecalcTrigger,Trigger1M)),NA())</f>
        <v>7.0398238543621502E-3</v>
      </c>
      <c r="K2900" s="44">
        <f>IFERROR(_xll.qlIndexFixing(Index3M,H2900,TRUE,_xll.ohTrigger(RecalcTrigger,Trigger3M)),NA())</f>
        <v>7.3162925734327538E-3</v>
      </c>
      <c r="L2900" s="44">
        <f>IFERROR(_xll.qlIndexFixing(Index6M,$H2900,TRUE,_xll.ohTrigger(RecalcTrigger,Trigger6M)),NA())</f>
        <v>7.2743741549078818E-3</v>
      </c>
      <c r="M2900" s="183">
        <f>IFERROR(_xll.qlIndexFixing(Index1Y,$H2900,TRUE,_xll.ohTrigger(RecalcTrigger,Trigger1Y)),NA())</f>
        <v>7.7311997931612522E-3</v>
      </c>
      <c r="N2900" s="182">
        <f>IFERROR(_xll.qlIndexFixing(ONIndex1M,I2900,TRUE,_xll.ohTrigger(RecalcTrigger,Trigger1M)),NA())</f>
        <v>7.0333954402990173E-3</v>
      </c>
      <c r="O2900" s="44">
        <f>IFERROR(_xll.qlIndexFixing(ONIndex3M,I2900,TRUE,_xll.ohTrigger(RecalcTrigger,Trigger3M)),NA())</f>
        <v>7.2935926397654782E-3</v>
      </c>
      <c r="P2900" s="44">
        <f>IFERROR(_xll.qlIndexFixing(ONIndex6M,I2900,TRUE,_xll.ohTrigger(RecalcTrigger,Trigger6M)),NA())</f>
        <v>7.196879760860142E-3</v>
      </c>
      <c r="Q2900" s="183">
        <f>IFERROR(_xll.qlIndexFixing(ONIndex1Y,I2900,TRUE,_xll.ohTrigger(RecalcTrigger,Trigger1Y)),NA())</f>
        <v>7.6175516665699661E-3</v>
      </c>
    </row>
    <row r="2901" spans="2:17" x14ac:dyDescent="0.2">
      <c r="B2901" s="39" t="s">
        <v>42</v>
      </c>
      <c r="D2901" s="42">
        <f>_xll.qlCalendarAdvance(Calendar,$D2900,B2901,"f",FALSE)</f>
        <v>59939</v>
      </c>
      <c r="E2901" s="177">
        <f>_xll.qlInterestRateIndexValueDate(IndexON,D2901)</f>
        <v>59939</v>
      </c>
      <c r="F2901" s="193">
        <f>IFERROR(_xll.qlIndexFixing(IndexON,D2901,TRUE,_xll.ohTrigger(RecalcTrigger,TriggerON)),NA())</f>
        <v>7.1012234807632524E-3</v>
      </c>
      <c r="H2901" s="42">
        <f>_xll.qlCalendarAdvance(Calendar,$H2900,B2901,"f",FALSE)</f>
        <v>59939</v>
      </c>
      <c r="I2901" s="177">
        <f>_xll.qlInterestRateIndexValueDate(Index1M,$H2901)</f>
        <v>59943</v>
      </c>
      <c r="J2901" s="182">
        <f>IFERROR(_xll.qlIndexFixing(Index1M,$H2901,TRUE,_xll.ohTrigger(RecalcTrigger,Trigger1M)),NA())</f>
        <v>7.0424916967698281E-3</v>
      </c>
      <c r="K2901" s="44">
        <f>IFERROR(_xll.qlIndexFixing(Index3M,H2901,TRUE,_xll.ohTrigger(RecalcTrigger,Trigger3M)),NA())</f>
        <v>7.319006387813882E-3</v>
      </c>
      <c r="L2901" s="44">
        <f>IFERROR(_xll.qlIndexFixing(Index6M,$H2901,TRUE,_xll.ohTrigger(RecalcTrigger,Trigger6M)),NA())</f>
        <v>7.2797904880946753E-3</v>
      </c>
      <c r="M2901" s="183">
        <f>IFERROR(_xll.qlIndexFixing(Index1Y,$H2901,TRUE,_xll.ohTrigger(RecalcTrigger,Trigger1Y)),NA())</f>
        <v>7.7348471815320364E-3</v>
      </c>
      <c r="N2901" s="182">
        <f>IFERROR(_xll.qlIndexFixing(ONIndex1M,I2901,TRUE,_xll.ohTrigger(RecalcTrigger,Trigger1M)),NA())</f>
        <v>7.0359883738468909E-3</v>
      </c>
      <c r="O2901" s="44">
        <f>IFERROR(_xll.qlIndexFixing(ONIndex3M,I2901,TRUE,_xll.ohTrigger(RecalcTrigger,Trigger3M)),NA())</f>
        <v>7.2960452274983822E-3</v>
      </c>
      <c r="P2901" s="44">
        <f>IFERROR(_xll.qlIndexFixing(ONIndex6M,I2901,TRUE,_xll.ohTrigger(RecalcTrigger,Trigger6M)),NA())</f>
        <v>7.2014093672301271E-3</v>
      </c>
      <c r="Q2901" s="183">
        <f>IFERROR(_xll.qlIndexFixing(ONIndex1Y,I2901,TRUE,_xll.ohTrigger(RecalcTrigger,Trigger1Y)),NA())</f>
        <v>7.6200889099453661E-3</v>
      </c>
    </row>
    <row r="2902" spans="2:17" x14ac:dyDescent="0.2">
      <c r="B2902" s="39" t="s">
        <v>42</v>
      </c>
      <c r="D2902" s="42">
        <f>_xll.qlCalendarAdvance(Calendar,$D2901,B2902,"f",FALSE)</f>
        <v>59946</v>
      </c>
      <c r="E2902" s="177">
        <f>_xll.qlInterestRateIndexValueDate(IndexON,D2902)</f>
        <v>59946</v>
      </c>
      <c r="F2902" s="193">
        <f>IFERROR(_xll.qlIndexFixing(IndexON,D2902,TRUE,_xll.ohTrigger(RecalcTrigger,TriggerON)),NA())</f>
        <v>7.1039381705961802E-3</v>
      </c>
      <c r="H2902" s="42">
        <f>_xll.qlCalendarAdvance(Calendar,$H2901,B2902,"f",FALSE)</f>
        <v>59946</v>
      </c>
      <c r="I2902" s="177">
        <f>_xll.qlInterestRateIndexValueDate(Index1M,$H2902)</f>
        <v>59950</v>
      </c>
      <c r="J2902" s="182">
        <f>IFERROR(_xll.qlIndexFixing(Index1M,$H2902,TRUE,_xll.ohTrigger(RecalcTrigger,Trigger1M)),NA())</f>
        <v>7.045202463037835E-3</v>
      </c>
      <c r="K2902" s="44">
        <f>IFERROR(_xll.qlIndexFixing(Index3M,H2902,TRUE,_xll.ohTrigger(RecalcTrigger,Trigger3M)),NA())</f>
        <v>7.3217621347280611E-3</v>
      </c>
      <c r="L2902" s="44">
        <f>IFERROR(_xll.qlIndexFixing(Index6M,$H2902,TRUE,_xll.ohTrigger(RecalcTrigger,Trigger6M)),NA())</f>
        <v>7.2852760928536842E-3</v>
      </c>
      <c r="M2902" s="183">
        <f>IFERROR(_xll.qlIndexFixing(Index1Y,$H2902,TRUE,_xll.ohTrigger(RecalcTrigger,Trigger1Y)),NA())</f>
        <v>7.7385373549971959E-3</v>
      </c>
      <c r="N2902" s="182">
        <f>IFERROR(_xll.qlIndexFixing(ONIndex1M,I2902,TRUE,_xll.ohTrigger(RecalcTrigger,Trigger1M)),NA())</f>
        <v>7.0386241073183697E-3</v>
      </c>
      <c r="O2902" s="44">
        <f>IFERROR(_xll.qlIndexFixing(ONIndex3M,I2902,TRUE,_xll.ohTrigger(RecalcTrigger,Trigger3M)),NA())</f>
        <v>7.2985393259461517E-3</v>
      </c>
      <c r="P2902" s="44">
        <f>IFERROR(_xll.qlIndexFixing(ONIndex6M,I2902,TRUE,_xll.ohTrigger(RecalcTrigger,Trigger6M)),NA())</f>
        <v>7.2060067963075625E-3</v>
      </c>
      <c r="Q2902" s="183">
        <f>IFERROR(_xll.qlIndexFixing(ONIndex1Y,I2902,TRUE,_xll.ohTrigger(RecalcTrigger,Trigger1Y)),NA())</f>
        <v>7.6226671948109725E-3</v>
      </c>
    </row>
    <row r="2903" spans="2:17" x14ac:dyDescent="0.2">
      <c r="B2903" s="39" t="s">
        <v>42</v>
      </c>
      <c r="D2903" s="42">
        <f>_xll.qlCalendarAdvance(Calendar,$D2902,B2903,"f",FALSE)</f>
        <v>59953</v>
      </c>
      <c r="E2903" s="177">
        <f>_xll.qlInterestRateIndexValueDate(IndexON,D2903)</f>
        <v>59953</v>
      </c>
      <c r="F2903" s="193">
        <f>IFERROR(_xll.qlIndexFixing(IndexON,D2903,TRUE,_xll.ohTrigger(RecalcTrigger,TriggerON)),NA())</f>
        <v>7.1066952343734613E-3</v>
      </c>
      <c r="H2903" s="42">
        <f>_xll.qlCalendarAdvance(Calendar,$H2902,B2903,"f",FALSE)</f>
        <v>59953</v>
      </c>
      <c r="I2903" s="177">
        <f>_xll.qlInterestRateIndexValueDate(Index1M,$H2903)</f>
        <v>59957</v>
      </c>
      <c r="J2903" s="182">
        <f>IFERROR(_xll.qlIndexFixing(Index1M,$H2903,TRUE,_xll.ohTrigger(RecalcTrigger,Trigger1M)),NA())</f>
        <v>7.0479562113734016E-3</v>
      </c>
      <c r="K2903" s="44">
        <f>IFERROR(_xll.qlIndexFixing(Index3M,H2903,TRUE,_xll.ohTrigger(RecalcTrigger,Trigger3M)),NA())</f>
        <v>7.3245598702464821E-3</v>
      </c>
      <c r="L2903" s="44">
        <f>IFERROR(_xll.qlIndexFixing(Index6M,$H2903,TRUE,_xll.ohTrigger(RecalcTrigger,Trigger6M)),NA())</f>
        <v>7.290831063543713E-3</v>
      </c>
      <c r="M2903" s="183">
        <f>IFERROR(_xll.qlIndexFixing(Index1Y,$H2903,TRUE,_xll.ohTrigger(RecalcTrigger,Trigger1Y)),NA())</f>
        <v>7.7422703686518927E-3</v>
      </c>
      <c r="N2903" s="182">
        <f>IFERROR(_xll.qlIndexFixing(ONIndex1M,I2903,TRUE,_xll.ohTrigger(RecalcTrigger,Trigger1M)),NA())</f>
        <v>7.041302699146712E-3</v>
      </c>
      <c r="O2903" s="44">
        <f>IFERROR(_xll.qlIndexFixing(ONIndex3M,I2903,TRUE,_xll.ohTrigger(RecalcTrigger,Trigger3M)),NA())</f>
        <v>7.3010749910640271E-3</v>
      </c>
      <c r="P2903" s="44">
        <f>IFERROR(_xll.qlIndexFixing(ONIndex6M,I2903,TRUE,_xll.ohTrigger(RecalcTrigger,Trigger6M)),NA())</f>
        <v>7.2106721414577635E-3</v>
      </c>
      <c r="Q2903" s="183">
        <f>IFERROR(_xll.qlIndexFixing(ONIndex1Y,I2903,TRUE,_xll.ohTrigger(RecalcTrigger,Trigger1Y)),NA())</f>
        <v>7.6252865750436882E-3</v>
      </c>
    </row>
    <row r="2904" spans="2:17" x14ac:dyDescent="0.2">
      <c r="B2904" s="39" t="s">
        <v>42</v>
      </c>
      <c r="D2904" s="42">
        <f>_xll.qlCalendarAdvance(Calendar,$D2903,B2904,"f",FALSE)</f>
        <v>59960</v>
      </c>
      <c r="E2904" s="177">
        <f>_xll.qlInterestRateIndexValueDate(IndexON,D2904)</f>
        <v>59960</v>
      </c>
      <c r="F2904" s="193">
        <f>IFERROR(_xll.qlIndexFixing(IndexON,D2904,TRUE,_xll.ohTrigger(RecalcTrigger,TriggerON)),NA())</f>
        <v>7.109494729169441E-3</v>
      </c>
      <c r="H2904" s="42">
        <f>_xll.qlCalendarAdvance(Calendar,$H2903,B2904,"f",FALSE)</f>
        <v>59960</v>
      </c>
      <c r="I2904" s="177">
        <f>_xll.qlInterestRateIndexValueDate(Index1M,$H2904)</f>
        <v>59964</v>
      </c>
      <c r="J2904" s="182">
        <f>IFERROR(_xll.qlIndexFixing(Index1M,$H2904,TRUE,_xll.ohTrigger(RecalcTrigger,Trigger1M)),NA())</f>
        <v>7.0512985403053769E-3</v>
      </c>
      <c r="K2904" s="44">
        <f>IFERROR(_xll.qlIndexFixing(Index3M,H2904,TRUE,_xll.ohTrigger(RecalcTrigger,Trigger3M)),NA())</f>
        <v>7.3276851832372661E-3</v>
      </c>
      <c r="L2904" s="44">
        <f>IFERROR(_xll.qlIndexFixing(Index6M,$H2904,TRUE,_xll.ohTrigger(RecalcTrigger,Trigger6M)),NA())</f>
        <v>7.297455692008353E-3</v>
      </c>
      <c r="M2904" s="183">
        <f>IFERROR(_xll.qlIndexFixing(Index1Y,$H2904,TRUE,_xll.ohTrigger(RecalcTrigger,Trigger1Y)),NA())</f>
        <v>7.7456653494903651E-3</v>
      </c>
      <c r="N2904" s="182">
        <f>IFERROR(_xll.qlIndexFixing(ONIndex1M,I2904,TRUE,_xll.ohTrigger(RecalcTrigger,Trigger1M)),NA())</f>
        <v>7.0440242073654957E-3</v>
      </c>
      <c r="O2904" s="44">
        <f>IFERROR(_xll.qlIndexFixing(ONIndex3M,I2904,TRUE,_xll.ohTrigger(RecalcTrigger,Trigger3M)),NA())</f>
        <v>7.3036522788072489E-3</v>
      </c>
      <c r="P2904" s="44">
        <f>IFERROR(_xll.qlIndexFixing(ONIndex6M,I2904,TRUE,_xll.ohTrigger(RecalcTrigger,Trigger6M)),NA())</f>
        <v>7.2154054962858538E-3</v>
      </c>
      <c r="Q2904" s="183">
        <f>IFERROR(_xll.qlIndexFixing(ONIndex1Y,I2904,TRUE,_xll.ohTrigger(RecalcTrigger,Trigger1Y)),NA())</f>
        <v>7.6279471050799685E-3</v>
      </c>
    </row>
    <row r="2905" spans="2:17" x14ac:dyDescent="0.2">
      <c r="B2905" s="39" t="s">
        <v>42</v>
      </c>
      <c r="D2905" s="42">
        <f>_xll.qlCalendarAdvance(Calendar,$D2904,B2905,"f",FALSE)</f>
        <v>59967</v>
      </c>
      <c r="E2905" s="177">
        <f>_xll.qlInterestRateIndexValueDate(IndexON,D2905)</f>
        <v>59967</v>
      </c>
      <c r="F2905" s="193">
        <f>IFERROR(_xll.qlIndexFixing(IndexON,D2905,TRUE,_xll.ohTrigger(RecalcTrigger,TriggerON)),NA())</f>
        <v>7.1123367123782089E-3</v>
      </c>
      <c r="H2905" s="42">
        <f>_xll.qlCalendarAdvance(Calendar,$H2904,B2905,"f",FALSE)</f>
        <v>59967</v>
      </c>
      <c r="I2905" s="177">
        <f>_xll.qlInterestRateIndexValueDate(Index1M,$H2905)</f>
        <v>59971</v>
      </c>
      <c r="J2905" s="182">
        <f>IFERROR(_xll.qlIndexFixing(Index1M,$H2905,TRUE,_xll.ohTrigger(RecalcTrigger,Trigger1M)),NA())</f>
        <v>7.054144706503584E-3</v>
      </c>
      <c r="K2905" s="44">
        <f>IFERROR(_xll.qlIndexFixing(Index3M,H2905,TRUE,_xll.ohTrigger(RecalcTrigger,Trigger3M)),NA())</f>
        <v>7.3305701409082831E-3</v>
      </c>
      <c r="L2905" s="44">
        <f>IFERROR(_xll.qlIndexFixing(Index6M,$H2905,TRUE,_xll.ohTrigger(RecalcTrigger,Trigger6M)),NA())</f>
        <v>7.303159911174497E-3</v>
      </c>
      <c r="M2905" s="183">
        <f>IFERROR(_xll.qlIndexFixing(Index1Y,$H2905,TRUE,_xll.ohTrigger(RecalcTrigger,Trigger1Y)),NA())</f>
        <v>7.7494810232749713E-3</v>
      </c>
      <c r="N2905" s="182">
        <f>IFERROR(_xll.qlIndexFixing(ONIndex1M,I2905,TRUE,_xll.ohTrigger(RecalcTrigger,Trigger1M)),NA())</f>
        <v>7.0467886902481069E-3</v>
      </c>
      <c r="O2905" s="44">
        <f>IFERROR(_xll.qlIndexFixing(ONIndex3M,I2905,TRUE,_xll.ohTrigger(RecalcTrigger,Trigger3M)),NA())</f>
        <v>7.3062712451310574E-3</v>
      </c>
      <c r="P2905" s="44">
        <f>IFERROR(_xll.qlIndexFixing(ONIndex6M,I2905,TRUE,_xll.ohTrigger(RecalcTrigger,Trigger6M)),NA())</f>
        <v>7.220206954157149E-3</v>
      </c>
      <c r="Q2905" s="183">
        <f>IFERROR(_xll.qlIndexFixing(ONIndex1Y,I2905,TRUE,_xll.ohTrigger(RecalcTrigger,Trigger1Y)),NA())</f>
        <v>7.6306488389565885E-3</v>
      </c>
    </row>
    <row r="2906" spans="2:17" x14ac:dyDescent="0.2">
      <c r="B2906" s="39" t="s">
        <v>42</v>
      </c>
      <c r="D2906" s="42">
        <f>_xll.qlCalendarAdvance(Calendar,$D2905,B2906,"f",FALSE)</f>
        <v>59974</v>
      </c>
      <c r="E2906" s="177">
        <f>_xll.qlInterestRateIndexValueDate(IndexON,D2906)</f>
        <v>59974</v>
      </c>
      <c r="F2906" s="193">
        <f>IFERROR(_xll.qlIndexFixing(IndexON,D2906,TRUE,_xll.ohTrigger(RecalcTrigger,TriggerON)),NA())</f>
        <v>7.1152212413938543E-3</v>
      </c>
      <c r="H2906" s="42">
        <f>_xll.qlCalendarAdvance(Calendar,$H2905,B2906,"f",FALSE)</f>
        <v>59974</v>
      </c>
      <c r="I2906" s="177">
        <f>_xll.qlInterestRateIndexValueDate(Index1M,$H2906)</f>
        <v>59978</v>
      </c>
      <c r="J2906" s="182">
        <f>IFERROR(_xll.qlIndexFixing(Index1M,$H2906,TRUE,_xll.ohTrigger(RecalcTrigger,Trigger1M)),NA())</f>
        <v>7.0570340394519645E-3</v>
      </c>
      <c r="K2906" s="44">
        <f>IFERROR(_xll.qlIndexFixing(Index3M,H2906,TRUE,_xll.ohTrigger(RecalcTrigger,Trigger3M)),NA())</f>
        <v>7.3334972602821253E-3</v>
      </c>
      <c r="L2906" s="44">
        <f>IFERROR(_xll.qlIndexFixing(Index6M,$H2906,TRUE,_xll.ohTrigger(RecalcTrigger,Trigger6M)),NA())</f>
        <v>7.3089337958922298E-3</v>
      </c>
      <c r="M2906" s="183">
        <f>IFERROR(_xll.qlIndexFixing(Index1Y,$H2906,TRUE,_xll.ohTrigger(RecalcTrigger,Trigger1Y)),NA())</f>
        <v>7.7533396976752489E-3</v>
      </c>
      <c r="N2906" s="182">
        <f>IFERROR(_xll.qlIndexFixing(ONIndex1M,I2906,TRUE,_xll.ohTrigger(RecalcTrigger,Trigger1M)),NA())</f>
        <v>7.0495962055883155E-3</v>
      </c>
      <c r="O2906" s="44">
        <f>IFERROR(_xll.qlIndexFixing(ONIndex3M,I2906,TRUE,_xll.ohTrigger(RecalcTrigger,Trigger3M)),NA())</f>
        <v>7.3089319455910129E-3</v>
      </c>
      <c r="P2906" s="44">
        <f>IFERROR(_xll.qlIndexFixing(ONIndex6M,I2906,TRUE,_xll.ohTrigger(RecalcTrigger,Trigger6M)),NA())</f>
        <v>7.2250766084369644E-3</v>
      </c>
      <c r="Q2906" s="183">
        <f>IFERROR(_xll.qlIndexFixing(ONIndex1Y,I2906,TRUE,_xll.ohTrigger(RecalcTrigger,Trigger1Y)),NA())</f>
        <v>7.6333918308701953E-3</v>
      </c>
    </row>
    <row r="2907" spans="2:17" x14ac:dyDescent="0.2">
      <c r="B2907" s="39" t="s">
        <v>42</v>
      </c>
      <c r="D2907" s="42">
        <f>_xll.qlCalendarAdvance(Calendar,$D2906,B2907,"f",FALSE)</f>
        <v>59981</v>
      </c>
      <c r="E2907" s="177">
        <f>_xll.qlInterestRateIndexValueDate(IndexON,D2907)</f>
        <v>59981</v>
      </c>
      <c r="F2907" s="193">
        <f>IFERROR(_xll.qlIndexFixing(IndexON,D2907,TRUE,_xll.ohTrigger(RecalcTrigger,TriggerON)),NA())</f>
        <v>7.1181483735305306E-3</v>
      </c>
      <c r="H2907" s="42">
        <f>_xll.qlCalendarAdvance(Calendar,$H2906,B2907,"f",FALSE)</f>
        <v>59981</v>
      </c>
      <c r="I2907" s="177">
        <f>_xll.qlInterestRateIndexValueDate(Index1M,$H2907)</f>
        <v>59985</v>
      </c>
      <c r="J2907" s="182">
        <f>IFERROR(_xll.qlIndexFixing(Index1M,$H2907,TRUE,_xll.ohTrigger(RecalcTrigger,Trigger1M)),NA())</f>
        <v>7.0599665973671774E-3</v>
      </c>
      <c r="K2907" s="44">
        <f>IFERROR(_xll.qlIndexFixing(Index3M,H2907,TRUE,_xll.ohTrigger(RecalcTrigger,Trigger3M)),NA())</f>
        <v>7.3364665974365436E-3</v>
      </c>
      <c r="L2907" s="44">
        <f>IFERROR(_xll.qlIndexFixing(Index6M,$H2907,TRUE,_xll.ohTrigger(RecalcTrigger,Trigger6M)),NA())</f>
        <v>7.3147774405642975E-3</v>
      </c>
      <c r="M2907" s="183">
        <f>IFERROR(_xll.qlIndexFixing(Index1Y,$H2907,TRUE,_xll.ohTrigger(RecalcTrigger,Trigger1Y)),NA())</f>
        <v>7.7572414278105038E-3</v>
      </c>
      <c r="N2907" s="182">
        <f>IFERROR(_xll.qlIndexFixing(ONIndex1M,I2907,TRUE,_xll.ohTrigger(RecalcTrigger,Trigger1M)),NA())</f>
        <v>7.0524468119792516E-3</v>
      </c>
      <c r="O2907" s="44">
        <f>IFERROR(_xll.qlIndexFixing(ONIndex3M,I2907,TRUE,_xll.ohTrigger(RecalcTrigger,Trigger3M)),NA())</f>
        <v>7.3116344363821639E-3</v>
      </c>
      <c r="P2907" s="44">
        <f>IFERROR(_xll.qlIndexFixing(ONIndex6M,I2907,TRUE,_xll.ohTrigger(RecalcTrigger,Trigger6M)),NA())</f>
        <v>7.2300145526504878E-3</v>
      </c>
      <c r="Q2907" s="183">
        <f>IFERROR(_xll.qlIndexFixing(ONIndex1Y,I2907,TRUE,_xll.ohTrigger(RecalcTrigger,Trigger1Y)),NA())</f>
        <v>7.6361761350174362E-3</v>
      </c>
    </row>
    <row r="2908" spans="2:17" x14ac:dyDescent="0.2">
      <c r="B2908" s="39" t="s">
        <v>42</v>
      </c>
      <c r="D2908" s="42">
        <f>_xll.qlCalendarAdvance(Calendar,$D2907,B2908,"f",FALSE)</f>
        <v>59988</v>
      </c>
      <c r="E2908" s="177">
        <f>_xll.qlInterestRateIndexValueDate(IndexON,D2908)</f>
        <v>59988</v>
      </c>
      <c r="F2908" s="193">
        <f>IFERROR(_xll.qlIndexFixing(IndexON,D2908,TRUE,_xll.ohTrigger(RecalcTrigger,TriggerON)),NA())</f>
        <v>7.1211181658625833E-3</v>
      </c>
      <c r="H2908" s="42">
        <f>_xll.qlCalendarAdvance(Calendar,$H2907,B2908,"f",FALSE)</f>
        <v>59988</v>
      </c>
      <c r="I2908" s="177">
        <f>_xll.qlInterestRateIndexValueDate(Index1M,$H2908)</f>
        <v>59992</v>
      </c>
      <c r="J2908" s="182">
        <f>IFERROR(_xll.qlIndexFixing(Index1M,$H2908,TRUE,_xll.ohTrigger(RecalcTrigger,Trigger1M)),NA())</f>
        <v>7.0626569276361906E-3</v>
      </c>
      <c r="K2908" s="44">
        <f>IFERROR(_xll.qlIndexFixing(Index3M,H2908,TRUE,_xll.ohTrigger(RecalcTrigger,Trigger3M)),NA())</f>
        <v>7.3391803393745977E-3</v>
      </c>
      <c r="L2908" s="44">
        <f>IFERROR(_xll.qlIndexFixing(Index6M,$H2908,TRUE,_xll.ohTrigger(RecalcTrigger,Trigger6M)),NA())</f>
        <v>7.320170074844431E-3</v>
      </c>
      <c r="M2908" s="183">
        <f>IFERROR(_xll.qlIndexFixing(Index1Y,$H2908,TRUE,_xll.ohTrigger(RecalcTrigger,Trigger1Y)),NA())</f>
        <v>7.7611862688055167E-3</v>
      </c>
      <c r="N2908" s="182">
        <f>IFERROR(_xll.qlIndexFixing(ONIndex1M,I2908,TRUE,_xll.ohTrigger(RecalcTrigger,Trigger1M)),NA())</f>
        <v>7.0553405673745573E-3</v>
      </c>
      <c r="O2908" s="44">
        <f>IFERROR(_xll.qlIndexFixing(ONIndex3M,I2908,TRUE,_xll.ohTrigger(RecalcTrigger,Trigger3M)),NA())</f>
        <v>7.3143787733798149E-3</v>
      </c>
      <c r="P2908" s="44">
        <f>IFERROR(_xll.qlIndexFixing(ONIndex6M,I2908,TRUE,_xll.ohTrigger(RecalcTrigger,Trigger6M)),NA())</f>
        <v>7.2350208803229066E-3</v>
      </c>
      <c r="Q2908" s="183">
        <f>IFERROR(_xll.qlIndexFixing(ONIndex1Y,I2908,TRUE,_xll.ohTrigger(RecalcTrigger,Trigger1Y)),NA())</f>
        <v>7.6390018058347664E-3</v>
      </c>
    </row>
    <row r="2909" spans="2:17" x14ac:dyDescent="0.2">
      <c r="B2909" s="39" t="s">
        <v>42</v>
      </c>
      <c r="D2909" s="42">
        <f>_xll.qlCalendarAdvance(Calendar,$D2908,B2909,"f",FALSE)</f>
        <v>59995</v>
      </c>
      <c r="E2909" s="177">
        <f>_xll.qlInterestRateIndexValueDate(IndexON,D2909)</f>
        <v>59995</v>
      </c>
      <c r="F2909" s="193">
        <f>IFERROR(_xll.qlIndexFixing(IndexON,D2909,TRUE,_xll.ohTrigger(RecalcTrigger,TriggerON)),NA())</f>
        <v>7.1252821572862501E-3</v>
      </c>
      <c r="H2909" s="42">
        <f>_xll.qlCalendarAdvance(Calendar,$H2908,B2909,"f",FALSE)</f>
        <v>59995</v>
      </c>
      <c r="I2909" s="177">
        <f>_xll.qlInterestRateIndexValueDate(Index1M,$H2909)</f>
        <v>60001</v>
      </c>
      <c r="J2909" s="182">
        <f>IFERROR(_xll.qlIndexFixing(Index1M,$H2909,TRUE,_xll.ohTrigger(RecalcTrigger,Trigger1M)),NA())</f>
        <v>7.0665426388236696E-3</v>
      </c>
      <c r="K2909" s="44">
        <f>IFERROR(_xll.qlIndexFixing(Index3M,H2909,TRUE,_xll.ohTrigger(RecalcTrigger,Trigger3M)),NA())</f>
        <v>7.3431106357697493E-3</v>
      </c>
      <c r="L2909" s="44">
        <f>IFERROR(_xll.qlIndexFixing(Index6M,$H2909,TRUE,_xll.ohTrigger(RecalcTrigger,Trigger6M)),NA())</f>
        <v>7.3278693169490598E-3</v>
      </c>
      <c r="M2909" s="183">
        <f>IFERROR(_xll.qlIndexFixing(Index1Y,$H2909,TRUE,_xll.ohTrigger(RecalcTrigger,Trigger1Y)),NA())</f>
        <v>7.7663216425230179E-3</v>
      </c>
      <c r="N2909" s="182">
        <f>IFERROR(_xll.qlIndexFixing(ONIndex1M,I2909,TRUE,_xll.ohTrigger(RecalcTrigger,Trigger1M)),NA())</f>
        <v>7.059688201414005E-3</v>
      </c>
      <c r="O2909" s="44">
        <f>IFERROR(_xll.qlIndexFixing(ONIndex3M,I2909,TRUE,_xll.ohTrigger(RecalcTrigger,Trigger3M)),NA())</f>
        <v>7.3185210159820713E-3</v>
      </c>
      <c r="P2909" s="44">
        <f>IFERROR(_xll.qlIndexFixing(ONIndex6M,I2909,TRUE,_xll.ohTrigger(RecalcTrigger,Trigger6M)),NA())</f>
        <v>7.2424377508006899E-3</v>
      </c>
      <c r="Q2909" s="183">
        <f>IFERROR(_xll.qlIndexFixing(ONIndex1Y,I2909,TRUE,_xll.ohTrigger(RecalcTrigger,Trigger1Y)),NA())</f>
        <v>7.6432728970754482E-3</v>
      </c>
    </row>
    <row r="2910" spans="2:17" x14ac:dyDescent="0.2">
      <c r="B2910" s="39" t="s">
        <v>42</v>
      </c>
      <c r="D2910" s="42">
        <f>_xll.qlCalendarAdvance(Calendar,$D2909,B2910,"f",FALSE)</f>
        <v>60002</v>
      </c>
      <c r="E2910" s="177">
        <f>_xll.qlInterestRateIndexValueDate(IndexON,D2910)</f>
        <v>60002</v>
      </c>
      <c r="F2910" s="193">
        <f>IFERROR(_xll.qlIndexFixing(IndexON,D2910,TRUE,_xll.ohTrigger(RecalcTrigger,TriggerON)),NA())</f>
        <v>7.1271859607691113E-3</v>
      </c>
      <c r="H2910" s="42">
        <f>_xll.qlCalendarAdvance(Calendar,$H2909,B2910,"f",FALSE)</f>
        <v>60002</v>
      </c>
      <c r="I2910" s="177">
        <f>_xll.qlInterestRateIndexValueDate(Index1M,$H2910)</f>
        <v>60006</v>
      </c>
      <c r="J2910" s="182">
        <f>IFERROR(_xll.qlIndexFixing(Index1M,$H2910,TRUE,_xll.ohTrigger(RecalcTrigger,Trigger1M)),NA())</f>
        <v>7.0687323673528368E-3</v>
      </c>
      <c r="K2910" s="44">
        <f>IFERROR(_xll.qlIndexFixing(Index3M,H2910,TRUE,_xll.ohTrigger(RecalcTrigger,Trigger3M)),NA())</f>
        <v>7.3453244098155854E-3</v>
      </c>
      <c r="L2910" s="44">
        <f>IFERROR(_xll.qlIndexFixing(Index6M,$H2910,TRUE,_xll.ohTrigger(RecalcTrigger,Trigger6M)),NA())</f>
        <v>7.3321967050637895E-3</v>
      </c>
      <c r="M2910" s="183">
        <f>IFERROR(_xll.qlIndexFixing(Index1Y,$H2910,TRUE,_xll.ohTrigger(RecalcTrigger,Trigger1Y)),NA())</f>
        <v>7.7692055039083295E-3</v>
      </c>
      <c r="N2910" s="182">
        <f>IFERROR(_xll.qlIndexFixing(ONIndex1M,I2910,TRUE,_xll.ohTrigger(RecalcTrigger,Trigger1M)),NA())</f>
        <v>7.0612577577922053E-3</v>
      </c>
      <c r="O2910" s="44">
        <f>IFERROR(_xll.qlIndexFixing(ONIndex3M,I2910,TRUE,_xll.ohTrigger(RecalcTrigger,Trigger3M)),NA())</f>
        <v>7.3199932089362818E-3</v>
      </c>
      <c r="P2910" s="44">
        <f>IFERROR(_xll.qlIndexFixing(ONIndex6M,I2910,TRUE,_xll.ohTrigger(RecalcTrigger,Trigger6M)),NA())</f>
        <v>7.2452390594257565E-3</v>
      </c>
      <c r="Q2910" s="183">
        <f>IFERROR(_xll.qlIndexFixing(ONIndex1Y,I2910,TRUE,_xll.ohTrigger(RecalcTrigger,Trigger1Y)),NA())</f>
        <v>7.6447774633070509E-3</v>
      </c>
    </row>
    <row r="2911" spans="2:17" x14ac:dyDescent="0.2">
      <c r="B2911" s="39" t="s">
        <v>42</v>
      </c>
      <c r="D2911" s="42">
        <f>_xll.qlCalendarAdvance(Calendar,$D2910,B2911,"f",FALSE)</f>
        <v>60009</v>
      </c>
      <c r="E2911" s="177">
        <f>_xll.qlInterestRateIndexValueDate(IndexON,D2911)</f>
        <v>60009</v>
      </c>
      <c r="F2911" s="193">
        <f>IFERROR(_xll.qlIndexFixing(IndexON,D2911,TRUE,_xll.ohTrigger(RecalcTrigger,TriggerON)),NA())</f>
        <v>7.1302840778919574E-3</v>
      </c>
      <c r="H2911" s="42">
        <f>_xll.qlCalendarAdvance(Calendar,$H2910,B2911,"f",FALSE)</f>
        <v>60009</v>
      </c>
      <c r="I2911" s="177">
        <f>_xll.qlInterestRateIndexValueDate(Index1M,$H2911)</f>
        <v>60013</v>
      </c>
      <c r="J2911" s="182">
        <f>IFERROR(_xll.qlIndexFixing(Index1M,$H2911,TRUE,_xll.ohTrigger(RecalcTrigger,Trigger1M)),NA())</f>
        <v>7.0718352372951543E-3</v>
      </c>
      <c r="K2911" s="44">
        <f>IFERROR(_xll.qlIndexFixing(Index3M,H2911,TRUE,_xll.ohTrigger(RecalcTrigger,Trigger3M)),NA())</f>
        <v>7.3484600728055067E-3</v>
      </c>
      <c r="L2911" s="44">
        <f>IFERROR(_xll.qlIndexFixing(Index6M,$H2911,TRUE,_xll.ohTrigger(RecalcTrigger,Trigger6M)),NA())</f>
        <v>7.3383151670334311E-3</v>
      </c>
      <c r="M2911" s="183">
        <f>IFERROR(_xll.qlIndexFixing(Index1Y,$H2911,TRUE,_xll.ohTrigger(RecalcTrigger,Trigger1Y)),NA())</f>
        <v>7.7732800082991986E-3</v>
      </c>
      <c r="N2911" s="182">
        <f>IFERROR(_xll.qlIndexFixing(ONIndex1M,I2911,TRUE,_xll.ohTrigger(RecalcTrigger,Trigger1M)),NA())</f>
        <v>7.0642813091215118E-3</v>
      </c>
      <c r="O2911" s="44">
        <f>IFERROR(_xll.qlIndexFixing(ONIndex3M,I2911,TRUE,_xll.ohTrigger(RecalcTrigger,Trigger3M)),NA())</f>
        <v>7.3228634194055786E-3</v>
      </c>
      <c r="P2911" s="44">
        <f>IFERROR(_xll.qlIndexFixing(ONIndex6M,I2911,TRUE,_xll.ohTrigger(RecalcTrigger,Trigger6M)),NA())</f>
        <v>7.2504510979065628E-3</v>
      </c>
      <c r="Q2911" s="183">
        <f>IFERROR(_xll.qlIndexFixing(ONIndex1Y,I2911,TRUE,_xll.ohTrigger(RecalcTrigger,Trigger1Y)),NA())</f>
        <v>7.6477275585151716E-3</v>
      </c>
    </row>
    <row r="2912" spans="2:17" x14ac:dyDescent="0.2">
      <c r="B2912" s="39" t="s">
        <v>42</v>
      </c>
      <c r="D2912" s="42">
        <f>_xll.qlCalendarAdvance(Calendar,$D2911,B2912,"f",FALSE)</f>
        <v>60016</v>
      </c>
      <c r="E2912" s="177">
        <f>_xll.qlInterestRateIndexValueDate(IndexON,D2912)</f>
        <v>60016</v>
      </c>
      <c r="F2912" s="193">
        <f>IFERROR(_xll.qlIndexFixing(IndexON,D2912,TRUE,_xll.ohTrigger(RecalcTrigger,TriggerON)),NA())</f>
        <v>7.1334250843868574E-3</v>
      </c>
      <c r="H2912" s="42">
        <f>_xll.qlCalendarAdvance(Calendar,$H2911,B2912,"f",FALSE)</f>
        <v>60016</v>
      </c>
      <c r="I2912" s="177">
        <f>_xll.qlInterestRateIndexValueDate(Index1M,$H2912)</f>
        <v>60020</v>
      </c>
      <c r="J2912" s="182">
        <f>IFERROR(_xll.qlIndexFixing(Index1M,$H2912,TRUE,_xll.ohTrigger(RecalcTrigger,Trigger1M)),NA())</f>
        <v>7.0749816182535952E-3</v>
      </c>
      <c r="K2912" s="44">
        <f>IFERROR(_xll.qlIndexFixing(Index3M,H2912,TRUE,_xll.ohTrigger(RecalcTrigger,Trigger3M)),NA())</f>
        <v>7.3516382290816796E-3</v>
      </c>
      <c r="L2912" s="44">
        <f>IFERROR(_xll.qlIndexFixing(Index6M,$H2912,TRUE,_xll.ohTrigger(RecalcTrigger,Trigger6M)),NA())</f>
        <v>7.3445038528302626E-3</v>
      </c>
      <c r="M2912" s="183">
        <f>IFERROR(_xll.qlIndexFixing(Index1Y,$H2912,TRUE,_xll.ohTrigger(RecalcTrigger,Trigger1Y)),NA())</f>
        <v>7.7773978441157479E-3</v>
      </c>
      <c r="N2912" s="182">
        <f>IFERROR(_xll.qlIndexFixing(ONIndex1M,I2912,TRUE,_xll.ohTrigger(RecalcTrigger,Trigger1M)),NA())</f>
        <v>7.0676384567214257E-3</v>
      </c>
      <c r="O2912" s="44">
        <f>IFERROR(_xll.qlIndexFixing(ONIndex3M,I2912,TRUE,_xll.ohTrigger(RecalcTrigger,Trigger3M)),NA())</f>
        <v>7.3260599800217818E-3</v>
      </c>
      <c r="P2912" s="44">
        <f>IFERROR(_xll.qlIndexFixing(ONIndex6M,I2912,TRUE,_xll.ohTrigger(RecalcTrigger,Trigger6M)),NA())</f>
        <v>7.256185028996498E-3</v>
      </c>
      <c r="Q2912" s="183">
        <f>IFERROR(_xll.qlIndexFixing(ONIndex1Y,I2912,TRUE,_xll.ohTrigger(RecalcTrigger,Trigger1Y)),NA())</f>
        <v>7.6510159283715851E-3</v>
      </c>
    </row>
    <row r="2913" spans="2:17" x14ac:dyDescent="0.2">
      <c r="B2913" s="39" t="s">
        <v>42</v>
      </c>
      <c r="D2913" s="42">
        <f>_xll.qlCalendarAdvance(Calendar,$D2912,B2913,"f",FALSE)</f>
        <v>60024</v>
      </c>
      <c r="E2913" s="177">
        <f>_xll.qlInterestRateIndexValueDate(IndexON,D2913)</f>
        <v>60024</v>
      </c>
      <c r="F2913" s="193">
        <f>IFERROR(_xll.qlIndexFixing(IndexON,D2913,TRUE,_xll.ohTrigger(RecalcTrigger,TriggerON)),NA())</f>
        <v>7.1376684403468005E-3</v>
      </c>
      <c r="H2913" s="42">
        <f>_xll.qlCalendarAdvance(Calendar,$H2912,B2913,"f",FALSE)</f>
        <v>60024</v>
      </c>
      <c r="I2913" s="177">
        <f>_xll.qlInterestRateIndexValueDate(Index1M,$H2913)</f>
        <v>60028</v>
      </c>
      <c r="J2913" s="182">
        <f>IFERROR(_xll.qlIndexFixing(Index1M,$H2913,TRUE,_xll.ohTrigger(RecalcTrigger,Trigger1M)),NA())</f>
        <v>7.0789326512326629E-3</v>
      </c>
      <c r="K2913" s="44">
        <f>IFERROR(_xll.qlIndexFixing(Index3M,H2913,TRUE,_xll.ohTrigger(RecalcTrigger,Trigger3M)),NA())</f>
        <v>7.3556363572916932E-3</v>
      </c>
      <c r="L2913" s="44">
        <f>IFERROR(_xll.qlIndexFixing(Index6M,$H2913,TRUE,_xll.ohTrigger(RecalcTrigger,Trigger6M)),NA())</f>
        <v>7.3522101857595576E-3</v>
      </c>
      <c r="M2913" s="183">
        <f>IFERROR(_xll.qlIndexFixing(Index1Y,$H2913,TRUE,_xll.ohTrigger(RecalcTrigger,Trigger1Y)),NA())</f>
        <v>7.7821570718378027E-3</v>
      </c>
      <c r="N2913" s="182">
        <f>IFERROR(_xll.qlIndexFixing(ONIndex1M,I2913,TRUE,_xll.ohTrigger(RecalcTrigger,Trigger1M)),NA())</f>
        <v>7.0709065031149265E-3</v>
      </c>
      <c r="O2913" s="44">
        <f>IFERROR(_xll.qlIndexFixing(ONIndex3M,I2913,TRUE,_xll.ohTrigger(RecalcTrigger,Trigger3M)),NA())</f>
        <v>7.3291556050580908E-3</v>
      </c>
      <c r="P2913" s="44">
        <f>IFERROR(_xll.qlIndexFixing(ONIndex6M,I2913,TRUE,_xll.ohTrigger(RecalcTrigger,Trigger6M)),NA())</f>
        <v>7.2618514008482293E-3</v>
      </c>
      <c r="Q2913" s="183">
        <f>IFERROR(_xll.qlIndexFixing(ONIndex1Y,I2913,TRUE,_xll.ohTrigger(RecalcTrigger,Trigger1Y)),NA())</f>
        <v>7.6541892859882665E-3</v>
      </c>
    </row>
    <row r="2914" spans="2:17" x14ac:dyDescent="0.2">
      <c r="B2914" s="39" t="s">
        <v>42</v>
      </c>
      <c r="D2914" s="42">
        <f>_xll.qlCalendarAdvance(Calendar,$D2913,B2914,"f",FALSE)</f>
        <v>60031</v>
      </c>
      <c r="E2914" s="177">
        <f>_xll.qlInterestRateIndexValueDate(IndexON,D2914)</f>
        <v>60031</v>
      </c>
      <c r="F2914" s="193">
        <f>IFERROR(_xll.qlIndexFixing(IndexON,D2914,TRUE,_xll.ohTrigger(RecalcTrigger,TriggerON)),NA())</f>
        <v>7.1409078239348389E-3</v>
      </c>
      <c r="H2914" s="42">
        <f>_xll.qlCalendarAdvance(Calendar,$H2913,B2914,"f",FALSE)</f>
        <v>60031</v>
      </c>
      <c r="I2914" s="177">
        <f>_xll.qlInterestRateIndexValueDate(Index1M,$H2914)</f>
        <v>60035</v>
      </c>
      <c r="J2914" s="182">
        <f>IFERROR(_xll.qlIndexFixing(Index1M,$H2914,TRUE,_xll.ohTrigger(RecalcTrigger,Trigger1M)),NA())</f>
        <v>7.0821756519573991E-3</v>
      </c>
      <c r="K2914" s="44">
        <f>IFERROR(_xll.qlIndexFixing(Index3M,H2914,TRUE,_xll.ohTrigger(RecalcTrigger,Trigger3M)),NA())</f>
        <v>7.3589088809698239E-3</v>
      </c>
      <c r="L2914" s="44">
        <f>IFERROR(_xll.qlIndexFixing(Index6M,$H2914,TRUE,_xll.ohTrigger(RecalcTrigger,Trigger6M)),NA())</f>
        <v>7.3585548620300088E-3</v>
      </c>
      <c r="M2914" s="183">
        <f>IFERROR(_xll.qlIndexFixing(Index1Y,$H2914,TRUE,_xll.ohTrigger(RecalcTrigger,Trigger1Y)),NA())</f>
        <v>7.7863679464540304E-3</v>
      </c>
      <c r="N2914" s="182">
        <f>IFERROR(_xll.qlIndexFixing(ONIndex1M,I2914,TRUE,_xll.ohTrigger(RecalcTrigger,Trigger1M)),NA())</f>
        <v>7.0740665925050905E-3</v>
      </c>
      <c r="O2914" s="44">
        <f>IFERROR(_xll.qlIndexFixing(ONIndex3M,I2914,TRUE,_xll.ohTrigger(RecalcTrigger,Trigger3M)),NA())</f>
        <v>7.3321582224927795E-3</v>
      </c>
      <c r="P2914" s="44">
        <f>IFERROR(_xll.qlIndexFixing(ONIndex6M,I2914,TRUE,_xll.ohTrigger(RecalcTrigger,Trigger6M)),NA())</f>
        <v>7.2672798479800349E-3</v>
      </c>
      <c r="Q2914" s="183">
        <f>IFERROR(_xll.qlIndexFixing(ONIndex1Y,I2914,TRUE,_xll.ohTrigger(RecalcTrigger,Trigger1Y)),NA())</f>
        <v>7.6572702540289583E-3</v>
      </c>
    </row>
    <row r="2915" spans="2:17" x14ac:dyDescent="0.2">
      <c r="B2915" s="39" t="s">
        <v>42</v>
      </c>
      <c r="D2915" s="42">
        <f>_xll.qlCalendarAdvance(Calendar,$D2914,B2915,"f",FALSE)</f>
        <v>60038</v>
      </c>
      <c r="E2915" s="177">
        <f>_xll.qlInterestRateIndexValueDate(IndexON,D2915)</f>
        <v>60038</v>
      </c>
      <c r="F2915" s="193">
        <f>IFERROR(_xll.qlIndexFixing(IndexON,D2915,TRUE,_xll.ohTrigger(RecalcTrigger,TriggerON)),NA())</f>
        <v>7.1441902870361673E-3</v>
      </c>
      <c r="H2915" s="42">
        <f>_xll.qlCalendarAdvance(Calendar,$H2914,B2915,"f",FALSE)</f>
        <v>60038</v>
      </c>
      <c r="I2915" s="177">
        <f>_xll.qlInterestRateIndexValueDate(Index1M,$H2915)</f>
        <v>60042</v>
      </c>
      <c r="J2915" s="182">
        <f>IFERROR(_xll.qlIndexFixing(Index1M,$H2915,TRUE,_xll.ohTrigger(RecalcTrigger,Trigger1M)),NA())</f>
        <v>7.0854623517110464E-3</v>
      </c>
      <c r="K2915" s="44">
        <f>IFERROR(_xll.qlIndexFixing(Index3M,H2915,TRUE,_xll.ohTrigger(RecalcTrigger,Trigger3M)),NA())</f>
        <v>7.3622240791153927E-3</v>
      </c>
      <c r="L2915" s="44">
        <f>IFERROR(_xll.qlIndexFixing(Index6M,$H2915,TRUE,_xll.ohTrigger(RecalcTrigger,Trigger6M)),NA())</f>
        <v>7.3649700673017945E-3</v>
      </c>
      <c r="M2915" s="183">
        <f>IFERROR(_xll.qlIndexFixing(Index1Y,$H2915,TRUE,_xll.ohTrigger(RecalcTrigger,Trigger1Y)),NA())</f>
        <v>7.7906223258715542E-3</v>
      </c>
      <c r="N2915" s="182">
        <f>IFERROR(_xll.qlIndexFixing(ONIndex1M,I2915,TRUE,_xll.ohTrigger(RecalcTrigger,Trigger1M)),NA())</f>
        <v>7.0772702461674442E-3</v>
      </c>
      <c r="O2915" s="44">
        <f>IFERROR(_xll.qlIndexFixing(ONIndex3M,I2915,TRUE,_xll.ohTrigger(RecalcTrigger,Trigger3M)),NA())</f>
        <v>7.3352030852547045E-3</v>
      </c>
      <c r="P2915" s="44">
        <f>IFERROR(_xll.qlIndexFixing(ONIndex6M,I2915,TRUE,_xll.ohTrigger(RecalcTrigger,Trigger6M)),NA())</f>
        <v>7.2727773457970102E-3</v>
      </c>
      <c r="Q2915" s="183">
        <f>IFERROR(_xll.qlIndexFixing(ONIndex1Y,I2915,TRUE,_xll.ohTrigger(RecalcTrigger,Trigger1Y)),NA())</f>
        <v>7.6603929755503231E-3</v>
      </c>
    </row>
    <row r="2916" spans="2:17" x14ac:dyDescent="0.2">
      <c r="B2916" s="39" t="s">
        <v>42</v>
      </c>
      <c r="D2916" s="42">
        <f>_xll.qlCalendarAdvance(Calendar,$D2915,B2916,"f",FALSE)</f>
        <v>60045</v>
      </c>
      <c r="E2916" s="177">
        <f>_xll.qlInterestRateIndexValueDate(IndexON,D2916)</f>
        <v>60045</v>
      </c>
      <c r="F2916" s="193">
        <f>IFERROR(_xll.qlIndexFixing(IndexON,D2916,TRUE,_xll.ohTrigger(RecalcTrigger,TriggerON)),NA())</f>
        <v>7.1475158869116484E-3</v>
      </c>
      <c r="H2916" s="42">
        <f>_xll.qlCalendarAdvance(Calendar,$H2915,B2916,"f",FALSE)</f>
        <v>60045</v>
      </c>
      <c r="I2916" s="177">
        <f>_xll.qlInterestRateIndexValueDate(Index1M,$H2916)</f>
        <v>60049</v>
      </c>
      <c r="J2916" s="182">
        <f>IFERROR(_xll.qlIndexFixing(Index1M,$H2916,TRUE,_xll.ohTrigger(RecalcTrigger,Trigger1M)),NA())</f>
        <v>7.0887928087102637E-3</v>
      </c>
      <c r="K2916" s="44">
        <f>IFERROR(_xll.qlIndexFixing(Index3M,H2916,TRUE,_xll.ohTrigger(RecalcTrigger,Trigger3M)),NA())</f>
        <v>7.3655820078148398E-3</v>
      </c>
      <c r="L2916" s="44">
        <f>IFERROR(_xll.qlIndexFixing(Index6M,$H2916,TRUE,_xll.ohTrigger(RecalcTrigger,Trigger6M)),NA())</f>
        <v>7.3714558960575986E-3</v>
      </c>
      <c r="M2916" s="183">
        <f>IFERROR(_xll.qlIndexFixing(Index1Y,$H2916,TRUE,_xll.ohTrigger(RecalcTrigger,Trigger1Y)),NA())</f>
        <v>7.7949202652692487E-3</v>
      </c>
      <c r="N2916" s="182">
        <f>IFERROR(_xll.qlIndexFixing(ONIndex1M,I2916,TRUE,_xll.ohTrigger(RecalcTrigger,Trigger1M)),NA())</f>
        <v>7.0805175223753736E-3</v>
      </c>
      <c r="O2916" s="44">
        <f>IFERROR(_xll.qlIndexFixing(ONIndex3M,I2916,TRUE,_xll.ohTrigger(RecalcTrigger,Trigger3M)),NA())</f>
        <v>7.3382902491392343E-3</v>
      </c>
      <c r="P2916" s="44">
        <f>IFERROR(_xll.qlIndexFixing(ONIndex6M,I2916,TRUE,_xll.ohTrigger(RecalcTrigger,Trigger6M)),NA())</f>
        <v>7.2783439880641509E-3</v>
      </c>
      <c r="Q2916" s="183">
        <f>IFERROR(_xll.qlIndexFixing(ONIndex1Y,I2916,TRUE,_xll.ohTrigger(RecalcTrigger,Trigger1Y)),NA())</f>
        <v>7.6635575047490079E-3</v>
      </c>
    </row>
    <row r="2917" spans="2:17" x14ac:dyDescent="0.2">
      <c r="B2917" s="39" t="s">
        <v>42</v>
      </c>
      <c r="D2917" s="42">
        <f>_xll.qlCalendarAdvance(Calendar,$D2916,B2917,"f",FALSE)</f>
        <v>60052</v>
      </c>
      <c r="E2917" s="177">
        <f>_xll.qlInterestRateIndexValueDate(IndexON,D2917)</f>
        <v>60052</v>
      </c>
      <c r="F2917" s="193">
        <f>IFERROR(_xll.qlIndexFixing(IndexON,D2917,TRUE,_xll.ohTrigger(RecalcTrigger,TriggerON)),NA())</f>
        <v>7.1508846808487903E-3</v>
      </c>
      <c r="H2917" s="42">
        <f>_xll.qlCalendarAdvance(Calendar,$H2916,B2917,"f",FALSE)</f>
        <v>60052</v>
      </c>
      <c r="I2917" s="177">
        <f>_xll.qlInterestRateIndexValueDate(Index1M,$H2917)</f>
        <v>60056</v>
      </c>
      <c r="J2917" s="182">
        <f>IFERROR(_xll.qlIndexFixing(Index1M,$H2917,TRUE,_xll.ohTrigger(RecalcTrigger,Trigger1M)),NA())</f>
        <v>7.0918524919250103E-3</v>
      </c>
      <c r="K2917" s="44">
        <f>IFERROR(_xll.qlIndexFixing(Index3M,H2917,TRUE,_xll.ohTrigger(RecalcTrigger,Trigger3M)),NA())</f>
        <v>7.3689827231650309E-3</v>
      </c>
      <c r="L2917" s="44">
        <f>IFERROR(_xll.qlIndexFixing(Index6M,$H2917,TRUE,_xll.ohTrigger(RecalcTrigger,Trigger6M)),NA())</f>
        <v>7.377444182169221E-3</v>
      </c>
      <c r="M2917" s="183">
        <f>IFERROR(_xll.qlIndexFixing(Index1Y,$H2917,TRUE,_xll.ohTrigger(RecalcTrigger,Trigger1Y)),NA())</f>
        <v>7.7992618198319021E-3</v>
      </c>
      <c r="N2917" s="182">
        <f>IFERROR(_xll.qlIndexFixing(ONIndex1M,I2917,TRUE,_xll.ohTrigger(RecalcTrigger,Trigger1M)),NA())</f>
        <v>7.0838084793223288E-3</v>
      </c>
      <c r="O2917" s="44">
        <f>IFERROR(_xll.qlIndexFixing(ONIndex3M,I2917,TRUE,_xll.ohTrigger(RecalcTrigger,Trigger3M)),NA())</f>
        <v>7.3414197699417372E-3</v>
      </c>
      <c r="P2917" s="44">
        <f>IFERROR(_xll.qlIndexFixing(ONIndex6M,I2917,TRUE,_xll.ohTrigger(RecalcTrigger,Trigger6M)),NA())</f>
        <v>7.2839798679069645E-3</v>
      </c>
      <c r="Q2917" s="183">
        <f>IFERROR(_xll.qlIndexFixing(ONIndex1Y,I2917,TRUE,_xll.ohTrigger(RecalcTrigger,Trigger1Y)),NA())</f>
        <v>7.6667638959815321E-3</v>
      </c>
    </row>
    <row r="2918" spans="2:17" x14ac:dyDescent="0.2">
      <c r="B2918" s="39" t="s">
        <v>42</v>
      </c>
      <c r="D2918" s="42">
        <f>_xll.qlCalendarAdvance(Calendar,$D2917,B2918,"f",FALSE)</f>
        <v>60059</v>
      </c>
      <c r="E2918" s="177">
        <f>_xll.qlInterestRateIndexValueDate(IndexON,D2918)</f>
        <v>60059</v>
      </c>
      <c r="F2918" s="193">
        <f>IFERROR(_xll.qlIndexFixing(IndexON,D2918,TRUE,_xll.ohTrigger(RecalcTrigger,TriggerON)),NA())</f>
        <v>7.1542967260818102E-3</v>
      </c>
      <c r="H2918" s="42">
        <f>_xll.qlCalendarAdvance(Calendar,$H2917,B2918,"f",FALSE)</f>
        <v>60059</v>
      </c>
      <c r="I2918" s="177">
        <f>_xll.qlInterestRateIndexValueDate(Index1M,$H2918)</f>
        <v>60063</v>
      </c>
      <c r="J2918" s="182">
        <f>IFERROR(_xll.qlIndexFixing(Index1M,$H2918,TRUE,_xll.ohTrigger(RecalcTrigger,Trigger1M)),NA())</f>
        <v>7.0952674320317044E-3</v>
      </c>
      <c r="K2918" s="44">
        <f>IFERROR(_xll.qlIndexFixing(Index3M,H2918,TRUE,_xll.ohTrigger(RecalcTrigger,Trigger3M)),NA())</f>
        <v>7.3724262812576184E-3</v>
      </c>
      <c r="L2918" s="44">
        <f>IFERROR(_xll.qlIndexFixing(Index6M,$H2918,TRUE,_xll.ohTrigger(RecalcTrigger,Trigger6M)),NA())</f>
        <v>7.3840663153537612E-3</v>
      </c>
      <c r="M2918" s="183">
        <f>IFERROR(_xll.qlIndexFixing(Index1Y,$H2918,TRUE,_xll.ohTrigger(RecalcTrigger,Trigger1Y)),NA())</f>
        <v>7.8036470447519681E-3</v>
      </c>
      <c r="N2918" s="182">
        <f>IFERROR(_xll.qlIndexFixing(ONIndex1M,I2918,TRUE,_xll.ohTrigger(RecalcTrigger,Trigger1M)),NA())</f>
        <v>7.0871431750418878E-3</v>
      </c>
      <c r="O2918" s="44">
        <f>IFERROR(_xll.qlIndexFixing(ONIndex3M,I2918,TRUE,_xll.ohTrigger(RecalcTrigger,Trigger3M)),NA())</f>
        <v>7.3445917036174535E-3</v>
      </c>
      <c r="P2918" s="44">
        <f>IFERROR(_xll.qlIndexFixing(ONIndex6M,I2918,TRUE,_xll.ohTrigger(RecalcTrigger,Trigger6M)),NA())</f>
        <v>7.2896850790904466E-3</v>
      </c>
      <c r="Q2918" s="183">
        <f>IFERROR(_xll.qlIndexFixing(ONIndex1Y,I2918,TRUE,_xll.ohTrigger(RecalcTrigger,Trigger1Y)),NA())</f>
        <v>7.6700122034445428E-3</v>
      </c>
    </row>
    <row r="2919" spans="2:17" x14ac:dyDescent="0.2">
      <c r="B2919" s="39" t="s">
        <v>42</v>
      </c>
      <c r="D2919" s="42">
        <f>_xll.qlCalendarAdvance(Calendar,$D2918,B2919,"f",FALSE)</f>
        <v>60066</v>
      </c>
      <c r="E2919" s="177">
        <f>_xll.qlInterestRateIndexValueDate(IndexON,D2919)</f>
        <v>60066</v>
      </c>
      <c r="F2919" s="193">
        <f>IFERROR(_xll.qlIndexFixing(IndexON,D2919,TRUE,_xll.ohTrigger(RecalcTrigger,TriggerON)),NA())</f>
        <v>7.1577520799781524E-3</v>
      </c>
      <c r="H2919" s="42">
        <f>_xll.qlCalendarAdvance(Calendar,$H2918,B2919,"f",FALSE)</f>
        <v>60066</v>
      </c>
      <c r="I2919" s="177">
        <f>_xll.qlInterestRateIndexValueDate(Index1M,$H2919)</f>
        <v>60070</v>
      </c>
      <c r="J2919" s="182">
        <f>IFERROR(_xll.qlIndexFixing(Index1M,$H2919,TRUE,_xll.ohTrigger(RecalcTrigger,Trigger1M)),NA())</f>
        <v>7.0987262989952171E-3</v>
      </c>
      <c r="K2919" s="44">
        <f>IFERROR(_xll.qlIndexFixing(Index3M,H2919,TRUE,_xll.ohTrigger(RecalcTrigger,Trigger3M)),NA())</f>
        <v>7.375912738192077E-3</v>
      </c>
      <c r="L2919" s="44">
        <f>IFERROR(_xll.qlIndexFixing(Index6M,$H2919,TRUE,_xll.ohTrigger(RecalcTrigger,Trigger6M)),NA())</f>
        <v>7.3907593472031649E-3</v>
      </c>
      <c r="M2919" s="183">
        <f>IFERROR(_xll.qlIndexFixing(Index1Y,$H2919,TRUE,_xll.ohTrigger(RecalcTrigger,Trigger1Y)),NA())</f>
        <v>7.8080759952275942E-3</v>
      </c>
      <c r="N2919" s="182">
        <f>IFERROR(_xll.qlIndexFixing(ONIndex1M,I2919,TRUE,_xll.ohTrigger(RecalcTrigger,Trigger1M)),NA())</f>
        <v>7.0905216678074368E-3</v>
      </c>
      <c r="O2919" s="44">
        <f>IFERROR(_xll.qlIndexFixing(ONIndex3M,I2919,TRUE,_xll.ohTrigger(RecalcTrigger,Trigger3M)),NA())</f>
        <v>7.3478061060416877E-3</v>
      </c>
      <c r="P2919" s="44">
        <f>IFERROR(_xll.qlIndexFixing(ONIndex6M,I2919,TRUE,_xll.ohTrigger(RecalcTrigger,Trigger6M)),NA())</f>
        <v>7.2954597148200406E-3</v>
      </c>
      <c r="Q2919" s="183">
        <f>IFERROR(_xll.qlIndexFixing(ONIndex1Y,I2919,TRUE,_xll.ohTrigger(RecalcTrigger,Trigger1Y)),NA())</f>
        <v>7.6733024811748152E-3</v>
      </c>
    </row>
    <row r="2920" spans="2:17" x14ac:dyDescent="0.2">
      <c r="B2920" s="39" t="s">
        <v>42</v>
      </c>
      <c r="D2920" s="42">
        <f>_xll.qlCalendarAdvance(Calendar,$D2919,B2920,"f",FALSE)</f>
        <v>60073</v>
      </c>
      <c r="E2920" s="177">
        <f>_xll.qlInterestRateIndexValueDate(IndexON,D2920)</f>
        <v>60073</v>
      </c>
      <c r="F2920" s="193">
        <f>IFERROR(_xll.qlIndexFixing(IndexON,D2920,TRUE,_xll.ohTrigger(RecalcTrigger,TriggerON)),NA())</f>
        <v>7.1612507998519703E-3</v>
      </c>
      <c r="H2920" s="42">
        <f>_xll.qlCalendarAdvance(Calendar,$H2919,B2920,"f",FALSE)</f>
        <v>60073</v>
      </c>
      <c r="I2920" s="177">
        <f>_xll.qlInterestRateIndexValueDate(Index1M,$H2920)</f>
        <v>60077</v>
      </c>
      <c r="J2920" s="182">
        <f>IFERROR(_xll.qlIndexFixing(Index1M,$H2920,TRUE,_xll.ohTrigger(RecalcTrigger,Trigger1M)),NA())</f>
        <v>7.1022291510329794E-3</v>
      </c>
      <c r="K2920" s="44">
        <f>IFERROR(_xll.qlIndexFixing(Index3M,H2920,TRUE,_xll.ohTrigger(RecalcTrigger,Trigger3M)),NA())</f>
        <v>7.3794421500617963E-3</v>
      </c>
      <c r="L2920" s="44">
        <f>IFERROR(_xll.qlIndexFixing(Index6M,$H2920,TRUE,_xll.ohTrigger(RecalcTrigger,Trigger6M)),NA())</f>
        <v>7.3975233722284959E-3</v>
      </c>
      <c r="M2920" s="183">
        <f>IFERROR(_xll.qlIndexFixing(Index1Y,$H2920,TRUE,_xll.ohTrigger(RecalcTrigger,Trigger1Y)),NA())</f>
        <v>7.8125487264648109E-3</v>
      </c>
      <c r="N2920" s="182">
        <f>IFERROR(_xll.qlIndexFixing(ONIndex1M,I2920,TRUE,_xll.ohTrigger(RecalcTrigger,Trigger1M)),NA())</f>
        <v>7.0939440155726174E-3</v>
      </c>
      <c r="O2920" s="44">
        <f>IFERROR(_xll.qlIndexFixing(ONIndex3M,I2920,TRUE,_xll.ohTrigger(RecalcTrigger,Trigger3M)),NA())</f>
        <v>7.3510630331696802E-3</v>
      </c>
      <c r="P2920" s="44">
        <f>IFERROR(_xll.qlIndexFixing(ONIndex6M,I2920,TRUE,_xll.ohTrigger(RecalcTrigger,Trigger6M)),NA())</f>
        <v>7.3013038686209342E-3</v>
      </c>
      <c r="Q2920" s="183">
        <f>IFERROR(_xll.qlIndexFixing(ONIndex1Y,I2920,TRUE,_xll.ohTrigger(RecalcTrigger,Trigger1Y)),NA())</f>
        <v>7.6766347834489324E-3</v>
      </c>
    </row>
    <row r="2921" spans="2:17" x14ac:dyDescent="0.2">
      <c r="B2921" s="39" t="s">
        <v>42</v>
      </c>
      <c r="D2921" s="42">
        <f>_xll.qlCalendarAdvance(Calendar,$D2920,B2921,"f",FALSE)</f>
        <v>60080</v>
      </c>
      <c r="E2921" s="177">
        <f>_xll.qlInterestRateIndexValueDate(IndexON,D2921)</f>
        <v>60080</v>
      </c>
      <c r="F2921" s="193">
        <f>IFERROR(_xll.qlIndexFixing(IndexON,D2921,TRUE,_xll.ohTrigger(RecalcTrigger,TriggerON)),NA())</f>
        <v>7.1647929429641266E-3</v>
      </c>
      <c r="H2921" s="42">
        <f>_xll.qlCalendarAdvance(Calendar,$H2920,B2921,"f",FALSE)</f>
        <v>60080</v>
      </c>
      <c r="I2921" s="177">
        <f>_xll.qlInterestRateIndexValueDate(Index1M,$H2921)</f>
        <v>60084</v>
      </c>
      <c r="J2921" s="182">
        <f>IFERROR(_xll.qlIndexFixing(Index1M,$H2921,TRUE,_xll.ohTrigger(RecalcTrigger,Trigger1M)),NA())</f>
        <v>7.1061034901972213E-3</v>
      </c>
      <c r="K2921" s="44">
        <f>IFERROR(_xll.qlIndexFixing(Index3M,H2921,TRUE,_xll.ohTrigger(RecalcTrigger,Trigger3M)),NA())</f>
        <v>7.3830145729679867E-3</v>
      </c>
      <c r="L2921" s="44">
        <f>IFERROR(_xll.qlIndexFixing(Index6M,$H2921,TRUE,_xll.ohTrigger(RecalcTrigger,Trigger6M)),NA())</f>
        <v>7.4055374249696725E-3</v>
      </c>
      <c r="M2921" s="183">
        <f>IFERROR(_xll.qlIndexFixing(Index1Y,$H2921,TRUE,_xll.ohTrigger(RecalcTrigger,Trigger1Y)),NA())</f>
        <v>7.8170652936755645E-3</v>
      </c>
      <c r="N2921" s="182">
        <f>IFERROR(_xll.qlIndexFixing(ONIndex1M,I2921,TRUE,_xll.ohTrigger(RecalcTrigger,Trigger1M)),NA())</f>
        <v>7.0974102766907521E-3</v>
      </c>
      <c r="O2921" s="44">
        <f>IFERROR(_xll.qlIndexFixing(ONIndex3M,I2921,TRUE,_xll.ohTrigger(RecalcTrigger,Trigger3M)),NA())</f>
        <v>7.3543625408767355E-3</v>
      </c>
      <c r="P2921" s="44">
        <f>IFERROR(_xll.qlIndexFixing(ONIndex6M,I2921,TRUE,_xll.ohTrigger(RecalcTrigger,Trigger6M)),NA())</f>
        <v>7.3072176339383788E-3</v>
      </c>
      <c r="Q2921" s="183">
        <f>IFERROR(_xll.qlIndexFixing(ONIndex1Y,I2921,TRUE,_xll.ohTrigger(RecalcTrigger,Trigger1Y)),NA())</f>
        <v>7.6800091643836055E-3</v>
      </c>
    </row>
    <row r="2922" spans="2:17" x14ac:dyDescent="0.2">
      <c r="B2922" s="39" t="s">
        <v>42</v>
      </c>
      <c r="D2922" s="42">
        <f>_xll.qlCalendarAdvance(Calendar,$D2921,B2922,"f",FALSE)</f>
        <v>60087</v>
      </c>
      <c r="E2922" s="177">
        <f>_xll.qlInterestRateIndexValueDate(IndexON,D2922)</f>
        <v>60087</v>
      </c>
      <c r="F2922" s="193">
        <f>IFERROR(_xll.qlIndexFixing(IndexON,D2922,TRUE,_xll.ohTrigger(RecalcTrigger,TriggerON)),NA())</f>
        <v>7.1683785666021294E-3</v>
      </c>
      <c r="H2922" s="42">
        <f>_xll.qlCalendarAdvance(Calendar,$H2921,B2922,"f",FALSE)</f>
        <v>60087</v>
      </c>
      <c r="I2922" s="177">
        <f>_xll.qlInterestRateIndexValueDate(Index1M,$H2922)</f>
        <v>60091</v>
      </c>
      <c r="J2922" s="182">
        <f>IFERROR(_xll.qlIndexFixing(Index1M,$H2922,TRUE,_xll.ohTrigger(RecalcTrigger,Trigger1M)),NA())</f>
        <v>7.1096977133537406E-3</v>
      </c>
      <c r="K2922" s="44">
        <f>IFERROR(_xll.qlIndexFixing(Index3M,H2922,TRUE,_xll.ohTrigger(RecalcTrigger,Trigger3M)),NA())</f>
        <v>7.3866300630118596E-3</v>
      </c>
      <c r="L2922" s="44">
        <f>IFERROR(_xll.qlIndexFixing(Index6M,$H2922,TRUE,_xll.ohTrigger(RecalcTrigger,Trigger6M)),NA())</f>
        <v>7.4118592540029921E-3</v>
      </c>
      <c r="M2922" s="183">
        <f>IFERROR(_xll.qlIndexFixing(Index1Y,$H2922,TRUE,_xll.ohTrigger(RecalcTrigger,Trigger1Y)),NA())</f>
        <v>7.8216257520790262E-3</v>
      </c>
      <c r="N2922" s="182">
        <f>IFERROR(_xll.qlIndexFixing(ONIndex1M,I2922,TRUE,_xll.ohTrigger(RecalcTrigger,Trigger1M)),NA())</f>
        <v>7.1009205091954186E-3</v>
      </c>
      <c r="O2922" s="44">
        <f>IFERROR(_xll.qlIndexFixing(ONIndex3M,I2922,TRUE,_xll.ohTrigger(RecalcTrigger,Trigger3M)),NA())</f>
        <v>7.3577046848782857E-3</v>
      </c>
      <c r="P2922" s="44">
        <f>IFERROR(_xll.qlIndexFixing(ONIndex6M,I2922,TRUE,_xll.ohTrigger(RecalcTrigger,Trigger6M)),NA())</f>
        <v>7.313201104297562E-3</v>
      </c>
      <c r="Q2922" s="183">
        <f>IFERROR(_xll.qlIndexFixing(ONIndex1Y,I2922,TRUE,_xll.ohTrigger(RecalcTrigger,Trigger1Y)),NA())</f>
        <v>7.6834256783353538E-3</v>
      </c>
    </row>
    <row r="2923" spans="2:17" x14ac:dyDescent="0.2">
      <c r="B2923" s="39" t="s">
        <v>42</v>
      </c>
      <c r="D2923" s="42">
        <f>_xll.qlCalendarAdvance(Calendar,$D2922,B2923,"f",FALSE)</f>
        <v>60094</v>
      </c>
      <c r="E2923" s="177">
        <f>_xll.qlInterestRateIndexValueDate(IndexON,D2923)</f>
        <v>60094</v>
      </c>
      <c r="F2923" s="193">
        <f>IFERROR(_xll.qlIndexFixing(IndexON,D2923,TRUE,_xll.ohTrigger(RecalcTrigger,TriggerON)),NA())</f>
        <v>7.1720077280268413E-3</v>
      </c>
      <c r="H2923" s="42">
        <f>_xll.qlCalendarAdvance(Calendar,$H2922,B2923,"f",FALSE)</f>
        <v>60094</v>
      </c>
      <c r="I2923" s="177">
        <f>_xll.qlInterestRateIndexValueDate(Index1M,$H2923)</f>
        <v>60098</v>
      </c>
      <c r="J2923" s="182">
        <f>IFERROR(_xll.qlIndexFixing(Index1M,$H2923,TRUE,_xll.ohTrigger(RecalcTrigger,Trigger1M)),NA())</f>
        <v>7.1133361013136871E-3</v>
      </c>
      <c r="K2923" s="44">
        <f>IFERROR(_xll.qlIndexFixing(Index3M,H2923,TRUE,_xll.ohTrigger(RecalcTrigger,Trigger3M)),NA())</f>
        <v>7.3902886762963636E-3</v>
      </c>
      <c r="L2923" s="44">
        <f>IFERROR(_xll.qlIndexFixing(Index6M,$H2923,TRUE,_xll.ohTrigger(RecalcTrigger,Trigger6M)),NA())</f>
        <v>7.418842093455307E-3</v>
      </c>
      <c r="M2923" s="183">
        <f>IFERROR(_xll.qlIndexFixing(Index1Y,$H2923,TRUE,_xll.ohTrigger(RecalcTrigger,Trigger1Y)),NA())</f>
        <v>7.8262301569009367E-3</v>
      </c>
      <c r="N2923" s="182">
        <f>IFERROR(_xll.qlIndexFixing(ONIndex1M,I2923,TRUE,_xll.ohTrigger(RecalcTrigger,Trigger1M)),NA())</f>
        <v>7.1044747712800671E-3</v>
      </c>
      <c r="O2923" s="44">
        <f>IFERROR(_xll.qlIndexFixing(ONIndex3M,I2923,TRUE,_xll.ohTrigger(RecalcTrigger,Trigger3M)),NA())</f>
        <v>7.3610895212095073E-3</v>
      </c>
      <c r="P2923" s="44">
        <f>IFERROR(_xll.qlIndexFixing(ONIndex6M,I2923,TRUE,_xll.ohTrigger(RecalcTrigger,Trigger6M)),NA())</f>
        <v>7.3192543730637993E-3</v>
      </c>
      <c r="Q2923" s="183">
        <f>IFERROR(_xll.qlIndexFixing(ONIndex1Y,I2923,TRUE,_xll.ohTrigger(RecalcTrigger,Trigger1Y)),NA())</f>
        <v>7.6868843793409525E-3</v>
      </c>
    </row>
    <row r="2924" spans="2:17" x14ac:dyDescent="0.2">
      <c r="B2924" s="39" t="s">
        <v>42</v>
      </c>
      <c r="D2924" s="42">
        <f>_xll.qlCalendarAdvance(Calendar,$D2923,B2924,"f",FALSE)</f>
        <v>60101</v>
      </c>
      <c r="E2924" s="177">
        <f>_xll.qlInterestRateIndexValueDate(IndexON,D2924)</f>
        <v>60101</v>
      </c>
      <c r="F2924" s="193">
        <f>IFERROR(_xll.qlIndexFixing(IndexON,D2924,TRUE,_xll.ohTrigger(RecalcTrigger,TriggerON)),NA())</f>
        <v>7.1756804845790612E-3</v>
      </c>
      <c r="H2924" s="42">
        <f>_xll.qlCalendarAdvance(Calendar,$H2923,B2924,"f",FALSE)</f>
        <v>60101</v>
      </c>
      <c r="I2924" s="177">
        <f>_xll.qlInterestRateIndexValueDate(Index1M,$H2924)</f>
        <v>60105</v>
      </c>
      <c r="J2924" s="182">
        <f>IFERROR(_xll.qlIndexFixing(Index1M,$H2924,TRUE,_xll.ohTrigger(RecalcTrigger,Trigger1M)),NA())</f>
        <v>7.1170187123091901E-3</v>
      </c>
      <c r="K2924" s="44">
        <f>IFERROR(_xll.qlIndexFixing(Index3M,H2924,TRUE,_xll.ohTrigger(RecalcTrigger,Trigger3M)),NA())</f>
        <v>7.3939904689235766E-3</v>
      </c>
      <c r="L2924" s="44">
        <f>IFERROR(_xll.qlIndexFixing(Index6M,$H2924,TRUE,_xll.ohTrigger(RecalcTrigger,Trigger6M)),NA())</f>
        <v>7.425896312586746E-3</v>
      </c>
      <c r="M2924" s="183">
        <f>IFERROR(_xll.qlIndexFixing(Index1Y,$H2924,TRUE,_xll.ohTrigger(RecalcTrigger,Trigger1Y)),NA())</f>
        <v>7.8308785633733891E-3</v>
      </c>
      <c r="N2924" s="182">
        <f>IFERROR(_xll.qlIndexFixing(ONIndex1M,I2924,TRUE,_xll.ohTrigger(RecalcTrigger,Trigger1M)),NA())</f>
        <v>7.1080731211381476E-3</v>
      </c>
      <c r="O2924" s="44">
        <f>IFERROR(_xll.qlIndexFixing(ONIndex3M,I2924,TRUE,_xll.ohTrigger(RecalcTrigger,Trigger3M)),NA())</f>
        <v>7.3645171056657688E-3</v>
      </c>
      <c r="P2924" s="44">
        <f>IFERROR(_xll.qlIndexFixing(ONIndex6M,I2924,TRUE,_xll.ohTrigger(RecalcTrigger,Trigger6M)),NA())</f>
        <v>7.3253775336823423E-3</v>
      </c>
      <c r="Q2924" s="183">
        <f>IFERROR(_xll.qlIndexFixing(ONIndex1Y,I2924,TRUE,_xll.ohTrigger(RecalcTrigger,Trigger1Y)),NA())</f>
        <v>7.6903853218368567E-3</v>
      </c>
    </row>
    <row r="2925" spans="2:17" x14ac:dyDescent="0.2">
      <c r="B2925" s="39" t="s">
        <v>42</v>
      </c>
      <c r="D2925" s="42">
        <f>_xll.qlCalendarAdvance(Calendar,$D2924,B2925,"f",FALSE)</f>
        <v>60108</v>
      </c>
      <c r="E2925" s="177">
        <f>_xll.qlInterestRateIndexValueDate(IndexON,D2925)</f>
        <v>60108</v>
      </c>
      <c r="F2925" s="193">
        <f>IFERROR(_xll.qlIndexFixing(IndexON,D2925,TRUE,_xll.ohTrigger(RecalcTrigger,TriggerON)),NA())</f>
        <v>7.1793968935995878E-3</v>
      </c>
      <c r="H2925" s="42">
        <f>_xll.qlCalendarAdvance(Calendar,$H2924,B2925,"f",FALSE)</f>
        <v>60108</v>
      </c>
      <c r="I2925" s="177">
        <f>_xll.qlInterestRateIndexValueDate(Index1M,$H2925)</f>
        <v>60112</v>
      </c>
      <c r="J2925" s="182">
        <f>IFERROR(_xll.qlIndexFixing(Index1M,$H2925,TRUE,_xll.ohTrigger(RecalcTrigger,Trigger1M)),NA())</f>
        <v>7.120745604562064E-3</v>
      </c>
      <c r="K2925" s="44">
        <f>IFERROR(_xll.qlIndexFixing(Index3M,H2925,TRUE,_xll.ohTrigger(RecalcTrigger,Trigger3M)),NA())</f>
        <v>7.3977354969999246E-3</v>
      </c>
      <c r="L2925" s="44">
        <f>IFERROR(_xll.qlIndexFixing(Index6M,$H2925,TRUE,_xll.ohTrigger(RecalcTrigger,Trigger6M)),NA())</f>
        <v>7.4330220059620998E-3</v>
      </c>
      <c r="M2925" s="183">
        <f>IFERROR(_xll.qlIndexFixing(Index1Y,$H2925,TRUE,_xll.ohTrigger(RecalcTrigger,Trigger1Y)),NA())</f>
        <v>7.8355710267367998E-3</v>
      </c>
      <c r="N2925" s="182">
        <f>IFERROR(_xll.qlIndexFixing(ONIndex1M,I2925,TRUE,_xll.ohTrigger(RecalcTrigger,Trigger1M)),NA())</f>
        <v>7.111715616803238E-3</v>
      </c>
      <c r="O2925" s="44">
        <f>IFERROR(_xll.qlIndexFixing(ONIndex3M,I2925,TRUE,_xll.ohTrigger(RecalcTrigger,Trigger3M)),NA())</f>
        <v>7.3679874942822465E-3</v>
      </c>
      <c r="P2925" s="44">
        <f>IFERROR(_xll.qlIndexFixing(ONIndex6M,I2925,TRUE,_xll.ohTrigger(RecalcTrigger,Trigger6M)),NA())</f>
        <v>7.3315706795984426E-3</v>
      </c>
      <c r="Q2925" s="183">
        <f>IFERROR(_xll.qlIndexFixing(ONIndex1Y,I2925,TRUE,_xll.ohTrigger(RecalcTrigger,Trigger1Y)),NA())</f>
        <v>7.6939285596999696E-3</v>
      </c>
    </row>
    <row r="2926" spans="2:17" x14ac:dyDescent="0.2">
      <c r="B2926" s="39" t="s">
        <v>42</v>
      </c>
      <c r="D2926" s="42">
        <f>_xll.qlCalendarAdvance(Calendar,$D2925,B2926,"f",FALSE)</f>
        <v>60115</v>
      </c>
      <c r="E2926" s="177">
        <f>_xll.qlInterestRateIndexValueDate(IndexON,D2926)</f>
        <v>60115</v>
      </c>
      <c r="F2926" s="193">
        <f>IFERROR(_xll.qlIndexFixing(IndexON,D2926,TRUE,_xll.ohTrigger(RecalcTrigger,TriggerON)),NA())</f>
        <v>7.1831570122693478E-3</v>
      </c>
      <c r="H2926" s="42">
        <f>_xll.qlCalendarAdvance(Calendar,$H2925,B2926,"f",FALSE)</f>
        <v>60115</v>
      </c>
      <c r="I2926" s="177">
        <f>_xll.qlInterestRateIndexValueDate(Index1M,$H2926)</f>
        <v>60119</v>
      </c>
      <c r="J2926" s="182">
        <f>IFERROR(_xll.qlIndexFixing(Index1M,$H2926,TRUE,_xll.ohTrigger(RecalcTrigger,Trigger1M)),NA())</f>
        <v>7.1245168363018576E-3</v>
      </c>
      <c r="K2926" s="44">
        <f>IFERROR(_xll.qlIndexFixing(Index3M,H2926,TRUE,_xll.ohTrigger(RecalcTrigger,Trigger3M)),NA())</f>
        <v>7.4015238166335673E-3</v>
      </c>
      <c r="L2926" s="44">
        <f>IFERROR(_xll.qlIndexFixing(Index6M,$H2926,TRUE,_xll.ohTrigger(RecalcTrigger,Trigger6M)),NA())</f>
        <v>7.440219268156586E-3</v>
      </c>
      <c r="M2926" s="183">
        <f>IFERROR(_xll.qlIndexFixing(Index1Y,$H2926,TRUE,_xll.ohTrigger(RecalcTrigger,Trigger1Y)),NA())</f>
        <v>7.8403076022366194E-3</v>
      </c>
      <c r="N2926" s="182">
        <f>IFERROR(_xll.qlIndexFixing(ONIndex1M,I2926,TRUE,_xll.ohTrigger(RecalcTrigger,Trigger1M)),NA())</f>
        <v>7.1154023166286606E-3</v>
      </c>
      <c r="O2926" s="44">
        <f>IFERROR(_xll.qlIndexFixing(ONIndex3M,I2926,TRUE,_xll.ohTrigger(RecalcTrigger,Trigger3M)),NA())</f>
        <v>7.3715007427743728E-3</v>
      </c>
      <c r="P2926" s="44">
        <f>IFERROR(_xll.qlIndexFixing(ONIndex6M,I2926,TRUE,_xll.ohTrigger(RecalcTrigger,Trigger6M)),NA())</f>
        <v>7.3378339042573515E-3</v>
      </c>
      <c r="Q2926" s="183">
        <f>IFERROR(_xll.qlIndexFixing(ONIndex1Y,I2926,TRUE,_xll.ohTrigger(RecalcTrigger,Trigger1Y)),NA())</f>
        <v>7.6975141472868103E-3</v>
      </c>
    </row>
    <row r="2927" spans="2:17" x14ac:dyDescent="0.2">
      <c r="B2927" s="39" t="s">
        <v>42</v>
      </c>
      <c r="D2927" s="42">
        <f>_xll.qlCalendarAdvance(Calendar,$D2926,B2927,"f",FALSE)</f>
        <v>60122</v>
      </c>
      <c r="E2927" s="177">
        <f>_xll.qlInterestRateIndexValueDate(IndexON,D2927)</f>
        <v>60122</v>
      </c>
      <c r="F2927" s="193">
        <f>IFERROR(_xll.qlIndexFixing(IndexON,D2927,TRUE,_xll.ohTrigger(RecalcTrigger,TriggerON)),NA())</f>
        <v>7.1869608979557853E-3</v>
      </c>
      <c r="H2927" s="42">
        <f>_xll.qlCalendarAdvance(Calendar,$H2926,B2927,"f",FALSE)</f>
        <v>60122</v>
      </c>
      <c r="I2927" s="177">
        <f>_xll.qlInterestRateIndexValueDate(Index1M,$H2927)</f>
        <v>60126</v>
      </c>
      <c r="J2927" s="182">
        <f>IFERROR(_xll.qlIndexFixing(Index1M,$H2927,TRUE,_xll.ohTrigger(RecalcTrigger,Trigger1M)),NA())</f>
        <v>7.1283324657555438E-3</v>
      </c>
      <c r="K2927" s="44">
        <f>IFERROR(_xll.qlIndexFixing(Index3M,H2927,TRUE,_xll.ohTrigger(RecalcTrigger,Trigger3M)),NA())</f>
        <v>7.4053554839335362E-3</v>
      </c>
      <c r="L2927" s="44">
        <f>IFERROR(_xll.qlIndexFixing(Index6M,$H2927,TRUE,_xll.ohTrigger(RecalcTrigger,Trigger6M)),NA())</f>
        <v>7.4474881937519376E-3</v>
      </c>
      <c r="M2927" s="183">
        <f>IFERROR(_xll.qlIndexFixing(Index1Y,$H2927,TRUE,_xll.ohTrigger(RecalcTrigger,Trigger1Y)),NA())</f>
        <v>7.8450883451270607E-3</v>
      </c>
      <c r="N2927" s="182">
        <f>IFERROR(_xll.qlIndexFixing(ONIndex1M,I2927,TRUE,_xll.ohTrigger(RecalcTrigger,Trigger1M)),NA())</f>
        <v>7.1191332784081851E-3</v>
      </c>
      <c r="O2927" s="44">
        <f>IFERROR(_xll.qlIndexFixing(ONIndex3M,I2927,TRUE,_xll.ohTrigger(RecalcTrigger,Trigger3M)),NA())</f>
        <v>7.3750569070174521E-3</v>
      </c>
      <c r="P2927" s="44">
        <f>IFERROR(_xll.qlIndexFixing(ONIndex6M,I2927,TRUE,_xll.ohTrigger(RecalcTrigger,Trigger6M)),NA())</f>
        <v>7.3441673011842568E-3</v>
      </c>
      <c r="Q2927" s="183">
        <f>IFERROR(_xll.qlIndexFixing(ONIndex1Y,I2927,TRUE,_xll.ohTrigger(RecalcTrigger,Trigger1Y)),NA())</f>
        <v>7.701142138794026E-3</v>
      </c>
    </row>
    <row r="2928" spans="2:17" x14ac:dyDescent="0.2">
      <c r="B2928" s="39" t="s">
        <v>42</v>
      </c>
      <c r="D2928" s="42">
        <f>_xll.qlCalendarAdvance(Calendar,$D2927,B2928,"f",FALSE)</f>
        <v>60129</v>
      </c>
      <c r="E2928" s="177">
        <f>_xll.qlInterestRateIndexValueDate(IndexON,D2928)</f>
        <v>60129</v>
      </c>
      <c r="F2928" s="193">
        <f>IFERROR(_xll.qlIndexFixing(IndexON,D2928,TRUE,_xll.ohTrigger(RecalcTrigger,TriggerON)),NA())</f>
        <v>7.1908086079197631E-3</v>
      </c>
      <c r="H2928" s="42">
        <f>_xll.qlCalendarAdvance(Calendar,$H2927,B2928,"f",FALSE)</f>
        <v>60129</v>
      </c>
      <c r="I2928" s="177">
        <f>_xll.qlInterestRateIndexValueDate(Index1M,$H2928)</f>
        <v>60133</v>
      </c>
      <c r="J2928" s="182">
        <f>IFERROR(_xll.qlIndexFixing(Index1M,$H2928,TRUE,_xll.ohTrigger(RecalcTrigger,Trigger1M)),NA())</f>
        <v>7.1321925511475164E-3</v>
      </c>
      <c r="K2928" s="44">
        <f>IFERROR(_xll.qlIndexFixing(Index3M,H2928,TRUE,_xll.ohTrigger(RecalcTrigger,Trigger3M)),NA())</f>
        <v>7.4092305550079928E-3</v>
      </c>
      <c r="L2928" s="44">
        <f>IFERROR(_xll.qlIndexFixing(Index6M,$H2928,TRUE,_xll.ohTrigger(RecalcTrigger,Trigger6M)),NA())</f>
        <v>7.4548288773429216E-3</v>
      </c>
      <c r="M2928" s="183">
        <f>IFERROR(_xll.qlIndexFixing(Index1Y,$H2928,TRUE,_xll.ohTrigger(RecalcTrigger,Trigger1Y)),NA())</f>
        <v>7.8499133106680295E-3</v>
      </c>
      <c r="N2928" s="182">
        <f>IFERROR(_xll.qlIndexFixing(ONIndex1M,I2928,TRUE,_xll.ohTrigger(RecalcTrigger,Trigger1M)),NA())</f>
        <v>7.1229085606550058E-3</v>
      </c>
      <c r="O2928" s="44">
        <f>IFERROR(_xll.qlIndexFixing(ONIndex3M,I2928,TRUE,_xll.ohTrigger(RecalcTrigger,Trigger3M)),NA())</f>
        <v>7.3786560430466608E-3</v>
      </c>
      <c r="P2928" s="44">
        <f>IFERROR(_xll.qlIndexFixing(ONIndex6M,I2928,TRUE,_xll.ohTrigger(RecalcTrigger,Trigger6M)),NA())</f>
        <v>7.3505709638244099E-3</v>
      </c>
      <c r="Q2928" s="183">
        <f>IFERROR(_xll.qlIndexFixing(ONIndex1Y,I2928,TRUE,_xll.ohTrigger(RecalcTrigger,Trigger1Y)),NA())</f>
        <v>7.7048125883383278E-3</v>
      </c>
    </row>
    <row r="2929" spans="2:17" x14ac:dyDescent="0.2">
      <c r="B2929" s="39" t="s">
        <v>42</v>
      </c>
      <c r="D2929" s="42">
        <f>_xll.qlCalendarAdvance(Calendar,$D2928,B2929,"f",FALSE)</f>
        <v>60136</v>
      </c>
      <c r="E2929" s="177">
        <f>_xll.qlInterestRateIndexValueDate(IndexON,D2929)</f>
        <v>60136</v>
      </c>
      <c r="F2929" s="193">
        <f>IFERROR(_xll.qlIndexFixing(IndexON,D2929,TRUE,_xll.ohTrigger(RecalcTrigger,TriggerON)),NA())</f>
        <v>7.1947001994754345E-3</v>
      </c>
      <c r="H2929" s="42">
        <f>_xll.qlCalendarAdvance(Calendar,$H2928,B2929,"f",FALSE)</f>
        <v>60136</v>
      </c>
      <c r="I2929" s="177">
        <f>_xll.qlInterestRateIndexValueDate(Index1M,$H2929)</f>
        <v>60140</v>
      </c>
      <c r="J2929" s="182">
        <f>IFERROR(_xll.qlIndexFixing(Index1M,$H2929,TRUE,_xll.ohTrigger(RecalcTrigger,Trigger1M)),NA())</f>
        <v>7.1360971507047448E-3</v>
      </c>
      <c r="K2929" s="44">
        <f>IFERROR(_xll.qlIndexFixing(Index3M,H2929,TRUE,_xll.ohTrigger(RecalcTrigger,Trigger3M)),NA())</f>
        <v>7.4131490859720497E-3</v>
      </c>
      <c r="L2929" s="44">
        <f>IFERROR(_xll.qlIndexFixing(Index6M,$H2929,TRUE,_xll.ohTrigger(RecalcTrigger,Trigger6M)),NA())</f>
        <v>7.462241413529083E-3</v>
      </c>
      <c r="M2929" s="183">
        <f>IFERROR(_xll.qlIndexFixing(Index1Y,$H2929,TRUE,_xll.ohTrigger(RecalcTrigger,Trigger1Y)),NA())</f>
        <v>7.8547825541262217E-3</v>
      </c>
      <c r="N2929" s="182">
        <f>IFERROR(_xll.qlIndexFixing(ONIndex1M,I2929,TRUE,_xll.ohTrigger(RecalcTrigger,Trigger1M)),NA())</f>
        <v>7.1267282214027006E-3</v>
      </c>
      <c r="O2929" s="44">
        <f>IFERROR(_xll.qlIndexFixing(ONIndex3M,I2929,TRUE,_xll.ohTrigger(RecalcTrigger,Trigger3M)),NA())</f>
        <v>7.3822982064175591E-3</v>
      </c>
      <c r="P2929" s="44">
        <f>IFERROR(_xll.qlIndexFixing(ONIndex6M,I2929,TRUE,_xll.ohTrigger(RecalcTrigger,Trigger6M)),NA())</f>
        <v>7.3570449854631903E-3</v>
      </c>
      <c r="Q2929" s="183">
        <f>IFERROR(_xll.qlIndexFixing(ONIndex1Y,I2929,TRUE,_xll.ohTrigger(RecalcTrigger,Trigger1Y)),NA())</f>
        <v>7.7085255502762351E-3</v>
      </c>
    </row>
    <row r="2930" spans="2:17" x14ac:dyDescent="0.2">
      <c r="B2930" s="39" t="s">
        <v>42</v>
      </c>
      <c r="D2930" s="42">
        <f>_xll.qlCalendarAdvance(Calendar,$D2929,B2930,"f",FALSE)</f>
        <v>60143</v>
      </c>
      <c r="E2930" s="177">
        <f>_xll.qlInterestRateIndexValueDate(IndexON,D2930)</f>
        <v>60143</v>
      </c>
      <c r="F2930" s="193">
        <f>IFERROR(_xll.qlIndexFixing(IndexON,D2930,TRUE,_xll.ohTrigger(RecalcTrigger,TriggerON)),NA())</f>
        <v>7.1986357299635984E-3</v>
      </c>
      <c r="H2930" s="42">
        <f>_xll.qlCalendarAdvance(Calendar,$H2929,B2930,"f",FALSE)</f>
        <v>60143</v>
      </c>
      <c r="I2930" s="177">
        <f>_xll.qlInterestRateIndexValueDate(Index1M,$H2930)</f>
        <v>60147</v>
      </c>
      <c r="J2930" s="182">
        <f>IFERROR(_xll.qlIndexFixing(Index1M,$H2930,TRUE,_xll.ohTrigger(RecalcTrigger,Trigger1M)),NA())</f>
        <v>7.1396896595281589E-3</v>
      </c>
      <c r="K2930" s="44">
        <f>IFERROR(_xll.qlIndexFixing(Index3M,H2930,TRUE,_xll.ohTrigger(RecalcTrigger,Trigger3M)),NA())</f>
        <v>7.4167435532113257E-3</v>
      </c>
      <c r="L2930" s="44">
        <f>IFERROR(_xll.qlIndexFixing(Index6M,$H2930,TRUE,_xll.ohTrigger(RecalcTrigger,Trigger6M)),NA())</f>
        <v>7.4678169009513963E-3</v>
      </c>
      <c r="M2930" s="183">
        <f>IFERROR(_xll.qlIndexFixing(Index1Y,$H2930,TRUE,_xll.ohTrigger(RecalcTrigger,Trigger1Y)),NA())</f>
        <v>7.8596961307762156E-3</v>
      </c>
      <c r="N2930" s="182">
        <f>IFERROR(_xll.qlIndexFixing(ONIndex1M,I2930,TRUE,_xll.ohTrigger(RecalcTrigger,Trigger1M)),NA())</f>
        <v>7.1305923186848474E-3</v>
      </c>
      <c r="O2930" s="44">
        <f>IFERROR(_xll.qlIndexFixing(ONIndex3M,I2930,TRUE,_xll.ohTrigger(RecalcTrigger,Trigger3M)),NA())</f>
        <v>7.3859834534850677E-3</v>
      </c>
      <c r="P2930" s="44">
        <f>IFERROR(_xll.qlIndexFixing(ONIndex6M,I2930,TRUE,_xll.ohTrigger(RecalcTrigger,Trigger6M)),NA())</f>
        <v>7.3635894596257856E-3</v>
      </c>
      <c r="Q2930" s="183">
        <f>IFERROR(_xll.qlIndexFixing(ONIndex1Y,I2930,TRUE,_xll.ohTrigger(RecalcTrigger,Trigger1Y)),NA())</f>
        <v>7.7122810785645868E-3</v>
      </c>
    </row>
    <row r="2931" spans="2:17" x14ac:dyDescent="0.2">
      <c r="B2931" s="39" t="s">
        <v>42</v>
      </c>
      <c r="D2931" s="42">
        <f>_xll.qlCalendarAdvance(Calendar,$D2930,B2931,"f",FALSE)</f>
        <v>60150</v>
      </c>
      <c r="E2931" s="177">
        <f>_xll.qlInterestRateIndexValueDate(IndexON,D2931)</f>
        <v>60150</v>
      </c>
      <c r="F2931" s="193">
        <f>IFERROR(_xll.qlIndexFixing(IndexON,D2931,TRUE,_xll.ohTrigger(RecalcTrigger,TriggerON)),NA())</f>
        <v>7.2026152565918267E-3</v>
      </c>
      <c r="H2931" s="42">
        <f>_xll.qlCalendarAdvance(Calendar,$H2930,B2931,"f",FALSE)</f>
        <v>60150</v>
      </c>
      <c r="I2931" s="177">
        <f>_xll.qlInterestRateIndexValueDate(Index1M,$H2931)</f>
        <v>60154</v>
      </c>
      <c r="J2931" s="182">
        <f>IFERROR(_xll.qlIndexFixing(Index1M,$H2931,TRUE,_xll.ohTrigger(RecalcTrigger,Trigger1M)),NA())</f>
        <v>7.1436801901141322E-3</v>
      </c>
      <c r="K2931" s="44">
        <f>IFERROR(_xll.qlIndexFixing(Index3M,H2931,TRUE,_xll.ohTrigger(RecalcTrigger,Trigger3M)),NA())</f>
        <v>7.4207459670191786E-3</v>
      </c>
      <c r="L2931" s="44">
        <f>IFERROR(_xll.qlIndexFixing(Index6M,$H2931,TRUE,_xll.ohTrigger(RecalcTrigger,Trigger6M)),NA())</f>
        <v>7.4753574244462873E-3</v>
      </c>
      <c r="M2931" s="183">
        <f>IFERROR(_xll.qlIndexFixing(Index1Y,$H2931,TRUE,_xll.ohTrigger(RecalcTrigger,Trigger1Y)),NA())</f>
        <v>7.8646540958989437E-3</v>
      </c>
      <c r="N2931" s="182">
        <f>IFERROR(_xll.qlIndexFixing(ONIndex1M,I2931,TRUE,_xll.ohTrigger(RecalcTrigger,Trigger1M)),NA())</f>
        <v>7.1345009108547686E-3</v>
      </c>
      <c r="O2931" s="44">
        <f>IFERROR(_xll.qlIndexFixing(ONIndex3M,I2931,TRUE,_xll.ohTrigger(RecalcTrigger,Trigger3M)),NA())</f>
        <v>7.3897118397248107E-3</v>
      </c>
      <c r="P2931" s="44">
        <f>IFERROR(_xll.qlIndexFixing(ONIndex6M,I2931,TRUE,_xll.ohTrigger(RecalcTrigger,Trigger6M)),NA())</f>
        <v>7.3702044798373834E-3</v>
      </c>
      <c r="Q2931" s="183">
        <f>IFERROR(_xll.qlIndexFixing(ONIndex1Y,I2931,TRUE,_xll.ohTrigger(RecalcTrigger,Trigger1Y)),NA())</f>
        <v>7.7160792275599022E-3</v>
      </c>
    </row>
    <row r="2932" spans="2:17" x14ac:dyDescent="0.2">
      <c r="B2932" s="39" t="s">
        <v>42</v>
      </c>
      <c r="D2932" s="42">
        <f>_xll.qlCalendarAdvance(Calendar,$D2931,B2932,"f",FALSE)</f>
        <v>60157</v>
      </c>
      <c r="E2932" s="177">
        <f>_xll.qlInterestRateIndexValueDate(IndexON,D2932)</f>
        <v>60157</v>
      </c>
      <c r="F2932" s="193">
        <f>IFERROR(_xll.qlIndexFixing(IndexON,D2932,TRUE,_xll.ohTrigger(RecalcTrigger,TriggerON)),NA())</f>
        <v>7.2066388366742729E-3</v>
      </c>
      <c r="H2932" s="42">
        <f>_xll.qlCalendarAdvance(Calendar,$H2931,B2932,"f",FALSE)</f>
        <v>60157</v>
      </c>
      <c r="I2932" s="177">
        <f>_xll.qlInterestRateIndexValueDate(Index1M,$H2932)</f>
        <v>60161</v>
      </c>
      <c r="J2932" s="182">
        <f>IFERROR(_xll.qlIndexFixing(Index1M,$H2932,TRUE,_xll.ohTrigger(RecalcTrigger,Trigger1M)),NA())</f>
        <v>7.1477154044687907E-3</v>
      </c>
      <c r="K2932" s="44">
        <f>IFERROR(_xll.qlIndexFixing(Index3M,H2932,TRUE,_xll.ohTrigger(RecalcTrigger,Trigger3M)),NA())</f>
        <v>7.424792004110478E-3</v>
      </c>
      <c r="L2932" s="44">
        <f>IFERROR(_xll.qlIndexFixing(Index6M,$H2932,TRUE,_xll.ohTrigger(RecalcTrigger,Trigger6M)),NA())</f>
        <v>7.4829700591558567E-3</v>
      </c>
      <c r="M2932" s="183">
        <f>IFERROR(_xll.qlIndexFixing(Index1Y,$H2932,TRUE,_xll.ohTrigger(RecalcTrigger,Trigger1Y)),NA())</f>
        <v>7.869656504783001E-3</v>
      </c>
      <c r="N2932" s="182">
        <f>IFERROR(_xll.qlIndexFixing(ONIndex1M,I2932,TRUE,_xll.ohTrigger(RecalcTrigger,Trigger1M)),NA())</f>
        <v>7.1384540558661058E-3</v>
      </c>
      <c r="O2932" s="44">
        <f>IFERROR(_xll.qlIndexFixing(ONIndex3M,I2932,TRUE,_xll.ohTrigger(RecalcTrigger,Trigger3M)),NA())</f>
        <v>7.3934834212519007E-3</v>
      </c>
      <c r="P2932" s="44">
        <f>IFERROR(_xll.qlIndexFixing(ONIndex6M,I2932,TRUE,_xll.ohTrigger(RecalcTrigger,Trigger6M)),NA())</f>
        <v>7.3768901394632991E-3</v>
      </c>
      <c r="Q2932" s="183">
        <f>IFERROR(_xll.qlIndexFixing(ONIndex1Y,I2932,TRUE,_xll.ohTrigger(RecalcTrigger,Trigger1Y)),NA())</f>
        <v>7.7199200514588284E-3</v>
      </c>
    </row>
    <row r="2933" spans="2:17" x14ac:dyDescent="0.2">
      <c r="B2933" s="39" t="s">
        <v>42</v>
      </c>
      <c r="D2933" s="42">
        <f>_xll.qlCalendarAdvance(Calendar,$D2932,B2933,"f",FALSE)</f>
        <v>60164</v>
      </c>
      <c r="E2933" s="177">
        <f>_xll.qlInterestRateIndexValueDate(IndexON,D2933)</f>
        <v>60164</v>
      </c>
      <c r="F2933" s="193">
        <f>IFERROR(_xll.qlIndexFixing(IndexON,D2933,TRUE,_xll.ohTrigger(RecalcTrigger,TriggerON)),NA())</f>
        <v>7.2107065275250903E-3</v>
      </c>
      <c r="H2933" s="42">
        <f>_xll.qlCalendarAdvance(Calendar,$H2932,B2933,"f",FALSE)</f>
        <v>60164</v>
      </c>
      <c r="I2933" s="177">
        <f>_xll.qlInterestRateIndexValueDate(Index1M,$H2933)</f>
        <v>60168</v>
      </c>
      <c r="J2933" s="182">
        <f>IFERROR(_xll.qlIndexFixing(Index1M,$H2933,TRUE,_xll.ohTrigger(RecalcTrigger,Trigger1M)),NA())</f>
        <v>7.1517953608122298E-3</v>
      </c>
      <c r="K2933" s="44">
        <f>IFERROR(_xll.qlIndexFixing(Index3M,H2933,TRUE,_xll.ohTrigger(RecalcTrigger,Trigger3M)),NA())</f>
        <v>7.4288817206020936E-3</v>
      </c>
      <c r="L2933" s="44">
        <f>IFERROR(_xll.qlIndexFixing(Index6M,$H2933,TRUE,_xll.ohTrigger(RecalcTrigger,Trigger6M)),NA())</f>
        <v>7.4906548996992251E-3</v>
      </c>
      <c r="M2933" s="183">
        <f>IFERROR(_xll.qlIndexFixing(Index1Y,$H2933,TRUE,_xll.ohTrigger(RecalcTrigger,Trigger1Y)),NA())</f>
        <v>7.8747034127239889E-3</v>
      </c>
      <c r="N2933" s="182">
        <f>IFERROR(_xll.qlIndexFixing(ONIndex1M,I2933,TRUE,_xll.ohTrigger(RecalcTrigger,Trigger1M)),NA())</f>
        <v>7.1424518119922453E-3</v>
      </c>
      <c r="O2933" s="44">
        <f>IFERROR(_xll.qlIndexFixing(ONIndex3M,I2933,TRUE,_xll.ohTrigger(RecalcTrigger,Trigger3M)),NA())</f>
        <v>7.397298253861706E-3</v>
      </c>
      <c r="P2933" s="44">
        <f>IFERROR(_xll.qlIndexFixing(ONIndex6M,I2933,TRUE,_xll.ohTrigger(RecalcTrigger,Trigger6M)),NA())</f>
        <v>7.3836465319487843E-3</v>
      </c>
      <c r="Q2933" s="183">
        <f>IFERROR(_xll.qlIndexFixing(ONIndex1Y,I2933,TRUE,_xll.ohTrigger(RecalcTrigger,Trigger1Y)),NA())</f>
        <v>7.7238036044580127E-3</v>
      </c>
    </row>
    <row r="2934" spans="2:17" x14ac:dyDescent="0.2">
      <c r="B2934" s="39" t="s">
        <v>42</v>
      </c>
      <c r="D2934" s="42">
        <f>_xll.qlCalendarAdvance(Calendar,$D2933,B2934,"f",FALSE)</f>
        <v>60171</v>
      </c>
      <c r="E2934" s="177">
        <f>_xll.qlInterestRateIndexValueDate(IndexON,D2934)</f>
        <v>60171</v>
      </c>
      <c r="F2934" s="193">
        <f>IFERROR(_xll.qlIndexFixing(IndexON,D2934,TRUE,_xll.ohTrigger(RecalcTrigger,TriggerON)),NA())</f>
        <v>7.2148183864584325E-3</v>
      </c>
      <c r="H2934" s="42">
        <f>_xll.qlCalendarAdvance(Calendar,$H2933,B2934,"f",FALSE)</f>
        <v>60171</v>
      </c>
      <c r="I2934" s="177">
        <f>_xll.qlInterestRateIndexValueDate(Index1M,$H2934)</f>
        <v>60175</v>
      </c>
      <c r="J2934" s="182">
        <f>IFERROR(_xll.qlIndexFixing(Index1M,$H2934,TRUE,_xll.ohTrigger(RecalcTrigger,Trigger1M)),NA())</f>
        <v>7.1562898990375256E-3</v>
      </c>
      <c r="K2934" s="44">
        <f>IFERROR(_xll.qlIndexFixing(Index3M,H2934,TRUE,_xll.ohTrigger(RecalcTrigger,Trigger3M)),NA())</f>
        <v>7.4333956031739628E-3</v>
      </c>
      <c r="L2934" s="44">
        <f>IFERROR(_xll.qlIndexFixing(Index6M,$H2934,TRUE,_xll.ohTrigger(RecalcTrigger,Trigger6M)),NA())</f>
        <v>7.4990692369838316E-3</v>
      </c>
      <c r="M2934" s="183">
        <f>IFERROR(_xll.qlIndexFixing(Index1Y,$H2934,TRUE,_xll.ohTrigger(RecalcTrigger,Trigger1Y)),NA())</f>
        <v>7.8797948750227702E-3</v>
      </c>
      <c r="N2934" s="182">
        <f>IFERROR(_xll.qlIndexFixing(ONIndex1M,I2934,TRUE,_xll.ohTrigger(RecalcTrigger,Trigger1M)),NA())</f>
        <v>7.1464942373467011E-3</v>
      </c>
      <c r="O2934" s="44">
        <f>IFERROR(_xll.qlIndexFixing(ONIndex3M,I2934,TRUE,_xll.ohTrigger(RecalcTrigger,Trigger3M)),NA())</f>
        <v>7.401156393429531E-3</v>
      </c>
      <c r="P2934" s="44">
        <f>IFERROR(_xll.qlIndexFixing(ONIndex6M,I2934,TRUE,_xll.ohTrigger(RecalcTrigger,Trigger6M)),NA())</f>
        <v>7.3904737507390905E-3</v>
      </c>
      <c r="Q2934" s="183">
        <f>IFERROR(_xll.qlIndexFixing(ONIndex1Y,I2934,TRUE,_xll.ohTrigger(RecalcTrigger,Trigger1Y)),NA())</f>
        <v>7.7277299406741662E-3</v>
      </c>
    </row>
    <row r="2935" spans="2:17" x14ac:dyDescent="0.2">
      <c r="B2935" s="39" t="s">
        <v>42</v>
      </c>
      <c r="D2935" s="42">
        <f>_xll.qlCalendarAdvance(Calendar,$D2934,B2935,"f",FALSE)</f>
        <v>60178</v>
      </c>
      <c r="E2935" s="177">
        <f>_xll.qlInterestRateIndexValueDate(IndexON,D2935)</f>
        <v>60178</v>
      </c>
      <c r="F2935" s="193">
        <f>IFERROR(_xll.qlIndexFixing(IndexON,D2935,TRUE,_xll.ohTrigger(RecalcTrigger,TriggerON)),NA())</f>
        <v>7.2189744707351622E-3</v>
      </c>
      <c r="H2935" s="42">
        <f>_xll.qlCalendarAdvance(Calendar,$H2934,B2935,"f",FALSE)</f>
        <v>60178</v>
      </c>
      <c r="I2935" s="177">
        <f>_xll.qlInterestRateIndexValueDate(Index1M,$H2935)</f>
        <v>60182</v>
      </c>
      <c r="J2935" s="182">
        <f>IFERROR(_xll.qlIndexFixing(Index1M,$H2935,TRUE,_xll.ohTrigger(RecalcTrigger,Trigger1M)),NA())</f>
        <v>7.1604628064223233E-3</v>
      </c>
      <c r="K2935" s="44">
        <f>IFERROR(_xll.qlIndexFixing(Index3M,H2935,TRUE,_xll.ohTrigger(RecalcTrigger,Trigger3M)),NA())</f>
        <v>7.437576071924263E-3</v>
      </c>
      <c r="L2935" s="44">
        <f>IFERROR(_xll.qlIndexFixing(Index6M,$H2935,TRUE,_xll.ohTrigger(RecalcTrigger,Trigger6M)),NA())</f>
        <v>7.5069041398035446E-3</v>
      </c>
      <c r="M2935" s="183">
        <f>IFERROR(_xll.qlIndexFixing(Index1Y,$H2935,TRUE,_xll.ohTrigger(RecalcTrigger,Trigger1Y)),NA())</f>
        <v>7.8849309469900593E-3</v>
      </c>
      <c r="N2935" s="182">
        <f>IFERROR(_xll.qlIndexFixing(ONIndex1M,I2935,TRUE,_xll.ohTrigger(RecalcTrigger,Trigger1M)),NA())</f>
        <v>7.1505813902028592E-3</v>
      </c>
      <c r="O2935" s="44">
        <f>IFERROR(_xll.qlIndexFixing(ONIndex3M,I2935,TRUE,_xll.ohTrigger(RecalcTrigger,Trigger3M)),NA())</f>
        <v>7.4050578958306801E-3</v>
      </c>
      <c r="P2935" s="44">
        <f>IFERROR(_xll.qlIndexFixing(ONIndex6M,I2935,TRUE,_xll.ohTrigger(RecalcTrigger,Trigger6M)),NA())</f>
        <v>7.3973718892794693E-3</v>
      </c>
      <c r="Q2935" s="183">
        <f>IFERROR(_xll.qlIndexFixing(ONIndex1Y,I2935,TRUE,_xll.ohTrigger(RecalcTrigger,Trigger1Y)),NA())</f>
        <v>7.7316991144638081E-3</v>
      </c>
    </row>
    <row r="2936" spans="2:17" x14ac:dyDescent="0.2">
      <c r="B2936" s="39" t="s">
        <v>42</v>
      </c>
      <c r="D2936" s="42">
        <f>_xll.qlCalendarAdvance(Calendar,$D2935,B2936,"f",FALSE)</f>
        <v>60185</v>
      </c>
      <c r="E2936" s="177">
        <f>_xll.qlInterestRateIndexValueDate(IndexON,D2936)</f>
        <v>60185</v>
      </c>
      <c r="F2936" s="193">
        <f>IFERROR(_xll.qlIndexFixing(IndexON,D2936,TRUE,_xll.ohTrigger(RecalcTrigger,TriggerON)),NA())</f>
        <v>7.2231748376694327E-3</v>
      </c>
      <c r="H2936" s="42">
        <f>_xll.qlCalendarAdvance(Calendar,$H2935,B2936,"f",FALSE)</f>
        <v>60185</v>
      </c>
      <c r="I2936" s="177">
        <f>_xll.qlInterestRateIndexValueDate(Index1M,$H2936)</f>
        <v>60189</v>
      </c>
      <c r="J2936" s="182">
        <f>IFERROR(_xll.qlIndexFixing(Index1M,$H2936,TRUE,_xll.ohTrigger(RecalcTrigger,Trigger1M)),NA())</f>
        <v>7.164680635592122E-3</v>
      </c>
      <c r="K2936" s="44">
        <f>IFERROR(_xll.qlIndexFixing(Index3M,H2936,TRUE,_xll.ohTrigger(RecalcTrigger,Trigger3M)),NA())</f>
        <v>7.4418003933960173E-3</v>
      </c>
      <c r="L2936" s="44">
        <f>IFERROR(_xll.qlIndexFixing(Index6M,$H2936,TRUE,_xll.ohTrigger(RecalcTrigger,Trigger6M)),NA())</f>
        <v>7.5148115408078548E-3</v>
      </c>
      <c r="M2936" s="183">
        <f>IFERROR(_xll.qlIndexFixing(Index1Y,$H2936,TRUE,_xll.ohTrigger(RecalcTrigger,Trigger1Y)),NA())</f>
        <v>7.8901116839422639E-3</v>
      </c>
      <c r="N2936" s="182">
        <f>IFERROR(_xll.qlIndexFixing(ONIndex1M,I2936,TRUE,_xll.ohTrigger(RecalcTrigger,Trigger1M)),NA())</f>
        <v>7.1547133283544895E-3</v>
      </c>
      <c r="O2936" s="44">
        <f>IFERROR(_xll.qlIndexFixing(ONIndex3M,I2936,TRUE,_xll.ohTrigger(RecalcTrigger,Trigger3M)),NA())</f>
        <v>7.4090028169404576E-3</v>
      </c>
      <c r="P2936" s="44">
        <f>IFERROR(_xll.qlIndexFixing(ONIndex6M,I2936,TRUE,_xll.ohTrigger(RecalcTrigger,Trigger6M)),NA())</f>
        <v>7.4043410412549804E-3</v>
      </c>
      <c r="Q2936" s="183">
        <f>IFERROR(_xll.qlIndexFixing(ONIndex1Y,I2936,TRUE,_xll.ohTrigger(RecalcTrigger,Trigger1Y)),NA())</f>
        <v>7.7357111797837774E-3</v>
      </c>
    </row>
    <row r="2937" spans="2:17" x14ac:dyDescent="0.2">
      <c r="B2937" s="39" t="s">
        <v>42</v>
      </c>
      <c r="D2937" s="42">
        <f>_xll.qlCalendarAdvance(Calendar,$D2936,B2937,"f",FALSE)</f>
        <v>60192</v>
      </c>
      <c r="E2937" s="177">
        <f>_xll.qlInterestRateIndexValueDate(IndexON,D2937)</f>
        <v>60192</v>
      </c>
      <c r="F2937" s="193">
        <f>IFERROR(_xll.qlIndexFixing(IndexON,D2937,TRUE,_xll.ohTrigger(RecalcTrigger,TriggerON)),NA())</f>
        <v>7.2274195445487521E-3</v>
      </c>
      <c r="H2937" s="42">
        <f>_xll.qlCalendarAdvance(Calendar,$H2936,B2937,"f",FALSE)</f>
        <v>60192</v>
      </c>
      <c r="I2937" s="177">
        <f>_xll.qlInterestRateIndexValueDate(Index1M,$H2937)</f>
        <v>60196</v>
      </c>
      <c r="J2937" s="182">
        <f>IFERROR(_xll.qlIndexFixing(Index1M,$H2937,TRUE,_xll.ohTrigger(RecalcTrigger,Trigger1M)),NA())</f>
        <v>7.1689434447738945E-3</v>
      </c>
      <c r="K2937" s="44">
        <f>IFERROR(_xll.qlIndexFixing(Index3M,H2937,TRUE,_xll.ohTrigger(RecalcTrigger,Trigger3M)),NA())</f>
        <v>7.446068623715634E-3</v>
      </c>
      <c r="L2937" s="44">
        <f>IFERROR(_xll.qlIndexFixing(Index6M,$H2937,TRUE,_xll.ohTrigger(RecalcTrigger,Trigger6M)),NA())</f>
        <v>7.5227915346586256E-3</v>
      </c>
      <c r="M2937" s="183">
        <f>IFERROR(_xll.qlIndexFixing(Index1Y,$H2937,TRUE,_xll.ohTrigger(RecalcTrigger,Trigger1Y)),NA())</f>
        <v>7.8953371412025814E-3</v>
      </c>
      <c r="N2937" s="182">
        <f>IFERROR(_xll.qlIndexFixing(ONIndex1M,I2937,TRUE,_xll.ohTrigger(RecalcTrigger,Trigger1M)),NA())</f>
        <v>7.1588901103947222E-3</v>
      </c>
      <c r="O2937" s="44">
        <f>IFERROR(_xll.qlIndexFixing(ONIndex3M,I2937,TRUE,_xll.ohTrigger(RecalcTrigger,Trigger3M)),NA())</f>
        <v>7.4129912127940401E-3</v>
      </c>
      <c r="P2937" s="44">
        <f>IFERROR(_xll.qlIndexFixing(ONIndex6M,I2937,TRUE,_xll.ohTrigger(RecalcTrigger,Trigger6M)),NA())</f>
        <v>7.411381299711195E-3</v>
      </c>
      <c r="Q2937" s="183">
        <f>IFERROR(_xll.qlIndexFixing(ONIndex1Y,I2937,TRUE,_xll.ohTrigger(RecalcTrigger,Trigger1Y)),NA())</f>
        <v>7.7397661909905935E-3</v>
      </c>
    </row>
    <row r="2938" spans="2:17" x14ac:dyDescent="0.2">
      <c r="B2938" s="39" t="s">
        <v>42</v>
      </c>
      <c r="D2938" s="42">
        <f>_xll.qlCalendarAdvance(Calendar,$D2937,B2938,"f",FALSE)</f>
        <v>60199</v>
      </c>
      <c r="E2938" s="177">
        <f>_xll.qlInterestRateIndexValueDate(IndexON,D2938)</f>
        <v>60199</v>
      </c>
      <c r="F2938" s="193">
        <f>IFERROR(_xll.qlIndexFixing(IndexON,D2938,TRUE,_xll.ohTrigger(RecalcTrigger,TriggerON)),NA())</f>
        <v>7.2317086486606286E-3</v>
      </c>
      <c r="H2938" s="42">
        <f>_xll.qlCalendarAdvance(Calendar,$H2937,B2938,"f",FALSE)</f>
        <v>60199</v>
      </c>
      <c r="I2938" s="177">
        <f>_xll.qlInterestRateIndexValueDate(Index1M,$H2938)</f>
        <v>60203</v>
      </c>
      <c r="J2938" s="182">
        <f>IFERROR(_xll.qlIndexFixing(Index1M,$H2938,TRUE,_xll.ohTrigger(RecalcTrigger,Trigger1M)),NA())</f>
        <v>7.1732512922023468E-3</v>
      </c>
      <c r="K2938" s="44">
        <f>IFERROR(_xll.qlIndexFixing(Index3M,H2938,TRUE,_xll.ohTrigger(RecalcTrigger,Trigger3M)),NA())</f>
        <v>7.4503808190112585E-3</v>
      </c>
      <c r="L2938" s="44">
        <f>IFERROR(_xll.qlIndexFixing(Index6M,$H2938,TRUE,_xll.ohTrigger(RecalcTrigger,Trigger6M)),NA())</f>
        <v>7.5308442160282561E-3</v>
      </c>
      <c r="M2938" s="183">
        <f>IFERROR(_xll.qlIndexFixing(Index1Y,$H2938,TRUE,_xll.ohTrigger(RecalcTrigger,Trigger1Y)),NA())</f>
        <v>7.9006073741023156E-3</v>
      </c>
      <c r="N2938" s="182">
        <f>IFERROR(_xll.qlIndexFixing(ONIndex1M,I2938,TRUE,_xll.ohTrigger(RecalcTrigger,Trigger1M)),NA())</f>
        <v>7.1631117941173272E-3</v>
      </c>
      <c r="O2938" s="44">
        <f>IFERROR(_xll.qlIndexFixing(ONIndex3M,I2938,TRUE,_xll.ohTrigger(RecalcTrigger,Trigger3M)),NA())</f>
        <v>7.4170231390269237E-3</v>
      </c>
      <c r="P2938" s="44">
        <f>IFERROR(_xll.qlIndexFixing(ONIndex6M,I2938,TRUE,_xll.ohTrigger(RecalcTrigger,Trigger6M)),NA())</f>
        <v>7.4184927584131088E-3</v>
      </c>
      <c r="Q2938" s="183">
        <f>IFERROR(_xll.qlIndexFixing(ONIndex1Y,I2938,TRUE,_xll.ohTrigger(RecalcTrigger,Trigger1Y)),NA())</f>
        <v>7.7438642022009674E-3</v>
      </c>
    </row>
    <row r="2939" spans="2:17" x14ac:dyDescent="0.2">
      <c r="B2939" s="39" t="s">
        <v>42</v>
      </c>
      <c r="D2939" s="42">
        <f>_xll.qlCalendarAdvance(Calendar,$D2938,B2939,"f",FALSE)</f>
        <v>60206</v>
      </c>
      <c r="E2939" s="177">
        <f>_xll.qlInterestRateIndexValueDate(IndexON,D2939)</f>
        <v>60206</v>
      </c>
      <c r="F2939" s="193">
        <f>IFERROR(_xll.qlIndexFixing(IndexON,D2939,TRUE,_xll.ohTrigger(RecalcTrigger,TriggerON)),NA())</f>
        <v>7.2360422072659247E-3</v>
      </c>
      <c r="H2939" s="42">
        <f>_xll.qlCalendarAdvance(Calendar,$H2938,B2939,"f",FALSE)</f>
        <v>60206</v>
      </c>
      <c r="I2939" s="177">
        <f>_xll.qlInterestRateIndexValueDate(Index1M,$H2939)</f>
        <v>60210</v>
      </c>
      <c r="J2939" s="182">
        <f>IFERROR(_xll.qlIndexFixing(Index1M,$H2939,TRUE,_xll.ohTrigger(RecalcTrigger,Trigger1M)),NA())</f>
        <v>7.1772179415567905E-3</v>
      </c>
      <c r="K2939" s="44">
        <f>IFERROR(_xll.qlIndexFixing(Index3M,H2939,TRUE,_xll.ohTrigger(RecalcTrigger,Trigger3M)),NA())</f>
        <v>7.4547370354110356E-3</v>
      </c>
      <c r="L2939" s="44">
        <f>IFERROR(_xll.qlIndexFixing(Index6M,$H2939,TRUE,_xll.ohTrigger(RecalcTrigger,Trigger6M)),NA())</f>
        <v>7.5382855652170195E-3</v>
      </c>
      <c r="M2939" s="183">
        <f>IFERROR(_xll.qlIndexFixing(Index1Y,$H2939,TRUE,_xll.ohTrigger(RecalcTrigger,Trigger1Y)),NA())</f>
        <v>7.905922437979775E-3</v>
      </c>
      <c r="N2939" s="182">
        <f>IFERROR(_xll.qlIndexFixing(ONIndex1M,I2939,TRUE,_xll.ohTrigger(RecalcTrigger,Trigger1M)),NA())</f>
        <v>7.1673784379555627E-3</v>
      </c>
      <c r="O2939" s="44">
        <f>IFERROR(_xll.qlIndexFixing(ONIndex3M,I2939,TRUE,_xll.ohTrigger(RecalcTrigger,Trigger3M)),NA())</f>
        <v>7.4210986515943489E-3</v>
      </c>
      <c r="P2939" s="44">
        <f>IFERROR(_xll.qlIndexFixing(ONIndex6M,I2939,TRUE,_xll.ohTrigger(RecalcTrigger,Trigger6M)),NA())</f>
        <v>7.4256755106461014E-3</v>
      </c>
      <c r="Q2939" s="183">
        <f>IFERROR(_xll.qlIndexFixing(ONIndex1Y,I2939,TRUE,_xll.ohTrigger(RecalcTrigger,Trigger1Y)),NA())</f>
        <v>7.7480052676914823E-3</v>
      </c>
    </row>
    <row r="2940" spans="2:17" x14ac:dyDescent="0.2">
      <c r="B2940" s="39" t="s">
        <v>42</v>
      </c>
      <c r="D2940" s="42">
        <f>_xll.qlCalendarAdvance(Calendar,$D2939,B2940,"f",FALSE)</f>
        <v>60213</v>
      </c>
      <c r="E2940" s="177">
        <f>_xll.qlInterestRateIndexValueDate(IndexON,D2940)</f>
        <v>60213</v>
      </c>
      <c r="F2940" s="193">
        <f>IFERROR(_xll.qlIndexFixing(IndexON,D2940,TRUE,_xll.ohTrigger(RecalcTrigger,TriggerON)),NA())</f>
        <v>7.2404202777587301E-3</v>
      </c>
      <c r="H2940" s="42">
        <f>_xll.qlCalendarAdvance(Calendar,$H2939,B2940,"f",FALSE)</f>
        <v>60213</v>
      </c>
      <c r="I2940" s="177">
        <f>_xll.qlInterestRateIndexValueDate(Index1M,$H2940)</f>
        <v>60217</v>
      </c>
      <c r="J2940" s="182">
        <f>IFERROR(_xll.qlIndexFixing(Index1M,$H2940,TRUE,_xll.ohTrigger(RecalcTrigger,Trigger1M)),NA())</f>
        <v>7.1816127222721349E-3</v>
      </c>
      <c r="K2940" s="44">
        <f>IFERROR(_xll.qlIndexFixing(Index3M,H2940,TRUE,_xll.ohTrigger(RecalcTrigger,Trigger3M)),NA())</f>
        <v>7.4591373290483253E-3</v>
      </c>
      <c r="L2940" s="44">
        <f>IFERROR(_xll.qlIndexFixing(Index6M,$H2940,TRUE,_xll.ohTrigger(RecalcTrigger,Trigger6M)),NA())</f>
        <v>7.5464784966698438E-3</v>
      </c>
      <c r="M2940" s="183">
        <f>IFERROR(_xll.qlIndexFixing(Index1Y,$H2940,TRUE,_xll.ohTrigger(RecalcTrigger,Trigger1Y)),NA())</f>
        <v>7.9112823881793987E-3</v>
      </c>
      <c r="N2940" s="182">
        <f>IFERROR(_xll.qlIndexFixing(ONIndex1M,I2940,TRUE,_xll.ohTrigger(RecalcTrigger,Trigger1M)),NA())</f>
        <v>7.1716900998630706E-3</v>
      </c>
      <c r="O2940" s="44">
        <f>IFERROR(_xll.qlIndexFixing(ONIndex3M,I2940,TRUE,_xll.ohTrigger(RecalcTrigger,Trigger3M)),NA())</f>
        <v>7.4252178064515562E-3</v>
      </c>
      <c r="P2940" s="44">
        <f>IFERROR(_xll.qlIndexFixing(ONIndex6M,I2940,TRUE,_xll.ohTrigger(RecalcTrigger,Trigger6M)),NA())</f>
        <v>7.4329296498554243E-3</v>
      </c>
      <c r="Q2940" s="183">
        <f>IFERROR(_xll.qlIndexFixing(ONIndex1Y,I2940,TRUE,_xll.ohTrigger(RecalcTrigger,Trigger1Y)),NA())</f>
        <v>7.7521894415788495E-3</v>
      </c>
    </row>
    <row r="2941" spans="2:17" x14ac:dyDescent="0.2">
      <c r="B2941" s="39" t="s">
        <v>42</v>
      </c>
      <c r="D2941" s="42">
        <f>_xll.qlCalendarAdvance(Calendar,$D2940,B2941,"f",FALSE)</f>
        <v>60220</v>
      </c>
      <c r="E2941" s="177">
        <f>_xll.qlInterestRateIndexValueDate(IndexON,D2941)</f>
        <v>60220</v>
      </c>
      <c r="F2941" s="193">
        <f>IFERROR(_xll.qlIndexFixing(IndexON,D2941,TRUE,_xll.ohTrigger(RecalcTrigger,TriggerON)),NA())</f>
        <v>7.2448429173466167E-3</v>
      </c>
      <c r="H2941" s="42">
        <f>_xll.qlCalendarAdvance(Calendar,$H2940,B2941,"f",FALSE)</f>
        <v>60220</v>
      </c>
      <c r="I2941" s="177">
        <f>_xll.qlInterestRateIndexValueDate(Index1M,$H2941)</f>
        <v>60224</v>
      </c>
      <c r="J2941" s="182">
        <f>IFERROR(_xll.qlIndexFixing(Index1M,$H2941,TRUE,_xll.ohTrigger(RecalcTrigger,Trigger1M)),NA())</f>
        <v>7.1860527108276173E-3</v>
      </c>
      <c r="K2941" s="44">
        <f>IFERROR(_xll.qlIndexFixing(Index3M,H2941,TRUE,_xll.ohTrigger(RecalcTrigger,Trigger3M)),NA())</f>
        <v>7.4635817560521414E-3</v>
      </c>
      <c r="L2941" s="44">
        <f>IFERROR(_xll.qlIndexFixing(Index6M,$H2941,TRUE,_xll.ohTrigger(RecalcTrigger,Trigger6M)),NA())</f>
        <v>7.5547443912344636E-3</v>
      </c>
      <c r="M2941" s="183">
        <f>IFERROR(_xll.qlIndexFixing(Index1Y,$H2941,TRUE,_xll.ohTrigger(RecalcTrigger,Trigger1Y)),NA())</f>
        <v>7.9166872800548287E-3</v>
      </c>
      <c r="N2941" s="182">
        <f>IFERROR(_xll.qlIndexFixing(ONIndex1M,I2941,TRUE,_xll.ohTrigger(RecalcTrigger,Trigger1M)),NA())</f>
        <v>7.176046838113237E-3</v>
      </c>
      <c r="O2941" s="44">
        <f>IFERROR(_xll.qlIndexFixing(ONIndex3M,I2941,TRUE,_xll.ohTrigger(RecalcTrigger,Trigger3M)),NA())</f>
        <v>7.4293806595537859E-3</v>
      </c>
      <c r="P2941" s="44">
        <f>IFERROR(_xll.qlIndexFixing(ONIndex6M,I2941,TRUE,_xll.ohTrigger(RecalcTrigger,Trigger6M)),NA())</f>
        <v>7.4402552694863289E-3</v>
      </c>
      <c r="Q2941" s="183">
        <f>IFERROR(_xll.qlIndexFixing(ONIndex1Y,I2941,TRUE,_xll.ohTrigger(RecalcTrigger,Trigger1Y)),NA())</f>
        <v>7.756416778059716E-3</v>
      </c>
    </row>
    <row r="2942" spans="2:17" x14ac:dyDescent="0.2">
      <c r="B2942" s="39" t="s">
        <v>42</v>
      </c>
      <c r="D2942" s="42">
        <f>_xll.qlCalendarAdvance(Calendar,$D2941,B2942,"f",FALSE)</f>
        <v>60227</v>
      </c>
      <c r="E2942" s="177">
        <f>_xll.qlInterestRateIndexValueDate(IndexON,D2942)</f>
        <v>60227</v>
      </c>
      <c r="F2942" s="193">
        <f>IFERROR(_xll.qlIndexFixing(IndexON,D2942,TRUE,_xll.ohTrigger(RecalcTrigger,TriggerON)),NA())</f>
        <v>7.2493101833170925E-3</v>
      </c>
      <c r="H2942" s="42">
        <f>_xll.qlCalendarAdvance(Calendar,$H2941,B2942,"f",FALSE)</f>
        <v>60227</v>
      </c>
      <c r="I2942" s="177">
        <f>_xll.qlInterestRateIndexValueDate(Index1M,$H2942)</f>
        <v>60231</v>
      </c>
      <c r="J2942" s="182">
        <f>IFERROR(_xll.qlIndexFixing(Index1M,$H2942,TRUE,_xll.ohTrigger(RecalcTrigger,Trigger1M)),NA())</f>
        <v>7.1921249565075427E-3</v>
      </c>
      <c r="K2942" s="44">
        <f>IFERROR(_xll.qlIndexFixing(Index3M,H2942,TRUE,_xll.ohTrigger(RecalcTrigger,Trigger3M)),NA())</f>
        <v>7.4680703725593179E-3</v>
      </c>
      <c r="L2942" s="44">
        <f>IFERROR(_xll.qlIndexFixing(Index6M,$H2942,TRUE,_xll.ohTrigger(RecalcTrigger,Trigger6M)),NA())</f>
        <v>7.5630833436116998E-3</v>
      </c>
      <c r="M2942" s="183">
        <f>IFERROR(_xll.qlIndexFixing(Index1Y,$H2942,TRUE,_xll.ohTrigger(RecalcTrigger,Trigger1Y)),NA())</f>
        <v>7.9221371689651796E-3</v>
      </c>
      <c r="N2942" s="182">
        <f>IFERROR(_xll.qlIndexFixing(ONIndex1M,I2942,TRUE,_xll.ohTrigger(RecalcTrigger,Trigger1M)),NA())</f>
        <v>7.1804487106597037E-3</v>
      </c>
      <c r="O2942" s="44">
        <f>IFERROR(_xll.qlIndexFixing(ONIndex3M,I2942,TRUE,_xll.ohTrigger(RecalcTrigger,Trigger3M)),NA())</f>
        <v>7.4335872664565983E-3</v>
      </c>
      <c r="P2942" s="44">
        <f>IFERROR(_xll.qlIndexFixing(ONIndex6M,I2942,TRUE,_xll.ohTrigger(RecalcTrigger,Trigger6M)),NA())</f>
        <v>7.4476524631439389E-3</v>
      </c>
      <c r="Q2942" s="183">
        <f>IFERROR(_xll.qlIndexFixing(ONIndex1Y,I2942,TRUE,_xll.ohTrigger(RecalcTrigger,Trigger1Y)),NA())</f>
        <v>7.760687331410665E-3</v>
      </c>
    </row>
    <row r="2943" spans="2:17" x14ac:dyDescent="0.2">
      <c r="B2943" s="39" t="s">
        <v>42</v>
      </c>
      <c r="D2943" s="42">
        <f>_xll.qlCalendarAdvance(Calendar,$D2942,B2943,"f",FALSE)</f>
        <v>60234</v>
      </c>
      <c r="E2943" s="177">
        <f>_xll.qlInterestRateIndexValueDate(IndexON,D2943)</f>
        <v>60234</v>
      </c>
      <c r="F2943" s="193">
        <f>IFERROR(_xll.qlIndexFixing(IndexON,D2943,TRUE,_xll.ohTrigger(RecalcTrigger,TriggerON)),NA())</f>
        <v>7.2538221330642472E-3</v>
      </c>
      <c r="H2943" s="42">
        <f>_xll.qlCalendarAdvance(Calendar,$H2942,B2943,"f",FALSE)</f>
        <v>60234</v>
      </c>
      <c r="I2943" s="177">
        <f>_xll.qlInterestRateIndexValueDate(Index1M,$H2943)</f>
        <v>60238</v>
      </c>
      <c r="J2943" s="182">
        <f>IFERROR(_xll.qlIndexFixing(Index1M,$H2943,TRUE,_xll.ohTrigger(RecalcTrigger,Trigger1M)),NA())</f>
        <v>7.1954681412569974E-3</v>
      </c>
      <c r="K2943" s="44">
        <f>IFERROR(_xll.qlIndexFixing(Index3M,H2943,TRUE,_xll.ohTrigger(RecalcTrigger,Trigger3M)),NA())</f>
        <v>7.4717842813560864E-3</v>
      </c>
      <c r="L2943" s="44">
        <f>IFERROR(_xll.qlIndexFixing(Index6M,$H2943,TRUE,_xll.ohTrigger(RecalcTrigger,Trigger6M)),NA())</f>
        <v>7.5722012498276089E-3</v>
      </c>
      <c r="M2943" s="183">
        <f>IFERROR(_xll.qlIndexFixing(Index1Y,$H2943,TRUE,_xll.ohTrigger(RecalcTrigger,Trigger1Y)),NA())</f>
        <v>7.9276321102778862E-3</v>
      </c>
      <c r="N2943" s="182">
        <f>IFERROR(_xll.qlIndexFixing(ONIndex1M,I2943,TRUE,_xll.ohTrigger(RecalcTrigger,Trigger1M)),NA())</f>
        <v>7.184895775855793E-3</v>
      </c>
      <c r="O2943" s="44">
        <f>IFERROR(_xll.qlIndexFixing(ONIndex3M,I2943,TRUE,_xll.ohTrigger(RecalcTrigger,Trigger3M)),NA())</f>
        <v>7.4378376832751059E-3</v>
      </c>
      <c r="P2943" s="44">
        <f>IFERROR(_xll.qlIndexFixing(ONIndex6M,I2943,TRUE,_xll.ohTrigger(RecalcTrigger,Trigger6M)),NA())</f>
        <v>7.4551213241136338E-3</v>
      </c>
      <c r="Q2943" s="183">
        <f>IFERROR(_xll.qlIndexFixing(ONIndex1Y,I2943,TRUE,_xll.ohTrigger(RecalcTrigger,Trigger1Y)),NA())</f>
        <v>7.7650011557484078E-3</v>
      </c>
    </row>
    <row r="2944" spans="2:17" x14ac:dyDescent="0.2">
      <c r="B2944" s="39" t="s">
        <v>42</v>
      </c>
      <c r="D2944" s="42">
        <f>_xll.qlCalendarAdvance(Calendar,$D2943,B2944,"f",FALSE)</f>
        <v>60241</v>
      </c>
      <c r="E2944" s="177">
        <f>_xll.qlInterestRateIndexValueDate(IndexON,D2944)</f>
        <v>60241</v>
      </c>
      <c r="F2944" s="193">
        <f>IFERROR(_xll.qlIndexFixing(IndexON,D2944,TRUE,_xll.ohTrigger(RecalcTrigger,TriggerON)),NA())</f>
        <v>7.2583788238222979E-3</v>
      </c>
      <c r="H2944" s="42">
        <f>_xll.qlCalendarAdvance(Calendar,$H2943,B2944,"f",FALSE)</f>
        <v>60241</v>
      </c>
      <c r="I2944" s="177">
        <f>_xll.qlInterestRateIndexValueDate(Index1M,$H2944)</f>
        <v>60245</v>
      </c>
      <c r="J2944" s="182">
        <f>IFERROR(_xll.qlIndexFixing(Index1M,$H2944,TRUE,_xll.ohTrigger(RecalcTrigger,Trigger1M)),NA())</f>
        <v>7.2000474411072811E-3</v>
      </c>
      <c r="K2944" s="44">
        <f>IFERROR(_xll.qlIndexFixing(Index3M,H2944,TRUE,_xll.ohTrigger(RecalcTrigger,Trigger3M)),NA())</f>
        <v>7.4763549060623546E-3</v>
      </c>
      <c r="L2944" s="44">
        <f>IFERROR(_xll.qlIndexFixing(Index6M,$H2944,TRUE,_xll.ohTrigger(RecalcTrigger,Trigger6M)),NA())</f>
        <v>7.5806920449491104E-3</v>
      </c>
      <c r="M2944" s="183">
        <f>IFERROR(_xll.qlIndexFixing(Index1Y,$H2944,TRUE,_xll.ohTrigger(RecalcTrigger,Trigger1Y)),NA())</f>
        <v>7.933172159367393E-3</v>
      </c>
      <c r="N2944" s="182">
        <f>IFERROR(_xll.qlIndexFixing(ONIndex1M,I2944,TRUE,_xll.ohTrigger(RecalcTrigger,Trigger1M)),NA())</f>
        <v>7.1893880918949549E-3</v>
      </c>
      <c r="O2944" s="44">
        <f>IFERROR(_xll.qlIndexFixing(ONIndex3M,I2944,TRUE,_xll.ohTrigger(RecalcTrigger,Trigger3M)),NA())</f>
        <v>7.4421319660444851E-3</v>
      </c>
      <c r="P2944" s="44">
        <f>IFERROR(_xll.qlIndexFixing(ONIndex6M,I2944,TRUE,_xll.ohTrigger(RecalcTrigger,Trigger6M)),NA())</f>
        <v>7.4626619458406651E-3</v>
      </c>
      <c r="Q2944" s="183">
        <f>IFERROR(_xll.qlIndexFixing(ONIndex1Y,I2944,TRUE,_xll.ohTrigger(RecalcTrigger,Trigger1Y)),NA())</f>
        <v>7.7693583052695914E-3</v>
      </c>
    </row>
    <row r="2945" spans="2:17" x14ac:dyDescent="0.2">
      <c r="B2945" s="39" t="s">
        <v>42</v>
      </c>
      <c r="D2945" s="42">
        <f>_xll.qlCalendarAdvance(Calendar,$D2944,B2945,"f",FALSE)</f>
        <v>60248</v>
      </c>
      <c r="E2945" s="177">
        <f>_xll.qlInterestRateIndexValueDate(IndexON,D2945)</f>
        <v>60248</v>
      </c>
      <c r="F2945" s="193">
        <f>IFERROR(_xll.qlIndexFixing(IndexON,D2945,TRUE,_xll.ohTrigger(RecalcTrigger,TriggerON)),NA())</f>
        <v>7.2629803128521075E-3</v>
      </c>
      <c r="H2945" s="42">
        <f>_xll.qlCalendarAdvance(Calendar,$H2944,B2945,"f",FALSE)</f>
        <v>60248</v>
      </c>
      <c r="I2945" s="177">
        <f>_xll.qlInterestRateIndexValueDate(Index1M,$H2945)</f>
        <v>60252</v>
      </c>
      <c r="J2945" s="182">
        <f>IFERROR(_xll.qlIndexFixing(Index1M,$H2945,TRUE,_xll.ohTrigger(RecalcTrigger,Trigger1M)),NA())</f>
        <v>7.2046721868497757E-3</v>
      </c>
      <c r="K2945" s="44">
        <f>IFERROR(_xll.qlIndexFixing(Index3M,H2945,TRUE,_xll.ohTrigger(RecalcTrigger,Trigger3M)),NA())</f>
        <v>7.4809698787081658E-3</v>
      </c>
      <c r="L2945" s="44">
        <f>IFERROR(_xll.qlIndexFixing(Index6M,$H2945,TRUE,_xll.ohTrigger(RecalcTrigger,Trigger6M)),NA())</f>
        <v>7.5892561905576156E-3</v>
      </c>
      <c r="M2945" s="183">
        <f>IFERROR(_xll.qlIndexFixing(Index1Y,$H2945,TRUE,_xll.ohTrigger(RecalcTrigger,Trigger1Y)),NA())</f>
        <v>7.9387573716160325E-3</v>
      </c>
      <c r="N2945" s="182">
        <f>IFERROR(_xll.qlIndexFixing(ONIndex1M,I2945,TRUE,_xll.ohTrigger(RecalcTrigger,Trigger1M)),NA())</f>
        <v>7.1939257166508952E-3</v>
      </c>
      <c r="O2945" s="44">
        <f>IFERROR(_xll.qlIndexFixing(ONIndex3M,I2945,TRUE,_xll.ohTrigger(RecalcTrigger,Trigger3M)),NA())</f>
        <v>7.4464701703202962E-3</v>
      </c>
      <c r="P2945" s="44">
        <f>IFERROR(_xll.qlIndexFixing(ONIndex6M,I2945,TRUE,_xll.ohTrigger(RecalcTrigger,Trigger6M)),NA())</f>
        <v>7.4702744219301564E-3</v>
      </c>
      <c r="Q2945" s="183">
        <f>IFERROR(_xll.qlIndexFixing(ONIndex1Y,I2945,TRUE,_xll.ohTrigger(RecalcTrigger,Trigger1Y)),NA())</f>
        <v>7.7737588343307351E-3</v>
      </c>
    </row>
    <row r="2946" spans="2:17" x14ac:dyDescent="0.2">
      <c r="B2946" s="39" t="s">
        <v>42</v>
      </c>
      <c r="D2946" s="42">
        <f>_xll.qlCalendarAdvance(Calendar,$D2945,B2946,"f",FALSE)</f>
        <v>60255</v>
      </c>
      <c r="E2946" s="177">
        <f>_xll.qlInterestRateIndexValueDate(IndexON,D2946)</f>
        <v>60255</v>
      </c>
      <c r="F2946" s="193">
        <f>IFERROR(_xll.qlIndexFixing(IndexON,D2946,TRUE,_xll.ohTrigger(RecalcTrigger,TriggerON)),NA())</f>
        <v>7.2676266574678294E-3</v>
      </c>
      <c r="H2946" s="42">
        <f>_xll.qlCalendarAdvance(Calendar,$H2945,B2946,"f",FALSE)</f>
        <v>60255</v>
      </c>
      <c r="I2946" s="177">
        <f>_xll.qlInterestRateIndexValueDate(Index1M,$H2946)</f>
        <v>60259</v>
      </c>
      <c r="J2946" s="182">
        <f>IFERROR(_xll.qlIndexFixing(Index1M,$H2946,TRUE,_xll.ohTrigger(RecalcTrigger,Trigger1M)),NA())</f>
        <v>7.2093424367320807E-3</v>
      </c>
      <c r="K2946" s="44">
        <f>IFERROR(_xll.qlIndexFixing(Index3M,H2946,TRUE,_xll.ohTrigger(RecalcTrigger,Trigger3M)),NA())</f>
        <v>7.4856292554290604E-3</v>
      </c>
      <c r="L2946" s="44">
        <f>IFERROR(_xll.qlIndexFixing(Index6M,$H2946,TRUE,_xll.ohTrigger(RecalcTrigger,Trigger6M)),NA())</f>
        <v>7.5978937814054608E-3</v>
      </c>
      <c r="M2946" s="183">
        <f>IFERROR(_xll.qlIndexFixing(Index1Y,$H2946,TRUE,_xll.ohTrigger(RecalcTrigger,Trigger1Y)),NA())</f>
        <v>7.9443878024122623E-3</v>
      </c>
      <c r="N2946" s="182">
        <f>IFERROR(_xll.qlIndexFixing(ONIndex1M,I2946,TRUE,_xll.ohTrigger(RecalcTrigger,Trigger1M)),NA())</f>
        <v>7.2011479523403921E-3</v>
      </c>
      <c r="O2946" s="44">
        <f>IFERROR(_xll.qlIndexFixing(ONIndex3M,I2946,TRUE,_xll.ohTrigger(RecalcTrigger,Trigger3M)),NA())</f>
        <v>7.4533762225303946E-3</v>
      </c>
      <c r="P2946" s="44">
        <f>IFERROR(_xll.qlIndexFixing(ONIndex6M,I2946,TRUE,_xll.ohTrigger(RecalcTrigger,Trigger6M)),NA())</f>
        <v>7.4823822838432363E-3</v>
      </c>
      <c r="Q2946" s="183">
        <f>IFERROR(_xll.qlIndexFixing(ONIndex1Y,I2946,TRUE,_xll.ohTrigger(RecalcTrigger,Trigger1Y)),NA())</f>
        <v>7.780761725637575E-3</v>
      </c>
    </row>
    <row r="2947" spans="2:17" x14ac:dyDescent="0.2">
      <c r="B2947" s="39" t="s">
        <v>42</v>
      </c>
      <c r="D2947" s="42">
        <f>_xll.qlCalendarAdvance(Calendar,$D2946,B2947,"f",FALSE)</f>
        <v>60265</v>
      </c>
      <c r="E2947" s="177">
        <f>_xll.qlInterestRateIndexValueDate(IndexON,D2947)</f>
        <v>60265</v>
      </c>
      <c r="F2947" s="193">
        <f>IFERROR(_xll.qlIndexFixing(IndexON,D2947,TRUE,_xll.ohTrigger(RecalcTrigger,TriggerON)),NA())</f>
        <v>7.2735192688000438E-3</v>
      </c>
      <c r="H2947" s="42">
        <f>_xll.qlCalendarAdvance(Calendar,$H2946,B2947,"f",FALSE)</f>
        <v>60265</v>
      </c>
      <c r="I2947" s="177">
        <f>_xll.qlInterestRateIndexValueDate(Index1M,$H2947)</f>
        <v>60267</v>
      </c>
      <c r="J2947" s="182">
        <f>IFERROR(_xll.qlIndexFixing(Index1M,$H2947,TRUE,_xll.ohTrigger(RecalcTrigger,Trigger1M)),NA())</f>
        <v>7.2143221984957151E-3</v>
      </c>
      <c r="K2947" s="44">
        <f>IFERROR(_xll.qlIndexFixing(Index3M,H2947,TRUE,_xll.ohTrigger(RecalcTrigger,Trigger3M)),NA())</f>
        <v>7.4910087017450167E-3</v>
      </c>
      <c r="L2947" s="44">
        <f>IFERROR(_xll.qlIndexFixing(Index6M,$H2947,TRUE,_xll.ohTrigger(RecalcTrigger,Trigger6M)),NA())</f>
        <v>7.6071269620944012E-3</v>
      </c>
      <c r="M2947" s="183">
        <f>IFERROR(_xll.qlIndexFixing(Index1Y,$H2947,TRUE,_xll.ohTrigger(RecalcTrigger,Trigger1Y)),NA())</f>
        <v>7.9508780211786263E-3</v>
      </c>
      <c r="N2947" s="182">
        <f>IFERROR(_xll.qlIndexFixing(ONIndex1M,I2947,TRUE,_xll.ohTrigger(RecalcTrigger,Trigger1M)),NA())</f>
        <v>7.205802352885371E-3</v>
      </c>
      <c r="O2947" s="44">
        <f>IFERROR(_xll.qlIndexFixing(ONIndex3M,I2947,TRUE,_xll.ohTrigger(RecalcTrigger,Trigger3M)),NA())</f>
        <v>7.4578276248171704E-3</v>
      </c>
      <c r="P2947" s="44">
        <f>IFERROR(_xll.qlIndexFixing(ONIndex6M,I2947,TRUE,_xll.ohTrigger(RecalcTrigger,Trigger6M)),NA())</f>
        <v>7.4901799569904171E-3</v>
      </c>
      <c r="Q2947" s="183">
        <f>IFERROR(_xll.qlIndexFixing(ONIndex1Y,I2947,TRUE,_xll.ohTrigger(RecalcTrigger,Trigger1Y)),NA())</f>
        <v>7.785274050391422E-3</v>
      </c>
    </row>
    <row r="2948" spans="2:17" x14ac:dyDescent="0.2">
      <c r="B2948" s="39" t="s">
        <v>42</v>
      </c>
      <c r="D2948" s="42">
        <f>_xll.qlCalendarAdvance(Calendar,$D2947,B2948,"f",FALSE)</f>
        <v>60272</v>
      </c>
      <c r="E2948" s="177">
        <f>_xll.qlInterestRateIndexValueDate(IndexON,D2948)</f>
        <v>60272</v>
      </c>
      <c r="F2948" s="193">
        <f>IFERROR(_xll.qlIndexFixing(IndexON,D2948,TRUE,_xll.ohTrigger(RecalcTrigger,TriggerON)),NA())</f>
        <v>7.2782681632777013E-3</v>
      </c>
      <c r="H2948" s="42">
        <f>_xll.qlCalendarAdvance(Calendar,$H2947,B2948,"f",FALSE)</f>
        <v>60272</v>
      </c>
      <c r="I2948" s="177">
        <f>_xll.qlInterestRateIndexValueDate(Index1M,$H2948)</f>
        <v>60274</v>
      </c>
      <c r="J2948" s="182">
        <f>IFERROR(_xll.qlIndexFixing(Index1M,$H2948,TRUE,_xll.ohTrigger(RecalcTrigger,Trigger1M)),NA())</f>
        <v>7.2203382329437786E-3</v>
      </c>
      <c r="K2948" s="44">
        <f>IFERROR(_xll.qlIndexFixing(Index3M,H2948,TRUE,_xll.ohTrigger(RecalcTrigger,Trigger3M)),NA())</f>
        <v>7.4957634190901956E-3</v>
      </c>
      <c r="L2948" s="44">
        <f>IFERROR(_xll.qlIndexFixing(Index6M,$H2948,TRUE,_xll.ohTrigger(RecalcTrigger,Trigger6M)),NA())</f>
        <v>7.615916776409477E-3</v>
      </c>
      <c r="M2948" s="183">
        <f>IFERROR(_xll.qlIndexFixing(Index1Y,$H2948,TRUE,_xll.ohTrigger(RecalcTrigger,Trigger1Y)),NA())</f>
        <v>7.9566055354122547E-3</v>
      </c>
      <c r="N2948" s="182">
        <f>IFERROR(_xll.qlIndexFixing(ONIndex1M,I2948,TRUE,_xll.ohTrigger(RecalcTrigger,Trigger1M)),NA())</f>
        <v>7.2092994657779741E-3</v>
      </c>
      <c r="O2948" s="44">
        <f>IFERROR(_xll.qlIndexFixing(ONIndex3M,I2948,TRUE,_xll.ohTrigger(RecalcTrigger,Trigger3M)),NA())</f>
        <v>7.4611891398301822E-3</v>
      </c>
      <c r="P2948" s="44">
        <f>IFERROR(_xll.qlIndexFixing(ONIndex6M,I2948,TRUE,_xll.ohTrigger(RecalcTrigger,Trigger6M)),NA())</f>
        <v>7.4959504823546297E-3</v>
      </c>
      <c r="Q2948" s="183">
        <f>IFERROR(_xll.qlIndexFixing(ONIndex1Y,I2948,TRUE,_xll.ohTrigger(RecalcTrigger,Trigger1Y)),NA())</f>
        <v>7.7886926148096336E-3</v>
      </c>
    </row>
    <row r="2949" spans="2:17" x14ac:dyDescent="0.2">
      <c r="B2949" s="39" t="s">
        <v>42</v>
      </c>
      <c r="D2949" s="42">
        <f>_xll.qlCalendarAdvance(Calendar,$D2948,B2949,"f",FALSE)</f>
        <v>60279</v>
      </c>
      <c r="E2949" s="177">
        <f>_xll.qlInterestRateIndexValueDate(IndexON,D2949)</f>
        <v>60279</v>
      </c>
      <c r="F2949" s="193">
        <f>IFERROR(_xll.qlIndexFixing(IndexON,D2949,TRUE,_xll.ohTrigger(RecalcTrigger,TriggerON)),NA())</f>
        <v>7.2830620997255124E-3</v>
      </c>
      <c r="H2949" s="42">
        <f>_xll.qlCalendarAdvance(Calendar,$H2948,B2949,"f",FALSE)</f>
        <v>60279</v>
      </c>
      <c r="I2949" s="177">
        <f>_xll.qlInterestRateIndexValueDate(Index1M,$H2949)</f>
        <v>60281</v>
      </c>
      <c r="J2949" s="182">
        <f>IFERROR(_xll.qlIndexFixing(Index1M,$H2949,TRUE,_xll.ohTrigger(RecalcTrigger,Trigger1M)),NA())</f>
        <v>7.2251586061595164E-3</v>
      </c>
      <c r="K2949" s="44">
        <f>IFERROR(_xll.qlIndexFixing(Index3M,H2949,TRUE,_xll.ohTrigger(RecalcTrigger,Trigger3M)),NA())</f>
        <v>7.5005627169479894E-3</v>
      </c>
      <c r="L2949" s="44">
        <f>IFERROR(_xll.qlIndexFixing(Index6M,$H2949,TRUE,_xll.ohTrigger(RecalcTrigger,Trigger6M)),NA())</f>
        <v>7.6247803252634701E-3</v>
      </c>
      <c r="M2949" s="183">
        <f>IFERROR(_xll.qlIndexFixing(Index1Y,$H2949,TRUE,_xll.ohTrigger(RecalcTrigger,Trigger1Y)),NA())</f>
        <v>7.9623784423228979E-3</v>
      </c>
      <c r="N2949" s="182">
        <f>IFERROR(_xll.qlIndexFixing(ONIndex1M,I2949,TRUE,_xll.ohTrigger(RecalcTrigger,Trigger1M)),NA())</f>
        <v>7.2140321202063262E-3</v>
      </c>
      <c r="O2949" s="44">
        <f>IFERROR(_xll.qlIndexFixing(ONIndex3M,I2949,TRUE,_xll.ohTrigger(RecalcTrigger,Trigger3M)),NA())</f>
        <v>7.4657164008229415E-3</v>
      </c>
      <c r="P2949" s="44">
        <f>IFERROR(_xll.qlIndexFixing(ONIndex6M,I2949,TRUE,_xll.ohTrigger(RecalcTrigger,Trigger6M)),NA())</f>
        <v>7.5038722942810665E-3</v>
      </c>
      <c r="Q2949" s="183">
        <f>IFERROR(_xll.qlIndexFixing(ONIndex1Y,I2949,TRUE,_xll.ohTrigger(RecalcTrigger,Trigger1Y)),NA())</f>
        <v>7.7932798682134319E-3</v>
      </c>
    </row>
    <row r="2950" spans="2:17" x14ac:dyDescent="0.2">
      <c r="B2950" s="39" t="s">
        <v>42</v>
      </c>
      <c r="D2950" s="42">
        <f>_xll.qlCalendarAdvance(Calendar,$D2949,B2950,"f",FALSE)</f>
        <v>60286</v>
      </c>
      <c r="E2950" s="177">
        <f>_xll.qlInterestRateIndexValueDate(IndexON,D2950)</f>
        <v>60286</v>
      </c>
      <c r="F2950" s="193">
        <f>IFERROR(_xll.qlIndexFixing(IndexON,D2950,TRUE,_xll.ohTrigger(RecalcTrigger,TriggerON)),NA())</f>
        <v>7.2879011353776946E-3</v>
      </c>
      <c r="H2950" s="42">
        <f>_xll.qlCalendarAdvance(Calendar,$H2949,B2950,"f",FALSE)</f>
        <v>60286</v>
      </c>
      <c r="I2950" s="177">
        <f>_xll.qlInterestRateIndexValueDate(Index1M,$H2950)</f>
        <v>60288</v>
      </c>
      <c r="J2950" s="182">
        <f>IFERROR(_xll.qlIndexFixing(Index1M,$H2950,TRUE,_xll.ohTrigger(RecalcTrigger,Trigger1M)),NA())</f>
        <v>7.2300247350823559E-3</v>
      </c>
      <c r="K2950" s="44">
        <f>IFERROR(_xll.qlIndexFixing(Index3M,H2950,TRUE,_xll.ohTrigger(RecalcTrigger,Trigger3M)),NA())</f>
        <v>7.505406651461044E-3</v>
      </c>
      <c r="L2950" s="44">
        <f>IFERROR(_xll.qlIndexFixing(Index6M,$H2950,TRUE,_xll.ohTrigger(RecalcTrigger,Trigger6M)),NA())</f>
        <v>7.6337177034380204E-3</v>
      </c>
      <c r="M2950" s="183">
        <f>IFERROR(_xll.qlIndexFixing(Index1Y,$H2950,TRUE,_xll.ohTrigger(RecalcTrigger,Trigger1Y)),NA())</f>
        <v>7.9681967973301154E-3</v>
      </c>
      <c r="N2950" s="182">
        <f>IFERROR(_xll.qlIndexFixing(ONIndex1M,I2950,TRUE,_xll.ohTrigger(RecalcTrigger,Trigger1M)),NA())</f>
        <v>7.2188103928905178E-3</v>
      </c>
      <c r="O2950" s="44">
        <f>IFERROR(_xll.qlIndexFixing(ONIndex3M,I2950,TRUE,_xll.ohTrigger(RecalcTrigger,Trigger3M)),NA())</f>
        <v>7.470287880710913E-3</v>
      </c>
      <c r="P2950" s="44">
        <f>IFERROR(_xll.qlIndexFixing(ONIndex6M,I2950,TRUE,_xll.ohTrigger(RecalcTrigger,Trigger6M)),NA())</f>
        <v>7.5118664577722427E-3</v>
      </c>
      <c r="Q2950" s="183">
        <f>IFERROR(_xll.qlIndexFixing(ONIndex1Y,I2950,TRUE,_xll.ohTrigger(RecalcTrigger,Trigger1Y)),NA())</f>
        <v>7.7979107895131961E-3</v>
      </c>
    </row>
    <row r="2951" spans="2:17" x14ac:dyDescent="0.2">
      <c r="B2951" s="39" t="s">
        <v>42</v>
      </c>
      <c r="D2951" s="42">
        <f>_xll.qlCalendarAdvance(Calendar,$D2950,B2951,"f",FALSE)</f>
        <v>60293</v>
      </c>
      <c r="E2951" s="177">
        <f>_xll.qlInterestRateIndexValueDate(IndexON,D2951)</f>
        <v>60293</v>
      </c>
      <c r="F2951" s="193">
        <f>IFERROR(_xll.qlIndexFixing(IndexON,D2951,TRUE,_xll.ohTrigger(RecalcTrigger,TriggerON)),NA())</f>
        <v>7.292785327388529E-3</v>
      </c>
      <c r="H2951" s="42">
        <f>_xll.qlCalendarAdvance(Calendar,$H2950,B2951,"f",FALSE)</f>
        <v>60293</v>
      </c>
      <c r="I2951" s="177">
        <f>_xll.qlInterestRateIndexValueDate(Index1M,$H2951)</f>
        <v>60295</v>
      </c>
      <c r="J2951" s="182">
        <f>IFERROR(_xll.qlIndexFixing(Index1M,$H2951,TRUE,_xll.ohTrigger(RecalcTrigger,Trigger1M)),NA())</f>
        <v>7.2336549045104448E-3</v>
      </c>
      <c r="K2951" s="44">
        <f>IFERROR(_xll.qlIndexFixing(Index3M,H2951,TRUE,_xll.ohTrigger(RecalcTrigger,Trigger3M)),NA())</f>
        <v>7.510295278773782E-3</v>
      </c>
      <c r="L2951" s="44">
        <f>IFERROR(_xll.qlIndexFixing(Index6M,$H2951,TRUE,_xll.ohTrigger(RecalcTrigger,Trigger6M)),NA())</f>
        <v>7.642729005724486E-3</v>
      </c>
      <c r="M2951" s="183">
        <f>IFERROR(_xll.qlIndexFixing(Index1Y,$H2951,TRUE,_xll.ohTrigger(RecalcTrigger,Trigger1Y)),NA())</f>
        <v>7.9740606558611309E-3</v>
      </c>
      <c r="N2951" s="182">
        <f>IFERROR(_xll.qlIndexFixing(ONIndex1M,I2951,TRUE,_xll.ohTrigger(RecalcTrigger,Trigger1M)),NA())</f>
        <v>7.223634341944063E-3</v>
      </c>
      <c r="O2951" s="44">
        <f>IFERROR(_xll.qlIndexFixing(ONIndex3M,I2951,TRUE,_xll.ohTrigger(RecalcTrigger,Trigger3M)),NA())</f>
        <v>7.4749036355559184E-3</v>
      </c>
      <c r="P2951" s="44">
        <f>IFERROR(_xll.qlIndexFixing(ONIndex6M,I2951,TRUE,_xll.ohTrigger(RecalcTrigger,Trigger6M)),NA())</f>
        <v>7.5199330663000552E-3</v>
      </c>
      <c r="Q2951" s="183">
        <f>IFERROR(_xll.qlIndexFixing(ONIndex1Y,I2951,TRUE,_xll.ohTrigger(RecalcTrigger,Trigger1Y)),NA())</f>
        <v>7.8025854328522826E-3</v>
      </c>
    </row>
    <row r="2952" spans="2:17" x14ac:dyDescent="0.2">
      <c r="B2952" s="39" t="s">
        <v>42</v>
      </c>
      <c r="D2952" s="42">
        <f>_xll.qlCalendarAdvance(Calendar,$D2951,B2952,"f",FALSE)</f>
        <v>60300</v>
      </c>
      <c r="E2952" s="177">
        <f>_xll.qlInterestRateIndexValueDate(IndexON,D2952)</f>
        <v>60300</v>
      </c>
      <c r="F2952" s="193">
        <f>IFERROR(_xll.qlIndexFixing(IndexON,D2952,TRUE,_xll.ohTrigger(RecalcTrigger,TriggerON)),NA())</f>
        <v>7.2977147333919135E-3</v>
      </c>
      <c r="H2952" s="42">
        <f>_xll.qlCalendarAdvance(Calendar,$H2951,B2952,"f",FALSE)</f>
        <v>60300</v>
      </c>
      <c r="I2952" s="177">
        <f>_xll.qlInterestRateIndexValueDate(Index1M,$H2952)</f>
        <v>60302</v>
      </c>
      <c r="J2952" s="182">
        <f>IFERROR(_xll.qlIndexFixing(Index1M,$H2952,TRUE,_xll.ohTrigger(RecalcTrigger,Trigger1M)),NA())</f>
        <v>7.2377429407999294E-3</v>
      </c>
      <c r="K2952" s="44">
        <f>IFERROR(_xll.qlIndexFixing(Index3M,H2952,TRUE,_xll.ohTrigger(RecalcTrigger,Trigger3M)),NA())</f>
        <v>7.51478958207695E-3</v>
      </c>
      <c r="L2952" s="44">
        <f>IFERROR(_xll.qlIndexFixing(Index6M,$H2952,TRUE,_xll.ohTrigger(RecalcTrigger,Trigger6M)),NA())</f>
        <v>7.6518143269248221E-3</v>
      </c>
      <c r="M2952" s="183">
        <f>IFERROR(_xll.qlIndexFixing(Index1Y,$H2952,TRUE,_xll.ohTrigger(RecalcTrigger,Trigger1Y)),NA())</f>
        <v>7.9799700733517095E-3</v>
      </c>
      <c r="N2952" s="182">
        <f>IFERROR(_xll.qlIndexFixing(ONIndex1M,I2952,TRUE,_xll.ohTrigger(RecalcTrigger,Trigger1M)),NA())</f>
        <v>7.2285040254804755E-3</v>
      </c>
      <c r="O2952" s="44">
        <f>IFERROR(_xll.qlIndexFixing(ONIndex3M,I2952,TRUE,_xll.ohTrigger(RecalcTrigger,Trigger3M)),NA())</f>
        <v>7.4795637211000354E-3</v>
      </c>
      <c r="P2952" s="44">
        <f>IFERROR(_xll.qlIndexFixing(ONIndex6M,I2952,TRUE,_xll.ohTrigger(RecalcTrigger,Trigger6M)),NA())</f>
        <v>7.5280722133097555E-3</v>
      </c>
      <c r="Q2952" s="183">
        <f>IFERROR(_xll.qlIndexFixing(ONIndex1Y,I2952,TRUE,_xll.ohTrigger(RecalcTrigger,Trigger1Y)),NA())</f>
        <v>7.8073038524806293E-3</v>
      </c>
    </row>
    <row r="2953" spans="2:17" x14ac:dyDescent="0.2">
      <c r="B2953" s="39" t="s">
        <v>42</v>
      </c>
      <c r="D2953" s="42">
        <f>_xll.qlCalendarAdvance(Calendar,$D2952,B2953,"f",FALSE)</f>
        <v>60307</v>
      </c>
      <c r="E2953" s="177">
        <f>_xll.qlInterestRateIndexValueDate(IndexON,D2953)</f>
        <v>60307</v>
      </c>
      <c r="F2953" s="193">
        <f>IFERROR(_xll.qlIndexFixing(IndexON,D2953,TRUE,_xll.ohTrigger(RecalcTrigger,TriggerON)),NA())</f>
        <v>7.3026894102223849E-3</v>
      </c>
      <c r="H2953" s="42">
        <f>_xll.qlCalendarAdvance(Calendar,$H2952,B2953,"f",FALSE)</f>
        <v>60307</v>
      </c>
      <c r="I2953" s="177">
        <f>_xll.qlInterestRateIndexValueDate(Index1M,$H2953)</f>
        <v>60309</v>
      </c>
      <c r="J2953" s="182">
        <f>IFERROR(_xll.qlIndexFixing(Index1M,$H2953,TRUE,_xll.ohTrigger(RecalcTrigger,Trigger1M)),NA())</f>
        <v>7.24272975944938E-3</v>
      </c>
      <c r="K2953" s="44">
        <f>IFERROR(_xll.qlIndexFixing(Index3M,H2953,TRUE,_xll.ohTrigger(RecalcTrigger,Trigger3M)),NA())</f>
        <v>7.5197644488866899E-3</v>
      </c>
      <c r="L2953" s="44">
        <f>IFERROR(_xll.qlIndexFixing(Index6M,$H2953,TRUE,_xll.ohTrigger(RecalcTrigger,Trigger6M)),NA())</f>
        <v>7.6609737618484938E-3</v>
      </c>
      <c r="M2953" s="183">
        <f>IFERROR(_xll.qlIndexFixing(Index1Y,$H2953,TRUE,_xll.ohTrigger(RecalcTrigger,Trigger1Y)),NA())</f>
        <v>7.9859251052444066E-3</v>
      </c>
      <c r="N2953" s="182">
        <f>IFERROR(_xll.qlIndexFixing(ONIndex1M,I2953,TRUE,_xll.ohTrigger(RecalcTrigger,Trigger1M)),NA())</f>
        <v>7.2334195017464964E-3</v>
      </c>
      <c r="O2953" s="44">
        <f>IFERROR(_xll.qlIndexFixing(ONIndex3M,I2953,TRUE,_xll.ohTrigger(RecalcTrigger,Trigger3M)),NA())</f>
        <v>7.4842681932452138E-3</v>
      </c>
      <c r="P2953" s="44">
        <f>IFERROR(_xll.qlIndexFixing(ONIndex6M,I2953,TRUE,_xll.ohTrigger(RecalcTrigger,Trigger6M)),NA())</f>
        <v>7.5362839922465952E-3</v>
      </c>
      <c r="Q2953" s="183">
        <f>IFERROR(_xll.qlIndexFixing(ONIndex1Y,I2953,TRUE,_xll.ohTrigger(RecalcTrigger,Trigger1Y)),NA())</f>
        <v>7.8120661025948834E-3</v>
      </c>
    </row>
    <row r="2954" spans="2:17" x14ac:dyDescent="0.2">
      <c r="B2954" s="39" t="s">
        <v>42</v>
      </c>
      <c r="D2954" s="42">
        <f>_xll.qlCalendarAdvance(Calendar,$D2953,B2954,"f",FALSE)</f>
        <v>60314</v>
      </c>
      <c r="E2954" s="177">
        <f>_xll.qlInterestRateIndexValueDate(IndexON,D2954)</f>
        <v>60314</v>
      </c>
      <c r="F2954" s="193">
        <f>IFERROR(_xll.qlIndexFixing(IndexON,D2954,TRUE,_xll.ohTrigger(RecalcTrigger,TriggerON)),NA())</f>
        <v>7.3077094155937772E-3</v>
      </c>
      <c r="H2954" s="42">
        <f>_xll.qlCalendarAdvance(Calendar,$H2953,B2954,"f",FALSE)</f>
        <v>60314</v>
      </c>
      <c r="I2954" s="177">
        <f>_xll.qlInterestRateIndexValueDate(Index1M,$H2954)</f>
        <v>60316</v>
      </c>
      <c r="J2954" s="182">
        <f>IFERROR(_xll.qlIndexFixing(Index1M,$H2954,TRUE,_xll.ohTrigger(RecalcTrigger,Trigger1M)),NA())</f>
        <v>7.247762541026579E-3</v>
      </c>
      <c r="K2954" s="44">
        <f>IFERROR(_xll.qlIndexFixing(Index3M,H2954,TRUE,_xll.ohTrigger(RecalcTrigger,Trigger3M)),NA())</f>
        <v>7.5247841719257224E-3</v>
      </c>
      <c r="L2954" s="44">
        <f>IFERROR(_xll.qlIndexFixing(Index6M,$H2954,TRUE,_xll.ohTrigger(RecalcTrigger,Trigger6M)),NA())</f>
        <v>7.6702074053173301E-3</v>
      </c>
      <c r="M2954" s="183">
        <f>IFERROR(_xll.qlIndexFixing(Index1Y,$H2954,TRUE,_xll.ohTrigger(RecalcTrigger,Trigger1Y)),NA())</f>
        <v>7.9919258069887852E-3</v>
      </c>
      <c r="N2954" s="182">
        <f>IFERROR(_xll.qlIndexFixing(ONIndex1M,I2954,TRUE,_xll.ohTrigger(RecalcTrigger,Trigger1M)),NA())</f>
        <v>7.2383808288289941E-3</v>
      </c>
      <c r="O2954" s="44">
        <f>IFERROR(_xll.qlIndexFixing(ONIndex3M,I2954,TRUE,_xll.ohTrigger(RecalcTrigger,Trigger3M)),NA())</f>
        <v>7.4890171079466938E-3</v>
      </c>
      <c r="P2954" s="44">
        <f>IFERROR(_xll.qlIndexFixing(ONIndex6M,I2954,TRUE,_xll.ohTrigger(RecalcTrigger,Trigger6M)),NA())</f>
        <v>7.5445684966091164E-3</v>
      </c>
      <c r="Q2954" s="183">
        <f>IFERROR(_xll.qlIndexFixing(ONIndex1Y,I2954,TRUE,_xll.ohTrigger(RecalcTrigger,Trigger1Y)),NA())</f>
        <v>7.8168722373650468E-3</v>
      </c>
    </row>
    <row r="2955" spans="2:17" x14ac:dyDescent="0.2">
      <c r="B2955" s="39" t="s">
        <v>42</v>
      </c>
      <c r="D2955" s="42">
        <f>_xll.qlCalendarAdvance(Calendar,$D2954,B2955,"f",FALSE)</f>
        <v>60321</v>
      </c>
      <c r="E2955" s="177">
        <f>_xll.qlInterestRateIndexValueDate(IndexON,D2955)</f>
        <v>60321</v>
      </c>
      <c r="F2955" s="193">
        <f>IFERROR(_xll.qlIndexFixing(IndexON,D2955,TRUE,_xll.ohTrigger(RecalcTrigger,TriggerON)),NA())</f>
        <v>7.3127748064205633E-3</v>
      </c>
      <c r="H2955" s="42">
        <f>_xll.qlCalendarAdvance(Calendar,$H2954,B2955,"f",FALSE)</f>
        <v>60321</v>
      </c>
      <c r="I2955" s="177">
        <f>_xll.qlInterestRateIndexValueDate(Index1M,$H2955)</f>
        <v>60323</v>
      </c>
      <c r="J2955" s="182">
        <f>IFERROR(_xll.qlIndexFixing(Index1M,$H2955,TRUE,_xll.ohTrigger(RecalcTrigger,Trigger1M)),NA())</f>
        <v>7.2528413437563822E-3</v>
      </c>
      <c r="K2955" s="44">
        <f>IFERROR(_xll.qlIndexFixing(Index3M,H2955,TRUE,_xll.ohTrigger(RecalcTrigger,Trigger3M)),NA())</f>
        <v>7.5298488073396973E-3</v>
      </c>
      <c r="L2955" s="44">
        <f>IFERROR(_xll.qlIndexFixing(Index6M,$H2955,TRUE,_xll.ohTrigger(RecalcTrigger,Trigger6M)),NA())</f>
        <v>7.6795153521624368E-3</v>
      </c>
      <c r="M2955" s="183">
        <f>IFERROR(_xll.qlIndexFixing(Index1Y,$H2955,TRUE,_xll.ohTrigger(RecalcTrigger,Trigger1Y)),NA())</f>
        <v>7.9979722340436064E-3</v>
      </c>
      <c r="N2955" s="182">
        <f>IFERROR(_xll.qlIndexFixing(ONIndex1M,I2955,TRUE,_xll.ohTrigger(RecalcTrigger,Trigger1M)),NA())</f>
        <v>7.2433880649214188E-3</v>
      </c>
      <c r="O2955" s="44">
        <f>IFERROR(_xll.qlIndexFixing(ONIndex3M,I2955,TRUE,_xll.ohTrigger(RecalcTrigger,Trigger3M)),NA())</f>
        <v>7.4938105210797801E-3</v>
      </c>
      <c r="P2955" s="44">
        <f>IFERROR(_xll.qlIndexFixing(ONIndex6M,I2955,TRUE,_xll.ohTrigger(RecalcTrigger,Trigger6M)),NA())</f>
        <v>7.5529258198159255E-3</v>
      </c>
      <c r="Q2955" s="183">
        <f>IFERROR(_xll.qlIndexFixing(ONIndex1Y,I2955,TRUE,_xll.ohTrigger(RecalcTrigger,Trigger1Y)),NA())</f>
        <v>7.8217223110144118E-3</v>
      </c>
    </row>
    <row r="2956" spans="2:17" x14ac:dyDescent="0.2">
      <c r="B2956" s="39" t="s">
        <v>42</v>
      </c>
      <c r="D2956" s="42">
        <f>_xll.qlCalendarAdvance(Calendar,$D2955,B2956,"f",FALSE)</f>
        <v>60328</v>
      </c>
      <c r="E2956" s="177">
        <f>_xll.qlInterestRateIndexValueDate(IndexON,D2956)</f>
        <v>60328</v>
      </c>
      <c r="F2956" s="193">
        <f>IFERROR(_xll.qlIndexFixing(IndexON,D2956,TRUE,_xll.ohTrigger(RecalcTrigger,TriggerON)),NA())</f>
        <v>7.3178856404165771E-3</v>
      </c>
      <c r="H2956" s="42">
        <f>_xll.qlCalendarAdvance(Calendar,$H2955,B2956,"f",FALSE)</f>
        <v>60328</v>
      </c>
      <c r="I2956" s="177">
        <f>_xll.qlInterestRateIndexValueDate(Index1M,$H2956)</f>
        <v>60330</v>
      </c>
      <c r="J2956" s="182">
        <f>IFERROR(_xll.qlIndexFixing(Index1M,$H2956,TRUE,_xll.ohTrigger(RecalcTrigger,Trigger1M)),NA())</f>
        <v>7.2601856402884392E-3</v>
      </c>
      <c r="K2956" s="44">
        <f>IFERROR(_xll.qlIndexFixing(Index3M,H2956,TRUE,_xll.ohTrigger(RecalcTrigger,Trigger3M)),NA())</f>
        <v>7.536316467847355E-3</v>
      </c>
      <c r="L2956" s="44">
        <f>IFERROR(_xll.qlIndexFixing(Index6M,$H2956,TRUE,_xll.ohTrigger(RecalcTrigger,Trigger6M)),NA())</f>
        <v>7.6912333796512657E-3</v>
      </c>
      <c r="M2956" s="183">
        <f>IFERROR(_xll.qlIndexFixing(Index1Y,$H2956,TRUE,_xll.ohTrigger(RecalcTrigger,Trigger1Y)),NA())</f>
        <v>8.0040644418735429E-3</v>
      </c>
      <c r="N2956" s="182">
        <f>IFERROR(_xll.qlIndexFixing(ONIndex1M,I2956,TRUE,_xll.ohTrigger(RecalcTrigger,Trigger1M)),NA())</f>
        <v>7.2484412681372845E-3</v>
      </c>
      <c r="O2956" s="44">
        <f>IFERROR(_xll.qlIndexFixing(ONIndex3M,I2956,TRUE,_xll.ohTrigger(RecalcTrigger,Trigger3M)),NA())</f>
        <v>7.4986484884131954E-3</v>
      </c>
      <c r="P2956" s="44">
        <f>IFERROR(_xll.qlIndexFixing(ONIndex6M,I2956,TRUE,_xll.ohTrigger(RecalcTrigger,Trigger6M)),NA())</f>
        <v>7.5613560553922099E-3</v>
      </c>
      <c r="Q2956" s="183">
        <f>IFERROR(_xll.qlIndexFixing(ONIndex1Y,I2956,TRUE,_xll.ohTrigger(RecalcTrigger,Trigger1Y)),NA())</f>
        <v>7.8266163777396258E-3</v>
      </c>
    </row>
    <row r="2957" spans="2:17" x14ac:dyDescent="0.2">
      <c r="B2957" s="39" t="s">
        <v>42</v>
      </c>
      <c r="D2957" s="42">
        <f>_xll.qlCalendarAdvance(Calendar,$D2956,B2957,"f",FALSE)</f>
        <v>60335</v>
      </c>
      <c r="E2957" s="177">
        <f>_xll.qlInterestRateIndexValueDate(IndexON,D2957)</f>
        <v>60335</v>
      </c>
      <c r="F2957" s="193">
        <f>IFERROR(_xll.qlIndexFixing(IndexON,D2957,TRUE,_xll.ohTrigger(RecalcTrigger,TriggerON)),NA())</f>
        <v>7.3230419744962916E-3</v>
      </c>
      <c r="H2957" s="42">
        <f>_xll.qlCalendarAdvance(Calendar,$H2956,B2957,"f",FALSE)</f>
        <v>60335</v>
      </c>
      <c r="I2957" s="177">
        <f>_xll.qlInterestRateIndexValueDate(Index1M,$H2957)</f>
        <v>60337</v>
      </c>
      <c r="J2957" s="182">
        <f>IFERROR(_xll.qlIndexFixing(Index1M,$H2957,TRUE,_xll.ohTrigger(RecalcTrigger,Trigger1M)),NA())</f>
        <v>7.2653736901060681E-3</v>
      </c>
      <c r="K2957" s="44">
        <f>IFERROR(_xll.qlIndexFixing(Index3M,H2957,TRUE,_xll.ohTrigger(RecalcTrigger,Trigger3M)),NA())</f>
        <v>7.5414811019338382E-3</v>
      </c>
      <c r="L2957" s="44">
        <f>IFERROR(_xll.qlIndexFixing(Index6M,$H2957,TRUE,_xll.ohTrigger(RecalcTrigger,Trigger6M)),NA())</f>
        <v>7.7007068869472881E-3</v>
      </c>
      <c r="M2957" s="183">
        <f>IFERROR(_xll.qlIndexFixing(Index1Y,$H2957,TRUE,_xll.ohTrigger(RecalcTrigger,Trigger1Y)),NA())</f>
        <v>8.0102024859526871E-3</v>
      </c>
      <c r="N2957" s="182">
        <f>IFERROR(_xll.qlIndexFixing(ONIndex1M,I2957,TRUE,_xll.ohTrigger(RecalcTrigger,Trigger1M)),NA())</f>
        <v>7.2535404967233319E-3</v>
      </c>
      <c r="O2957" s="44">
        <f>IFERROR(_xll.qlIndexFixing(ONIndex3M,I2957,TRUE,_xll.ohTrigger(RecalcTrigger,Trigger3M)),NA())</f>
        <v>7.5035310659821164E-3</v>
      </c>
      <c r="P2957" s="44">
        <f>IFERROR(_xll.qlIndexFixing(ONIndex6M,I2957,TRUE,_xll.ohTrigger(RecalcTrigger,Trigger6M)),NA())</f>
        <v>7.5698592967565759E-3</v>
      </c>
      <c r="Q2957" s="183">
        <f>IFERROR(_xll.qlIndexFixing(ONIndex1Y,I2957,TRUE,_xll.ohTrigger(RecalcTrigger,Trigger1Y)),NA())</f>
        <v>7.8315544916840452E-3</v>
      </c>
    </row>
    <row r="2958" spans="2:17" x14ac:dyDescent="0.2">
      <c r="B2958" s="39" t="s">
        <v>42</v>
      </c>
      <c r="D2958" s="42">
        <f>_xll.qlCalendarAdvance(Calendar,$D2957,B2958,"f",FALSE)</f>
        <v>60342</v>
      </c>
      <c r="E2958" s="177">
        <f>_xll.qlInterestRateIndexValueDate(IndexON,D2958)</f>
        <v>60342</v>
      </c>
      <c r="F2958" s="193">
        <f>IFERROR(_xll.qlIndexFixing(IndexON,D2958,TRUE,_xll.ohTrigger(RecalcTrigger,TriggerON)),NA())</f>
        <v>7.3282438660537963E-3</v>
      </c>
      <c r="H2958" s="42">
        <f>_xll.qlCalendarAdvance(Calendar,$H2957,B2958,"f",FALSE)</f>
        <v>60342</v>
      </c>
      <c r="I2958" s="177">
        <f>_xll.qlInterestRateIndexValueDate(Index1M,$H2958)</f>
        <v>60344</v>
      </c>
      <c r="J2958" s="182">
        <f>IFERROR(_xll.qlIndexFixing(Index1M,$H2958,TRUE,_xll.ohTrigger(RecalcTrigger,Trigger1M)),NA())</f>
        <v>7.2706079616241034E-3</v>
      </c>
      <c r="K2958" s="44">
        <f>IFERROR(_xll.qlIndexFixing(Index3M,H2958,TRUE,_xll.ohTrigger(RecalcTrigger,Trigger3M)),NA())</f>
        <v>7.546690831941232E-3</v>
      </c>
      <c r="L2958" s="44">
        <f>IFERROR(_xll.qlIndexFixing(Index6M,$H2958,TRUE,_xll.ohTrigger(RecalcTrigger,Trigger6M)),NA())</f>
        <v>7.7102550080349781E-3</v>
      </c>
      <c r="M2958" s="183">
        <f>IFERROR(_xll.qlIndexFixing(Index1Y,$H2958,TRUE,_xll.ohTrigger(RecalcTrigger,Trigger1Y)),NA())</f>
        <v>8.0163864217608228E-3</v>
      </c>
      <c r="N2958" s="182">
        <f>IFERROR(_xll.qlIndexFixing(ONIndex1M,I2958,TRUE,_xll.ohTrigger(RecalcTrigger,Trigger1M)),NA())</f>
        <v>7.2586858087664297E-3</v>
      </c>
      <c r="O2958" s="44">
        <f>IFERROR(_xll.qlIndexFixing(ONIndex3M,I2958,TRUE,_xll.ohTrigger(RecalcTrigger,Trigger3M)),NA())</f>
        <v>7.5084583096085566E-3</v>
      </c>
      <c r="P2958" s="44">
        <f>IFERROR(_xll.qlIndexFixing(ONIndex6M,I2958,TRUE,_xll.ohTrigger(RecalcTrigger,Trigger6M)),NA())</f>
        <v>7.5784356373276296E-3</v>
      </c>
      <c r="Q2958" s="183">
        <f>IFERROR(_xll.qlIndexFixing(ONIndex1Y,I2958,TRUE,_xll.ohTrigger(RecalcTrigger,Trigger1Y)),NA())</f>
        <v>7.8365367071242531E-3</v>
      </c>
    </row>
    <row r="2959" spans="2:17" x14ac:dyDescent="0.2">
      <c r="B2959" s="39" t="s">
        <v>42</v>
      </c>
      <c r="D2959" s="42">
        <f>_xll.qlCalendarAdvance(Calendar,$D2958,B2959,"f",FALSE)</f>
        <v>60349</v>
      </c>
      <c r="E2959" s="177">
        <f>_xll.qlInterestRateIndexValueDate(IndexON,D2959)</f>
        <v>60349</v>
      </c>
      <c r="F2959" s="193">
        <f>IFERROR(_xll.qlIndexFixing(IndexON,D2959,TRUE,_xll.ohTrigger(RecalcTrigger,TriggerON)),NA())</f>
        <v>7.3334913724831807E-3</v>
      </c>
      <c r="H2959" s="42">
        <f>_xll.qlCalendarAdvance(Calendar,$H2958,B2959,"f",FALSE)</f>
        <v>60349</v>
      </c>
      <c r="I2959" s="177">
        <f>_xll.qlInterestRateIndexValueDate(Index1M,$H2959)</f>
        <v>60351</v>
      </c>
      <c r="J2959" s="182">
        <f>IFERROR(_xll.qlIndexFixing(Index1M,$H2959,TRUE,_xll.ohTrigger(RecalcTrigger,Trigger1M)),NA())</f>
        <v>7.2758885131062427E-3</v>
      </c>
      <c r="K2959" s="44">
        <f>IFERROR(_xll.qlIndexFixing(Index3M,H2959,TRUE,_xll.ohTrigger(RecalcTrigger,Trigger3M)),NA())</f>
        <v>7.5519457140341747E-3</v>
      </c>
      <c r="L2959" s="44">
        <f>IFERROR(_xll.qlIndexFixing(Index6M,$H2959,TRUE,_xll.ohTrigger(RecalcTrigger,Trigger6M)),NA())</f>
        <v>7.7198778378110341E-3</v>
      </c>
      <c r="M2959" s="183">
        <f>IFERROR(_xll.qlIndexFixing(Index1Y,$H2959,TRUE,_xll.ohTrigger(RecalcTrigger,Trigger1Y)),NA())</f>
        <v>8.0226163047864962E-3</v>
      </c>
      <c r="N2959" s="182">
        <f>IFERROR(_xll.qlIndexFixing(ONIndex1M,I2959,TRUE,_xll.ohTrigger(RecalcTrigger,Trigger1M)),NA())</f>
        <v>7.265969344194545E-3</v>
      </c>
      <c r="O2959" s="44">
        <f>IFERROR(_xll.qlIndexFixing(ONIndex3M,I2959,TRUE,_xll.ohTrigger(RecalcTrigger,Trigger3M)),NA())</f>
        <v>7.5154176229474956E-3</v>
      </c>
      <c r="P2959" s="44">
        <f>IFERROR(_xll.qlIndexFixing(ONIndex6M,I2959,TRUE,_xll.ohTrigger(RecalcTrigger,Trigger6M)),NA())</f>
        <v>7.5906539925618688E-3</v>
      </c>
      <c r="Q2959" s="183">
        <f>IFERROR(_xll.qlIndexFixing(ONIndex1Y,I2959,TRUE,_xll.ohTrigger(RecalcTrigger,Trigger1Y)),NA())</f>
        <v>7.8435595727999186E-3</v>
      </c>
    </row>
    <row r="2960" spans="2:17" x14ac:dyDescent="0.2">
      <c r="B2960" s="39" t="s">
        <v>42</v>
      </c>
      <c r="D2960" s="42">
        <f>_xll.qlCalendarAdvance(Calendar,$D2959,B2960,"f",FALSE)</f>
        <v>60357</v>
      </c>
      <c r="E2960" s="177">
        <f>_xll.qlInterestRateIndexValueDate(IndexON,D2960)</f>
        <v>60357</v>
      </c>
      <c r="F2960" s="193">
        <f>IFERROR(_xll.qlIndexFixing(IndexON,D2960,TRUE,_xll.ohTrigger(RecalcTrigger,TriggerON)),NA())</f>
        <v>7.3395444510016006E-3</v>
      </c>
      <c r="H2960" s="42">
        <f>_xll.qlCalendarAdvance(Calendar,$H2959,B2960,"f",FALSE)</f>
        <v>60357</v>
      </c>
      <c r="I2960" s="177">
        <f>_xll.qlInterestRateIndexValueDate(Index1M,$H2960)</f>
        <v>60359</v>
      </c>
      <c r="J2960" s="182">
        <f>IFERROR(_xll.qlIndexFixing(Index1M,$H2960,TRUE,_xll.ohTrigger(RecalcTrigger,Trigger1M)),NA())</f>
        <v>7.281521480810571E-3</v>
      </c>
      <c r="K2960" s="44">
        <f>IFERROR(_xll.qlIndexFixing(Index3M,H2960,TRUE,_xll.ohTrigger(RecalcTrigger,Trigger3M)),NA())</f>
        <v>7.5575397920268177E-3</v>
      </c>
      <c r="L2960" s="44">
        <f>IFERROR(_xll.qlIndexFixing(Index6M,$H2960,TRUE,_xll.ohTrigger(RecalcTrigger,Trigger6M)),NA())</f>
        <v>7.7301647774138272E-3</v>
      </c>
      <c r="M2960" s="183">
        <f>IFERROR(_xll.qlIndexFixing(Index1Y,$H2960,TRUE,_xll.ohTrigger(RecalcTrigger,Trigger1Y)),NA())</f>
        <v>8.0297925041921681E-3</v>
      </c>
      <c r="N2960" s="182">
        <f>IFERROR(_xll.qlIndexFixing(ONIndex1M,I2960,TRUE,_xll.ohTrigger(RecalcTrigger,Trigger1M)),NA())</f>
        <v>7.270472733535982E-3</v>
      </c>
      <c r="O2960" s="44">
        <f>IFERROR(_xll.qlIndexFixing(ONIndex3M,I2960,TRUE,_xll.ohTrigger(RecalcTrigger,Trigger3M)),NA())</f>
        <v>7.519731226741655E-3</v>
      </c>
      <c r="P2960" s="44">
        <f>IFERROR(_xll.qlIndexFixing(ONIndex6M,I2960,TRUE,_xll.ohTrigger(RecalcTrigger,Trigger6M)),NA())</f>
        <v>7.5981528311519497E-3</v>
      </c>
      <c r="Q2960" s="183">
        <f>IFERROR(_xll.qlIndexFixing(ONIndex1Y,I2960,TRUE,_xll.ohTrigger(RecalcTrigger,Trigger1Y)),NA())</f>
        <v>7.8479191391878089E-3</v>
      </c>
    </row>
    <row r="2961" spans="2:17" x14ac:dyDescent="0.2">
      <c r="B2961" s="39" t="s">
        <v>42</v>
      </c>
      <c r="D2961" s="42">
        <f>_xll.qlCalendarAdvance(Calendar,$D2960,B2961,"f",FALSE)</f>
        <v>60364</v>
      </c>
      <c r="E2961" s="177">
        <f>_xll.qlInterestRateIndexValueDate(IndexON,D2961)</f>
        <v>60364</v>
      </c>
      <c r="F2961" s="193">
        <f>IFERROR(_xll.qlIndexFixing(IndexON,D2961,TRUE,_xll.ohTrigger(RecalcTrigger,TriggerON)),NA())</f>
        <v>7.3448898962880094E-3</v>
      </c>
      <c r="H2961" s="42">
        <f>_xll.qlCalendarAdvance(Calendar,$H2960,B2961,"f",FALSE)</f>
        <v>60364</v>
      </c>
      <c r="I2961" s="177">
        <f>_xll.qlInterestRateIndexValueDate(Index1M,$H2961)</f>
        <v>60366</v>
      </c>
      <c r="J2961" s="182">
        <f>IFERROR(_xll.qlIndexFixing(Index1M,$H2961,TRUE,_xll.ohTrigger(RecalcTrigger,Trigger1M)),NA())</f>
        <v>7.2868979712584214E-3</v>
      </c>
      <c r="K2961" s="44">
        <f>IFERROR(_xll.qlIndexFixing(Index3M,H2961,TRUE,_xll.ohTrigger(RecalcTrigger,Trigger3M)),NA())</f>
        <v>7.5628882611818542E-3</v>
      </c>
      <c r="L2961" s="44">
        <f>IFERROR(_xll.qlIndexFixing(Index6M,$H2961,TRUE,_xll.ohTrigger(RecalcTrigger,Trigger6M)),NA())</f>
        <v>7.739942423759737E-3</v>
      </c>
      <c r="M2961" s="183">
        <f>IFERROR(_xll.qlIndexFixing(Index1Y,$H2961,TRUE,_xll.ohTrigger(RecalcTrigger,Trigger1Y)),NA())</f>
        <v>8.0384107229593514E-3</v>
      </c>
      <c r="N2961" s="182">
        <f>IFERROR(_xll.qlIndexFixing(ONIndex1M,I2961,TRUE,_xll.ohTrigger(RecalcTrigger,Trigger1M)),NA())</f>
        <v>7.2757696577951947E-3</v>
      </c>
      <c r="O2961" s="44">
        <f>IFERROR(_xll.qlIndexFixing(ONIndex3M,I2961,TRUE,_xll.ohTrigger(RecalcTrigger,Trigger3M)),NA())</f>
        <v>7.5248054112542206E-3</v>
      </c>
      <c r="P2961" s="44">
        <f>IFERROR(_xll.qlIndexFixing(ONIndex6M,I2961,TRUE,_xll.ohTrigger(RecalcTrigger,Trigger6M)),NA())</f>
        <v>7.6069696399549969E-3</v>
      </c>
      <c r="Q2961" s="183">
        <f>IFERROR(_xll.qlIndexFixing(ONIndex1Y,I2961,TRUE,_xll.ohTrigger(RecalcTrigger,Trigger1Y)),NA())</f>
        <v>7.8530464171500114E-3</v>
      </c>
    </row>
    <row r="2962" spans="2:17" x14ac:dyDescent="0.2">
      <c r="B2962" s="39" t="s">
        <v>42</v>
      </c>
      <c r="D2962" s="42">
        <f>_xll.qlCalendarAdvance(Calendar,$D2961,B2962,"f",FALSE)</f>
        <v>60371</v>
      </c>
      <c r="E2962" s="177">
        <f>_xll.qlInterestRateIndexValueDate(IndexON,D2962)</f>
        <v>60371</v>
      </c>
      <c r="F2962" s="193">
        <f>IFERROR(_xll.qlIndexFixing(IndexON,D2962,TRUE,_xll.ohTrigger(RecalcTrigger,TriggerON)),NA())</f>
        <v>7.350281136542236E-3</v>
      </c>
      <c r="H2962" s="42">
        <f>_xll.qlCalendarAdvance(Calendar,$H2961,B2962,"f",FALSE)</f>
        <v>60371</v>
      </c>
      <c r="I2962" s="177">
        <f>_xll.qlInterestRateIndexValueDate(Index1M,$H2962)</f>
        <v>60373</v>
      </c>
      <c r="J2962" s="182">
        <f>IFERROR(_xll.qlIndexFixing(Index1M,$H2962,TRUE,_xll.ohTrigger(RecalcTrigger,Trigger1M)),NA())</f>
        <v>7.2923209195688288E-3</v>
      </c>
      <c r="K2962" s="44">
        <f>IFERROR(_xll.qlIndexFixing(Index3M,H2962,TRUE,_xll.ohTrigger(RecalcTrigger,Trigger3M)),NA())</f>
        <v>7.568282053910357E-3</v>
      </c>
      <c r="L2962" s="44">
        <f>IFERROR(_xll.qlIndexFixing(Index6M,$H2962,TRUE,_xll.ohTrigger(RecalcTrigger,Trigger6M)),NA())</f>
        <v>7.7497950684511045E-3</v>
      </c>
      <c r="M2962" s="183">
        <f>IFERROR(_xll.qlIndexFixing(Index1Y,$H2962,TRUE,_xll.ohTrigger(RecalcTrigger,Trigger1Y)),NA())</f>
        <v>8.042495682323049E-3</v>
      </c>
      <c r="N2962" s="182">
        <f>IFERROR(_xll.qlIndexFixing(ONIndex1M,I2962,TRUE,_xll.ohTrigger(RecalcTrigger,Trigger1M)),NA())</f>
        <v>7.2811129126737484E-3</v>
      </c>
      <c r="O2962" s="44">
        <f>IFERROR(_xll.qlIndexFixing(ONIndex3M,I2962,TRUE,_xll.ohTrigger(RecalcTrigger,Trigger3M)),NA())</f>
        <v>7.52992449944756E-3</v>
      </c>
      <c r="P2962" s="44">
        <f>IFERROR(_xll.qlIndexFixing(ONIndex6M,I2962,TRUE,_xll.ohTrigger(RecalcTrigger,Trigger6M)),NA())</f>
        <v>7.6158599450870668E-3</v>
      </c>
      <c r="Q2962" s="183">
        <f>IFERROR(_xll.qlIndexFixing(ONIndex1Y,I2962,TRUE,_xll.ohTrigger(RecalcTrigger,Trigger1Y)),NA())</f>
        <v>7.8582180267705581E-3</v>
      </c>
    </row>
    <row r="2963" spans="2:17" x14ac:dyDescent="0.2">
      <c r="B2963" s="39" t="s">
        <v>42</v>
      </c>
      <c r="D2963" s="42">
        <f>_xll.qlCalendarAdvance(Calendar,$D2962,B2963,"f",FALSE)</f>
        <v>60378</v>
      </c>
      <c r="E2963" s="177">
        <f>_xll.qlInterestRateIndexValueDate(IndexON,D2963)</f>
        <v>60378</v>
      </c>
      <c r="F2963" s="193">
        <f>IFERROR(_xll.qlIndexFixing(IndexON,D2963,TRUE,_xll.ohTrigger(RecalcTrigger,TriggerON)),NA())</f>
        <v>7.3557182288386258E-3</v>
      </c>
      <c r="H2963" s="42">
        <f>_xll.qlCalendarAdvance(Calendar,$H2962,B2963,"f",FALSE)</f>
        <v>60378</v>
      </c>
      <c r="I2963" s="177">
        <f>_xll.qlInterestRateIndexValueDate(Index1M,$H2963)</f>
        <v>60380</v>
      </c>
      <c r="J2963" s="182">
        <f>IFERROR(_xll.qlIndexFixing(Index1M,$H2963,TRUE,_xll.ohTrigger(RecalcTrigger,Trigger1M)),NA())</f>
        <v>7.2977903839951952E-3</v>
      </c>
      <c r="K2963" s="44">
        <f>IFERROR(_xll.qlIndexFixing(Index3M,H2963,TRUE,_xll.ohTrigger(RecalcTrigger,Trigger3M)),NA())</f>
        <v>7.5737212263827782E-3</v>
      </c>
      <c r="L2963" s="44">
        <f>IFERROR(_xll.qlIndexFixing(Index6M,$H2963,TRUE,_xll.ohTrigger(RecalcTrigger,Trigger6M)),NA())</f>
        <v>7.759722806421389E-3</v>
      </c>
      <c r="M2963" s="183">
        <f>IFERROR(_xll.qlIndexFixing(Index1Y,$H2963,TRUE,_xll.ohTrigger(RecalcTrigger,Trigger1Y)),NA())</f>
        <v>8.0489165094007453E-3</v>
      </c>
      <c r="N2963" s="182">
        <f>IFERROR(_xll.qlIndexFixing(ONIndex1M,I2963,TRUE,_xll.ohTrigger(RecalcTrigger,Trigger1M)),NA())</f>
        <v>7.2865025563650931E-3</v>
      </c>
      <c r="O2963" s="44">
        <f>IFERROR(_xll.qlIndexFixing(ONIndex3M,I2963,TRUE,_xll.ohTrigger(RecalcTrigger,Trigger3M)),NA())</f>
        <v>7.5350885470371054E-3</v>
      </c>
      <c r="P2963" s="44">
        <f>IFERROR(_xll.qlIndexFixing(ONIndex6M,I2963,TRUE,_xll.ohTrigger(RecalcTrigger,Trigger6M)),NA())</f>
        <v>7.624823840073347E-3</v>
      </c>
      <c r="Q2963" s="183">
        <f>IFERROR(_xll.qlIndexFixing(ONIndex1Y,I2963,TRUE,_xll.ohTrigger(RecalcTrigger,Trigger1Y)),NA())</f>
        <v>7.8634340221661603E-3</v>
      </c>
    </row>
    <row r="2964" spans="2:17" x14ac:dyDescent="0.2">
      <c r="B2964" s="39" t="s">
        <v>42</v>
      </c>
      <c r="D2964" s="42">
        <f>_xll.qlCalendarAdvance(Calendar,$D2963,B2964,"f",FALSE)</f>
        <v>60385</v>
      </c>
      <c r="E2964" s="177">
        <f>_xll.qlInterestRateIndexValueDate(IndexON,D2964)</f>
        <v>60385</v>
      </c>
      <c r="F2964" s="193">
        <f>IFERROR(_xll.qlIndexFixing(IndexON,D2964,TRUE,_xll.ohTrigger(RecalcTrigger,TriggerON)),NA())</f>
        <v>7.3612012305712682E-3</v>
      </c>
      <c r="H2964" s="42">
        <f>_xll.qlCalendarAdvance(Calendar,$H2963,B2964,"f",FALSE)</f>
        <v>60385</v>
      </c>
      <c r="I2964" s="177">
        <f>_xll.qlInterestRateIndexValueDate(Index1M,$H2964)</f>
        <v>60387</v>
      </c>
      <c r="J2964" s="182">
        <f>IFERROR(_xll.qlIndexFixing(Index1M,$H2964,TRUE,_xll.ohTrigger(RecalcTrigger,Trigger1M)),NA())</f>
        <v>7.3018911188280165E-3</v>
      </c>
      <c r="K2964" s="44">
        <f>IFERROR(_xll.qlIndexFixing(Index3M,H2964,TRUE,_xll.ohTrigger(RecalcTrigger,Trigger3M)),NA())</f>
        <v>7.579686153092193E-3</v>
      </c>
      <c r="L2964" s="44">
        <f>IFERROR(_xll.qlIndexFixing(Index6M,$H2964,TRUE,_xll.ohTrigger(RecalcTrigger,Trigger6M)),NA())</f>
        <v>7.7697257326132243E-3</v>
      </c>
      <c r="M2964" s="183">
        <f>IFERROR(_xll.qlIndexFixing(Index1Y,$H2964,TRUE,_xll.ohTrigger(RecalcTrigger,Trigger1Y)),NA())</f>
        <v>8.0553835686693383E-3</v>
      </c>
      <c r="N2964" s="182">
        <f>IFERROR(_xll.qlIndexFixing(ONIndex1M,I2964,TRUE,_xll.ohTrigger(RecalcTrigger,Trigger1M)),NA())</f>
        <v>7.2927190264238106E-3</v>
      </c>
      <c r="O2964" s="44">
        <f>IFERROR(_xll.qlIndexFixing(ONIndex3M,I2964,TRUE,_xll.ohTrigger(RecalcTrigger,Trigger3M)),NA())</f>
        <v>7.5410454397761839E-3</v>
      </c>
      <c r="P2964" s="44">
        <f>IFERROR(_xll.qlIndexFixing(ONIndex6M,I2964,TRUE,_xll.ohTrigger(RecalcTrigger,Trigger6M)),NA())</f>
        <v>7.6351585210243655E-3</v>
      </c>
      <c r="Q2964" s="183">
        <f>IFERROR(_xll.qlIndexFixing(ONIndex1Y,I2964,TRUE,_xll.ohTrigger(RecalcTrigger,Trigger1Y)),NA())</f>
        <v>7.8694495794984221E-3</v>
      </c>
    </row>
    <row r="2965" spans="2:17" x14ac:dyDescent="0.2">
      <c r="B2965" s="39" t="s">
        <v>42</v>
      </c>
      <c r="D2965" s="42">
        <f>_xll.qlCalendarAdvance(Calendar,$D2964,B2965,"f",FALSE)</f>
        <v>60392</v>
      </c>
      <c r="E2965" s="177">
        <f>_xll.qlInterestRateIndexValueDate(IndexON,D2965)</f>
        <v>60392</v>
      </c>
      <c r="F2965" s="193">
        <f>IFERROR(_xll.qlIndexFixing(IndexON,D2965,TRUE,_xll.ohTrigger(RecalcTrigger,TriggerON)),NA())</f>
        <v>7.3667301990543166E-3</v>
      </c>
      <c r="H2965" s="42">
        <f>_xll.qlCalendarAdvance(Calendar,$H2964,B2965,"f",FALSE)</f>
        <v>60392</v>
      </c>
      <c r="I2965" s="177">
        <f>_xll.qlInterestRateIndexValueDate(Index1M,$H2965)</f>
        <v>60394</v>
      </c>
      <c r="J2965" s="182">
        <f>IFERROR(_xll.qlIndexFixing(Index1M,$H2965,TRUE,_xll.ohTrigger(RecalcTrigger,Trigger1M)),NA())</f>
        <v>7.3088690942019197E-3</v>
      </c>
      <c r="K2965" s="44">
        <f>IFERROR(_xll.qlIndexFixing(Index3M,H2965,TRUE,_xll.ohTrigger(RecalcTrigger,Trigger3M)),NA())</f>
        <v>7.5852196303094963E-3</v>
      </c>
      <c r="L2965" s="44">
        <f>IFERROR(_xll.qlIndexFixing(Index6M,$H2965,TRUE,_xll.ohTrigger(RecalcTrigger,Trigger6M)),NA())</f>
        <v>7.7822962951322764E-3</v>
      </c>
      <c r="M2965" s="183">
        <f>IFERROR(_xll.qlIndexFixing(Index1Y,$H2965,TRUE,_xll.ohTrigger(RecalcTrigger,Trigger1Y)),NA())</f>
        <v>8.0618966514492893E-3</v>
      </c>
      <c r="N2965" s="182">
        <f>IFERROR(_xll.qlIndexFixing(ONIndex1M,I2965,TRUE,_xll.ohTrigger(RecalcTrigger,Trigger1M)),NA())</f>
        <v>7.2974212429599561E-3</v>
      </c>
      <c r="O2965" s="44">
        <f>IFERROR(_xll.qlIndexFixing(ONIndex3M,I2965,TRUE,_xll.ohTrigger(RecalcTrigger,Trigger3M)),NA())</f>
        <v>7.5455517441458397E-3</v>
      </c>
      <c r="P2965" s="44">
        <f>IFERROR(_xll.qlIndexFixing(ONIndex6M,I2965,TRUE,_xll.ohTrigger(RecalcTrigger,Trigger6M)),NA())</f>
        <v>7.6429727725901841E-3</v>
      </c>
      <c r="Q2965" s="183">
        <f>IFERROR(_xll.qlIndexFixing(ONIndex1Y,I2965,TRUE,_xll.ohTrigger(RecalcTrigger,Trigger1Y)),NA())</f>
        <v>7.8739993875487357E-3</v>
      </c>
    </row>
    <row r="2966" spans="2:17" x14ac:dyDescent="0.2">
      <c r="B2966" s="39" t="s">
        <v>42</v>
      </c>
      <c r="D2966" s="42">
        <f>_xll.qlCalendarAdvance(Calendar,$D2965,B2966,"f",FALSE)</f>
        <v>60399</v>
      </c>
      <c r="E2966" s="177">
        <f>_xll.qlInterestRateIndexValueDate(IndexON,D2966)</f>
        <v>60399</v>
      </c>
      <c r="F2966" s="193">
        <f>IFERROR(_xll.qlIndexFixing(IndexON,D2966,TRUE,_xll.ohTrigger(RecalcTrigger,TriggerON)),NA())</f>
        <v>7.3723051916019244E-3</v>
      </c>
      <c r="H2966" s="42">
        <f>_xll.qlCalendarAdvance(Calendar,$H2965,B2966,"f",FALSE)</f>
        <v>60399</v>
      </c>
      <c r="I2966" s="177">
        <f>_xll.qlInterestRateIndexValueDate(Index1M,$H2966)</f>
        <v>60401</v>
      </c>
      <c r="J2966" s="182">
        <f>IFERROR(_xll.qlIndexFixing(Index1M,$H2966,TRUE,_xll.ohTrigger(RecalcTrigger,Trigger1M)),NA())</f>
        <v>7.3144784564915799E-3</v>
      </c>
      <c r="K2966" s="44">
        <f>IFERROR(_xll.qlIndexFixing(Index3M,H2966,TRUE,_xll.ohTrigger(RecalcTrigger,Trigger3M)),NA())</f>
        <v>7.5907986608479156E-3</v>
      </c>
      <c r="L2966" s="44">
        <f>IFERROR(_xll.qlIndexFixing(Index6M,$H2966,TRUE,_xll.ohTrigger(RecalcTrigger,Trigger6M)),NA())</f>
        <v>7.7924667947854905E-3</v>
      </c>
      <c r="M2966" s="183">
        <f>IFERROR(_xll.qlIndexFixing(Index1Y,$H2966,TRUE,_xll.ohTrigger(RecalcTrigger,Trigger1Y)),NA())</f>
        <v>8.06845485644315E-3</v>
      </c>
      <c r="N2966" s="182">
        <f>IFERROR(_xll.qlIndexFixing(ONIndex1M,I2966,TRUE,_xll.ohTrigger(RecalcTrigger,Trigger1M)),NA())</f>
        <v>7.3029504020905023E-3</v>
      </c>
      <c r="O2966" s="44">
        <f>IFERROR(_xll.qlIndexFixing(ONIndex3M,I2966,TRUE,_xll.ohTrigger(RecalcTrigger,Trigger3M)),NA())</f>
        <v>7.5508510050958932E-3</v>
      </c>
      <c r="P2966" s="44">
        <f>IFERROR(_xll.qlIndexFixing(ONIndex6M,I2966,TRUE,_xll.ohTrigger(RecalcTrigger,Trigger6M)),NA())</f>
        <v>7.6521579974109244E-3</v>
      </c>
      <c r="Q2966" s="183">
        <f>IFERROR(_xll.qlIndexFixing(ONIndex1Y,I2966,TRUE,_xll.ohTrigger(RecalcTrigger,Trigger1Y)),NA())</f>
        <v>7.8793488660089395E-3</v>
      </c>
    </row>
    <row r="2967" spans="2:17" x14ac:dyDescent="0.2">
      <c r="B2967" s="39" t="s">
        <v>42</v>
      </c>
      <c r="D2967" s="42">
        <f>_xll.qlCalendarAdvance(Calendar,$D2966,B2967,"f",FALSE)</f>
        <v>60406</v>
      </c>
      <c r="E2967" s="177">
        <f>_xll.qlInterestRateIndexValueDate(IndexON,D2967)</f>
        <v>60406</v>
      </c>
      <c r="F2967" s="193">
        <f>IFERROR(_xll.qlIndexFixing(IndexON,D2967,TRUE,_xll.ohTrigger(RecalcTrigger,TriggerON)),NA())</f>
        <v>7.377926265368373E-3</v>
      </c>
      <c r="H2967" s="42">
        <f>_xll.qlCalendarAdvance(Calendar,$H2966,B2967,"f",FALSE)</f>
        <v>60406</v>
      </c>
      <c r="I2967" s="177">
        <f>_xll.qlInterestRateIndexValueDate(Index1M,$H2967)</f>
        <v>60408</v>
      </c>
      <c r="J2967" s="182">
        <f>IFERROR(_xll.qlIndexFixing(Index1M,$H2967,TRUE,_xll.ohTrigger(RecalcTrigger,Trigger1M)),NA())</f>
        <v>7.3201345679183016E-3</v>
      </c>
      <c r="K2967" s="44">
        <f>IFERROR(_xll.qlIndexFixing(Index3M,H2967,TRUE,_xll.ohTrigger(RecalcTrigger,Trigger3M)),NA())</f>
        <v>7.5964233008903341E-3</v>
      </c>
      <c r="L2967" s="44">
        <f>IFERROR(_xll.qlIndexFixing(Index6M,$H2967,TRUE,_xll.ohTrigger(RecalcTrigger,Trigger6M)),NA())</f>
        <v>7.8027127936619225E-3</v>
      </c>
      <c r="M2967" s="183">
        <f>IFERROR(_xll.qlIndexFixing(Index1Y,$H2967,TRUE,_xll.ohTrigger(RecalcTrigger,Trigger1Y)),NA())</f>
        <v>8.075057168659654E-3</v>
      </c>
      <c r="N2967" s="182">
        <f>IFERROR(_xll.qlIndexFixing(ONIndex1M,I2967,TRUE,_xll.ohTrigger(RecalcTrigger,Trigger1M)),NA())</f>
        <v>7.3085261826477677E-3</v>
      </c>
      <c r="O2967" s="44">
        <f>IFERROR(_xll.qlIndexFixing(ONIndex3M,I2967,TRUE,_xll.ohTrigger(RecalcTrigger,Trigger3M)),NA())</f>
        <v>7.5561954491831784E-3</v>
      </c>
      <c r="P2967" s="44">
        <f>IFERROR(_xll.qlIndexFixing(ONIndex6M,I2967,TRUE,_xll.ohTrigger(RecalcTrigger,Trigger6M)),NA())</f>
        <v>7.661417185627073E-3</v>
      </c>
      <c r="Q2967" s="183">
        <f>IFERROR(_xll.qlIndexFixing(ONIndex1Y,I2967,TRUE,_xll.ohTrigger(RecalcTrigger,Trigger1Y)),NA())</f>
        <v>7.8847429468709151E-3</v>
      </c>
    </row>
    <row r="2968" spans="2:17" x14ac:dyDescent="0.2">
      <c r="B2968" s="39" t="s">
        <v>42</v>
      </c>
      <c r="D2968" s="42">
        <f>_xll.qlCalendarAdvance(Calendar,$D2967,B2968,"f",FALSE)</f>
        <v>60413</v>
      </c>
      <c r="E2968" s="177">
        <f>_xll.qlInterestRateIndexValueDate(IndexON,D2968)</f>
        <v>60413</v>
      </c>
      <c r="F2968" s="193">
        <f>IFERROR(_xll.qlIndexFixing(IndexON,D2968,TRUE,_xll.ohTrigger(RecalcTrigger,TriggerON)),NA())</f>
        <v>7.3835934777477519E-3</v>
      </c>
      <c r="H2968" s="42">
        <f>_xll.qlCalendarAdvance(Calendar,$H2967,B2968,"f",FALSE)</f>
        <v>60413</v>
      </c>
      <c r="I2968" s="177">
        <f>_xll.qlInterestRateIndexValueDate(Index1M,$H2968)</f>
        <v>60415</v>
      </c>
      <c r="J2968" s="182">
        <f>IFERROR(_xll.qlIndexFixing(Index1M,$H2968,TRUE,_xll.ohTrigger(RecalcTrigger,Trigger1M)),NA())</f>
        <v>7.325837486732989E-3</v>
      </c>
      <c r="K2968" s="44">
        <f>IFERROR(_xll.qlIndexFixing(Index3M,H2968,TRUE,_xll.ohTrigger(RecalcTrigger,Trigger3M)),NA())</f>
        <v>7.6020936066178999E-3</v>
      </c>
      <c r="L2968" s="44">
        <f>IFERROR(_xll.qlIndexFixing(Index6M,$H2968,TRUE,_xll.ohTrigger(RecalcTrigger,Trigger6M)),NA())</f>
        <v>7.8130343867750304E-3</v>
      </c>
      <c r="M2968" s="183">
        <f>IFERROR(_xll.qlIndexFixing(Index1Y,$H2968,TRUE,_xll.ohTrigger(RecalcTrigger,Trigger1Y)),NA())</f>
        <v>8.0817025714498957E-3</v>
      </c>
      <c r="N2968" s="182">
        <f>IFERROR(_xll.qlIndexFixing(ONIndex1M,I2968,TRUE,_xll.ohTrigger(RecalcTrigger,Trigger1M)),NA())</f>
        <v>7.3141486428252023E-3</v>
      </c>
      <c r="O2968" s="44">
        <f>IFERROR(_xll.qlIndexFixing(ONIndex3M,I2968,TRUE,_xll.ohTrigger(RecalcTrigger,Trigger3M)),NA())</f>
        <v>7.5615851322829997E-3</v>
      </c>
      <c r="P2968" s="44">
        <f>IFERROR(_xll.qlIndexFixing(ONIndex6M,I2968,TRUE,_xll.ohTrigger(RecalcTrigger,Trigger6M)),NA())</f>
        <v>7.6707504308437535E-3</v>
      </c>
      <c r="Q2968" s="183">
        <f>IFERROR(_xll.qlIndexFixing(ONIndex1Y,I2968,TRUE,_xll.ohTrigger(RecalcTrigger,Trigger1Y)),NA())</f>
        <v>7.8901816847309902E-3</v>
      </c>
    </row>
    <row r="2969" spans="2:17" x14ac:dyDescent="0.2">
      <c r="B2969" s="39" t="s">
        <v>42</v>
      </c>
      <c r="D2969" s="42">
        <f>_xll.qlCalendarAdvance(Calendar,$D2968,B2969,"f",FALSE)</f>
        <v>60420</v>
      </c>
      <c r="E2969" s="177">
        <f>_xll.qlInterestRateIndexValueDate(IndexON,D2969)</f>
        <v>60420</v>
      </c>
      <c r="F2969" s="193">
        <f>IFERROR(_xll.qlIndexFixing(IndexON,D2969,TRUE,_xll.ohTrigger(RecalcTrigger,TriggerON)),NA())</f>
        <v>7.3893068860542144E-3</v>
      </c>
      <c r="H2969" s="42">
        <f>_xll.qlCalendarAdvance(Calendar,$H2968,B2969,"f",FALSE)</f>
        <v>60420</v>
      </c>
      <c r="I2969" s="177">
        <f>_xll.qlInterestRateIndexValueDate(Index1M,$H2969)</f>
        <v>60422</v>
      </c>
      <c r="J2969" s="182">
        <f>IFERROR(_xll.qlIndexFixing(Index1M,$H2969,TRUE,_xll.ohTrigger(RecalcTrigger,Trigger1M)),NA())</f>
        <v>7.331587271196538E-3</v>
      </c>
      <c r="K2969" s="44">
        <f>IFERROR(_xll.qlIndexFixing(Index3M,H2969,TRUE,_xll.ohTrigger(RecalcTrigger,Trigger3M)),NA())</f>
        <v>7.6078096342134952E-3</v>
      </c>
      <c r="L2969" s="44">
        <f>IFERROR(_xll.qlIndexFixing(Index6M,$H2969,TRUE,_xll.ohTrigger(RecalcTrigger,Trigger6M)),NA())</f>
        <v>7.8208715105810289E-3</v>
      </c>
      <c r="M2969" s="183">
        <f>IFERROR(_xll.qlIndexFixing(Index1Y,$H2969,TRUE,_xll.ohTrigger(RecalcTrigger,Trigger1Y)),NA())</f>
        <v>8.0883900465055919E-3</v>
      </c>
      <c r="N2969" s="182">
        <f>IFERROR(_xll.qlIndexFixing(ONIndex1M,I2969,TRUE,_xll.ohTrigger(RecalcTrigger,Trigger1M)),NA())</f>
        <v>7.3198178407363201E-3</v>
      </c>
      <c r="O2969" s="44">
        <f>IFERROR(_xll.qlIndexFixing(ONIndex3M,I2969,TRUE,_xll.ohTrigger(RecalcTrigger,Trigger3M)),NA())</f>
        <v>7.5670201100308532E-3</v>
      </c>
      <c r="P2969" s="44">
        <f>IFERROR(_xll.qlIndexFixing(ONIndex6M,I2969,TRUE,_xll.ohTrigger(RecalcTrigger,Trigger6M)),NA())</f>
        <v>7.6801578263463455E-3</v>
      </c>
      <c r="Q2969" s="183">
        <f>IFERROR(_xll.qlIndexFixing(ONIndex1Y,I2969,TRUE,_xll.ohTrigger(RecalcTrigger,Trigger1Y)),NA())</f>
        <v>7.8956651336259398E-3</v>
      </c>
    </row>
    <row r="2970" spans="2:17" x14ac:dyDescent="0.2">
      <c r="B2970" s="39" t="s">
        <v>42</v>
      </c>
      <c r="D2970" s="42">
        <f>_xll.qlCalendarAdvance(Calendar,$D2969,B2970,"f",FALSE)</f>
        <v>60427</v>
      </c>
      <c r="E2970" s="177">
        <f>_xll.qlInterestRateIndexValueDate(IndexON,D2970)</f>
        <v>60427</v>
      </c>
      <c r="F2970" s="193">
        <f>IFERROR(_xll.qlIndexFixing(IndexON,D2970,TRUE,_xll.ohTrigger(RecalcTrigger,TriggerON)),NA())</f>
        <v>7.3950665474420418E-3</v>
      </c>
      <c r="H2970" s="42">
        <f>_xll.qlCalendarAdvance(Calendar,$H2969,B2970,"f",FALSE)</f>
        <v>60427</v>
      </c>
      <c r="I2970" s="177">
        <f>_xll.qlInterestRateIndexValueDate(Index1M,$H2970)</f>
        <v>60429</v>
      </c>
      <c r="J2970" s="182">
        <f>IFERROR(_xll.qlIndexFixing(Index1M,$H2970,TRUE,_xll.ohTrigger(RecalcTrigger,Trigger1M)),NA())</f>
        <v>7.3373839795598528E-3</v>
      </c>
      <c r="K2970" s="44">
        <f>IFERROR(_xll.qlIndexFixing(Index3M,H2970,TRUE,_xll.ohTrigger(RecalcTrigger,Trigger3M)),NA())</f>
        <v>7.6135714398652202E-3</v>
      </c>
      <c r="L2970" s="44">
        <f>IFERROR(_xll.qlIndexFixing(Index6M,$H2970,TRUE,_xll.ohTrigger(RecalcTrigger,Trigger6M)),NA())</f>
        <v>7.8313275604674944E-3</v>
      </c>
      <c r="M2970" s="183">
        <f>IFERROR(_xll.qlIndexFixing(Index1Y,$H2970,TRUE,_xll.ohTrigger(RecalcTrigger,Trigger1Y)),NA())</f>
        <v>8.0951185738599423E-3</v>
      </c>
      <c r="N2970" s="182">
        <f>IFERROR(_xll.qlIndexFixing(ONIndex1M,I2970,TRUE,_xll.ohTrigger(RecalcTrigger,Trigger1M)),NA())</f>
        <v>7.3255338345745713E-3</v>
      </c>
      <c r="O2970" s="44">
        <f>IFERROR(_xll.qlIndexFixing(ONIndex3M,I2970,TRUE,_xll.ohTrigger(RecalcTrigger,Trigger3M)),NA())</f>
        <v>7.5725004382221073E-3</v>
      </c>
      <c r="P2970" s="44">
        <f>IFERROR(_xll.qlIndexFixing(ONIndex6M,I2970,TRUE,_xll.ohTrigger(RecalcTrigger,Trigger6M)),NA())</f>
        <v>7.6896394657399725E-3</v>
      </c>
      <c r="Q2970" s="183">
        <f>IFERROR(_xll.qlIndexFixing(ONIndex1Y,I2970,TRUE,_xll.ohTrigger(RecalcTrigger,Trigger1Y)),NA())</f>
        <v>7.9011933475925389E-3</v>
      </c>
    </row>
    <row r="2971" spans="2:17" x14ac:dyDescent="0.2">
      <c r="B2971" s="39" t="s">
        <v>42</v>
      </c>
      <c r="D2971" s="42">
        <f>_xll.qlCalendarAdvance(Calendar,$D2970,B2971,"f",FALSE)</f>
        <v>60434</v>
      </c>
      <c r="E2971" s="177">
        <f>_xll.qlInterestRateIndexValueDate(IndexON,D2971)</f>
        <v>60434</v>
      </c>
      <c r="F2971" s="193">
        <f>IFERROR(_xll.qlIndexFixing(IndexON,D2971,TRUE,_xll.ohTrigger(RecalcTrigger,TriggerON)),NA())</f>
        <v>7.4008725193852598E-3</v>
      </c>
      <c r="H2971" s="42">
        <f>_xll.qlCalendarAdvance(Calendar,$H2970,B2971,"f",FALSE)</f>
        <v>60434</v>
      </c>
      <c r="I2971" s="177">
        <f>_xll.qlInterestRateIndexValueDate(Index1M,$H2971)</f>
        <v>60436</v>
      </c>
      <c r="J2971" s="182">
        <f>IFERROR(_xll.qlIndexFixing(Index1M,$H2971,TRUE,_xll.ohTrigger(RecalcTrigger,Trigger1M)),NA())</f>
        <v>7.3432276700888255E-3</v>
      </c>
      <c r="K2971" s="44">
        <f>IFERROR(_xll.qlIndexFixing(Index3M,H2971,TRUE,_xll.ohTrigger(RecalcTrigger,Trigger3M)),NA())</f>
        <v>7.6193790797620389E-3</v>
      </c>
      <c r="L2971" s="44">
        <f>IFERROR(_xll.qlIndexFixing(Index6M,$H2971,TRUE,_xll.ohTrigger(RecalcTrigger,Trigger6M)),NA())</f>
        <v>7.8418594634639838E-3</v>
      </c>
      <c r="M2971" s="183">
        <f>IFERROR(_xll.qlIndexFixing(Index1Y,$H2971,TRUE,_xll.ohTrigger(RecalcTrigger,Trigger1Y)),NA())</f>
        <v>8.1018871318856746E-3</v>
      </c>
      <c r="N2971" s="182">
        <f>IFERROR(_xll.qlIndexFixing(ONIndex1M,I2971,TRUE,_xll.ohTrigger(RecalcTrigger,Trigger1M)),NA())</f>
        <v>7.3312966823735337E-3</v>
      </c>
      <c r="O2971" s="44">
        <f>IFERROR(_xll.qlIndexFixing(ONIndex3M,I2971,TRUE,_xll.ohTrigger(RecalcTrigger,Trigger3M)),NA())</f>
        <v>7.5780261730518106E-3</v>
      </c>
      <c r="P2971" s="44">
        <f>IFERROR(_xll.qlIndexFixing(ONIndex6M,I2971,TRUE,_xll.ohTrigger(RecalcTrigger,Trigger6M)),NA())</f>
        <v>7.69919544238995E-3</v>
      </c>
      <c r="Q2971" s="183">
        <f>IFERROR(_xll.qlIndexFixing(ONIndex1Y,I2971,TRUE,_xll.ohTrigger(RecalcTrigger,Trigger1Y)),NA())</f>
        <v>7.9067663812271149E-3</v>
      </c>
    </row>
    <row r="2972" spans="2:17" x14ac:dyDescent="0.2">
      <c r="B2972" s="39" t="s">
        <v>42</v>
      </c>
      <c r="D2972" s="42">
        <f>_xll.qlCalendarAdvance(Calendar,$D2971,B2972,"f",FALSE)</f>
        <v>60441</v>
      </c>
      <c r="E2972" s="177">
        <f>_xll.qlInterestRateIndexValueDate(IndexON,D2972)</f>
        <v>60441</v>
      </c>
      <c r="F2972" s="193">
        <f>IFERROR(_xll.qlIndexFixing(IndexON,D2972,TRUE,_xll.ohTrigger(RecalcTrigger,TriggerON)),NA())</f>
        <v>7.4067248591980217E-3</v>
      </c>
      <c r="H2972" s="42">
        <f>_xll.qlCalendarAdvance(Calendar,$H2971,B2972,"f",FALSE)</f>
        <v>60441</v>
      </c>
      <c r="I2972" s="177">
        <f>_xll.qlInterestRateIndexValueDate(Index1M,$H2972)</f>
        <v>60443</v>
      </c>
      <c r="J2972" s="182">
        <f>IFERROR(_xll.qlIndexFixing(Index1M,$H2972,TRUE,_xll.ohTrigger(RecalcTrigger,Trigger1M)),NA())</f>
        <v>7.3491184010393562E-3</v>
      </c>
      <c r="K2972" s="44">
        <f>IFERROR(_xll.qlIndexFixing(Index3M,H2972,TRUE,_xll.ohTrigger(RecalcTrigger,Trigger3M)),NA())</f>
        <v>7.6252326100911825E-3</v>
      </c>
      <c r="L2972" s="44">
        <f>IFERROR(_xll.qlIndexFixing(Index6M,$H2972,TRUE,_xll.ohTrigger(RecalcTrigger,Trigger6M)),NA())</f>
        <v>7.8550786021982077E-3</v>
      </c>
      <c r="M2972" s="183">
        <f>IFERROR(_xll.qlIndexFixing(Index1Y,$H2972,TRUE,_xll.ohTrigger(RecalcTrigger,Trigger1Y)),NA())</f>
        <v>8.1086946972956878E-3</v>
      </c>
      <c r="N2972" s="182">
        <f>IFERROR(_xll.qlIndexFixing(ONIndex1M,I2972,TRUE,_xll.ohTrigger(RecalcTrigger,Trigger1M)),NA())</f>
        <v>7.3371064424865295E-3</v>
      </c>
      <c r="O2972" s="44">
        <f>IFERROR(_xll.qlIndexFixing(ONIndex3M,I2972,TRUE,_xll.ohTrigger(RecalcTrigger,Trigger3M)),NA())</f>
        <v>7.5835973702353954E-3</v>
      </c>
      <c r="P2972" s="44">
        <f>IFERROR(_xll.qlIndexFixing(ONIndex6M,I2972,TRUE,_xll.ohTrigger(RecalcTrigger,Trigger6M)),NA())</f>
        <v>7.7088258499813378E-3</v>
      </c>
      <c r="Q2972" s="183">
        <f>IFERROR(_xll.qlIndexFixing(ONIndex1Y,I2972,TRUE,_xll.ohTrigger(RecalcTrigger,Trigger1Y)),NA())</f>
        <v>7.9123842883266349E-3</v>
      </c>
    </row>
    <row r="2973" spans="2:17" x14ac:dyDescent="0.2">
      <c r="B2973" s="39" t="s">
        <v>42</v>
      </c>
      <c r="D2973" s="42">
        <f>_xll.qlCalendarAdvance(Calendar,$D2972,B2973,"f",FALSE)</f>
        <v>60448</v>
      </c>
      <c r="E2973" s="177">
        <f>_xll.qlInterestRateIndexValueDate(IndexON,D2973)</f>
        <v>60448</v>
      </c>
      <c r="F2973" s="193">
        <f>IFERROR(_xll.qlIndexFixing(IndexON,D2973,TRUE,_xll.ohTrigger(RecalcTrigger,TriggerON)),NA())</f>
        <v>7.4126236237948007E-3</v>
      </c>
      <c r="H2973" s="42">
        <f>_xll.qlCalendarAdvance(Calendar,$H2972,B2973,"f",FALSE)</f>
        <v>60448</v>
      </c>
      <c r="I2973" s="177">
        <f>_xll.qlInterestRateIndexValueDate(Index1M,$H2973)</f>
        <v>60450</v>
      </c>
      <c r="J2973" s="182">
        <f>IFERROR(_xll.qlIndexFixing(Index1M,$H2973,TRUE,_xll.ohTrigger(RecalcTrigger,Trigger1M)),NA())</f>
        <v>7.355056230669843E-3</v>
      </c>
      <c r="K2973" s="44">
        <f>IFERROR(_xll.qlIndexFixing(Index3M,H2973,TRUE,_xll.ohTrigger(RecalcTrigger,Trigger3M)),NA())</f>
        <v>7.6311320870503041E-3</v>
      </c>
      <c r="L2973" s="44">
        <f>IFERROR(_xll.qlIndexFixing(Index6M,$H2973,TRUE,_xll.ohTrigger(RecalcTrigger,Trigger6M)),NA())</f>
        <v>7.8657795920464187E-3</v>
      </c>
      <c r="M2973" s="183">
        <f>IFERROR(_xll.qlIndexFixing(Index1Y,$H2973,TRUE,_xll.ohTrigger(RecalcTrigger,Trigger1Y)),NA())</f>
        <v>8.1155402451421835E-3</v>
      </c>
      <c r="N2973" s="182">
        <f>IFERROR(_xll.qlIndexFixing(ONIndex1M,I2973,TRUE,_xll.ohTrigger(RecalcTrigger,Trigger1M)),NA())</f>
        <v>7.3429631729471367E-3</v>
      </c>
      <c r="O2973" s="44">
        <f>IFERROR(_xll.qlIndexFixing(ONIndex3M,I2973,TRUE,_xll.ohTrigger(RecalcTrigger,Trigger3M)),NA())</f>
        <v>7.5892140854882939E-3</v>
      </c>
      <c r="P2973" s="44">
        <f>IFERROR(_xll.qlIndexFixing(ONIndex6M,I2973,TRUE,_xll.ohTrigger(RecalcTrigger,Trigger6M)),NA())</f>
        <v>7.7185307815597071E-3</v>
      </c>
      <c r="Q2973" s="183">
        <f>IFERROR(_xll.qlIndexFixing(ONIndex1Y,I2973,TRUE,_xll.ohTrigger(RecalcTrigger,Trigger1Y)),NA())</f>
        <v>7.9180471234074901E-3</v>
      </c>
    </row>
    <row r="2974" spans="2:17" x14ac:dyDescent="0.2">
      <c r="B2974" s="39" t="s">
        <v>42</v>
      </c>
      <c r="D2974" s="42">
        <f>_xll.qlCalendarAdvance(Calendar,$D2973,B2974,"f",FALSE)</f>
        <v>60455</v>
      </c>
      <c r="E2974" s="177">
        <f>_xll.qlInterestRateIndexValueDate(IndexON,D2974)</f>
        <v>60455</v>
      </c>
      <c r="F2974" s="193">
        <f>IFERROR(_xll.qlIndexFixing(IndexON,D2974,TRUE,_xll.ohTrigger(RecalcTrigger,TriggerON)),NA())</f>
        <v>7.4185688708894304E-3</v>
      </c>
      <c r="H2974" s="42">
        <f>_xll.qlCalendarAdvance(Calendar,$H2973,B2974,"f",FALSE)</f>
        <v>60455</v>
      </c>
      <c r="I2974" s="177">
        <f>_xll.qlInterestRateIndexValueDate(Index1M,$H2974)</f>
        <v>60457</v>
      </c>
      <c r="J2974" s="182">
        <f>IFERROR(_xll.qlIndexFixing(Index1M,$H2974,TRUE,_xll.ohTrigger(RecalcTrigger,Trigger1M)),NA())</f>
        <v>7.3610412172436801E-3</v>
      </c>
      <c r="K2974" s="44">
        <f>IFERROR(_xll.qlIndexFixing(Index3M,H2974,TRUE,_xll.ohTrigger(RecalcTrigger,Trigger3M)),NA())</f>
        <v>7.6370775668275024E-3</v>
      </c>
      <c r="L2974" s="44">
        <f>IFERROR(_xll.qlIndexFixing(Index6M,$H2974,TRUE,_xll.ohTrigger(RecalcTrigger,Trigger6M)),NA())</f>
        <v>7.8765567464303844E-3</v>
      </c>
      <c r="M2974" s="183">
        <f>IFERROR(_xll.qlIndexFixing(Index1Y,$H2974,TRUE,_xll.ohTrigger(RecalcTrigger,Trigger1Y)),NA())</f>
        <v>8.1224227488160116E-3</v>
      </c>
      <c r="N2974" s="182">
        <f>IFERROR(_xll.qlIndexFixing(ONIndex1M,I2974,TRUE,_xll.ohTrigger(RecalcTrigger,Trigger1M)),NA())</f>
        <v>7.3488669318688693E-3</v>
      </c>
      <c r="O2974" s="44">
        <f>IFERROR(_xll.qlIndexFixing(ONIndex3M,I2974,TRUE,_xll.ohTrigger(RecalcTrigger,Trigger3M)),NA())</f>
        <v>7.5948763751654269E-3</v>
      </c>
      <c r="P2974" s="44">
        <f>IFERROR(_xll.qlIndexFixing(ONIndex6M,I2974,TRUE,_xll.ohTrigger(RecalcTrigger,Trigger6M)),NA())</f>
        <v>7.7283103310499257E-3</v>
      </c>
      <c r="Q2974" s="183">
        <f>IFERROR(_xll.qlIndexFixing(ONIndex1Y,I2974,TRUE,_xll.ohTrigger(RecalcTrigger,Trigger1Y)),NA())</f>
        <v>7.9237549404265195E-3</v>
      </c>
    </row>
    <row r="2975" spans="2:17" x14ac:dyDescent="0.2">
      <c r="B2975" s="39" t="s">
        <v>42</v>
      </c>
      <c r="D2975" s="42">
        <f>_xll.qlCalendarAdvance(Calendar,$D2974,B2975,"f",FALSE)</f>
        <v>60462</v>
      </c>
      <c r="E2975" s="177">
        <f>_xll.qlInterestRateIndexValueDate(IndexON,D2975)</f>
        <v>60462</v>
      </c>
      <c r="F2975" s="193">
        <f>IFERROR(_xll.qlIndexFixing(IndexON,D2975,TRUE,_xll.ohTrigger(RecalcTrigger,TriggerON)),NA())</f>
        <v>7.4245606575562562E-3</v>
      </c>
      <c r="H2975" s="42">
        <f>_xll.qlCalendarAdvance(Calendar,$H2974,B2975,"f",FALSE)</f>
        <v>60462</v>
      </c>
      <c r="I2975" s="177">
        <f>_xll.qlInterestRateIndexValueDate(Index1M,$H2975)</f>
        <v>60464</v>
      </c>
      <c r="J2975" s="182">
        <f>IFERROR(_xll.qlIndexFixing(Index1M,$H2975,TRUE,_xll.ohTrigger(RecalcTrigger,Trigger1M)),NA())</f>
        <v>7.3670734190192655E-3</v>
      </c>
      <c r="K2975" s="44">
        <f>IFERROR(_xll.qlIndexFixing(Index3M,H2975,TRUE,_xll.ohTrigger(RecalcTrigger,Trigger3M)),NA())</f>
        <v>7.6430691056230396E-3</v>
      </c>
      <c r="L2975" s="44">
        <f>IFERROR(_xll.qlIndexFixing(Index6M,$H2975,TRUE,_xll.ohTrigger(RecalcTrigger,Trigger6M)),NA())</f>
        <v>7.8874101604379122E-3</v>
      </c>
      <c r="M2975" s="183">
        <f>IFERROR(_xll.qlIndexFixing(Index1Y,$H2975,TRUE,_xll.ohTrigger(RecalcTrigger,Trigger1Y)),NA())</f>
        <v>8.1293411800464378E-3</v>
      </c>
      <c r="N2975" s="182">
        <f>IFERROR(_xll.qlIndexFixing(ONIndex1M,I2975,TRUE,_xll.ohTrigger(RecalcTrigger,Trigger1M)),NA())</f>
        <v>7.3548177775251133E-3</v>
      </c>
      <c r="O2975" s="44">
        <f>IFERROR(_xll.qlIndexFixing(ONIndex3M,I2975,TRUE,_xll.ohTrigger(RecalcTrigger,Trigger3M)),NA())</f>
        <v>7.6005842945825464E-3</v>
      </c>
      <c r="P2975" s="44">
        <f>IFERROR(_xll.qlIndexFixing(ONIndex6M,I2975,TRUE,_xll.ohTrigger(RecalcTrigger,Trigger6M)),NA())</f>
        <v>7.738164591497565E-3</v>
      </c>
      <c r="Q2975" s="183">
        <f>IFERROR(_xll.qlIndexFixing(ONIndex1Y,I2975,TRUE,_xll.ohTrigger(RecalcTrigger,Trigger1Y)),NA())</f>
        <v>7.9295077936603064E-3</v>
      </c>
    </row>
    <row r="2976" spans="2:17" x14ac:dyDescent="0.2">
      <c r="B2976" s="39" t="s">
        <v>42</v>
      </c>
      <c r="D2976" s="42">
        <f>_xll.qlCalendarAdvance(Calendar,$D2975,B2976,"f",FALSE)</f>
        <v>60469</v>
      </c>
      <c r="E2976" s="177">
        <f>_xll.qlInterestRateIndexValueDate(IndexON,D2976)</f>
        <v>60469</v>
      </c>
      <c r="F2976" s="193">
        <f>IFERROR(_xll.qlIndexFixing(IndexON,D2976,TRUE,_xll.ohTrigger(RecalcTrigger,TriggerON)),NA())</f>
        <v>7.4305990411094314E-3</v>
      </c>
      <c r="H2976" s="42">
        <f>_xll.qlCalendarAdvance(Calendar,$H2975,B2976,"f",FALSE)</f>
        <v>60469</v>
      </c>
      <c r="I2976" s="177">
        <f>_xll.qlInterestRateIndexValueDate(Index1M,$H2976)</f>
        <v>60471</v>
      </c>
      <c r="J2976" s="182">
        <f>IFERROR(_xll.qlIndexFixing(Index1M,$H2976,TRUE,_xll.ohTrigger(RecalcTrigger,Trigger1M)),NA())</f>
        <v>7.3731528942649893E-3</v>
      </c>
      <c r="K2976" s="44">
        <f>IFERROR(_xll.qlIndexFixing(Index3M,H2976,TRUE,_xll.ohTrigger(RecalcTrigger,Trigger3M)),NA())</f>
        <v>7.6491067596345707E-3</v>
      </c>
      <c r="L2976" s="44">
        <f>IFERROR(_xll.qlIndexFixing(Index6M,$H2976,TRUE,_xll.ohTrigger(RecalcTrigger,Trigger6M)),NA())</f>
        <v>7.8983399291684148E-3</v>
      </c>
      <c r="M2976" s="183">
        <f>IFERROR(_xll.qlIndexFixing(Index1Y,$H2976,TRUE,_xll.ohTrigger(RecalcTrigger,Trigger1Y)),NA())</f>
        <v>8.1362945089018205E-3</v>
      </c>
      <c r="N2976" s="182">
        <f>IFERROR(_xll.qlIndexFixing(ONIndex1M,I2976,TRUE,_xll.ohTrigger(RecalcTrigger,Trigger1M)),NA())</f>
        <v>7.3608157678695108E-3</v>
      </c>
      <c r="O2976" s="44">
        <f>IFERROR(_xll.qlIndexFixing(ONIndex3M,I2976,TRUE,_xll.ohTrigger(RecalcTrigger,Trigger3M)),NA())</f>
        <v>7.6063379000146369E-3</v>
      </c>
      <c r="P2976" s="44">
        <f>IFERROR(_xll.qlIndexFixing(ONIndex6M,I2976,TRUE,_xll.ohTrigger(RecalcTrigger,Trigger6M)),NA())</f>
        <v>7.7480936564278124E-3</v>
      </c>
      <c r="Q2976" s="183">
        <f>IFERROR(_xll.qlIndexFixing(ONIndex1Y,I2976,TRUE,_xll.ohTrigger(RecalcTrigger,Trigger1Y)),NA())</f>
        <v>7.935305737305498E-3</v>
      </c>
    </row>
    <row r="2977" spans="2:17" x14ac:dyDescent="0.2">
      <c r="B2977" s="39" t="s">
        <v>42</v>
      </c>
      <c r="D2977" s="42">
        <f>_xll.qlCalendarAdvance(Calendar,$D2976,B2977,"f",FALSE)</f>
        <v>60476</v>
      </c>
      <c r="E2977" s="177">
        <f>_xll.qlInterestRateIndexValueDate(IndexON,D2977)</f>
        <v>60476</v>
      </c>
      <c r="F2977" s="193">
        <f>IFERROR(_xll.qlIndexFixing(IndexON,D2977,TRUE,_xll.ohTrigger(RecalcTrigger,TriggerON)),NA())</f>
        <v>7.4366840788631094E-3</v>
      </c>
      <c r="H2977" s="42">
        <f>_xll.qlCalendarAdvance(Calendar,$H2976,B2977,"f",FALSE)</f>
        <v>60476</v>
      </c>
      <c r="I2977" s="177">
        <f>_xll.qlInterestRateIndexValueDate(Index1M,$H2977)</f>
        <v>60478</v>
      </c>
      <c r="J2977" s="182">
        <f>IFERROR(_xll.qlIndexFixing(Index1M,$H2977,TRUE,_xll.ohTrigger(RecalcTrigger,Trigger1M)),NA())</f>
        <v>7.3792797012367517E-3</v>
      </c>
      <c r="K2977" s="44">
        <f>IFERROR(_xll.qlIndexFixing(Index3M,H2977,TRUE,_xll.ohTrigger(RecalcTrigger,Trigger3M)),NA())</f>
        <v>7.6551905850614881E-3</v>
      </c>
      <c r="L2977" s="44">
        <f>IFERROR(_xll.qlIndexFixing(Index6M,$H2977,TRUE,_xll.ohTrigger(RecalcTrigger,Trigger6M)),NA())</f>
        <v>7.9066491190201756E-3</v>
      </c>
      <c r="M2977" s="183">
        <f>IFERROR(_xll.qlIndexFixing(Index1Y,$H2977,TRUE,_xll.ohTrigger(RecalcTrigger,Trigger1Y)),NA())</f>
        <v>8.1432817037863058E-3</v>
      </c>
      <c r="N2977" s="182">
        <f>IFERROR(_xll.qlIndexFixing(ONIndex1M,I2977,TRUE,_xll.ohTrigger(RecalcTrigger,Trigger1M)),NA())</f>
        <v>7.3668609612553837E-3</v>
      </c>
      <c r="O2977" s="44">
        <f>IFERROR(_xll.qlIndexFixing(ONIndex3M,I2977,TRUE,_xll.ohTrigger(RecalcTrigger,Trigger3M)),NA())</f>
        <v>7.6121372471771309E-3</v>
      </c>
      <c r="P2977" s="44">
        <f>IFERROR(_xll.qlIndexFixing(ONIndex6M,I2977,TRUE,_xll.ohTrigger(RecalcTrigger,Trigger6M)),NA())</f>
        <v>7.7580976195257279E-3</v>
      </c>
      <c r="Q2977" s="183">
        <f>IFERROR(_xll.qlIndexFixing(ONIndex1Y,I2977,TRUE,_xll.ohTrigger(RecalcTrigger,Trigger1Y)),NA())</f>
        <v>7.9411488256386775E-3</v>
      </c>
    </row>
    <row r="2978" spans="2:17" x14ac:dyDescent="0.2">
      <c r="B2978" s="39" t="s">
        <v>42</v>
      </c>
      <c r="D2978" s="42">
        <f>_xll.qlCalendarAdvance(Calendar,$D2977,B2978,"f",FALSE)</f>
        <v>60483</v>
      </c>
      <c r="E2978" s="177">
        <f>_xll.qlInterestRateIndexValueDate(IndexON,D2978)</f>
        <v>60483</v>
      </c>
      <c r="F2978" s="193">
        <f>IFERROR(_xll.qlIndexFixing(IndexON,D2978,TRUE,_xll.ohTrigger(RecalcTrigger,TriggerON)),NA())</f>
        <v>7.4428158282113799E-3</v>
      </c>
      <c r="H2978" s="42">
        <f>_xll.qlCalendarAdvance(Calendar,$H2977,B2978,"f",FALSE)</f>
        <v>60483</v>
      </c>
      <c r="I2978" s="177">
        <f>_xll.qlInterestRateIndexValueDate(Index1M,$H2978)</f>
        <v>60485</v>
      </c>
      <c r="J2978" s="182">
        <f>IFERROR(_xll.qlIndexFixing(Index1M,$H2978,TRUE,_xll.ohTrigger(RecalcTrigger,Trigger1M)),NA())</f>
        <v>7.3854538981979467E-3</v>
      </c>
      <c r="K2978" s="44">
        <f>IFERROR(_xll.qlIndexFixing(Index3M,H2978,TRUE,_xll.ohTrigger(RecalcTrigger,Trigger3M)),NA())</f>
        <v>7.6613206381057914E-3</v>
      </c>
      <c r="L2978" s="44">
        <f>IFERROR(_xll.qlIndexFixing(Index6M,$H2978,TRUE,_xll.ohTrigger(RecalcTrigger,Trigger6M)),NA())</f>
        <v>7.9204289112522908E-3</v>
      </c>
      <c r="M2978" s="183">
        <f>IFERROR(_xll.qlIndexFixing(Index1Y,$H2978,TRUE,_xll.ohTrigger(RecalcTrigger,Trigger1Y)),NA())</f>
        <v>8.1503017314422527E-3</v>
      </c>
      <c r="N2978" s="182">
        <f>IFERROR(_xll.qlIndexFixing(ONIndex1M,I2978,TRUE,_xll.ohTrigger(RecalcTrigger,Trigger1M)),NA())</f>
        <v>7.3729534157163101E-3</v>
      </c>
      <c r="O2978" s="44">
        <f>IFERROR(_xll.qlIndexFixing(ONIndex3M,I2978,TRUE,_xll.ohTrigger(RecalcTrigger,Trigger3M)),NA())</f>
        <v>7.6179823920252687E-3</v>
      </c>
      <c r="P2978" s="44">
        <f>IFERROR(_xll.qlIndexFixing(ONIndex6M,I2978,TRUE,_xll.ohTrigger(RecalcTrigger,Trigger6M)),NA())</f>
        <v>7.7681765739168185E-3</v>
      </c>
      <c r="Q2978" s="183">
        <f>IFERROR(_xll.qlIndexFixing(ONIndex1Y,I2978,TRUE,_xll.ohTrigger(RecalcTrigger,Trigger1Y)),NA())</f>
        <v>7.9470371126966199E-3</v>
      </c>
    </row>
    <row r="2979" spans="2:17" x14ac:dyDescent="0.2">
      <c r="B2979" s="39" t="s">
        <v>42</v>
      </c>
      <c r="D2979" s="42">
        <f>_xll.qlCalendarAdvance(Calendar,$D2978,B2979,"f",FALSE)</f>
        <v>60490</v>
      </c>
      <c r="E2979" s="177">
        <f>_xll.qlInterestRateIndexValueDate(IndexON,D2979)</f>
        <v>60490</v>
      </c>
      <c r="F2979" s="193">
        <f>IFERROR(_xll.qlIndexFixing(IndexON,D2979,TRUE,_xll.ohTrigger(RecalcTrigger,TriggerON)),NA())</f>
        <v>7.44899434638846E-3</v>
      </c>
      <c r="H2979" s="42">
        <f>_xll.qlCalendarAdvance(Calendar,$H2978,B2979,"f",FALSE)</f>
        <v>60490</v>
      </c>
      <c r="I2979" s="177">
        <f>_xll.qlInterestRateIndexValueDate(Index1M,$H2979)</f>
        <v>60492</v>
      </c>
      <c r="J2979" s="182">
        <f>IFERROR(_xll.qlIndexFixing(Index1M,$H2979,TRUE,_xll.ohTrigger(RecalcTrigger,Trigger1M)),NA())</f>
        <v>7.3916755434194625E-3</v>
      </c>
      <c r="K2979" s="44">
        <f>IFERROR(_xll.qlIndexFixing(Index3M,H2979,TRUE,_xll.ohTrigger(RecalcTrigger,Trigger3M)),NA())</f>
        <v>7.6674969749720876E-3</v>
      </c>
      <c r="L2979" s="44">
        <f>IFERROR(_xll.qlIndexFixing(Index6M,$H2979,TRUE,_xll.ohTrigger(RecalcTrigger,Trigger6M)),NA())</f>
        <v>7.9315883148594977E-3</v>
      </c>
      <c r="M2979" s="183">
        <f>IFERROR(_xll.qlIndexFixing(Index1Y,$H2979,TRUE,_xll.ohTrigger(RecalcTrigger,Trigger1Y)),NA())</f>
        <v>8.1573535569486894E-3</v>
      </c>
      <c r="N2979" s="182">
        <f>IFERROR(_xll.qlIndexFixing(ONIndex1M,I2979,TRUE,_xll.ohTrigger(RecalcTrigger,Trigger1M)),NA())</f>
        <v>7.3790931893658041E-3</v>
      </c>
      <c r="O2979" s="44">
        <f>IFERROR(_xll.qlIndexFixing(ONIndex3M,I2979,TRUE,_xll.ohTrigger(RecalcTrigger,Trigger3M)),NA())</f>
        <v>7.6238733903544187E-3</v>
      </c>
      <c r="P2979" s="44">
        <f>IFERROR(_xll.qlIndexFixing(ONIndex6M,I2979,TRUE,_xll.ohTrigger(RecalcTrigger,Trigger6M)),NA())</f>
        <v>7.7783306132861441E-3</v>
      </c>
      <c r="Q2979" s="183">
        <f>IFERROR(_xll.qlIndexFixing(ONIndex1Y,I2979,TRUE,_xll.ohTrigger(RecalcTrigger,Trigger1Y)),NA())</f>
        <v>7.9529706527559085E-3</v>
      </c>
    </row>
    <row r="2980" spans="2:17" x14ac:dyDescent="0.2">
      <c r="B2980" s="39" t="s">
        <v>42</v>
      </c>
      <c r="D2980" s="42">
        <f>_xll.qlCalendarAdvance(Calendar,$D2979,B2980,"f",FALSE)</f>
        <v>60497</v>
      </c>
      <c r="E2980" s="177">
        <f>_xll.qlInterestRateIndexValueDate(IndexON,D2980)</f>
        <v>60497</v>
      </c>
      <c r="F2980" s="193">
        <f>IFERROR(_xll.qlIndexFixing(IndexON,D2980,TRUE,_xll.ohTrigger(RecalcTrigger,TriggerON)),NA())</f>
        <v>7.4552196903887591E-3</v>
      </c>
      <c r="H2980" s="42">
        <f>_xll.qlCalendarAdvance(Calendar,$H2979,B2980,"f",FALSE)</f>
        <v>60497</v>
      </c>
      <c r="I2980" s="177">
        <f>_xll.qlInterestRateIndexValueDate(Index1M,$H2980)</f>
        <v>60499</v>
      </c>
      <c r="J2980" s="182">
        <f>IFERROR(_xll.qlIndexFixing(Index1M,$H2980,TRUE,_xll.ohTrigger(RecalcTrigger,Trigger1M)),NA())</f>
        <v>7.3979446951596972E-3</v>
      </c>
      <c r="K2980" s="44">
        <f>IFERROR(_xll.qlIndexFixing(Index3M,H2980,TRUE,_xll.ohTrigger(RecalcTrigger,Trigger3M)),NA())</f>
        <v>7.6737196518641129E-3</v>
      </c>
      <c r="L2980" s="44">
        <f>IFERROR(_xll.qlIndexFixing(Index6M,$H2980,TRUE,_xll.ohTrigger(RecalcTrigger,Trigger6M)),NA())</f>
        <v>7.9428244536986371E-3</v>
      </c>
      <c r="M2980" s="183">
        <f>IFERROR(_xll.qlIndexFixing(Index1Y,$H2980,TRUE,_xll.ohTrigger(RecalcTrigger,Trigger1Y)),NA())</f>
        <v>8.1644361437208796E-3</v>
      </c>
      <c r="N2980" s="182">
        <f>IFERROR(_xll.qlIndexFixing(ONIndex1M,I2980,TRUE,_xll.ohTrigger(RecalcTrigger,Trigger1M)),NA())</f>
        <v>7.3852803404772516E-3</v>
      </c>
      <c r="O2980" s="44">
        <f>IFERROR(_xll.qlIndexFixing(ONIndex3M,I2980,TRUE,_xll.ohTrigger(RecalcTrigger,Trigger3M)),NA())</f>
        <v>7.6298102981997573E-3</v>
      </c>
      <c r="P2980" s="44">
        <f>IFERROR(_xll.qlIndexFixing(ONIndex6M,I2980,TRUE,_xll.ohTrigger(RecalcTrigger,Trigger6M)),NA())</f>
        <v>7.7885598309990201E-3</v>
      </c>
      <c r="Q2980" s="183">
        <f>IFERROR(_xll.qlIndexFixing(ONIndex1Y,I2980,TRUE,_xll.ohTrigger(RecalcTrigger,Trigger1Y)),NA())</f>
        <v>7.9589495000131905E-3</v>
      </c>
    </row>
    <row r="2981" spans="2:17" x14ac:dyDescent="0.2">
      <c r="B2981" s="39" t="s">
        <v>42</v>
      </c>
      <c r="D2981" s="42">
        <f>_xll.qlCalendarAdvance(Calendar,$D2980,B2981,"f",FALSE)</f>
        <v>60504</v>
      </c>
      <c r="E2981" s="177">
        <f>_xll.qlInterestRateIndexValueDate(IndexON,D2981)</f>
        <v>60504</v>
      </c>
      <c r="F2981" s="193">
        <f>IFERROR(_xll.qlIndexFixing(IndexON,D2981,TRUE,_xll.ohTrigger(RecalcTrigger,TriggerON)),NA())</f>
        <v>7.4614919178461747E-3</v>
      </c>
      <c r="H2981" s="42">
        <f>_xll.qlCalendarAdvance(Calendar,$H2980,B2981,"f",FALSE)</f>
        <v>60504</v>
      </c>
      <c r="I2981" s="177">
        <f>_xll.qlInterestRateIndexValueDate(Index1M,$H2981)</f>
        <v>60506</v>
      </c>
      <c r="J2981" s="182">
        <f>IFERROR(_xll.qlIndexFixing(Index1M,$H2981,TRUE,_xll.ohTrigger(RecalcTrigger,Trigger1M)),NA())</f>
        <v>7.4042614116845429E-3</v>
      </c>
      <c r="K2981" s="44">
        <f>IFERROR(_xll.qlIndexFixing(Index3M,H2981,TRUE,_xll.ohTrigger(RecalcTrigger,Trigger3M)),NA())</f>
        <v>7.6799887249925569E-3</v>
      </c>
      <c r="L2981" s="44">
        <f>IFERROR(_xll.qlIndexFixing(Index6M,$H2981,TRUE,_xll.ohTrigger(RecalcTrigger,Trigger6M)),NA())</f>
        <v>7.9513713257716185E-3</v>
      </c>
      <c r="M2981" s="183">
        <f>IFERROR(_xll.qlIndexFixing(Index1Y,$H2981,TRUE,_xll.ohTrigger(RecalcTrigger,Trigger1Y)),NA())</f>
        <v>8.171548453510322E-3</v>
      </c>
      <c r="N2981" s="182">
        <f>IFERROR(_xll.qlIndexFixing(ONIndex1M,I2981,TRUE,_xll.ohTrigger(RecalcTrigger,Trigger1M)),NA())</f>
        <v>7.3915149271641667E-3</v>
      </c>
      <c r="O2981" s="44">
        <f>IFERROR(_xll.qlIndexFixing(ONIndex3M,I2981,TRUE,_xll.ohTrigger(RecalcTrigger,Trigger3M)),NA())</f>
        <v>7.6357931713566529E-3</v>
      </c>
      <c r="P2981" s="44">
        <f>IFERROR(_xll.qlIndexFixing(ONIndex6M,I2981,TRUE,_xll.ohTrigger(RecalcTrigger,Trigger6M)),NA())</f>
        <v>7.798864320500698E-3</v>
      </c>
      <c r="Q2981" s="183">
        <f>IFERROR(_xll.qlIndexFixing(ONIndex1Y,I2981,TRUE,_xll.ohTrigger(RecalcTrigger,Trigger1Y)),NA())</f>
        <v>7.964973708745049E-3</v>
      </c>
    </row>
    <row r="2982" spans="2:17" x14ac:dyDescent="0.2">
      <c r="B2982" s="39" t="s">
        <v>42</v>
      </c>
      <c r="D2982" s="42">
        <f>_xll.qlCalendarAdvance(Calendar,$D2981,B2982,"f",FALSE)</f>
        <v>60511</v>
      </c>
      <c r="E2982" s="177">
        <f>_xll.qlInterestRateIndexValueDate(IndexON,D2982)</f>
        <v>60511</v>
      </c>
      <c r="F2982" s="193">
        <f>IFERROR(_xll.qlIndexFixing(IndexON,D2982,TRUE,_xll.ohTrigger(RecalcTrigger,TriggerON)),NA())</f>
        <v>7.4678110860748603E-3</v>
      </c>
      <c r="H2982" s="42">
        <f>_xll.qlCalendarAdvance(Calendar,$H2981,B2982,"f",FALSE)</f>
        <v>60511</v>
      </c>
      <c r="I2982" s="177">
        <f>_xll.qlInterestRateIndexValueDate(Index1M,$H2982)</f>
        <v>60513</v>
      </c>
      <c r="J2982" s="182">
        <f>IFERROR(_xll.qlIndexFixing(Index1M,$H2982,TRUE,_xll.ohTrigger(RecalcTrigger,Trigger1M)),NA())</f>
        <v>7.4106257512648877E-3</v>
      </c>
      <c r="K2982" s="44">
        <f>IFERROR(_xll.qlIndexFixing(Index3M,H2982,TRUE,_xll.ohTrigger(RecalcTrigger,Trigger3M)),NA())</f>
        <v>7.6857623743043805E-3</v>
      </c>
      <c r="L2982" s="44">
        <f>IFERROR(_xll.qlIndexFixing(Index6M,$H2982,TRUE,_xll.ohTrigger(RecalcTrigger,Trigger6M)),NA())</f>
        <v>7.9608910978777748E-3</v>
      </c>
      <c r="M2982" s="183">
        <f>IFERROR(_xll.qlIndexFixing(Index1Y,$H2982,TRUE,_xll.ohTrigger(RecalcTrigger,Trigger1Y)),NA())</f>
        <v>8.1786894464034397E-3</v>
      </c>
      <c r="N2982" s="182">
        <f>IFERROR(_xll.qlIndexFixing(ONIndex1M,I2982,TRUE,_xll.ohTrigger(RecalcTrigger,Trigger1M)),NA())</f>
        <v>7.3977970076999355E-3</v>
      </c>
      <c r="O2982" s="44">
        <f>IFERROR(_xll.qlIndexFixing(ONIndex3M,I2982,TRUE,_xll.ohTrigger(RecalcTrigger,Trigger3M)),NA())</f>
        <v>7.6418220655405378E-3</v>
      </c>
      <c r="P2982" s="44">
        <f>IFERROR(_xll.qlIndexFixing(ONIndex6M,I2982,TRUE,_xll.ohTrigger(RecalcTrigger,Trigger6M)),NA())</f>
        <v>7.8092441752364294E-3</v>
      </c>
      <c r="Q2982" s="183">
        <f>IFERROR(_xll.qlIndexFixing(ONIndex1Y,I2982,TRUE,_xll.ohTrigger(RecalcTrigger,Trigger1Y)),NA())</f>
        <v>7.9710433329882591E-3</v>
      </c>
    </row>
    <row r="2983" spans="2:17" x14ac:dyDescent="0.2">
      <c r="B2983" s="39" t="s">
        <v>42</v>
      </c>
      <c r="D2983" s="42">
        <f>_xll.qlCalendarAdvance(Calendar,$D2982,B2983,"f",FALSE)</f>
        <v>60518</v>
      </c>
      <c r="E2983" s="177">
        <f>_xll.qlInterestRateIndexValueDate(IndexON,D2983)</f>
        <v>60518</v>
      </c>
      <c r="F2983" s="193">
        <f>IFERROR(_xll.qlIndexFixing(IndexON,D2983,TRUE,_xll.ohTrigger(RecalcTrigger,TriggerON)),NA())</f>
        <v>7.4741772522290972E-3</v>
      </c>
      <c r="H2983" s="42">
        <f>_xll.qlCalendarAdvance(Calendar,$H2982,B2983,"f",FALSE)</f>
        <v>60518</v>
      </c>
      <c r="I2983" s="177">
        <f>_xll.qlInterestRateIndexValueDate(Index1M,$H2983)</f>
        <v>60520</v>
      </c>
      <c r="J2983" s="182">
        <f>IFERROR(_xll.qlIndexFixing(Index1M,$H2983,TRUE,_xll.ohTrigger(RecalcTrigger,Trigger1M)),NA())</f>
        <v>7.4170377721666236E-3</v>
      </c>
      <c r="K2983" s="44">
        <f>IFERROR(_xll.qlIndexFixing(Index3M,H2983,TRUE,_xll.ohTrigger(RecalcTrigger,Trigger3M)),NA())</f>
        <v>7.6921209402243292E-3</v>
      </c>
      <c r="L2983" s="44">
        <f>IFERROR(_xll.qlIndexFixing(Index6M,$H2983,TRUE,_xll.ohTrigger(RecalcTrigger,Trigger6M)),NA())</f>
        <v>7.9723290848234263E-3</v>
      </c>
      <c r="M2983" s="183">
        <f>IFERROR(_xll.qlIndexFixing(Index1Y,$H2983,TRUE,_xll.ohTrigger(RecalcTrigger,Trigger1Y)),NA())</f>
        <v>8.1858580808224449E-3</v>
      </c>
      <c r="N2983" s="182">
        <f>IFERROR(_xll.qlIndexFixing(ONIndex1M,I2983,TRUE,_xll.ohTrigger(RecalcTrigger,Trigger1M)),NA())</f>
        <v>7.4041266398783279E-3</v>
      </c>
      <c r="O2983" s="44">
        <f>IFERROR(_xll.qlIndexFixing(ONIndex3M,I2983,TRUE,_xll.ohTrigger(RecalcTrigger,Trigger3M)),NA())</f>
        <v>7.6478970367865884E-3</v>
      </c>
      <c r="P2983" s="44">
        <f>IFERROR(_xll.qlIndexFixing(ONIndex6M,I2983,TRUE,_xll.ohTrigger(RecalcTrigger,Trigger6M)),NA())</f>
        <v>7.8196994886514659E-3</v>
      </c>
      <c r="Q2983" s="183">
        <f>IFERROR(_xll.qlIndexFixing(ONIndex1Y,I2983,TRUE,_xll.ohTrigger(RecalcTrigger,Trigger1Y)),NA())</f>
        <v>7.977158427019404E-3</v>
      </c>
    </row>
    <row r="2984" spans="2:17" x14ac:dyDescent="0.2">
      <c r="B2984" s="39" t="s">
        <v>42</v>
      </c>
      <c r="D2984" s="42">
        <f>_xll.qlCalendarAdvance(Calendar,$D2983,B2984,"f",FALSE)</f>
        <v>60525</v>
      </c>
      <c r="E2984" s="177">
        <f>_xll.qlInterestRateIndexValueDate(IndexON,D2984)</f>
        <v>60525</v>
      </c>
      <c r="F2984" s="193">
        <f>IFERROR(_xll.qlIndexFixing(IndexON,D2984,TRUE,_xll.ohTrigger(RecalcTrigger,TriggerON)),NA())</f>
        <v>7.4805904736230389E-3</v>
      </c>
      <c r="H2984" s="42">
        <f>_xll.qlCalendarAdvance(Calendar,$H2983,B2984,"f",FALSE)</f>
        <v>60525</v>
      </c>
      <c r="I2984" s="177">
        <f>_xll.qlInterestRateIndexValueDate(Index1M,$H2984)</f>
        <v>60527</v>
      </c>
      <c r="J2984" s="182">
        <f>IFERROR(_xll.qlIndexFixing(Index1M,$H2984,TRUE,_xll.ohTrigger(RecalcTrigger,Trigger1M)),NA())</f>
        <v>7.4234975326556429E-3</v>
      </c>
      <c r="K2984" s="44">
        <f>IFERROR(_xll.qlIndexFixing(Index3M,H2984,TRUE,_xll.ohTrigger(RecalcTrigger,Trigger3M)),NA())</f>
        <v>7.6985260658946186E-3</v>
      </c>
      <c r="L2984" s="44">
        <f>IFERROR(_xll.qlIndexFixing(Index6M,$H2984,TRUE,_xll.ohTrigger(RecalcTrigger,Trigger6M)),NA())</f>
        <v>7.9838441433473656E-3</v>
      </c>
      <c r="M2984" s="183">
        <f>IFERROR(_xll.qlIndexFixing(Index1Y,$H2984,TRUE,_xll.ohTrigger(RecalcTrigger,Trigger1Y)),NA())</f>
        <v>8.1930533135242609E-3</v>
      </c>
      <c r="N2984" s="182">
        <f>IFERROR(_xll.qlIndexFixing(ONIndex1M,I2984,TRUE,_xll.ohTrigger(RecalcTrigger,Trigger1M)),NA())</f>
        <v>7.410503882212538E-3</v>
      </c>
      <c r="O2984" s="44">
        <f>IFERROR(_xll.qlIndexFixing(ONIndex3M,I2984,TRUE,_xll.ohTrigger(RecalcTrigger,Trigger3M)),NA())</f>
        <v>7.6540181410500452E-3</v>
      </c>
      <c r="P2984" s="44">
        <f>IFERROR(_xll.qlIndexFixing(ONIndex6M,I2984,TRUE,_xll.ohTrigger(RecalcTrigger,Trigger6M)),NA())</f>
        <v>7.8302303543509311E-3</v>
      </c>
      <c r="Q2984" s="183">
        <f>IFERROR(_xll.qlIndexFixing(ONIndex1Y,I2984,TRUE,_xll.ohTrigger(RecalcTrigger,Trigger1Y)),NA())</f>
        <v>7.983319045035131E-3</v>
      </c>
    </row>
    <row r="2985" spans="2:17" x14ac:dyDescent="0.2">
      <c r="B2985" s="39" t="s">
        <v>42</v>
      </c>
      <c r="D2985" s="42">
        <f>_xll.qlCalendarAdvance(Calendar,$D2984,B2985,"f",FALSE)</f>
        <v>60532</v>
      </c>
      <c r="E2985" s="177">
        <f>_xll.qlInterestRateIndexValueDate(IndexON,D2985)</f>
        <v>60532</v>
      </c>
      <c r="F2985" s="193">
        <f>IFERROR(_xll.qlIndexFixing(IndexON,D2985,TRUE,_xll.ohTrigger(RecalcTrigger,TriggerON)),NA())</f>
        <v>7.4870508074109665E-3</v>
      </c>
      <c r="H2985" s="42">
        <f>_xll.qlCalendarAdvance(Calendar,$H2984,B2985,"f",FALSE)</f>
        <v>60532</v>
      </c>
      <c r="I2985" s="177">
        <f>_xll.qlInterestRateIndexValueDate(Index1M,$H2985)</f>
        <v>60534</v>
      </c>
      <c r="J2985" s="182">
        <f>IFERROR(_xll.qlIndexFixing(Index1M,$H2985,TRUE,_xll.ohTrigger(RecalcTrigger,Trigger1M)),NA())</f>
        <v>7.4300050909978377E-3</v>
      </c>
      <c r="K2985" s="44">
        <f>IFERROR(_xll.qlIndexFixing(Index3M,H2985,TRUE,_xll.ohTrigger(RecalcTrigger,Trigger3M)),NA())</f>
        <v>7.7049778075252316E-3</v>
      </c>
      <c r="L2985" s="44">
        <f>IFERROR(_xll.qlIndexFixing(Index6M,$H2985,TRUE,_xll.ohTrigger(RecalcTrigger,Trigger6M)),NA())</f>
        <v>7.9954363685973556E-3</v>
      </c>
      <c r="M2985" s="183">
        <f>IFERROR(_xll.qlIndexFixing(Index1Y,$H2985,TRUE,_xll.ohTrigger(RecalcTrigger,Trigger1Y)),NA())</f>
        <v>8.2002740996007257E-3</v>
      </c>
      <c r="N2985" s="182">
        <f>IFERROR(_xll.qlIndexFixing(ONIndex1M,I2985,TRUE,_xll.ohTrigger(RecalcTrigger,Trigger1M)),NA())</f>
        <v>7.4169287927361438E-3</v>
      </c>
      <c r="O2985" s="44">
        <f>IFERROR(_xll.qlIndexFixing(ONIndex3M,I2985,TRUE,_xll.ohTrigger(RecalcTrigger,Trigger3M)),NA())</f>
        <v>7.6601854341262765E-3</v>
      </c>
      <c r="P2985" s="44">
        <f>IFERROR(_xll.qlIndexFixing(ONIndex6M,I2985,TRUE,_xll.ohTrigger(RecalcTrigger,Trigger6M)),NA())</f>
        <v>7.8408368655402683E-3</v>
      </c>
      <c r="Q2985" s="183">
        <f>IFERROR(_xll.qlIndexFixing(ONIndex1Y,I2985,TRUE,_xll.ohTrigger(RecalcTrigger,Trigger1Y)),NA())</f>
        <v>7.9895252412320872E-3</v>
      </c>
    </row>
    <row r="2986" spans="2:17" x14ac:dyDescent="0.2">
      <c r="B2986" s="39" t="s">
        <v>42</v>
      </c>
      <c r="D2986" s="42">
        <f>_xll.qlCalendarAdvance(Calendar,$D2985,B2986,"f",FALSE)</f>
        <v>60539</v>
      </c>
      <c r="E2986" s="177">
        <f>_xll.qlInterestRateIndexValueDate(IndexON,D2986)</f>
        <v>60539</v>
      </c>
      <c r="F2986" s="193">
        <f>IFERROR(_xll.qlIndexFixing(IndexON,D2986,TRUE,_xll.ohTrigger(RecalcTrigger,TriggerON)),NA())</f>
        <v>7.4935583111468418E-3</v>
      </c>
      <c r="H2986" s="42">
        <f>_xll.qlCalendarAdvance(Calendar,$H2985,B2986,"f",FALSE)</f>
        <v>60539</v>
      </c>
      <c r="I2986" s="177">
        <f>_xll.qlInterestRateIndexValueDate(Index1M,$H2986)</f>
        <v>60541</v>
      </c>
      <c r="J2986" s="182">
        <f>IFERROR(_xll.qlIndexFixing(Index1M,$H2986,TRUE,_xll.ohTrigger(RecalcTrigger,Trigger1M)),NA())</f>
        <v>7.436560505466594E-3</v>
      </c>
      <c r="K2986" s="44">
        <f>IFERROR(_xll.qlIndexFixing(Index3M,H2986,TRUE,_xll.ohTrigger(RecalcTrigger,Trigger3M)),NA())</f>
        <v>7.7137013861733736E-3</v>
      </c>
      <c r="L2986" s="44">
        <f>IFERROR(_xll.qlIndexFixing(Index6M,$H2986,TRUE,_xll.ohTrigger(RecalcTrigger,Trigger6M)),NA())</f>
        <v>8.0080551558247021E-3</v>
      </c>
      <c r="M2986" s="183">
        <f>IFERROR(_xll.qlIndexFixing(Index1Y,$H2986,TRUE,_xll.ohTrigger(RecalcTrigger,Trigger1Y)),NA())</f>
        <v>8.2075193924775053E-3</v>
      </c>
      <c r="N2986" s="182">
        <f>IFERROR(_xll.qlIndexFixing(ONIndex1M,I2986,TRUE,_xll.ohTrigger(RecalcTrigger,Trigger1M)),NA())</f>
        <v>7.4234014294827233E-3</v>
      </c>
      <c r="O2986" s="44">
        <f>IFERROR(_xll.qlIndexFixing(ONIndex3M,I2986,TRUE,_xll.ohTrigger(RecalcTrigger,Trigger3M)),NA())</f>
        <v>7.6663989718106507E-3</v>
      </c>
      <c r="P2986" s="44">
        <f>IFERROR(_xll.qlIndexFixing(ONIndex6M,I2986,TRUE,_xll.ohTrigger(RecalcTrigger,Trigger6M)),NA())</f>
        <v>7.8515191157446651E-3</v>
      </c>
      <c r="Q2986" s="183">
        <f>IFERROR(_xll.qlIndexFixing(ONIndex1Y,I2986,TRUE,_xll.ohTrigger(RecalcTrigger,Trigger1Y)),NA())</f>
        <v>7.9957770698069197E-3</v>
      </c>
    </row>
    <row r="2987" spans="2:17" x14ac:dyDescent="0.2">
      <c r="B2987" s="39" t="s">
        <v>42</v>
      </c>
      <c r="D2987" s="42">
        <f>_xll.qlCalendarAdvance(Calendar,$D2986,B2987,"f",FALSE)</f>
        <v>60546</v>
      </c>
      <c r="E2987" s="177">
        <f>_xll.qlInterestRateIndexValueDate(IndexON,D2987)</f>
        <v>60546</v>
      </c>
      <c r="F2987" s="193">
        <f>IFERROR(_xll.qlIndexFixing(IndexON,D2987,TRUE,_xll.ohTrigger(RecalcTrigger,TriggerON)),NA())</f>
        <v>7.5001130419050099E-3</v>
      </c>
      <c r="H2987" s="42">
        <f>_xll.qlCalendarAdvance(Calendar,$H2986,B2987,"f",FALSE)</f>
        <v>60546</v>
      </c>
      <c r="I2987" s="177">
        <f>_xll.qlInterestRateIndexValueDate(Index1M,$H2987)</f>
        <v>60548</v>
      </c>
      <c r="J2987" s="182">
        <f>IFERROR(_xll.qlIndexFixing(Index1M,$H2987,TRUE,_xll.ohTrigger(RecalcTrigger,Trigger1M)),NA())</f>
        <v>7.4431638343327999E-3</v>
      </c>
      <c r="K2987" s="44">
        <f>IFERROR(_xll.qlIndexFixing(Index3M,H2987,TRUE,_xll.ohTrigger(RecalcTrigger,Trigger3M)),NA())</f>
        <v>7.7185806326177716E-3</v>
      </c>
      <c r="L2987" s="44">
        <f>IFERROR(_xll.qlIndexFixing(Index6M,$H2987,TRUE,_xll.ohTrigger(RecalcTrigger,Trigger6M)),NA())</f>
        <v>8.0198078193602571E-3</v>
      </c>
      <c r="M2987" s="183">
        <f>IFERROR(_xll.qlIndexFixing(Index1Y,$H2987,TRUE,_xll.ohTrigger(RecalcTrigger,Trigger1Y)),NA())</f>
        <v>8.2147881439140914E-3</v>
      </c>
      <c r="N2987" s="182">
        <f>IFERROR(_xll.qlIndexFixing(ONIndex1M,I2987,TRUE,_xll.ohTrigger(RecalcTrigger,Trigger1M)),NA())</f>
        <v>7.4299218507256626E-3</v>
      </c>
      <c r="O2987" s="44">
        <f>IFERROR(_xll.qlIndexFixing(ONIndex3M,I2987,TRUE,_xll.ohTrigger(RecalcTrigger,Trigger3M)),NA())</f>
        <v>7.6726588101383442E-3</v>
      </c>
      <c r="P2987" s="44">
        <f>IFERROR(_xll.qlIndexFixing(ONIndex6M,I2987,TRUE,_xll.ohTrigger(RecalcTrigger,Trigger6M)),NA())</f>
        <v>7.8622771984893092E-3</v>
      </c>
      <c r="Q2987" s="183">
        <f>IFERROR(_xll.qlIndexFixing(ONIndex1Y,I2987,TRUE,_xll.ohTrigger(RecalcTrigger,Trigger1Y)),NA())</f>
        <v>8.0020745849562758E-3</v>
      </c>
    </row>
    <row r="2988" spans="2:17" x14ac:dyDescent="0.2">
      <c r="B2988" s="39" t="s">
        <v>42</v>
      </c>
      <c r="D2988" s="42">
        <f>_xll.qlCalendarAdvance(Calendar,$D2987,B2988,"f",FALSE)</f>
        <v>60553</v>
      </c>
      <c r="E2988" s="177">
        <f>_xll.qlInterestRateIndexValueDate(IndexON,D2988)</f>
        <v>60553</v>
      </c>
      <c r="F2988" s="193">
        <f>IFERROR(_xll.qlIndexFixing(IndexON,D2988,TRUE,_xll.ohTrigger(RecalcTrigger,TriggerON)),NA())</f>
        <v>7.5067150571594965E-3</v>
      </c>
      <c r="H2988" s="42">
        <f>_xll.qlCalendarAdvance(Calendar,$H2987,B2988,"f",FALSE)</f>
        <v>60553</v>
      </c>
      <c r="I2988" s="177">
        <f>_xll.qlInterestRateIndexValueDate(Index1M,$H2988)</f>
        <v>60555</v>
      </c>
      <c r="J2988" s="182">
        <f>IFERROR(_xll.qlIndexFixing(Index1M,$H2988,TRUE,_xll.ohTrigger(RecalcTrigger,Trigger1M)),NA())</f>
        <v>7.4498151358673437E-3</v>
      </c>
      <c r="K2988" s="44">
        <f>IFERROR(_xll.qlIndexFixing(Index3M,H2988,TRUE,_xll.ohTrigger(RecalcTrigger,Trigger3M)),NA())</f>
        <v>7.7251760533907756E-3</v>
      </c>
      <c r="L2988" s="44">
        <f>IFERROR(_xll.qlIndexFixing(Index6M,$H2988,TRUE,_xll.ohTrigger(RecalcTrigger,Trigger6M)),NA())</f>
        <v>8.0316379440432007E-3</v>
      </c>
      <c r="M2988" s="183">
        <f>IFERROR(_xll.qlIndexFixing(Index1Y,$H2988,TRUE,_xll.ohTrigger(RecalcTrigger,Trigger1Y)),NA())</f>
        <v>8.2220793040038032E-3</v>
      </c>
      <c r="N2988" s="182">
        <f>IFERROR(_xll.qlIndexFixing(ONIndex1M,I2988,TRUE,_xll.ohTrigger(RecalcTrigger,Trigger1M)),NA())</f>
        <v>7.4364901146584117E-3</v>
      </c>
      <c r="O2988" s="44">
        <f>IFERROR(_xll.qlIndexFixing(ONIndex3M,I2988,TRUE,_xll.ohTrigger(RecalcTrigger,Trigger3M)),NA())</f>
        <v>7.6789650049846614E-3</v>
      </c>
      <c r="P2988" s="44">
        <f>IFERROR(_xll.qlIndexFixing(ONIndex6M,I2988,TRUE,_xll.ohTrigger(RecalcTrigger,Trigger6M)),NA())</f>
        <v>7.8731112070595799E-3</v>
      </c>
      <c r="Q2988" s="183">
        <f>IFERROR(_xll.qlIndexFixing(ONIndex1Y,I2988,TRUE,_xll.ohTrigger(RecalcTrigger,Trigger1Y)),NA())</f>
        <v>8.0084178407968665E-3</v>
      </c>
    </row>
    <row r="2989" spans="2:17" x14ac:dyDescent="0.2">
      <c r="B2989" s="39" t="s">
        <v>42</v>
      </c>
      <c r="D2989" s="42">
        <f>_xll.qlCalendarAdvance(Calendar,$D2988,B2989,"f",FALSE)</f>
        <v>60560</v>
      </c>
      <c r="E2989" s="177">
        <f>_xll.qlInterestRateIndexValueDate(IndexON,D2989)</f>
        <v>60560</v>
      </c>
      <c r="F2989" s="193">
        <f>IFERROR(_xll.qlIndexFixing(IndexON,D2989,TRUE,_xll.ohTrigger(RecalcTrigger,TriggerON)),NA())</f>
        <v>7.5133644139846467E-3</v>
      </c>
      <c r="H2989" s="42">
        <f>_xll.qlCalendarAdvance(Calendar,$H2988,B2989,"f",FALSE)</f>
        <v>60560</v>
      </c>
      <c r="I2989" s="177">
        <f>_xll.qlInterestRateIndexValueDate(Index1M,$H2989)</f>
        <v>60562</v>
      </c>
      <c r="J2989" s="182">
        <f>IFERROR(_xll.qlIndexFixing(Index1M,$H2989,TRUE,_xll.ohTrigger(RecalcTrigger,Trigger1M)),NA())</f>
        <v>7.4565144683386153E-3</v>
      </c>
      <c r="K2989" s="44">
        <f>IFERROR(_xll.qlIndexFixing(Index3M,H2989,TRUE,_xll.ohTrigger(RecalcTrigger,Trigger3M)),NA())</f>
        <v>7.7318183201360987E-3</v>
      </c>
      <c r="L2989" s="44">
        <f>IFERROR(_xll.qlIndexFixing(Index6M,$H2989,TRUE,_xll.ohTrigger(RecalcTrigger,Trigger6M)),NA())</f>
        <v>8.0435456250795706E-3</v>
      </c>
      <c r="M2989" s="183">
        <f>IFERROR(_xll.qlIndexFixing(Index1Y,$H2989,TRUE,_xll.ohTrigger(RecalcTrigger,Trigger1Y)),NA())</f>
        <v>8.229391821172688E-3</v>
      </c>
      <c r="N2989" s="182">
        <f>IFERROR(_xll.qlIndexFixing(ONIndex1M,I2989,TRUE,_xll.ohTrigger(RecalcTrigger,Trigger1M)),NA())</f>
        <v>7.4431062793145486E-3</v>
      </c>
      <c r="O2989" s="44">
        <f>IFERROR(_xll.qlIndexFixing(ONIndex3M,I2989,TRUE,_xll.ohTrigger(RecalcTrigger,Trigger3M)),NA())</f>
        <v>7.6853176122249067E-3</v>
      </c>
      <c r="P2989" s="44">
        <f>IFERROR(_xll.qlIndexFixing(ONIndex6M,I2989,TRUE,_xll.ohTrigger(RecalcTrigger,Trigger6M)),NA())</f>
        <v>7.884021235220473E-3</v>
      </c>
      <c r="Q2989" s="183">
        <f>IFERROR(_xll.qlIndexFixing(ONIndex1Y,I2989,TRUE,_xll.ohTrigger(RecalcTrigger,Trigger1Y)),NA())</f>
        <v>8.0148068917651472E-3</v>
      </c>
    </row>
    <row r="2990" spans="2:17" x14ac:dyDescent="0.2">
      <c r="B2990" s="39" t="s">
        <v>42</v>
      </c>
      <c r="D2990" s="42">
        <f>_xll.qlCalendarAdvance(Calendar,$D2989,B2990,"f",FALSE)</f>
        <v>60567</v>
      </c>
      <c r="E2990" s="177">
        <f>_xll.qlInterestRateIndexValueDate(IndexON,D2990)</f>
        <v>60567</v>
      </c>
      <c r="F2990" s="193">
        <f>IFERROR(_xll.qlIndexFixing(IndexON,D2990,TRUE,_xll.ohTrigger(RecalcTrigger,TriggerON)),NA())</f>
        <v>7.5200611698544861E-3</v>
      </c>
      <c r="H2990" s="42">
        <f>_xll.qlCalendarAdvance(Calendar,$H2989,B2990,"f",FALSE)</f>
        <v>60567</v>
      </c>
      <c r="I2990" s="177">
        <f>_xll.qlInterestRateIndexValueDate(Index1M,$H2990)</f>
        <v>60569</v>
      </c>
      <c r="J2990" s="182">
        <f>IFERROR(_xll.qlIndexFixing(Index1M,$H2990,TRUE,_xll.ohTrigger(RecalcTrigger,Trigger1M)),NA())</f>
        <v>7.463261890020001E-3</v>
      </c>
      <c r="K2990" s="44">
        <f>IFERROR(_xll.qlIndexFixing(Index3M,H2990,TRUE,_xll.ohTrigger(RecalcTrigger,Trigger3M)),NA())</f>
        <v>7.7385074890809367E-3</v>
      </c>
      <c r="L2990" s="44">
        <f>IFERROR(_xll.qlIndexFixing(Index6M,$H2990,TRUE,_xll.ohTrigger(RecalcTrigger,Trigger6M)),NA())</f>
        <v>8.0555309576841923E-3</v>
      </c>
      <c r="M2990" s="183">
        <f>IFERROR(_xll.qlIndexFixing(Index1Y,$H2990,TRUE,_xll.ohTrigger(RecalcTrigger,Trigger1Y)),NA())</f>
        <v>8.236724642180622E-3</v>
      </c>
      <c r="N2990" s="182">
        <f>IFERROR(_xll.qlIndexFixing(ONIndex1M,I2990,TRUE,_xll.ohTrigger(RecalcTrigger,Trigger1M)),NA())</f>
        <v>7.4497704028875233E-3</v>
      </c>
      <c r="O2990" s="44">
        <f>IFERROR(_xll.qlIndexFixing(ONIndex3M,I2990,TRUE,_xll.ohTrigger(RecalcTrigger,Trigger3M)),NA())</f>
        <v>7.6917166875745124E-3</v>
      </c>
      <c r="P2990" s="44">
        <f>IFERROR(_xll.qlIndexFixing(ONIndex6M,I2990,TRUE,_xll.ohTrigger(RecalcTrigger,Trigger6M)),NA())</f>
        <v>7.895007376177432E-3</v>
      </c>
      <c r="Q2990" s="183">
        <f>IFERROR(_xll.qlIndexFixing(ONIndex1Y,I2990,TRUE,_xll.ohTrigger(RecalcTrigger,Trigger1Y)),NA())</f>
        <v>8.0212417916580847E-3</v>
      </c>
    </row>
    <row r="2991" spans="2:17" x14ac:dyDescent="0.2">
      <c r="B2991" s="39" t="s">
        <v>42</v>
      </c>
      <c r="D2991" s="42">
        <f>_xll.qlCalendarAdvance(Calendar,$D2990,B2991,"f",FALSE)</f>
        <v>60574</v>
      </c>
      <c r="E2991" s="177">
        <f>_xll.qlInterestRateIndexValueDate(IndexON,D2991)</f>
        <v>60574</v>
      </c>
      <c r="F2991" s="193">
        <f>IFERROR(_xll.qlIndexFixing(IndexON,D2991,TRUE,_xll.ohTrigger(RecalcTrigger,TriggerON)),NA())</f>
        <v>7.5268053819232961E-3</v>
      </c>
      <c r="H2991" s="42">
        <f>_xll.qlCalendarAdvance(Calendar,$H2990,B2991,"f",FALSE)</f>
        <v>60574</v>
      </c>
      <c r="I2991" s="177">
        <f>_xll.qlInterestRateIndexValueDate(Index1M,$H2991)</f>
        <v>60576</v>
      </c>
      <c r="J2991" s="182">
        <f>IFERROR(_xll.qlIndexFixing(Index1M,$H2991,TRUE,_xll.ohTrigger(RecalcTrigger,Trigger1M)),NA())</f>
        <v>7.4700574591873847E-3</v>
      </c>
      <c r="K2991" s="44">
        <f>IFERROR(_xll.qlIndexFixing(Index3M,H2991,TRUE,_xll.ohTrigger(RecalcTrigger,Trigger3M)),NA())</f>
        <v>7.7452436164542251E-3</v>
      </c>
      <c r="L2991" s="44">
        <f>IFERROR(_xll.qlIndexFixing(Index6M,$H2991,TRUE,_xll.ohTrigger(RecalcTrigger,Trigger6M)),NA())</f>
        <v>8.0666150416334285E-3</v>
      </c>
      <c r="M2991" s="183">
        <f>IFERROR(_xll.qlIndexFixing(Index1Y,$H2991,TRUE,_xll.ohTrigger(RecalcTrigger,Trigger1Y)),NA())</f>
        <v>8.2440767121193335E-3</v>
      </c>
      <c r="N2991" s="182">
        <f>IFERROR(_xll.qlIndexFixing(ONIndex1M,I2991,TRUE,_xll.ohTrigger(RecalcTrigger,Trigger1M)),NA())</f>
        <v>7.4564825436507221E-3</v>
      </c>
      <c r="O2991" s="44">
        <f>IFERROR(_xll.qlIndexFixing(ONIndex3M,I2991,TRUE,_xll.ohTrigger(RecalcTrigger,Trigger3M)),NA())</f>
        <v>7.6981622871485911E-3</v>
      </c>
      <c r="P2991" s="44">
        <f>IFERROR(_xll.qlIndexFixing(ONIndex6M,I2991,TRUE,_xll.ohTrigger(RecalcTrigger,Trigger6M)),NA())</f>
        <v>7.9060697232957722E-3</v>
      </c>
      <c r="Q2991" s="183">
        <f>IFERROR(_xll.qlIndexFixing(ONIndex1Y,I2991,TRUE,_xll.ohTrigger(RecalcTrigger,Trigger1Y)),NA())</f>
        <v>8.0277225949920705E-3</v>
      </c>
    </row>
    <row r="2992" spans="2:17" x14ac:dyDescent="0.2">
      <c r="B2992" s="39" t="s">
        <v>42</v>
      </c>
      <c r="D2992" s="42">
        <f>_xll.qlCalendarAdvance(Calendar,$D2991,B2992,"f",FALSE)</f>
        <v>60581</v>
      </c>
      <c r="E2992" s="177">
        <f>_xll.qlInterestRateIndexValueDate(IndexON,D2992)</f>
        <v>60581</v>
      </c>
      <c r="F2992" s="193">
        <f>IFERROR(_xll.qlIndexFixing(IndexON,D2992,TRUE,_xll.ohTrigger(RecalcTrigger,TriggerON)),NA())</f>
        <v>7.533597107665102E-3</v>
      </c>
      <c r="H2992" s="42">
        <f>_xll.qlCalendarAdvance(Calendar,$H2991,B2992,"f",FALSE)</f>
        <v>60581</v>
      </c>
      <c r="I2992" s="177">
        <f>_xll.qlInterestRateIndexValueDate(Index1M,$H2992)</f>
        <v>60583</v>
      </c>
      <c r="J2992" s="182">
        <f>IFERROR(_xll.qlIndexFixing(Index1M,$H2992,TRUE,_xll.ohTrigger(RecalcTrigger,Trigger1M)),NA())</f>
        <v>7.4769012341091567E-3</v>
      </c>
      <c r="K2992" s="44">
        <f>IFERROR(_xll.qlIndexFixing(Index3M,H2992,TRUE,_xll.ohTrigger(RecalcTrigger,Trigger3M)),NA())</f>
        <v>7.7520267584840286E-3</v>
      </c>
      <c r="L2992" s="44">
        <f>IFERROR(_xll.qlIndexFixing(Index6M,$H2992,TRUE,_xll.ohTrigger(RecalcTrigger,Trigger6M)),NA())</f>
        <v>8.0787454244134471E-3</v>
      </c>
      <c r="M2992" s="183">
        <f>IFERROR(_xll.qlIndexFixing(Index1Y,$H2992,TRUE,_xll.ohTrigger(RecalcTrigger,Trigger1Y)),NA())</f>
        <v>8.2514469744137207E-3</v>
      </c>
      <c r="N2992" s="182">
        <f>IFERROR(_xll.qlIndexFixing(ONIndex1M,I2992,TRUE,_xll.ohTrigger(RecalcTrigger,Trigger1M)),NA())</f>
        <v>7.4632427595577866E-3</v>
      </c>
      <c r="O2992" s="44">
        <f>IFERROR(_xll.qlIndexFixing(ONIndex3M,I2992,TRUE,_xll.ohTrigger(RecalcTrigger,Trigger3M)),NA())</f>
        <v>7.7046544665826389E-3</v>
      </c>
      <c r="P2992" s="44">
        <f>IFERROR(_xll.qlIndexFixing(ONIndex6M,I2992,TRUE,_xll.ohTrigger(RecalcTrigger,Trigger6M)),NA())</f>
        <v>7.9172083703404894E-3</v>
      </c>
      <c r="Q2992" s="183">
        <f>IFERROR(_xll.qlIndexFixing(ONIndex1Y,I2992,TRUE,_xll.ohTrigger(RecalcTrigger,Trigger1Y)),NA())</f>
        <v>8.0342493558838157E-3</v>
      </c>
    </row>
    <row r="2993" spans="2:17" x14ac:dyDescent="0.2">
      <c r="B2993" s="39" t="s">
        <v>42</v>
      </c>
      <c r="D2993" s="42">
        <f>_xll.qlCalendarAdvance(Calendar,$D2992,B2993,"f",FALSE)</f>
        <v>60588</v>
      </c>
      <c r="E2993" s="177">
        <f>_xll.qlInterestRateIndexValueDate(IndexON,D2993)</f>
        <v>60588</v>
      </c>
      <c r="F2993" s="193">
        <f>IFERROR(_xll.qlIndexFixing(IndexON,D2993,TRUE,_xll.ohTrigger(RecalcTrigger,TriggerON)),NA())</f>
        <v>7.5404364042341854E-3</v>
      </c>
      <c r="H2993" s="42">
        <f>_xll.qlCalendarAdvance(Calendar,$H2992,B2993,"f",FALSE)</f>
        <v>60588</v>
      </c>
      <c r="I2993" s="177">
        <f>_xll.qlInterestRateIndexValueDate(Index1M,$H2993)</f>
        <v>60590</v>
      </c>
      <c r="J2993" s="182">
        <f>IFERROR(_xll.qlIndexFixing(Index1M,$H2993,TRUE,_xll.ohTrigger(RecalcTrigger,Trigger1M)),NA())</f>
        <v>7.4837932730636991E-3</v>
      </c>
      <c r="K2993" s="44">
        <f>IFERROR(_xll.qlIndexFixing(Index3M,H2993,TRUE,_xll.ohTrigger(RecalcTrigger,Trigger3M)),NA())</f>
        <v>7.7588569714044956E-3</v>
      </c>
      <c r="L2993" s="44">
        <f>IFERROR(_xll.qlIndexFixing(Index6M,$H2993,TRUE,_xll.ohTrigger(RecalcTrigger,Trigger6M)),NA())</f>
        <v>8.0909447097708125E-3</v>
      </c>
      <c r="M2993" s="183">
        <f>IFERROR(_xll.qlIndexFixing(Index1Y,$H2993,TRUE,_xll.ohTrigger(RecalcTrigger,Trigger1Y)),NA())</f>
        <v>8.2588343708205406E-3</v>
      </c>
      <c r="N2993" s="182">
        <f>IFERROR(_xll.qlIndexFixing(ONIndex1M,I2993,TRUE,_xll.ohTrigger(RecalcTrigger,Trigger1M)),NA())</f>
        <v>7.4700511088021671E-3</v>
      </c>
      <c r="O2993" s="44">
        <f>IFERROR(_xll.qlIndexFixing(ONIndex3M,I2993,TRUE,_xll.ohTrigger(RecalcTrigger,Trigger3M)),NA())</f>
        <v>7.7111932819118323E-3</v>
      </c>
      <c r="P2993" s="44">
        <f>IFERROR(_xll.qlIndexFixing(ONIndex6M,I2993,TRUE,_xll.ohTrigger(RecalcTrigger,Trigger6M)),NA())</f>
        <v>7.928423410517027E-3</v>
      </c>
      <c r="Q2993" s="183">
        <f>IFERROR(_xll.qlIndexFixing(ONIndex1Y,I2993,TRUE,_xll.ohTrigger(RecalcTrigger,Trigger1Y)),NA())</f>
        <v>8.0408221285299675E-3</v>
      </c>
    </row>
    <row r="2994" spans="2:17" x14ac:dyDescent="0.2">
      <c r="B2994" s="39" t="s">
        <v>42</v>
      </c>
      <c r="D2994" s="42">
        <f>_xll.qlCalendarAdvance(Calendar,$D2993,B2994,"f",FALSE)</f>
        <v>60595</v>
      </c>
      <c r="E2994" s="177">
        <f>_xll.qlInterestRateIndexValueDate(IndexON,D2994)</f>
        <v>60595</v>
      </c>
      <c r="F2994" s="193">
        <f>IFERROR(_xll.qlIndexFixing(IndexON,D2994,TRUE,_xll.ohTrigger(RecalcTrigger,TriggerON)),NA())</f>
        <v>7.5473233287848274E-3</v>
      </c>
      <c r="H2994" s="42">
        <f>_xll.qlCalendarAdvance(Calendar,$H2993,B2994,"f",FALSE)</f>
        <v>60595</v>
      </c>
      <c r="I2994" s="177">
        <f>_xll.qlInterestRateIndexValueDate(Index1M,$H2994)</f>
        <v>60597</v>
      </c>
      <c r="J2994" s="182">
        <f>IFERROR(_xll.qlIndexFixing(Index1M,$H2994,TRUE,_xll.ohTrigger(RecalcTrigger,Trigger1M)),NA())</f>
        <v>7.490733634331892E-3</v>
      </c>
      <c r="K2994" s="44">
        <f>IFERROR(_xll.qlIndexFixing(Index3M,H2994,TRUE,_xll.ohTrigger(RecalcTrigger,Trigger3M)),NA())</f>
        <v>7.7657343114497747E-3</v>
      </c>
      <c r="L2994" s="44">
        <f>IFERROR(_xll.qlIndexFixing(Index6M,$H2994,TRUE,_xll.ohTrigger(RecalcTrigger,Trigger6M)),NA())</f>
        <v>8.1032081224782365E-3</v>
      </c>
      <c r="M2994" s="183">
        <f>IFERROR(_xll.qlIndexFixing(Index1Y,$H2994,TRUE,_xll.ohTrigger(RecalcTrigger,Trigger1Y)),NA())</f>
        <v>8.2662378414281781E-3</v>
      </c>
      <c r="N2994" s="182">
        <f>IFERROR(_xll.qlIndexFixing(ONIndex1M,I2994,TRUE,_xll.ohTrigger(RecalcTrigger,Trigger1M)),NA())</f>
        <v>7.4769076496572495E-3</v>
      </c>
      <c r="O2994" s="44">
        <f>IFERROR(_xll.qlIndexFixing(ONIndex3M,I2994,TRUE,_xll.ohTrigger(RecalcTrigger,Trigger3M)),NA())</f>
        <v>7.7177787890914118E-3</v>
      </c>
      <c r="P2994" s="44">
        <f>IFERROR(_xll.qlIndexFixing(ONIndex6M,I2994,TRUE,_xll.ohTrigger(RecalcTrigger,Trigger6M)),NA())</f>
        <v>7.9397149371907005E-3</v>
      </c>
      <c r="Q2994" s="183">
        <f>IFERROR(_xll.qlIndexFixing(ONIndex1Y,I2994,TRUE,_xll.ohTrigger(RecalcTrigger,Trigger1Y)),NA())</f>
        <v>8.0474409670472369E-3</v>
      </c>
    </row>
    <row r="2995" spans="2:17" x14ac:dyDescent="0.2">
      <c r="B2995" s="39" t="s">
        <v>42</v>
      </c>
      <c r="D2995" s="42">
        <f>_xll.qlCalendarAdvance(Calendar,$D2994,B2995,"f",FALSE)</f>
        <v>60602</v>
      </c>
      <c r="E2995" s="177">
        <f>_xll.qlInterestRateIndexValueDate(IndexON,D2995)</f>
        <v>60602</v>
      </c>
      <c r="F2995" s="193">
        <f>IFERROR(_xll.qlIndexFixing(IndexON,D2995,TRUE,_xll.ohTrigger(RecalcTrigger,TriggerON)),NA())</f>
        <v>7.5542579390308617E-3</v>
      </c>
      <c r="H2995" s="42">
        <f>_xll.qlCalendarAdvance(Calendar,$H2994,B2995,"f",FALSE)</f>
        <v>60602</v>
      </c>
      <c r="I2995" s="177">
        <f>_xll.qlInterestRateIndexValueDate(Index1M,$H2995)</f>
        <v>60604</v>
      </c>
      <c r="J2995" s="182">
        <f>IFERROR(_xll.qlIndexFixing(Index1M,$H2995,TRUE,_xll.ohTrigger(RecalcTrigger,Trigger1M)),NA())</f>
        <v>7.4977223761771294E-3</v>
      </c>
      <c r="K2995" s="44">
        <f>IFERROR(_xll.qlIndexFixing(Index3M,H2995,TRUE,_xll.ohTrigger(RecalcTrigger,Trigger3M)),NA())</f>
        <v>7.7714844503766756E-3</v>
      </c>
      <c r="L2995" s="44">
        <f>IFERROR(_xll.qlIndexFixing(Index6M,$H2995,TRUE,_xll.ohTrigger(RecalcTrigger,Trigger6M)),NA())</f>
        <v>8.116524988001193E-3</v>
      </c>
      <c r="M2995" s="183">
        <f>IFERROR(_xll.qlIndexFixing(Index1Y,$H2995,TRUE,_xll.ohTrigger(RecalcTrigger,Trigger1Y)),NA())</f>
        <v>8.2736563246571006E-3</v>
      </c>
      <c r="N2995" s="182">
        <f>IFERROR(_xll.qlIndexFixing(ONIndex1M,I2995,TRUE,_xll.ohTrigger(RecalcTrigger,Trigger1M)),NA())</f>
        <v>7.483812440236548E-3</v>
      </c>
      <c r="O2995" s="44">
        <f>IFERROR(_xll.qlIndexFixing(ONIndex3M,I2995,TRUE,_xll.ohTrigger(RecalcTrigger,Trigger3M)),NA())</f>
        <v>7.7244110438368097E-3</v>
      </c>
      <c r="P2995" s="44">
        <f>IFERROR(_xll.qlIndexFixing(ONIndex6M,I2995,TRUE,_xll.ohTrigger(RecalcTrigger,Trigger6M)),NA())</f>
        <v>7.9510830442064417E-3</v>
      </c>
      <c r="Q2995" s="183">
        <f>IFERROR(_xll.qlIndexFixing(ONIndex1Y,I2995,TRUE,_xll.ohTrigger(RecalcTrigger,Trigger1Y)),NA())</f>
        <v>8.0541059257921432E-3</v>
      </c>
    </row>
    <row r="2996" spans="2:17" x14ac:dyDescent="0.2">
      <c r="B2996" s="39" t="s">
        <v>42</v>
      </c>
      <c r="D2996" s="42">
        <f>_xll.qlCalendarAdvance(Calendar,$D2995,B2996,"f",FALSE)</f>
        <v>60609</v>
      </c>
      <c r="E2996" s="177">
        <f>_xll.qlInterestRateIndexValueDate(IndexON,D2996)</f>
        <v>60609</v>
      </c>
      <c r="F2996" s="193">
        <f>IFERROR(_xll.qlIndexFixing(IndexON,D2996,TRUE,_xll.ohTrigger(RecalcTrigger,TriggerON)),NA())</f>
        <v>7.5612402917268895E-3</v>
      </c>
      <c r="H2996" s="42">
        <f>_xll.qlCalendarAdvance(Calendar,$H2995,B2996,"f",FALSE)</f>
        <v>60609</v>
      </c>
      <c r="I2996" s="177">
        <f>_xll.qlInterestRateIndexValueDate(Index1M,$H2996)</f>
        <v>60611</v>
      </c>
      <c r="J2996" s="182">
        <f>IFERROR(_xll.qlIndexFixing(Index1M,$H2996,TRUE,_xll.ohTrigger(RecalcTrigger,Trigger1M)),NA())</f>
        <v>7.5047595568852876E-3</v>
      </c>
      <c r="K2996" s="44">
        <f>IFERROR(_xll.qlIndexFixing(Index3M,H2996,TRUE,_xll.ohTrigger(RecalcTrigger,Trigger3M)),NA())</f>
        <v>7.7784491435224368E-3</v>
      </c>
      <c r="L2996" s="44">
        <f>IFERROR(_xll.qlIndexFixing(Index6M,$H2996,TRUE,_xll.ohTrigger(RecalcTrigger,Trigger6M)),NA())</f>
        <v>8.128904824084052E-3</v>
      </c>
      <c r="M2996" s="183">
        <f>IFERROR(_xll.qlIndexFixing(Index1Y,$H2996,TRUE,_xll.ohTrigger(RecalcTrigger,Trigger1Y)),NA())</f>
        <v>8.2810887572589663E-3</v>
      </c>
      <c r="N2996" s="182">
        <f>IFERROR(_xll.qlIndexFixing(ONIndex1M,I2996,TRUE,_xll.ohTrigger(RecalcTrigger,Trigger1M)),NA())</f>
        <v>7.4907655386535765E-3</v>
      </c>
      <c r="O2996" s="44">
        <f>IFERROR(_xll.qlIndexFixing(ONIndex3M,I2996,TRUE,_xll.ohTrigger(RecalcTrigger,Trigger3M)),NA())</f>
        <v>7.7310901019433942E-3</v>
      </c>
      <c r="P2996" s="44">
        <f>IFERROR(_xll.qlIndexFixing(ONIndex6M,I2996,TRUE,_xll.ohTrigger(RecalcTrigger,Trigger6M)),NA())</f>
        <v>7.9625278246098219E-3</v>
      </c>
      <c r="Q2996" s="183">
        <f>IFERROR(_xll.qlIndexFixing(ONIndex1Y,I2996,TRUE,_xll.ohTrigger(RecalcTrigger,Trigger1Y)),NA())</f>
        <v>8.0608170587215255E-3</v>
      </c>
    </row>
    <row r="2997" spans="2:17" x14ac:dyDescent="0.2">
      <c r="B2997" s="39" t="s">
        <v>42</v>
      </c>
      <c r="D2997" s="42">
        <f>_xll.qlCalendarAdvance(Calendar,$D2996,B2997,"f",FALSE)</f>
        <v>60616</v>
      </c>
      <c r="E2997" s="177">
        <f>_xll.qlInterestRateIndexValueDate(IndexON,D2997)</f>
        <v>60616</v>
      </c>
      <c r="F2997" s="193">
        <f>IFERROR(_xll.qlIndexFixing(IndexON,D2997,TRUE,_xll.ohTrigger(RecalcTrigger,TriggerON)),NA())</f>
        <v>7.5682704445867444E-3</v>
      </c>
      <c r="H2997" s="42">
        <f>_xll.qlCalendarAdvance(Calendar,$H2996,B2997,"f",FALSE)</f>
        <v>60616</v>
      </c>
      <c r="I2997" s="177">
        <f>_xll.qlInterestRateIndexValueDate(Index1M,$H2997)</f>
        <v>60618</v>
      </c>
      <c r="J2997" s="182">
        <f>IFERROR(_xll.qlIndexFixing(Index1M,$H2997,TRUE,_xll.ohTrigger(RecalcTrigger,Trigger1M)),NA())</f>
        <v>7.5118452347297526E-3</v>
      </c>
      <c r="K2997" s="44">
        <f>IFERROR(_xll.qlIndexFixing(Index3M,H2997,TRUE,_xll.ohTrigger(RecalcTrigger,Trigger3M)),NA())</f>
        <v>7.7854611221619408E-3</v>
      </c>
      <c r="L2997" s="44">
        <f>IFERROR(_xll.qlIndexFixing(Index6M,$H2997,TRUE,_xll.ohTrigger(RecalcTrigger,Trigger6M)),NA())</f>
        <v>8.1413338859609025E-3</v>
      </c>
      <c r="M2997" s="183">
        <f>IFERROR(_xll.qlIndexFixing(Index1Y,$H2997,TRUE,_xll.ohTrigger(RecalcTrigger,Trigger1Y)),NA())</f>
        <v>8.2885340743166346E-3</v>
      </c>
      <c r="N2997" s="182">
        <f>IFERROR(_xll.qlIndexFixing(ONIndex1M,I2997,TRUE,_xll.ohTrigger(RecalcTrigger,Trigger1M)),NA())</f>
        <v>7.497767002941913E-3</v>
      </c>
      <c r="O2997" s="44">
        <f>IFERROR(_xll.qlIndexFixing(ONIndex3M,I2997,TRUE,_xll.ohTrigger(RecalcTrigger,Trigger3M)),NA())</f>
        <v>7.7378160196861501E-3</v>
      </c>
      <c r="P2997" s="44">
        <f>IFERROR(_xll.qlIndexFixing(ONIndex6M,I2997,TRUE,_xll.ohTrigger(RecalcTrigger,Trigger6M)),NA())</f>
        <v>7.9740493720859007E-3</v>
      </c>
      <c r="Q2997" s="183">
        <f>IFERROR(_xll.qlIndexFixing(ONIndex1Y,I2997,TRUE,_xll.ohTrigger(RecalcTrigger,Trigger1Y)),NA())</f>
        <v>8.0675744203517752E-3</v>
      </c>
    </row>
    <row r="2998" spans="2:17" x14ac:dyDescent="0.2">
      <c r="B2998" s="39" t="s">
        <v>42</v>
      </c>
      <c r="D2998" s="42">
        <f>_xll.qlCalendarAdvance(Calendar,$D2997,B2998,"f",FALSE)</f>
        <v>60623</v>
      </c>
      <c r="E2998" s="177">
        <f>_xll.qlInterestRateIndexValueDate(IndexON,D2998)</f>
        <v>60623</v>
      </c>
      <c r="F2998" s="193">
        <f>IFERROR(_xll.qlIndexFixing(IndexON,D2998,TRUE,_xll.ohTrigger(RecalcTrigger,TriggerON)),NA())</f>
        <v>7.5753484547647076E-3</v>
      </c>
      <c r="H2998" s="42">
        <f>_xll.qlCalendarAdvance(Calendar,$H2997,B2998,"f",FALSE)</f>
        <v>60623</v>
      </c>
      <c r="I2998" s="177">
        <f>_xll.qlInterestRateIndexValueDate(Index1M,$H2998)</f>
        <v>60625</v>
      </c>
      <c r="J2998" s="182">
        <f>IFERROR(_xll.qlIndexFixing(Index1M,$H2998,TRUE,_xll.ohTrigger(RecalcTrigger,Trigger1M)),NA())</f>
        <v>7.5189794679939026E-3</v>
      </c>
      <c r="K2998" s="44">
        <f>IFERROR(_xll.qlIndexFixing(Index3M,H2998,TRUE,_xll.ohTrigger(RecalcTrigger,Trigger3M)),NA())</f>
        <v>7.7925204425310923E-3</v>
      </c>
      <c r="L2998" s="44">
        <f>IFERROR(_xll.qlIndexFixing(Index6M,$H2998,TRUE,_xll.ohTrigger(RecalcTrigger,Trigger6M)),NA())</f>
        <v>8.153807393940813E-3</v>
      </c>
      <c r="M2998" s="183">
        <f>IFERROR(_xll.qlIndexFixing(Index1Y,$H2998,TRUE,_xll.ohTrigger(RecalcTrigger,Trigger1Y)),NA())</f>
        <v>8.2959912092443848E-3</v>
      </c>
      <c r="N2998" s="182">
        <f>IFERROR(_xll.qlIndexFixing(ONIndex1M,I2998,TRUE,_xll.ohTrigger(RecalcTrigger,Trigger1M)),NA())</f>
        <v>7.5058279748319023E-3</v>
      </c>
      <c r="O2998" s="44">
        <f>IFERROR(_xll.qlIndexFixing(ONIndex3M,I2998,TRUE,_xll.ohTrigger(RecalcTrigger,Trigger3M)),NA())</f>
        <v>7.7455602331966134E-3</v>
      </c>
      <c r="P2998" s="44">
        <f>IFERROR(_xll.qlIndexFixing(ONIndex6M,I2998,TRUE,_xll.ohTrigger(RecalcTrigger,Trigger6M)),NA())</f>
        <v>7.9873109751016358E-3</v>
      </c>
      <c r="Q2998" s="183">
        <f>IFERROR(_xll.qlIndexFixing(ONIndex1Y,I2998,TRUE,_xll.ohTrigger(RecalcTrigger,Trigger1Y)),NA())</f>
        <v>8.0753537950961629E-3</v>
      </c>
    </row>
    <row r="2999" spans="2:17" x14ac:dyDescent="0.2">
      <c r="B2999" s="39" t="s">
        <v>42</v>
      </c>
      <c r="D2999" s="42">
        <f>_xll.qlCalendarAdvance(Calendar,$D2998,B2999,"f",FALSE)</f>
        <v>60630</v>
      </c>
      <c r="E2999" s="177">
        <f>_xll.qlInterestRateIndexValueDate(IndexON,D2999)</f>
        <v>60630</v>
      </c>
      <c r="F2999" s="193">
        <f>IFERROR(_xll.qlIndexFixing(IndexON,D2999,TRUE,_xll.ohTrigger(RecalcTrigger,TriggerON)),NA())</f>
        <v>7.5824743793351246E-3</v>
      </c>
      <c r="H2999" s="42">
        <f>_xll.qlCalendarAdvance(Calendar,$H2998,B2999,"f",FALSE)</f>
        <v>60630</v>
      </c>
      <c r="I2999" s="177">
        <f>_xll.qlInterestRateIndexValueDate(Index1M,$H2999)</f>
        <v>60632</v>
      </c>
      <c r="J2999" s="182">
        <f>IFERROR(_xll.qlIndexFixing(Index1M,$H2999,TRUE,_xll.ohTrigger(RecalcTrigger,Trigger1M)),NA())</f>
        <v>7.5243756085339097E-3</v>
      </c>
      <c r="K2999" s="44">
        <f>IFERROR(_xll.qlIndexFixing(Index3M,H2999,TRUE,_xll.ohTrigger(RecalcTrigger,Trigger3M)),NA())</f>
        <v>7.7996271608657963E-3</v>
      </c>
      <c r="L2999" s="44">
        <f>IFERROR(_xll.qlIndexFixing(Index6M,$H2999,TRUE,_xll.ohTrigger(RecalcTrigger,Trigger6M)),NA())</f>
        <v>8.1653194346044677E-3</v>
      </c>
      <c r="M2999" s="183">
        <f>IFERROR(_xll.qlIndexFixing(Index1Y,$H2999,TRUE,_xll.ohTrigger(RecalcTrigger,Trigger1Y)),NA())</f>
        <v>8.3034590937870311E-3</v>
      </c>
      <c r="N2999" s="182">
        <f>IFERROR(_xll.qlIndexFixing(ONIndex1M,I2999,TRUE,_xll.ohTrigger(RecalcTrigger,Trigger1M)),NA())</f>
        <v>7.5129332764589662E-3</v>
      </c>
      <c r="O2999" s="44">
        <f>IFERROR(_xll.qlIndexFixing(ONIndex3M,I2999,TRUE,_xll.ohTrigger(RecalcTrigger,Trigger3M)),NA())</f>
        <v>7.7523867519868617E-3</v>
      </c>
      <c r="P2999" s="44">
        <f>IFERROR(_xll.qlIndexFixing(ONIndex6M,I2999,TRUE,_xll.ohTrigger(RecalcTrigger,Trigger6M)),NA())</f>
        <v>7.9989973380190094E-3</v>
      </c>
      <c r="Q2999" s="183">
        <f>IFERROR(_xll.qlIndexFixing(ONIndex1Y,I2999,TRUE,_xll.ohTrigger(RecalcTrigger,Trigger1Y)),NA())</f>
        <v>8.0822104001398998E-3</v>
      </c>
    </row>
    <row r="3000" spans="2:17" x14ac:dyDescent="0.2">
      <c r="B3000" s="39" t="s">
        <v>42</v>
      </c>
      <c r="D3000" s="42">
        <f>_xll.qlCalendarAdvance(Calendar,$D2999,B3000,"f",FALSE)</f>
        <v>60637</v>
      </c>
      <c r="E3000" s="177">
        <f>_xll.qlInterestRateIndexValueDate(IndexON,D3000)</f>
        <v>60637</v>
      </c>
      <c r="F3000" s="193">
        <f>IFERROR(_xll.qlIndexFixing(IndexON,D3000,TRUE,_xll.ohTrigger(RecalcTrigger,TriggerON)),NA())</f>
        <v>7.589648276091765E-3</v>
      </c>
      <c r="H3000" s="42">
        <f>_xll.qlCalendarAdvance(Calendar,$H2999,B3000,"f",FALSE)</f>
        <v>60637</v>
      </c>
      <c r="I3000" s="177">
        <f>_xll.qlInterestRateIndexValueDate(Index1M,$H3000)</f>
        <v>60639</v>
      </c>
      <c r="J3000" s="182">
        <f>IFERROR(_xll.qlIndexFixing(Index1M,$H3000,TRUE,_xll.ohTrigger(RecalcTrigger,Trigger1M)),NA())</f>
        <v>7.5333938338872919E-3</v>
      </c>
      <c r="K3000" s="44">
        <f>IFERROR(_xll.qlIndexFixing(Index3M,H3000,TRUE,_xll.ohTrigger(RecalcTrigger,Trigger3M)),NA())</f>
        <v>7.8067813334063985E-3</v>
      </c>
      <c r="L3000" s="44">
        <f>IFERROR(_xll.qlIndexFixing(Index6M,$H3000,TRUE,_xll.ohTrigger(RecalcTrigger,Trigger6M)),NA())</f>
        <v>8.1778669086388384E-3</v>
      </c>
      <c r="M3000" s="183">
        <f>IFERROR(_xll.qlIndexFixing(Index1Y,$H3000,TRUE,_xll.ohTrigger(RecalcTrigger,Trigger1Y)),NA())</f>
        <v>8.3109366580203688E-3</v>
      </c>
      <c r="N3000" s="182">
        <f>IFERROR(_xll.qlIndexFixing(ONIndex1M,I3000,TRUE,_xll.ohTrigger(RecalcTrigger,Trigger1M)),NA())</f>
        <v>7.5190621736087593E-3</v>
      </c>
      <c r="O3000" s="44">
        <f>IFERROR(_xll.qlIndexFixing(ONIndex3M,I3000,TRUE,_xll.ohTrigger(RecalcTrigger,Trigger3M)),NA())</f>
        <v>7.7582754878058324E-3</v>
      </c>
      <c r="P3000" s="44">
        <f>IFERROR(_xll.qlIndexFixing(ONIndex6M,I3000,TRUE,_xll.ohTrigger(RecalcTrigger,Trigger6M)),NA())</f>
        <v>8.009075550843292E-3</v>
      </c>
      <c r="Q3000" s="183">
        <f>IFERROR(_xll.qlIndexFixing(ONIndex1Y,I3000,TRUE,_xll.ohTrigger(RecalcTrigger,Trigger1Y)),NA())</f>
        <v>8.0881244180552869E-3</v>
      </c>
    </row>
    <row r="3001" spans="2:17" x14ac:dyDescent="0.2">
      <c r="B3001" s="39" t="s">
        <v>42</v>
      </c>
      <c r="D3001" s="42">
        <f>_xll.qlCalendarAdvance(Calendar,$D3000,B3001,"f",FALSE)</f>
        <v>60644</v>
      </c>
      <c r="E3001" s="177">
        <f>_xll.qlInterestRateIndexValueDate(IndexON,D3001)</f>
        <v>60644</v>
      </c>
      <c r="F3001" s="193">
        <f>IFERROR(_xll.qlIndexFixing(IndexON,D3001,TRUE,_xll.ohTrigger(RecalcTrigger,TriggerON)),NA())</f>
        <v>7.5968702018691658E-3</v>
      </c>
      <c r="H3001" s="42">
        <f>_xll.qlCalendarAdvance(Calendar,$H3000,B3001,"f",FALSE)</f>
        <v>60644</v>
      </c>
      <c r="I3001" s="177">
        <f>_xll.qlInterestRateIndexValueDate(Index1M,$H3001)</f>
        <v>60646</v>
      </c>
      <c r="J3001" s="182">
        <f>IFERROR(_xll.qlIndexFixing(Index1M,$H3001,TRUE,_xll.ohTrigger(RecalcTrigger,Trigger1M)),NA())</f>
        <v>7.5406740830807895E-3</v>
      </c>
      <c r="K3001" s="44">
        <f>IFERROR(_xll.qlIndexFixing(Index3M,H3001,TRUE,_xll.ohTrigger(RecalcTrigger,Trigger3M)),NA())</f>
        <v>7.8139830163914681E-3</v>
      </c>
      <c r="L3001" s="44">
        <f>IFERROR(_xll.qlIndexFixing(Index6M,$H3001,TRUE,_xll.ohTrigger(RecalcTrigger,Trigger6M)),NA())</f>
        <v>8.1904448719033549E-3</v>
      </c>
      <c r="M3001" s="183">
        <f>IFERROR(_xll.qlIndexFixing(Index1Y,$H3001,TRUE,_xll.ohTrigger(RecalcTrigger,Trigger1Y)),NA())</f>
        <v>8.318422830350081E-3</v>
      </c>
      <c r="N3001" s="182">
        <f>IFERROR(_xll.qlIndexFixing(ONIndex1M,I3001,TRUE,_xll.ohTrigger(RecalcTrigger,Trigger1M)),NA())</f>
        <v>7.5262576834767003E-3</v>
      </c>
      <c r="O3001" s="44">
        <f>IFERROR(_xll.qlIndexFixing(ONIndex3M,I3001,TRUE,_xll.ohTrigger(RecalcTrigger,Trigger3M)),NA())</f>
        <v>7.7651894018071488E-3</v>
      </c>
      <c r="P3001" s="44">
        <f>IFERROR(_xll.qlIndexFixing(ONIndex6M,I3001,TRUE,_xll.ohTrigger(RecalcTrigger,Trigger6M)),NA())</f>
        <v>8.0209051009028087E-3</v>
      </c>
      <c r="Q3001" s="183">
        <f>IFERROR(_xll.qlIndexFixing(ONIndex1Y,I3001,TRUE,_xll.ohTrigger(RecalcTrigger,Trigger1Y)),NA())</f>
        <v>8.095067235576181E-3</v>
      </c>
    </row>
    <row r="3002" spans="2:17" x14ac:dyDescent="0.2">
      <c r="B3002" s="39" t="s">
        <v>42</v>
      </c>
      <c r="D3002" s="42">
        <f>_xll.qlCalendarAdvance(Calendar,$D3001,B3002,"f",FALSE)</f>
        <v>60651</v>
      </c>
      <c r="E3002" s="177">
        <f>_xll.qlInterestRateIndexValueDate(IndexON,D3002)</f>
        <v>60651</v>
      </c>
      <c r="F3002" s="193">
        <f>IFERROR(_xll.qlIndexFixing(IndexON,D3002,TRUE,_xll.ohTrigger(RecalcTrigger,TriggerON)),NA())</f>
        <v>7.6041402139814807E-3</v>
      </c>
      <c r="H3002" s="42">
        <f>_xll.qlCalendarAdvance(Calendar,$H3001,B3002,"f",FALSE)</f>
        <v>60651</v>
      </c>
      <c r="I3002" s="177">
        <f>_xll.qlInterestRateIndexValueDate(Index1M,$H3002)</f>
        <v>60653</v>
      </c>
      <c r="J3002" s="182">
        <f>IFERROR(_xll.qlIndexFixing(Index1M,$H3002,TRUE,_xll.ohTrigger(RecalcTrigger,Trigger1M)),NA())</f>
        <v>7.5480031208099985E-3</v>
      </c>
      <c r="K3002" s="44">
        <f>IFERROR(_xll.qlIndexFixing(Index3M,H3002,TRUE,_xll.ohTrigger(RecalcTrigger,Trigger3M)),NA())</f>
        <v>7.82123226606668E-3</v>
      </c>
      <c r="L3002" s="44">
        <f>IFERROR(_xll.qlIndexFixing(Index6M,$H3002,TRUE,_xll.ohTrigger(RecalcTrigger,Trigger6M)),NA())</f>
        <v>8.2030484887169915E-3</v>
      </c>
      <c r="M3002" s="183">
        <f>IFERROR(_xll.qlIndexFixing(Index1Y,$H3002,TRUE,_xll.ohTrigger(RecalcTrigger,Trigger1Y)),NA())</f>
        <v>8.3259165375123862E-3</v>
      </c>
      <c r="N3002" s="182">
        <f>IFERROR(_xll.qlIndexFixing(ONIndex1M,I3002,TRUE,_xll.ohTrigger(RecalcTrigger,Trigger1M)),NA())</f>
        <v>7.5335018500233275E-3</v>
      </c>
      <c r="O3002" s="44">
        <f>IFERROR(_xll.qlIndexFixing(ONIndex3M,I3002,TRUE,_xll.ohTrigger(RecalcTrigger,Trigger3M)),NA())</f>
        <v>7.7721504546612863E-3</v>
      </c>
      <c r="P3002" s="44">
        <f>IFERROR(_xll.qlIndexFixing(ONIndex6M,I3002,TRUE,_xll.ohTrigger(RecalcTrigger,Trigger6M)),NA())</f>
        <v>8.0328118850214736E-3</v>
      </c>
      <c r="Q3002" s="183">
        <f>IFERROR(_xll.qlIndexFixing(ONIndex1Y,I3002,TRUE,_xll.ohTrigger(RecalcTrigger,Trigger1Y)),NA())</f>
        <v>8.1020565526213062E-3</v>
      </c>
    </row>
    <row r="3003" spans="2:17" x14ac:dyDescent="0.2">
      <c r="B3003" s="39" t="s">
        <v>42</v>
      </c>
      <c r="D3003" s="42">
        <f>_xll.qlCalendarAdvance(Calendar,$D3002,B3003,"f",FALSE)</f>
        <v>60658</v>
      </c>
      <c r="E3003" s="177">
        <f>_xll.qlInterestRateIndexValueDate(IndexON,D3003)</f>
        <v>60658</v>
      </c>
      <c r="F3003" s="193">
        <f>IFERROR(_xll.qlIndexFixing(IndexON,D3003,TRUE,_xll.ohTrigger(RecalcTrigger,TriggerON)),NA())</f>
        <v>7.611458369982671E-3</v>
      </c>
      <c r="H3003" s="42">
        <f>_xll.qlCalendarAdvance(Calendar,$H3002,B3003,"f",FALSE)</f>
        <v>60658</v>
      </c>
      <c r="I3003" s="177">
        <f>_xll.qlInterestRateIndexValueDate(Index1M,$H3003)</f>
        <v>60660</v>
      </c>
      <c r="J3003" s="182">
        <f>IFERROR(_xll.qlIndexFixing(Index1M,$H3003,TRUE,_xll.ohTrigger(RecalcTrigger,Trigger1M)),NA())</f>
        <v>7.5535506168989616E-3</v>
      </c>
      <c r="K3003" s="44">
        <f>IFERROR(_xll.qlIndexFixing(Index3M,H3003,TRUE,_xll.ohTrigger(RecalcTrigger,Trigger3M)),NA())</f>
        <v>7.8285291386777089E-3</v>
      </c>
      <c r="L3003" s="44">
        <f>IFERROR(_xll.qlIndexFixing(Index6M,$H3003,TRUE,_xll.ohTrigger(RecalcTrigger,Trigger6M)),NA())</f>
        <v>8.2156729158396856E-3</v>
      </c>
      <c r="M3003" s="183">
        <f>IFERROR(_xll.qlIndexFixing(Index1Y,$H3003,TRUE,_xll.ohTrigger(RecalcTrigger,Trigger1Y)),NA())</f>
        <v>8.333416704574265E-3</v>
      </c>
      <c r="N3003" s="182">
        <f>IFERROR(_xll.qlIndexFixing(ONIndex1M,I3003,TRUE,_xll.ohTrigger(RecalcTrigger,Trigger1M)),NA())</f>
        <v>7.540794731601963E-3</v>
      </c>
      <c r="O3003" s="44">
        <f>IFERROR(_xll.qlIndexFixing(ONIndex3M,I3003,TRUE,_xll.ohTrigger(RecalcTrigger,Trigger3M)),NA())</f>
        <v>7.7791587022435493E-3</v>
      </c>
      <c r="P3003" s="44">
        <f>IFERROR(_xll.qlIndexFixing(ONIndex6M,I3003,TRUE,_xll.ohTrigger(RecalcTrigger,Trigger6M)),NA())</f>
        <v>8.0447959969642824E-3</v>
      </c>
      <c r="Q3003" s="183">
        <f>IFERROR(_xll.qlIndexFixing(ONIndex1Y,I3003,TRUE,_xll.ohTrigger(RecalcTrigger,Trigger1Y)),NA())</f>
        <v>8.1090924233873096E-3</v>
      </c>
    </row>
    <row r="3004" spans="2:17" x14ac:dyDescent="0.2">
      <c r="B3004" s="39" t="s">
        <v>42</v>
      </c>
      <c r="D3004" s="42">
        <f>_xll.qlCalendarAdvance(Calendar,$D3003,B3004,"f",FALSE)</f>
        <v>60665</v>
      </c>
      <c r="E3004" s="177">
        <f>_xll.qlInterestRateIndexValueDate(IndexON,D3004)</f>
        <v>60665</v>
      </c>
      <c r="F3004" s="193">
        <f>IFERROR(_xll.qlIndexFixing(IndexON,D3004,TRUE,_xll.ohTrigger(RecalcTrigger,TriggerON)),NA())</f>
        <v>7.6188247271069542E-3</v>
      </c>
      <c r="H3004" s="42">
        <f>_xll.qlCalendarAdvance(Calendar,$H3003,B3004,"f",FALSE)</f>
        <v>60665</v>
      </c>
      <c r="I3004" s="177">
        <f>_xll.qlInterestRateIndexValueDate(Index1M,$H3004)</f>
        <v>60667</v>
      </c>
      <c r="J3004" s="182">
        <f>IFERROR(_xll.qlIndexFixing(Index1M,$H3004,TRUE,_xll.ohTrigger(RecalcTrigger,Trigger1M)),NA())</f>
        <v>7.5603533769252884E-3</v>
      </c>
      <c r="K3004" s="44">
        <f>IFERROR(_xll.qlIndexFixing(Index3M,H3004,TRUE,_xll.ohTrigger(RecalcTrigger,Trigger3M)),NA())</f>
        <v>7.8352547566455984E-3</v>
      </c>
      <c r="L3004" s="44">
        <f>IFERROR(_xll.qlIndexFixing(Index6M,$H3004,TRUE,_xll.ohTrigger(RecalcTrigger,Trigger6M)),NA())</f>
        <v>8.2283133024661521E-3</v>
      </c>
      <c r="M3004" s="183">
        <f>IFERROR(_xll.qlIndexFixing(Index1Y,$H3004,TRUE,_xll.ohTrigger(RecalcTrigger,Trigger1Y)),NA())</f>
        <v>8.3409222549321455E-3</v>
      </c>
      <c r="N3004" s="182">
        <f>IFERROR(_xll.qlIndexFixing(ONIndex1M,I3004,TRUE,_xll.ohTrigger(RecalcTrigger,Trigger1M)),NA())</f>
        <v>7.5481363862461848E-3</v>
      </c>
      <c r="O3004" s="44">
        <f>IFERROR(_xll.qlIndexFixing(ONIndex3M,I3004,TRUE,_xll.ohTrigger(RecalcTrigger,Trigger3M)),NA())</f>
        <v>7.7862142003493062E-3</v>
      </c>
      <c r="P3004" s="44">
        <f>IFERROR(_xll.qlIndexFixing(ONIndex6M,I3004,TRUE,_xll.ohTrigger(RecalcTrigger,Trigger6M)),NA())</f>
        <v>8.0568575298567424E-3</v>
      </c>
      <c r="Q3004" s="183">
        <f>IFERROR(_xll.qlIndexFixing(ONIndex1Y,I3004,TRUE,_xll.ohTrigger(RecalcTrigger,Trigger1Y)),NA())</f>
        <v>8.1161749020708385E-3</v>
      </c>
    </row>
    <row r="3005" spans="2:17" x14ac:dyDescent="0.2">
      <c r="B3005" s="39" t="s">
        <v>42</v>
      </c>
      <c r="D3005" s="42">
        <f>_xll.qlCalendarAdvance(Calendar,$D3004,B3005,"f",FALSE)</f>
        <v>60672</v>
      </c>
      <c r="E3005" s="177">
        <f>_xll.qlInterestRateIndexValueDate(IndexON,D3005)</f>
        <v>60672</v>
      </c>
      <c r="F3005" s="193">
        <f>IFERROR(_xll.qlIndexFixing(IndexON,D3005,TRUE,_xll.ohTrigger(RecalcTrigger,TriggerON)),NA())</f>
        <v>7.6262393425086117E-3</v>
      </c>
      <c r="H3005" s="42">
        <f>_xll.qlCalendarAdvance(Calendar,$H3004,B3005,"f",FALSE)</f>
        <v>60672</v>
      </c>
      <c r="I3005" s="177">
        <f>_xll.qlInterestRateIndexValueDate(Index1M,$H3005)</f>
        <v>60674</v>
      </c>
      <c r="J3005" s="182">
        <f>IFERROR(_xll.qlIndexFixing(Index1M,$H3005,TRUE,_xll.ohTrigger(RecalcTrigger,Trigger1M)),NA())</f>
        <v>7.5678144956881077E-3</v>
      </c>
      <c r="K3005" s="44">
        <f>IFERROR(_xll.qlIndexFixing(Index3M,H3005,TRUE,_xll.ohTrigger(RecalcTrigger,Trigger3M)),NA())</f>
        <v>7.8426400478736041E-3</v>
      </c>
      <c r="L3005" s="44">
        <f>IFERROR(_xll.qlIndexFixing(Index6M,$H3005,TRUE,_xll.ohTrigger(RecalcTrigger,Trigger6M)),NA())</f>
        <v>8.2409647902272152E-3</v>
      </c>
      <c r="M3005" s="183">
        <f>IFERROR(_xll.qlIndexFixing(Index1Y,$H3005,TRUE,_xll.ohTrigger(RecalcTrigger,Trigger1Y)),NA())</f>
        <v>8.3484321103118979E-3</v>
      </c>
      <c r="N3005" s="182">
        <f>IFERROR(_xll.qlIndexFixing(ONIndex1M,I3005,TRUE,_xll.ohTrigger(RecalcTrigger,Trigger1M)),NA())</f>
        <v>7.5555268720695068E-3</v>
      </c>
      <c r="O3005" s="44">
        <f>IFERROR(_xll.qlIndexFixing(ONIndex3M,I3005,TRUE,_xll.ohTrigger(RecalcTrigger,Trigger3M)),NA())</f>
        <v>7.7933170049337974E-3</v>
      </c>
      <c r="P3005" s="44">
        <f>IFERROR(_xll.qlIndexFixing(ONIndex6M,I3005,TRUE,_xll.ohTrigger(RecalcTrigger,Trigger6M)),NA())</f>
        <v>8.0689965776237216E-3</v>
      </c>
      <c r="Q3005" s="183">
        <f>IFERROR(_xll.qlIndexFixing(ONIndex1Y,I3005,TRUE,_xll.ohTrigger(RecalcTrigger,Trigger1Y)),NA())</f>
        <v>8.1233040427886039E-3</v>
      </c>
    </row>
    <row r="3006" spans="2:17" x14ac:dyDescent="0.2">
      <c r="B3006" s="39" t="s">
        <v>42</v>
      </c>
      <c r="D3006" s="42">
        <f>_xll.qlCalendarAdvance(Calendar,$D3005,B3006,"f",FALSE)</f>
        <v>60679</v>
      </c>
      <c r="E3006" s="177">
        <f>_xll.qlInterestRateIndexValueDate(IndexON,D3006)</f>
        <v>60679</v>
      </c>
      <c r="F3006" s="193">
        <f>IFERROR(_xll.qlIndexFixing(IndexON,D3006,TRUE,_xll.ohTrigger(RecalcTrigger,TriggerON)),NA())</f>
        <v>7.6337022734218607E-3</v>
      </c>
      <c r="H3006" s="42">
        <f>_xll.qlCalendarAdvance(Calendar,$H3005,B3006,"f",FALSE)</f>
        <v>60679</v>
      </c>
      <c r="I3006" s="177">
        <f>_xll.qlInterestRateIndexValueDate(Index1M,$H3006)</f>
        <v>60681</v>
      </c>
      <c r="J3006" s="182">
        <f>IFERROR(_xll.qlIndexFixing(Index1M,$H3006,TRUE,_xll.ohTrigger(RecalcTrigger,Trigger1M)),NA())</f>
        <v>7.5753246147261932E-3</v>
      </c>
      <c r="K3006" s="44">
        <f>IFERROR(_xll.qlIndexFixing(Index3M,H3006,TRUE,_xll.ohTrigger(RecalcTrigger,Trigger3M)),NA())</f>
        <v>7.8500656038827821E-3</v>
      </c>
      <c r="L3006" s="44">
        <f>IFERROR(_xll.qlIndexFixing(Index6M,$H3006,TRUE,_xll.ohTrigger(RecalcTrigger,Trigger6M)),NA())</f>
        <v>8.2536225131924542E-3</v>
      </c>
      <c r="M3006" s="183">
        <f>IFERROR(_xll.qlIndexFixing(Index1Y,$H3006,TRUE,_xll.ohTrigger(RecalcTrigger,Trigger1Y)),NA())</f>
        <v>8.3559451907710327E-3</v>
      </c>
      <c r="N3006" s="182">
        <f>IFERROR(_xll.qlIndexFixing(ONIndex1M,I3006,TRUE,_xll.ohTrigger(RecalcTrigger,Trigger1M)),NA())</f>
        <v>7.5629662472653791E-3</v>
      </c>
      <c r="O3006" s="44">
        <f>IFERROR(_xll.qlIndexFixing(ONIndex3M,I3006,TRUE,_xll.ohTrigger(RecalcTrigger,Trigger3M)),NA())</f>
        <v>7.8004671717923912E-3</v>
      </c>
      <c r="P3006" s="44">
        <f>IFERROR(_xll.qlIndexFixing(ONIndex6M,I3006,TRUE,_xll.ohTrigger(RecalcTrigger,Trigger6M)),NA())</f>
        <v>8.0812132332308551E-3</v>
      </c>
      <c r="Q3006" s="183">
        <f>IFERROR(_xll.qlIndexFixing(ONIndex1Y,I3006,TRUE,_xll.ohTrigger(RecalcTrigger,Trigger1Y)),NA())</f>
        <v>8.130479899817189E-3</v>
      </c>
    </row>
    <row r="3007" spans="2:17" x14ac:dyDescent="0.2">
      <c r="B3007" s="39" t="s">
        <v>42</v>
      </c>
      <c r="D3007" s="42">
        <f>_xll.qlCalendarAdvance(Calendar,$D3006,B3007,"f",FALSE)</f>
        <v>60686</v>
      </c>
      <c r="E3007" s="177">
        <f>_xll.qlInterestRateIndexValueDate(IndexON,D3007)</f>
        <v>60686</v>
      </c>
      <c r="F3007" s="193">
        <f>IFERROR(_xll.qlIndexFixing(IndexON,D3007,TRUE,_xll.ohTrigger(RecalcTrigger,TriggerON)),NA())</f>
        <v>7.6412135773207268E-3</v>
      </c>
      <c r="H3007" s="42">
        <f>_xll.qlCalendarAdvance(Calendar,$H3006,B3007,"f",FALSE)</f>
        <v>60686</v>
      </c>
      <c r="I3007" s="177">
        <f>_xll.qlInterestRateIndexValueDate(Index1M,$H3007)</f>
        <v>60688</v>
      </c>
      <c r="J3007" s="182">
        <f>IFERROR(_xll.qlIndexFixing(Index1M,$H3007,TRUE,_xll.ohTrigger(RecalcTrigger,Trigger1M)),NA())</f>
        <v>7.5828837923100755E-3</v>
      </c>
      <c r="K3007" s="44">
        <f>IFERROR(_xll.qlIndexFixing(Index3M,H3007,TRUE,_xll.ohTrigger(RecalcTrigger,Trigger3M)),NA())</f>
        <v>7.8575270844388947E-3</v>
      </c>
      <c r="L3007" s="44">
        <f>IFERROR(_xll.qlIndexFixing(Index6M,$H3007,TRUE,_xll.ohTrigger(RecalcTrigger,Trigger6M)),NA())</f>
        <v>8.2662815978666732E-3</v>
      </c>
      <c r="M3007" s="183">
        <f>IFERROR(_xll.qlIndexFixing(Index1Y,$H3007,TRUE,_xll.ohTrigger(RecalcTrigger,Trigger1Y)),NA())</f>
        <v>8.363460414694315E-3</v>
      </c>
      <c r="N3007" s="182">
        <f>IFERROR(_xll.qlIndexFixing(ONIndex1M,I3007,TRUE,_xll.ohTrigger(RecalcTrigger,Trigger1M)),NA())</f>
        <v>7.5704545698673797E-3</v>
      </c>
      <c r="O3007" s="44">
        <f>IFERROR(_xll.qlIndexFixing(ONIndex3M,I3007,TRUE,_xll.ohTrigger(RecalcTrigger,Trigger3M)),NA())</f>
        <v>7.8076647569602642E-3</v>
      </c>
      <c r="P3007" s="44">
        <f>IFERROR(_xll.qlIndexFixing(ONIndex6M,I3007,TRUE,_xll.ohTrigger(RecalcTrigger,Trigger6M)),NA())</f>
        <v>8.0935075904431386E-3</v>
      </c>
      <c r="Q3007" s="183">
        <f>IFERROR(_xll.qlIndexFixing(ONIndex1Y,I3007,TRUE,_xll.ohTrigger(RecalcTrigger,Trigger1Y)),NA())</f>
        <v>8.1377025273532411E-3</v>
      </c>
    </row>
    <row r="3008" spans="2:17" x14ac:dyDescent="0.2">
      <c r="B3008" s="39" t="s">
        <v>42</v>
      </c>
      <c r="D3008" s="42">
        <f>_xll.qlCalendarAdvance(Calendar,$D3007,B3008,"f",FALSE)</f>
        <v>60693</v>
      </c>
      <c r="E3008" s="177">
        <f>_xll.qlInterestRateIndexValueDate(IndexON,D3008)</f>
        <v>60693</v>
      </c>
      <c r="F3008" s="193">
        <f>IFERROR(_xll.qlIndexFixing(IndexON,D3008,TRUE,_xll.ohTrigger(RecalcTrigger,TriggerON)),NA())</f>
        <v>7.6487733115193635E-3</v>
      </c>
      <c r="H3008" s="42">
        <f>_xll.qlCalendarAdvance(Calendar,$H3007,B3008,"f",FALSE)</f>
        <v>60693</v>
      </c>
      <c r="I3008" s="177">
        <f>_xll.qlInterestRateIndexValueDate(Index1M,$H3008)</f>
        <v>60695</v>
      </c>
      <c r="J3008" s="182">
        <f>IFERROR(_xll.qlIndexFixing(Index1M,$H3008,TRUE,_xll.ohTrigger(RecalcTrigger,Trigger1M)),NA())</f>
        <v>7.5930051703693158E-3</v>
      </c>
      <c r="K3008" s="44">
        <f>IFERROR(_xll.qlIndexFixing(Index3M,H3008,TRUE,_xll.ohTrigger(RecalcTrigger,Trigger3M)),NA())</f>
        <v>7.8669006272039706E-3</v>
      </c>
      <c r="L3008" s="44">
        <f>IFERROR(_xll.qlIndexFixing(Index6M,$H3008,TRUE,_xll.ohTrigger(RecalcTrigger,Trigger6M)),NA())</f>
        <v>8.2838992818698703E-3</v>
      </c>
      <c r="M3008" s="183">
        <f>IFERROR(_xll.qlIndexFixing(Index1Y,$H3008,TRUE,_xll.ohTrigger(RecalcTrigger,Trigger1Y)),NA())</f>
        <v>8.3709766987977025E-3</v>
      </c>
      <c r="N3008" s="182">
        <f>IFERROR(_xll.qlIndexFixing(ONIndex1M,I3008,TRUE,_xll.ohTrigger(RecalcTrigger,Trigger1M)),NA())</f>
        <v>7.5779918982288308E-3</v>
      </c>
      <c r="O3008" s="44">
        <f>IFERROR(_xll.qlIndexFixing(ONIndex3M,I3008,TRUE,_xll.ohTrigger(RecalcTrigger,Trigger3M)),NA())</f>
        <v>7.8149098162327846E-3</v>
      </c>
      <c r="P3008" s="44">
        <f>IFERROR(_xll.qlIndexFixing(ONIndex6M,I3008,TRUE,_xll.ohTrigger(RecalcTrigger,Trigger6M)),NA())</f>
        <v>8.1058797427058238E-3</v>
      </c>
      <c r="Q3008" s="183">
        <f>IFERROR(_xll.qlIndexFixing(ONIndex1Y,I3008,TRUE,_xll.ohTrigger(RecalcTrigger,Trigger1Y)),NA())</f>
        <v>8.1449719795934072E-3</v>
      </c>
    </row>
    <row r="3009" spans="2:17" x14ac:dyDescent="0.2">
      <c r="B3009" s="39" t="s">
        <v>42</v>
      </c>
      <c r="D3009" s="42">
        <f>_xll.qlCalendarAdvance(Calendar,$D3008,B3009,"f",FALSE)</f>
        <v>60700</v>
      </c>
      <c r="E3009" s="177">
        <f>_xll.qlInterestRateIndexValueDate(IndexON,D3009)</f>
        <v>60700</v>
      </c>
      <c r="F3009" s="193">
        <f>IFERROR(_xll.qlIndexFixing(IndexON,D3009,TRUE,_xll.ohTrigger(RecalcTrigger,TriggerON)),NA())</f>
        <v>7.6563815330921159E-3</v>
      </c>
      <c r="H3009" s="42">
        <f>_xll.qlCalendarAdvance(Calendar,$H3008,B3009,"f",FALSE)</f>
        <v>60700</v>
      </c>
      <c r="I3009" s="177">
        <f>_xll.qlInterestRateIndexValueDate(Index1M,$H3009)</f>
        <v>60702</v>
      </c>
      <c r="J3009" s="182">
        <f>IFERROR(_xll.qlIndexFixing(Index1M,$H3009,TRUE,_xll.ohTrigger(RecalcTrigger,Trigger1M)),NA())</f>
        <v>7.6013102104554135E-3</v>
      </c>
      <c r="K3009" s="44">
        <f>IFERROR(_xll.qlIndexFixing(Index3M,H3009,TRUE,_xll.ohTrigger(RecalcTrigger,Trigger3M)),NA())</f>
        <v>7.8744237621945958E-3</v>
      </c>
      <c r="L3009" s="44">
        <f>IFERROR(_xll.qlIndexFixing(Index6M,$H3009,TRUE,_xll.ohTrigger(RecalcTrigger,Trigger6M)),NA())</f>
        <v>8.2965345895336818E-3</v>
      </c>
      <c r="M3009" s="183">
        <f>IFERROR(_xll.qlIndexFixing(Index1Y,$H3009,TRUE,_xll.ohTrigger(RecalcTrigger,Trigger1Y)),NA())</f>
        <v>8.3784929581268274E-3</v>
      </c>
      <c r="N3009" s="182">
        <f>IFERROR(_xll.qlIndexFixing(ONIndex1M,I3009,TRUE,_xll.ohTrigger(RecalcTrigger,Trigger1M)),NA())</f>
        <v>7.5855782903833102E-3</v>
      </c>
      <c r="O3009" s="44">
        <f>IFERROR(_xll.qlIndexFixing(ONIndex3M,I3009,TRUE,_xll.ohTrigger(RecalcTrigger,Trigger3M)),NA())</f>
        <v>7.8222024053253847E-3</v>
      </c>
      <c r="P3009" s="44">
        <f>IFERROR(_xll.qlIndexFixing(ONIndex6M,I3009,TRUE,_xll.ohTrigger(RecalcTrigger,Trigger6M)),NA())</f>
        <v>8.1183297832243539E-3</v>
      </c>
      <c r="Q3009" s="183">
        <f>IFERROR(_xll.qlIndexFixing(ONIndex1Y,I3009,TRUE,_xll.ohTrigger(RecalcTrigger,Trigger1Y)),NA())</f>
        <v>8.1522883105744626E-3</v>
      </c>
    </row>
    <row r="3010" spans="2:17" x14ac:dyDescent="0.2">
      <c r="B3010" s="39" t="s">
        <v>42</v>
      </c>
      <c r="D3010" s="42">
        <f>_xll.qlCalendarAdvance(Calendar,$D3009,B3010,"f",FALSE)</f>
        <v>60707</v>
      </c>
      <c r="E3010" s="177">
        <f>_xll.qlInterestRateIndexValueDate(IndexON,D3010)</f>
        <v>60707</v>
      </c>
      <c r="F3010" s="193">
        <f>IFERROR(_xll.qlIndexFixing(IndexON,D3010,TRUE,_xll.ohTrigger(RecalcTrigger,TriggerON)),NA())</f>
        <v>7.6640382995130096E-3</v>
      </c>
      <c r="H3010" s="42">
        <f>_xll.qlCalendarAdvance(Calendar,$H3009,B3010,"f",FALSE)</f>
        <v>60707</v>
      </c>
      <c r="I3010" s="177">
        <f>_xll.qlInterestRateIndexValueDate(Index1M,$H3010)</f>
        <v>60709</v>
      </c>
      <c r="J3010" s="182">
        <f>IFERROR(_xll.qlIndexFixing(Index1M,$H3010,TRUE,_xll.ohTrigger(RecalcTrigger,Trigger1M)),NA())</f>
        <v>7.6083988040870354E-3</v>
      </c>
      <c r="K3010" s="44">
        <f>IFERROR(_xll.qlIndexFixing(Index3M,H3010,TRUE,_xll.ohTrigger(RecalcTrigger,Trigger3M)),NA())</f>
        <v>7.8819687613843666E-3</v>
      </c>
      <c r="L3010" s="44">
        <f>IFERROR(_xll.qlIndexFixing(Index6M,$H3010,TRUE,_xll.ohTrigger(RecalcTrigger,Trigger6M)),NA())</f>
        <v>8.3091556498591304E-3</v>
      </c>
      <c r="M3010" s="183">
        <f>IFERROR(_xll.qlIndexFixing(Index1Y,$H3010,TRUE,_xll.ohTrigger(RecalcTrigger,Trigger1Y)),NA())</f>
        <v>8.3860081060552257E-3</v>
      </c>
      <c r="N3010" s="182">
        <f>IFERROR(_xll.qlIndexFixing(ONIndex1M,I3010,TRUE,_xll.ohTrigger(RecalcTrigger,Trigger1M)),NA())</f>
        <v>7.5932138046042041E-3</v>
      </c>
      <c r="O3010" s="44">
        <f>IFERROR(_xll.qlIndexFixing(ONIndex3M,I3010,TRUE,_xll.ohTrigger(RecalcTrigger,Trigger3M)),NA())</f>
        <v>7.8295425803531771E-3</v>
      </c>
      <c r="P3010" s="44">
        <f>IFERROR(_xll.qlIndexFixing(ONIndex6M,I3010,TRUE,_xll.ohTrigger(RecalcTrigger,Trigger6M)),NA())</f>
        <v>8.1308578056837888E-3</v>
      </c>
      <c r="Q3010" s="183">
        <f>IFERROR(_xll.qlIndexFixing(ONIndex1Y,I3010,TRUE,_xll.ohTrigger(RecalcTrigger,Trigger1Y)),NA())</f>
        <v>8.1596515747328624E-3</v>
      </c>
    </row>
    <row r="3011" spans="2:17" x14ac:dyDescent="0.2">
      <c r="B3011" s="39" t="s">
        <v>42</v>
      </c>
      <c r="D3011" s="42">
        <f>_xll.qlCalendarAdvance(Calendar,$D3010,B3011,"f",FALSE)</f>
        <v>60714</v>
      </c>
      <c r="E3011" s="177">
        <f>_xll.qlInterestRateIndexValueDate(IndexON,D3011)</f>
        <v>60714</v>
      </c>
      <c r="F3011" s="193">
        <f>IFERROR(_xll.qlIndexFixing(IndexON,D3011,TRUE,_xll.ohTrigger(RecalcTrigger,TriggerON)),NA())</f>
        <v>7.671743667936326E-3</v>
      </c>
      <c r="H3011" s="42">
        <f>_xll.qlCalendarAdvance(Calendar,$H3010,B3011,"f",FALSE)</f>
        <v>60714</v>
      </c>
      <c r="I3011" s="177">
        <f>_xll.qlInterestRateIndexValueDate(Index1M,$H3011)</f>
        <v>60716</v>
      </c>
      <c r="J3011" s="182">
        <f>IFERROR(_xll.qlIndexFixing(Index1M,$H3011,TRUE,_xll.ohTrigger(RecalcTrigger,Trigger1M)),NA())</f>
        <v>7.616169561462105E-3</v>
      </c>
      <c r="K3011" s="44">
        <f>IFERROR(_xll.qlIndexFixing(Index3M,H3011,TRUE,_xll.ohTrigger(RecalcTrigger,Trigger3M)),NA())</f>
        <v>7.8895313987111769E-3</v>
      </c>
      <c r="L3011" s="44">
        <f>IFERROR(_xll.qlIndexFixing(Index6M,$H3011,TRUE,_xll.ohTrigger(RecalcTrigger,Trigger6M)),NA())</f>
        <v>8.3217576876689729E-3</v>
      </c>
      <c r="M3011" s="183">
        <f>IFERROR(_xll.qlIndexFixing(Index1Y,$H3011,TRUE,_xll.ohTrigger(RecalcTrigger,Trigger1Y)),NA())</f>
        <v>8.3935210542876379E-3</v>
      </c>
      <c r="N3011" s="182">
        <f>IFERROR(_xll.qlIndexFixing(ONIndex1M,I3011,TRUE,_xll.ohTrigger(RecalcTrigger,Trigger1M)),NA())</f>
        <v>7.6008984988451544E-3</v>
      </c>
      <c r="O3011" s="44">
        <f>IFERROR(_xll.qlIndexFixing(ONIndex3M,I3011,TRUE,_xll.ohTrigger(RecalcTrigger,Trigger3M)),NA())</f>
        <v>7.8369303972714022E-3</v>
      </c>
      <c r="P3011" s="44">
        <f>IFERROR(_xll.qlIndexFixing(ONIndex6M,I3011,TRUE,_xll.ohTrigger(RecalcTrigger,Trigger6M)),NA())</f>
        <v>8.1434639034494438E-3</v>
      </c>
      <c r="Q3011" s="183">
        <f>IFERROR(_xll.qlIndexFixing(ONIndex1Y,I3011,TRUE,_xll.ohTrigger(RecalcTrigger,Trigger1Y)),NA())</f>
        <v>8.1670618261053818E-3</v>
      </c>
    </row>
    <row r="3012" spans="2:17" x14ac:dyDescent="0.2">
      <c r="B3012" s="39" t="s">
        <v>42</v>
      </c>
      <c r="D3012" s="42">
        <f>_xll.qlCalendarAdvance(Calendar,$D3011,B3012,"f",FALSE)</f>
        <v>60721</v>
      </c>
      <c r="E3012" s="177">
        <f>_xll.qlInterestRateIndexValueDate(IndexON,D3012)</f>
        <v>60721</v>
      </c>
      <c r="F3012" s="193">
        <f>IFERROR(_xll.qlIndexFixing(IndexON,D3012,TRUE,_xll.ohTrigger(RecalcTrigger,TriggerON)),NA())</f>
        <v>7.6794976959160266E-3</v>
      </c>
      <c r="H3012" s="42">
        <f>_xll.qlCalendarAdvance(Calendar,$H3011,B3012,"f",FALSE)</f>
        <v>60721</v>
      </c>
      <c r="I3012" s="177">
        <f>_xll.qlInterestRateIndexValueDate(Index1M,$H3012)</f>
        <v>60723</v>
      </c>
      <c r="J3012" s="182">
        <f>IFERROR(_xll.qlIndexFixing(Index1M,$H3012,TRUE,_xll.ohTrigger(RecalcTrigger,Trigger1M)),NA())</f>
        <v>7.6239893007906678E-3</v>
      </c>
      <c r="K3012" s="44">
        <f>IFERROR(_xll.qlIndexFixing(Index3M,H3012,TRUE,_xll.ohTrigger(RecalcTrigger,Trigger3M)),NA())</f>
        <v>7.896478636405805E-3</v>
      </c>
      <c r="L3012" s="44">
        <f>IFERROR(_xll.qlIndexFixing(Index6M,$H3012,TRUE,_xll.ohTrigger(RecalcTrigger,Trigger6M)),NA())</f>
        <v>8.3313910200102526E-3</v>
      </c>
      <c r="M3012" s="183">
        <f>IFERROR(_xll.qlIndexFixing(Index1Y,$H3012,TRUE,_xll.ohTrigger(RecalcTrigger,Trigger1Y)),NA())</f>
        <v>8.4035471775268916E-3</v>
      </c>
      <c r="N3012" s="182">
        <f>IFERROR(_xll.qlIndexFixing(ONIndex1M,I3012,TRUE,_xll.ohTrigger(RecalcTrigger,Trigger1M)),NA())</f>
        <v>7.6086324313795473E-3</v>
      </c>
      <c r="O3012" s="44">
        <f>IFERROR(_xll.qlIndexFixing(ONIndex3M,I3012,TRUE,_xll.ohTrigger(RecalcTrigger,Trigger3M)),NA())</f>
        <v>7.8443659116356201E-3</v>
      </c>
      <c r="P3012" s="44">
        <f>IFERROR(_xll.qlIndexFixing(ONIndex6M,I3012,TRUE,_xll.ohTrigger(RecalcTrigger,Trigger6M)),NA())</f>
        <v>8.1561481698866345E-3</v>
      </c>
      <c r="Q3012" s="183">
        <f>IFERROR(_xll.qlIndexFixing(ONIndex1Y,I3012,TRUE,_xll.ohTrigger(RecalcTrigger,Trigger1Y)),NA())</f>
        <v>8.1745191189686039E-3</v>
      </c>
    </row>
    <row r="3013" spans="2:17" x14ac:dyDescent="0.2">
      <c r="B3013" s="39" t="s">
        <v>42</v>
      </c>
      <c r="D3013" s="42">
        <f>_xll.qlCalendarAdvance(Calendar,$D3012,B3013,"f",FALSE)</f>
        <v>60728</v>
      </c>
      <c r="E3013" s="177">
        <f>_xll.qlInterestRateIndexValueDate(IndexON,D3013)</f>
        <v>60728</v>
      </c>
      <c r="F3013" s="193">
        <f>IFERROR(_xll.qlIndexFixing(IndexON,D3013,TRUE,_xll.ohTrigger(RecalcTrigger,TriggerON)),NA())</f>
        <v>7.6873004402866485E-3</v>
      </c>
      <c r="H3013" s="42">
        <f>_xll.qlCalendarAdvance(Calendar,$H3012,B3013,"f",FALSE)</f>
        <v>60728</v>
      </c>
      <c r="I3013" s="177">
        <f>_xll.qlInterestRateIndexValueDate(Index1M,$H3013)</f>
        <v>60730</v>
      </c>
      <c r="J3013" s="182">
        <f>IFERROR(_xll.qlIndexFixing(Index1M,$H3013,TRUE,_xll.ohTrigger(RecalcTrigger,Trigger1M)),NA())</f>
        <v>7.6318511462877825E-3</v>
      </c>
      <c r="K3013" s="44">
        <f>IFERROR(_xll.qlIndexFixing(Index3M,H3013,TRUE,_xll.ohTrigger(RecalcTrigger,Trigger3M)),NA())</f>
        <v>7.9040639508693809E-3</v>
      </c>
      <c r="L3013" s="44">
        <f>IFERROR(_xll.qlIndexFixing(Index6M,$H3013,TRUE,_xll.ohTrigger(RecalcTrigger,Trigger6M)),NA())</f>
        <v>8.3439495753910142E-3</v>
      </c>
      <c r="M3013" s="183">
        <f>IFERROR(_xll.qlIndexFixing(Index1Y,$H3013,TRUE,_xll.ohTrigger(RecalcTrigger,Trigger1Y)),NA())</f>
        <v>8.4085359901265224E-3</v>
      </c>
      <c r="N3013" s="182">
        <f>IFERROR(_xll.qlIndexFixing(ONIndex1M,I3013,TRUE,_xll.ohTrigger(RecalcTrigger,Trigger1M)),NA())</f>
        <v>7.6186485027118778E-3</v>
      </c>
      <c r="O3013" s="44">
        <f>IFERROR(_xll.qlIndexFixing(ONIndex3M,I3013,TRUE,_xll.ohTrigger(RecalcTrigger,Trigger3M)),NA())</f>
        <v>7.8539960349743865E-3</v>
      </c>
      <c r="P3013" s="44">
        <f>IFERROR(_xll.qlIndexFixing(ONIndex6M,I3013,TRUE,_xll.ohTrigger(RecalcTrigger,Trigger6M)),NA())</f>
        <v>8.172571523283878E-3</v>
      </c>
      <c r="Q3013" s="183">
        <f>IFERROR(_xll.qlIndexFixing(ONIndex1Y,I3013,TRUE,_xll.ohTrigger(RecalcTrigger,Trigger1Y)),NA())</f>
        <v>8.1841762763623649E-3</v>
      </c>
    </row>
    <row r="3014" spans="2:17" x14ac:dyDescent="0.2">
      <c r="B3014" s="39" t="s">
        <v>42</v>
      </c>
      <c r="D3014" s="42">
        <f>_xll.qlCalendarAdvance(Calendar,$D3013,B3014,"f",FALSE)</f>
        <v>60735</v>
      </c>
      <c r="E3014" s="177">
        <f>_xll.qlInterestRateIndexValueDate(IndexON,D3014)</f>
        <v>60735</v>
      </c>
      <c r="F3014" s="193">
        <f>IFERROR(_xll.qlIndexFixing(IndexON,D3014,TRUE,_xll.ohTrigger(RecalcTrigger,TriggerON)),NA())</f>
        <v>7.6951519589218975E-3</v>
      </c>
      <c r="H3014" s="42">
        <f>_xll.qlCalendarAdvance(Calendar,$H3013,B3014,"f",FALSE)</f>
        <v>60735</v>
      </c>
      <c r="I3014" s="177">
        <f>_xll.qlInterestRateIndexValueDate(Index1M,$H3014)</f>
        <v>60737</v>
      </c>
      <c r="J3014" s="182">
        <f>IFERROR(_xll.qlIndexFixing(Index1M,$H3014,TRUE,_xll.ohTrigger(RecalcTrigger,Trigger1M)),NA())</f>
        <v>7.6397427794322459E-3</v>
      </c>
      <c r="K3014" s="44">
        <f>IFERROR(_xll.qlIndexFixing(Index3M,H3014,TRUE,_xll.ohTrigger(RecalcTrigger,Trigger3M)),NA())</f>
        <v>7.9116543273532094E-3</v>
      </c>
      <c r="L3014" s="44">
        <f>IFERROR(_xll.qlIndexFixing(Index6M,$H3014,TRUE,_xll.ohTrigger(RecalcTrigger,Trigger6M)),NA())</f>
        <v>8.3564749925827547E-3</v>
      </c>
      <c r="M3014" s="183">
        <f>IFERROR(_xll.qlIndexFixing(Index1Y,$H3014,TRUE,_xll.ohTrigger(RecalcTrigger,Trigger1Y)),NA())</f>
        <v>8.4160357927879452E-3</v>
      </c>
      <c r="N3014" s="182">
        <f>IFERROR(_xll.qlIndexFixing(ONIndex1M,I3014,TRUE,_xll.ohTrigger(RecalcTrigger,Trigger1M)),NA())</f>
        <v>7.6242482439425885E-3</v>
      </c>
      <c r="O3014" s="44">
        <f>IFERROR(_xll.qlIndexFixing(ONIndex3M,I3014,TRUE,_xll.ohTrigger(RecalcTrigger,Trigger3M)),NA())</f>
        <v>7.8593802569226767E-3</v>
      </c>
      <c r="P3014" s="44">
        <f>IFERROR(_xll.qlIndexFixing(ONIndex6M,I3014,TRUE,_xll.ohTrigger(RecalcTrigger,Trigger6M)),NA())</f>
        <v>8.1817515830362453E-3</v>
      </c>
      <c r="Q3014" s="183">
        <f>IFERROR(_xll.qlIndexFixing(ONIndex1Y,I3014,TRUE,_xll.ohTrigger(RecalcTrigger,Trigger1Y)),NA())</f>
        <v>8.1895750459537453E-3</v>
      </c>
    </row>
    <row r="3015" spans="2:17" x14ac:dyDescent="0.2">
      <c r="B3015" s="39" t="s">
        <v>42</v>
      </c>
      <c r="D3015" s="42">
        <f>_xll.qlCalendarAdvance(Calendar,$D3014,B3015,"f",FALSE)</f>
        <v>60742</v>
      </c>
      <c r="E3015" s="177">
        <f>_xll.qlInterestRateIndexValueDate(IndexON,D3015)</f>
        <v>60742</v>
      </c>
      <c r="F3015" s="193">
        <f>IFERROR(_xll.qlIndexFixing(IndexON,D3015,TRUE,_xll.ohTrigger(RecalcTrigger,TriggerON)),NA())</f>
        <v>7.7030523086563107E-3</v>
      </c>
      <c r="H3015" s="42">
        <f>_xll.qlCalendarAdvance(Calendar,$H3014,B3015,"f",FALSE)</f>
        <v>60742</v>
      </c>
      <c r="I3015" s="177">
        <f>_xll.qlInterestRateIndexValueDate(Index1M,$H3015)</f>
        <v>60744</v>
      </c>
      <c r="J3015" s="182">
        <f>IFERROR(_xll.qlIndexFixing(Index1M,$H3015,TRUE,_xll.ohTrigger(RecalcTrigger,Trigger1M)),NA())</f>
        <v>7.6476516982346143E-3</v>
      </c>
      <c r="K3015" s="44">
        <f>IFERROR(_xll.qlIndexFixing(Index3M,H3015,TRUE,_xll.ohTrigger(RecalcTrigger,Trigger3M)),NA())</f>
        <v>7.9192454673607891E-3</v>
      </c>
      <c r="L3015" s="44">
        <f>IFERROR(_xll.qlIndexFixing(Index6M,$H3015,TRUE,_xll.ohTrigger(RecalcTrigger,Trigger6M)),NA())</f>
        <v>8.3689623901730369E-3</v>
      </c>
      <c r="M3015" s="183">
        <f>IFERROR(_xll.qlIndexFixing(Index1Y,$H3015,TRUE,_xll.ohTrigger(RecalcTrigger,Trigger1Y)),NA())</f>
        <v>8.4235290258619748E-3</v>
      </c>
      <c r="N3015" s="182">
        <f>IFERROR(_xll.qlIndexFixing(ONIndex1M,I3015,TRUE,_xll.ohTrigger(RecalcTrigger,Trigger1M)),NA())</f>
        <v>7.632130240278201E-3</v>
      </c>
      <c r="O3015" s="44">
        <f>IFERROR(_xll.qlIndexFixing(ONIndex3M,I3015,TRUE,_xll.ohTrigger(RecalcTrigger,Trigger3M)),NA())</f>
        <v>7.866959199436252E-3</v>
      </c>
      <c r="P3015" s="44">
        <f>IFERROR(_xll.qlIndexFixing(ONIndex6M,I3015,TRUE,_xll.ohTrigger(RecalcTrigger,Trigger6M)),NA())</f>
        <v>8.1946709164792964E-3</v>
      </c>
      <c r="Q3015" s="183">
        <f>IFERROR(_xll.qlIndexFixing(ONIndex1Y,I3015,TRUE,_xll.ohTrigger(RecalcTrigger,Trigger1Y)),NA())</f>
        <v>8.1971737883090867E-3</v>
      </c>
    </row>
    <row r="3016" spans="2:17" x14ac:dyDescent="0.2">
      <c r="B3016" s="39" t="s">
        <v>42</v>
      </c>
      <c r="D3016" s="42">
        <f>_xll.qlCalendarAdvance(Calendar,$D3015,B3016,"f",FALSE)</f>
        <v>60749</v>
      </c>
      <c r="E3016" s="177">
        <f>_xll.qlInterestRateIndexValueDate(IndexON,D3016)</f>
        <v>60749</v>
      </c>
      <c r="F3016" s="193">
        <f>IFERROR(_xll.qlIndexFixing(IndexON,D3016,TRUE,_xll.ohTrigger(RecalcTrigger,TriggerON)),NA())</f>
        <v>7.7110015468040416E-3</v>
      </c>
      <c r="H3016" s="42">
        <f>_xll.qlCalendarAdvance(Calendar,$H3015,B3016,"f",FALSE)</f>
        <v>60749</v>
      </c>
      <c r="I3016" s="177">
        <f>_xll.qlInterestRateIndexValueDate(Index1M,$H3016)</f>
        <v>60751</v>
      </c>
      <c r="J3016" s="182">
        <f>IFERROR(_xll.qlIndexFixing(Index1M,$H3016,TRUE,_xll.ohTrigger(RecalcTrigger,Trigger1M)),NA())</f>
        <v>7.6555653814733282E-3</v>
      </c>
      <c r="K3016" s="44">
        <f>IFERROR(_xll.qlIndexFixing(Index3M,H3016,TRUE,_xll.ohTrigger(RecalcTrigger,Trigger3M)),NA())</f>
        <v>7.9268330657872744E-3</v>
      </c>
      <c r="L3016" s="44">
        <f>IFERROR(_xll.qlIndexFixing(Index6M,$H3016,TRUE,_xll.ohTrigger(RecalcTrigger,Trigger6M)),NA())</f>
        <v>8.3814068792647089E-3</v>
      </c>
      <c r="M3016" s="183">
        <f>IFERROR(_xll.qlIndexFixing(Index1Y,$H3016,TRUE,_xll.ohTrigger(RecalcTrigger,Trigger1Y)),NA())</f>
        <v>8.4310145926994821E-3</v>
      </c>
      <c r="N3016" s="182">
        <f>IFERROR(_xll.qlIndexFixing(ONIndex1M,I3016,TRUE,_xll.ohTrigger(RecalcTrigger,Trigger1M)),NA())</f>
        <v>7.6400498357376279E-3</v>
      </c>
      <c r="O3016" s="44">
        <f>IFERROR(_xll.qlIndexFixing(ONIndex3M,I3016,TRUE,_xll.ohTrigger(RecalcTrigger,Trigger3M)),NA())</f>
        <v>7.8745745229280573E-3</v>
      </c>
      <c r="P3016" s="44">
        <f>IFERROR(_xll.qlIndexFixing(ONIndex6M,I3016,TRUE,_xll.ohTrigger(RecalcTrigger,Trigger6M)),NA())</f>
        <v>8.2076428544031188E-3</v>
      </c>
      <c r="Q3016" s="183">
        <f>IFERROR(_xll.qlIndexFixing(ONIndex1Y,I3016,TRUE,_xll.ohTrigger(RecalcTrigger,Trigger1Y)),NA())</f>
        <v>8.2048083261110349E-3</v>
      </c>
    </row>
    <row r="3017" spans="2:17" x14ac:dyDescent="0.2">
      <c r="B3017" s="39" t="s">
        <v>42</v>
      </c>
      <c r="D3017" s="42">
        <f>_xll.qlCalendarAdvance(Calendar,$D3016,B3017,"f",FALSE)</f>
        <v>60756</v>
      </c>
      <c r="E3017" s="177">
        <f>_xll.qlInterestRateIndexValueDate(IndexON,D3017)</f>
        <v>60756</v>
      </c>
      <c r="F3017" s="193">
        <f>IFERROR(_xll.qlIndexFixing(IndexON,D3017,TRUE,_xll.ohTrigger(RecalcTrigger,TriggerON)),NA())</f>
        <v>7.7189879634520508E-3</v>
      </c>
      <c r="H3017" s="42">
        <f>_xll.qlCalendarAdvance(Calendar,$H3016,B3017,"f",FALSE)</f>
        <v>60756</v>
      </c>
      <c r="I3017" s="177">
        <f>_xll.qlInterestRateIndexValueDate(Index1M,$H3017)</f>
        <v>60758</v>
      </c>
      <c r="J3017" s="182">
        <f>IFERROR(_xll.qlIndexFixing(Index1M,$H3017,TRUE,_xll.ohTrigger(RecalcTrigger,Trigger1M)),NA())</f>
        <v>7.6634733762448448E-3</v>
      </c>
      <c r="K3017" s="44">
        <f>IFERROR(_xll.qlIndexFixing(Index3M,H3017,TRUE,_xll.ohTrigger(RecalcTrigger,Trigger3M)),NA())</f>
        <v>7.935040847969815E-3</v>
      </c>
      <c r="L3017" s="44">
        <f>IFERROR(_xll.qlIndexFixing(Index6M,$H3017,TRUE,_xll.ohTrigger(RecalcTrigger,Trigger6M)),NA())</f>
        <v>8.3967028913253354E-3</v>
      </c>
      <c r="M3017" s="183">
        <f>IFERROR(_xll.qlIndexFixing(Index1Y,$H3017,TRUE,_xll.ohTrigger(RecalcTrigger,Trigger1Y)),NA())</f>
        <v>8.4384915730855506E-3</v>
      </c>
      <c r="N3017" s="182">
        <f>IFERROR(_xll.qlIndexFixing(ONIndex1M,I3017,TRUE,_xll.ohTrigger(RecalcTrigger,Trigger1M)),NA())</f>
        <v>7.6479654009009579E-3</v>
      </c>
      <c r="O3017" s="44">
        <f>IFERROR(_xll.qlIndexFixing(ONIndex3M,I3017,TRUE,_xll.ohTrigger(RecalcTrigger,Trigger3M)),NA())</f>
        <v>7.8821857596889089E-3</v>
      </c>
      <c r="P3017" s="44">
        <f>IFERROR(_xll.qlIndexFixing(ONIndex6M,I3017,TRUE,_xll.ohTrigger(RecalcTrigger,Trigger6M)),NA())</f>
        <v>8.2205764073517429E-3</v>
      </c>
      <c r="Q3017" s="183">
        <f>IFERROR(_xll.qlIndexFixing(ONIndex1Y,I3017,TRUE,_xll.ohTrigger(RecalcTrigger,Trigger1Y)),NA())</f>
        <v>8.2124384617543456E-3</v>
      </c>
    </row>
    <row r="3018" spans="2:17" x14ac:dyDescent="0.2">
      <c r="B3018" s="39" t="s">
        <v>42</v>
      </c>
      <c r="D3018" s="42">
        <f>_xll.qlCalendarAdvance(Calendar,$D3017,B3018,"f",FALSE)</f>
        <v>60763</v>
      </c>
      <c r="E3018" s="177">
        <f>_xll.qlInterestRateIndexValueDate(IndexON,D3018)</f>
        <v>60763</v>
      </c>
      <c r="F3018" s="193">
        <f>IFERROR(_xll.qlIndexFixing(IndexON,D3018,TRUE,_xll.ohTrigger(RecalcTrigger,TriggerON)),NA())</f>
        <v>7.7269702936888507E-3</v>
      </c>
      <c r="H3018" s="42">
        <f>_xll.qlCalendarAdvance(Calendar,$H3017,B3018,"f",FALSE)</f>
        <v>60763</v>
      </c>
      <c r="I3018" s="177">
        <f>_xll.qlInterestRateIndexValueDate(Index1M,$H3018)</f>
        <v>60765</v>
      </c>
      <c r="J3018" s="182">
        <f>IFERROR(_xll.qlIndexFixing(Index1M,$H3018,TRUE,_xll.ohTrigger(RecalcTrigger,Trigger1M)),NA())</f>
        <v>7.6713735670114191E-3</v>
      </c>
      <c r="K3018" s="44">
        <f>IFERROR(_xll.qlIndexFixing(Index3M,H3018,TRUE,_xll.ohTrigger(RecalcTrigger,Trigger3M)),NA())</f>
        <v>7.9426130235224855E-3</v>
      </c>
      <c r="L3018" s="44">
        <f>IFERROR(_xll.qlIndexFixing(Index6M,$H3018,TRUE,_xll.ohTrigger(RecalcTrigger,Trigger6M)),NA())</f>
        <v>8.4090429633059335E-3</v>
      </c>
      <c r="M3018" s="183">
        <f>IFERROR(_xll.qlIndexFixing(Index1Y,$H3018,TRUE,_xll.ohTrigger(RecalcTrigger,Trigger1Y)),NA())</f>
        <v>8.4459597581093698E-3</v>
      </c>
      <c r="N3018" s="182">
        <f>IFERROR(_xll.qlIndexFixing(ONIndex1M,I3018,TRUE,_xll.ohTrigger(RecalcTrigger,Trigger1M)),NA())</f>
        <v>7.6558732103482185E-3</v>
      </c>
      <c r="O3018" s="44">
        <f>IFERROR(_xll.qlIndexFixing(ONIndex3M,I3018,TRUE,_xll.ohTrigger(RecalcTrigger,Trigger3M)),NA())</f>
        <v>7.8897892872564768E-3</v>
      </c>
      <c r="P3018" s="44">
        <f>IFERROR(_xll.qlIndexFixing(ONIndex6M,I3018,TRUE,_xll.ohTrigger(RecalcTrigger,Trigger6M)),NA())</f>
        <v>8.2334634025027498E-3</v>
      </c>
      <c r="Q3018" s="183">
        <f>IFERROR(_xll.qlIndexFixing(ONIndex1Y,I3018,TRUE,_xll.ohTrigger(RecalcTrigger,Trigger1Y)),NA())</f>
        <v>8.2200605961180173E-3</v>
      </c>
    </row>
    <row r="3019" spans="2:17" x14ac:dyDescent="0.2">
      <c r="B3019" s="39" t="s">
        <v>42</v>
      </c>
      <c r="D3019" s="42">
        <f>_xll.qlCalendarAdvance(Calendar,$D3018,B3019,"f",FALSE)</f>
        <v>60770</v>
      </c>
      <c r="E3019" s="177">
        <f>_xll.qlInterestRateIndexValueDate(IndexON,D3019)</f>
        <v>60770</v>
      </c>
      <c r="F3019" s="193">
        <f>IFERROR(_xll.qlIndexFixing(IndexON,D3019,TRUE,_xll.ohTrigger(RecalcTrigger,TriggerON)),NA())</f>
        <v>7.7349448449481883E-3</v>
      </c>
      <c r="H3019" s="42">
        <f>_xll.qlCalendarAdvance(Calendar,$H3018,B3019,"f",FALSE)</f>
        <v>60770</v>
      </c>
      <c r="I3019" s="177">
        <f>_xll.qlInterestRateIndexValueDate(Index1M,$H3019)</f>
        <v>60772</v>
      </c>
      <c r="J3019" s="182">
        <f>IFERROR(_xll.qlIndexFixing(Index1M,$H3019,TRUE,_xll.ohTrigger(RecalcTrigger,Trigger1M)),NA())</f>
        <v>7.6792659241892158E-3</v>
      </c>
      <c r="K3019" s="44">
        <f>IFERROR(_xll.qlIndexFixing(Index3M,H3019,TRUE,_xll.ohTrigger(RecalcTrigger,Trigger3M)),NA())</f>
        <v>7.9501772852716302E-3</v>
      </c>
      <c r="L3019" s="44">
        <f>IFERROR(_xll.qlIndexFixing(Index6M,$H3019,TRUE,_xll.ohTrigger(RecalcTrigger,Trigger6M)),NA())</f>
        <v>8.4213350086427951E-3</v>
      </c>
      <c r="M3019" s="183">
        <f>IFERROR(_xll.qlIndexFixing(Index1Y,$H3019,TRUE,_xll.ohTrigger(RecalcTrigger,Trigger1Y)),NA())</f>
        <v>8.4534191168260525E-3</v>
      </c>
      <c r="N3019" s="182">
        <f>IFERROR(_xll.qlIndexFixing(ONIndex1M,I3019,TRUE,_xll.ohTrigger(RecalcTrigger,Trigger1M)),NA())</f>
        <v>7.6637732346629406E-3</v>
      </c>
      <c r="O3019" s="44">
        <f>IFERROR(_xll.qlIndexFixing(ONIndex3M,I3019,TRUE,_xll.ohTrigger(RecalcTrigger,Trigger3M)),NA())</f>
        <v>7.8973850769337162E-3</v>
      </c>
      <c r="P3019" s="44">
        <f>IFERROR(_xll.qlIndexFixing(ONIndex6M,I3019,TRUE,_xll.ohTrigger(RecalcTrigger,Trigger6M)),NA())</f>
        <v>8.2463037414548523E-3</v>
      </c>
      <c r="Q3019" s="183">
        <f>IFERROR(_xll.qlIndexFixing(ONIndex1Y,I3019,TRUE,_xll.ohTrigger(RecalcTrigger,Trigger1Y)),NA())</f>
        <v>8.2276746987464122E-3</v>
      </c>
    </row>
    <row r="3020" spans="2:17" x14ac:dyDescent="0.2">
      <c r="B3020" s="39" t="s">
        <v>42</v>
      </c>
      <c r="D3020" s="42">
        <f>_xll.qlCalendarAdvance(Calendar,$D3019,B3020,"f",FALSE)</f>
        <v>60777</v>
      </c>
      <c r="E3020" s="177">
        <f>_xll.qlInterestRateIndexValueDate(IndexON,D3020)</f>
        <v>60777</v>
      </c>
      <c r="F3020" s="193">
        <f>IFERROR(_xll.qlIndexFixing(IndexON,D3020,TRUE,_xll.ohTrigger(RecalcTrigger,TriggerON)),NA())</f>
        <v>7.7429115872540422E-3</v>
      </c>
      <c r="H3020" s="42">
        <f>_xll.qlCalendarAdvance(Calendar,$H3019,B3020,"f",FALSE)</f>
        <v>60777</v>
      </c>
      <c r="I3020" s="177">
        <f>_xll.qlInterestRateIndexValueDate(Index1M,$H3020)</f>
        <v>60779</v>
      </c>
      <c r="J3020" s="182">
        <f>IFERROR(_xll.qlIndexFixing(Index1M,$H3020,TRUE,_xll.ohTrigger(RecalcTrigger,Trigger1M)),NA())</f>
        <v>7.6871504181943995E-3</v>
      </c>
      <c r="K3020" s="44">
        <f>IFERROR(_xll.qlIndexFixing(Index3M,H3020,TRUE,_xll.ohTrigger(RecalcTrigger,Trigger3M)),NA())</f>
        <v>7.9577336037382224E-3</v>
      </c>
      <c r="L3020" s="44">
        <f>IFERROR(_xll.qlIndexFixing(Index6M,$H3020,TRUE,_xll.ohTrigger(RecalcTrigger,Trigger6M)),NA())</f>
        <v>8.4335789278292793E-3</v>
      </c>
      <c r="M3020" s="183">
        <f>IFERROR(_xll.qlIndexFixing(Index1Y,$H3020,TRUE,_xll.ohTrigger(RecalcTrigger,Trigger1Y)),NA())</f>
        <v>8.4608696182896133E-3</v>
      </c>
      <c r="N3020" s="182">
        <f>IFERROR(_xll.qlIndexFixing(ONIndex1M,I3020,TRUE,_xll.ohTrigger(RecalcTrigger,Trigger1M)),NA())</f>
        <v>7.6716654441089105E-3</v>
      </c>
      <c r="O3020" s="44">
        <f>IFERROR(_xll.qlIndexFixing(ONIndex3M,I3020,TRUE,_xll.ohTrigger(RecalcTrigger,Trigger3M)),NA())</f>
        <v>7.9049730989044775E-3</v>
      </c>
      <c r="P3020" s="44">
        <f>IFERROR(_xll.qlIndexFixing(ONIndex6M,I3020,TRUE,_xll.ohTrigger(RecalcTrigger,Trigger6M)),NA())</f>
        <v>8.2590973263663159E-3</v>
      </c>
      <c r="Q3020" s="183">
        <f>IFERROR(_xll.qlIndexFixing(ONIndex1Y,I3020,TRUE,_xll.ohTrigger(RecalcTrigger,Trigger1Y)),NA())</f>
        <v>8.2352807392638283E-3</v>
      </c>
    </row>
    <row r="3021" spans="2:17" x14ac:dyDescent="0.2">
      <c r="B3021" s="39" t="s">
        <v>42</v>
      </c>
      <c r="D3021" s="42">
        <f>_xll.qlCalendarAdvance(Calendar,$D3020,B3021,"f",FALSE)</f>
        <v>60784</v>
      </c>
      <c r="E3021" s="177">
        <f>_xll.qlInterestRateIndexValueDate(IndexON,D3021)</f>
        <v>60784</v>
      </c>
      <c r="F3021" s="193">
        <f>IFERROR(_xll.qlIndexFixing(IndexON,D3021,TRUE,_xll.ohTrigger(RecalcTrigger,TriggerON)),NA())</f>
        <v>7.7508704911899429E-3</v>
      </c>
      <c r="H3021" s="42">
        <f>_xll.qlCalendarAdvance(Calendar,$H3020,B3021,"f",FALSE)</f>
        <v>60784</v>
      </c>
      <c r="I3021" s="177">
        <f>_xll.qlInterestRateIndexValueDate(Index1M,$H3021)</f>
        <v>60786</v>
      </c>
      <c r="J3021" s="182">
        <f>IFERROR(_xll.qlIndexFixing(Index1M,$H3021,TRUE,_xll.ohTrigger(RecalcTrigger,Trigger1M)),NA())</f>
        <v>7.6950270194406367E-3</v>
      </c>
      <c r="K3021" s="44">
        <f>IFERROR(_xll.qlIndexFixing(Index3M,H3021,TRUE,_xll.ohTrigger(RecalcTrigger,Trigger3M)),NA())</f>
        <v>7.9652819494458391E-3</v>
      </c>
      <c r="L3021" s="44">
        <f>IFERROR(_xll.qlIndexFixing(Index6M,$H3021,TRUE,_xll.ohTrigger(RecalcTrigger,Trigger6M)),NA())</f>
        <v>8.4429142701868253E-3</v>
      </c>
      <c r="M3021" s="183">
        <f>IFERROR(_xll.qlIndexFixing(Index1Y,$H3021,TRUE,_xll.ohTrigger(RecalcTrigger,Trigger1Y)),NA())</f>
        <v>8.4683112315538465E-3</v>
      </c>
      <c r="N3021" s="182">
        <f>IFERROR(_xll.qlIndexFixing(ONIndex1M,I3021,TRUE,_xll.ohTrigger(RecalcTrigger,Trigger1M)),NA())</f>
        <v>7.679549809269659E-3</v>
      </c>
      <c r="O3021" s="44">
        <f>IFERROR(_xll.qlIndexFixing(ONIndex3M,I3021,TRUE,_xll.ohTrigger(RecalcTrigger,Trigger3M)),NA())</f>
        <v>7.9125533238322276E-3</v>
      </c>
      <c r="P3021" s="44">
        <f>IFERROR(_xll.qlIndexFixing(ONIndex6M,I3021,TRUE,_xll.ohTrigger(RecalcTrigger,Trigger6M)),NA())</f>
        <v>8.2718440587559172E-3</v>
      </c>
      <c r="Q3021" s="183">
        <f>IFERROR(_xll.qlIndexFixing(ONIndex1Y,I3021,TRUE,_xll.ohTrigger(RecalcTrigger,Trigger1Y)),NA())</f>
        <v>8.2428786869748194E-3</v>
      </c>
    </row>
    <row r="3022" spans="2:17" x14ac:dyDescent="0.2">
      <c r="B3022" s="39" t="s">
        <v>42</v>
      </c>
      <c r="D3022" s="42">
        <f>_xll.qlCalendarAdvance(Calendar,$D3021,B3022,"f",FALSE)</f>
        <v>60791</v>
      </c>
      <c r="E3022" s="177">
        <f>_xll.qlInterestRateIndexValueDate(IndexON,D3022)</f>
        <v>60791</v>
      </c>
      <c r="F3022" s="193">
        <f>IFERROR(_xll.qlIndexFixing(IndexON,D3022,TRUE,_xll.ohTrigger(RecalcTrigger,TriggerON)),NA())</f>
        <v>7.7588215268598049E-3</v>
      </c>
      <c r="H3022" s="42">
        <f>_xll.qlCalendarAdvance(Calendar,$H3021,B3022,"f",FALSE)</f>
        <v>60791</v>
      </c>
      <c r="I3022" s="177">
        <f>_xll.qlInterestRateIndexValueDate(Index1M,$H3022)</f>
        <v>60793</v>
      </c>
      <c r="J3022" s="182">
        <f>IFERROR(_xll.qlIndexFixing(Index1M,$H3022,TRUE,_xll.ohTrigger(RecalcTrigger,Trigger1M)),NA())</f>
        <v>7.7028956983390962E-3</v>
      </c>
      <c r="K3022" s="44">
        <f>IFERROR(_xll.qlIndexFixing(Index3M,H3022,TRUE,_xll.ohTrigger(RecalcTrigger,Trigger3M)),NA())</f>
        <v>7.9728222929189296E-3</v>
      </c>
      <c r="L3022" s="44">
        <f>IFERROR(_xll.qlIndexFixing(Index6M,$H3022,TRUE,_xll.ohTrigger(RecalcTrigger,Trigger6M)),NA())</f>
        <v>8.4550712412708416E-3</v>
      </c>
      <c r="M3022" s="183">
        <f>IFERROR(_xll.qlIndexFixing(Index1Y,$H3022,TRUE,_xll.ohTrigger(RecalcTrigger,Trigger1Y)),NA())</f>
        <v>8.4757439256712332E-3</v>
      </c>
      <c r="N3022" s="182">
        <f>IFERROR(_xll.qlIndexFixing(ONIndex1M,I3022,TRUE,_xll.ohTrigger(RecalcTrigger,Trigger1M)),NA())</f>
        <v>7.6874263004889087E-3</v>
      </c>
      <c r="O3022" s="44">
        <f>IFERROR(_xll.qlIndexFixing(ONIndex3M,I3022,TRUE,_xll.ohTrigger(RecalcTrigger,Trigger3M)),NA())</f>
        <v>7.9201257224603694E-3</v>
      </c>
      <c r="P3022" s="44">
        <f>IFERROR(_xll.qlIndexFixing(ONIndex6M,I3022,TRUE,_xll.ohTrigger(RecalcTrigger,Trigger6M)),NA())</f>
        <v>8.2845438404621774E-3</v>
      </c>
      <c r="Q3022" s="183">
        <f>IFERROR(_xll.qlIndexFixing(ONIndex1Y,I3022,TRUE,_xll.ohTrigger(RecalcTrigger,Trigger1Y)),NA())</f>
        <v>8.2504685115036835E-3</v>
      </c>
    </row>
    <row r="3023" spans="2:17" x14ac:dyDescent="0.2">
      <c r="B3023" s="39" t="s">
        <v>42</v>
      </c>
      <c r="D3023" s="42">
        <f>_xll.qlCalendarAdvance(Calendar,$D3022,B3023,"f",FALSE)</f>
        <v>60798</v>
      </c>
      <c r="E3023" s="177">
        <f>_xll.qlInterestRateIndexValueDate(IndexON,D3023)</f>
        <v>60798</v>
      </c>
      <c r="F3023" s="193">
        <f>IFERROR(_xll.qlIndexFixing(IndexON,D3023,TRUE,_xll.ohTrigger(RecalcTrigger,TriggerON)),NA())</f>
        <v>7.7667646648471589E-3</v>
      </c>
      <c r="H3023" s="42">
        <f>_xll.qlCalendarAdvance(Calendar,$H3022,B3023,"f",FALSE)</f>
        <v>60798</v>
      </c>
      <c r="I3023" s="177">
        <f>_xll.qlInterestRateIndexValueDate(Index1M,$H3023)</f>
        <v>60800</v>
      </c>
      <c r="J3023" s="182">
        <f>IFERROR(_xll.qlIndexFixing(Index1M,$H3023,TRUE,_xll.ohTrigger(RecalcTrigger,Trigger1M)),NA())</f>
        <v>7.7107564253034444E-3</v>
      </c>
      <c r="K3023" s="44">
        <f>IFERROR(_xll.qlIndexFixing(Index3M,H3023,TRUE,_xll.ohTrigger(RecalcTrigger,Trigger3M)),NA())</f>
        <v>7.980354604680202E-3</v>
      </c>
      <c r="L3023" s="44">
        <f>IFERROR(_xll.qlIndexFixing(Index6M,$H3023,TRUE,_xll.ohTrigger(RecalcTrigger,Trigger6M)),NA())</f>
        <v>8.4671798111933105E-3</v>
      </c>
      <c r="M3023" s="183">
        <f>IFERROR(_xll.qlIndexFixing(Index1Y,$H3023,TRUE,_xll.ohTrigger(RecalcTrigger,Trigger1Y)),NA())</f>
        <v>8.4831676696936007E-3</v>
      </c>
      <c r="N3023" s="182">
        <f>IFERROR(_xll.qlIndexFixing(ONIndex1M,I3023,TRUE,_xll.ohTrigger(RecalcTrigger,Trigger1M)),NA())</f>
        <v>7.6952948882702543E-3</v>
      </c>
      <c r="O3023" s="44">
        <f>IFERROR(_xll.qlIndexFixing(ONIndex3M,I3023,TRUE,_xll.ohTrigger(RecalcTrigger,Trigger3M)),NA())</f>
        <v>7.9276902652924974E-3</v>
      </c>
      <c r="P3023" s="44">
        <f>IFERROR(_xll.qlIndexFixing(ONIndex6M,I3023,TRUE,_xll.ohTrigger(RecalcTrigger,Trigger6M)),NA())</f>
        <v>8.2971965734834896E-3</v>
      </c>
      <c r="Q3023" s="183">
        <f>IFERROR(_xll.qlIndexFixing(ONIndex1Y,I3023,TRUE,_xll.ohTrigger(RecalcTrigger,Trigger1Y)),NA())</f>
        <v>8.2580501823148467E-3</v>
      </c>
    </row>
    <row r="3024" spans="2:17" x14ac:dyDescent="0.2">
      <c r="B3024" s="39" t="s">
        <v>42</v>
      </c>
      <c r="D3024" s="42">
        <f>_xll.qlCalendarAdvance(Calendar,$D3023,B3024,"f",FALSE)</f>
        <v>60805</v>
      </c>
      <c r="E3024" s="177">
        <f>_xll.qlInterestRateIndexValueDate(IndexON,D3024)</f>
        <v>60805</v>
      </c>
      <c r="F3024" s="193">
        <f>IFERROR(_xll.qlIndexFixing(IndexON,D3024,TRUE,_xll.ohTrigger(RecalcTrigger,TriggerON)),NA())</f>
        <v>7.7746998754157914E-3</v>
      </c>
      <c r="H3024" s="42">
        <f>_xll.qlCalendarAdvance(Calendar,$H3023,B3024,"f",FALSE)</f>
        <v>60805</v>
      </c>
      <c r="I3024" s="177">
        <f>_xll.qlInterestRateIndexValueDate(Index1M,$H3024)</f>
        <v>60807</v>
      </c>
      <c r="J3024" s="182">
        <f>IFERROR(_xll.qlIndexFixing(Index1M,$H3024,TRUE,_xll.ohTrigger(RecalcTrigger,Trigger1M)),NA())</f>
        <v>7.7186091707523441E-3</v>
      </c>
      <c r="K3024" s="44">
        <f>IFERROR(_xll.qlIndexFixing(Index3M,H3024,TRUE,_xll.ohTrigger(RecalcTrigger,Trigger3M)),NA())</f>
        <v>7.9878788552497602E-3</v>
      </c>
      <c r="L3024" s="44">
        <f>IFERROR(_xll.qlIndexFixing(Index6M,$H3024,TRUE,_xll.ohTrigger(RecalcTrigger,Trigger6M)),NA())</f>
        <v>8.479239880474462E-3</v>
      </c>
      <c r="M3024" s="183">
        <f>IFERROR(_xll.qlIndexFixing(Index1Y,$H3024,TRUE,_xll.ohTrigger(RecalcTrigger,Trigger1Y)),NA())</f>
        <v>8.4905824326725506E-3</v>
      </c>
      <c r="N3024" s="182">
        <f>IFERROR(_xll.qlIndexFixing(ONIndex1M,I3024,TRUE,_xll.ohTrigger(RecalcTrigger,Trigger1M)),NA())</f>
        <v>7.7031555431972265E-3</v>
      </c>
      <c r="O3024" s="44">
        <f>IFERROR(_xll.qlIndexFixing(ONIndex3M,I3024,TRUE,_xll.ohTrigger(RecalcTrigger,Trigger3M)),NA())</f>
        <v>7.9352469231519507E-3</v>
      </c>
      <c r="P3024" s="44">
        <f>IFERROR(_xll.qlIndexFixing(ONIndex6M,I3024,TRUE,_xll.ohTrigger(RecalcTrigger,Trigger6M)),NA())</f>
        <v>8.3098021595784388E-3</v>
      </c>
      <c r="Q3024" s="183">
        <f>IFERROR(_xll.qlIndexFixing(ONIndex1Y,I3024,TRUE,_xll.ohTrigger(RecalcTrigger,Trigger1Y)),NA())</f>
        <v>8.2656236691125429E-3</v>
      </c>
    </row>
    <row r="3025" spans="2:17" x14ac:dyDescent="0.2">
      <c r="B3025" s="39" t="s">
        <v>42</v>
      </c>
      <c r="D3025" s="42">
        <f>_xll.qlCalendarAdvance(Calendar,$D3024,B3025,"f",FALSE)</f>
        <v>60812</v>
      </c>
      <c r="E3025" s="177">
        <f>_xll.qlInterestRateIndexValueDate(IndexON,D3025)</f>
        <v>60812</v>
      </c>
      <c r="F3025" s="193">
        <f>IFERROR(_xll.qlIndexFixing(IndexON,D3025,TRUE,_xll.ohTrigger(RecalcTrigger,TriggerON)),NA())</f>
        <v>7.7826271291492333E-3</v>
      </c>
      <c r="H3025" s="42">
        <f>_xll.qlCalendarAdvance(Calendar,$H3024,B3025,"f",FALSE)</f>
        <v>60812</v>
      </c>
      <c r="I3025" s="177">
        <f>_xll.qlInterestRateIndexValueDate(Index1M,$H3025)</f>
        <v>60814</v>
      </c>
      <c r="J3025" s="182">
        <f>IFERROR(_xll.qlIndexFixing(Index1M,$H3025,TRUE,_xll.ohTrigger(RecalcTrigger,Trigger1M)),NA())</f>
        <v>7.7264539050894698E-3</v>
      </c>
      <c r="K3025" s="44">
        <f>IFERROR(_xll.qlIndexFixing(Index3M,H3025,TRUE,_xll.ohTrigger(RecalcTrigger,Trigger3M)),NA())</f>
        <v>7.9953950151529195E-3</v>
      </c>
      <c r="L3025" s="44">
        <f>IFERROR(_xll.qlIndexFixing(Index6M,$H3025,TRUE,_xll.ohTrigger(RecalcTrigger,Trigger6M)),NA())</f>
        <v>8.4940731488321181E-3</v>
      </c>
      <c r="M3025" s="183">
        <f>IFERROR(_xll.qlIndexFixing(Index1Y,$H3025,TRUE,_xll.ohTrigger(RecalcTrigger,Trigger1Y)),NA())</f>
        <v>8.4979881836588136E-3</v>
      </c>
      <c r="N3025" s="182">
        <f>IFERROR(_xll.qlIndexFixing(ONIndex1M,I3025,TRUE,_xll.ohTrigger(RecalcTrigger,Trigger1M)),NA())</f>
        <v>7.7110082353737397E-3</v>
      </c>
      <c r="O3025" s="44">
        <f>IFERROR(_xll.qlIndexFixing(ONIndex3M,I3025,TRUE,_xll.ohTrigger(RecalcTrigger,Trigger3M)),NA())</f>
        <v>7.9427956664623878E-3</v>
      </c>
      <c r="P3025" s="44">
        <f>IFERROR(_xll.qlIndexFixing(ONIndex6M,I3025,TRUE,_xll.ohTrigger(RecalcTrigger,Trigger6M)),NA())</f>
        <v>8.32236050050561E-3</v>
      </c>
      <c r="Q3025" s="183">
        <f>IFERROR(_xll.qlIndexFixing(ONIndex1Y,I3025,TRUE,_xll.ohTrigger(RecalcTrigger,Trigger1Y)),NA())</f>
        <v>8.273188941201326E-3</v>
      </c>
    </row>
    <row r="3026" spans="2:17" x14ac:dyDescent="0.2">
      <c r="B3026" s="39" t="s">
        <v>42</v>
      </c>
      <c r="D3026" s="42">
        <f>_xll.qlCalendarAdvance(Calendar,$D3025,B3026,"f",FALSE)</f>
        <v>60819</v>
      </c>
      <c r="E3026" s="177">
        <f>_xll.qlInterestRateIndexValueDate(IndexON,D3026)</f>
        <v>60819</v>
      </c>
      <c r="F3026" s="193">
        <f>IFERROR(_xll.qlIndexFixing(IndexON,D3026,TRUE,_xll.ohTrigger(RecalcTrigger,TriggerON)),NA())</f>
        <v>7.7905463963112709E-3</v>
      </c>
      <c r="H3026" s="42">
        <f>_xll.qlCalendarAdvance(Calendar,$H3025,B3026,"f",FALSE)</f>
        <v>60819</v>
      </c>
      <c r="I3026" s="177">
        <f>_xll.qlInterestRateIndexValueDate(Index1M,$H3026)</f>
        <v>60821</v>
      </c>
      <c r="J3026" s="182">
        <f>IFERROR(_xll.qlIndexFixing(Index1M,$H3026,TRUE,_xll.ohTrigger(RecalcTrigger,Trigger1M)),NA())</f>
        <v>7.7342905987409782E-3</v>
      </c>
      <c r="K3026" s="44">
        <f>IFERROR(_xll.qlIndexFixing(Index3M,H3026,TRUE,_xll.ohTrigger(RecalcTrigger,Trigger3M)),NA())</f>
        <v>8.0029030549115237E-3</v>
      </c>
      <c r="L3026" s="44">
        <f>IFERROR(_xll.qlIndexFixing(Index6M,$H3026,TRUE,_xll.ohTrigger(RecalcTrigger,Trigger6M)),NA())</f>
        <v>8.5060262215289149E-3</v>
      </c>
      <c r="M3026" s="183">
        <f>IFERROR(_xll.qlIndexFixing(Index1Y,$H3026,TRUE,_xll.ohTrigger(RecalcTrigger,Trigger1Y)),NA())</f>
        <v>8.5053848917024649E-3</v>
      </c>
      <c r="N3026" s="182">
        <f>IFERROR(_xll.qlIndexFixing(ONIndex1M,I3026,TRUE,_xll.ohTrigger(RecalcTrigger,Trigger1M)),NA())</f>
        <v>7.7188529357030689E-3</v>
      </c>
      <c r="O3026" s="44">
        <f>IFERROR(_xll.qlIndexFixing(ONIndex3M,I3026,TRUE,_xll.ohTrigger(RecalcTrigger,Trigger3M)),NA())</f>
        <v>7.9503364659672116E-3</v>
      </c>
      <c r="P3026" s="44">
        <f>IFERROR(_xll.qlIndexFixing(ONIndex6M,I3026,TRUE,_xll.ohTrigger(RecalcTrigger,Trigger6M)),NA())</f>
        <v>8.3348714981834604E-3</v>
      </c>
      <c r="Q3026" s="183">
        <f>IFERROR(_xll.qlIndexFixing(ONIndex1Y,I3026,TRUE,_xll.ohTrigger(RecalcTrigger,Trigger1Y)),NA())</f>
        <v>8.280745968205494E-3</v>
      </c>
    </row>
    <row r="3027" spans="2:17" x14ac:dyDescent="0.2">
      <c r="B3027" s="39" t="s">
        <v>42</v>
      </c>
      <c r="D3027" s="42">
        <f>_xll.qlCalendarAdvance(Calendar,$D3026,B3027,"f",FALSE)</f>
        <v>60826</v>
      </c>
      <c r="E3027" s="177">
        <f>_xll.qlInterestRateIndexValueDate(IndexON,D3027)</f>
        <v>60826</v>
      </c>
      <c r="F3027" s="193">
        <f>IFERROR(_xll.qlIndexFixing(IndexON,D3027,TRUE,_xll.ohTrigger(RecalcTrigger,TriggerON)),NA())</f>
        <v>7.7984576470857547E-3</v>
      </c>
      <c r="H3027" s="42">
        <f>_xll.qlCalendarAdvance(Calendar,$H3026,B3027,"f",FALSE)</f>
        <v>60826</v>
      </c>
      <c r="I3027" s="177">
        <f>_xll.qlInterestRateIndexValueDate(Index1M,$H3027)</f>
        <v>60828</v>
      </c>
      <c r="J3027" s="182">
        <f>IFERROR(_xll.qlIndexFixing(Index1M,$H3027,TRUE,_xll.ohTrigger(RecalcTrigger,Trigger1M)),NA())</f>
        <v>7.7421192221105439E-3</v>
      </c>
      <c r="K3027" s="44">
        <f>IFERROR(_xll.qlIndexFixing(Index3M,H3027,TRUE,_xll.ohTrigger(RecalcTrigger,Trigger3M)),NA())</f>
        <v>8.0104029450465426E-3</v>
      </c>
      <c r="L3027" s="44">
        <f>IFERROR(_xll.qlIndexFixing(Index6M,$H3027,TRUE,_xll.ohTrigger(RecalcTrigger,Trigger6M)),NA())</f>
        <v>8.5179304715567918E-3</v>
      </c>
      <c r="M3027" s="183">
        <f>IFERROR(_xll.qlIndexFixing(Index1Y,$H3027,TRUE,_xll.ohTrigger(RecalcTrigger,Trigger1Y)),NA())</f>
        <v>8.5127725258529151E-3</v>
      </c>
      <c r="N3027" s="182">
        <f>IFERROR(_xll.qlIndexFixing(ONIndex1M,I3027,TRUE,_xll.ohTrigger(RecalcTrigger,Trigger1M)),NA())</f>
        <v>7.7266896143690644E-3</v>
      </c>
      <c r="O3027" s="44">
        <f>IFERROR(_xll.qlIndexFixing(ONIndex3M,I3027,TRUE,_xll.ohTrigger(RecalcTrigger,Trigger3M)),NA())</f>
        <v>7.9578692921700167E-3</v>
      </c>
      <c r="P3027" s="44">
        <f>IFERROR(_xll.qlIndexFixing(ONIndex6M,I3027,TRUE,_xll.ohTrigger(RecalcTrigger,Trigger6M)),NA())</f>
        <v>8.3473350542906388E-3</v>
      </c>
      <c r="Q3027" s="183">
        <f>IFERROR(_xll.qlIndexFixing(ONIndex1Y,I3027,TRUE,_xll.ohTrigger(RecalcTrigger,Trigger1Y)),NA())</f>
        <v>8.2882947194296008E-3</v>
      </c>
    </row>
    <row r="3028" spans="2:17" x14ac:dyDescent="0.2">
      <c r="B3028" s="39" t="s">
        <v>42</v>
      </c>
      <c r="D3028" s="42">
        <f>_xll.qlCalendarAdvance(Calendar,$D3027,B3028,"f",FALSE)</f>
        <v>60833</v>
      </c>
      <c r="E3028" s="177">
        <f>_xll.qlInterestRateIndexValueDate(IndexON,D3028)</f>
        <v>60833</v>
      </c>
      <c r="F3028" s="193">
        <f>IFERROR(_xll.qlIndexFixing(IndexON,D3028,TRUE,_xll.ohTrigger(RecalcTrigger,TriggerON)),NA())</f>
        <v>7.8063608520562155E-3</v>
      </c>
      <c r="H3028" s="42">
        <f>_xll.qlCalendarAdvance(Calendar,$H3027,B3028,"f",FALSE)</f>
        <v>60833</v>
      </c>
      <c r="I3028" s="177">
        <f>_xll.qlInterestRateIndexValueDate(Index1M,$H3028)</f>
        <v>60835</v>
      </c>
      <c r="J3028" s="182">
        <f>IFERROR(_xll.qlIndexFixing(Index1M,$H3028,TRUE,_xll.ohTrigger(RecalcTrigger,Trigger1M)),NA())</f>
        <v>7.7499397456143315E-3</v>
      </c>
      <c r="K3028" s="44">
        <f>IFERROR(_xll.qlIndexFixing(Index3M,H3028,TRUE,_xll.ohTrigger(RecalcTrigger,Trigger3M)),NA())</f>
        <v>8.0178946560806874E-3</v>
      </c>
      <c r="L3028" s="44">
        <f>IFERROR(_xll.qlIndexFixing(Index6M,$H3028,TRUE,_xll.ohTrigger(RecalcTrigger,Trigger6M)),NA())</f>
        <v>8.5297857994181374E-3</v>
      </c>
      <c r="M3028" s="183">
        <f>IFERROR(_xll.qlIndexFixing(Index1Y,$H3028,TRUE,_xll.ohTrigger(RecalcTrigger,Trigger1Y)),NA())</f>
        <v>8.520151055158489E-3</v>
      </c>
      <c r="N3028" s="182">
        <f>IFERROR(_xll.qlIndexFixing(ONIndex1M,I3028,TRUE,_xll.ohTrigger(RecalcTrigger,Trigger1M)),NA())</f>
        <v>7.734518241715449E-3</v>
      </c>
      <c r="O3028" s="44">
        <f>IFERROR(_xll.qlIndexFixing(ONIndex3M,I3028,TRUE,_xll.ohTrigger(RecalcTrigger,Trigger3M)),NA())</f>
        <v>7.9653941158941421E-3</v>
      </c>
      <c r="P3028" s="44">
        <f>IFERROR(_xll.qlIndexFixing(ONIndex6M,I3028,TRUE,_xll.ohTrigger(RecalcTrigger,Trigger6M)),NA())</f>
        <v>8.3597510708255385E-3</v>
      </c>
      <c r="Q3028" s="183">
        <f>IFERROR(_xll.qlIndexFixing(ONIndex1Y,I3028,TRUE,_xll.ohTrigger(RecalcTrigger,Trigger1Y)),NA())</f>
        <v>8.2958351647377526E-3</v>
      </c>
    </row>
    <row r="3029" spans="2:17" x14ac:dyDescent="0.2">
      <c r="B3029" s="39" t="s">
        <v>42</v>
      </c>
      <c r="D3029" s="42">
        <f>_xll.qlCalendarAdvance(Calendar,$D3028,B3029,"f",FALSE)</f>
        <v>60840</v>
      </c>
      <c r="E3029" s="177">
        <f>_xll.qlInterestRateIndexValueDate(IndexON,D3029)</f>
        <v>60840</v>
      </c>
      <c r="F3029" s="193">
        <f>IFERROR(_xll.qlIndexFixing(IndexON,D3029,TRUE,_xll.ohTrigger(RecalcTrigger,TriggerON)),NA())</f>
        <v>7.8142559814065038E-3</v>
      </c>
      <c r="H3029" s="42">
        <f>_xll.qlCalendarAdvance(Calendar,$H3028,B3029,"f",FALSE)</f>
        <v>60840</v>
      </c>
      <c r="I3029" s="177">
        <f>_xll.qlInterestRateIndexValueDate(Index1M,$H3029)</f>
        <v>60842</v>
      </c>
      <c r="J3029" s="182">
        <f>IFERROR(_xll.qlIndexFixing(Index1M,$H3029,TRUE,_xll.ohTrigger(RecalcTrigger,Trigger1M)),NA())</f>
        <v>7.7577521396635096E-3</v>
      </c>
      <c r="K3029" s="44">
        <f>IFERROR(_xll.qlIndexFixing(Index3M,H3029,TRUE,_xll.ohTrigger(RecalcTrigger,Trigger3M)),NA())</f>
        <v>8.0253781585349279E-3</v>
      </c>
      <c r="L3029" s="44">
        <f>IFERROR(_xll.qlIndexFixing(Index6M,$H3029,TRUE,_xll.ohTrigger(RecalcTrigger,Trigger6M)),NA())</f>
        <v>8.5415921056166254E-3</v>
      </c>
      <c r="M3029" s="183">
        <f>IFERROR(_xll.qlIndexFixing(Index1Y,$H3029,TRUE,_xll.ohTrigger(RecalcTrigger,Trigger1Y)),NA())</f>
        <v>8.5275204486675062E-3</v>
      </c>
      <c r="N3029" s="182">
        <f>IFERROR(_xll.qlIndexFixing(ONIndex1M,I3029,TRUE,_xll.ohTrigger(RecalcTrigger,Trigger1M)),NA())</f>
        <v>7.7423387884056893E-3</v>
      </c>
      <c r="O3029" s="44">
        <f>IFERROR(_xll.qlIndexFixing(ONIndex3M,I3029,TRUE,_xll.ohTrigger(RecalcTrigger,Trigger3M)),NA())</f>
        <v>7.9729109077231186E-3</v>
      </c>
      <c r="P3029" s="44">
        <f>IFERROR(_xll.qlIndexFixing(ONIndex6M,I3029,TRUE,_xll.ohTrigger(RecalcTrigger,Trigger6M)),NA())</f>
        <v>8.3721194496266804E-3</v>
      </c>
      <c r="Q3029" s="183">
        <f>IFERROR(_xll.qlIndexFixing(ONIndex1Y,I3029,TRUE,_xll.ohTrigger(RecalcTrigger,Trigger1Y)),NA())</f>
        <v>8.3033672733545671E-3</v>
      </c>
    </row>
    <row r="3030" spans="2:17" x14ac:dyDescent="0.2">
      <c r="B3030" s="39" t="s">
        <v>42</v>
      </c>
      <c r="D3030" s="42">
        <f>_xll.qlCalendarAdvance(Calendar,$D3029,B3030,"f",FALSE)</f>
        <v>60847</v>
      </c>
      <c r="E3030" s="177">
        <f>_xll.qlInterestRateIndexValueDate(IndexON,D3030)</f>
        <v>60847</v>
      </c>
      <c r="F3030" s="193">
        <f>IFERROR(_xll.qlIndexFixing(IndexON,D3030,TRUE,_xll.ohTrigger(RecalcTrigger,TriggerON)),NA())</f>
        <v>7.8221430059599584E-3</v>
      </c>
      <c r="H3030" s="42">
        <f>_xll.qlCalendarAdvance(Calendar,$H3029,B3030,"f",FALSE)</f>
        <v>60847</v>
      </c>
      <c r="I3030" s="177">
        <f>_xll.qlInterestRateIndexValueDate(Index1M,$H3030)</f>
        <v>60849</v>
      </c>
      <c r="J3030" s="182">
        <f>IFERROR(_xll.qlIndexFixing(Index1M,$H3030,TRUE,_xll.ohTrigger(RecalcTrigger,Trigger1M)),NA())</f>
        <v>7.7655563746767409E-3</v>
      </c>
      <c r="K3030" s="44">
        <f>IFERROR(_xll.qlIndexFixing(Index3M,H3030,TRUE,_xll.ohTrigger(RecalcTrigger,Trigger3M)),NA())</f>
        <v>8.0328534229311081E-3</v>
      </c>
      <c r="L3030" s="44">
        <f>IFERROR(_xll.qlIndexFixing(Index6M,$H3030,TRUE,_xll.ohTrigger(RecalcTrigger,Trigger6M)),NA())</f>
        <v>8.5533492906576473E-3</v>
      </c>
      <c r="M3030" s="183">
        <f>IFERROR(_xll.qlIndexFixing(Index1Y,$H3030,TRUE,_xll.ohTrigger(RecalcTrigger,Trigger1Y)),NA())</f>
        <v>8.5348806754276269E-3</v>
      </c>
      <c r="N3030" s="182">
        <f>IFERROR(_xll.qlIndexFixing(ONIndex1M,I3030,TRUE,_xll.ohTrigger(RecalcTrigger,Trigger1M)),NA())</f>
        <v>7.750151224783508E-3</v>
      </c>
      <c r="O3030" s="44">
        <f>IFERROR(_xll.qlIndexFixing(ONIndex3M,I3030,TRUE,_xll.ohTrigger(RecalcTrigger,Trigger3M)),NA())</f>
        <v>7.9804196380806047E-3</v>
      </c>
      <c r="P3030" s="44">
        <f>IFERROR(_xll.qlIndexFixing(ONIndex6M,I3030,TRUE,_xll.ohTrigger(RecalcTrigger,Trigger6M)),NA())</f>
        <v>8.3844400922128415E-3</v>
      </c>
      <c r="Q3030" s="183">
        <f>IFERROR(_xll.qlIndexFixing(ONIndex1Y,I3030,TRUE,_xll.ohTrigger(RecalcTrigger,Trigger1Y)),NA())</f>
        <v>8.3108910149043425E-3</v>
      </c>
    </row>
    <row r="3031" spans="2:17" x14ac:dyDescent="0.2">
      <c r="B3031" s="39" t="s">
        <v>42</v>
      </c>
      <c r="D3031" s="42">
        <f>_xll.qlCalendarAdvance(Calendar,$D3030,B3031,"f",FALSE)</f>
        <v>60854</v>
      </c>
      <c r="E3031" s="177">
        <f>_xll.qlInterestRateIndexValueDate(IndexON,D3031)</f>
        <v>60854</v>
      </c>
      <c r="F3031" s="193">
        <f>IFERROR(_xll.qlIndexFixing(IndexON,D3031,TRUE,_xll.ohTrigger(RecalcTrigger,TriggerON)),NA())</f>
        <v>7.8300218955806855E-3</v>
      </c>
      <c r="H3031" s="42">
        <f>_xll.qlCalendarAdvance(Calendar,$H3030,B3031,"f",FALSE)</f>
        <v>60854</v>
      </c>
      <c r="I3031" s="177">
        <f>_xll.qlInterestRateIndexValueDate(Index1M,$H3031)</f>
        <v>60856</v>
      </c>
      <c r="J3031" s="182">
        <f>IFERROR(_xll.qlIndexFixing(Index1M,$H3031,TRUE,_xll.ohTrigger(RecalcTrigger,Trigger1M)),NA())</f>
        <v>7.7733524210626959E-3</v>
      </c>
      <c r="K3031" s="44">
        <f>IFERROR(_xll.qlIndexFixing(Index3M,H3031,TRUE,_xll.ohTrigger(RecalcTrigger,Trigger3M)),NA())</f>
        <v>8.0403204197928048E-3</v>
      </c>
      <c r="L3031" s="44">
        <f>IFERROR(_xll.qlIndexFixing(Index6M,$H3031,TRUE,_xll.ohTrigger(RecalcTrigger,Trigger6M)),NA())</f>
        <v>8.5650572550466011E-3</v>
      </c>
      <c r="M3031" s="183">
        <f>IFERROR(_xll.qlIndexFixing(Index1Y,$H3031,TRUE,_xll.ohTrigger(RecalcTrigger,Trigger1Y)),NA())</f>
        <v>8.5422317044849851E-3</v>
      </c>
      <c r="N3031" s="182">
        <f>IFERROR(_xll.qlIndexFixing(ONIndex1M,I3031,TRUE,_xll.ohTrigger(RecalcTrigger,Trigger1M)),NA())</f>
        <v>7.7579555212725637E-3</v>
      </c>
      <c r="O3031" s="44">
        <f>IFERROR(_xll.qlIndexFixing(ONIndex3M,I3031,TRUE,_xll.ohTrigger(RecalcTrigger,Trigger3M)),NA())</f>
        <v>7.9879202778698755E-3</v>
      </c>
      <c r="P3031" s="44">
        <f>IFERROR(_xll.qlIndexFixing(ONIndex6M,I3031,TRUE,_xll.ohTrigger(RecalcTrigger,Trigger6M)),NA())</f>
        <v>8.396712900822223E-3</v>
      </c>
      <c r="Q3031" s="183">
        <f>IFERROR(_xll.qlIndexFixing(ONIndex1Y,I3031,TRUE,_xll.ohTrigger(RecalcTrigger,Trigger1Y)),NA())</f>
        <v>8.3184063589314405E-3</v>
      </c>
    </row>
    <row r="3032" spans="2:17" x14ac:dyDescent="0.2">
      <c r="B3032" s="39" t="s">
        <v>42</v>
      </c>
      <c r="D3032" s="42">
        <f>_xll.qlCalendarAdvance(Calendar,$D3031,B3032,"f",FALSE)</f>
        <v>60861</v>
      </c>
      <c r="E3032" s="177">
        <f>_xll.qlInterestRateIndexValueDate(IndexON,D3032)</f>
        <v>60861</v>
      </c>
      <c r="F3032" s="193">
        <f>IFERROR(_xll.qlIndexFixing(IndexON,D3032,TRUE,_xll.ohTrigger(RecalcTrigger,TriggerON)),NA())</f>
        <v>7.8378926206923438E-3</v>
      </c>
      <c r="H3032" s="42">
        <f>_xll.qlCalendarAdvance(Calendar,$H3031,B3032,"f",FALSE)</f>
        <v>60861</v>
      </c>
      <c r="I3032" s="177">
        <f>_xll.qlInterestRateIndexValueDate(Index1M,$H3032)</f>
        <v>60863</v>
      </c>
      <c r="J3032" s="182">
        <f>IFERROR(_xll.qlIndexFixing(Index1M,$H3032,TRUE,_xll.ohTrigger(RecalcTrigger,Trigger1M)),NA())</f>
        <v>7.7811402492325432E-3</v>
      </c>
      <c r="K3032" s="44">
        <f>IFERROR(_xll.qlIndexFixing(Index3M,H3032,TRUE,_xll.ohTrigger(RecalcTrigger,Trigger3M)),NA())</f>
        <v>8.0477791196375149E-3</v>
      </c>
      <c r="L3032" s="44">
        <f>IFERROR(_xll.qlIndexFixing(Index6M,$H3032,TRUE,_xll.ohTrigger(RecalcTrigger,Trigger6M)),NA())</f>
        <v>8.5767158992910257E-3</v>
      </c>
      <c r="M3032" s="183">
        <f>IFERROR(_xll.qlIndexFixing(Index1Y,$H3032,TRUE,_xll.ohTrigger(RecalcTrigger,Trigger1Y)),NA())</f>
        <v>8.5495735048861481E-3</v>
      </c>
      <c r="N3032" s="182">
        <f>IFERROR(_xll.qlIndexFixing(ONIndex1M,I3032,TRUE,_xll.ohTrigger(RecalcTrigger,Trigger1M)),NA())</f>
        <v>7.7657516484563871E-3</v>
      </c>
      <c r="O3032" s="44">
        <f>IFERROR(_xll.qlIndexFixing(ONIndex3M,I3032,TRUE,_xll.ohTrigger(RecalcTrigger,Trigger3M)),NA())</f>
        <v>7.9954127974346534E-3</v>
      </c>
      <c r="P3032" s="44">
        <f>IFERROR(_xll.qlIndexFixing(ONIndex6M,I3032,TRUE,_xll.ohTrigger(RecalcTrigger,Trigger6M)),NA())</f>
        <v>8.4089377771334739E-3</v>
      </c>
      <c r="Q3032" s="183">
        <f>IFERROR(_xll.qlIndexFixing(ONIndex1Y,I3032,TRUE,_xll.ohTrigger(RecalcTrigger,Trigger1Y)),NA())</f>
        <v>8.3259132749002873E-3</v>
      </c>
    </row>
    <row r="3033" spans="2:17" x14ac:dyDescent="0.2">
      <c r="B3033" s="39" t="s">
        <v>42</v>
      </c>
      <c r="D3033" s="42">
        <f>_xll.qlCalendarAdvance(Calendar,$D3032,B3033,"f",FALSE)</f>
        <v>60868</v>
      </c>
      <c r="E3033" s="177">
        <f>_xll.qlInterestRateIndexValueDate(IndexON,D3033)</f>
        <v>60868</v>
      </c>
      <c r="F3033" s="193">
        <f>IFERROR(_xll.qlIndexFixing(IndexON,D3033,TRUE,_xll.ohTrigger(RecalcTrigger,TriggerON)),NA())</f>
        <v>7.8457551519584001E-3</v>
      </c>
      <c r="H3033" s="42">
        <f>_xll.qlCalendarAdvance(Calendar,$H3032,B3033,"f",FALSE)</f>
        <v>60868</v>
      </c>
      <c r="I3033" s="177">
        <f>_xll.qlInterestRateIndexValueDate(Index1M,$H3033)</f>
        <v>60870</v>
      </c>
      <c r="J3033" s="182">
        <f>IFERROR(_xll.qlIndexFixing(Index1M,$H3033,TRUE,_xll.ohTrigger(RecalcTrigger,Trigger1M)),NA())</f>
        <v>7.7889198296074436E-3</v>
      </c>
      <c r="K3033" s="44">
        <f>IFERROR(_xll.qlIndexFixing(Index3M,H3033,TRUE,_xll.ohTrigger(RecalcTrigger,Trigger3M)),NA())</f>
        <v>8.0552294929896861E-3</v>
      </c>
      <c r="L3033" s="44">
        <f>IFERROR(_xll.qlIndexFixing(Index6M,$H3033,TRUE,_xll.ohTrigger(RecalcTrigger,Trigger6M)),NA())</f>
        <v>8.5883251239006145E-3</v>
      </c>
      <c r="M3033" s="183">
        <f>IFERROR(_xll.qlIndexFixing(Index1Y,$H3033,TRUE,_xll.ohTrigger(RecalcTrigger,Trigger1Y)),NA())</f>
        <v>8.5569060456761499E-3</v>
      </c>
      <c r="N3033" s="182">
        <f>IFERROR(_xll.qlIndexFixing(ONIndex1M,I3033,TRUE,_xll.ohTrigger(RecalcTrigger,Trigger1M)),NA())</f>
        <v>7.7735395765987647E-3</v>
      </c>
      <c r="O3033" s="44">
        <f>IFERROR(_xll.qlIndexFixing(ONIndex3M,I3033,TRUE,_xll.ohTrigger(RecalcTrigger,Trigger3M)),NA())</f>
        <v>8.0028971676782135E-3</v>
      </c>
      <c r="P3033" s="44">
        <f>IFERROR(_xll.qlIndexFixing(ONIndex6M,I3033,TRUE,_xll.ohTrigger(RecalcTrigger,Trigger6M)),NA())</f>
        <v>8.4211146227453071E-3</v>
      </c>
      <c r="Q3033" s="183">
        <f>IFERROR(_xll.qlIndexFixing(ONIndex1Y,I3033,TRUE,_xll.ohTrigger(RecalcTrigger,Trigger1Y)),NA())</f>
        <v>8.3334117323552448E-3</v>
      </c>
    </row>
    <row r="3034" spans="2:17" x14ac:dyDescent="0.2">
      <c r="B3034" s="39" t="s">
        <v>42</v>
      </c>
      <c r="D3034" s="42">
        <f>_xll.qlCalendarAdvance(Calendar,$D3033,B3034,"f",FALSE)</f>
        <v>60875</v>
      </c>
      <c r="E3034" s="177">
        <f>_xll.qlInterestRateIndexValueDate(IndexON,D3034)</f>
        <v>60875</v>
      </c>
      <c r="F3034" s="193">
        <f>IFERROR(_xll.qlIndexFixing(IndexON,D3034,TRUE,_xll.ohTrigger(RecalcTrigger,TriggerON)),NA())</f>
        <v>7.8536094596426409E-3</v>
      </c>
      <c r="H3034" s="42">
        <f>_xll.qlCalendarAdvance(Calendar,$H3033,B3034,"f",FALSE)</f>
        <v>60875</v>
      </c>
      <c r="I3034" s="177">
        <f>_xll.qlInterestRateIndexValueDate(Index1M,$H3034)</f>
        <v>60877</v>
      </c>
      <c r="J3034" s="182">
        <f>IFERROR(_xll.qlIndexFixing(Index1M,$H3034,TRUE,_xll.ohTrigger(RecalcTrigger,Trigger1M)),NA())</f>
        <v>7.7966911325860755E-3</v>
      </c>
      <c r="K3034" s="44">
        <f>IFERROR(_xll.qlIndexFixing(Index3M,H3034,TRUE,_xll.ohTrigger(RecalcTrigger,Trigger3M)),NA())</f>
        <v>8.0620513096190567E-3</v>
      </c>
      <c r="L3034" s="44">
        <f>IFERROR(_xll.qlIndexFixing(Index6M,$H3034,TRUE,_xll.ohTrigger(RecalcTrigger,Trigger6M)),NA())</f>
        <v>8.5953271932646697E-3</v>
      </c>
      <c r="M3034" s="183">
        <f>IFERROR(_xll.qlIndexFixing(Index1Y,$H3034,TRUE,_xll.ohTrigger(RecalcTrigger,Trigger1Y)),NA())</f>
        <v>8.5642292959002466E-3</v>
      </c>
      <c r="N3034" s="182">
        <f>IFERROR(_xll.qlIndexFixing(ONIndex1M,I3034,TRUE,_xll.ohTrigger(RecalcTrigger,Trigger1M)),NA())</f>
        <v>7.7813192763631633E-3</v>
      </c>
      <c r="O3034" s="44">
        <f>IFERROR(_xll.qlIndexFixing(ONIndex3M,I3034,TRUE,_xll.ohTrigger(RecalcTrigger,Trigger3M)),NA())</f>
        <v>8.0103733591041504E-3</v>
      </c>
      <c r="P3034" s="44">
        <f>IFERROR(_xll.qlIndexFixing(ONIndex6M,I3034,TRUE,_xll.ohTrigger(RecalcTrigger,Trigger6M)),NA())</f>
        <v>8.4332433397360518E-3</v>
      </c>
      <c r="Q3034" s="183">
        <f>IFERROR(_xll.qlIndexFixing(ONIndex1Y,I3034,TRUE,_xll.ohTrigger(RecalcTrigger,Trigger1Y)),NA())</f>
        <v>8.3409017007607389E-3</v>
      </c>
    </row>
    <row r="3035" spans="2:17" x14ac:dyDescent="0.2">
      <c r="B3035" s="39" t="s">
        <v>42</v>
      </c>
      <c r="D3035" s="42">
        <f>_xll.qlCalendarAdvance(Calendar,$D3034,B3035,"f",FALSE)</f>
        <v>60882</v>
      </c>
      <c r="E3035" s="177">
        <f>_xll.qlInterestRateIndexValueDate(IndexON,D3035)</f>
        <v>60882</v>
      </c>
      <c r="F3035" s="193">
        <f>IFERROR(_xll.qlIndexFixing(IndexON,D3035,TRUE,_xll.ohTrigger(RecalcTrigger,TriggerON)),NA())</f>
        <v>7.8614555138489806E-3</v>
      </c>
      <c r="H3035" s="42">
        <f>_xll.qlCalendarAdvance(Calendar,$H3034,B3035,"f",FALSE)</f>
        <v>60882</v>
      </c>
      <c r="I3035" s="177">
        <f>_xll.qlInterestRateIndexValueDate(Index1M,$H3035)</f>
        <v>60884</v>
      </c>
      <c r="J3035" s="182">
        <f>IFERROR(_xll.qlIndexFixing(Index1M,$H3035,TRUE,_xll.ohTrigger(RecalcTrigger,Trigger1M)),NA())</f>
        <v>7.8044541285970936E-3</v>
      </c>
      <c r="K3035" s="44">
        <f>IFERROR(_xll.qlIndexFixing(Index3M,H3035,TRUE,_xll.ohTrigger(RecalcTrigger,Trigger3M)),NA())</f>
        <v>8.0694853796722289E-3</v>
      </c>
      <c r="L3035" s="44">
        <f>IFERROR(_xll.qlIndexFixing(Index6M,$H3035,TRUE,_xll.ohTrigger(RecalcTrigger,Trigger6M)),NA())</f>
        <v>8.6068537927331632E-3</v>
      </c>
      <c r="M3035" s="183">
        <f>IFERROR(_xll.qlIndexFixing(Index1Y,$H3035,TRUE,_xll.ohTrigger(RecalcTrigger,Trigger1Y)),NA())</f>
        <v>8.571543224602159E-3</v>
      </c>
      <c r="N3035" s="182">
        <f>IFERROR(_xll.qlIndexFixing(ONIndex1M,I3035,TRUE,_xll.ohTrigger(RecalcTrigger,Trigger1M)),NA())</f>
        <v>7.7890907180133695E-3</v>
      </c>
      <c r="O3035" s="44">
        <f>IFERROR(_xll.qlIndexFixing(ONIndex3M,I3035,TRUE,_xll.ohTrigger(RecalcTrigger,Trigger3M)),NA())</f>
        <v>8.0178413422160588E-3</v>
      </c>
      <c r="P3035" s="44">
        <f>IFERROR(_xll.qlIndexFixing(ONIndex6M,I3035,TRUE,_xll.ohTrigger(RecalcTrigger,Trigger6M)),NA())</f>
        <v>8.4453238300241651E-3</v>
      </c>
      <c r="Q3035" s="183">
        <f>IFERROR(_xll.qlIndexFixing(ONIndex1Y,I3035,TRUE,_xll.ohTrigger(RecalcTrigger,Trigger1Y)),NA())</f>
        <v>8.3483831496611316E-3</v>
      </c>
    </row>
    <row r="3036" spans="2:17" x14ac:dyDescent="0.2">
      <c r="B3036" s="39" t="s">
        <v>42</v>
      </c>
      <c r="D3036" s="42">
        <f>_xll.qlCalendarAdvance(Calendar,$D3035,B3036,"f",FALSE)</f>
        <v>60889</v>
      </c>
      <c r="E3036" s="177">
        <f>_xll.qlInterestRateIndexValueDate(IndexON,D3036)</f>
        <v>60889</v>
      </c>
      <c r="F3036" s="193">
        <f>IFERROR(_xll.qlIndexFixing(IndexON,D3036,TRUE,_xll.ohTrigger(RecalcTrigger,TriggerON)),NA())</f>
        <v>7.869293285320822E-3</v>
      </c>
      <c r="H3036" s="42">
        <f>_xll.qlCalendarAdvance(Calendar,$H3035,B3036,"f",FALSE)</f>
        <v>60889</v>
      </c>
      <c r="I3036" s="177">
        <f>_xll.qlInterestRateIndexValueDate(Index1M,$H3036)</f>
        <v>60891</v>
      </c>
      <c r="J3036" s="182">
        <f>IFERROR(_xll.qlIndexFixing(Index1M,$H3036,TRUE,_xll.ohTrigger(RecalcTrigger,Trigger1M)),NA())</f>
        <v>7.8122087880466706E-3</v>
      </c>
      <c r="K3036" s="44">
        <f>IFERROR(_xll.qlIndexFixing(Index3M,H3036,TRUE,_xll.ohTrigger(RecalcTrigger,Trigger3M)),NA())</f>
        <v>8.0769110369366959E-3</v>
      </c>
      <c r="L3036" s="44">
        <f>IFERROR(_xll.qlIndexFixing(Index6M,$H3036,TRUE,_xll.ohTrigger(RecalcTrigger,Trigger6M)),NA())</f>
        <v>8.6183307137268437E-3</v>
      </c>
      <c r="M3036" s="183">
        <f>IFERROR(_xll.qlIndexFixing(Index1Y,$H3036,TRUE,_xll.ohTrigger(RecalcTrigger,Trigger1Y)),NA())</f>
        <v>8.5788478008253909E-3</v>
      </c>
      <c r="N3036" s="182">
        <f>IFERROR(_xll.qlIndexFixing(ONIndex1M,I3036,TRUE,_xll.ohTrigger(RecalcTrigger,Trigger1M)),NA())</f>
        <v>7.7968538721329139E-3</v>
      </c>
      <c r="O3036" s="44">
        <f>IFERROR(_xll.qlIndexFixing(ONIndex3M,I3036,TRUE,_xll.ohTrigger(RecalcTrigger,Trigger3M)),NA())</f>
        <v>8.0253010878372777E-3</v>
      </c>
      <c r="P3036" s="44">
        <f>IFERROR(_xll.qlIndexFixing(ONIndex6M,I3036,TRUE,_xll.ohTrigger(RecalcTrigger,Trigger6M)),NA())</f>
        <v>8.4573559950484878E-3</v>
      </c>
      <c r="Q3036" s="183">
        <f>IFERROR(_xll.qlIndexFixing(ONIndex1Y,I3036,TRUE,_xll.ohTrigger(RecalcTrigger,Trigger1Y)),NA())</f>
        <v>8.3558560485208488E-3</v>
      </c>
    </row>
    <row r="3037" spans="2:17" x14ac:dyDescent="0.2">
      <c r="B3037" s="39" t="s">
        <v>42</v>
      </c>
      <c r="D3037" s="42">
        <f>_xll.qlCalendarAdvance(Calendar,$D3036,B3037,"f",FALSE)</f>
        <v>60896</v>
      </c>
      <c r="E3037" s="177">
        <f>_xll.qlInterestRateIndexValueDate(IndexON,D3037)</f>
        <v>60896</v>
      </c>
      <c r="F3037" s="193">
        <f>IFERROR(_xll.qlIndexFixing(IndexON,D3037,TRUE,_xll.ohTrigger(RecalcTrigger,TriggerON)),NA())</f>
        <v>7.8771227442420155E-3</v>
      </c>
      <c r="H3037" s="42">
        <f>_xll.qlCalendarAdvance(Calendar,$H3036,B3037,"f",FALSE)</f>
        <v>60896</v>
      </c>
      <c r="I3037" s="177">
        <f>_xll.qlInterestRateIndexValueDate(Index1M,$H3037)</f>
        <v>60898</v>
      </c>
      <c r="J3037" s="182">
        <f>IFERROR(_xll.qlIndexFixing(Index1M,$H3037,TRUE,_xll.ohTrigger(RecalcTrigger,Trigger1M)),NA())</f>
        <v>7.8199550813459751E-3</v>
      </c>
      <c r="K3037" s="44">
        <f>IFERROR(_xll.qlIndexFixing(Index3M,H3037,TRUE,_xll.ohTrigger(RecalcTrigger,Trigger3M)),NA())</f>
        <v>8.0843282519318608E-3</v>
      </c>
      <c r="L3037" s="44">
        <f>IFERROR(_xll.qlIndexFixing(Index6M,$H3037,TRUE,_xll.ohTrigger(RecalcTrigger,Trigger6M)),NA())</f>
        <v>8.6297578567986286E-3</v>
      </c>
      <c r="M3037" s="183">
        <f>IFERROR(_xll.qlIndexFixing(Index1Y,$H3037,TRUE,_xll.ohTrigger(RecalcTrigger,Trigger1Y)),NA())</f>
        <v>8.5861429936130041E-3</v>
      </c>
      <c r="N3037" s="182">
        <f>IFERROR(_xll.qlIndexFixing(ONIndex1M,I3037,TRUE,_xll.ohTrigger(RecalcTrigger,Trigger1M)),NA())</f>
        <v>7.8046087090655192E-3</v>
      </c>
      <c r="O3037" s="44">
        <f>IFERROR(_xll.qlIndexFixing(ONIndex3M,I3037,TRUE,_xll.ohTrigger(RecalcTrigger,Trigger3M)),NA())</f>
        <v>8.0327525664714017E-3</v>
      </c>
      <c r="P3037" s="44">
        <f>IFERROR(_xll.qlIndexFixing(ONIndex6M,I3037,TRUE,_xll.ohTrigger(RecalcTrigger,Trigger6M)),NA())</f>
        <v>8.4693397369672851E-3</v>
      </c>
      <c r="Q3037" s="183">
        <f>IFERROR(_xll.qlIndexFixing(ONIndex1Y,I3037,TRUE,_xll.ohTrigger(RecalcTrigger,Trigger1Y)),NA())</f>
        <v>8.3633203669641887E-3</v>
      </c>
    </row>
    <row r="3038" spans="2:17" x14ac:dyDescent="0.2">
      <c r="B3038" s="39" t="s">
        <v>42</v>
      </c>
      <c r="D3038" s="42">
        <f>_xll.qlCalendarAdvance(Calendar,$D3037,B3038,"f",FALSE)</f>
        <v>60903</v>
      </c>
      <c r="E3038" s="177">
        <f>_xll.qlInterestRateIndexValueDate(IndexON,D3038)</f>
        <v>60903</v>
      </c>
      <c r="F3038" s="193">
        <f>IFERROR(_xll.qlIndexFixing(IndexON,D3038,TRUE,_xll.ohTrigger(RecalcTrigger,TriggerON)),NA())</f>
        <v>7.8849438608763478E-3</v>
      </c>
      <c r="H3038" s="42">
        <f>_xll.qlCalendarAdvance(Calendar,$H3037,B3038,"f",FALSE)</f>
        <v>60903</v>
      </c>
      <c r="I3038" s="177">
        <f>_xll.qlInterestRateIndexValueDate(Index1M,$H3038)</f>
        <v>60905</v>
      </c>
      <c r="J3038" s="182">
        <f>IFERROR(_xll.qlIndexFixing(Index1M,$H3038,TRUE,_xll.ohTrigger(RecalcTrigger,Trigger1M)),NA())</f>
        <v>7.8257817466700803E-3</v>
      </c>
      <c r="K3038" s="44">
        <f>IFERROR(_xll.qlIndexFixing(Index3M,H3038,TRUE,_xll.ohTrigger(RecalcTrigger,Trigger3M)),NA())</f>
        <v>8.0923554305625933E-3</v>
      </c>
      <c r="L3038" s="44">
        <f>IFERROR(_xll.qlIndexFixing(Index6M,$H3038,TRUE,_xll.ohTrigger(RecalcTrigger,Trigger6M)),NA())</f>
        <v>8.6420340017800482E-3</v>
      </c>
      <c r="M3038" s="183">
        <f>IFERROR(_xll.qlIndexFixing(Index1Y,$H3038,TRUE,_xll.ohTrigger(RecalcTrigger,Trigger1Y)),NA())</f>
        <v>8.5934287720067486E-3</v>
      </c>
      <c r="N3038" s="182">
        <f>IFERROR(_xll.qlIndexFixing(ONIndex1M,I3038,TRUE,_xll.ohTrigger(RecalcTrigger,Trigger1M)),NA())</f>
        <v>7.812355199394716E-3</v>
      </c>
      <c r="O3038" s="44">
        <f>IFERROR(_xll.qlIndexFixing(ONIndex3M,I3038,TRUE,_xll.ohTrigger(RecalcTrigger,Trigger3M)),NA())</f>
        <v>8.0401957489417697E-3</v>
      </c>
      <c r="P3038" s="44">
        <f>IFERROR(_xll.qlIndexFixing(ONIndex6M,I3038,TRUE,_xll.ohTrigger(RecalcTrigger,Trigger6M)),NA())</f>
        <v>8.4812749574592061E-3</v>
      </c>
      <c r="Q3038" s="183">
        <f>IFERROR(_xll.qlIndexFixing(ONIndex1Y,I3038,TRUE,_xll.ohTrigger(RecalcTrigger,Trigger1Y)),NA())</f>
        <v>8.370776074455577E-3</v>
      </c>
    </row>
    <row r="3039" spans="2:17" x14ac:dyDescent="0.2">
      <c r="B3039" s="39" t="s">
        <v>42</v>
      </c>
      <c r="D3039" s="42">
        <f>_xll.qlCalendarAdvance(Calendar,$D3038,B3039,"f",FALSE)</f>
        <v>60910</v>
      </c>
      <c r="E3039" s="177">
        <f>_xll.qlInterestRateIndexValueDate(IndexON,D3039)</f>
        <v>60910</v>
      </c>
      <c r="F3039" s="193">
        <f>IFERROR(_xll.qlIndexFixing(IndexON,D3039,TRUE,_xll.ohTrigger(RecalcTrigger,TriggerON)),NA())</f>
        <v>7.8927566059672216E-3</v>
      </c>
      <c r="H3039" s="42">
        <f>_xll.qlCalendarAdvance(Calendar,$H3038,B3039,"f",FALSE)</f>
        <v>60910</v>
      </c>
      <c r="I3039" s="177">
        <f>_xll.qlInterestRateIndexValueDate(Index1M,$H3039)</f>
        <v>60912</v>
      </c>
      <c r="J3039" s="182">
        <f>IFERROR(_xll.qlIndexFixing(Index1M,$H3039,TRUE,_xll.ohTrigger(RecalcTrigger,Trigger1M)),NA())</f>
        <v>7.8354224511484327E-3</v>
      </c>
      <c r="K3039" s="44">
        <f>IFERROR(_xll.qlIndexFixing(Index3M,H3039,TRUE,_xll.ohTrigger(RecalcTrigger,Trigger3M)),NA())</f>
        <v>8.0997552258851736E-3</v>
      </c>
      <c r="L3039" s="44">
        <f>IFERROR(_xll.qlIndexFixing(Index6M,$H3039,TRUE,_xll.ohTrigger(RecalcTrigger,Trigger6M)),NA())</f>
        <v>8.6533579579813561E-3</v>
      </c>
      <c r="M3039" s="183">
        <f>IFERROR(_xll.qlIndexFixing(Index1Y,$H3039,TRUE,_xll.ohTrigger(RecalcTrigger,Trigger1Y)),NA())</f>
        <v>8.600705105048817E-3</v>
      </c>
      <c r="N3039" s="182">
        <f>IFERROR(_xll.qlIndexFixing(ONIndex1M,I3039,TRUE,_xll.ohTrigger(RecalcTrigger,Trigger1M)),NA())</f>
        <v>7.8200933133842909E-3</v>
      </c>
      <c r="O3039" s="44">
        <f>IFERROR(_xll.qlIndexFixing(ONIndex3M,I3039,TRUE,_xll.ohTrigger(RecalcTrigger,Trigger3M)),NA())</f>
        <v>8.0476306056720404E-3</v>
      </c>
      <c r="P3039" s="44">
        <f>IFERROR(_xll.qlIndexFixing(ONIndex6M,I3039,TRUE,_xll.ohTrigger(RecalcTrigger,Trigger6M)),NA())</f>
        <v>8.4931615584427078E-3</v>
      </c>
      <c r="Q3039" s="183">
        <f>IFERROR(_xll.qlIndexFixing(ONIndex1Y,I3039,TRUE,_xll.ohTrigger(RecalcTrigger,Trigger1Y)),NA())</f>
        <v>8.3782231405393759E-3</v>
      </c>
    </row>
    <row r="3040" spans="2:17" x14ac:dyDescent="0.2">
      <c r="B3040" s="39" t="s">
        <v>42</v>
      </c>
      <c r="D3040" s="42">
        <f>_xll.qlCalendarAdvance(Calendar,$D3039,B3040,"f",FALSE)</f>
        <v>60917</v>
      </c>
      <c r="E3040" s="177">
        <f>_xll.qlInterestRateIndexValueDate(IndexON,D3040)</f>
        <v>60917</v>
      </c>
      <c r="F3040" s="193">
        <f>IFERROR(_xll.qlIndexFixing(IndexON,D3040,TRUE,_xll.ohTrigger(RecalcTrigger,TriggerON)),NA())</f>
        <v>7.9005609494586793E-3</v>
      </c>
      <c r="H3040" s="42">
        <f>_xll.qlCalendarAdvance(Calendar,$H3039,B3040,"f",FALSE)</f>
        <v>60917</v>
      </c>
      <c r="I3040" s="177">
        <f>_xll.qlInterestRateIndexValueDate(Index1M,$H3040)</f>
        <v>60919</v>
      </c>
      <c r="J3040" s="182">
        <f>IFERROR(_xll.qlIndexFixing(Index1M,$H3040,TRUE,_xll.ohTrigger(RecalcTrigger,Trigger1M)),NA())</f>
        <v>7.8431434684764212E-3</v>
      </c>
      <c r="K3040" s="44">
        <f>IFERROR(_xll.qlIndexFixing(Index3M,H3040,TRUE,_xll.ohTrigger(RecalcTrigger,Trigger3M)),NA())</f>
        <v>8.1071464883533308E-3</v>
      </c>
      <c r="L3040" s="44">
        <f>IFERROR(_xll.qlIndexFixing(Index6M,$H3040,TRUE,_xll.ohTrigger(RecalcTrigger,Trigger6M)),NA())</f>
        <v>8.6646318299663308E-3</v>
      </c>
      <c r="M3040" s="183">
        <f>IFERROR(_xll.qlIndexFixing(Index1Y,$H3040,TRUE,_xll.ohTrigger(RecalcTrigger,Trigger1Y)),NA())</f>
        <v>8.607971961779641E-3</v>
      </c>
      <c r="N3040" s="182">
        <f>IFERROR(_xll.qlIndexFixing(ONIndex1M,I3040,TRUE,_xll.ohTrigger(RecalcTrigger,Trigger1M)),NA())</f>
        <v>7.8278230215378386E-3</v>
      </c>
      <c r="O3040" s="44">
        <f>IFERROR(_xll.qlIndexFixing(ONIndex3M,I3040,TRUE,_xll.ohTrigger(RecalcTrigger,Trigger3M)),NA())</f>
        <v>8.0550571073256805E-3</v>
      </c>
      <c r="P3040" s="44">
        <f>IFERROR(_xll.qlIndexFixing(ONIndex6M,I3040,TRUE,_xll.ohTrigger(RecalcTrigger,Trigger6M)),NA())</f>
        <v>8.5049994415964392E-3</v>
      </c>
      <c r="Q3040" s="183">
        <f>IFERROR(_xll.qlIndexFixing(ONIndex1Y,I3040,TRUE,_xll.ohTrigger(RecalcTrigger,Trigger1Y)),NA())</f>
        <v>8.3856615346000751E-3</v>
      </c>
    </row>
    <row r="3041" spans="2:17" x14ac:dyDescent="0.2">
      <c r="B3041" s="39" t="s">
        <v>42</v>
      </c>
      <c r="D3041" s="42">
        <f>_xll.qlCalendarAdvance(Calendar,$D3040,B3041,"f",FALSE)</f>
        <v>60924</v>
      </c>
      <c r="E3041" s="177">
        <f>_xll.qlInterestRateIndexValueDate(IndexON,D3041)</f>
        <v>60924</v>
      </c>
      <c r="F3041" s="193">
        <f>IFERROR(_xll.qlIndexFixing(IndexON,D3041,TRUE,_xll.ohTrigger(RecalcTrigger,TriggerON)),NA())</f>
        <v>7.9083568620141875E-3</v>
      </c>
      <c r="H3041" s="42">
        <f>_xll.qlCalendarAdvance(Calendar,$H3040,B3041,"f",FALSE)</f>
        <v>60924</v>
      </c>
      <c r="I3041" s="177">
        <f>_xll.qlInterestRateIndexValueDate(Index1M,$H3041)</f>
        <v>60926</v>
      </c>
      <c r="J3041" s="182">
        <f>IFERROR(_xll.qlIndexFixing(Index1M,$H3041,TRUE,_xll.ohTrigger(RecalcTrigger,Trigger1M)),NA())</f>
        <v>7.8508560013063056E-3</v>
      </c>
      <c r="K3041" s="44">
        <f>IFERROR(_xll.qlIndexFixing(Index3M,H3041,TRUE,_xll.ohTrigger(RecalcTrigger,Trigger3M)),NA())</f>
        <v>8.1145291884915129E-3</v>
      </c>
      <c r="L3041" s="44">
        <f>IFERROR(_xll.qlIndexFixing(Index6M,$H3041,TRUE,_xll.ohTrigger(RecalcTrigger,Trigger6M)),NA())</f>
        <v>8.6758555182839727E-3</v>
      </c>
      <c r="M3041" s="183">
        <f>IFERROR(_xll.qlIndexFixing(Index1Y,$H3041,TRUE,_xll.ohTrigger(RecalcTrigger,Trigger1Y)),NA())</f>
        <v>8.6152293112398779E-3</v>
      </c>
      <c r="N3041" s="182">
        <f>IFERROR(_xll.qlIndexFixing(ONIndex1M,I3041,TRUE,_xll.ohTrigger(RecalcTrigger,Trigger1M)),NA())</f>
        <v>7.8355442943589537E-3</v>
      </c>
      <c r="O3041" s="44">
        <f>IFERROR(_xll.qlIndexFixing(ONIndex3M,I3041,TRUE,_xll.ohTrigger(RecalcTrigger,Trigger3M)),NA())</f>
        <v>8.0624752244862208E-3</v>
      </c>
      <c r="P3041" s="44">
        <f>IFERROR(_xll.qlIndexFixing(ONIndex6M,I3041,TRUE,_xll.ohTrigger(RecalcTrigger,Trigger6M)),NA())</f>
        <v>8.5167885088388573E-3</v>
      </c>
      <c r="Q3041" s="183">
        <f>IFERROR(_xll.qlIndexFixing(ONIndex1Y,I3041,TRUE,_xll.ohTrigger(RecalcTrigger,Trigger1Y)),NA())</f>
        <v>8.3930912262619728E-3</v>
      </c>
    </row>
    <row r="3042" spans="2:17" x14ac:dyDescent="0.2">
      <c r="B3042" s="39" t="s">
        <v>42</v>
      </c>
      <c r="D3042" s="42">
        <f>_xll.qlCalendarAdvance(Calendar,$D3041,B3042,"f",FALSE)</f>
        <v>60931</v>
      </c>
      <c r="E3042" s="177">
        <f>_xll.qlInterestRateIndexValueDate(IndexON,D3042)</f>
        <v>60931</v>
      </c>
      <c r="F3042" s="193">
        <f>IFERROR(_xll.qlIndexFixing(IndexON,D3042,TRUE,_xll.ohTrigger(RecalcTrigger,TriggerON)),NA())</f>
        <v>7.9161443138975329E-3</v>
      </c>
      <c r="H3042" s="42">
        <f>_xll.qlCalendarAdvance(Calendar,$H3041,B3042,"f",FALSE)</f>
        <v>60931</v>
      </c>
      <c r="I3042" s="177">
        <f>_xll.qlInterestRateIndexValueDate(Index1M,$H3042)</f>
        <v>60933</v>
      </c>
      <c r="J3042" s="182">
        <f>IFERROR(_xll.qlIndexFixing(Index1M,$H3042,TRUE,_xll.ohTrigger(RecalcTrigger,Trigger1M)),NA())</f>
        <v>7.8585600200492545E-3</v>
      </c>
      <c r="K3042" s="44">
        <f>IFERROR(_xll.qlIndexFixing(Index3M,H3042,TRUE,_xll.ohTrigger(RecalcTrigger,Trigger3M)),NA())</f>
        <v>8.1219032968180855E-3</v>
      </c>
      <c r="L3042" s="44">
        <f>IFERROR(_xll.qlIndexFixing(Index6M,$H3042,TRUE,_xll.ohTrigger(RecalcTrigger,Trigger6M)),NA())</f>
        <v>8.6870289234832858E-3</v>
      </c>
      <c r="M3042" s="183">
        <f>IFERROR(_xll.qlIndexFixing(Index1Y,$H3042,TRUE,_xll.ohTrigger(RecalcTrigger,Trigger1Y)),NA())</f>
        <v>8.6224771224693072E-3</v>
      </c>
      <c r="N3042" s="182">
        <f>IFERROR(_xll.qlIndexFixing(ONIndex1M,I3042,TRUE,_xll.ohTrigger(RecalcTrigger,Trigger1M)),NA())</f>
        <v>7.843257102351231E-3</v>
      </c>
      <c r="O3042" s="44">
        <f>IFERROR(_xll.qlIndexFixing(ONIndex3M,I3042,TRUE,_xll.ohTrigger(RecalcTrigger,Trigger3M)),NA())</f>
        <v>8.0698849280569362E-3</v>
      </c>
      <c r="P3042" s="44">
        <f>IFERROR(_xll.qlIndexFixing(ONIndex6M,I3042,TRUE,_xll.ohTrigger(RecalcTrigger,Trigger6M)),NA())</f>
        <v>8.5285286620884193E-3</v>
      </c>
      <c r="Q3042" s="183">
        <f>IFERROR(_xll.qlIndexFixing(ONIndex1Y,I3042,TRUE,_xll.ohTrigger(RecalcTrigger,Trigger1Y)),NA())</f>
        <v>8.4005121850694309E-3</v>
      </c>
    </row>
    <row r="3043" spans="2:17" x14ac:dyDescent="0.2">
      <c r="B3043" s="39" t="s">
        <v>42</v>
      </c>
      <c r="D3043" s="42">
        <f>_xll.qlCalendarAdvance(Calendar,$D3042,B3043,"f",FALSE)</f>
        <v>60938</v>
      </c>
      <c r="E3043" s="177">
        <f>_xll.qlInterestRateIndexValueDate(IndexON,D3043)</f>
        <v>60938</v>
      </c>
      <c r="F3043" s="193">
        <f>IFERROR(_xll.qlIndexFixing(IndexON,D3043,TRUE,_xll.ohTrigger(RecalcTrigger,TriggerON)),NA())</f>
        <v>7.923923275452438E-3</v>
      </c>
      <c r="H3043" s="42">
        <f>_xll.qlCalendarAdvance(Calendar,$H3042,B3043,"f",FALSE)</f>
        <v>60938</v>
      </c>
      <c r="I3043" s="177">
        <f>_xll.qlInterestRateIndexValueDate(Index1M,$H3043)</f>
        <v>60940</v>
      </c>
      <c r="J3043" s="182">
        <f>IFERROR(_xll.qlIndexFixing(Index1M,$H3043,TRUE,_xll.ohTrigger(RecalcTrigger,Trigger1M)),NA())</f>
        <v>7.8662554951164365E-3</v>
      </c>
      <c r="K3043" s="44">
        <f>IFERROR(_xll.qlIndexFixing(Index3M,H3043,TRUE,_xll.ohTrigger(RecalcTrigger,Trigger3M)),NA())</f>
        <v>8.129268783852282E-3</v>
      </c>
      <c r="L3043" s="44">
        <f>IFERROR(_xll.qlIndexFixing(Index6M,$H3043,TRUE,_xll.ohTrigger(RecalcTrigger,Trigger6M)),NA())</f>
        <v>8.6972698098100772E-3</v>
      </c>
      <c r="M3043" s="183">
        <f>IFERROR(_xll.qlIndexFixing(Index1Y,$H3043,TRUE,_xll.ohTrigger(RecalcTrigger,Trigger1Y)),NA())</f>
        <v>8.6297153645066137E-3</v>
      </c>
      <c r="N3043" s="182">
        <f>IFERROR(_xll.qlIndexFixing(ONIndex1M,I3043,TRUE,_xll.ohTrigger(RecalcTrigger,Trigger1M)),NA())</f>
        <v>7.850961415938329E-3</v>
      </c>
      <c r="O3043" s="44">
        <f>IFERROR(_xll.qlIndexFixing(ONIndex3M,I3043,TRUE,_xll.ohTrigger(RecalcTrigger,Trigger3M)),NA())</f>
        <v>8.0772861883016134E-3</v>
      </c>
      <c r="P3043" s="44">
        <f>IFERROR(_xll.qlIndexFixing(ONIndex6M,I3043,TRUE,_xll.ohTrigger(RecalcTrigger,Trigger6M)),NA())</f>
        <v>8.5402198031037102E-3</v>
      </c>
      <c r="Q3043" s="183">
        <f>IFERROR(_xll.qlIndexFixing(ONIndex1Y,I3043,TRUE,_xll.ohTrigger(RecalcTrigger,Trigger1Y)),NA())</f>
        <v>8.4079243804868753E-3</v>
      </c>
    </row>
    <row r="3044" spans="2:17" x14ac:dyDescent="0.2">
      <c r="B3044" s="39" t="s">
        <v>42</v>
      </c>
      <c r="D3044" s="42">
        <f>_xll.qlCalendarAdvance(Calendar,$D3043,B3044,"f",FALSE)</f>
        <v>60945</v>
      </c>
      <c r="E3044" s="177">
        <f>_xll.qlInterestRateIndexValueDate(IndexON,D3044)</f>
        <v>60945</v>
      </c>
      <c r="F3044" s="193">
        <f>IFERROR(_xll.qlIndexFixing(IndexON,D3044,TRUE,_xll.ohTrigger(RecalcTrigger,TriggerON)),NA())</f>
        <v>7.9316937171025614E-3</v>
      </c>
      <c r="H3044" s="42">
        <f>_xll.qlCalendarAdvance(Calendar,$H3043,B3044,"f",FALSE)</f>
        <v>60945</v>
      </c>
      <c r="I3044" s="177">
        <f>_xll.qlInterestRateIndexValueDate(Index1M,$H3044)</f>
        <v>60947</v>
      </c>
      <c r="J3044" s="182">
        <f>IFERROR(_xll.qlIndexFixing(Index1M,$H3044,TRUE,_xll.ohTrigger(RecalcTrigger,Trigger1M)),NA())</f>
        <v>7.8739423969265143E-3</v>
      </c>
      <c r="K3044" s="44">
        <f>IFERROR(_xll.qlIndexFixing(Index3M,H3044,TRUE,_xll.ohTrigger(RecalcTrigger,Trigger3M)),NA())</f>
        <v>8.1366256201124681E-3</v>
      </c>
      <c r="L3044" s="44">
        <f>IFERROR(_xll.qlIndexFixing(Index6M,$H3044,TRUE,_xll.ohTrigger(RecalcTrigger,Trigger6M)),NA())</f>
        <v>8.7083457229368433E-3</v>
      </c>
      <c r="M3044" s="183">
        <f>IFERROR(_xll.qlIndexFixing(Index1Y,$H3044,TRUE,_xll.ohTrigger(RecalcTrigger,Trigger1Y)),NA())</f>
        <v>8.6369440063900418E-3</v>
      </c>
      <c r="N3044" s="182">
        <f>IFERROR(_xll.qlIndexFixing(ONIndex1M,I3044,TRUE,_xll.ohTrigger(RecalcTrigger,Trigger1M)),NA())</f>
        <v>7.8586572054639703E-3</v>
      </c>
      <c r="O3044" s="44">
        <f>IFERROR(_xll.qlIndexFixing(ONIndex3M,I3044,TRUE,_xll.ohTrigger(RecalcTrigger,Trigger3M)),NA())</f>
        <v>8.0846789760435911E-3</v>
      </c>
      <c r="P3044" s="44">
        <f>IFERROR(_xll.qlIndexFixing(ONIndex6M,I3044,TRUE,_xll.ohTrigger(RecalcTrigger,Trigger6M)),NA())</f>
        <v>8.551861833643315E-3</v>
      </c>
      <c r="Q3044" s="183">
        <f>IFERROR(_xll.qlIndexFixing(ONIndex1Y,I3044,TRUE,_xll.ohTrigger(RecalcTrigger,Trigger1Y)),NA())</f>
        <v>8.4153277818188599E-3</v>
      </c>
    </row>
    <row r="3045" spans="2:17" x14ac:dyDescent="0.2">
      <c r="B3045" s="39" t="s">
        <v>42</v>
      </c>
      <c r="D3045" s="42">
        <f>_xll.qlCalendarAdvance(Calendar,$D3044,B3045,"f",FALSE)</f>
        <v>60952</v>
      </c>
      <c r="E3045" s="177">
        <f>_xll.qlInterestRateIndexValueDate(IndexON,D3045)</f>
        <v>60952</v>
      </c>
      <c r="F3045" s="193">
        <f>IFERROR(_xll.qlIndexFixing(IndexON,D3045,TRUE,_xll.ohTrigger(RecalcTrigger,TriggerON)),NA())</f>
        <v>7.9394556093514979E-3</v>
      </c>
      <c r="H3045" s="42">
        <f>_xll.qlCalendarAdvance(Calendar,$H3044,B3045,"f",FALSE)</f>
        <v>60952</v>
      </c>
      <c r="I3045" s="177">
        <f>_xll.qlInterestRateIndexValueDate(Index1M,$H3045)</f>
        <v>60954</v>
      </c>
      <c r="J3045" s="182">
        <f>IFERROR(_xll.qlIndexFixing(Index1M,$H3045,TRUE,_xll.ohTrigger(RecalcTrigger,Trigger1M)),NA())</f>
        <v>7.8816206958831625E-3</v>
      </c>
      <c r="K3045" s="44">
        <f>IFERROR(_xll.qlIndexFixing(Index3M,H3045,TRUE,_xll.ohTrigger(RecalcTrigger,Trigger3M)),NA())</f>
        <v>8.1439737761204844E-3</v>
      </c>
      <c r="L3045" s="44">
        <f>IFERROR(_xll.qlIndexFixing(Index6M,$H3045,TRUE,_xll.ohTrigger(RecalcTrigger,Trigger6M)),NA())</f>
        <v>8.7193710625920132E-3</v>
      </c>
      <c r="M3045" s="183">
        <f>IFERROR(_xll.qlIndexFixing(Index1Y,$H3045,TRUE,_xll.ohTrigger(RecalcTrigger,Trigger1Y)),NA())</f>
        <v>8.6441630171580578E-3</v>
      </c>
      <c r="N3045" s="182">
        <f>IFERROR(_xll.qlIndexFixing(ONIndex1M,I3045,TRUE,_xll.ohTrigger(RecalcTrigger,Trigger1M)),NA())</f>
        <v>7.8663444414317496E-3</v>
      </c>
      <c r="O3045" s="44">
        <f>IFERROR(_xll.qlIndexFixing(ONIndex3M,I3045,TRUE,_xll.ohTrigger(RecalcTrigger,Trigger3M)),NA())</f>
        <v>8.0920632618664001E-3</v>
      </c>
      <c r="P3045" s="44">
        <f>IFERROR(_xll.qlIndexFixing(ONIndex6M,I3045,TRUE,_xll.ohTrigger(RecalcTrigger,Trigger6M)),NA())</f>
        <v>8.5634546554658186E-3</v>
      </c>
      <c r="Q3045" s="183">
        <f>IFERROR(_xll.qlIndexFixing(ONIndex1Y,I3045,TRUE,_xll.ohTrigger(RecalcTrigger,Trigger1Y)),NA())</f>
        <v>8.4227223590094269E-3</v>
      </c>
    </row>
    <row r="3046" spans="2:17" x14ac:dyDescent="0.2">
      <c r="B3046" s="39" t="s">
        <v>42</v>
      </c>
      <c r="D3046" s="42">
        <f>_xll.qlCalendarAdvance(Calendar,$D3045,B3046,"f",FALSE)</f>
        <v>60959</v>
      </c>
      <c r="E3046" s="177">
        <f>_xll.qlInterestRateIndexValueDate(IndexON,D3046)</f>
        <v>60959</v>
      </c>
      <c r="F3046" s="193">
        <f>IFERROR(_xll.qlIndexFixing(IndexON,D3046,TRUE,_xll.ohTrigger(RecalcTrigger,TriggerON)),NA())</f>
        <v>7.9472089222232256E-3</v>
      </c>
      <c r="H3046" s="42">
        <f>_xll.qlCalendarAdvance(Calendar,$H3045,B3046,"f",FALSE)</f>
        <v>60959</v>
      </c>
      <c r="I3046" s="177">
        <f>_xll.qlInterestRateIndexValueDate(Index1M,$H3046)</f>
        <v>60961</v>
      </c>
      <c r="J3046" s="182">
        <f>IFERROR(_xll.qlIndexFixing(Index1M,$H3046,TRUE,_xll.ohTrigger(RecalcTrigger,Trigger1M)),NA())</f>
        <v>7.8892903624025457E-3</v>
      </c>
      <c r="K3046" s="44">
        <f>IFERROR(_xll.qlIndexFixing(Index3M,H3046,TRUE,_xll.ohTrigger(RecalcTrigger,Trigger3M)),NA())</f>
        <v>8.151313222390353E-3</v>
      </c>
      <c r="L3046" s="44">
        <f>IFERROR(_xll.qlIndexFixing(Index6M,$H3046,TRUE,_xll.ohTrigger(RecalcTrigger,Trigger6M)),NA())</f>
        <v>8.7303457293408694E-3</v>
      </c>
      <c r="M3046" s="183">
        <f>IFERROR(_xll.qlIndexFixing(Index1Y,$H3046,TRUE,_xll.ohTrigger(RecalcTrigger,Trigger1Y)),NA())</f>
        <v>8.6513723658475945E-3</v>
      </c>
      <c r="N3046" s="182">
        <f>IFERROR(_xll.qlIndexFixing(ONIndex1M,I3046,TRUE,_xll.ohTrigger(RecalcTrigger,Trigger1M)),NA())</f>
        <v>7.8740230942653255E-3</v>
      </c>
      <c r="O3046" s="44">
        <f>IFERROR(_xll.qlIndexFixing(ONIndex3M,I3046,TRUE,_xll.ohTrigger(RecalcTrigger,Trigger3M)),NA())</f>
        <v>8.0994390164335073E-3</v>
      </c>
      <c r="P3046" s="44">
        <f>IFERROR(_xll.qlIndexFixing(ONIndex6M,I3046,TRUE,_xll.ohTrigger(RecalcTrigger,Trigger6M)),NA())</f>
        <v>8.5749981706495504E-3</v>
      </c>
      <c r="Q3046" s="183">
        <f>IFERROR(_xll.qlIndexFixing(ONIndex1Y,I3046,TRUE,_xll.ohTrigger(RecalcTrigger,Trigger1Y)),NA())</f>
        <v>8.4301080812831941E-3</v>
      </c>
    </row>
    <row r="3047" spans="2:17" x14ac:dyDescent="0.2">
      <c r="B3047" s="39" t="s">
        <v>42</v>
      </c>
      <c r="D3047" s="42">
        <f>_xll.qlCalendarAdvance(Calendar,$D3046,B3047,"f",FALSE)</f>
        <v>60966</v>
      </c>
      <c r="E3047" s="177">
        <f>_xll.qlInterestRateIndexValueDate(IndexON,D3047)</f>
        <v>60966</v>
      </c>
      <c r="F3047" s="193">
        <f>IFERROR(_xll.qlIndexFixing(IndexON,D3047,TRUE,_xll.ohTrigger(RecalcTrigger,TriggerON)),NA())</f>
        <v>7.9549536263012754E-3</v>
      </c>
      <c r="H3047" s="42">
        <f>_xll.qlCalendarAdvance(Calendar,$H3046,B3047,"f",FALSE)</f>
        <v>60966</v>
      </c>
      <c r="I3047" s="177">
        <f>_xll.qlInterestRateIndexValueDate(Index1M,$H3047)</f>
        <v>60968</v>
      </c>
      <c r="J3047" s="182">
        <f>IFERROR(_xll.qlIndexFixing(Index1M,$H3047,TRUE,_xll.ohTrigger(RecalcTrigger,Trigger1M)),NA())</f>
        <v>7.8969513668983304E-3</v>
      </c>
      <c r="K3047" s="44">
        <f>IFERROR(_xll.qlIndexFixing(Index3M,H3047,TRUE,_xll.ohTrigger(RecalcTrigger,Trigger3M)),NA())</f>
        <v>8.157415218703612E-3</v>
      </c>
      <c r="L3047" s="44">
        <f>IFERROR(_xll.qlIndexFixing(Index6M,$H3047,TRUE,_xll.ohTrigger(RecalcTrigger,Trigger6M)),NA())</f>
        <v>8.7421382220930835E-3</v>
      </c>
      <c r="M3047" s="183">
        <f>IFERROR(_xll.qlIndexFixing(Index1Y,$H3047,TRUE,_xll.ohTrigger(RecalcTrigger,Trigger1Y)),NA())</f>
        <v>8.6585720214951457E-3</v>
      </c>
      <c r="N3047" s="182">
        <f>IFERROR(_xll.qlIndexFixing(ONIndex1M,I3047,TRUE,_xll.ohTrigger(RecalcTrigger,Trigger1M)),NA())</f>
        <v>7.8816931345482288E-3</v>
      </c>
      <c r="O3047" s="44">
        <f>IFERROR(_xll.qlIndexFixing(ONIndex3M,I3047,TRUE,_xll.ohTrigger(RecalcTrigger,Trigger3M)),NA())</f>
        <v>8.1068062102485072E-3</v>
      </c>
      <c r="P3047" s="44">
        <f>IFERROR(_xll.qlIndexFixing(ONIndex6M,I3047,TRUE,_xll.ohTrigger(RecalcTrigger,Trigger6M)),NA())</f>
        <v>8.5864922807932231E-3</v>
      </c>
      <c r="Q3047" s="183">
        <f>IFERROR(_xll.qlIndexFixing(ONIndex1Y,I3047,TRUE,_xll.ohTrigger(RecalcTrigger,Trigger1Y)),NA())</f>
        <v>8.4374849181845235E-3</v>
      </c>
    </row>
    <row r="3048" spans="2:17" x14ac:dyDescent="0.2">
      <c r="B3048" s="39" t="s">
        <v>42</v>
      </c>
      <c r="D3048" s="42">
        <f>_xll.qlCalendarAdvance(Calendar,$D3047,B3048,"f",FALSE)</f>
        <v>60973</v>
      </c>
      <c r="E3048" s="177">
        <f>_xll.qlInterestRateIndexValueDate(IndexON,D3048)</f>
        <v>60973</v>
      </c>
      <c r="F3048" s="193">
        <f>IFERROR(_xll.qlIndexFixing(IndexON,D3048,TRUE,_xll.ohTrigger(RecalcTrigger,TriggerON)),NA())</f>
        <v>7.962689692089242E-3</v>
      </c>
      <c r="H3048" s="42">
        <f>_xll.qlCalendarAdvance(Calendar,$H3047,B3048,"f",FALSE)</f>
        <v>60973</v>
      </c>
      <c r="I3048" s="177">
        <f>_xll.qlInterestRateIndexValueDate(Index1M,$H3048)</f>
        <v>60975</v>
      </c>
      <c r="J3048" s="182">
        <f>IFERROR(_xll.qlIndexFixing(Index1M,$H3048,TRUE,_xll.ohTrigger(RecalcTrigger,Trigger1M)),NA())</f>
        <v>7.9046036797816854E-3</v>
      </c>
      <c r="K3048" s="44">
        <f>IFERROR(_xll.qlIndexFixing(Index3M,H3048,TRUE,_xll.ohTrigger(RecalcTrigger,Trigger3M)),NA())</f>
        <v>8.1647380889684484E-3</v>
      </c>
      <c r="L3048" s="44">
        <f>IFERROR(_xll.qlIndexFixing(Index6M,$H3048,TRUE,_xll.ohTrigger(RecalcTrigger,Trigger6M)),NA())</f>
        <v>8.7530078402357873E-3</v>
      </c>
      <c r="M3048" s="183">
        <f>IFERROR(_xll.qlIndexFixing(Index1Y,$H3048,TRUE,_xll.ohTrigger(RecalcTrigger,Trigger1Y)),NA())</f>
        <v>8.6657619531365481E-3</v>
      </c>
      <c r="N3048" s="182">
        <f>IFERROR(_xll.qlIndexFixing(ONIndex1M,I3048,TRUE,_xll.ohTrigger(RecalcTrigger,Trigger1M)),NA())</f>
        <v>7.889354532544246E-3</v>
      </c>
      <c r="O3048" s="44">
        <f>IFERROR(_xll.qlIndexFixing(ONIndex3M,I3048,TRUE,_xll.ohTrigger(RecalcTrigger,Trigger3M)),NA())</f>
        <v>8.1141648142146749E-3</v>
      </c>
      <c r="P3048" s="44">
        <f>IFERROR(_xll.qlIndexFixing(ONIndex6M,I3048,TRUE,_xll.ohTrigger(RecalcTrigger,Trigger6M)),NA())</f>
        <v>8.597936887815294E-3</v>
      </c>
      <c r="Q3048" s="183">
        <f>IFERROR(_xll.qlIndexFixing(ONIndex1Y,I3048,TRUE,_xll.ohTrigger(RecalcTrigger,Trigger1Y)),NA())</f>
        <v>8.4448528392577771E-3</v>
      </c>
    </row>
    <row r="3049" spans="2:17" x14ac:dyDescent="0.2">
      <c r="B3049" s="39" t="s">
        <v>42</v>
      </c>
      <c r="D3049" s="42">
        <f>_xll.qlCalendarAdvance(Calendar,$D3048,B3049,"f",FALSE)</f>
        <v>60980</v>
      </c>
      <c r="E3049" s="177">
        <f>_xll.qlInterestRateIndexValueDate(IndexON,D3049)</f>
        <v>60980</v>
      </c>
      <c r="F3049" s="193">
        <f>IFERROR(_xll.qlIndexFixing(IndexON,D3049,TRUE,_xll.ohTrigger(RecalcTrigger,TriggerON)),NA())</f>
        <v>7.9704170896910398E-3</v>
      </c>
      <c r="H3049" s="42">
        <f>_xll.qlCalendarAdvance(Calendar,$H3048,B3049,"f",FALSE)</f>
        <v>60980</v>
      </c>
      <c r="I3049" s="177">
        <f>_xll.qlInterestRateIndexValueDate(Index1M,$H3049)</f>
        <v>60982</v>
      </c>
      <c r="J3049" s="182">
        <f>IFERROR(_xll.qlIndexFixing(Index1M,$H3049,TRUE,_xll.ohTrigger(RecalcTrigger,Trigger1M)),NA())</f>
        <v>7.9122472714637793E-3</v>
      </c>
      <c r="K3049" s="44">
        <f>IFERROR(_xll.qlIndexFixing(Index3M,H3049,TRUE,_xll.ohTrigger(RecalcTrigger,Trigger3M)),NA())</f>
        <v>8.1720521653672051E-3</v>
      </c>
      <c r="L3049" s="44">
        <f>IFERROR(_xll.qlIndexFixing(Index6M,$H3049,TRUE,_xll.ohTrigger(RecalcTrigger,Trigger6M)),NA())</f>
        <v>8.7638264791589648E-3</v>
      </c>
      <c r="M3049" s="183">
        <f>IFERROR(_xll.qlIndexFixing(Index1Y,$H3049,TRUE,_xll.ohTrigger(RecalcTrigger,Trigger1Y)),NA())</f>
        <v>8.6729421298080787E-3</v>
      </c>
      <c r="N3049" s="182">
        <f>IFERROR(_xll.qlIndexFixing(ONIndex1M,I3049,TRUE,_xll.ohTrigger(RecalcTrigger,Trigger1M)),NA())</f>
        <v>7.8970072588369078E-3</v>
      </c>
      <c r="O3049" s="44">
        <f>IFERROR(_xll.qlIndexFixing(ONIndex3M,I3049,TRUE,_xll.ohTrigger(RecalcTrigger,Trigger3M)),NA())</f>
        <v>8.1215147987556691E-3</v>
      </c>
      <c r="P3049" s="44">
        <f>IFERROR(_xll.qlIndexFixing(ONIndex6M,I3049,TRUE,_xll.ohTrigger(RecalcTrigger,Trigger6M)),NA())</f>
        <v>8.6093318934743479E-3</v>
      </c>
      <c r="Q3049" s="183">
        <f>IFERROR(_xll.qlIndexFixing(ONIndex1Y,I3049,TRUE,_xll.ohTrigger(RecalcTrigger,Trigger1Y)),NA())</f>
        <v>8.4522118140473168E-3</v>
      </c>
    </row>
    <row r="3050" spans="2:17" x14ac:dyDescent="0.2">
      <c r="B3050" s="39" t="s">
        <v>42</v>
      </c>
      <c r="D3050" s="42">
        <f>_xll.qlCalendarAdvance(Calendar,$D3049,B3050,"f",FALSE)</f>
        <v>60987</v>
      </c>
      <c r="E3050" s="177">
        <f>_xll.qlInterestRateIndexValueDate(IndexON,D3050)</f>
        <v>60987</v>
      </c>
      <c r="F3050" s="193">
        <f>IFERROR(_xll.qlIndexFixing(IndexON,D3050,TRUE,_xll.ohTrigger(RecalcTrigger,TriggerON)),NA())</f>
        <v>7.9781357896901994E-3</v>
      </c>
      <c r="H3050" s="42">
        <f>_xll.qlCalendarAdvance(Calendar,$H3049,B3050,"f",FALSE)</f>
        <v>60987</v>
      </c>
      <c r="I3050" s="177">
        <f>_xll.qlInterestRateIndexValueDate(Index1M,$H3050)</f>
        <v>60989</v>
      </c>
      <c r="J3050" s="182">
        <f>IFERROR(_xll.qlIndexFixing(Index1M,$H3050,TRUE,_xll.ohTrigger(RecalcTrigger,Trigger1M)),NA())</f>
        <v>7.9198821123532825E-3</v>
      </c>
      <c r="K3050" s="44">
        <f>IFERROR(_xll.qlIndexFixing(Index3M,H3050,TRUE,_xll.ohTrigger(RecalcTrigger,Trigger3M)),NA())</f>
        <v>8.1793574184203521E-3</v>
      </c>
      <c r="L3050" s="44">
        <f>IFERROR(_xll.qlIndexFixing(Index6M,$H3050,TRUE,_xll.ohTrigger(RecalcTrigger,Trigger6M)),NA())</f>
        <v>8.7745940394265507E-3</v>
      </c>
      <c r="M3050" s="183">
        <f>IFERROR(_xll.qlIndexFixing(Index1Y,$H3050,TRUE,_xll.ohTrigger(RecalcTrigger,Trigger1Y)),NA())</f>
        <v>8.6801125205438201E-3</v>
      </c>
      <c r="N3050" s="182">
        <f>IFERROR(_xll.qlIndexFixing(ONIndex1M,I3050,TRUE,_xll.ohTrigger(RecalcTrigger,Trigger1M)),NA())</f>
        <v>7.9046512838498728E-3</v>
      </c>
      <c r="O3050" s="44">
        <f>IFERROR(_xll.qlIndexFixing(ONIndex3M,I3050,TRUE,_xll.ohTrigger(RecalcTrigger,Trigger3M)),NA())</f>
        <v>8.1288561344550203E-3</v>
      </c>
      <c r="P3050" s="44">
        <f>IFERROR(_xll.qlIndexFixing(ONIndex6M,I3050,TRUE,_xll.ohTrigger(RecalcTrigger,Trigger6M)),NA())</f>
        <v>8.6206771996888421E-3</v>
      </c>
      <c r="Q3050" s="183">
        <f>IFERROR(_xll.qlIndexFixing(ONIndex1Y,I3050,TRUE,_xll.ohTrigger(RecalcTrigger,Trigger1Y)),NA())</f>
        <v>8.4595618119376326E-3</v>
      </c>
    </row>
    <row r="3051" spans="2:17" x14ac:dyDescent="0.2">
      <c r="B3051" s="39" t="s">
        <v>42</v>
      </c>
      <c r="D3051" s="42">
        <f>_xll.qlCalendarAdvance(Calendar,$D3050,B3051,"f",FALSE)</f>
        <v>60994</v>
      </c>
      <c r="E3051" s="177">
        <f>_xll.qlInterestRateIndexValueDate(IndexON,D3051)</f>
        <v>60994</v>
      </c>
      <c r="F3051" s="193">
        <f>IFERROR(_xll.qlIndexFixing(IndexON,D3051,TRUE,_xll.ohTrigger(RecalcTrigger,TriggerON)),NA())</f>
        <v>7.9858457623505075E-3</v>
      </c>
      <c r="H3051" s="42">
        <f>_xll.qlCalendarAdvance(Calendar,$H3050,B3051,"f",FALSE)</f>
        <v>60994</v>
      </c>
      <c r="I3051" s="177">
        <f>_xll.qlInterestRateIndexValueDate(Index1M,$H3051)</f>
        <v>60996</v>
      </c>
      <c r="J3051" s="182">
        <f>IFERROR(_xll.qlIndexFixing(Index1M,$H3051,TRUE,_xll.ohTrigger(RecalcTrigger,Trigger1M)),NA())</f>
        <v>7.9275081728713559E-3</v>
      </c>
      <c r="K3051" s="44">
        <f>IFERROR(_xll.qlIndexFixing(Index3M,H3051,TRUE,_xll.ohTrigger(RecalcTrigger,Trigger3M)),NA())</f>
        <v>8.1866538186483595E-3</v>
      </c>
      <c r="L3051" s="44">
        <f>IFERROR(_xll.qlIndexFixing(Index6M,$H3051,TRUE,_xll.ohTrigger(RecalcTrigger,Trigger6M)),NA())</f>
        <v>8.7853104216042404E-3</v>
      </c>
      <c r="M3051" s="183">
        <f>IFERROR(_xll.qlIndexFixing(Index1Y,$H3051,TRUE,_xll.ohTrigger(RecalcTrigger,Trigger1Y)),NA())</f>
        <v>8.6872730943776399E-3</v>
      </c>
      <c r="N3051" s="182">
        <f>IFERROR(_xll.qlIndexFixing(ONIndex1M,I3051,TRUE,_xll.ohTrigger(RecalcTrigger,Trigger1M)),NA())</f>
        <v>7.9122865779268636E-3</v>
      </c>
      <c r="O3051" s="44">
        <f>IFERROR(_xll.qlIndexFixing(ONIndex3M,I3051,TRUE,_xll.ohTrigger(RecalcTrigger,Trigger3M)),NA())</f>
        <v>8.1361887918962594E-3</v>
      </c>
      <c r="P3051" s="44">
        <f>IFERROR(_xll.qlIndexFixing(ONIndex6M,I3051,TRUE,_xll.ohTrigger(RecalcTrigger,Trigger6M)),NA())</f>
        <v>8.6319727083772335E-3</v>
      </c>
      <c r="Q3051" s="183">
        <f>IFERROR(_xll.qlIndexFixing(ONIndex1Y,I3051,TRUE,_xll.ohTrigger(RecalcTrigger,Trigger1Y)),NA())</f>
        <v>8.4669028027128945E-3</v>
      </c>
    </row>
    <row r="3052" spans="2:17" x14ac:dyDescent="0.2">
      <c r="B3052" s="39" t="s">
        <v>42</v>
      </c>
      <c r="D3052" s="42">
        <f>_xll.qlCalendarAdvance(Calendar,$D3051,B3052,"f",FALSE)</f>
        <v>61001</v>
      </c>
      <c r="E3052" s="177">
        <f>_xll.qlInterestRateIndexValueDate(IndexON,D3052)</f>
        <v>61001</v>
      </c>
      <c r="F3052" s="193">
        <f>IFERROR(_xll.qlIndexFixing(IndexON,D3052,TRUE,_xll.ohTrigger(RecalcTrigger,TriggerON)),NA())</f>
        <v>7.9935469780156865E-3</v>
      </c>
      <c r="H3052" s="42">
        <f>_xll.qlCalendarAdvance(Calendar,$H3051,B3052,"f",FALSE)</f>
        <v>61001</v>
      </c>
      <c r="I3052" s="177">
        <f>_xll.qlInterestRateIndexValueDate(Index1M,$H3052)</f>
        <v>61003</v>
      </c>
      <c r="J3052" s="182">
        <f>IFERROR(_xll.qlIndexFixing(Index1M,$H3052,TRUE,_xll.ohTrigger(RecalcTrigger,Trigger1M)),NA())</f>
        <v>7.9351254234191759E-3</v>
      </c>
      <c r="K3052" s="44">
        <f>IFERROR(_xll.qlIndexFixing(Index3M,H3052,TRUE,_xll.ohTrigger(RecalcTrigger,Trigger3M)),NA())</f>
        <v>8.1939413365716973E-3</v>
      </c>
      <c r="L3052" s="44">
        <f>IFERROR(_xll.qlIndexFixing(Index6M,$H3052,TRUE,_xll.ohTrigger(RecalcTrigger,Trigger6M)),NA())</f>
        <v>8.7951240305695899E-3</v>
      </c>
      <c r="M3052" s="183">
        <f>IFERROR(_xll.qlIndexFixing(Index1Y,$H3052,TRUE,_xll.ohTrigger(RecalcTrigger,Trigger1Y)),NA())</f>
        <v>8.6944238203434058E-3</v>
      </c>
      <c r="N3052" s="182">
        <f>IFERROR(_xll.qlIndexFixing(ONIndex1M,I3052,TRUE,_xll.ohTrigger(RecalcTrigger,Trigger1M)),NA())</f>
        <v>7.9199131115714749E-3</v>
      </c>
      <c r="O3052" s="44">
        <f>IFERROR(_xll.qlIndexFixing(ONIndex3M,I3052,TRUE,_xll.ohTrigger(RecalcTrigger,Trigger3M)),NA())</f>
        <v>8.1435127419826614E-3</v>
      </c>
      <c r="P3052" s="44">
        <f>IFERROR(_xll.qlIndexFixing(ONIndex6M,I3052,TRUE,_xll.ohTrigger(RecalcTrigger,Trigger6M)),NA())</f>
        <v>8.6432183210582991E-3</v>
      </c>
      <c r="Q3052" s="183">
        <f>IFERROR(_xll.qlIndexFixing(ONIndex1Y,I3052,TRUE,_xll.ohTrigger(RecalcTrigger,Trigger1Y)),NA())</f>
        <v>8.4742347556776565E-3</v>
      </c>
    </row>
    <row r="3053" spans="2:17" x14ac:dyDescent="0.2">
      <c r="B3053" s="39" t="s">
        <v>42</v>
      </c>
      <c r="D3053" s="42">
        <f>_xll.qlCalendarAdvance(Calendar,$D3052,B3053,"f",FALSE)</f>
        <v>61008</v>
      </c>
      <c r="E3053" s="177">
        <f>_xll.qlInterestRateIndexValueDate(IndexON,D3053)</f>
        <v>61008</v>
      </c>
      <c r="F3053" s="193">
        <f>IFERROR(_xll.qlIndexFixing(IndexON,D3053,TRUE,_xll.ohTrigger(RecalcTrigger,TriggerON)),NA())</f>
        <v>8.0012394071093951E-3</v>
      </c>
      <c r="H3053" s="42">
        <f>_xll.qlCalendarAdvance(Calendar,$H3052,B3053,"f",FALSE)</f>
        <v>61008</v>
      </c>
      <c r="I3053" s="177">
        <f>_xll.qlInterestRateIndexValueDate(Index1M,$H3053)</f>
        <v>61010</v>
      </c>
      <c r="J3053" s="182">
        <f>IFERROR(_xll.qlIndexFixing(Index1M,$H3053,TRUE,_xll.ohTrigger(RecalcTrigger,Trigger1M)),NA())</f>
        <v>7.9427338344154053E-3</v>
      </c>
      <c r="K3053" s="44">
        <f>IFERROR(_xll.qlIndexFixing(Index3M,H3053,TRUE,_xll.ohTrigger(RecalcTrigger,Trigger3M)),NA())</f>
        <v>8.2012199427108357E-3</v>
      </c>
      <c r="L3053" s="44">
        <f>IFERROR(_xll.qlIndexFixing(Index6M,$H3053,TRUE,_xll.ohTrigger(RecalcTrigger,Trigger6M)),NA())</f>
        <v>8.8057412028985215E-3</v>
      </c>
      <c r="M3053" s="183">
        <f>IFERROR(_xll.qlIndexFixing(Index1Y,$H3053,TRUE,_xll.ohTrigger(RecalcTrigger,Trigger1Y)),NA())</f>
        <v>8.7015646674745446E-3</v>
      </c>
      <c r="N3053" s="182">
        <f>IFERROR(_xll.qlIndexFixing(ONIndex1M,I3053,TRUE,_xll.ohTrigger(RecalcTrigger,Trigger1M)),NA())</f>
        <v>7.9275308554471735E-3</v>
      </c>
      <c r="O3053" s="44">
        <f>IFERROR(_xll.qlIndexFixing(ONIndex3M,I3053,TRUE,_xll.ohTrigger(RecalcTrigger,Trigger3M)),NA())</f>
        <v>8.1508279551378848E-3</v>
      </c>
      <c r="P3053" s="44">
        <f>IFERROR(_xll.qlIndexFixing(ONIndex6M,I3053,TRUE,_xll.ohTrigger(RecalcTrigger,Trigger6M)),NA())</f>
        <v>8.6544139398103681E-3</v>
      </c>
      <c r="Q3053" s="183">
        <f>IFERROR(_xll.qlIndexFixing(ONIndex1Y,I3053,TRUE,_xll.ohTrigger(RecalcTrigger,Trigger1Y)),NA())</f>
        <v>8.4815576402164083E-3</v>
      </c>
    </row>
    <row r="3054" spans="2:17" x14ac:dyDescent="0.2">
      <c r="B3054" s="39" t="s">
        <v>42</v>
      </c>
      <c r="D3054" s="42">
        <f>_xll.qlCalendarAdvance(Calendar,$D3053,B3054,"f",FALSE)</f>
        <v>61015</v>
      </c>
      <c r="E3054" s="177">
        <f>_xll.qlInterestRateIndexValueDate(IndexON,D3054)</f>
        <v>61015</v>
      </c>
      <c r="F3054" s="193">
        <f>IFERROR(_xll.qlIndexFixing(IndexON,D3054,TRUE,_xll.ohTrigger(RecalcTrigger,TriggerON)),NA())</f>
        <v>8.0089230200552919E-3</v>
      </c>
      <c r="H3054" s="42">
        <f>_xll.qlCalendarAdvance(Calendar,$H3053,B3054,"f",FALSE)</f>
        <v>61015</v>
      </c>
      <c r="I3054" s="177">
        <f>_xll.qlInterestRateIndexValueDate(Index1M,$H3054)</f>
        <v>61017</v>
      </c>
      <c r="J3054" s="182">
        <f>IFERROR(_xll.qlIndexFixing(Index1M,$H3054,TRUE,_xll.ohTrigger(RecalcTrigger,Trigger1M)),NA())</f>
        <v>7.9503333762687145E-3</v>
      </c>
      <c r="K3054" s="44">
        <f>IFERROR(_xll.qlIndexFixing(Index3M,H3054,TRUE,_xll.ohTrigger(RecalcTrigger,Trigger3M)),NA())</f>
        <v>8.2084896075853564E-3</v>
      </c>
      <c r="L3054" s="44">
        <f>IFERROR(_xll.qlIndexFixing(Index6M,$H3054,TRUE,_xll.ohTrigger(RecalcTrigger,Trigger6M)),NA())</f>
        <v>8.816306906893329E-3</v>
      </c>
      <c r="M3054" s="183">
        <f>IFERROR(_xll.qlIndexFixing(Index1Y,$H3054,TRUE,_xll.ohTrigger(RecalcTrigger,Trigger1Y)),NA())</f>
        <v>8.70869560480317E-3</v>
      </c>
      <c r="N3054" s="182">
        <f>IFERROR(_xll.qlIndexFixing(ONIndex1M,I3054,TRUE,_xll.ohTrigger(RecalcTrigger,Trigger1M)),NA())</f>
        <v>7.9351397795779377E-3</v>
      </c>
      <c r="O3054" s="44">
        <f>IFERROR(_xll.qlIndexFixing(ONIndex3M,I3054,TRUE,_xll.ohTrigger(RecalcTrigger,Trigger3M)),NA())</f>
        <v>8.1581344020253965E-3</v>
      </c>
      <c r="P3054" s="44">
        <f>IFERROR(_xll.qlIndexFixing(ONIndex6M,I3054,TRUE,_xll.ohTrigger(RecalcTrigger,Trigger6M)),NA())</f>
        <v>8.6655594664719615E-3</v>
      </c>
      <c r="Q3054" s="183">
        <f>IFERROR(_xll.qlIndexFixing(ONIndex1Y,I3054,TRUE,_xll.ohTrigger(RecalcTrigger,Trigger1Y)),NA())</f>
        <v>8.4888714261133202E-3</v>
      </c>
    </row>
    <row r="3055" spans="2:17" x14ac:dyDescent="0.2">
      <c r="B3055" s="39" t="s">
        <v>42</v>
      </c>
      <c r="D3055" s="42">
        <f>_xll.qlCalendarAdvance(Calendar,$D3054,B3055,"f",FALSE)</f>
        <v>61022</v>
      </c>
      <c r="E3055" s="177">
        <f>_xll.qlInterestRateIndexValueDate(IndexON,D3055)</f>
        <v>61022</v>
      </c>
      <c r="F3055" s="193">
        <f>IFERROR(_xll.qlIndexFixing(IndexON,D3055,TRUE,_xll.ohTrigger(RecalcTrigger,TriggerON)),NA())</f>
        <v>8.0165977871970995E-3</v>
      </c>
      <c r="H3055" s="42">
        <f>_xll.qlCalendarAdvance(Calendar,$H3054,B3055,"f",FALSE)</f>
        <v>61022</v>
      </c>
      <c r="I3055" s="177">
        <f>_xll.qlInterestRateIndexValueDate(Index1M,$H3055)</f>
        <v>61024</v>
      </c>
      <c r="J3055" s="182">
        <f>IFERROR(_xll.qlIndexFixing(Index1M,$H3055,TRUE,_xll.ohTrigger(RecalcTrigger,Trigger1M)),NA())</f>
        <v>7.9579240193902723E-3</v>
      </c>
      <c r="K3055" s="44">
        <f>IFERROR(_xll.qlIndexFixing(Index3M,H3055,TRUE,_xll.ohTrigger(RecalcTrigger,Trigger3M)),NA())</f>
        <v>8.2157503017166178E-3</v>
      </c>
      <c r="L3055" s="44">
        <f>IFERROR(_xll.qlIndexFixing(Index6M,$H3055,TRUE,_xll.ohTrigger(RecalcTrigger,Trigger6M)),NA())</f>
        <v>8.8268210431334294E-3</v>
      </c>
      <c r="M3055" s="183">
        <f>IFERROR(_xll.qlIndexFixing(Index1Y,$H3055,TRUE,_xll.ohTrigger(RecalcTrigger,Trigger1Y)),NA())</f>
        <v>8.7158166013611774E-3</v>
      </c>
      <c r="N3055" s="182">
        <f>IFERROR(_xll.qlIndexFixing(ONIndex1M,I3055,TRUE,_xll.ohTrigger(RecalcTrigger,Trigger1M)),NA())</f>
        <v>7.9427398547871064E-3</v>
      </c>
      <c r="O3055" s="44">
        <f>IFERROR(_xll.qlIndexFixing(ONIndex3M,I3055,TRUE,_xll.ohTrigger(RecalcTrigger,Trigger3M)),NA())</f>
        <v>8.1654320532287272E-3</v>
      </c>
      <c r="P3055" s="44">
        <f>IFERROR(_xll.qlIndexFixing(ONIndex6M,I3055,TRUE,_xll.ohTrigger(RecalcTrigger,Trigger6M)),NA())</f>
        <v>8.6766548027217283E-3</v>
      </c>
      <c r="Q3055" s="183">
        <f>IFERROR(_xll.qlIndexFixing(ONIndex1Y,I3055,TRUE,_xll.ohTrigger(RecalcTrigger,Trigger1Y)),NA())</f>
        <v>8.4961760828328181E-3</v>
      </c>
    </row>
    <row r="3056" spans="2:17" x14ac:dyDescent="0.2">
      <c r="B3056" s="39" t="s">
        <v>42</v>
      </c>
      <c r="D3056" s="42">
        <f>_xll.qlCalendarAdvance(Calendar,$D3055,B3056,"f",FALSE)</f>
        <v>61029</v>
      </c>
      <c r="E3056" s="177">
        <f>_xll.qlInterestRateIndexValueDate(IndexON,D3056)</f>
        <v>61029</v>
      </c>
      <c r="F3056" s="193">
        <f>IFERROR(_xll.qlIndexFixing(IndexON,D3056,TRUE,_xll.ohTrigger(RecalcTrigger,TriggerON)),NA())</f>
        <v>8.0242636787986044E-3</v>
      </c>
      <c r="H3056" s="42">
        <f>_xll.qlCalendarAdvance(Calendar,$H3055,B3056,"f",FALSE)</f>
        <v>61029</v>
      </c>
      <c r="I3056" s="177">
        <f>_xll.qlInterestRateIndexValueDate(Index1M,$H3056)</f>
        <v>61031</v>
      </c>
      <c r="J3056" s="182">
        <f>IFERROR(_xll.qlIndexFixing(Index1M,$H3056,TRUE,_xll.ohTrigger(RecalcTrigger,Trigger1M)),NA())</f>
        <v>7.9629900591290537E-3</v>
      </c>
      <c r="K3056" s="44">
        <f>IFERROR(_xll.qlIndexFixing(Index3M,H3056,TRUE,_xll.ohTrigger(RecalcTrigger,Trigger3M)),NA())</f>
        <v>8.2223918559099687E-3</v>
      </c>
      <c r="L3056" s="44">
        <f>IFERROR(_xll.qlIndexFixing(Index6M,$H3056,TRUE,_xll.ohTrigger(RecalcTrigger,Trigger6M)),NA())</f>
        <v>8.8372835122008907E-3</v>
      </c>
      <c r="M3056" s="183">
        <f>IFERROR(_xll.qlIndexFixing(Index1Y,$H3056,TRUE,_xll.ohTrigger(RecalcTrigger,Trigger1Y)),NA())</f>
        <v>8.7229276261800246E-3</v>
      </c>
      <c r="N3056" s="182">
        <f>IFERROR(_xll.qlIndexFixing(ONIndex1M,I3056,TRUE,_xll.ohTrigger(RecalcTrigger,Trigger1M)),NA())</f>
        <v>7.9503310514983383E-3</v>
      </c>
      <c r="O3056" s="44">
        <f>IFERROR(_xll.qlIndexFixing(ONIndex3M,I3056,TRUE,_xll.ohTrigger(RecalcTrigger,Trigger3M)),NA())</f>
        <v>8.1727208794912798E-3</v>
      </c>
      <c r="P3056" s="44">
        <f>IFERROR(_xll.qlIndexFixing(ONIndex6M,I3056,TRUE,_xll.ohTrigger(RecalcTrigger,Trigger6M)),NA())</f>
        <v>8.6876998503981895E-3</v>
      </c>
      <c r="Q3056" s="183">
        <f>IFERROR(_xll.qlIndexFixing(ONIndex1Y,I3056,TRUE,_xll.ohTrigger(RecalcTrigger,Trigger1Y)),NA())</f>
        <v>8.5034715799192639E-3</v>
      </c>
    </row>
    <row r="3057" spans="2:17" x14ac:dyDescent="0.2">
      <c r="B3057" s="39" t="s">
        <v>42</v>
      </c>
      <c r="D3057" s="42">
        <f>_xll.qlCalendarAdvance(Calendar,$D3056,B3057,"f",FALSE)</f>
        <v>61036</v>
      </c>
      <c r="E3057" s="177">
        <f>_xll.qlInterestRateIndexValueDate(IndexON,D3057)</f>
        <v>61036</v>
      </c>
      <c r="F3057" s="193">
        <f>IFERROR(_xll.qlIndexFixing(IndexON,D3057,TRUE,_xll.ohTrigger(RecalcTrigger,TriggerON)),NA())</f>
        <v>8.0319206653634012E-3</v>
      </c>
      <c r="H3057" s="42">
        <f>_xll.qlCalendarAdvance(Calendar,$H3056,B3057,"f",FALSE)</f>
        <v>61036</v>
      </c>
      <c r="I3057" s="177">
        <f>_xll.qlInterestRateIndexValueDate(Index1M,$H3057)</f>
        <v>61038</v>
      </c>
      <c r="J3057" s="182">
        <f>IFERROR(_xll.qlIndexFixing(Index1M,$H3057,TRUE,_xll.ohTrigger(RecalcTrigger,Trigger1M)),NA())</f>
        <v>7.9705647141551216E-3</v>
      </c>
      <c r="K3057" s="44">
        <f>IFERROR(_xll.qlIndexFixing(Index3M,H3057,TRUE,_xll.ohTrigger(RecalcTrigger,Trigger3M)),NA())</f>
        <v>8.2296350052091863E-3</v>
      </c>
      <c r="L3057" s="44">
        <f>IFERROR(_xll.qlIndexFixing(Index6M,$H3057,TRUE,_xll.ohTrigger(RecalcTrigger,Trigger6M)),NA())</f>
        <v>8.8476942146786617E-3</v>
      </c>
      <c r="M3057" s="183">
        <f>IFERROR(_xll.qlIndexFixing(Index1Y,$H3057,TRUE,_xll.ohTrigger(RecalcTrigger,Trigger1Y)),NA())</f>
        <v>8.7300286482896363E-3</v>
      </c>
      <c r="N3057" s="182">
        <f>IFERROR(_xll.qlIndexFixing(ONIndex1M,I3057,TRUE,_xll.ohTrigger(RecalcTrigger,Trigger1M)),NA())</f>
        <v>7.9579133398954838E-3</v>
      </c>
      <c r="O3057" s="44">
        <f>IFERROR(_xll.qlIndexFixing(ONIndex3M,I3057,TRUE,_xll.ohTrigger(RecalcTrigger,Trigger3M)),NA())</f>
        <v>8.1800008513965849E-3</v>
      </c>
      <c r="P3057" s="44">
        <f>IFERROR(_xll.qlIndexFixing(ONIndex6M,I3057,TRUE,_xll.ohTrigger(RecalcTrigger,Trigger6M)),NA())</f>
        <v>8.6986945113398662E-3</v>
      </c>
      <c r="Q3057" s="183">
        <f>IFERROR(_xll.qlIndexFixing(ONIndex1Y,I3057,TRUE,_xll.ohTrigger(RecalcTrigger,Trigger1Y)),NA())</f>
        <v>8.5107578865972755E-3</v>
      </c>
    </row>
    <row r="3058" spans="2:17" x14ac:dyDescent="0.2">
      <c r="B3058" s="39" t="s">
        <v>42</v>
      </c>
      <c r="D3058" s="42">
        <f>_xll.qlCalendarAdvance(Calendar,$D3057,B3058,"f",FALSE)</f>
        <v>61043</v>
      </c>
      <c r="E3058" s="177">
        <f>_xll.qlInterestRateIndexValueDate(IndexON,D3058)</f>
        <v>61043</v>
      </c>
      <c r="F3058" s="193">
        <f>IFERROR(_xll.qlIndexFixing(IndexON,D3058,TRUE,_xll.ohTrigger(RecalcTrigger,TriggerON)),NA())</f>
        <v>8.0395687171552765E-3</v>
      </c>
      <c r="H3058" s="42">
        <f>_xll.qlCalendarAdvance(Calendar,$H3057,B3058,"f",FALSE)</f>
        <v>61043</v>
      </c>
      <c r="I3058" s="177">
        <f>_xll.qlInterestRateIndexValueDate(Index1M,$H3058)</f>
        <v>61045</v>
      </c>
      <c r="J3058" s="182">
        <f>IFERROR(_xll.qlIndexFixing(Index1M,$H3058,TRUE,_xll.ohTrigger(RecalcTrigger,Trigger1M)),NA())</f>
        <v>7.978130390294982E-3</v>
      </c>
      <c r="K3058" s="44">
        <f>IFERROR(_xll.qlIndexFixing(Index3M,H3058,TRUE,_xll.ohTrigger(RecalcTrigger,Trigger3M)),NA())</f>
        <v>8.2368690974907958E-3</v>
      </c>
      <c r="L3058" s="44">
        <f>IFERROR(_xll.qlIndexFixing(Index6M,$H3058,TRUE,_xll.ohTrigger(RecalcTrigger,Trigger6M)),NA())</f>
        <v>8.8580530511541133E-3</v>
      </c>
      <c r="M3058" s="183">
        <f>IFERROR(_xll.qlIndexFixing(Index1Y,$H3058,TRUE,_xll.ohTrigger(RecalcTrigger,Trigger1Y)),NA())</f>
        <v>8.7371196367205927E-3</v>
      </c>
      <c r="N3058" s="182">
        <f>IFERROR(_xll.qlIndexFixing(ONIndex1M,I3058,TRUE,_xll.ohTrigger(RecalcTrigger,Trigger1M)),NA())</f>
        <v>7.9654866906420096E-3</v>
      </c>
      <c r="O3058" s="44">
        <f>IFERROR(_xll.qlIndexFixing(ONIndex3M,I3058,TRUE,_xll.ohTrigger(RecalcTrigger,Trigger3M)),NA())</f>
        <v>8.1872719395281734E-3</v>
      </c>
      <c r="P3058" s="44">
        <f>IFERROR(_xll.qlIndexFixing(ONIndex6M,I3058,TRUE,_xll.ohTrigger(RecalcTrigger,Trigger6M)),NA())</f>
        <v>8.7096386874652154E-3</v>
      </c>
      <c r="Q3058" s="183">
        <f>IFERROR(_xll.qlIndexFixing(ONIndex1Y,I3058,TRUE,_xll.ohTrigger(RecalcTrigger,Trigger1Y)),NA())</f>
        <v>8.518034972730959E-3</v>
      </c>
    </row>
    <row r="3059" spans="2:17" x14ac:dyDescent="0.2">
      <c r="B3059" s="39" t="s">
        <v>42</v>
      </c>
      <c r="D3059" s="42">
        <f>_xll.qlCalendarAdvance(Calendar,$D3058,B3059,"f",FALSE)</f>
        <v>61050</v>
      </c>
      <c r="E3059" s="177">
        <f>_xll.qlInterestRateIndexValueDate(IndexON,D3059)</f>
        <v>61050</v>
      </c>
      <c r="F3059" s="193">
        <f>IFERROR(_xll.qlIndexFixing(IndexON,D3059,TRUE,_xll.ohTrigger(RecalcTrigger,TriggerON)),NA())</f>
        <v>8.0472078047577611E-3</v>
      </c>
      <c r="H3059" s="42">
        <f>_xll.qlCalendarAdvance(Calendar,$H3058,B3059,"f",FALSE)</f>
        <v>61050</v>
      </c>
      <c r="I3059" s="177">
        <f>_xll.qlInterestRateIndexValueDate(Index1M,$H3059)</f>
        <v>61052</v>
      </c>
      <c r="J3059" s="182">
        <f>IFERROR(_xll.qlIndexFixing(Index1M,$H3059,TRUE,_xll.ohTrigger(RecalcTrigger,Trigger1M)),NA())</f>
        <v>7.9856870579694417E-3</v>
      </c>
      <c r="K3059" s="44">
        <f>IFERROR(_xll.qlIndexFixing(Index3M,H3059,TRUE,_xll.ohTrigger(RecalcTrigger,Trigger3M)),NA())</f>
        <v>8.2440941032736609E-3</v>
      </c>
      <c r="L3059" s="44">
        <f>IFERROR(_xll.qlIndexFixing(Index6M,$H3059,TRUE,_xll.ohTrigger(RecalcTrigger,Trigger6M)),NA())</f>
        <v>8.8683599222132824E-3</v>
      </c>
      <c r="M3059" s="183">
        <f>IFERROR(_xll.qlIndexFixing(Index1Y,$H3059,TRUE,_xll.ohTrigger(RecalcTrigger,Trigger1Y)),NA())</f>
        <v>8.7442005605028184E-3</v>
      </c>
      <c r="N3059" s="182">
        <f>IFERROR(_xll.qlIndexFixing(ONIndex1M,I3059,TRUE,_xll.ohTrigger(RecalcTrigger,Trigger1M)),NA())</f>
        <v>7.9730510740816385E-3</v>
      </c>
      <c r="O3059" s="44">
        <f>IFERROR(_xll.qlIndexFixing(ONIndex3M,I3059,TRUE,_xll.ohTrigger(RecalcTrigger,Trigger3M)),NA())</f>
        <v>8.1945341145495121E-3</v>
      </c>
      <c r="P3059" s="44">
        <f>IFERROR(_xll.qlIndexFixing(ONIndex6M,I3059,TRUE,_xll.ohTrigger(RecalcTrigger,Trigger6M)),NA())</f>
        <v>8.7205322804528862E-3</v>
      </c>
      <c r="Q3059" s="183">
        <f>IFERROR(_xll.qlIndexFixing(ONIndex1Y,I3059,TRUE,_xll.ohTrigger(RecalcTrigger,Trigger1Y)),NA())</f>
        <v>8.5253028076248683E-3</v>
      </c>
    </row>
    <row r="3060" spans="2:17" x14ac:dyDescent="0.2">
      <c r="B3060" s="39" t="s">
        <v>42</v>
      </c>
      <c r="D3060" s="42">
        <f>_xll.qlCalendarAdvance(Calendar,$D3059,B3060,"f",FALSE)</f>
        <v>61057</v>
      </c>
      <c r="E3060" s="177">
        <f>_xll.qlInterestRateIndexValueDate(IndexON,D3060)</f>
        <v>61057</v>
      </c>
      <c r="F3060" s="193">
        <f>IFERROR(_xll.qlIndexFixing(IndexON,D3060,TRUE,_xll.ohTrigger(RecalcTrigger,TriggerON)),NA())</f>
        <v>8.0548378981948332E-3</v>
      </c>
      <c r="H3060" s="42">
        <f>_xll.qlCalendarAdvance(Calendar,$H3059,B3060,"f",FALSE)</f>
        <v>61057</v>
      </c>
      <c r="I3060" s="177">
        <f>_xll.qlInterestRateIndexValueDate(Index1M,$H3060)</f>
        <v>61059</v>
      </c>
      <c r="J3060" s="182">
        <f>IFERROR(_xll.qlIndexFixing(Index1M,$H3060,TRUE,_xll.ohTrigger(RecalcTrigger,Trigger1M)),NA())</f>
        <v>7.9963696342916727E-3</v>
      </c>
      <c r="K3060" s="44">
        <f>IFERROR(_xll.qlIndexFixing(Index3M,H3060,TRUE,_xll.ohTrigger(RecalcTrigger,Trigger3M)),NA())</f>
        <v>8.2531344381969983E-3</v>
      </c>
      <c r="L3060" s="44">
        <f>IFERROR(_xll.qlIndexFixing(Index6M,$H3060,TRUE,_xll.ohTrigger(RecalcTrigger,Trigger6M)),NA())</f>
        <v>8.8827300680121585E-3</v>
      </c>
      <c r="M3060" s="183">
        <f>IFERROR(_xll.qlIndexFixing(Index1Y,$H3060,TRUE,_xll.ohTrigger(RecalcTrigger,Trigger1Y)),NA())</f>
        <v>8.7530844875918432E-3</v>
      </c>
      <c r="N3060" s="182">
        <f>IFERROR(_xll.qlIndexFixing(ONIndex1M,I3060,TRUE,_xll.ohTrigger(RecalcTrigger,Trigger1M)),NA())</f>
        <v>7.980606460797901E-3</v>
      </c>
      <c r="O3060" s="44">
        <f>IFERROR(_xll.qlIndexFixing(ONIndex3M,I3060,TRUE,_xll.ohTrigger(RecalcTrigger,Trigger3M)),NA())</f>
        <v>8.2017873470441316E-3</v>
      </c>
      <c r="P3060" s="44">
        <f>IFERROR(_xll.qlIndexFixing(ONIndex6M,I3060,TRUE,_xll.ohTrigger(RecalcTrigger,Trigger6M)),NA())</f>
        <v>8.7313751923012717E-3</v>
      </c>
      <c r="Q3060" s="183">
        <f>IFERROR(_xll.qlIndexFixing(ONIndex1Y,I3060,TRUE,_xll.ohTrigger(RecalcTrigger,Trigger1Y)),NA())</f>
        <v>8.5325613609033013E-3</v>
      </c>
    </row>
    <row r="3061" spans="2:17" x14ac:dyDescent="0.2">
      <c r="B3061" s="39" t="s">
        <v>42</v>
      </c>
      <c r="D3061" s="42">
        <f>_xll.qlCalendarAdvance(Calendar,$D3060,B3061,"f",FALSE)</f>
        <v>61064</v>
      </c>
      <c r="E3061" s="177">
        <f>_xll.qlInterestRateIndexValueDate(IndexON,D3061)</f>
        <v>61064</v>
      </c>
      <c r="F3061" s="193">
        <f>IFERROR(_xll.qlIndexFixing(IndexON,D3061,TRUE,_xll.ohTrigger(RecalcTrigger,TriggerON)),NA())</f>
        <v>8.0624589681299597E-3</v>
      </c>
      <c r="H3061" s="42">
        <f>_xll.qlCalendarAdvance(Calendar,$H3060,B3061,"f",FALSE)</f>
        <v>61064</v>
      </c>
      <c r="I3061" s="177">
        <f>_xll.qlInterestRateIndexValueDate(Index1M,$H3061)</f>
        <v>61066</v>
      </c>
      <c r="J3061" s="182">
        <f>IFERROR(_xll.qlIndexFixing(Index1M,$H3061,TRUE,_xll.ohTrigger(RecalcTrigger,Trigger1M)),NA())</f>
        <v>8.0032793478282405E-3</v>
      </c>
      <c r="K3061" s="44">
        <f>IFERROR(_xll.qlIndexFixing(Index3M,H3061,TRUE,_xll.ohTrigger(RecalcTrigger,Trigger3M)),NA())</f>
        <v>8.2603397006011103E-3</v>
      </c>
      <c r="L3061" s="44">
        <f>IFERROR(_xll.qlIndexFixing(Index6M,$H3061,TRUE,_xll.ohTrigger(RecalcTrigger,Trigger6M)),NA())</f>
        <v>8.8929151558704237E-3</v>
      </c>
      <c r="M3061" s="183">
        <f>IFERROR(_xll.qlIndexFixing(Index1Y,$H3061,TRUE,_xll.ohTrigger(RecalcTrigger,Trigger1Y)),NA())</f>
        <v>8.7601434702997711E-3</v>
      </c>
      <c r="N3061" s="182">
        <f>IFERROR(_xll.qlIndexFixing(ONIndex1M,I3061,TRUE,_xll.ohTrigger(RecalcTrigger,Trigger1M)),NA())</f>
        <v>7.9881528210545838E-3</v>
      </c>
      <c r="O3061" s="44">
        <f>IFERROR(_xll.qlIndexFixing(ONIndex3M,I3061,TRUE,_xll.ohTrigger(RecalcTrigger,Trigger3M)),NA())</f>
        <v>8.2090316076754988E-3</v>
      </c>
      <c r="P3061" s="44">
        <f>IFERROR(_xll.qlIndexFixing(ONIndex6M,I3061,TRUE,_xll.ohTrigger(RecalcTrigger,Trigger6M)),NA())</f>
        <v>8.7421673248488929E-3</v>
      </c>
      <c r="Q3061" s="183">
        <f>IFERROR(_xll.qlIndexFixing(ONIndex1Y,I3061,TRUE,_xll.ohTrigger(RecalcTrigger,Trigger1Y)),NA())</f>
        <v>8.5398106020306841E-3</v>
      </c>
    </row>
    <row r="3062" spans="2:17" x14ac:dyDescent="0.2">
      <c r="B3062" s="39" t="s">
        <v>42</v>
      </c>
      <c r="D3062" s="42">
        <f>_xll.qlCalendarAdvance(Calendar,$D3061,B3062,"f",FALSE)</f>
        <v>61071</v>
      </c>
      <c r="E3062" s="177">
        <f>_xll.qlInterestRateIndexValueDate(IndexON,D3062)</f>
        <v>61071</v>
      </c>
      <c r="F3062" s="193">
        <f>IFERROR(_xll.qlIndexFixing(IndexON,D3062,TRUE,_xll.ohTrigger(RecalcTrigger,TriggerON)),NA())</f>
        <v>8.070070984826927E-3</v>
      </c>
      <c r="H3062" s="42">
        <f>_xll.qlCalendarAdvance(Calendar,$H3061,B3062,"f",FALSE)</f>
        <v>61071</v>
      </c>
      <c r="I3062" s="177">
        <f>_xll.qlInterestRateIndexValueDate(Index1M,$H3062)</f>
        <v>61073</v>
      </c>
      <c r="J3062" s="182">
        <f>IFERROR(_xll.qlIndexFixing(Index1M,$H3062,TRUE,_xll.ohTrigger(RecalcTrigger,Trigger1M)),NA())</f>
        <v>8.0108068713577452E-3</v>
      </c>
      <c r="K3062" s="44">
        <f>IFERROR(_xll.qlIndexFixing(Index3M,H3062,TRUE,_xll.ohTrigger(RecalcTrigger,Trigger3M)),NA())</f>
        <v>8.2675357815504939E-3</v>
      </c>
      <c r="L3062" s="44">
        <f>IFERROR(_xll.qlIndexFixing(Index6M,$H3062,TRUE,_xll.ohTrigger(RecalcTrigger,Trigger6M)),NA())</f>
        <v>8.9030479395672598E-3</v>
      </c>
      <c r="M3062" s="183">
        <f>IFERROR(_xll.qlIndexFixing(Index1Y,$H3062,TRUE,_xll.ohTrigger(RecalcTrigger,Trigger1Y)),NA())</f>
        <v>8.7671922884776134E-3</v>
      </c>
      <c r="N3062" s="182">
        <f>IFERROR(_xll.qlIndexFixing(ONIndex1M,I3062,TRUE,_xll.ohTrigger(RecalcTrigger,Trigger1M)),NA())</f>
        <v>7.9956901255151536E-3</v>
      </c>
      <c r="O3062" s="44">
        <f>IFERROR(_xll.qlIndexFixing(ONIndex3M,I3062,TRUE,_xll.ohTrigger(RecalcTrigger,Trigger3M)),NA())</f>
        <v>8.2162668670271444E-3</v>
      </c>
      <c r="P3062" s="44">
        <f>IFERROR(_xll.qlIndexFixing(ONIndex6M,I3062,TRUE,_xll.ohTrigger(RecalcTrigger,Trigger6M)),NA())</f>
        <v>8.7529085796944628E-3</v>
      </c>
      <c r="Q3062" s="183">
        <f>IFERROR(_xll.qlIndexFixing(ONIndex1Y,I3062,TRUE,_xll.ohTrigger(RecalcTrigger,Trigger1Y)),NA())</f>
        <v>8.5470505004714425E-3</v>
      </c>
    </row>
    <row r="3063" spans="2:17" x14ac:dyDescent="0.2">
      <c r="B3063" s="39" t="s">
        <v>42</v>
      </c>
      <c r="D3063" s="42">
        <f>_xll.qlCalendarAdvance(Calendar,$D3062,B3063,"f",FALSE)</f>
        <v>61078</v>
      </c>
      <c r="E3063" s="177">
        <f>_xll.qlInterestRateIndexValueDate(IndexON,D3063)</f>
        <v>61078</v>
      </c>
      <c r="F3063" s="193">
        <f>IFERROR(_xll.qlIndexFixing(IndexON,D3063,TRUE,_xll.ohTrigger(RecalcTrigger,TriggerON)),NA())</f>
        <v>8.0776739187093938E-3</v>
      </c>
      <c r="H3063" s="42">
        <f>_xll.qlCalendarAdvance(Calendar,$H3062,B3063,"f",FALSE)</f>
        <v>61078</v>
      </c>
      <c r="I3063" s="177">
        <f>_xll.qlInterestRateIndexValueDate(Index1M,$H3063)</f>
        <v>61080</v>
      </c>
      <c r="J3063" s="182">
        <f>IFERROR(_xll.qlIndexFixing(Index1M,$H3063,TRUE,_xll.ohTrigger(RecalcTrigger,Trigger1M)),NA())</f>
        <v>8.0183252594498433E-3</v>
      </c>
      <c r="K3063" s="44">
        <f>IFERROR(_xll.qlIndexFixing(Index3M,H3063,TRUE,_xll.ohTrigger(RecalcTrigger,Trigger3M)),NA())</f>
        <v>8.2747226515617785E-3</v>
      </c>
      <c r="L3063" s="44">
        <f>IFERROR(_xll.qlIndexFixing(Index6M,$H3063,TRUE,_xll.ohTrigger(RecalcTrigger,Trigger6M)),NA())</f>
        <v>8.9131283196673631E-3</v>
      </c>
      <c r="M3063" s="183">
        <f>IFERROR(_xll.qlIndexFixing(Index1Y,$H3063,TRUE,_xll.ohTrigger(RecalcTrigger,Trigger1Y)),NA())</f>
        <v>8.7742309111494936E-3</v>
      </c>
      <c r="N3063" s="182">
        <f>IFERROR(_xll.qlIndexFixing(ONIndex1M,I3063,TRUE,_xll.ohTrigger(RecalcTrigger,Trigger1M)),NA())</f>
        <v>8.0032183444433969E-3</v>
      </c>
      <c r="O3063" s="44">
        <f>IFERROR(_xll.qlIndexFixing(ONIndex3M,I3063,TRUE,_xll.ohTrigger(RecalcTrigger,Trigger3M)),NA())</f>
        <v>8.2234930956825991E-3</v>
      </c>
      <c r="P3063" s="44">
        <f>IFERROR(_xll.qlIndexFixing(ONIndex6M,I3063,TRUE,_xll.ohTrigger(RecalcTrigger,Trigger6M)),NA())</f>
        <v>8.7635988587564384E-3</v>
      </c>
      <c r="Q3063" s="183">
        <f>IFERROR(_xll.qlIndexFixing(ONIndex1Y,I3063,TRUE,_xll.ohTrigger(RecalcTrigger,Trigger1Y)),NA())</f>
        <v>8.5542810258498747E-3</v>
      </c>
    </row>
    <row r="3064" spans="2:17" x14ac:dyDescent="0.2">
      <c r="B3064" s="39" t="s">
        <v>42</v>
      </c>
      <c r="D3064" s="42">
        <f>_xll.qlCalendarAdvance(Calendar,$D3063,B3064,"f",FALSE)</f>
        <v>61085</v>
      </c>
      <c r="E3064" s="177">
        <f>_xll.qlInterestRateIndexValueDate(IndexON,D3064)</f>
        <v>61085</v>
      </c>
      <c r="F3064" s="193">
        <f>IFERROR(_xll.qlIndexFixing(IndexON,D3064,TRUE,_xll.ohTrigger(RecalcTrigger,TriggerON)),NA())</f>
        <v>8.0852677399612105E-3</v>
      </c>
      <c r="H3064" s="42">
        <f>_xll.qlCalendarAdvance(Calendar,$H3063,B3064,"f",FALSE)</f>
        <v>61085</v>
      </c>
      <c r="I3064" s="177">
        <f>_xll.qlInterestRateIndexValueDate(Index1M,$H3064)</f>
        <v>61087</v>
      </c>
      <c r="J3064" s="182">
        <f>IFERROR(_xll.qlIndexFixing(Index1M,$H3064,TRUE,_xll.ohTrigger(RecalcTrigger,Trigger1M)),NA())</f>
        <v>8.0239593523531803E-3</v>
      </c>
      <c r="K3064" s="44">
        <f>IFERROR(_xll.qlIndexFixing(Index3M,H3064,TRUE,_xll.ohTrigger(RecalcTrigger,Trigger3M)),NA())</f>
        <v>8.2812941605137445E-3</v>
      </c>
      <c r="L3064" s="44">
        <f>IFERROR(_xll.qlIndexFixing(Index6M,$H3064,TRUE,_xll.ohTrigger(RecalcTrigger,Trigger6M)),NA())</f>
        <v>8.9207302463269623E-3</v>
      </c>
      <c r="M3064" s="183">
        <f>IFERROR(_xll.qlIndexFixing(Index1Y,$H3064,TRUE,_xll.ohTrigger(RecalcTrigger,Trigger1Y)),NA())</f>
        <v>8.7794531256685689E-3</v>
      </c>
      <c r="N3064" s="182">
        <f>IFERROR(_xll.qlIndexFixing(ONIndex1M,I3064,TRUE,_xll.ohTrigger(RecalcTrigger,Trigger1M)),NA())</f>
        <v>8.0128840853710415E-3</v>
      </c>
      <c r="O3064" s="44">
        <f>IFERROR(_xll.qlIndexFixing(ONIndex3M,I3064,TRUE,_xll.ohTrigger(RecalcTrigger,Trigger3M)),NA())</f>
        <v>8.2327706446516657E-3</v>
      </c>
      <c r="P3064" s="44">
        <f>IFERROR(_xll.qlIndexFixing(ONIndex6M,I3064,TRUE,_xll.ohTrigger(RecalcTrigger,Trigger6M)),NA())</f>
        <v>8.7772684423015335E-3</v>
      </c>
      <c r="Q3064" s="183">
        <f>IFERROR(_xll.qlIndexFixing(ONIndex1Y,I3064,TRUE,_xll.ohTrigger(RecalcTrigger,Trigger1Y)),NA())</f>
        <v>8.5635635936842647E-3</v>
      </c>
    </row>
    <row r="3065" spans="2:17" x14ac:dyDescent="0.2">
      <c r="B3065" s="39" t="s">
        <v>42</v>
      </c>
      <c r="D3065" s="42">
        <f>_xll.qlCalendarAdvance(Calendar,$D3064,B3065,"f",FALSE)</f>
        <v>61092</v>
      </c>
      <c r="E3065" s="177">
        <f>_xll.qlInterestRateIndexValueDate(IndexON,D3065)</f>
        <v>61092</v>
      </c>
      <c r="F3065" s="193">
        <f>IFERROR(_xll.qlIndexFixing(IndexON,D3065,TRUE,_xll.ohTrigger(RecalcTrigger,TriggerON)),NA())</f>
        <v>8.09285241932578E-3</v>
      </c>
      <c r="H3065" s="42">
        <f>_xll.qlCalendarAdvance(Calendar,$H3064,B3065,"f",FALSE)</f>
        <v>61092</v>
      </c>
      <c r="I3065" s="177">
        <f>_xll.qlInterestRateIndexValueDate(Index1M,$H3065)</f>
        <v>61094</v>
      </c>
      <c r="J3065" s="182">
        <f>IFERROR(_xll.qlIndexFixing(Index1M,$H3065,TRUE,_xll.ohTrigger(RecalcTrigger,Trigger1M)),NA())</f>
        <v>8.0333345109540044E-3</v>
      </c>
      <c r="K3065" s="44">
        <f>IFERROR(_xll.qlIndexFixing(Index3M,H3065,TRUE,_xll.ohTrigger(RecalcTrigger,Trigger3M)),NA())</f>
        <v>8.2884630230828128E-3</v>
      </c>
      <c r="L3065" s="44">
        <f>IFERROR(_xll.qlIndexFixing(Index6M,$H3065,TRUE,_xll.ohTrigger(RecalcTrigger,Trigger6M)),NA())</f>
        <v>8.9307161532331449E-3</v>
      </c>
      <c r="M3065" s="183">
        <f>IFERROR(_xll.qlIndexFixing(Index1Y,$H3065,TRUE,_xll.ohTrigger(RecalcTrigger,Trigger1Y)),NA())</f>
        <v>8.7882774460640543E-3</v>
      </c>
      <c r="N3065" s="182">
        <f>IFERROR(_xll.qlIndexFixing(ONIndex1M,I3065,TRUE,_xll.ohTrigger(RecalcTrigger,Trigger1M)),NA())</f>
        <v>8.0182474077172827E-3</v>
      </c>
      <c r="O3065" s="44">
        <f>IFERROR(_xll.qlIndexFixing(ONIndex3M,I3065,TRUE,_xll.ohTrigger(RecalcTrigger,Trigger3M)),NA())</f>
        <v>8.2379183441183557E-3</v>
      </c>
      <c r="P3065" s="44">
        <f>IFERROR(_xll.qlIndexFixing(ONIndex6M,I3065,TRUE,_xll.ohTrigger(RecalcTrigger,Trigger6M)),NA())</f>
        <v>8.7848260971234993E-3</v>
      </c>
      <c r="Q3065" s="183">
        <f>IFERROR(_xll.qlIndexFixing(ONIndex1Y,I3065,TRUE,_xll.ohTrigger(RecalcTrigger,Trigger1Y)),NA())</f>
        <v>8.5687138351975278E-3</v>
      </c>
    </row>
    <row r="3066" spans="2:17" x14ac:dyDescent="0.2">
      <c r="B3066" s="39" t="s">
        <v>42</v>
      </c>
      <c r="D3066" s="42">
        <f>_xll.qlCalendarAdvance(Calendar,$D3065,B3066,"f",FALSE)</f>
        <v>61099</v>
      </c>
      <c r="E3066" s="177">
        <f>_xll.qlInterestRateIndexValueDate(IndexON,D3066)</f>
        <v>61099</v>
      </c>
      <c r="F3066" s="193">
        <f>IFERROR(_xll.qlIndexFixing(IndexON,D3066,TRUE,_xll.ohTrigger(RecalcTrigger,TriggerON)),NA())</f>
        <v>8.1004279267471446E-3</v>
      </c>
      <c r="H3066" s="42">
        <f>_xll.qlCalendarAdvance(Calendar,$H3065,B3066,"f",FALSE)</f>
        <v>61099</v>
      </c>
      <c r="I3066" s="177">
        <f>_xll.qlInterestRateIndexValueDate(Index1M,$H3066)</f>
        <v>61101</v>
      </c>
      <c r="J3066" s="182">
        <f>IFERROR(_xll.qlIndexFixing(Index1M,$H3066,TRUE,_xll.ohTrigger(RecalcTrigger,Trigger1M)),NA())</f>
        <v>8.0408253151909026E-3</v>
      </c>
      <c r="K3066" s="44">
        <f>IFERROR(_xll.qlIndexFixing(Index3M,H3066,TRUE,_xll.ohTrigger(RecalcTrigger,Trigger3M)),NA())</f>
        <v>8.2956225884400891E-3</v>
      </c>
      <c r="L3066" s="44">
        <f>IFERROR(_xll.qlIndexFixing(Index6M,$H3066,TRUE,_xll.ohTrigger(RecalcTrigger,Trigger6M)),NA())</f>
        <v>8.9406493826367488E-3</v>
      </c>
      <c r="M3066" s="183">
        <f>IFERROR(_xll.qlIndexFixing(Index1Y,$H3066,TRUE,_xll.ohTrigger(RecalcTrigger,Trigger1Y)),NA())</f>
        <v>8.7952852963499913E-3</v>
      </c>
      <c r="N3066" s="182">
        <f>IFERROR(_xll.qlIndexFixing(ONIndex1M,I3066,TRUE,_xll.ohTrigger(RecalcTrigger,Trigger1M)),NA())</f>
        <v>8.0257481929102426E-3</v>
      </c>
      <c r="O3066" s="44">
        <f>IFERROR(_xll.qlIndexFixing(ONIndex3M,I3066,TRUE,_xll.ohTrigger(RecalcTrigger,Trigger3M)),NA())</f>
        <v>8.2451173046660386E-3</v>
      </c>
      <c r="P3066" s="44">
        <f>IFERROR(_xll.qlIndexFixing(ONIndex6M,I3066,TRUE,_xll.ohTrigger(RecalcTrigger,Trigger6M)),NA())</f>
        <v>8.7953628599457545E-3</v>
      </c>
      <c r="Q3066" s="183">
        <f>IFERROR(_xll.qlIndexFixing(ONIndex1Y,I3066,TRUE,_xll.ohTrigger(RecalcTrigger,Trigger1Y)),NA())</f>
        <v>8.5759160581755367E-3</v>
      </c>
    </row>
    <row r="3067" spans="2:17" x14ac:dyDescent="0.2">
      <c r="B3067" s="39" t="s">
        <v>42</v>
      </c>
      <c r="D3067" s="42">
        <f>_xll.qlCalendarAdvance(Calendar,$D3066,B3067,"f",FALSE)</f>
        <v>61106</v>
      </c>
      <c r="E3067" s="177">
        <f>_xll.qlInterestRateIndexValueDate(IndexON,D3067)</f>
        <v>61106</v>
      </c>
      <c r="F3067" s="193">
        <f>IFERROR(_xll.qlIndexFixing(IndexON,D3067,TRUE,_xll.ohTrigger(RecalcTrigger,TriggerON)),NA())</f>
        <v>8.1079942328887711E-3</v>
      </c>
      <c r="H3067" s="42">
        <f>_xll.qlCalendarAdvance(Calendar,$H3066,B3067,"f",FALSE)</f>
        <v>61106</v>
      </c>
      <c r="I3067" s="177">
        <f>_xll.qlInterestRateIndexValueDate(Index1M,$H3067)</f>
        <v>61108</v>
      </c>
      <c r="J3067" s="182">
        <f>IFERROR(_xll.qlIndexFixing(Index1M,$H3067,TRUE,_xll.ohTrigger(RecalcTrigger,Trigger1M)),NA())</f>
        <v>8.0483068656325707E-3</v>
      </c>
      <c r="K3067" s="44">
        <f>IFERROR(_xll.qlIndexFixing(Index3M,H3067,TRUE,_xll.ohTrigger(RecalcTrigger,Trigger3M)),NA())</f>
        <v>8.3027728271005876E-3</v>
      </c>
      <c r="L3067" s="44">
        <f>IFERROR(_xll.qlIndexFixing(Index6M,$H3067,TRUE,_xll.ohTrigger(RecalcTrigger,Trigger6M)),NA())</f>
        <v>8.9505298351278944E-3</v>
      </c>
      <c r="M3067" s="183">
        <f>IFERROR(_xll.qlIndexFixing(Index1Y,$H3067,TRUE,_xll.ohTrigger(RecalcTrigger,Trigger1Y)),NA())</f>
        <v>8.8028830390513152E-3</v>
      </c>
      <c r="N3067" s="182">
        <f>IFERROR(_xll.qlIndexFixing(ONIndex1M,I3067,TRUE,_xll.ohTrigger(RecalcTrigger,Trigger1M)),NA())</f>
        <v>8.0332397745053186E-3</v>
      </c>
      <c r="O3067" s="44">
        <f>IFERROR(_xll.qlIndexFixing(ONIndex3M,I3067,TRUE,_xll.ohTrigger(RecalcTrigger,Trigger3M)),NA())</f>
        <v>8.2523071173312701E-3</v>
      </c>
      <c r="P3067" s="44">
        <f>IFERROR(_xll.qlIndexFixing(ONIndex6M,I3067,TRUE,_xll.ohTrigger(RecalcTrigger,Trigger6M)),NA())</f>
        <v>8.8058482543384997E-3</v>
      </c>
      <c r="Q3067" s="183">
        <f>IFERROR(_xll.qlIndexFixing(ONIndex1Y,I3067,TRUE,_xll.ohTrigger(RecalcTrigger,Trigger1Y)),NA())</f>
        <v>8.5831087861887312E-3</v>
      </c>
    </row>
    <row r="3068" spans="2:17" x14ac:dyDescent="0.2">
      <c r="B3068" s="39" t="s">
        <v>42</v>
      </c>
      <c r="D3068" s="42">
        <f>_xll.qlCalendarAdvance(Calendar,$D3067,B3068,"f",FALSE)</f>
        <v>61113</v>
      </c>
      <c r="E3068" s="177">
        <f>_xll.qlInterestRateIndexValueDate(IndexON,D3068)</f>
        <v>61113</v>
      </c>
      <c r="F3068" s="193">
        <f>IFERROR(_xll.qlIndexFixing(IndexON,D3068,TRUE,_xll.ohTrigger(RecalcTrigger,TriggerON)),NA())</f>
        <v>8.115551308094382E-3</v>
      </c>
      <c r="H3068" s="42">
        <f>_xll.qlCalendarAdvance(Calendar,$H3067,B3068,"f",FALSE)</f>
        <v>61113</v>
      </c>
      <c r="I3068" s="177">
        <f>_xll.qlInterestRateIndexValueDate(Index1M,$H3068)</f>
        <v>61115</v>
      </c>
      <c r="J3068" s="182">
        <f>IFERROR(_xll.qlIndexFixing(Index1M,$H3068,TRUE,_xll.ohTrigger(RecalcTrigger,Trigger1M)),NA())</f>
        <v>8.0557791326901773E-3</v>
      </c>
      <c r="K3068" s="44">
        <f>IFERROR(_xll.qlIndexFixing(Index3M,H3068,TRUE,_xll.ohTrigger(RecalcTrigger,Trigger3M)),NA())</f>
        <v>8.30991370958108E-3</v>
      </c>
      <c r="L3068" s="44">
        <f>IFERROR(_xll.qlIndexFixing(Index6M,$H3068,TRUE,_xll.ohTrigger(RecalcTrigger,Trigger6M)),NA())</f>
        <v>8.9603574113015089E-3</v>
      </c>
      <c r="M3068" s="183">
        <f>IFERROR(_xll.qlIndexFixing(Index1Y,$H3068,TRUE,_xll.ohTrigger(RecalcTrigger,Trigger1Y)),NA())</f>
        <v>8.8092700076841668E-3</v>
      </c>
      <c r="N3068" s="182">
        <f>IFERROR(_xll.qlIndexFixing(ONIndex1M,I3068,TRUE,_xll.ohTrigger(RecalcTrigger,Trigger1M)),NA())</f>
        <v>8.0407221228462333E-3</v>
      </c>
      <c r="O3068" s="44">
        <f>IFERROR(_xll.qlIndexFixing(ONIndex3M,I3068,TRUE,_xll.ohTrigger(RecalcTrigger,Trigger3M)),NA())</f>
        <v>8.2594877525377086E-3</v>
      </c>
      <c r="P3068" s="44">
        <f>IFERROR(_xll.qlIndexFixing(ONIndex6M,I3068,TRUE,_xll.ohTrigger(RecalcTrigger,Trigger6M)),NA())</f>
        <v>8.816282182220192E-3</v>
      </c>
      <c r="Q3068" s="183">
        <f>IFERROR(_xll.qlIndexFixing(ONIndex1Y,I3068,TRUE,_xll.ohTrigger(RecalcTrigger,Trigger1Y)),NA())</f>
        <v>8.5902919887015372E-3</v>
      </c>
    </row>
    <row r="3069" spans="2:17" x14ac:dyDescent="0.2">
      <c r="B3069" s="39" t="s">
        <v>42</v>
      </c>
      <c r="D3069" s="42">
        <f>_xll.qlCalendarAdvance(Calendar,$D3068,B3069,"f",FALSE)</f>
        <v>61120</v>
      </c>
      <c r="E3069" s="177">
        <f>_xll.qlInterestRateIndexValueDate(IndexON,D3069)</f>
        <v>61120</v>
      </c>
      <c r="F3069" s="193">
        <f>IFERROR(_xll.qlIndexFixing(IndexON,D3069,TRUE,_xll.ohTrigger(RecalcTrigger,TriggerON)),NA())</f>
        <v>8.1230991225478277E-3</v>
      </c>
      <c r="H3069" s="42">
        <f>_xll.qlCalendarAdvance(Calendar,$H3068,B3069,"f",FALSE)</f>
        <v>61120</v>
      </c>
      <c r="I3069" s="177">
        <f>_xll.qlInterestRateIndexValueDate(Index1M,$H3069)</f>
        <v>61122</v>
      </c>
      <c r="J3069" s="182">
        <f>IFERROR(_xll.qlIndexFixing(Index1M,$H3069,TRUE,_xll.ohTrigger(RecalcTrigger,Trigger1M)),NA())</f>
        <v>8.0632420867748911E-3</v>
      </c>
      <c r="K3069" s="44">
        <f>IFERROR(_xll.qlIndexFixing(Index3M,H3069,TRUE,_xll.ohTrigger(RecalcTrigger,Trigger3M)),NA())</f>
        <v>8.3176487908162445E-3</v>
      </c>
      <c r="L3069" s="44">
        <f>IFERROR(_xll.qlIndexFixing(Index6M,$H3069,TRUE,_xll.ohTrigger(RecalcTrigger,Trigger6M)),NA())</f>
        <v>8.9725045564802465E-3</v>
      </c>
      <c r="M3069" s="183">
        <f>IFERROR(_xll.qlIndexFixing(Index1Y,$H3069,TRUE,_xll.ohTrigger(RecalcTrigger,Trigger1Y)),NA())</f>
        <v>8.8162468067724039E-3</v>
      </c>
      <c r="N3069" s="182">
        <f>IFERROR(_xll.qlIndexFixing(ONIndex1M,I3069,TRUE,_xll.ohTrigger(RecalcTrigger,Trigger1M)),NA())</f>
        <v>8.0481952085165176E-3</v>
      </c>
      <c r="O3069" s="44">
        <f>IFERROR(_xll.qlIndexFixing(ONIndex3M,I3069,TRUE,_xll.ohTrigger(RecalcTrigger,Trigger3M)),NA())</f>
        <v>8.266659180868885E-3</v>
      </c>
      <c r="P3069" s="44">
        <f>IFERROR(_xll.qlIndexFixing(ONIndex6M,I3069,TRUE,_xll.ohTrigger(RecalcTrigger,Trigger6M)),NA())</f>
        <v>8.8266645451895442E-3</v>
      </c>
      <c r="Q3069" s="183">
        <f>IFERROR(_xll.qlIndexFixing(ONIndex1Y,I3069,TRUE,_xll.ohTrigger(RecalcTrigger,Trigger1Y)),NA())</f>
        <v>8.5974656351783807E-3</v>
      </c>
    </row>
    <row r="3070" spans="2:17" x14ac:dyDescent="0.2">
      <c r="B3070" s="39" t="s">
        <v>42</v>
      </c>
      <c r="D3070" s="42">
        <f>_xll.qlCalendarAdvance(Calendar,$D3069,B3070,"f",FALSE)</f>
        <v>61127</v>
      </c>
      <c r="E3070" s="177">
        <f>_xll.qlInterestRateIndexValueDate(IndexON,D3070)</f>
        <v>61127</v>
      </c>
      <c r="F3070" s="193">
        <f>IFERROR(_xll.qlIndexFixing(IndexON,D3070,TRUE,_xll.ohTrigger(RecalcTrigger,TriggerON)),NA())</f>
        <v>8.1306376468326391E-3</v>
      </c>
      <c r="H3070" s="42">
        <f>_xll.qlCalendarAdvance(Calendar,$H3069,B3070,"f",FALSE)</f>
        <v>61127</v>
      </c>
      <c r="I3070" s="177">
        <f>_xll.qlInterestRateIndexValueDate(Index1M,$H3070)</f>
        <v>61129</v>
      </c>
      <c r="J3070" s="182">
        <f>IFERROR(_xll.qlIndexFixing(Index1M,$H3070,TRUE,_xll.ohTrigger(RecalcTrigger,Trigger1M)),NA())</f>
        <v>8.0706956982978806E-3</v>
      </c>
      <c r="K3070" s="44">
        <f>IFERROR(_xll.qlIndexFixing(Index3M,H3070,TRUE,_xll.ohTrigger(RecalcTrigger,Trigger3M)),NA())</f>
        <v>8.3247703587029532E-3</v>
      </c>
      <c r="L3070" s="44">
        <f>IFERROR(_xll.qlIndexFixing(Index6M,$H3070,TRUE,_xll.ohTrigger(RecalcTrigger,Trigger6M)),NA())</f>
        <v>8.9822153273270387E-3</v>
      </c>
      <c r="M3070" s="183">
        <f>IFERROR(_xll.qlIndexFixing(Index1Y,$H3070,TRUE,_xll.ohTrigger(RecalcTrigger,Trigger1Y)),NA())</f>
        <v>8.8232131935003198E-3</v>
      </c>
      <c r="N3070" s="182">
        <f>IFERROR(_xll.qlIndexFixing(ONIndex1M,I3070,TRUE,_xll.ohTrigger(RecalcTrigger,Trigger1M)),NA())</f>
        <v>8.0556590017799579E-3</v>
      </c>
      <c r="O3070" s="44">
        <f>IFERROR(_xll.qlIndexFixing(ONIndex3M,I3070,TRUE,_xll.ohTrigger(RecalcTrigger,Trigger3M)),NA())</f>
        <v>8.2738213729083299E-3</v>
      </c>
      <c r="P3070" s="44">
        <f>IFERROR(_xll.qlIndexFixing(ONIndex6M,I3070,TRUE,_xll.ohTrigger(RecalcTrigger,Trigger6M)),NA())</f>
        <v>8.8369952450850775E-3</v>
      </c>
      <c r="Q3070" s="183">
        <f>IFERROR(_xll.qlIndexFixing(ONIndex1Y,I3070,TRUE,_xll.ohTrigger(RecalcTrigger,Trigger1Y)),NA())</f>
        <v>8.6046296950037515E-3</v>
      </c>
    </row>
    <row r="3071" spans="2:17" x14ac:dyDescent="0.2">
      <c r="B3071" s="39" t="s">
        <v>42</v>
      </c>
      <c r="D3071" s="42">
        <f>_xll.qlCalendarAdvance(Calendar,$D3070,B3071,"f",FALSE)</f>
        <v>61134</v>
      </c>
      <c r="E3071" s="177">
        <f>_xll.qlInterestRateIndexValueDate(IndexON,D3071)</f>
        <v>61134</v>
      </c>
      <c r="F3071" s="193">
        <f>IFERROR(_xll.qlIndexFixing(IndexON,D3071,TRUE,_xll.ohTrigger(RecalcTrigger,TriggerON)),NA())</f>
        <v>8.1381668511326666E-3</v>
      </c>
      <c r="H3071" s="42">
        <f>_xll.qlCalendarAdvance(Calendar,$H3070,B3071,"f",FALSE)</f>
        <v>61134</v>
      </c>
      <c r="I3071" s="177">
        <f>_xll.qlInterestRateIndexValueDate(Index1M,$H3071)</f>
        <v>61136</v>
      </c>
      <c r="J3071" s="182">
        <f>IFERROR(_xll.qlIndexFixing(Index1M,$H3071,TRUE,_xll.ohTrigger(RecalcTrigger,Trigger1M)),NA())</f>
        <v>8.0781399376653185E-3</v>
      </c>
      <c r="K3071" s="44">
        <f>IFERROR(_xll.qlIndexFixing(Index3M,H3071,TRUE,_xll.ohTrigger(RecalcTrigger,Trigger3M)),NA())</f>
        <v>8.3318824797750258E-3</v>
      </c>
      <c r="L3071" s="44">
        <f>IFERROR(_xll.qlIndexFixing(Index6M,$H3071,TRUE,_xll.ohTrigger(RecalcTrigger,Trigger6M)),NA())</f>
        <v>8.9918728991561676E-3</v>
      </c>
      <c r="M3071" s="183">
        <f>IFERROR(_xll.qlIndexFixing(Index1Y,$H3071,TRUE,_xll.ohTrigger(RecalcTrigger,Trigger1Y)),NA())</f>
        <v>8.8301691368870422E-3</v>
      </c>
      <c r="N3071" s="182">
        <f>IFERROR(_xll.qlIndexFixing(ONIndex1M,I3071,TRUE,_xll.ohTrigger(RecalcTrigger,Trigger1M)),NA())</f>
        <v>8.0631134731401488E-3</v>
      </c>
      <c r="O3071" s="44">
        <f>IFERROR(_xll.qlIndexFixing(ONIndex3M,I3071,TRUE,_xll.ohTrigger(RecalcTrigger,Trigger3M)),NA())</f>
        <v>8.2809742993994462E-3</v>
      </c>
      <c r="P3071" s="44">
        <f>IFERROR(_xll.qlIndexFixing(ONIndex6M,I3071,TRUE,_xll.ohTrigger(RecalcTrigger,Trigger6M)),NA())</f>
        <v>8.847274183985121E-3</v>
      </c>
      <c r="Q3071" s="183">
        <f>IFERROR(_xll.qlIndexFixing(ONIndex1Y,I3071,TRUE,_xll.ohTrigger(RecalcTrigger,Trigger1Y)),NA())</f>
        <v>8.6117841378818838E-3</v>
      </c>
    </row>
    <row r="3072" spans="2:17" x14ac:dyDescent="0.2">
      <c r="B3072" s="39" t="s">
        <v>42</v>
      </c>
      <c r="D3072" s="42">
        <f>_xll.qlCalendarAdvance(Calendar,$D3071,B3072,"f",FALSE)</f>
        <v>61141</v>
      </c>
      <c r="E3072" s="177">
        <f>_xll.qlInterestRateIndexValueDate(IndexON,D3072)</f>
        <v>61141</v>
      </c>
      <c r="F3072" s="193">
        <f>IFERROR(_xll.qlIndexFixing(IndexON,D3072,TRUE,_xll.ohTrigger(RecalcTrigger,TriggerON)),NA())</f>
        <v>8.1456867059515048E-3</v>
      </c>
      <c r="H3072" s="42">
        <f>_xll.qlCalendarAdvance(Calendar,$H3071,B3072,"f",FALSE)</f>
        <v>61141</v>
      </c>
      <c r="I3072" s="177">
        <f>_xll.qlInterestRateIndexValueDate(Index1M,$H3072)</f>
        <v>61143</v>
      </c>
      <c r="J3072" s="182">
        <f>IFERROR(_xll.qlIndexFixing(Index1M,$H3072,TRUE,_xll.ohTrigger(RecalcTrigger,Trigger1M)),NA())</f>
        <v>8.0855747752908713E-3</v>
      </c>
      <c r="K3072" s="44">
        <f>IFERROR(_xll.qlIndexFixing(Index3M,H3072,TRUE,_xll.ohTrigger(RecalcTrigger,Trigger3M)),NA())</f>
        <v>8.338985124549959E-3</v>
      </c>
      <c r="L3072" s="44">
        <f>IFERROR(_xll.qlIndexFixing(Index6M,$H3072,TRUE,_xll.ohTrigger(RecalcTrigger,Trigger6M)),NA())</f>
        <v>9.0014771725490939E-3</v>
      </c>
      <c r="M3072" s="183">
        <f>IFERROR(_xll.qlIndexFixing(Index1Y,$H3072,TRUE,_xll.ohTrigger(RecalcTrigger,Trigger1Y)),NA())</f>
        <v>8.8371146059501825E-3</v>
      </c>
      <c r="N3072" s="182">
        <f>IFERROR(_xll.qlIndexFixing(ONIndex1M,I3072,TRUE,_xll.ohTrigger(RecalcTrigger,Trigger1M)),NA())</f>
        <v>8.0705585931806212E-3</v>
      </c>
      <c r="O3072" s="44">
        <f>IFERROR(_xll.qlIndexFixing(ONIndex3M,I3072,TRUE,_xll.ohTrigger(RecalcTrigger,Trigger3M)),NA())</f>
        <v>8.2881179308458286E-3</v>
      </c>
      <c r="P3072" s="44">
        <f>IFERROR(_xll.qlIndexFixing(ONIndex6M,I3072,TRUE,_xll.ohTrigger(RecalcTrigger,Trigger6M)),NA())</f>
        <v>8.8575012636482597E-3</v>
      </c>
      <c r="Q3072" s="183">
        <f>IFERROR(_xll.qlIndexFixing(ONIndex1Y,I3072,TRUE,_xll.ohTrigger(RecalcTrigger,Trigger1Y)),NA())</f>
        <v>8.6189289333571395E-3</v>
      </c>
    </row>
    <row r="3073" spans="2:17" x14ac:dyDescent="0.2">
      <c r="B3073" s="39" t="s">
        <v>42</v>
      </c>
      <c r="D3073" s="42">
        <f>_xll.qlCalendarAdvance(Calendar,$D3072,B3073,"f",FALSE)</f>
        <v>61148</v>
      </c>
      <c r="E3073" s="177">
        <f>_xll.qlInterestRateIndexValueDate(IndexON,D3073)</f>
        <v>61148</v>
      </c>
      <c r="F3073" s="193">
        <f>IFERROR(_xll.qlIndexFixing(IndexON,D3073,TRUE,_xll.ohTrigger(RecalcTrigger,TriggerON)),NA())</f>
        <v>8.1531971817927484E-3</v>
      </c>
      <c r="H3073" s="42">
        <f>_xll.qlCalendarAdvance(Calendar,$H3072,B3073,"f",FALSE)</f>
        <v>61148</v>
      </c>
      <c r="I3073" s="177">
        <f>_xll.qlInterestRateIndexValueDate(Index1M,$H3073)</f>
        <v>61150</v>
      </c>
      <c r="J3073" s="182">
        <f>IFERROR(_xll.qlIndexFixing(Index1M,$H3073,TRUE,_xll.ohTrigger(RecalcTrigger,Trigger1M)),NA())</f>
        <v>8.0930001815857078E-3</v>
      </c>
      <c r="K3073" s="44">
        <f>IFERROR(_xll.qlIndexFixing(Index3M,H3073,TRUE,_xll.ohTrigger(RecalcTrigger,Trigger3M)),NA())</f>
        <v>8.3460782635383021E-3</v>
      </c>
      <c r="L3073" s="44">
        <f>IFERROR(_xll.qlIndexFixing(Index6M,$H3073,TRUE,_xll.ohTrigger(RecalcTrigger,Trigger6M)),NA())</f>
        <v>9.0086986683259665E-3</v>
      </c>
      <c r="M3073" s="183">
        <f>IFERROR(_xll.qlIndexFixing(Index1Y,$H3073,TRUE,_xll.ohTrigger(RecalcTrigger,Trigger1Y)),NA())</f>
        <v>8.8440495697080027E-3</v>
      </c>
      <c r="N3073" s="182">
        <f>IFERROR(_xll.qlIndexFixing(ONIndex1M,I3073,TRUE,_xll.ohTrigger(RecalcTrigger,Trigger1M)),NA())</f>
        <v>8.0779943322450976E-3</v>
      </c>
      <c r="O3073" s="44">
        <f>IFERROR(_xll.qlIndexFixing(ONIndex3M,I3073,TRUE,_xll.ohTrigger(RecalcTrigger,Trigger3M)),NA())</f>
        <v>8.2952522381507521E-3</v>
      </c>
      <c r="P3073" s="44">
        <f>IFERROR(_xll.qlIndexFixing(ONIndex6M,I3073,TRUE,_xll.ohTrigger(RecalcTrigger,Trigger6M)),NA())</f>
        <v>8.8676763855932705E-3</v>
      </c>
      <c r="Q3073" s="183">
        <f>IFERROR(_xll.qlIndexFixing(ONIndex1Y,I3073,TRUE,_xll.ohTrigger(RecalcTrigger,Trigger1Y)),NA())</f>
        <v>8.6260640505742003E-3</v>
      </c>
    </row>
    <row r="3074" spans="2:17" x14ac:dyDescent="0.2">
      <c r="B3074" s="39" t="s">
        <v>42</v>
      </c>
      <c r="D3074" s="42">
        <f>_xll.qlCalendarAdvance(Calendar,$D3073,B3074,"f",FALSE)</f>
        <v>61155</v>
      </c>
      <c r="E3074" s="177">
        <f>_xll.qlInterestRateIndexValueDate(IndexON,D3074)</f>
        <v>61155</v>
      </c>
      <c r="F3074" s="193">
        <f>IFERROR(_xll.qlIndexFixing(IndexON,D3074,TRUE,_xll.ohTrigger(RecalcTrigger,TriggerON)),NA())</f>
        <v>8.1606982486004398E-3</v>
      </c>
      <c r="H3074" s="42">
        <f>_xll.qlCalendarAdvance(Calendar,$H3073,B3074,"f",FALSE)</f>
        <v>61155</v>
      </c>
      <c r="I3074" s="177">
        <f>_xll.qlInterestRateIndexValueDate(Index1M,$H3074)</f>
        <v>61157</v>
      </c>
      <c r="J3074" s="182">
        <f>IFERROR(_xll.qlIndexFixing(Index1M,$H3074,TRUE,_xll.ohTrigger(RecalcTrigger,Trigger1M)),NA())</f>
        <v>8.1004161269609964E-3</v>
      </c>
      <c r="K3074" s="44">
        <f>IFERROR(_xll.qlIndexFixing(Index3M,H3074,TRUE,_xll.ohTrigger(RecalcTrigger,Trigger3M)),NA())</f>
        <v>8.3531618672601539E-3</v>
      </c>
      <c r="L3074" s="44">
        <f>IFERROR(_xll.qlIndexFixing(Index6M,$H3074,TRUE,_xll.ohTrigger(RecalcTrigger,Trigger6M)),NA())</f>
        <v>9.0182068991821775E-3</v>
      </c>
      <c r="M3074" s="183">
        <f>IFERROR(_xll.qlIndexFixing(Index1Y,$H3074,TRUE,_xll.ohTrigger(RecalcTrigger,Trigger1Y)),NA())</f>
        <v>8.8509739971772416E-3</v>
      </c>
      <c r="N3074" s="182">
        <f>IFERROR(_xll.qlIndexFixing(ONIndex1M,I3074,TRUE,_xll.ohTrigger(RecalcTrigger,Trigger1M)),NA())</f>
        <v>8.0854206607572365E-3</v>
      </c>
      <c r="O3074" s="44">
        <f>IFERROR(_xll.qlIndexFixing(ONIndex3M,I3074,TRUE,_xll.ohTrigger(RecalcTrigger,Trigger3M)),NA())</f>
        <v>8.3023771915780031E-3</v>
      </c>
      <c r="P3074" s="44">
        <f>IFERROR(_xll.qlIndexFixing(ONIndex6M,I3074,TRUE,_xll.ohTrigger(RecalcTrigger,Trigger6M)),NA())</f>
        <v>8.8777994520583547E-3</v>
      </c>
      <c r="Q3074" s="183">
        <f>IFERROR(_xll.qlIndexFixing(ONIndex1Y,I3074,TRUE,_xll.ohTrigger(RecalcTrigger,Trigger1Y)),NA())</f>
        <v>8.6331894595570446E-3</v>
      </c>
    </row>
    <row r="3075" spans="2:17" x14ac:dyDescent="0.2">
      <c r="B3075" s="39" t="s">
        <v>42</v>
      </c>
      <c r="D3075" s="42">
        <f>_xll.qlCalendarAdvance(Calendar,$D3074,B3075,"f",FALSE)</f>
        <v>61162</v>
      </c>
      <c r="E3075" s="177">
        <f>_xll.qlInterestRateIndexValueDate(IndexON,D3075)</f>
        <v>61162</v>
      </c>
      <c r="F3075" s="193">
        <f>IFERROR(_xll.qlIndexFixing(IndexON,D3075,TRUE,_xll.ohTrigger(RecalcTrigger,TriggerON)),NA())</f>
        <v>8.1681898772778538E-3</v>
      </c>
      <c r="H3075" s="42">
        <f>_xll.qlCalendarAdvance(Calendar,$H3074,B3075,"f",FALSE)</f>
        <v>61162</v>
      </c>
      <c r="I3075" s="177">
        <f>_xll.qlInterestRateIndexValueDate(Index1M,$H3075)</f>
        <v>61164</v>
      </c>
      <c r="J3075" s="182">
        <f>IFERROR(_xll.qlIndexFixing(Index1M,$H3075,TRUE,_xll.ohTrigger(RecalcTrigger,Trigger1M)),NA())</f>
        <v>8.1078225818254079E-3</v>
      </c>
      <c r="K3075" s="44">
        <f>IFERROR(_xll.qlIndexFixing(Index3M,H3075,TRUE,_xll.ohTrigger(RecalcTrigger,Trigger3M)),NA())</f>
        <v>8.3602359062260618E-3</v>
      </c>
      <c r="L3075" s="44">
        <f>IFERROR(_xll.qlIndexFixing(Index6M,$H3075,TRUE,_xll.ohTrigger(RecalcTrigger,Trigger6M)),NA())</f>
        <v>9.0276615579381898E-3</v>
      </c>
      <c r="M3075" s="183">
        <f>IFERROR(_xll.qlIndexFixing(Index1Y,$H3075,TRUE,_xll.ohTrigger(RecalcTrigger,Trigger1Y)),NA())</f>
        <v>8.8578878573744232E-3</v>
      </c>
      <c r="N3075" s="182">
        <f>IFERROR(_xll.qlIndexFixing(ONIndex1M,I3075,TRUE,_xll.ohTrigger(RecalcTrigger,Trigger1M)),NA())</f>
        <v>8.0928375491406968E-3</v>
      </c>
      <c r="O3075" s="44">
        <f>IFERROR(_xll.qlIndexFixing(ONIndex3M,I3075,TRUE,_xll.ohTrigger(RecalcTrigger,Trigger3M)),NA())</f>
        <v>8.3094927620308567E-3</v>
      </c>
      <c r="P3075" s="44">
        <f>IFERROR(_xll.qlIndexFixing(ONIndex6M,I3075,TRUE,_xll.ohTrigger(RecalcTrigger,Trigger6M)),NA())</f>
        <v>8.8878703645622892E-3</v>
      </c>
      <c r="Q3075" s="183">
        <f>IFERROR(_xll.qlIndexFixing(ONIndex1Y,I3075,TRUE,_xll.ohTrigger(RecalcTrigger,Trigger1Y)),NA())</f>
        <v>8.6403051295302902E-3</v>
      </c>
    </row>
    <row r="3076" spans="2:17" x14ac:dyDescent="0.2">
      <c r="B3076" s="39" t="s">
        <v>42</v>
      </c>
      <c r="D3076" s="42">
        <f>_xll.qlCalendarAdvance(Calendar,$D3075,B3076,"f",FALSE)</f>
        <v>61169</v>
      </c>
      <c r="E3076" s="177">
        <f>_xll.qlInterestRateIndexValueDate(IndexON,D3076)</f>
        <v>61169</v>
      </c>
      <c r="F3076" s="193">
        <f>IFERROR(_xll.qlIndexFixing(IndexON,D3076,TRUE,_xll.ohTrigger(RecalcTrigger,TriggerON)),NA())</f>
        <v>8.1756720378489689E-3</v>
      </c>
      <c r="H3076" s="42">
        <f>_xll.qlCalendarAdvance(Calendar,$H3075,B3076,"f",FALSE)</f>
        <v>61169</v>
      </c>
      <c r="I3076" s="177">
        <f>_xll.qlInterestRateIndexValueDate(Index1M,$H3076)</f>
        <v>61171</v>
      </c>
      <c r="J3076" s="182">
        <f>IFERROR(_xll.qlIndexFixing(Index1M,$H3076,TRUE,_xll.ohTrigger(RecalcTrigger,Trigger1M)),NA())</f>
        <v>8.1152195165926089E-3</v>
      </c>
      <c r="K3076" s="44">
        <f>IFERROR(_xll.qlIndexFixing(Index3M,H3076,TRUE,_xll.ohTrigger(RecalcTrigger,Trigger3M)),NA())</f>
        <v>8.367300350950917E-3</v>
      </c>
      <c r="L3076" s="44">
        <f>IFERROR(_xll.qlIndexFixing(Index6M,$H3076,TRUE,_xll.ohTrigger(RecalcTrigger,Trigger6M)),NA())</f>
        <v>9.0370625452081479E-3</v>
      </c>
      <c r="M3076" s="183">
        <f>IFERROR(_xll.qlIndexFixing(Index1Y,$H3076,TRUE,_xll.ohTrigger(RecalcTrigger,Trigger1Y)),NA())</f>
        <v>8.8647911193156358E-3</v>
      </c>
      <c r="N3076" s="182">
        <f>IFERROR(_xll.qlIndexFixing(ONIndex1M,I3076,TRUE,_xll.ohTrigger(RecalcTrigger,Trigger1M)),NA())</f>
        <v>8.1002449679790089E-3</v>
      </c>
      <c r="O3076" s="44">
        <f>IFERROR(_xll.qlIndexFixing(ONIndex3M,I3076,TRUE,_xll.ohTrigger(RecalcTrigger,Trigger3M)),NA())</f>
        <v>8.3165989198530355E-3</v>
      </c>
      <c r="P3076" s="44">
        <f>IFERROR(_xll.qlIndexFixing(ONIndex6M,I3076,TRUE,_xll.ohTrigger(RecalcTrigger,Trigger6M)),NA())</f>
        <v>8.8978890251834031E-3</v>
      </c>
      <c r="Q3076" s="183">
        <f>IFERROR(_xll.qlIndexFixing(ONIndex1Y,I3076,TRUE,_xll.ohTrigger(RecalcTrigger,Trigger1Y)),NA())</f>
        <v>8.6474110300382989E-3</v>
      </c>
    </row>
    <row r="3077" spans="2:17" x14ac:dyDescent="0.2">
      <c r="B3077" s="39" t="s">
        <v>42</v>
      </c>
      <c r="D3077" s="42">
        <f>_xll.qlCalendarAdvance(Calendar,$D3076,B3077,"f",FALSE)</f>
        <v>61176</v>
      </c>
      <c r="E3077" s="177">
        <f>_xll.qlInterestRateIndexValueDate(IndexON,D3077)</f>
        <v>61176</v>
      </c>
      <c r="F3077" s="193">
        <f>IFERROR(_xll.qlIndexFixing(IndexON,D3077,TRUE,_xll.ohTrigger(RecalcTrigger,TriggerON)),NA())</f>
        <v>8.1831447006575075E-3</v>
      </c>
      <c r="H3077" s="42">
        <f>_xll.qlCalendarAdvance(Calendar,$H3076,B3077,"f",FALSE)</f>
        <v>61176</v>
      </c>
      <c r="I3077" s="177">
        <f>_xll.qlInterestRateIndexValueDate(Index1M,$H3077)</f>
        <v>61178</v>
      </c>
      <c r="J3077" s="182">
        <f>IFERROR(_xll.qlIndexFixing(Index1M,$H3077,TRUE,_xll.ohTrigger(RecalcTrigger,Trigger1M)),NA())</f>
        <v>8.1207514625972477E-3</v>
      </c>
      <c r="K3077" s="44">
        <f>IFERROR(_xll.qlIndexFixing(Index3M,H3077,TRUE,_xll.ohTrigger(RecalcTrigger,Trigger3M)),NA())</f>
        <v>8.3743551719522146E-3</v>
      </c>
      <c r="L3077" s="44">
        <f>IFERROR(_xll.qlIndexFixing(Index6M,$H3077,TRUE,_xll.ohTrigger(RecalcTrigger,Trigger6M)),NA())</f>
        <v>9.0464097616061983E-3</v>
      </c>
      <c r="M3077" s="183">
        <f>IFERROR(_xll.qlIndexFixing(Index1Y,$H3077,TRUE,_xll.ohTrigger(RecalcTrigger,Trigger1Y)),NA())</f>
        <v>8.8699008238695871E-3</v>
      </c>
      <c r="N3077" s="182">
        <f>IFERROR(_xll.qlIndexFixing(ONIndex1M,I3077,TRUE,_xll.ohTrigger(RecalcTrigger,Trigger1M)),NA())</f>
        <v>8.1076428876158957E-3</v>
      </c>
      <c r="O3077" s="44">
        <f>IFERROR(_xll.qlIndexFixing(ONIndex3M,I3077,TRUE,_xll.ohTrigger(RecalcTrigger,Trigger3M)),NA())</f>
        <v>8.3236956360277503E-3</v>
      </c>
      <c r="P3077" s="44">
        <f>IFERROR(_xll.qlIndexFixing(ONIndex6M,I3077,TRUE,_xll.ohTrigger(RecalcTrigger,Trigger6M)),NA())</f>
        <v>8.9078553355204093E-3</v>
      </c>
      <c r="Q3077" s="183">
        <f>IFERROR(_xll.qlIndexFixing(ONIndex1Y,I3077,TRUE,_xll.ohTrigger(RecalcTrigger,Trigger1Y)),NA())</f>
        <v>8.6545071307053689E-3</v>
      </c>
    </row>
    <row r="3078" spans="2:17" x14ac:dyDescent="0.2">
      <c r="B3078" s="39" t="s">
        <v>42</v>
      </c>
      <c r="D3078" s="42">
        <f>_xll.qlCalendarAdvance(Calendar,$D3077,B3078,"f",FALSE)</f>
        <v>61183</v>
      </c>
      <c r="E3078" s="177">
        <f>_xll.qlInterestRateIndexValueDate(IndexON,D3078)</f>
        <v>61183</v>
      </c>
      <c r="F3078" s="193">
        <f>IFERROR(_xll.qlIndexFixing(IndexON,D3078,TRUE,_xll.ohTrigger(RecalcTrigger,TriggerON)),NA())</f>
        <v>8.1906078362870005E-3</v>
      </c>
      <c r="H3078" s="42">
        <f>_xll.qlCalendarAdvance(Calendar,$H3077,B3078,"f",FALSE)</f>
        <v>61183</v>
      </c>
      <c r="I3078" s="177">
        <f>_xll.qlInterestRateIndexValueDate(Index1M,$H3078)</f>
        <v>61185</v>
      </c>
      <c r="J3078" s="182">
        <f>IFERROR(_xll.qlIndexFixing(Index1M,$H3078,TRUE,_xll.ohTrigger(RecalcTrigger,Trigger1M)),NA())</f>
        <v>8.1299847074675635E-3</v>
      </c>
      <c r="K3078" s="44">
        <f>IFERROR(_xll.qlIndexFixing(Index3M,H3078,TRUE,_xll.ohTrigger(RecalcTrigger,Trigger3M)),NA())</f>
        <v>8.3814003397387621E-3</v>
      </c>
      <c r="L3078" s="44">
        <f>IFERROR(_xll.qlIndexFixing(Index6M,$H3078,TRUE,_xll.ohTrigger(RecalcTrigger,Trigger6M)),NA())</f>
        <v>9.0579779787294534E-3</v>
      </c>
      <c r="M3078" s="183">
        <f>IFERROR(_xll.qlIndexFixing(Index1Y,$H3078,TRUE,_xll.ohTrigger(RecalcTrigger,Trigger1Y)),NA())</f>
        <v>8.8785657244919037E-3</v>
      </c>
      <c r="N3078" s="182">
        <f>IFERROR(_xll.qlIndexFixing(ONIndex1M,I3078,TRUE,_xll.ohTrigger(RecalcTrigger,Trigger1M)),NA())</f>
        <v>8.1150312786348877E-3</v>
      </c>
      <c r="O3078" s="44">
        <f>IFERROR(_xll.qlIndexFixing(ONIndex3M,I3078,TRUE,_xll.ohTrigger(RecalcTrigger,Trigger3M)),NA())</f>
        <v>8.330782881058596E-3</v>
      </c>
      <c r="P3078" s="44">
        <f>IFERROR(_xll.qlIndexFixing(ONIndex6M,I3078,TRUE,_xll.ohTrigger(RecalcTrigger,Trigger6M)),NA())</f>
        <v>8.9177691975717011E-3</v>
      </c>
      <c r="Q3078" s="183">
        <f>IFERROR(_xll.qlIndexFixing(ONIndex1Y,I3078,TRUE,_xll.ohTrigger(RecalcTrigger,Trigger1Y)),NA())</f>
        <v>8.6615934009159901E-3</v>
      </c>
    </row>
    <row r="3079" spans="2:17" x14ac:dyDescent="0.2">
      <c r="B3079" s="39" t="s">
        <v>42</v>
      </c>
      <c r="D3079" s="42">
        <f>_xll.qlCalendarAdvance(Calendar,$D3078,B3079,"f",FALSE)</f>
        <v>61190</v>
      </c>
      <c r="E3079" s="177">
        <f>_xll.qlInterestRateIndexValueDate(IndexON,D3079)</f>
        <v>61190</v>
      </c>
      <c r="F3079" s="193">
        <f>IFERROR(_xll.qlIndexFixing(IndexON,D3079,TRUE,_xll.ohTrigger(RecalcTrigger,TriggerON)),NA())</f>
        <v>8.1980614149212983E-3</v>
      </c>
      <c r="H3079" s="42">
        <f>_xll.qlCalendarAdvance(Calendar,$H3078,B3079,"f",FALSE)</f>
        <v>61190</v>
      </c>
      <c r="I3079" s="177">
        <f>_xll.qlInterestRateIndexValueDate(Index1M,$H3079)</f>
        <v>61192</v>
      </c>
      <c r="J3079" s="182">
        <f>IFERROR(_xll.qlIndexFixing(Index1M,$H3079,TRUE,_xll.ohTrigger(RecalcTrigger,Trigger1M)),NA())</f>
        <v>8.1373529043951565E-3</v>
      </c>
      <c r="K3079" s="44">
        <f>IFERROR(_xll.qlIndexFixing(Index3M,H3079,TRUE,_xll.ohTrigger(RecalcTrigger,Trigger3M)),NA())</f>
        <v>8.3884358248271888E-3</v>
      </c>
      <c r="L3079" s="44">
        <f>IFERROR(_xll.qlIndexFixing(Index6M,$H3079,TRUE,_xll.ohTrigger(RecalcTrigger,Trigger6M)),NA())</f>
        <v>9.0672063796077614E-3</v>
      </c>
      <c r="M3079" s="183">
        <f>IFERROR(_xll.qlIndexFixing(Index1Y,$H3079,TRUE,_xll.ohTrigger(RecalcTrigger,Trigger1Y)),NA())</f>
        <v>8.8854370057567487E-3</v>
      </c>
      <c r="N3079" s="182">
        <f>IFERROR(_xll.qlIndexFixing(ONIndex1M,I3079,TRUE,_xll.ohTrigger(RecalcTrigger,Trigger1M)),NA())</f>
        <v>8.1224101112997715E-3</v>
      </c>
      <c r="O3079" s="44">
        <f>IFERROR(_xll.qlIndexFixing(ONIndex3M,I3079,TRUE,_xll.ohTrigger(RecalcTrigger,Trigger3M)),NA())</f>
        <v>8.3378606253692311E-3</v>
      </c>
      <c r="P3079" s="44">
        <f>IFERROR(_xll.qlIndexFixing(ONIndex6M,I3079,TRUE,_xll.ohTrigger(RecalcTrigger,Trigger6M)),NA())</f>
        <v>8.9276305130159272E-3</v>
      </c>
      <c r="Q3079" s="183">
        <f>IFERROR(_xll.qlIndexFixing(ONIndex1Y,I3079,TRUE,_xll.ohTrigger(RecalcTrigger,Trigger1Y)),NA())</f>
        <v>8.6686698101345883E-3</v>
      </c>
    </row>
    <row r="3080" spans="2:17" x14ac:dyDescent="0.2">
      <c r="B3080" s="39" t="s">
        <v>42</v>
      </c>
      <c r="D3080" s="42">
        <f>_xll.qlCalendarAdvance(Calendar,$D3079,B3080,"f",FALSE)</f>
        <v>61197</v>
      </c>
      <c r="E3080" s="177">
        <f>_xll.qlInterestRateIndexValueDate(IndexON,D3080)</f>
        <v>61197</v>
      </c>
      <c r="F3080" s="193">
        <f>IFERROR(_xll.qlIndexFixing(IndexON,D3080,TRUE,_xll.ohTrigger(RecalcTrigger,TriggerON)),NA())</f>
        <v>8.2055054070639954E-3</v>
      </c>
      <c r="H3080" s="42">
        <f>_xll.qlCalendarAdvance(Calendar,$H3079,B3080,"f",FALSE)</f>
        <v>61197</v>
      </c>
      <c r="I3080" s="177">
        <f>_xll.qlInterestRateIndexValueDate(Index1M,$H3080)</f>
        <v>61199</v>
      </c>
      <c r="J3080" s="182">
        <f>IFERROR(_xll.qlIndexFixing(Index1M,$H3080,TRUE,_xll.ohTrigger(RecalcTrigger,Trigger1M)),NA())</f>
        <v>8.1447114628677153E-3</v>
      </c>
      <c r="K3080" s="44">
        <f>IFERROR(_xll.qlIndexFixing(Index3M,H3080,TRUE,_xll.ohTrigger(RecalcTrigger,Trigger3M)),NA())</f>
        <v>8.3954615977323843E-3</v>
      </c>
      <c r="L3080" s="44">
        <f>IFERROR(_xll.qlIndexFixing(Index6M,$H3080,TRUE,_xll.ohTrigger(RecalcTrigger,Trigger6M)),NA())</f>
        <v>9.0763806868051373E-3</v>
      </c>
      <c r="M3080" s="183">
        <f>IFERROR(_xll.qlIndexFixing(Index1Y,$H3080,TRUE,_xll.ohTrigger(RecalcTrigger,Trigger1Y)),NA())</f>
        <v>8.8922975648241167E-3</v>
      </c>
      <c r="N3080" s="182">
        <f>IFERROR(_xll.qlIndexFixing(ONIndex1M,I3080,TRUE,_xll.ohTrigger(RecalcTrigger,Trigger1M)),NA())</f>
        <v>8.1297793561940779E-3</v>
      </c>
      <c r="O3080" s="44">
        <f>IFERROR(_xll.qlIndexFixing(ONIndex3M,I3080,TRUE,_xll.ohTrigger(RecalcTrigger,Trigger3M)),NA())</f>
        <v>8.3449288397829946E-3</v>
      </c>
      <c r="P3080" s="44">
        <f>IFERROR(_xll.qlIndexFixing(ONIndex6M,I3080,TRUE,_xll.ohTrigger(RecalcTrigger,Trigger6M)),NA())</f>
        <v>8.9374391838514811E-3</v>
      </c>
      <c r="Q3080" s="183">
        <f>IFERROR(_xll.qlIndexFixing(ONIndex1Y,I3080,TRUE,_xll.ohTrigger(RecalcTrigger,Trigger1Y)),NA())</f>
        <v>8.6757363280653976E-3</v>
      </c>
    </row>
    <row r="3081" spans="2:17" x14ac:dyDescent="0.2">
      <c r="B3081" s="39" t="s">
        <v>42</v>
      </c>
      <c r="D3081" s="42">
        <f>_xll.qlCalendarAdvance(Calendar,$D3080,B3081,"f",FALSE)</f>
        <v>61204</v>
      </c>
      <c r="E3081" s="177">
        <f>_xll.qlInterestRateIndexValueDate(IndexON,D3081)</f>
        <v>61204</v>
      </c>
      <c r="F3081" s="193">
        <f>IFERROR(_xll.qlIndexFixing(IndexON,D3081,TRUE,_xll.ohTrigger(RecalcTrigger,TriggerON)),NA())</f>
        <v>8.2129397831387507E-3</v>
      </c>
      <c r="H3081" s="42">
        <f>_xll.qlCalendarAdvance(Calendar,$H3080,B3081,"f",FALSE)</f>
        <v>61204</v>
      </c>
      <c r="I3081" s="177">
        <f>_xll.qlInterestRateIndexValueDate(Index1M,$H3081)</f>
        <v>61206</v>
      </c>
      <c r="J3081" s="182">
        <f>IFERROR(_xll.qlIndexFixing(Index1M,$H3081,TRUE,_xll.ohTrigger(RecalcTrigger,Trigger1M)),NA())</f>
        <v>8.1520603532889147E-3</v>
      </c>
      <c r="K3081" s="44">
        <f>IFERROR(_xll.qlIndexFixing(Index3M,H3081,TRUE,_xll.ohTrigger(RecalcTrigger,Trigger3M)),NA())</f>
        <v>8.4024776289666307E-3</v>
      </c>
      <c r="L3081" s="44">
        <f>IFERROR(_xll.qlIndexFixing(Index6M,$H3081,TRUE,_xll.ohTrigger(RecalcTrigger,Trigger6M)),NA())</f>
        <v>9.0855008009262505E-3</v>
      </c>
      <c r="M3081" s="183">
        <f>IFERROR(_xll.qlIndexFixing(Index1Y,$H3081,TRUE,_xll.ohTrigger(RecalcTrigger,Trigger1Y)),NA())</f>
        <v>8.8991473707085746E-3</v>
      </c>
      <c r="N3081" s="182">
        <f>IFERROR(_xll.qlIndexFixing(ONIndex1M,I3081,TRUE,_xll.ohTrigger(RecalcTrigger,Trigger1M)),NA())</f>
        <v>8.1371389835016572E-3</v>
      </c>
      <c r="O3081" s="44">
        <f>IFERROR(_xll.qlIndexFixing(ONIndex3M,I3081,TRUE,_xll.ohTrigger(RecalcTrigger,Trigger3M)),NA())</f>
        <v>8.3519874949633532E-3</v>
      </c>
      <c r="P3081" s="44">
        <f>IFERROR(_xll.qlIndexFixing(ONIndex6M,I3081,TRUE,_xll.ohTrigger(RecalcTrigger,Trigger6M)),NA())</f>
        <v>8.9471951116770754E-3</v>
      </c>
      <c r="Q3081" s="183">
        <f>IFERROR(_xll.qlIndexFixing(ONIndex1Y,I3081,TRUE,_xll.ohTrigger(RecalcTrigger,Trigger1Y)),NA())</f>
        <v>8.682792924092908E-3</v>
      </c>
    </row>
    <row r="3082" spans="2:17" x14ac:dyDescent="0.2">
      <c r="B3082" s="39" t="s">
        <v>42</v>
      </c>
      <c r="D3082" s="42">
        <f>_xll.qlCalendarAdvance(Calendar,$D3081,B3082,"f",FALSE)</f>
        <v>61211</v>
      </c>
      <c r="E3082" s="177">
        <f>_xll.qlInterestRateIndexValueDate(IndexON,D3082)</f>
        <v>61211</v>
      </c>
      <c r="F3082" s="193">
        <f>IFERROR(_xll.qlIndexFixing(IndexON,D3082,TRUE,_xll.ohTrigger(RecalcTrigger,TriggerON)),NA())</f>
        <v>8.2203645131695424E-3</v>
      </c>
      <c r="H3082" s="42">
        <f>_xll.qlCalendarAdvance(Calendar,$H3081,B3082,"f",FALSE)</f>
        <v>61211</v>
      </c>
      <c r="I3082" s="177">
        <f>_xll.qlInterestRateIndexValueDate(Index1M,$H3082)</f>
        <v>61213</v>
      </c>
      <c r="J3082" s="182">
        <f>IFERROR(_xll.qlIndexFixing(Index1M,$H3082,TRUE,_xll.ohTrigger(RecalcTrigger,Trigger1M)),NA())</f>
        <v>8.1593995460724211E-3</v>
      </c>
      <c r="K3082" s="44">
        <f>IFERROR(_xll.qlIndexFixing(Index3M,H3082,TRUE,_xll.ohTrigger(RecalcTrigger,Trigger3M)),NA())</f>
        <v>8.4094838890413446E-3</v>
      </c>
      <c r="L3082" s="44">
        <f>IFERROR(_xll.qlIndexFixing(Index6M,$H3082,TRUE,_xll.ohTrigger(RecalcTrigger,Trigger6M)),NA())</f>
        <v>9.0945666225800657E-3</v>
      </c>
      <c r="M3082" s="183">
        <f>IFERROR(_xll.qlIndexFixing(Index1Y,$H3082,TRUE,_xll.ohTrigger(RecalcTrigger,Trigger1Y)),NA())</f>
        <v>8.9059863924223024E-3</v>
      </c>
      <c r="N3082" s="182">
        <f>IFERROR(_xll.qlIndexFixing(ONIndex1M,I3082,TRUE,_xll.ohTrigger(RecalcTrigger,Trigger1M)),NA())</f>
        <v>8.1444889640458484E-3</v>
      </c>
      <c r="O3082" s="44">
        <f>IFERROR(_xll.qlIndexFixing(ONIndex3M,I3082,TRUE,_xll.ohTrigger(RecalcTrigger,Trigger3M)),NA())</f>
        <v>8.3590365614139017E-3</v>
      </c>
      <c r="P3082" s="44">
        <f>IFERROR(_xll.qlIndexFixing(ONIndex6M,I3082,TRUE,_xll.ohTrigger(RecalcTrigger,Trigger6M)),NA())</f>
        <v>8.9568981985710394E-3</v>
      </c>
      <c r="Q3082" s="183">
        <f>IFERROR(_xll.qlIndexFixing(ONIndex1Y,I3082,TRUE,_xll.ohTrigger(RecalcTrigger,Trigger1Y)),NA())</f>
        <v>8.6898395677614815E-3</v>
      </c>
    </row>
    <row r="3083" spans="2:17" x14ac:dyDescent="0.2">
      <c r="B3083" s="39" t="s">
        <v>42</v>
      </c>
      <c r="D3083" s="42">
        <f>_xll.qlCalendarAdvance(Calendar,$D3082,B3083,"f",FALSE)</f>
        <v>61218</v>
      </c>
      <c r="E3083" s="177">
        <f>_xll.qlInterestRateIndexValueDate(IndexON,D3083)</f>
        <v>61218</v>
      </c>
      <c r="F3083" s="193">
        <f>IFERROR(_xll.qlIndexFixing(IndexON,D3083,TRUE,_xll.ohTrigger(RecalcTrigger,TriggerON)),NA())</f>
        <v>8.2277795679797094E-3</v>
      </c>
      <c r="H3083" s="42">
        <f>_xll.qlCalendarAdvance(Calendar,$H3082,B3083,"f",FALSE)</f>
        <v>61218</v>
      </c>
      <c r="I3083" s="177">
        <f>_xll.qlInterestRateIndexValueDate(Index1M,$H3083)</f>
        <v>61220</v>
      </c>
      <c r="J3083" s="182">
        <f>IFERROR(_xll.qlIndexFixing(Index1M,$H3083,TRUE,_xll.ohTrigger(RecalcTrigger,Trigger1M)),NA())</f>
        <v>8.1667290116294033E-3</v>
      </c>
      <c r="K3083" s="44">
        <f>IFERROR(_xll.qlIndexFixing(Index3M,H3083,TRUE,_xll.ohTrigger(RecalcTrigger,Trigger3M)),NA())</f>
        <v>8.4164803484731519E-3</v>
      </c>
      <c r="L3083" s="44">
        <f>IFERROR(_xll.qlIndexFixing(Index6M,$H3083,TRUE,_xll.ohTrigger(RecalcTrigger,Trigger6M)),NA())</f>
        <v>9.1035780523777022E-3</v>
      </c>
      <c r="M3083" s="183">
        <f>IFERROR(_xll.qlIndexFixing(Index1Y,$H3083,TRUE,_xll.ohTrigger(RecalcTrigger,Trigger1Y)),NA())</f>
        <v>8.9128145989783459E-3</v>
      </c>
      <c r="N3083" s="182">
        <f>IFERROR(_xll.qlIndexFixing(ONIndex1M,I3083,TRUE,_xll.ohTrigger(RecalcTrigger,Trigger1M)),NA())</f>
        <v>8.1518292680904381E-3</v>
      </c>
      <c r="O3083" s="44">
        <f>IFERROR(_xll.qlIndexFixing(ONIndex3M,I3083,TRUE,_xll.ohTrigger(RecalcTrigger,Trigger3M)),NA())</f>
        <v>8.3660760097181708E-3</v>
      </c>
      <c r="P3083" s="44">
        <f>IFERROR(_xll.qlIndexFixing(ONIndex6M,I3083,TRUE,_xll.ohTrigger(RecalcTrigger,Trigger6M)),NA())</f>
        <v>8.9665483461320861E-3</v>
      </c>
      <c r="Q3083" s="183">
        <f>IFERROR(_xll.qlIndexFixing(ONIndex1Y,I3083,TRUE,_xll.ohTrigger(RecalcTrigger,Trigger1Y)),NA())</f>
        <v>8.6968762286154799E-3</v>
      </c>
    </row>
    <row r="3084" spans="2:17" x14ac:dyDescent="0.2">
      <c r="B3084" s="39" t="s">
        <v>42</v>
      </c>
      <c r="D3084" s="42">
        <f>_xll.qlCalendarAdvance(Calendar,$D3083,B3084,"f",FALSE)</f>
        <v>61225</v>
      </c>
      <c r="E3084" s="177">
        <f>_xll.qlInterestRateIndexValueDate(IndexON,D3084)</f>
        <v>61225</v>
      </c>
      <c r="F3084" s="193">
        <f>IFERROR(_xll.qlIndexFixing(IndexON,D3084,TRUE,_xll.ohTrigger(RecalcTrigger,TriggerON)),NA())</f>
        <v>8.2351849177531022E-3</v>
      </c>
      <c r="H3084" s="42">
        <f>_xll.qlCalendarAdvance(Calendar,$H3083,B3084,"f",FALSE)</f>
        <v>61225</v>
      </c>
      <c r="I3084" s="177">
        <f>_xll.qlInterestRateIndexValueDate(Index1M,$H3084)</f>
        <v>61227</v>
      </c>
      <c r="J3084" s="182">
        <f>IFERROR(_xll.qlIndexFixing(Index1M,$H3084,TRUE,_xll.ohTrigger(RecalcTrigger,Trigger1M)),NA())</f>
        <v>8.1740487203710299E-3</v>
      </c>
      <c r="K3084" s="44">
        <f>IFERROR(_xll.qlIndexFixing(Index3M,H3084,TRUE,_xll.ohTrigger(RecalcTrigger,Trigger3M)),NA())</f>
        <v>8.4234669777752055E-3</v>
      </c>
      <c r="L3084" s="44">
        <f>IFERROR(_xll.qlIndexFixing(Index6M,$H3084,TRUE,_xll.ohTrigger(RecalcTrigger,Trigger6M)),NA())</f>
        <v>9.1125349909341423E-3</v>
      </c>
      <c r="M3084" s="183">
        <f>IFERROR(_xll.qlIndexFixing(Index1Y,$H3084,TRUE,_xll.ohTrigger(RecalcTrigger,Trigger1Y)),NA())</f>
        <v>8.9196319593882363E-3</v>
      </c>
      <c r="N3084" s="182">
        <f>IFERROR(_xll.qlIndexFixing(ONIndex1M,I3084,TRUE,_xll.ohTrigger(RecalcTrigger,Trigger1M)),NA())</f>
        <v>8.1591598661390208E-3</v>
      </c>
      <c r="O3084" s="44">
        <f>IFERROR(_xll.qlIndexFixing(ONIndex3M,I3084,TRUE,_xll.ohTrigger(RecalcTrigger,Trigger3M)),NA())</f>
        <v>8.3731058106195633E-3</v>
      </c>
      <c r="P3084" s="44">
        <f>IFERROR(_xll.qlIndexFixing(ONIndex6M,I3084,TRUE,_xll.ohTrigger(RecalcTrigger,Trigger6M)),NA())</f>
        <v>8.9761454562786724E-3</v>
      </c>
      <c r="Q3084" s="183">
        <f>IFERROR(_xll.qlIndexFixing(ONIndex1Y,I3084,TRUE,_xll.ohTrigger(RecalcTrigger,Trigger1Y)),NA())</f>
        <v>8.7039028760393933E-3</v>
      </c>
    </row>
    <row r="3085" spans="2:17" x14ac:dyDescent="0.2">
      <c r="B3085" s="39" t="s">
        <v>42</v>
      </c>
      <c r="D3085" s="42">
        <f>_xll.qlCalendarAdvance(Calendar,$D3084,B3085,"f",FALSE)</f>
        <v>61232</v>
      </c>
      <c r="E3085" s="177">
        <f>_xll.qlInterestRateIndexValueDate(IndexON,D3085)</f>
        <v>61232</v>
      </c>
      <c r="F3085" s="193">
        <f>IFERROR(_xll.qlIndexFixing(IndexON,D3085,TRUE,_xll.ohTrigger(RecalcTrigger,TriggerON)),NA())</f>
        <v>8.2425805328334434E-3</v>
      </c>
      <c r="H3085" s="42">
        <f>_xll.qlCalendarAdvance(Calendar,$H3084,B3085,"f",FALSE)</f>
        <v>61232</v>
      </c>
      <c r="I3085" s="177">
        <f>_xll.qlInterestRateIndexValueDate(Index1M,$H3085)</f>
        <v>61234</v>
      </c>
      <c r="J3085" s="182">
        <f>IFERROR(_xll.qlIndexFixing(Index1M,$H3085,TRUE,_xll.ohTrigger(RecalcTrigger,Trigger1M)),NA())</f>
        <v>8.1813586427009755E-3</v>
      </c>
      <c r="K3085" s="44">
        <f>IFERROR(_xll.qlIndexFixing(Index3M,H3085,TRUE,_xll.ohTrigger(RecalcTrigger,Trigger3M)),NA())</f>
        <v>8.4304437474571822E-3</v>
      </c>
      <c r="L3085" s="44">
        <f>IFERROR(_xll.qlIndexFixing(Index6M,$H3085,TRUE,_xll.ohTrigger(RecalcTrigger,Trigger6M)),NA())</f>
        <v>9.1214373388647987E-3</v>
      </c>
      <c r="M3085" s="183">
        <f>IFERROR(_xll.qlIndexFixing(Index1Y,$H3085,TRUE,_xll.ohTrigger(RecalcTrigger,Trigger1Y)),NA())</f>
        <v>8.926438442663498E-3</v>
      </c>
      <c r="N3085" s="182">
        <f>IFERROR(_xll.qlIndexFixing(ONIndex1M,I3085,TRUE,_xll.ohTrigger(RecalcTrigger,Trigger1M)),NA())</f>
        <v>8.1664807285353191E-3</v>
      </c>
      <c r="O3085" s="44">
        <f>IFERROR(_xll.qlIndexFixing(ONIndex3M,I3085,TRUE,_xll.ohTrigger(RecalcTrigger,Trigger3M)),NA())</f>
        <v>8.380125934781546E-3</v>
      </c>
      <c r="P3085" s="44">
        <f>IFERROR(_xll.qlIndexFixing(ONIndex6M,I3085,TRUE,_xll.ohTrigger(RecalcTrigger,Trigger6M)),NA())</f>
        <v>8.9856894309292556E-3</v>
      </c>
      <c r="Q3085" s="183">
        <f>IFERROR(_xll.qlIndexFixing(ONIndex1Y,I3085,TRUE,_xll.ohTrigger(RecalcTrigger,Trigger1Y)),NA())</f>
        <v>8.7109194797374556E-3</v>
      </c>
    </row>
    <row r="3086" spans="2:17" x14ac:dyDescent="0.2">
      <c r="B3086" s="39" t="s">
        <v>42</v>
      </c>
      <c r="D3086" s="42">
        <f>_xll.qlCalendarAdvance(Calendar,$D3085,B3086,"f",FALSE)</f>
        <v>61239</v>
      </c>
      <c r="E3086" s="177">
        <f>_xll.qlInterestRateIndexValueDate(IndexON,D3086)</f>
        <v>61239</v>
      </c>
      <c r="F3086" s="193">
        <f>IFERROR(_xll.qlIndexFixing(IndexON,D3086,TRUE,_xll.ohTrigger(RecalcTrigger,TriggerON)),NA())</f>
        <v>8.2499663834045833E-3</v>
      </c>
      <c r="H3086" s="42">
        <f>_xll.qlCalendarAdvance(Calendar,$H3085,B3086,"f",FALSE)</f>
        <v>61239</v>
      </c>
      <c r="I3086" s="177">
        <f>_xll.qlInterestRateIndexValueDate(Index1M,$H3086)</f>
        <v>61241</v>
      </c>
      <c r="J3086" s="182">
        <f>IFERROR(_xll.qlIndexFixing(Index1M,$H3086,TRUE,_xll.ohTrigger(RecalcTrigger,Trigger1M)),NA())</f>
        <v>8.1886587490329066E-3</v>
      </c>
      <c r="K3086" s="44">
        <f>IFERROR(_xll.qlIndexFixing(Index3M,H3086,TRUE,_xll.ohTrigger(RecalcTrigger,Trigger3M)),NA())</f>
        <v>8.4368160758500396E-3</v>
      </c>
      <c r="L3086" s="44">
        <f>IFERROR(_xll.qlIndexFixing(Index6M,$H3086,TRUE,_xll.ohTrigger(RecalcTrigger,Trigger6M)),NA())</f>
        <v>9.1273691431732282E-3</v>
      </c>
      <c r="M3086" s="183">
        <f>IFERROR(_xll.qlIndexFixing(Index1Y,$H3086,TRUE,_xll.ohTrigger(RecalcTrigger,Trigger1Y)),NA())</f>
        <v>8.9332340178156604E-3</v>
      </c>
      <c r="N3086" s="182">
        <f>IFERROR(_xll.qlIndexFixing(ONIndex1M,I3086,TRUE,_xll.ohTrigger(RecalcTrigger,Trigger1M)),NA())</f>
        <v>8.1737918259428E-3</v>
      </c>
      <c r="O3086" s="44">
        <f>IFERROR(_xll.qlIndexFixing(ONIndex3M,I3086,TRUE,_xll.ohTrigger(RecalcTrigger,Trigger3M)),NA())</f>
        <v>8.3871363527876497E-3</v>
      </c>
      <c r="P3086" s="44">
        <f>IFERROR(_xll.qlIndexFixing(ONIndex6M,I3086,TRUE,_xll.ohTrigger(RecalcTrigger,Trigger6M)),NA())</f>
        <v>8.9951801719223567E-3</v>
      </c>
      <c r="Q3086" s="183">
        <f>IFERROR(_xll.qlIndexFixing(ONIndex1Y,I3086,TRUE,_xll.ohTrigger(RecalcTrigger,Trigger1Y)),NA())</f>
        <v>8.7179260090941568E-3</v>
      </c>
    </row>
    <row r="3087" spans="2:17" x14ac:dyDescent="0.2">
      <c r="B3087" s="39" t="s">
        <v>42</v>
      </c>
      <c r="D3087" s="42">
        <f>_xll.qlCalendarAdvance(Calendar,$D3086,B3087,"f",FALSE)</f>
        <v>61246</v>
      </c>
      <c r="E3087" s="177">
        <f>_xll.qlInterestRateIndexValueDate(IndexON,D3087)</f>
        <v>61246</v>
      </c>
      <c r="F3087" s="193">
        <f>IFERROR(_xll.qlIndexFixing(IndexON,D3087,TRUE,_xll.ohTrigger(RecalcTrigger,TriggerON)),NA())</f>
        <v>8.257342440369797E-3</v>
      </c>
      <c r="H3087" s="42">
        <f>_xll.qlCalendarAdvance(Calendar,$H3086,B3087,"f",FALSE)</f>
        <v>61246</v>
      </c>
      <c r="I3087" s="177">
        <f>_xll.qlInterestRateIndexValueDate(Index1M,$H3087)</f>
        <v>61248</v>
      </c>
      <c r="J3087" s="182">
        <f>IFERROR(_xll.qlIndexFixing(Index1M,$H3087,TRUE,_xll.ohTrigger(RecalcTrigger,Trigger1M)),NA())</f>
        <v>8.1959490097804899E-3</v>
      </c>
      <c r="K3087" s="44">
        <f>IFERROR(_xll.qlIndexFixing(Index3M,H3087,TRUE,_xll.ohTrigger(RecalcTrigger,Trigger3M)),NA())</f>
        <v>8.4437735889212051E-3</v>
      </c>
      <c r="L3087" s="44">
        <f>IFERROR(_xll.qlIndexFixing(Index6M,$H3087,TRUE,_xll.ohTrigger(RecalcTrigger,Trigger6M)),NA())</f>
        <v>9.1361769080713102E-3</v>
      </c>
      <c r="M3087" s="183">
        <f>IFERROR(_xll.qlIndexFixing(Index1Y,$H3087,TRUE,_xll.ohTrigger(RecalcTrigger,Trigger1Y)),NA())</f>
        <v>8.9400186538542946E-3</v>
      </c>
      <c r="N3087" s="182">
        <f>IFERROR(_xll.qlIndexFixing(ONIndex1M,I3087,TRUE,_xll.ohTrigger(RecalcTrigger,Trigger1M)),NA())</f>
        <v>8.1810931285453137E-3</v>
      </c>
      <c r="O3087" s="44">
        <f>IFERROR(_xll.qlIndexFixing(ONIndex3M,I3087,TRUE,_xll.ohTrigger(RecalcTrigger,Trigger3M)),NA())</f>
        <v>8.3941370353013411E-3</v>
      </c>
      <c r="P3087" s="44">
        <f>IFERROR(_xll.qlIndexFixing(ONIndex6M,I3087,TRUE,_xll.ohTrigger(RecalcTrigger,Trigger6M)),NA())</f>
        <v>9.0046175807767526E-3</v>
      </c>
      <c r="Q3087" s="183">
        <f>IFERROR(_xll.qlIndexFixing(ONIndex1Y,I3087,TRUE,_xll.ohTrigger(RecalcTrigger,Trigger1Y)),NA())</f>
        <v>8.7249224336538589E-3</v>
      </c>
    </row>
    <row r="3088" spans="2:17" x14ac:dyDescent="0.2">
      <c r="B3088" s="39" t="s">
        <v>42</v>
      </c>
      <c r="D3088" s="42">
        <f>_xll.qlCalendarAdvance(Calendar,$D3087,B3088,"f",FALSE)</f>
        <v>61253</v>
      </c>
      <c r="E3088" s="177">
        <f>_xll.qlInterestRateIndexValueDate(IndexON,D3088)</f>
        <v>61253</v>
      </c>
      <c r="F3088" s="193">
        <f>IFERROR(_xll.qlIndexFixing(IndexON,D3088,TRUE,_xll.ohTrigger(RecalcTrigger,TriggerON)),NA())</f>
        <v>8.2647086735132547E-3</v>
      </c>
      <c r="H3088" s="42">
        <f>_xll.qlCalendarAdvance(Calendar,$H3087,B3088,"f",FALSE)</f>
        <v>61253</v>
      </c>
      <c r="I3088" s="177">
        <f>_xll.qlInterestRateIndexValueDate(Index1M,$H3088)</f>
        <v>61255</v>
      </c>
      <c r="J3088" s="182">
        <f>IFERROR(_xll.qlIndexFixing(Index1M,$H3088,TRUE,_xll.ohTrigger(RecalcTrigger,Trigger1M)),NA())</f>
        <v>8.2032293953474E-3</v>
      </c>
      <c r="K3088" s="44">
        <f>IFERROR(_xll.qlIndexFixing(Index3M,H3088,TRUE,_xll.ohTrigger(RecalcTrigger,Trigger3M)),NA())</f>
        <v>8.4507211561161595E-3</v>
      </c>
      <c r="L3088" s="44">
        <f>IFERROR(_xll.qlIndexFixing(Index6M,$H3088,TRUE,_xll.ohTrigger(RecalcTrigger,Trigger6M)),NA())</f>
        <v>9.1449298173043262E-3</v>
      </c>
      <c r="M3088" s="183">
        <f>IFERROR(_xll.qlIndexFixing(Index1Y,$H3088,TRUE,_xll.ohTrigger(RecalcTrigger,Trigger1Y)),NA())</f>
        <v>8.9467923197902744E-3</v>
      </c>
      <c r="N3088" s="182">
        <f>IFERROR(_xll.qlIndexFixing(ONIndex1M,I3088,TRUE,_xll.ohTrigger(RecalcTrigger,Trigger1M)),NA())</f>
        <v>8.1883846070063271E-3</v>
      </c>
      <c r="O3088" s="44">
        <f>IFERROR(_xll.qlIndexFixing(ONIndex3M,I3088,TRUE,_xll.ohTrigger(RecalcTrigger,Trigger3M)),NA())</f>
        <v>8.401127952746279E-3</v>
      </c>
      <c r="P3088" s="44">
        <f>IFERROR(_xll.qlIndexFixing(ONIndex6M,I3088,TRUE,_xll.ohTrigger(RecalcTrigger,Trigger6M)),NA())</f>
        <v>9.0140015597306444E-3</v>
      </c>
      <c r="Q3088" s="183">
        <f>IFERROR(_xll.qlIndexFixing(ONIndex1Y,I3088,TRUE,_xll.ohTrigger(RecalcTrigger,Trigger1Y)),NA())</f>
        <v>8.7319087230408599E-3</v>
      </c>
    </row>
    <row r="3089" spans="2:17" x14ac:dyDescent="0.2">
      <c r="B3089" s="39" t="s">
        <v>42</v>
      </c>
      <c r="D3089" s="42">
        <f>_xll.qlCalendarAdvance(Calendar,$D3088,B3089,"f",FALSE)</f>
        <v>61260</v>
      </c>
      <c r="E3089" s="177">
        <f>_xll.qlInterestRateIndexValueDate(IndexON,D3089)</f>
        <v>61260</v>
      </c>
      <c r="F3089" s="193">
        <f>IFERROR(_xll.qlIndexFixing(IndexON,D3089,TRUE,_xll.ohTrigger(RecalcTrigger,TriggerON)),NA())</f>
        <v>8.272065053498423E-3</v>
      </c>
      <c r="H3089" s="42">
        <f>_xll.qlCalendarAdvance(Calendar,$H3088,B3089,"f",FALSE)</f>
        <v>61260</v>
      </c>
      <c r="I3089" s="177">
        <f>_xll.qlInterestRateIndexValueDate(Index1M,$H3089)</f>
        <v>61262</v>
      </c>
      <c r="J3089" s="182">
        <f>IFERROR(_xll.qlIndexFixing(Index1M,$H3089,TRUE,_xll.ohTrigger(RecalcTrigger,Trigger1M)),NA())</f>
        <v>8.2104998761423076E-3</v>
      </c>
      <c r="K3089" s="44">
        <f>IFERROR(_xll.qlIndexFixing(Index3M,H3089,TRUE,_xll.ohTrigger(RecalcTrigger,Trigger3M)),NA())</f>
        <v>8.4576587479507966E-3</v>
      </c>
      <c r="L3089" s="44">
        <f>IFERROR(_xll.qlIndexFixing(Index6M,$H3089,TRUE,_xll.ohTrigger(RecalcTrigger,Trigger6M)),NA())</f>
        <v>9.1536277715280074E-3</v>
      </c>
      <c r="M3089" s="183">
        <f>IFERROR(_xll.qlIndexFixing(Index1Y,$H3089,TRUE,_xll.ohTrigger(RecalcTrigger,Trigger1Y)),NA())</f>
        <v>8.9535549846327424E-3</v>
      </c>
      <c r="N3089" s="182">
        <f>IFERROR(_xll.qlIndexFixing(ONIndex1M,I3089,TRUE,_xll.ohTrigger(RecalcTrigger,Trigger1M)),NA())</f>
        <v>8.1956662315896267E-3</v>
      </c>
      <c r="O3089" s="44">
        <f>IFERROR(_xll.qlIndexFixing(ONIndex3M,I3089,TRUE,_xll.ohTrigger(RecalcTrigger,Trigger3M)),NA())</f>
        <v>8.4081090760257382E-3</v>
      </c>
      <c r="P3089" s="44">
        <f>IFERROR(_xll.qlIndexFixing(ONIndex6M,I3089,TRUE,_xll.ohTrigger(RecalcTrigger,Trigger6M)),NA())</f>
        <v>9.0233320102228731E-3</v>
      </c>
      <c r="Q3089" s="183">
        <f>IFERROR(_xll.qlIndexFixing(ONIndex1Y,I3089,TRUE,_xll.ohTrigger(RecalcTrigger,Trigger1Y)),NA())</f>
        <v>8.7388848464797775E-3</v>
      </c>
    </row>
    <row r="3090" spans="2:17" x14ac:dyDescent="0.2">
      <c r="B3090" s="39" t="s">
        <v>42</v>
      </c>
      <c r="D3090" s="42">
        <f>_xll.qlCalendarAdvance(Calendar,$D3089,B3090,"f",FALSE)</f>
        <v>61267</v>
      </c>
      <c r="E3090" s="177">
        <f>_xll.qlInterestRateIndexValueDate(IndexON,D3090)</f>
        <v>61267</v>
      </c>
      <c r="F3090" s="193">
        <f>IFERROR(_xll.qlIndexFixing(IndexON,D3090,TRUE,_xll.ohTrigger(RecalcTrigger,TriggerON)),NA())</f>
        <v>8.2794115507489607E-3</v>
      </c>
      <c r="H3090" s="42">
        <f>_xll.qlCalendarAdvance(Calendar,$H3089,B3090,"f",FALSE)</f>
        <v>61267</v>
      </c>
      <c r="I3090" s="177">
        <f>_xll.qlInterestRateIndexValueDate(Index1M,$H3090)</f>
        <v>61269</v>
      </c>
      <c r="J3090" s="182">
        <f>IFERROR(_xll.qlIndexFixing(Index1M,$H3090,TRUE,_xll.ohTrigger(RecalcTrigger,Trigger1M)),NA())</f>
        <v>8.2177604225813772E-3</v>
      </c>
      <c r="K3090" s="44">
        <f>IFERROR(_xll.qlIndexFixing(Index3M,H3090,TRUE,_xll.ohTrigger(RecalcTrigger,Trigger3M)),NA())</f>
        <v>8.4645863349383718E-3</v>
      </c>
      <c r="L3090" s="44">
        <f>IFERROR(_xll.qlIndexFixing(Index6M,$H3090,TRUE,_xll.ohTrigger(RecalcTrigger,Trigger6M)),NA())</f>
        <v>9.1622706713967682E-3</v>
      </c>
      <c r="M3090" s="183">
        <f>IFERROR(_xll.qlIndexFixing(Index1Y,$H3090,TRUE,_xll.ohTrigger(RecalcTrigger,Trigger1Y)),NA())</f>
        <v>8.9585481312189717E-3</v>
      </c>
      <c r="N3090" s="182">
        <f>IFERROR(_xll.qlIndexFixing(ONIndex1M,I3090,TRUE,_xll.ohTrigger(RecalcTrigger,Trigger1M)),NA())</f>
        <v>8.2029379729586793E-3</v>
      </c>
      <c r="O3090" s="44">
        <f>IFERROR(_xll.qlIndexFixing(ONIndex3M,I3090,TRUE,_xll.ohTrigger(RecalcTrigger,Trigger3M)),NA())</f>
        <v>8.4150803754834413E-3</v>
      </c>
      <c r="P3090" s="44">
        <f>IFERROR(_xll.qlIndexFixing(ONIndex6M,I3090,TRUE,_xll.ohTrigger(RecalcTrigger,Trigger6M)),NA())</f>
        <v>9.0326088343317679E-3</v>
      </c>
      <c r="Q3090" s="183">
        <f>IFERROR(_xll.qlIndexFixing(ONIndex1Y,I3090,TRUE,_xll.ohTrigger(RecalcTrigger,Trigger1Y)),NA())</f>
        <v>8.745850773914654E-3</v>
      </c>
    </row>
    <row r="3091" spans="2:17" x14ac:dyDescent="0.2">
      <c r="B3091" s="39" t="s">
        <v>42</v>
      </c>
      <c r="D3091" s="42">
        <f>_xll.qlCalendarAdvance(Calendar,$D3090,B3091,"f",FALSE)</f>
        <v>61274</v>
      </c>
      <c r="E3091" s="177">
        <f>_xll.qlInterestRateIndexValueDate(IndexON,D3091)</f>
        <v>61274</v>
      </c>
      <c r="F3091" s="193">
        <f>IFERROR(_xll.qlIndexFixing(IndexON,D3091,TRUE,_xll.ohTrigger(RecalcTrigger,TriggerON)),NA())</f>
        <v>8.2867481356085904E-3</v>
      </c>
      <c r="H3091" s="42">
        <f>_xll.qlCalendarAdvance(Calendar,$H3090,B3091,"f",FALSE)</f>
        <v>61274</v>
      </c>
      <c r="I3091" s="177">
        <f>_xll.qlInterestRateIndexValueDate(Index1M,$H3091)</f>
        <v>61276</v>
      </c>
      <c r="J3091" s="182">
        <f>IFERROR(_xll.qlIndexFixing(Index1M,$H3091,TRUE,_xll.ohTrigger(RecalcTrigger,Trigger1M)),NA())</f>
        <v>8.2250110050732794E-3</v>
      </c>
      <c r="K3091" s="44">
        <f>IFERROR(_xll.qlIndexFixing(Index3M,H3091,TRUE,_xll.ohTrigger(RecalcTrigger,Trigger3M)),NA())</f>
        <v>8.4720956622987079E-3</v>
      </c>
      <c r="L3091" s="44">
        <f>IFERROR(_xll.qlIndexFixing(Index6M,$H3091,TRUE,_xll.ohTrigger(RecalcTrigger,Trigger6M)),NA())</f>
        <v>9.1715692001483485E-3</v>
      </c>
      <c r="M3091" s="183">
        <f>IFERROR(_xll.qlIndexFixing(Index1Y,$H3091,TRUE,_xll.ohTrigger(RecalcTrigger,Trigger1Y)),NA())</f>
        <v>8.9670471870736835E-3</v>
      </c>
      <c r="N3091" s="182">
        <f>IFERROR(_xll.qlIndexFixing(ONIndex1M,I3091,TRUE,_xll.ohTrigger(RecalcTrigger,Trigger1M)),NA())</f>
        <v>8.2101998012973354E-3</v>
      </c>
      <c r="O3091" s="44">
        <f>IFERROR(_xll.qlIndexFixing(ONIndex3M,I3091,TRUE,_xll.ohTrigger(RecalcTrigger,Trigger3M)),NA())</f>
        <v>8.4220418220226634E-3</v>
      </c>
      <c r="P3091" s="44">
        <f>IFERROR(_xll.qlIndexFixing(ONIndex6M,I3091,TRUE,_xll.ohTrigger(RecalcTrigger,Trigger6M)),NA())</f>
        <v>9.0418319338159137E-3</v>
      </c>
      <c r="Q3091" s="183">
        <f>IFERROR(_xll.qlIndexFixing(ONIndex1Y,I3091,TRUE,_xll.ohTrigger(RecalcTrigger,Trigger1Y)),NA())</f>
        <v>8.7528064743302991E-3</v>
      </c>
    </row>
    <row r="3092" spans="2:17" x14ac:dyDescent="0.2">
      <c r="B3092" s="39" t="s">
        <v>42</v>
      </c>
      <c r="D3092" s="42">
        <f>_xll.qlCalendarAdvance(Calendar,$D3091,B3092,"f",FALSE)</f>
        <v>61281</v>
      </c>
      <c r="E3092" s="177">
        <f>_xll.qlInterestRateIndexValueDate(IndexON,D3092)</f>
        <v>61281</v>
      </c>
      <c r="F3092" s="193">
        <f>IFERROR(_xll.qlIndexFixing(IndexON,D3092,TRUE,_xll.ohTrigger(RecalcTrigger,TriggerON)),NA())</f>
        <v>8.2940747782611624E-3</v>
      </c>
      <c r="H3092" s="42">
        <f>_xll.qlCalendarAdvance(Calendar,$H3091,B3092,"f",FALSE)</f>
        <v>61281</v>
      </c>
      <c r="I3092" s="177">
        <f>_xll.qlInterestRateIndexValueDate(Index1M,$H3092)</f>
        <v>61283</v>
      </c>
      <c r="J3092" s="182">
        <f>IFERROR(_xll.qlIndexFixing(Index1M,$H3092,TRUE,_xll.ohTrigger(RecalcTrigger,Trigger1M)),NA())</f>
        <v>8.2322515940241869E-3</v>
      </c>
      <c r="K3092" s="44">
        <f>IFERROR(_xll.qlIndexFixing(Index3M,H3092,TRUE,_xll.ohTrigger(RecalcTrigger,Trigger3M)),NA())</f>
        <v>8.4790025890127529E-3</v>
      </c>
      <c r="L3092" s="44">
        <f>IFERROR(_xll.qlIndexFixing(Index6M,$H3092,TRUE,_xll.ohTrigger(RecalcTrigger,Trigger6M)),NA())</f>
        <v>9.1800979290343164E-3</v>
      </c>
      <c r="M3092" s="183">
        <f>IFERROR(_xll.qlIndexFixing(Index1Y,$H3092,TRUE,_xll.ohTrigger(RecalcTrigger,Trigger1Y)),NA())</f>
        <v>8.9737766626886983E-3</v>
      </c>
      <c r="N3092" s="182">
        <f>IFERROR(_xll.qlIndexFixing(ONIndex1M,I3092,TRUE,_xll.ohTrigger(RecalcTrigger,Trigger1M)),NA())</f>
        <v>8.2174516872690617E-3</v>
      </c>
      <c r="O3092" s="44">
        <f>IFERROR(_xll.qlIndexFixing(ONIndex3M,I3092,TRUE,_xll.ohTrigger(RecalcTrigger,Trigger3M)),NA())</f>
        <v>8.4289933860670629E-3</v>
      </c>
      <c r="P3092" s="44">
        <f>IFERROR(_xll.qlIndexFixing(ONIndex6M,I3092,TRUE,_xll.ohTrigger(RecalcTrigger,Trigger6M)),NA())</f>
        <v>9.0510012105138316E-3</v>
      </c>
      <c r="Q3092" s="183">
        <f>IFERROR(_xll.qlIndexFixing(ONIndex1Y,I3092,TRUE,_xll.ohTrigger(RecalcTrigger,Trigger1Y)),NA())</f>
        <v>8.759751917670755E-3</v>
      </c>
    </row>
    <row r="3093" spans="2:17" x14ac:dyDescent="0.2">
      <c r="B3093" s="39" t="s">
        <v>42</v>
      </c>
      <c r="D3093" s="42">
        <f>_xll.qlCalendarAdvance(Calendar,$D3092,B3093,"f",FALSE)</f>
        <v>61288</v>
      </c>
      <c r="E3093" s="177">
        <f>_xll.qlInterestRateIndexValueDate(IndexON,D3093)</f>
        <v>61288</v>
      </c>
      <c r="F3093" s="193">
        <f>IFERROR(_xll.qlIndexFixing(IndexON,D3093,TRUE,_xll.ohTrigger(RecalcTrigger,TriggerON)),NA())</f>
        <v>8.3013914492102714E-3</v>
      </c>
      <c r="H3093" s="42">
        <f>_xll.qlCalendarAdvance(Calendar,$H3092,B3093,"f",FALSE)</f>
        <v>61288</v>
      </c>
      <c r="I3093" s="177">
        <f>_xll.qlInterestRateIndexValueDate(Index1M,$H3093)</f>
        <v>61290</v>
      </c>
      <c r="J3093" s="182">
        <f>IFERROR(_xll.qlIndexFixing(Index1M,$H3093,TRUE,_xll.ohTrigger(RecalcTrigger,Trigger1M)),NA())</f>
        <v>8.2394821598427703E-3</v>
      </c>
      <c r="K3093" s="44">
        <f>IFERROR(_xll.qlIndexFixing(Index3M,H3093,TRUE,_xll.ohTrigger(RecalcTrigger,Trigger3M)),NA())</f>
        <v>8.4858994202084651E-3</v>
      </c>
      <c r="L3093" s="44">
        <f>IFERROR(_xll.qlIndexFixing(Index6M,$H3093,TRUE,_xll.ohTrigger(RecalcTrigger,Trigger6M)),NA())</f>
        <v>9.1913807802988228E-3</v>
      </c>
      <c r="M3093" s="183">
        <f>IFERROR(_xll.qlIndexFixing(Index1Y,$H3093,TRUE,_xll.ohTrigger(RecalcTrigger,Trigger1Y)),NA())</f>
        <v>8.9804950132434912E-3</v>
      </c>
      <c r="N3093" s="182">
        <f>IFERROR(_xll.qlIndexFixing(ONIndex1M,I3093,TRUE,_xll.ohTrigger(RecalcTrigger,Trigger1M)),NA())</f>
        <v>8.224693601377453E-3</v>
      </c>
      <c r="O3093" s="44">
        <f>IFERROR(_xll.qlIndexFixing(ONIndex3M,I3093,TRUE,_xll.ohTrigger(RecalcTrigger,Trigger3M)),NA())</f>
        <v>8.4359350384399789E-3</v>
      </c>
      <c r="P3093" s="44">
        <f>IFERROR(_xll.qlIndexFixing(ONIndex6M,I3093,TRUE,_xll.ohTrigger(RecalcTrigger,Trigger6M)),NA())</f>
        <v>9.0601165663439787E-3</v>
      </c>
      <c r="Q3093" s="183">
        <f>IFERROR(_xll.qlIndexFixing(ONIndex1Y,I3093,TRUE,_xll.ohTrigger(RecalcTrigger,Trigger1Y)),NA())</f>
        <v>8.7666870733205116E-3</v>
      </c>
    </row>
    <row r="3094" spans="2:17" x14ac:dyDescent="0.2">
      <c r="B3094" s="39" t="s">
        <v>42</v>
      </c>
      <c r="D3094" s="42">
        <f>_xll.qlCalendarAdvance(Calendar,$D3093,B3094,"f",FALSE)</f>
        <v>61295</v>
      </c>
      <c r="E3094" s="177">
        <f>_xll.qlInterestRateIndexValueDate(IndexON,D3094)</f>
        <v>61295</v>
      </c>
      <c r="F3094" s="193">
        <f>IFERROR(_xll.qlIndexFixing(IndexON,D3094,TRUE,_xll.ohTrigger(RecalcTrigger,TriggerON)),NA())</f>
        <v>8.3086981189595122E-3</v>
      </c>
      <c r="H3094" s="42">
        <f>_xll.qlCalendarAdvance(Calendar,$H3093,B3094,"f",FALSE)</f>
        <v>61295</v>
      </c>
      <c r="I3094" s="177">
        <f>_xll.qlInterestRateIndexValueDate(Index1M,$H3094)</f>
        <v>61297</v>
      </c>
      <c r="J3094" s="182">
        <f>IFERROR(_xll.qlIndexFixing(Index1M,$H3094,TRUE,_xll.ohTrigger(RecalcTrigger,Trigger1M)),NA())</f>
        <v>8.2467026729426962E-3</v>
      </c>
      <c r="K3094" s="44">
        <f>IFERROR(_xll.qlIndexFixing(Index3M,H3094,TRUE,_xll.ohTrigger(RecalcTrigger,Trigger3M)),NA())</f>
        <v>8.4927861263972559E-3</v>
      </c>
      <c r="L3094" s="44">
        <f>IFERROR(_xll.qlIndexFixing(Index6M,$H3094,TRUE,_xll.ohTrigger(RecalcTrigger,Trigger6M)),NA())</f>
        <v>9.1969892054486139E-3</v>
      </c>
      <c r="M3094" s="183">
        <f>IFERROR(_xll.qlIndexFixing(Index1Y,$H3094,TRUE,_xll.ohTrigger(RecalcTrigger,Trigger1Y)),NA())</f>
        <v>8.9872022077458966E-3</v>
      </c>
      <c r="N3094" s="182">
        <f>IFERROR(_xll.qlIndexFixing(ONIndex1M,I3094,TRUE,_xll.ohTrigger(RecalcTrigger,Trigger1M)),NA())</f>
        <v>8.2319255137264236E-3</v>
      </c>
      <c r="O3094" s="44">
        <f>IFERROR(_xll.qlIndexFixing(ONIndex3M,I3094,TRUE,_xll.ohTrigger(RecalcTrigger,Trigger3M)),NA())</f>
        <v>8.44286674956507E-3</v>
      </c>
      <c r="P3094" s="44">
        <f>IFERROR(_xll.qlIndexFixing(ONIndex6M,I3094,TRUE,_xll.ohTrigger(RecalcTrigger,Trigger6M)),NA())</f>
        <v>9.0691779028251318E-3</v>
      </c>
      <c r="Q3094" s="183">
        <f>IFERROR(_xll.qlIndexFixing(ONIndex1Y,I3094,TRUE,_xll.ohTrigger(RecalcTrigger,Trigger1Y)),NA())</f>
        <v>8.7736119106640587E-3</v>
      </c>
    </row>
    <row r="3095" spans="2:17" x14ac:dyDescent="0.2">
      <c r="B3095" s="39" t="s">
        <v>42</v>
      </c>
      <c r="D3095" s="42">
        <f>_xll.qlCalendarAdvance(Calendar,$D3094,B3095,"f",FALSE)</f>
        <v>61302</v>
      </c>
      <c r="E3095" s="177">
        <f>_xll.qlInterestRateIndexValueDate(IndexON,D3095)</f>
        <v>61302</v>
      </c>
      <c r="F3095" s="193">
        <f>IFERROR(_xll.qlIndexFixing(IndexON,D3095,TRUE,_xll.ohTrigger(RecalcTrigger,TriggerON)),NA())</f>
        <v>8.315994757612799E-3</v>
      </c>
      <c r="H3095" s="42">
        <f>_xll.qlCalendarAdvance(Calendar,$H3094,B3095,"f",FALSE)</f>
        <v>61302</v>
      </c>
      <c r="I3095" s="177">
        <f>_xll.qlInterestRateIndexValueDate(Index1M,$H3095)</f>
        <v>61304</v>
      </c>
      <c r="J3095" s="182">
        <f>IFERROR(_xll.qlIndexFixing(Index1M,$H3095,TRUE,_xll.ohTrigger(RecalcTrigger,Trigger1M)),NA())</f>
        <v>8.2539131037301372E-3</v>
      </c>
      <c r="K3095" s="44">
        <f>IFERROR(_xll.qlIndexFixing(Index3M,H3095,TRUE,_xll.ohTrigger(RecalcTrigger,Trigger3M)),NA())</f>
        <v>8.4996626780948874E-3</v>
      </c>
      <c r="L3095" s="44">
        <f>IFERROR(_xll.qlIndexFixing(Index6M,$H3095,TRUE,_xll.ohTrigger(RecalcTrigger,Trigger6M)),NA())</f>
        <v>9.2046558785900175E-3</v>
      </c>
      <c r="M3095" s="183">
        <f>IFERROR(_xll.qlIndexFixing(Index1Y,$H3095,TRUE,_xll.ohTrigger(RecalcTrigger,Trigger1Y)),NA())</f>
        <v>8.9938982152022312E-3</v>
      </c>
      <c r="N3095" s="182">
        <f>IFERROR(_xll.qlIndexFixing(ONIndex1M,I3095,TRUE,_xll.ohTrigger(RecalcTrigger,Trigger1M)),NA())</f>
        <v>8.2391473951393124E-3</v>
      </c>
      <c r="O3095" s="44">
        <f>IFERROR(_xll.qlIndexFixing(ONIndex3M,I3095,TRUE,_xll.ohTrigger(RecalcTrigger,Trigger3M)),NA())</f>
        <v>8.449788490185739E-3</v>
      </c>
      <c r="P3095" s="44">
        <f>IFERROR(_xll.qlIndexFixing(ONIndex6M,I3095,TRUE,_xll.ohTrigger(RecalcTrigger,Trigger6M)),NA())</f>
        <v>9.0781851221155563E-3</v>
      </c>
      <c r="Q3095" s="183">
        <f>IFERROR(_xll.qlIndexFixing(ONIndex1Y,I3095,TRUE,_xll.ohTrigger(RecalcTrigger,Trigger1Y)),NA())</f>
        <v>8.7805263993256943E-3</v>
      </c>
    </row>
    <row r="3096" spans="2:17" x14ac:dyDescent="0.2">
      <c r="B3096" s="39" t="s">
        <v>42</v>
      </c>
      <c r="D3096" s="42">
        <f>_xll.qlCalendarAdvance(Calendar,$D3095,B3096,"f",FALSE)</f>
        <v>61309</v>
      </c>
      <c r="E3096" s="177">
        <f>_xll.qlInterestRateIndexValueDate(IndexON,D3096)</f>
        <v>61309</v>
      </c>
      <c r="F3096" s="193">
        <f>IFERROR(_xll.qlIndexFixing(IndexON,D3096,TRUE,_xll.ohTrigger(RecalcTrigger,TriggerON)),NA())</f>
        <v>8.3232813357536628E-3</v>
      </c>
      <c r="H3096" s="42">
        <f>_xll.qlCalendarAdvance(Calendar,$H3095,B3096,"f",FALSE)</f>
        <v>61309</v>
      </c>
      <c r="I3096" s="177">
        <f>_xll.qlInterestRateIndexValueDate(Index1M,$H3096)</f>
        <v>61311</v>
      </c>
      <c r="J3096" s="182">
        <f>IFERROR(_xll.qlIndexFixing(Index1M,$H3096,TRUE,_xll.ohTrigger(RecalcTrigger,Trigger1M)),NA())</f>
        <v>8.2611134226162619E-3</v>
      </c>
      <c r="K3096" s="44">
        <f>IFERROR(_xll.qlIndexFixing(Index3M,H3096,TRUE,_xll.ohTrigger(RecalcTrigger,Trigger3M)),NA())</f>
        <v>8.5065290458058197E-3</v>
      </c>
      <c r="L3096" s="44">
        <f>IFERROR(_xll.qlIndexFixing(Index6M,$H3096,TRUE,_xll.ohTrigger(RecalcTrigger,Trigger6M)),NA())</f>
        <v>9.21296636627221E-3</v>
      </c>
      <c r="M3096" s="183">
        <f>IFERROR(_xll.qlIndexFixing(Index1Y,$H3096,TRUE,_xll.ohTrigger(RecalcTrigger,Trigger1Y)),NA())</f>
        <v>9.0005830046188083E-3</v>
      </c>
      <c r="N3096" s="182">
        <f>IFERROR(_xll.qlIndexFixing(ONIndex1M,I3096,TRUE,_xll.ohTrigger(RecalcTrigger,Trigger1M)),NA())</f>
        <v>8.2463592158799059E-3</v>
      </c>
      <c r="O3096" s="44">
        <f>IFERROR(_xll.qlIndexFixing(ONIndex3M,I3096,TRUE,_xll.ohTrigger(RecalcTrigger,Trigger3M)),NA())</f>
        <v>8.4567002308855166E-3</v>
      </c>
      <c r="P3096" s="44">
        <f>IFERROR(_xll.qlIndexFixing(ONIndex6M,I3096,TRUE,_xll.ohTrigger(RecalcTrigger,Trigger6M)),NA())</f>
        <v>9.0871381259738371E-3</v>
      </c>
      <c r="Q3096" s="183">
        <f>IFERROR(_xll.qlIndexFixing(ONIndex1Y,I3096,TRUE,_xll.ohTrigger(RecalcTrigger,Trigger1Y)),NA())</f>
        <v>8.7874305090096527E-3</v>
      </c>
    </row>
    <row r="3097" spans="2:17" x14ac:dyDescent="0.2">
      <c r="B3097" s="39" t="s">
        <v>42</v>
      </c>
      <c r="D3097" s="42">
        <f>_xll.qlCalendarAdvance(Calendar,$D3096,B3097,"f",FALSE)</f>
        <v>61316</v>
      </c>
      <c r="E3097" s="177">
        <f>_xll.qlInterestRateIndexValueDate(IndexON,D3097)</f>
        <v>61316</v>
      </c>
      <c r="F3097" s="193">
        <f>IFERROR(_xll.qlIndexFixing(IndexON,D3097,TRUE,_xll.ohTrigger(RecalcTrigger,TriggerON)),NA())</f>
        <v>8.3305578234860178E-3</v>
      </c>
      <c r="H3097" s="42">
        <f>_xll.qlCalendarAdvance(Calendar,$H3096,B3097,"f",FALSE)</f>
        <v>61316</v>
      </c>
      <c r="I3097" s="177">
        <f>_xll.qlInterestRateIndexValueDate(Index1M,$H3097)</f>
        <v>61318</v>
      </c>
      <c r="J3097" s="182">
        <f>IFERROR(_xll.qlIndexFixing(Index1M,$H3097,TRUE,_xll.ohTrigger(RecalcTrigger,Trigger1M)),NA())</f>
        <v>8.268303600014737E-3</v>
      </c>
      <c r="K3097" s="44">
        <f>IFERROR(_xll.qlIndexFixing(Index3M,H3097,TRUE,_xll.ohTrigger(RecalcTrigger,Trigger3M)),NA())</f>
        <v>8.5133852000484223E-3</v>
      </c>
      <c r="L3097" s="44">
        <f>IFERROR(_xll.qlIndexFixing(Index6M,$H3097,TRUE,_xll.ohTrigger(RecalcTrigger,Trigger6M)),NA())</f>
        <v>9.2212211042730485E-3</v>
      </c>
      <c r="M3097" s="183">
        <f>IFERROR(_xll.qlIndexFixing(Index1Y,$H3097,TRUE,_xll.ohTrigger(RecalcTrigger,Trigger1Y)),NA())</f>
        <v>9.0072565450017225E-3</v>
      </c>
      <c r="N3097" s="182">
        <f>IFERROR(_xll.qlIndexFixing(ONIndex1M,I3097,TRUE,_xll.ohTrigger(RecalcTrigger,Trigger1M)),NA())</f>
        <v>8.2535609463718629E-3</v>
      </c>
      <c r="O3097" s="44">
        <f>IFERROR(_xll.qlIndexFixing(ONIndex3M,I3097,TRUE,_xll.ohTrigger(RecalcTrigger,Trigger3M)),NA())</f>
        <v>8.4636019424078057E-3</v>
      </c>
      <c r="P3097" s="44">
        <f>IFERROR(_xll.qlIndexFixing(ONIndex6M,I3097,TRUE,_xll.ohTrigger(RecalcTrigger,Trigger6M)),NA())</f>
        <v>9.0960368160786231E-3</v>
      </c>
      <c r="Q3097" s="183">
        <f>IFERROR(_xll.qlIndexFixing(ONIndex1Y,I3097,TRUE,_xll.ohTrigger(RecalcTrigger,Trigger1Y)),NA())</f>
        <v>8.7943242089405516E-3</v>
      </c>
    </row>
    <row r="3098" spans="2:17" x14ac:dyDescent="0.2">
      <c r="B3098" s="39" t="s">
        <v>42</v>
      </c>
      <c r="D3098" s="42">
        <f>_xll.qlCalendarAdvance(Calendar,$D3097,B3098,"f",FALSE)</f>
        <v>61323</v>
      </c>
      <c r="E3098" s="177">
        <f>_xll.qlInterestRateIndexValueDate(IndexON,D3098)</f>
        <v>61323</v>
      </c>
      <c r="F3098" s="193">
        <f>IFERROR(_xll.qlIndexFixing(IndexON,D3098,TRUE,_xll.ohTrigger(RecalcTrigger,TriggerON)),NA())</f>
        <v>8.3378241915532669E-3</v>
      </c>
      <c r="H3098" s="42">
        <f>_xll.qlCalendarAdvance(Calendar,$H3097,B3098,"f",FALSE)</f>
        <v>61323</v>
      </c>
      <c r="I3098" s="177">
        <f>_xll.qlInterestRateIndexValueDate(Index1M,$H3098)</f>
        <v>61325</v>
      </c>
      <c r="J3098" s="182">
        <f>IFERROR(_xll.qlIndexFixing(Index1M,$H3098,TRUE,_xll.ohTrigger(RecalcTrigger,Trigger1M)),NA())</f>
        <v>8.2760906150818932E-3</v>
      </c>
      <c r="K3098" s="44">
        <f>IFERROR(_xll.qlIndexFixing(Index3M,H3098,TRUE,_xll.ohTrigger(RecalcTrigger,Trigger3M)),NA())</f>
        <v>8.520231111329761E-3</v>
      </c>
      <c r="L3098" s="44">
        <f>IFERROR(_xll.qlIndexFixing(Index6M,$H3098,TRUE,_xll.ohTrigger(RecalcTrigger,Trigger6M)),NA())</f>
        <v>9.2294199932732978E-3</v>
      </c>
      <c r="M3098" s="183">
        <f>IFERROR(_xll.qlIndexFixing(Index1Y,$H3098,TRUE,_xll.ohTrigger(RecalcTrigger,Trigger1Y)),NA())</f>
        <v>9.0139188053557709E-3</v>
      </c>
      <c r="N3098" s="182">
        <f>IFERROR(_xll.qlIndexFixing(ONIndex1M,I3098,TRUE,_xll.ohTrigger(RecalcTrigger,Trigger1M)),NA())</f>
        <v>8.2607525571987139E-3</v>
      </c>
      <c r="O3098" s="44">
        <f>IFERROR(_xll.qlIndexFixing(ONIndex3M,I3098,TRUE,_xll.ohTrigger(RecalcTrigger,Trigger3M)),NA())</f>
        <v>8.4704935953361371E-3</v>
      </c>
      <c r="P3098" s="44">
        <f>IFERROR(_xll.qlIndexFixing(ONIndex6M,I3098,TRUE,_xll.ohTrigger(RecalcTrigger,Trigger6M)),NA())</f>
        <v>9.1048810943483716E-3</v>
      </c>
      <c r="Q3098" s="183">
        <f>IFERROR(_xll.qlIndexFixing(ONIndex1Y,I3098,TRUE,_xll.ohTrigger(RecalcTrigger,Trigger1Y)),NA())</f>
        <v>8.8012074687426889E-3</v>
      </c>
    </row>
    <row r="3099" spans="2:17" x14ac:dyDescent="0.2">
      <c r="B3099" s="39" t="s">
        <v>42</v>
      </c>
      <c r="D3099" s="42">
        <f>_xll.qlCalendarAdvance(Calendar,$D3098,B3099,"f",FALSE)</f>
        <v>61330</v>
      </c>
      <c r="E3099" s="177">
        <f>_xll.qlInterestRateIndexValueDate(IndexON,D3099)</f>
        <v>61330</v>
      </c>
      <c r="F3099" s="193">
        <f>IFERROR(_xll.qlIndexFixing(IndexON,D3099,TRUE,_xll.ohTrigger(RecalcTrigger,TriggerON)),NA())</f>
        <v>8.3450804101392606E-3</v>
      </c>
      <c r="H3099" s="42">
        <f>_xll.qlCalendarAdvance(Calendar,$H3098,B3099,"f",FALSE)</f>
        <v>61330</v>
      </c>
      <c r="I3099" s="177">
        <f>_xll.qlInterestRateIndexValueDate(Index1M,$H3099)</f>
        <v>61332</v>
      </c>
      <c r="J3099" s="182">
        <f>IFERROR(_xll.qlIndexFixing(Index1M,$H3099,TRUE,_xll.ohTrigger(RecalcTrigger,Trigger1M)),NA())</f>
        <v>8.2826534119634365E-3</v>
      </c>
      <c r="K3099" s="44">
        <f>IFERROR(_xll.qlIndexFixing(Index3M,H3099,TRUE,_xll.ohTrigger(RecalcTrigger,Trigger3M)),NA())</f>
        <v>8.5264795344366841E-3</v>
      </c>
      <c r="L3099" s="44">
        <f>IFERROR(_xll.qlIndexFixing(Index6M,$H3099,TRUE,_xll.ohTrigger(RecalcTrigger,Trigger6M)),NA())</f>
        <v>9.2382433696487787E-3</v>
      </c>
      <c r="M3099" s="183">
        <f>IFERROR(_xll.qlIndexFixing(Index1Y,$H3099,TRUE,_xll.ohTrigger(RecalcTrigger,Trigger1Y)),NA())</f>
        <v>9.0205697546868312E-3</v>
      </c>
      <c r="N3099" s="182">
        <f>IFERROR(_xll.qlIndexFixing(ONIndex1M,I3099,TRUE,_xll.ohTrigger(RecalcTrigger,Trigger1M)),NA())</f>
        <v>8.2679340188640538E-3</v>
      </c>
      <c r="O3099" s="44">
        <f>IFERROR(_xll.qlIndexFixing(ONIndex3M,I3099,TRUE,_xll.ohTrigger(RecalcTrigger,Trigger3M)),NA())</f>
        <v>8.4773751600142333E-3</v>
      </c>
      <c r="P3099" s="44">
        <f>IFERROR(_xll.qlIndexFixing(ONIndex6M,I3099,TRUE,_xll.ohTrigger(RecalcTrigger,Trigger6M)),NA())</f>
        <v>9.1136708626216034E-3</v>
      </c>
      <c r="Q3099" s="183">
        <f>IFERROR(_xll.qlIndexFixing(ONIndex1Y,I3099,TRUE,_xll.ohTrigger(RecalcTrigger,Trigger1Y)),NA())</f>
        <v>8.8080802578005546E-3</v>
      </c>
    </row>
    <row r="3100" spans="2:17" x14ac:dyDescent="0.2">
      <c r="B3100" s="39" t="s">
        <v>42</v>
      </c>
      <c r="D3100" s="42">
        <f>_xll.qlCalendarAdvance(Calendar,$D3099,B3100,"f",FALSE)</f>
        <v>61337</v>
      </c>
      <c r="E3100" s="177">
        <f>_xll.qlInterestRateIndexValueDate(IndexON,D3100)</f>
        <v>61337</v>
      </c>
      <c r="F3100" s="193">
        <f>IFERROR(_xll.qlIndexFixing(IndexON,D3100,TRUE,_xll.ohTrigger(RecalcTrigger,TriggerON)),NA())</f>
        <v>8.3523264495877214E-3</v>
      </c>
      <c r="H3100" s="42">
        <f>_xll.qlCalendarAdvance(Calendar,$H3099,B3100,"f",FALSE)</f>
        <v>61337</v>
      </c>
      <c r="I3100" s="177">
        <f>_xll.qlInterestRateIndexValueDate(Index1M,$H3100)</f>
        <v>61339</v>
      </c>
      <c r="J3100" s="182">
        <f>IFERROR(_xll.qlIndexFixing(Index1M,$H3100,TRUE,_xll.ohTrigger(RecalcTrigger,Trigger1M)),NA())</f>
        <v>8.2898129873359983E-3</v>
      </c>
      <c r="K3100" s="44">
        <f>IFERROR(_xll.qlIndexFixing(Index3M,H3100,TRUE,_xll.ohTrigger(RecalcTrigger,Trigger3M)),NA())</f>
        <v>8.5333054511828026E-3</v>
      </c>
      <c r="L3100" s="44">
        <f>IFERROR(_xll.qlIndexFixing(Index6M,$H3100,TRUE,_xll.ohTrigger(RecalcTrigger,Trigger6M)),NA())</f>
        <v>9.2463264318416883E-3</v>
      </c>
      <c r="M3100" s="183">
        <f>IFERROR(_xll.qlIndexFixing(Index1Y,$H3100,TRUE,_xll.ohTrigger(RecalcTrigger,Trigger1Y)),NA())</f>
        <v>9.0272093619986095E-3</v>
      </c>
      <c r="N3100" s="182">
        <f>IFERROR(_xll.qlIndexFixing(ONIndex1M,I3100,TRUE,_xll.ohTrigger(RecalcTrigger,Trigger1M)),NA())</f>
        <v>8.2751053014717968E-3</v>
      </c>
      <c r="O3100" s="44">
        <f>IFERROR(_xll.qlIndexFixing(ONIndex3M,I3100,TRUE,_xll.ohTrigger(RecalcTrigger,Trigger3M)),NA())</f>
        <v>8.4842466075052414E-3</v>
      </c>
      <c r="P3100" s="44">
        <f>IFERROR(_xll.qlIndexFixing(ONIndex6M,I3100,TRUE,_xll.ohTrigger(RecalcTrigger,Trigger6M)),NA())</f>
        <v>9.1224060226569037E-3</v>
      </c>
      <c r="Q3100" s="183">
        <f>IFERROR(_xll.qlIndexFixing(ONIndex1Y,I3100,TRUE,_xll.ohTrigger(RecalcTrigger,Trigger1Y)),NA())</f>
        <v>8.8149425458983188E-3</v>
      </c>
    </row>
    <row r="3101" spans="2:17" x14ac:dyDescent="0.2">
      <c r="B3101" s="39" t="s">
        <v>42</v>
      </c>
      <c r="D3101" s="42">
        <f>_xll.qlCalendarAdvance(Calendar,$D3100,B3101,"f",FALSE)</f>
        <v>61344</v>
      </c>
      <c r="E3101" s="177">
        <f>_xll.qlInterestRateIndexValueDate(IndexON,D3101)</f>
        <v>61344</v>
      </c>
      <c r="F3101" s="193">
        <f>IFERROR(_xll.qlIndexFixing(IndexON,D3101,TRUE,_xll.ohTrigger(RecalcTrigger,TriggerON)),NA())</f>
        <v>8.3595622801624359E-3</v>
      </c>
      <c r="H3101" s="42">
        <f>_xll.qlCalendarAdvance(Calendar,$H3100,B3101,"f",FALSE)</f>
        <v>61344</v>
      </c>
      <c r="I3101" s="177">
        <f>_xll.qlInterestRateIndexValueDate(Index1M,$H3101)</f>
        <v>61346</v>
      </c>
      <c r="J3101" s="182">
        <f>IFERROR(_xll.qlIndexFixing(Index1M,$H3101,TRUE,_xll.ohTrigger(RecalcTrigger,Trigger1M)),NA())</f>
        <v>8.2969623028555928E-3</v>
      </c>
      <c r="K3101" s="44">
        <f>IFERROR(_xll.qlIndexFixing(Index3M,H3101,TRUE,_xll.ohTrigger(RecalcTrigger,Trigger3M)),NA())</f>
        <v>8.5401210387268146E-3</v>
      </c>
      <c r="L3101" s="44">
        <f>IFERROR(_xll.qlIndexFixing(Index6M,$H3101,TRUE,_xll.ohTrigger(RecalcTrigger,Trigger6M)),NA())</f>
        <v>9.2543533387373558E-3</v>
      </c>
      <c r="M3101" s="183">
        <f>IFERROR(_xll.qlIndexFixing(Index1Y,$H3101,TRUE,_xll.ohTrigger(RecalcTrigger,Trigger1Y)),NA())</f>
        <v>9.033837596295469E-3</v>
      </c>
      <c r="N3101" s="182">
        <f>IFERROR(_xll.qlIndexFixing(ONIndex1M,I3101,TRUE,_xll.ohTrigger(RecalcTrigger,Trigger1M)),NA())</f>
        <v>8.2822663757653459E-3</v>
      </c>
      <c r="O3101" s="44">
        <f>IFERROR(_xll.qlIndexFixing(ONIndex3M,I3101,TRUE,_xll.ohTrigger(RecalcTrigger,Trigger3M)),NA())</f>
        <v>8.4911079083127561E-3</v>
      </c>
      <c r="P3101" s="44">
        <f>IFERROR(_xll.qlIndexFixing(ONIndex6M,I3101,TRUE,_xll.ohTrigger(RecalcTrigger,Trigger6M)),NA())</f>
        <v>9.1310864764526656E-3</v>
      </c>
      <c r="Q3101" s="183">
        <f>IFERROR(_xll.qlIndexFixing(ONIndex1Y,I3101,TRUE,_xll.ohTrigger(RecalcTrigger,Trigger1Y)),NA())</f>
        <v>8.8217943023405354E-3</v>
      </c>
    </row>
    <row r="3102" spans="2:17" x14ac:dyDescent="0.2">
      <c r="B3102" s="39" t="s">
        <v>42</v>
      </c>
      <c r="D3102" s="42">
        <f>_xll.qlCalendarAdvance(Calendar,$D3101,B3102,"f",FALSE)</f>
        <v>61351</v>
      </c>
      <c r="E3102" s="177">
        <f>_xll.qlInterestRateIndexValueDate(IndexON,D3102)</f>
        <v>61351</v>
      </c>
      <c r="F3102" s="193">
        <f>IFERROR(_xll.qlIndexFixing(IndexON,D3102,TRUE,_xll.ohTrigger(RecalcTrigger,TriggerON)),NA())</f>
        <v>8.3667878726068068E-3</v>
      </c>
      <c r="H3102" s="42">
        <f>_xll.qlCalendarAdvance(Calendar,$H3101,B3102,"f",FALSE)</f>
        <v>61351</v>
      </c>
      <c r="I3102" s="177">
        <f>_xll.qlInterestRateIndexValueDate(Index1M,$H3102)</f>
        <v>61353</v>
      </c>
      <c r="J3102" s="182">
        <f>IFERROR(_xll.qlIndexFixing(Index1M,$H3102,TRUE,_xll.ohTrigger(RecalcTrigger,Trigger1M)),NA())</f>
        <v>8.3041013289258947E-3</v>
      </c>
      <c r="K3102" s="44">
        <f>IFERROR(_xll.qlIndexFixing(Index3M,H3102,TRUE,_xll.ohTrigger(RecalcTrigger,Trigger3M)),NA())</f>
        <v>8.5469262675775797E-3</v>
      </c>
      <c r="L3102" s="44">
        <f>IFERROR(_xll.qlIndexFixing(Index6M,$H3102,TRUE,_xll.ohTrigger(RecalcTrigger,Trigger6M)),NA())</f>
        <v>9.2623239910237451E-3</v>
      </c>
      <c r="M3102" s="183">
        <f>IFERROR(_xll.qlIndexFixing(Index1Y,$H3102,TRUE,_xll.ohTrigger(RecalcTrigger,Trigger1Y)),NA())</f>
        <v>9.040454426581114E-3</v>
      </c>
      <c r="N3102" s="182">
        <f>IFERROR(_xll.qlIndexFixing(ONIndex1M,I3102,TRUE,_xll.ohTrigger(RecalcTrigger,Trigger1M)),NA())</f>
        <v>8.2904379227244362E-3</v>
      </c>
      <c r="O3102" s="44">
        <f>IFERROR(_xll.qlIndexFixing(ONIndex3M,I3102,TRUE,_xll.ohTrigger(RecalcTrigger,Trigger3M)),NA())</f>
        <v>8.4989369324617314E-3</v>
      </c>
      <c r="P3102" s="44">
        <f>IFERROR(_xll.qlIndexFixing(ONIndex6M,I3102,TRUE,_xll.ohTrigger(RecalcTrigger,Trigger6M)),NA())</f>
        <v>9.1409398816644227E-3</v>
      </c>
      <c r="Q3102" s="183">
        <f>IFERROR(_xll.qlIndexFixing(ONIndex1Y,I3102,TRUE,_xll.ohTrigger(RecalcTrigger,Trigger1Y)),NA())</f>
        <v>8.8296119461528377E-3</v>
      </c>
    </row>
    <row r="3103" spans="2:17" x14ac:dyDescent="0.2">
      <c r="B3103" s="39" t="s">
        <v>42</v>
      </c>
      <c r="D3103" s="42">
        <f>_xll.qlCalendarAdvance(Calendar,$D3102,B3103,"f",FALSE)</f>
        <v>61358</v>
      </c>
      <c r="E3103" s="177">
        <f>_xll.qlInterestRateIndexValueDate(IndexON,D3103)</f>
        <v>61358</v>
      </c>
      <c r="F3103" s="193">
        <f>IFERROR(_xll.qlIndexFixing(IndexON,D3103,TRUE,_xll.ohTrigger(RecalcTrigger,TriggerON)),NA())</f>
        <v>8.3740031969448125E-3</v>
      </c>
      <c r="H3103" s="42">
        <f>_xll.qlCalendarAdvance(Calendar,$H3102,B3103,"f",FALSE)</f>
        <v>61358</v>
      </c>
      <c r="I3103" s="177">
        <f>_xll.qlInterestRateIndexValueDate(Index1M,$H3103)</f>
        <v>61360</v>
      </c>
      <c r="J3103" s="182">
        <f>IFERROR(_xll.qlIndexFixing(Index1M,$H3103,TRUE,_xll.ohTrigger(RecalcTrigger,Trigger1M)),NA())</f>
        <v>8.3112300359655666E-3</v>
      </c>
      <c r="K3103" s="44">
        <f>IFERROR(_xll.qlIndexFixing(Index3M,H3103,TRUE,_xll.ohTrigger(RecalcTrigger,Trigger3M)),NA())</f>
        <v>8.5537211082501174E-3</v>
      </c>
      <c r="L3103" s="44">
        <f>IFERROR(_xll.qlIndexFixing(Index6M,$H3103,TRUE,_xll.ohTrigger(RecalcTrigger,Trigger6M)),NA())</f>
        <v>9.2702382893883883E-3</v>
      </c>
      <c r="M3103" s="183">
        <f>IFERROR(_xll.qlIndexFixing(Index1Y,$H3103,TRUE,_xll.ohTrigger(RecalcTrigger,Trigger1Y)),NA())</f>
        <v>9.0470598218586017E-3</v>
      </c>
      <c r="N3103" s="182">
        <f>IFERROR(_xll.qlIndexFixing(ONIndex1M,I3103,TRUE,_xll.ohTrigger(RecalcTrigger,Trigger1M)),NA())</f>
        <v>8.2965577810245605E-3</v>
      </c>
      <c r="O3103" s="44">
        <f>IFERROR(_xll.qlIndexFixing(ONIndex3M,I3103,TRUE,_xll.ohTrigger(RecalcTrigger,Trigger3M)),NA())</f>
        <v>8.5047999518117479E-3</v>
      </c>
      <c r="P3103" s="44">
        <f>IFERROR(_xll.qlIndexFixing(ONIndex6M,I3103,TRUE,_xll.ohTrigger(RecalcTrigger,Trigger6M)),NA())</f>
        <v>9.1482828721201059E-3</v>
      </c>
      <c r="Q3103" s="183">
        <f>IFERROR(_xll.qlIndexFixing(ONIndex1Y,I3103,TRUE,_xll.ohTrigger(RecalcTrigger,Trigger1Y)),NA())</f>
        <v>8.8354660984357736E-3</v>
      </c>
    </row>
    <row r="3104" spans="2:17" x14ac:dyDescent="0.2">
      <c r="B3104" s="39" t="s">
        <v>42</v>
      </c>
      <c r="D3104" s="42">
        <f>_xll.qlCalendarAdvance(Calendar,$D3103,B3104,"f",FALSE)</f>
        <v>61365</v>
      </c>
      <c r="E3104" s="177">
        <f>_xll.qlInterestRateIndexValueDate(IndexON,D3104)</f>
        <v>61365</v>
      </c>
      <c r="F3104" s="193">
        <f>IFERROR(_xll.qlIndexFixing(IndexON,D3104,TRUE,_xll.ohTrigger(RecalcTrigger,TriggerON)),NA())</f>
        <v>8.3812082236800478E-3</v>
      </c>
      <c r="H3104" s="42">
        <f>_xll.qlCalendarAdvance(Calendar,$H3103,B3104,"f",FALSE)</f>
        <v>61365</v>
      </c>
      <c r="I3104" s="177">
        <f>_xll.qlInterestRateIndexValueDate(Index1M,$H3104)</f>
        <v>61367</v>
      </c>
      <c r="J3104" s="182">
        <f>IFERROR(_xll.qlIndexFixing(Index1M,$H3104,TRUE,_xll.ohTrigger(RecalcTrigger,Trigger1M)),NA())</f>
        <v>8.3183483943707892E-3</v>
      </c>
      <c r="K3104" s="44">
        <f>IFERROR(_xll.qlIndexFixing(Index3M,H3104,TRUE,_xll.ohTrigger(RecalcTrigger,Trigger3M)),NA())</f>
        <v>8.5605055312524114E-3</v>
      </c>
      <c r="L3104" s="44">
        <f>IFERROR(_xll.qlIndexFixing(Index6M,$H3104,TRUE,_xll.ohTrigger(RecalcTrigger,Trigger6M)),NA())</f>
        <v>9.2774349367006625E-3</v>
      </c>
      <c r="M3104" s="183">
        <f>IFERROR(_xll.qlIndexFixing(Index1Y,$H3104,TRUE,_xll.ohTrigger(RecalcTrigger,Trigger1Y)),NA())</f>
        <v>9.0536537511309856E-3</v>
      </c>
      <c r="N3104" s="182">
        <f>IFERROR(_xll.qlIndexFixing(ONIndex1M,I3104,TRUE,_xll.ohTrigger(RecalcTrigger,Trigger1M)),NA())</f>
        <v>8.3036880528375434E-3</v>
      </c>
      <c r="O3104" s="44">
        <f>IFERROR(_xll.qlIndexFixing(ONIndex3M,I3104,TRUE,_xll.ohTrigger(RecalcTrigger,Trigger3M)),NA())</f>
        <v>8.5116306359900307E-3</v>
      </c>
      <c r="P3104" s="44">
        <f>IFERROR(_xll.qlIndexFixing(ONIndex6M,I3104,TRUE,_xll.ohTrigger(RecalcTrigger,Trigger6M)),NA())</f>
        <v>9.1567986176688265E-3</v>
      </c>
      <c r="Q3104" s="183">
        <f>IFERROR(_xll.qlIndexFixing(ONIndex1Y,I3104,TRUE,_xll.ohTrigger(RecalcTrigger,Trigger1Y)),NA())</f>
        <v>8.8422860771775191E-3</v>
      </c>
    </row>
    <row r="3105" spans="2:17" x14ac:dyDescent="0.2">
      <c r="B3105" s="39" t="s">
        <v>42</v>
      </c>
      <c r="D3105" s="42">
        <f>_xll.qlCalendarAdvance(Calendar,$D3104,B3105,"f",FALSE)</f>
        <v>61372</v>
      </c>
      <c r="E3105" s="177">
        <f>_xll.qlInterestRateIndexValueDate(IndexON,D3105)</f>
        <v>61372</v>
      </c>
      <c r="F3105" s="193">
        <f>IFERROR(_xll.qlIndexFixing(IndexON,D3105,TRUE,_xll.ohTrigger(RecalcTrigger,TriggerON)),NA())</f>
        <v>8.3884029232361712E-3</v>
      </c>
      <c r="H3105" s="42">
        <f>_xll.qlCalendarAdvance(Calendar,$H3104,B3105,"f",FALSE)</f>
        <v>61372</v>
      </c>
      <c r="I3105" s="177">
        <f>_xll.qlInterestRateIndexValueDate(Index1M,$H3105)</f>
        <v>61374</v>
      </c>
      <c r="J3105" s="182">
        <f>IFERROR(_xll.qlIndexFixing(Index1M,$H3105,TRUE,_xll.ohTrigger(RecalcTrigger,Trigger1M)),NA())</f>
        <v>8.325456374560225E-3</v>
      </c>
      <c r="K3105" s="44">
        <f>IFERROR(_xll.qlIndexFixing(Index3M,H3105,TRUE,_xll.ohTrigger(RecalcTrigger,Trigger3M)),NA())</f>
        <v>8.567279507098598E-3</v>
      </c>
      <c r="L3105" s="44">
        <f>IFERROR(_xll.qlIndexFixing(Index6M,$H3105,TRUE,_xll.ohTrigger(RecalcTrigger,Trigger6M)),NA())</f>
        <v>9.2852401019848634E-3</v>
      </c>
      <c r="M3105" s="183">
        <f>IFERROR(_xll.qlIndexFixing(Index1Y,$H3105,TRUE,_xll.ohTrigger(RecalcTrigger,Trigger1Y)),NA())</f>
        <v>9.0602361834004573E-3</v>
      </c>
      <c r="N3105" s="182">
        <f>IFERROR(_xll.qlIndexFixing(ONIndex1M,I3105,TRUE,_xll.ohTrigger(RecalcTrigger,Trigger1M)),NA())</f>
        <v>8.3108079981109029E-3</v>
      </c>
      <c r="O3105" s="44">
        <f>IFERROR(_xll.qlIndexFixing(ONIndex3M,I3105,TRUE,_xll.ohTrigger(RecalcTrigger,Trigger3M)),NA())</f>
        <v>8.5184510558988791E-3</v>
      </c>
      <c r="P3105" s="44">
        <f>IFERROR(_xll.qlIndexFixing(ONIndex6M,I3105,TRUE,_xll.ohTrigger(RecalcTrigger,Trigger6M)),NA())</f>
        <v>9.1652592643320929E-3</v>
      </c>
      <c r="Q3105" s="183">
        <f>IFERROR(_xll.qlIndexFixing(ONIndex1Y,I3105,TRUE,_xll.ohTrigger(RecalcTrigger,Trigger1Y)),NA())</f>
        <v>8.8490954023612289E-3</v>
      </c>
    </row>
    <row r="3106" spans="2:17" x14ac:dyDescent="0.2">
      <c r="B3106" s="39" t="s">
        <v>42</v>
      </c>
      <c r="D3106" s="42">
        <f>_xll.qlCalendarAdvance(Calendar,$D3105,B3106,"f",FALSE)</f>
        <v>61379</v>
      </c>
      <c r="E3106" s="177">
        <f>_xll.qlInterestRateIndexValueDate(IndexON,D3106)</f>
        <v>61379</v>
      </c>
      <c r="F3106" s="193">
        <f>IFERROR(_xll.qlIndexFixing(IndexON,D3106,TRUE,_xll.ohTrigger(RecalcTrigger,TriggerON)),NA())</f>
        <v>8.3955872658769692E-3</v>
      </c>
      <c r="H3106" s="42">
        <f>_xll.qlCalendarAdvance(Calendar,$H3105,B3106,"f",FALSE)</f>
        <v>61379</v>
      </c>
      <c r="I3106" s="177">
        <f>_xll.qlInterestRateIndexValueDate(Index1M,$H3106)</f>
        <v>61381</v>
      </c>
      <c r="J3106" s="182">
        <f>IFERROR(_xll.qlIndexFixing(Index1M,$H3106,TRUE,_xll.ohTrigger(RecalcTrigger,Trigger1M)),NA())</f>
        <v>8.3325539469400467E-3</v>
      </c>
      <c r="K3106" s="44">
        <f>IFERROR(_xll.qlIndexFixing(Index3M,H3106,TRUE,_xll.ohTrigger(RecalcTrigger,Trigger3M)),NA())</f>
        <v>8.5740430063001773E-3</v>
      </c>
      <c r="L3106" s="44">
        <f>IFERROR(_xll.qlIndexFixing(Index6M,$H3106,TRUE,_xll.ohTrigger(RecalcTrigger,Trigger6M)),NA())</f>
        <v>9.2929886238173783E-3</v>
      </c>
      <c r="M3106" s="183">
        <f>IFERROR(_xll.qlIndexFixing(Index1Y,$H3106,TRUE,_xll.ohTrigger(RecalcTrigger,Trigger1Y)),NA())</f>
        <v>9.0668070876689811E-3</v>
      </c>
      <c r="N3106" s="182">
        <f>IFERROR(_xll.qlIndexFixing(ONIndex1M,I3106,TRUE,_xll.ohTrigger(RecalcTrigger,Trigger1M)),NA())</f>
        <v>8.3179175871883615E-3</v>
      </c>
      <c r="O3106" s="44">
        <f>IFERROR(_xll.qlIndexFixing(ONIndex3M,I3106,TRUE,_xll.ohTrigger(RecalcTrigger,Trigger3M)),NA())</f>
        <v>8.5252611822017599E-3</v>
      </c>
      <c r="P3106" s="44">
        <f>IFERROR(_xll.qlIndexFixing(ONIndex6M,I3106,TRUE,_xll.ohTrigger(RecalcTrigger,Trigger6M)),NA())</f>
        <v>9.1736647135487459E-3</v>
      </c>
      <c r="Q3106" s="183">
        <f>IFERROR(_xll.qlIndexFixing(ONIndex1Y,I3106,TRUE,_xll.ohTrigger(RecalcTrigger,Trigger1Y)),NA())</f>
        <v>8.8558940434513289E-3</v>
      </c>
    </row>
    <row r="3107" spans="2:17" x14ac:dyDescent="0.2">
      <c r="B3107" s="39" t="s">
        <v>42</v>
      </c>
      <c r="D3107" s="42">
        <f>_xll.qlCalendarAdvance(Calendar,$D3106,B3107,"f",FALSE)</f>
        <v>61386</v>
      </c>
      <c r="E3107" s="177">
        <f>_xll.qlInterestRateIndexValueDate(IndexON,D3107)</f>
        <v>61386</v>
      </c>
      <c r="F3107" s="193">
        <f>IFERROR(_xll.qlIndexFixing(IndexON,D3107,TRUE,_xll.ohTrigger(RecalcTrigger,TriggerON)),NA())</f>
        <v>8.4027612218662284E-3</v>
      </c>
      <c r="H3107" s="42">
        <f>_xll.qlCalendarAdvance(Calendar,$H3106,B3107,"f",FALSE)</f>
        <v>61386</v>
      </c>
      <c r="I3107" s="177">
        <f>_xll.qlInterestRateIndexValueDate(Index1M,$H3107)</f>
        <v>61388</v>
      </c>
      <c r="J3107" s="182">
        <f>IFERROR(_xll.qlIndexFixing(Index1M,$H3107,TRUE,_xll.ohTrigger(RecalcTrigger,Trigger1M)),NA())</f>
        <v>8.3396410819164268E-3</v>
      </c>
      <c r="K3107" s="44">
        <f>IFERROR(_xll.qlIndexFixing(Index3M,H3107,TRUE,_xll.ohTrigger(RecalcTrigger,Trigger3M)),NA())</f>
        <v>8.5807959993686525E-3</v>
      </c>
      <c r="L3107" s="44">
        <f>IFERROR(_xll.qlIndexFixing(Index6M,$H3107,TRUE,_xll.ohTrigger(RecalcTrigger,Trigger6M)),NA())</f>
        <v>9.3006804029075185E-3</v>
      </c>
      <c r="M3107" s="183">
        <f>IFERROR(_xll.qlIndexFixing(Index1Y,$H3107,TRUE,_xll.ohTrigger(RecalcTrigger,Trigger1Y)),NA())</f>
        <v>9.0733664329374457E-3</v>
      </c>
      <c r="N3107" s="182">
        <f>IFERROR(_xll.qlIndexFixing(ONIndex1M,I3107,TRUE,_xll.ohTrigger(RecalcTrigger,Trigger1M)),NA())</f>
        <v>8.325016790573514E-3</v>
      </c>
      <c r="O3107" s="44">
        <f>IFERROR(_xll.qlIndexFixing(ONIndex3M,I3107,TRUE,_xll.ohTrigger(RecalcTrigger,Trigger3M)),NA())</f>
        <v>8.5320609855621399E-3</v>
      </c>
      <c r="P3107" s="44">
        <f>IFERROR(_xll.qlIndexFixing(ONIndex6M,I3107,TRUE,_xll.ohTrigger(RecalcTrigger,Trigger6M)),NA())</f>
        <v>9.1820148673971147E-3</v>
      </c>
      <c r="Q3107" s="183">
        <f>IFERROR(_xll.qlIndexFixing(ONIndex1Y,I3107,TRUE,_xll.ohTrigger(RecalcTrigger,Trigger1Y)),NA())</f>
        <v>8.8626819700721171E-3</v>
      </c>
    </row>
    <row r="3108" spans="2:17" x14ac:dyDescent="0.2">
      <c r="B3108" s="39" t="s">
        <v>42</v>
      </c>
      <c r="D3108" s="42">
        <f>_xll.qlCalendarAdvance(Calendar,$D3107,B3108,"f",FALSE)</f>
        <v>61393</v>
      </c>
      <c r="E3108" s="177">
        <f>_xll.qlInterestRateIndexValueDate(IndexON,D3108)</f>
        <v>61393</v>
      </c>
      <c r="F3108" s="193">
        <f>IFERROR(_xll.qlIndexFixing(IndexON,D3108,TRUE,_xll.ohTrigger(RecalcTrigger,TriggerON)),NA())</f>
        <v>8.4099247619473516E-3</v>
      </c>
      <c r="H3108" s="42">
        <f>_xll.qlCalendarAdvance(Calendar,$H3107,B3108,"f",FALSE)</f>
        <v>61393</v>
      </c>
      <c r="I3108" s="177">
        <f>_xll.qlInterestRateIndexValueDate(Index1M,$H3108)</f>
        <v>61395</v>
      </c>
      <c r="J3108" s="182">
        <f>IFERROR(_xll.qlIndexFixing(Index1M,$H3108,TRUE,_xll.ohTrigger(RecalcTrigger,Trigger1M)),NA())</f>
        <v>8.3449137384476388E-3</v>
      </c>
      <c r="K3108" s="44">
        <f>IFERROR(_xll.qlIndexFixing(Index3M,H3108,TRUE,_xll.ohTrigger(RecalcTrigger,Trigger3M)),NA())</f>
        <v>8.5869564917953056E-3</v>
      </c>
      <c r="L3108" s="44">
        <f>IFERROR(_xll.qlIndexFixing(Index6M,$H3108,TRUE,_xll.ohTrigger(RecalcTrigger,Trigger6M)),NA())</f>
        <v>9.3083153399667971E-3</v>
      </c>
      <c r="M3108" s="183">
        <f>IFERROR(_xll.qlIndexFixing(Index1Y,$H3108,TRUE,_xll.ohTrigger(RecalcTrigger,Trigger1Y)),NA())</f>
        <v>9.0799141882082525E-3</v>
      </c>
      <c r="N3108" s="182">
        <f>IFERROR(_xll.qlIndexFixing(ONIndex1M,I3108,TRUE,_xll.ohTrigger(RecalcTrigger,Trigger1M)),NA())</f>
        <v>8.3321055786900189E-3</v>
      </c>
      <c r="O3108" s="44">
        <f>IFERROR(_xll.qlIndexFixing(ONIndex3M,I3108,TRUE,_xll.ohTrigger(RecalcTrigger,Trigger3M)),NA())</f>
        <v>8.5388504364836137E-3</v>
      </c>
      <c r="P3108" s="44">
        <f>IFERROR(_xll.qlIndexFixing(ONIndex6M,I3108,TRUE,_xll.ohTrigger(RecalcTrigger,Trigger6M)),NA())</f>
        <v>9.1903096277956564E-3</v>
      </c>
      <c r="Q3108" s="183">
        <f>IFERROR(_xll.qlIndexFixing(ONIndex1Y,I3108,TRUE,_xll.ohTrigger(RecalcTrigger,Trigger1Y)),NA())</f>
        <v>8.8694591516880195E-3</v>
      </c>
    </row>
    <row r="3109" spans="2:17" x14ac:dyDescent="0.2">
      <c r="B3109" s="39" t="s">
        <v>42</v>
      </c>
      <c r="D3109" s="42">
        <f>_xll.qlCalendarAdvance(Calendar,$D3108,B3109,"f",FALSE)</f>
        <v>61400</v>
      </c>
      <c r="E3109" s="177">
        <f>_xll.qlInterestRateIndexValueDate(IndexON,D3109)</f>
        <v>61400</v>
      </c>
      <c r="F3109" s="193">
        <f>IFERROR(_xll.qlIndexFixing(IndexON,D3109,TRUE,_xll.ohTrigger(RecalcTrigger,TriggerON)),NA())</f>
        <v>8.4170778562242532E-3</v>
      </c>
      <c r="H3109" s="42">
        <f>_xll.qlCalendarAdvance(Calendar,$H3108,B3109,"f",FALSE)</f>
        <v>61400</v>
      </c>
      <c r="I3109" s="177">
        <f>_xll.qlInterestRateIndexValueDate(Index1M,$H3109)</f>
        <v>61402</v>
      </c>
      <c r="J3109" s="182">
        <f>IFERROR(_xll.qlIndexFixing(Index1M,$H3109,TRUE,_xll.ohTrigger(RecalcTrigger,Trigger1M)),NA())</f>
        <v>8.3519816746425758E-3</v>
      </c>
      <c r="K3109" s="44">
        <f>IFERROR(_xll.qlIndexFixing(Index3M,H3109,TRUE,_xll.ohTrigger(RecalcTrigger,Trigger3M)),NA())</f>
        <v>8.5936889838134078E-3</v>
      </c>
      <c r="L3109" s="44">
        <f>IFERROR(_xll.qlIndexFixing(Index6M,$H3109,TRUE,_xll.ohTrigger(RecalcTrigger,Trigger6M)),NA())</f>
        <v>9.3158933357097989E-3</v>
      </c>
      <c r="M3109" s="183">
        <f>IFERROR(_xll.qlIndexFixing(Index1Y,$H3109,TRUE,_xll.ohTrigger(RecalcTrigger,Trigger1Y)),NA())</f>
        <v>9.0864503224809823E-3</v>
      </c>
      <c r="N3109" s="182">
        <f>IFERROR(_xll.qlIndexFixing(ONIndex1M,I3109,TRUE,_xll.ohTrigger(RecalcTrigger,Trigger1M)),NA())</f>
        <v>8.339183922041471E-3</v>
      </c>
      <c r="O3109" s="44">
        <f>IFERROR(_xll.qlIndexFixing(ONIndex3M,I3109,TRUE,_xll.ohTrigger(RecalcTrigger,Trigger3M)),NA())</f>
        <v>8.5456295056296483E-3</v>
      </c>
      <c r="P3109" s="44">
        <f>IFERROR(_xll.qlIndexFixing(ONIndex6M,I3109,TRUE,_xll.ohTrigger(RecalcTrigger,Trigger6M)),NA())</f>
        <v>9.198548896502956E-3</v>
      </c>
      <c r="Q3109" s="183">
        <f>IFERROR(_xll.qlIndexFixing(ONIndex1Y,I3109,TRUE,_xll.ohTrigger(RecalcTrigger,Trigger1Y)),NA())</f>
        <v>8.876225557843398E-3</v>
      </c>
    </row>
    <row r="3110" spans="2:17" x14ac:dyDescent="0.2">
      <c r="B3110" s="39" t="s">
        <v>42</v>
      </c>
      <c r="D3110" s="42">
        <f>_xll.qlCalendarAdvance(Calendar,$D3109,B3110,"f",FALSE)</f>
        <v>61407</v>
      </c>
      <c r="E3110" s="177">
        <f>_xll.qlInterestRateIndexValueDate(IndexON,D3110)</f>
        <v>61407</v>
      </c>
      <c r="F3110" s="193">
        <f>IFERROR(_xll.qlIndexFixing(IndexON,D3110,TRUE,_xll.ohTrigger(RecalcTrigger,TriggerON)),NA())</f>
        <v>8.4242204749607197E-3</v>
      </c>
      <c r="H3110" s="42">
        <f>_xll.qlCalendarAdvance(Calendar,$H3109,B3110,"f",FALSE)</f>
        <v>61407</v>
      </c>
      <c r="I3110" s="177">
        <f>_xll.qlInterestRateIndexValueDate(Index1M,$H3110)</f>
        <v>61409</v>
      </c>
      <c r="J3110" s="182">
        <f>IFERROR(_xll.qlIndexFixing(Index1M,$H3110,TRUE,_xll.ohTrigger(RecalcTrigger,Trigger1M)),NA())</f>
        <v>8.3590390913184636E-3</v>
      </c>
      <c r="K3110" s="44">
        <f>IFERROR(_xll.qlIndexFixing(Index3M,H3110,TRUE,_xll.ohTrigger(RecalcTrigger,Trigger3M)),NA())</f>
        <v>8.6004108834654147E-3</v>
      </c>
      <c r="L3110" s="44">
        <f>IFERROR(_xll.qlIndexFixing(Index6M,$H3110,TRUE,_xll.ohTrigger(RecalcTrigger,Trigger6M)),NA())</f>
        <v>9.3234142908563775E-3</v>
      </c>
      <c r="M3110" s="183">
        <f>IFERROR(_xll.qlIndexFixing(Index1Y,$H3110,TRUE,_xll.ohTrigger(RecalcTrigger,Trigger1Y)),NA())</f>
        <v>9.0929748047563017E-3</v>
      </c>
      <c r="N3110" s="182">
        <f>IFERROR(_xll.qlIndexFixing(ONIndex1M,I3110,TRUE,_xll.ohTrigger(RecalcTrigger,Trigger1M)),NA())</f>
        <v>8.3462517909715928E-3</v>
      </c>
      <c r="O3110" s="44">
        <f>IFERROR(_xll.qlIndexFixing(ONIndex3M,I3110,TRUE,_xll.ohTrigger(RecalcTrigger,Trigger3M)),NA())</f>
        <v>8.5523981637436464E-3</v>
      </c>
      <c r="P3110" s="44">
        <f>IFERROR(_xll.qlIndexFixing(ONIndex6M,I3110,TRUE,_xll.ohTrigger(RecalcTrigger,Trigger6M)),NA())</f>
        <v>9.2067325751177265E-3</v>
      </c>
      <c r="Q3110" s="183">
        <f>IFERROR(_xll.qlIndexFixing(ONIndex1Y,I3110,TRUE,_xll.ohTrigger(RecalcTrigger,Trigger1Y)),NA())</f>
        <v>8.8829811579227425E-3</v>
      </c>
    </row>
    <row r="3111" spans="2:17" x14ac:dyDescent="0.2">
      <c r="B3111" s="39" t="s">
        <v>42</v>
      </c>
      <c r="D3111" s="42">
        <f>_xll.qlCalendarAdvance(Calendar,$D3110,B3111,"f",FALSE)</f>
        <v>61414</v>
      </c>
      <c r="E3111" s="177">
        <f>_xll.qlInterestRateIndexValueDate(IndexON,D3111)</f>
        <v>61414</v>
      </c>
      <c r="F3111" s="193">
        <f>IFERROR(_xll.qlIndexFixing(IndexON,D3111,TRUE,_xll.ohTrigger(RecalcTrigger,TriggerON)),NA())</f>
        <v>8.4313525888202179E-3</v>
      </c>
      <c r="H3111" s="42">
        <f>_xll.qlCalendarAdvance(Calendar,$H3110,B3111,"f",FALSE)</f>
        <v>61414</v>
      </c>
      <c r="I3111" s="177">
        <f>_xll.qlInterestRateIndexValueDate(Index1M,$H3111)</f>
        <v>61416</v>
      </c>
      <c r="J3111" s="182">
        <f>IFERROR(_xll.qlIndexFixing(Index1M,$H3111,TRUE,_xll.ohTrigger(RecalcTrigger,Trigger1M)),NA())</f>
        <v>8.3660859588879349E-3</v>
      </c>
      <c r="K3111" s="44">
        <f>IFERROR(_xll.qlIndexFixing(Index3M,H3111,TRUE,_xll.ohTrigger(RecalcTrigger,Trigger3M)),NA())</f>
        <v>8.6071221612638027E-3</v>
      </c>
      <c r="L3111" s="44">
        <f>IFERROR(_xll.qlIndexFixing(Index6M,$H3111,TRUE,_xll.ohTrigger(RecalcTrigger,Trigger6M)),NA())</f>
        <v>9.3308781061255119E-3</v>
      </c>
      <c r="M3111" s="183">
        <f>IFERROR(_xll.qlIndexFixing(Index1Y,$H3111,TRUE,_xll.ohTrigger(RecalcTrigger,Trigger1Y)),NA())</f>
        <v>9.0994876040342253E-3</v>
      </c>
      <c r="N3111" s="182">
        <f>IFERROR(_xll.qlIndexFixing(ONIndex1M,I3111,TRUE,_xll.ohTrigger(RecalcTrigger,Trigger1M)),NA())</f>
        <v>8.3533091562237871E-3</v>
      </c>
      <c r="O3111" s="44">
        <f>IFERROR(_xll.qlIndexFixing(ONIndex3M,I3111,TRUE,_xll.ohTrigger(RecalcTrigger,Trigger3M)),NA())</f>
        <v>8.5591563812492666E-3</v>
      </c>
      <c r="P3111" s="44">
        <f>IFERROR(_xll.qlIndexFixing(ONIndex6M,I3111,TRUE,_xll.ohTrigger(RecalcTrigger,Trigger6M)),NA())</f>
        <v>9.2148605657182969E-3</v>
      </c>
      <c r="Q3111" s="183">
        <f>IFERROR(_xll.qlIndexFixing(ONIndex1Y,I3111,TRUE,_xll.ohTrigger(RecalcTrigger,Trigger1Y)),NA())</f>
        <v>8.8897259217102231E-3</v>
      </c>
    </row>
    <row r="3112" spans="2:17" x14ac:dyDescent="0.2">
      <c r="B3112" s="39" t="s">
        <v>42</v>
      </c>
      <c r="D3112" s="42">
        <f>_xll.qlCalendarAdvance(Calendar,$D3111,B3112,"f",FALSE)</f>
        <v>61421</v>
      </c>
      <c r="E3112" s="177">
        <f>_xll.qlInterestRateIndexValueDate(IndexON,D3112)</f>
        <v>61421</v>
      </c>
      <c r="F3112" s="193">
        <f>IFERROR(_xll.qlIndexFixing(IndexON,D3112,TRUE,_xll.ohTrigger(RecalcTrigger,TriggerON)),NA())</f>
        <v>8.4384741679865982E-3</v>
      </c>
      <c r="H3112" s="42">
        <f>_xll.qlCalendarAdvance(Calendar,$H3111,B3112,"f",FALSE)</f>
        <v>61421</v>
      </c>
      <c r="I3112" s="177">
        <f>_xll.qlInterestRateIndexValueDate(Index1M,$H3112)</f>
        <v>61423</v>
      </c>
      <c r="J3112" s="182">
        <f>IFERROR(_xll.qlIndexFixing(Index1M,$H3112,TRUE,_xll.ohTrigger(RecalcTrigger,Trigger1M)),NA())</f>
        <v>8.374919160092642E-3</v>
      </c>
      <c r="K3112" s="44">
        <f>IFERROR(_xll.qlIndexFixing(Index3M,H3112,TRUE,_xll.ohTrigger(RecalcTrigger,Trigger3M)),NA())</f>
        <v>8.6149818445787098E-3</v>
      </c>
      <c r="L3112" s="44">
        <f>IFERROR(_xll.qlIndexFixing(Index6M,$H3112,TRUE,_xll.ohTrigger(RecalcTrigger,Trigger6M)),NA())</f>
        <v>9.3408024103617138E-3</v>
      </c>
      <c r="M3112" s="183">
        <f>IFERROR(_xll.qlIndexFixing(Index1Y,$H3112,TRUE,_xll.ohTrigger(RecalcTrigger,Trigger1Y)),NA())</f>
        <v>9.1042743000084459E-3</v>
      </c>
      <c r="N3112" s="182">
        <f>IFERROR(_xll.qlIndexFixing(ONIndex1M,I3112,TRUE,_xll.ohTrigger(RecalcTrigger,Trigger1M)),NA())</f>
        <v>8.3603559878220324E-3</v>
      </c>
      <c r="O3112" s="44">
        <f>IFERROR(_xll.qlIndexFixing(ONIndex3M,I3112,TRUE,_xll.ohTrigger(RecalcTrigger,Trigger3M)),NA())</f>
        <v>8.56590412912972E-3</v>
      </c>
      <c r="P3112" s="44">
        <f>IFERROR(_xll.qlIndexFixing(ONIndex6M,I3112,TRUE,_xll.ohTrigger(RecalcTrigger,Trigger6M)),NA())</f>
        <v>9.2229327699033803E-3</v>
      </c>
      <c r="Q3112" s="183">
        <f>IFERROR(_xll.qlIndexFixing(ONIndex1Y,I3112,TRUE,_xll.ohTrigger(RecalcTrigger,Trigger1Y)),NA())</f>
        <v>8.8964598184304577E-3</v>
      </c>
    </row>
    <row r="3113" spans="2:17" x14ac:dyDescent="0.2">
      <c r="B3113" s="39" t="s">
        <v>42</v>
      </c>
      <c r="D3113" s="42">
        <f>_xll.qlCalendarAdvance(Calendar,$D3112,B3113,"f",FALSE)</f>
        <v>61428</v>
      </c>
      <c r="E3113" s="177">
        <f>_xll.qlInterestRateIndexValueDate(IndexON,D3113)</f>
        <v>61428</v>
      </c>
      <c r="F3113" s="193">
        <f>IFERROR(_xll.qlIndexFixing(IndexON,D3113,TRUE,_xll.ohTrigger(RecalcTrigger,TriggerON)),NA())</f>
        <v>8.4455851829634554E-3</v>
      </c>
      <c r="H3113" s="42">
        <f>_xll.qlCalendarAdvance(Calendar,$H3112,B3113,"f",FALSE)</f>
        <v>61428</v>
      </c>
      <c r="I3113" s="177">
        <f>_xll.qlInterestRateIndexValueDate(Index1M,$H3113)</f>
        <v>61430</v>
      </c>
      <c r="J3113" s="182">
        <f>IFERROR(_xll.qlIndexFixing(Index1M,$H3113,TRUE,_xll.ohTrigger(RecalcTrigger,Trigger1M)),NA())</f>
        <v>8.3819430492529379E-3</v>
      </c>
      <c r="K3113" s="44">
        <f>IFERROR(_xll.qlIndexFixing(Index3M,H3113,TRUE,_xll.ohTrigger(RecalcTrigger,Trigger3M)),NA())</f>
        <v>8.6216705727456978E-3</v>
      </c>
      <c r="L3113" s="44">
        <f>IFERROR(_xll.qlIndexFixing(Index6M,$H3113,TRUE,_xll.ohTrigger(RecalcTrigger,Trigger6M)),NA())</f>
        <v>9.3481358832414232E-3</v>
      </c>
      <c r="M3113" s="183">
        <f>IFERROR(_xll.qlIndexFixing(Index1Y,$H3113,TRUE,_xll.ohTrigger(RecalcTrigger,Trigger1Y)),NA())</f>
        <v>9.1107657269329876E-3</v>
      </c>
      <c r="N3113" s="182">
        <f>IFERROR(_xll.qlIndexFixing(ONIndex1M,I3113,TRUE,_xll.ohTrigger(RecalcTrigger,Trigger1M)),NA())</f>
        <v>8.3673922565097314E-3</v>
      </c>
      <c r="O3113" s="44">
        <f>IFERROR(_xll.qlIndexFixing(ONIndex3M,I3113,TRUE,_xll.ohTrigger(RecalcTrigger,Trigger3M)),NA())</f>
        <v>8.5726413776487931E-3</v>
      </c>
      <c r="P3113" s="44">
        <f>IFERROR(_xll.qlIndexFixing(ONIndex6M,I3113,TRUE,_xll.ohTrigger(RecalcTrigger,Trigger6M)),NA())</f>
        <v>9.2309490896713697E-3</v>
      </c>
      <c r="Q3113" s="183">
        <f>IFERROR(_xll.qlIndexFixing(ONIndex1Y,I3113,TRUE,_xll.ohTrigger(RecalcTrigger,Trigger1Y)),NA())</f>
        <v>8.9031828177077443E-3</v>
      </c>
    </row>
    <row r="3114" spans="2:17" x14ac:dyDescent="0.2">
      <c r="B3114" s="39" t="s">
        <v>42</v>
      </c>
      <c r="D3114" s="42">
        <f>_xll.qlCalendarAdvance(Calendar,$D3113,B3114,"f",FALSE)</f>
        <v>61435</v>
      </c>
      <c r="E3114" s="177">
        <f>_xll.qlInterestRateIndexValueDate(IndexON,D3114)</f>
        <v>61435</v>
      </c>
      <c r="F3114" s="193">
        <f>IFERROR(_xll.qlIndexFixing(IndexON,D3114,TRUE,_xll.ohTrigger(RecalcTrigger,TriggerON)),NA())</f>
        <v>8.4526856039346399E-3</v>
      </c>
      <c r="H3114" s="42">
        <f>_xll.qlCalendarAdvance(Calendar,$H3113,B3114,"f",FALSE)</f>
        <v>61435</v>
      </c>
      <c r="I3114" s="177">
        <f>_xll.qlInterestRateIndexValueDate(Index1M,$H3114)</f>
        <v>61437</v>
      </c>
      <c r="J3114" s="182">
        <f>IFERROR(_xll.qlIndexFixing(Index1M,$H3114,TRUE,_xll.ohTrigger(RecalcTrigger,Trigger1M)),NA())</f>
        <v>8.3889562938654905E-3</v>
      </c>
      <c r="K3114" s="44">
        <f>IFERROR(_xll.qlIndexFixing(Index3M,H3114,TRUE,_xll.ohTrigger(RecalcTrigger,Trigger3M)),NA())</f>
        <v>8.6283485861184187E-3</v>
      </c>
      <c r="L3114" s="44">
        <f>IFERROR(_xll.qlIndexFixing(Index6M,$H3114,TRUE,_xll.ohTrigger(RecalcTrigger,Trigger6M)),NA())</f>
        <v>9.3554118847072668E-3</v>
      </c>
      <c r="M3114" s="183">
        <f>IFERROR(_xll.qlIndexFixing(Index1Y,$H3114,TRUE,_xll.ohTrigger(RecalcTrigger,Trigger1Y)),NA())</f>
        <v>9.1172453850432225E-3</v>
      </c>
      <c r="N3114" s="182">
        <f>IFERROR(_xll.qlIndexFixing(ONIndex1M,I3114,TRUE,_xll.ohTrigger(RecalcTrigger,Trigger1M)),NA())</f>
        <v>8.3744179326306067E-3</v>
      </c>
      <c r="O3114" s="44">
        <f>IFERROR(_xll.qlIndexFixing(ONIndex3M,I3114,TRUE,_xll.ohTrigger(RecalcTrigger,Trigger3M)),NA())</f>
        <v>8.5793680975498887E-3</v>
      </c>
      <c r="P3114" s="44">
        <f>IFERROR(_xll.qlIndexFixing(ONIndex6M,I3114,TRUE,_xll.ohTrigger(RecalcTrigger,Trigger6M)),NA())</f>
        <v>9.2389094271005945E-3</v>
      </c>
      <c r="Q3114" s="183">
        <f>IFERROR(_xll.qlIndexFixing(ONIndex1Y,I3114,TRUE,_xll.ohTrigger(RecalcTrigger,Trigger1Y)),NA())</f>
        <v>8.9098948891663809E-3</v>
      </c>
    </row>
    <row r="3115" spans="2:17" x14ac:dyDescent="0.2">
      <c r="B3115" s="39" t="s">
        <v>42</v>
      </c>
      <c r="D3115" s="42">
        <f>_xll.qlCalendarAdvance(Calendar,$D3114,B3115,"f",FALSE)</f>
        <v>61442</v>
      </c>
      <c r="E3115" s="177">
        <f>_xll.qlInterestRateIndexValueDate(IndexON,D3115)</f>
        <v>61442</v>
      </c>
      <c r="F3115" s="193">
        <f>IFERROR(_xll.qlIndexFixing(IndexON,D3115,TRUE,_xll.ohTrigger(RecalcTrigger,TriggerON)),NA())</f>
        <v>8.4597754014037463E-3</v>
      </c>
      <c r="H3115" s="42">
        <f>_xll.qlCalendarAdvance(Calendar,$H3114,B3115,"f",FALSE)</f>
        <v>61442</v>
      </c>
      <c r="I3115" s="177">
        <f>_xll.qlInterestRateIndexValueDate(Index1M,$H3115)</f>
        <v>61444</v>
      </c>
      <c r="J3115" s="182">
        <f>IFERROR(_xll.qlIndexFixing(Index1M,$H3115,TRUE,_xll.ohTrigger(RecalcTrigger,Trigger1M)),NA())</f>
        <v>8.3965559405301867E-3</v>
      </c>
      <c r="K3115" s="44">
        <f>IFERROR(_xll.qlIndexFixing(Index3M,H3115,TRUE,_xll.ohTrigger(RecalcTrigger,Trigger3M)),NA())</f>
        <v>8.6350158552065456E-3</v>
      </c>
      <c r="L3115" s="44">
        <f>IFERROR(_xll.qlIndexFixing(Index6M,$H3115,TRUE,_xll.ohTrigger(RecalcTrigger,Trigger6M)),NA())</f>
        <v>9.3626303154696385E-3</v>
      </c>
      <c r="M3115" s="183">
        <f>IFERROR(_xll.qlIndexFixing(Index1Y,$H3115,TRUE,_xll.ohTrigger(RecalcTrigger,Trigger1Y)),NA())</f>
        <v>9.1237132433416978E-3</v>
      </c>
      <c r="N3115" s="182">
        <f>IFERROR(_xll.qlIndexFixing(ONIndex1M,I3115,TRUE,_xll.ohTrigger(RecalcTrigger,Trigger1M)),NA())</f>
        <v>8.381432986608317E-3</v>
      </c>
      <c r="O3115" s="44">
        <f>IFERROR(_xll.qlIndexFixing(ONIndex3M,I3115,TRUE,_xll.ohTrigger(RecalcTrigger,Trigger3M)),NA())</f>
        <v>8.5860842594964737E-3</v>
      </c>
      <c r="P3115" s="44">
        <f>IFERROR(_xll.qlIndexFixing(ONIndex6M,I3115,TRUE,_xll.ohTrigger(RecalcTrigger,Trigger6M)),NA())</f>
        <v>9.2468136834700232E-3</v>
      </c>
      <c r="Q3115" s="183">
        <f>IFERROR(_xll.qlIndexFixing(ONIndex1Y,I3115,TRUE,_xll.ohTrigger(RecalcTrigger,Trigger1Y)),NA())</f>
        <v>8.9165960021109214E-3</v>
      </c>
    </row>
    <row r="3116" spans="2:17" x14ac:dyDescent="0.2">
      <c r="B3116" s="39" t="s">
        <v>42</v>
      </c>
      <c r="D3116" s="42">
        <f>_xll.qlCalendarAdvance(Calendar,$D3115,B3116,"f",FALSE)</f>
        <v>61449</v>
      </c>
      <c r="E3116" s="177">
        <f>_xll.qlInterestRateIndexValueDate(IndexON,D3116)</f>
        <v>61449</v>
      </c>
      <c r="F3116" s="193">
        <f>IFERROR(_xll.qlIndexFixing(IndexON,D3116,TRUE,_xll.ohTrigger(RecalcTrigger,TriggerON)),NA())</f>
        <v>8.4668545456345612E-3</v>
      </c>
      <c r="H3116" s="42">
        <f>_xll.qlCalendarAdvance(Calendar,$H3115,B3116,"f",FALSE)</f>
        <v>61449</v>
      </c>
      <c r="I3116" s="177">
        <f>_xll.qlInterestRateIndexValueDate(Index1M,$H3116)</f>
        <v>61451</v>
      </c>
      <c r="J3116" s="182">
        <f>IFERROR(_xll.qlIndexFixing(Index1M,$H3116,TRUE,_xll.ohTrigger(RecalcTrigger,Trigger1M)),NA())</f>
        <v>8.4029507311120244E-3</v>
      </c>
      <c r="K3116" s="44">
        <f>IFERROR(_xll.qlIndexFixing(Index3M,H3116,TRUE,_xll.ohTrigger(RecalcTrigger,Trigger3M)),NA())</f>
        <v>8.6416723505188895E-3</v>
      </c>
      <c r="L3116" s="44">
        <f>IFERROR(_xll.qlIndexFixing(Index6M,$H3116,TRUE,_xll.ohTrigger(RecalcTrigger,Trigger6M)),NA())</f>
        <v>9.3679507809237717E-3</v>
      </c>
      <c r="M3116" s="183">
        <f>IFERROR(_xll.qlIndexFixing(Index1Y,$H3116,TRUE,_xll.ohTrigger(RecalcTrigger,Trigger1Y)),NA())</f>
        <v>9.1301692708307472E-3</v>
      </c>
      <c r="N3116" s="182">
        <f>IFERROR(_xll.qlIndexFixing(ONIndex1M,I3116,TRUE,_xll.ohTrigger(RecalcTrigger,Trigger1M)),NA())</f>
        <v>8.388437389026393E-3</v>
      </c>
      <c r="O3116" s="44">
        <f>IFERROR(_xll.qlIndexFixing(ONIndex3M,I3116,TRUE,_xll.ohTrigger(RecalcTrigger,Trigger3M)),NA())</f>
        <v>8.5927898341520148E-3</v>
      </c>
      <c r="P3116" s="44">
        <f>IFERROR(_xll.qlIndexFixing(ONIndex6M,I3116,TRUE,_xll.ohTrigger(RecalcTrigger,Trigger6M)),NA())</f>
        <v>9.2546617609379211E-3</v>
      </c>
      <c r="Q3116" s="183">
        <f>IFERROR(_xll.qlIndexFixing(ONIndex1Y,I3116,TRUE,_xll.ohTrigger(RecalcTrigger,Trigger1Y)),NA())</f>
        <v>8.9232861260857277E-3</v>
      </c>
    </row>
    <row r="3117" spans="2:17" x14ac:dyDescent="0.2">
      <c r="B3117" s="39" t="s">
        <v>42</v>
      </c>
      <c r="D3117" s="42">
        <f>_xll.qlCalendarAdvance(Calendar,$D3116,B3117,"f",FALSE)</f>
        <v>61456</v>
      </c>
      <c r="E3117" s="177">
        <f>_xll.qlInterestRateIndexValueDate(IndexON,D3117)</f>
        <v>61456</v>
      </c>
      <c r="F3117" s="193">
        <f>IFERROR(_xll.qlIndexFixing(IndexON,D3117,TRUE,_xll.ohTrigger(RecalcTrigger,TriggerON)),NA())</f>
        <v>8.4739230072106153E-3</v>
      </c>
      <c r="H3117" s="42">
        <f>_xll.qlCalendarAdvance(Calendar,$H3116,B3117,"f",FALSE)</f>
        <v>61456</v>
      </c>
      <c r="I3117" s="177">
        <f>_xll.qlInterestRateIndexValueDate(Index1M,$H3117)</f>
        <v>61458</v>
      </c>
      <c r="J3117" s="182">
        <f>IFERROR(_xll.qlIndexFixing(Index1M,$H3117,TRUE,_xll.ohTrigger(RecalcTrigger,Trigger1M)),NA())</f>
        <v>8.409931864555853E-3</v>
      </c>
      <c r="K3117" s="44">
        <f>IFERROR(_xll.qlIndexFixing(Index3M,H3117,TRUE,_xll.ohTrigger(RecalcTrigger,Trigger3M)),NA())</f>
        <v>8.6477416051967543E-3</v>
      </c>
      <c r="L3117" s="44">
        <f>IFERROR(_xll.qlIndexFixing(Index6M,$H3117,TRUE,_xll.ohTrigger(RecalcTrigger,Trigger6M)),NA())</f>
        <v>9.3750656986262039E-3</v>
      </c>
      <c r="M3117" s="183">
        <f>IFERROR(_xll.qlIndexFixing(Index1Y,$H3117,TRUE,_xll.ohTrigger(RecalcTrigger,Trigger1Y)),NA())</f>
        <v>9.1366134365122587E-3</v>
      </c>
      <c r="N3117" s="182">
        <f>IFERROR(_xll.qlIndexFixing(ONIndex1M,I3117,TRUE,_xll.ohTrigger(RecalcTrigger,Trigger1M)),NA())</f>
        <v>8.3954311099887491E-3</v>
      </c>
      <c r="O3117" s="44">
        <f>IFERROR(_xll.qlIndexFixing(ONIndex3M,I3117,TRUE,_xll.ohTrigger(RecalcTrigger,Trigger3M)),NA())</f>
        <v>8.5994847919401707E-3</v>
      </c>
      <c r="P3117" s="44">
        <f>IFERROR(_xll.qlIndexFixing(ONIndex6M,I3117,TRUE,_xll.ohTrigger(RecalcTrigger,Trigger6M)),NA())</f>
        <v>9.2624535612628733E-3</v>
      </c>
      <c r="Q3117" s="183">
        <f>IFERROR(_xll.qlIndexFixing(ONIndex1Y,I3117,TRUE,_xll.ohTrigger(RecalcTrigger,Trigger1Y)),NA())</f>
        <v>8.92996523087497E-3</v>
      </c>
    </row>
    <row r="3118" spans="2:17" x14ac:dyDescent="0.2">
      <c r="B3118" s="39" t="s">
        <v>42</v>
      </c>
      <c r="D3118" s="42">
        <f>_xll.qlCalendarAdvance(Calendar,$D3117,B3118,"f",FALSE)</f>
        <v>61463</v>
      </c>
      <c r="E3118" s="177">
        <f>_xll.qlInterestRateIndexValueDate(IndexON,D3118)</f>
        <v>61463</v>
      </c>
      <c r="F3118" s="193">
        <f>IFERROR(_xll.qlIndexFixing(IndexON,D3118,TRUE,_xll.ohTrigger(RecalcTrigger,TriggerON)),NA())</f>
        <v>8.4809807563157591E-3</v>
      </c>
      <c r="H3118" s="42">
        <f>_xll.qlCalendarAdvance(Calendar,$H3117,B3118,"f",FALSE)</f>
        <v>61463</v>
      </c>
      <c r="I3118" s="177">
        <f>_xll.qlInterestRateIndexValueDate(Index1M,$H3118)</f>
        <v>61465</v>
      </c>
      <c r="J3118" s="182">
        <f>IFERROR(_xll.qlIndexFixing(Index1M,$H3118,TRUE,_xll.ohTrigger(RecalcTrigger,Trigger1M)),NA())</f>
        <v>8.4169022350941147E-3</v>
      </c>
      <c r="K3118" s="44">
        <f>IFERROR(_xll.qlIndexFixing(Index3M,H3118,TRUE,_xll.ohTrigger(RecalcTrigger,Trigger3M)),NA())</f>
        <v>8.6543770845311004E-3</v>
      </c>
      <c r="L3118" s="44">
        <f>IFERROR(_xll.qlIndexFixing(Index6M,$H3118,TRUE,_xll.ohTrigger(RecalcTrigger,Trigger6M)),NA())</f>
        <v>9.3821227731500818E-3</v>
      </c>
      <c r="M3118" s="183">
        <f>IFERROR(_xll.qlIndexFixing(Index1Y,$H3118,TRUE,_xll.ohTrigger(RecalcTrigger,Trigger1Y)),NA())</f>
        <v>9.1453146064224833E-3</v>
      </c>
      <c r="N3118" s="182">
        <f>IFERROR(_xll.qlIndexFixing(ONIndex1M,I3118,TRUE,_xll.ohTrigger(RecalcTrigger,Trigger1M)),NA())</f>
        <v>8.4024141205585323E-3</v>
      </c>
      <c r="O3118" s="44">
        <f>IFERROR(_xll.qlIndexFixing(ONIndex3M,I3118,TRUE,_xll.ohTrigger(RecalcTrigger,Trigger3M)),NA())</f>
        <v>8.6061691037642163E-3</v>
      </c>
      <c r="P3118" s="44">
        <f>IFERROR(_xll.qlIndexFixing(ONIndex6M,I3118,TRUE,_xll.ohTrigger(RecalcTrigger,Trigger6M)),NA())</f>
        <v>9.2701889864432729E-3</v>
      </c>
      <c r="Q3118" s="183">
        <f>IFERROR(_xll.qlIndexFixing(ONIndex1Y,I3118,TRUE,_xll.ohTrigger(RecalcTrigger,Trigger1Y)),NA())</f>
        <v>8.936633285703266E-3</v>
      </c>
    </row>
    <row r="3119" spans="2:17" x14ac:dyDescent="0.2">
      <c r="B3119" s="39" t="s">
        <v>42</v>
      </c>
      <c r="D3119" s="42">
        <f>_xll.qlCalendarAdvance(Calendar,$D3118,B3119,"f",FALSE)</f>
        <v>61470</v>
      </c>
      <c r="E3119" s="177">
        <f>_xll.qlInterestRateIndexValueDate(IndexON,D3119)</f>
        <v>61470</v>
      </c>
      <c r="F3119" s="193">
        <f>IFERROR(_xll.qlIndexFixing(IndexON,D3119,TRUE,_xll.ohTrigger(RecalcTrigger,TriggerON)),NA())</f>
        <v>8.4880277633736512E-3</v>
      </c>
      <c r="H3119" s="42">
        <f>_xll.qlCalendarAdvance(Calendar,$H3118,B3119,"f",FALSE)</f>
        <v>61470</v>
      </c>
      <c r="I3119" s="177">
        <f>_xll.qlInterestRateIndexValueDate(Index1M,$H3119)</f>
        <v>61472</v>
      </c>
      <c r="J3119" s="182">
        <f>IFERROR(_xll.qlIndexFixing(Index1M,$H3119,TRUE,_xll.ohTrigger(RecalcTrigger,Trigger1M)),NA())</f>
        <v>8.4238618131379783E-3</v>
      </c>
      <c r="K3119" s="44">
        <f>IFERROR(_xll.qlIndexFixing(Index3M,H3119,TRUE,_xll.ohTrigger(RecalcTrigger,Trigger3M)),NA())</f>
        <v>8.6610017038633181E-3</v>
      </c>
      <c r="L3119" s="44">
        <f>IFERROR(_xll.qlIndexFixing(Index6M,$H3119,TRUE,_xll.ohTrigger(RecalcTrigger,Trigger6M)),NA())</f>
        <v>9.3891219052410317E-3</v>
      </c>
      <c r="M3119" s="183">
        <f>IFERROR(_xll.qlIndexFixing(Index1Y,$H3119,TRUE,_xll.ohTrigger(RecalcTrigger,Trigger1Y)),NA())</f>
        <v>9.1494660584580528E-3</v>
      </c>
      <c r="N3119" s="182">
        <f>IFERROR(_xll.qlIndexFixing(ONIndex1M,I3119,TRUE,_xll.ohTrigger(RecalcTrigger,Trigger1M)),NA())</f>
        <v>8.4113764909243827E-3</v>
      </c>
      <c r="O3119" s="44">
        <f>IFERROR(_xll.qlIndexFixing(ONIndex3M,I3119,TRUE,_xll.ohTrigger(RecalcTrigger,Trigger3M)),NA())</f>
        <v>8.6147475283748776E-3</v>
      </c>
      <c r="P3119" s="44">
        <f>IFERROR(_xll.qlIndexFixing(ONIndex6M,I3119,TRUE,_xll.ohTrigger(RecalcTrigger,Trigger6M)),NA())</f>
        <v>9.2800515376190162E-3</v>
      </c>
      <c r="Q3119" s="183">
        <f>IFERROR(_xll.qlIndexFixing(ONIndex1Y,I3119,TRUE,_xll.ohTrigger(RecalcTrigger,Trigger1Y)),NA())</f>
        <v>8.9451902134296546E-3</v>
      </c>
    </row>
    <row r="3120" spans="2:17" x14ac:dyDescent="0.2">
      <c r="B3120" s="39" t="s">
        <v>42</v>
      </c>
      <c r="D3120" s="42">
        <f>_xll.qlCalendarAdvance(Calendar,$D3119,B3120,"f",FALSE)</f>
        <v>61477</v>
      </c>
      <c r="E3120" s="177">
        <f>_xll.qlInterestRateIndexValueDate(IndexON,D3120)</f>
        <v>61477</v>
      </c>
      <c r="F3120" s="193">
        <f>IFERROR(_xll.qlIndexFixing(IndexON,D3120,TRUE,_xll.ohTrigger(RecalcTrigger,TriggerON)),NA())</f>
        <v>8.4950639987280141E-3</v>
      </c>
      <c r="H3120" s="42">
        <f>_xll.qlCalendarAdvance(Calendar,$H3119,B3120,"f",FALSE)</f>
        <v>61477</v>
      </c>
      <c r="I3120" s="177">
        <f>_xll.qlInterestRateIndexValueDate(Index1M,$H3120)</f>
        <v>61479</v>
      </c>
      <c r="J3120" s="182">
        <f>IFERROR(_xll.qlIndexFixing(Index1M,$H3120,TRUE,_xll.ohTrigger(RecalcTrigger,Trigger1M)),NA())</f>
        <v>8.4308105690911184E-3</v>
      </c>
      <c r="K3120" s="44">
        <f>IFERROR(_xll.qlIndexFixing(Index3M,H3120,TRUE,_xll.ohTrigger(RecalcTrigger,Trigger3M)),NA())</f>
        <v>8.6676154337040276E-3</v>
      </c>
      <c r="L3120" s="44">
        <f>IFERROR(_xll.qlIndexFixing(Index6M,$H3120,TRUE,_xll.ohTrigger(RecalcTrigger,Trigger6M)),NA())</f>
        <v>9.3960629956451169E-3</v>
      </c>
      <c r="M3120" s="183">
        <f>IFERROR(_xll.qlIndexFixing(Index1Y,$H3120,TRUE,_xll.ohTrigger(RecalcTrigger,Trigger1Y)),NA())</f>
        <v>9.155874452724146E-3</v>
      </c>
      <c r="N3120" s="182">
        <f>IFERROR(_xll.qlIndexFixing(ONIndex1M,I3120,TRUE,_xll.ohTrigger(RecalcTrigger,Trigger1M)),NA())</f>
        <v>8.416943093823015E-3</v>
      </c>
      <c r="O3120" s="44">
        <f>IFERROR(_xll.qlIndexFixing(ONIndex3M,I3120,TRUE,_xll.ohTrigger(RecalcTrigger,Trigger3M)),NA())</f>
        <v>8.6200843576333952E-3</v>
      </c>
      <c r="P3120" s="44">
        <f>IFERROR(_xll.qlIndexFixing(ONIndex6M,I3120,TRUE,_xll.ohTrigger(RecalcTrigger,Trigger6M)),NA())</f>
        <v>9.2861522260134777E-3</v>
      </c>
      <c r="Q3120" s="183">
        <f>IFERROR(_xll.qlIndexFixing(ONIndex1Y,I3120,TRUE,_xll.ohTrigger(RecalcTrigger,Trigger1Y)),NA())</f>
        <v>8.9505216376917218E-3</v>
      </c>
    </row>
    <row r="3121" spans="2:17" x14ac:dyDescent="0.2">
      <c r="B3121" s="39" t="s">
        <v>42</v>
      </c>
      <c r="D3121" s="42">
        <f>_xll.qlCalendarAdvance(Calendar,$D3120,B3121,"f",FALSE)</f>
        <v>61485</v>
      </c>
      <c r="E3121" s="177">
        <f>_xll.qlInterestRateIndexValueDate(IndexON,D3121)</f>
        <v>61485</v>
      </c>
      <c r="F3121" s="193">
        <f>IFERROR(_xll.qlIndexFixing(IndexON,D3121,TRUE,_xll.ohTrigger(RecalcTrigger,TriggerON)),NA())</f>
        <v>8.5030921827655703E-3</v>
      </c>
      <c r="H3121" s="42">
        <f>_xll.qlCalendarAdvance(Calendar,$H3120,B3121,"f",FALSE)</f>
        <v>61485</v>
      </c>
      <c r="I3121" s="177">
        <f>_xll.qlInterestRateIndexValueDate(Index1M,$H3121)</f>
        <v>61487</v>
      </c>
      <c r="J3121" s="182">
        <f>IFERROR(_xll.qlIndexFixing(Index1M,$H3121,TRUE,_xll.ohTrigger(RecalcTrigger,Trigger1M)),NA())</f>
        <v>8.4381453362866645E-3</v>
      </c>
      <c r="K3121" s="44">
        <f>IFERROR(_xll.qlIndexFixing(Index3M,H3121,TRUE,_xll.ohTrigger(RecalcTrigger,Trigger3M)),NA())</f>
        <v>8.6768820193255571E-3</v>
      </c>
      <c r="L3121" s="44">
        <f>IFERROR(_xll.qlIndexFixing(Index6M,$H3121,TRUE,_xll.ohTrigger(RecalcTrigger,Trigger6M)),NA())</f>
        <v>9.4051106393290389E-3</v>
      </c>
      <c r="M3121" s="183">
        <f>IFERROR(_xll.qlIndexFixing(Index1Y,$H3121,TRUE,_xll.ohTrigger(RecalcTrigger,Trigger1Y)),NA())</f>
        <v>9.1643137425343434E-3</v>
      </c>
      <c r="N3121" s="182">
        <f>IFERROR(_xll.qlIndexFixing(ONIndex1M,I3121,TRUE,_xll.ohTrigger(RecalcTrigger,Trigger1M)),NA())</f>
        <v>8.4242906656939454E-3</v>
      </c>
      <c r="O3121" s="44">
        <f>IFERROR(_xll.qlIndexFixing(ONIndex3M,I3121,TRUE,_xll.ohTrigger(RecalcTrigger,Trigger3M)),NA())</f>
        <v>8.6271073050170344E-3</v>
      </c>
      <c r="P3121" s="44">
        <f>IFERROR(_xll.qlIndexFixing(ONIndex6M,I3121,TRUE,_xll.ohTrigger(RecalcTrigger,Trigger6M)),NA())</f>
        <v>9.294132211685735E-3</v>
      </c>
      <c r="Q3121" s="183">
        <f>IFERROR(_xll.qlIndexFixing(ONIndex1Y,I3121,TRUE,_xll.ohTrigger(RecalcTrigger,Trigger1Y)),NA())</f>
        <v>8.9575177523393279E-3</v>
      </c>
    </row>
    <row r="3122" spans="2:17" x14ac:dyDescent="0.2">
      <c r="B3122" s="39" t="s">
        <v>42</v>
      </c>
      <c r="D3122" s="42">
        <f>_xll.qlCalendarAdvance(Calendar,$D3121,B3122,"f",FALSE)</f>
        <v>61492</v>
      </c>
      <c r="E3122" s="177">
        <f>_xll.qlInterestRateIndexValueDate(IndexON,D3122)</f>
        <v>61492</v>
      </c>
      <c r="F3122" s="193">
        <f>IFERROR(_xll.qlIndexFixing(IndexON,D3122,TRUE,_xll.ohTrigger(RecalcTrigger,TriggerON)),NA())</f>
        <v>8.5101052362634988E-3</v>
      </c>
      <c r="H3122" s="42">
        <f>_xll.qlCalendarAdvance(Calendar,$H3121,B3122,"f",FALSE)</f>
        <v>61492</v>
      </c>
      <c r="I3122" s="177">
        <f>_xll.qlInterestRateIndexValueDate(Index1M,$H3122)</f>
        <v>61494</v>
      </c>
      <c r="J3122" s="182">
        <f>IFERROR(_xll.qlIndexFixing(Index1M,$H3122,TRUE,_xll.ohTrigger(RecalcTrigger,Trigger1M)),NA())</f>
        <v>8.4450714201530965E-3</v>
      </c>
      <c r="K3122" s="44">
        <f>IFERROR(_xll.qlIndexFixing(Index3M,H3122,TRUE,_xll.ohTrigger(RecalcTrigger,Trigger3M)),NA())</f>
        <v>8.6834704265070783E-3</v>
      </c>
      <c r="L3122" s="44">
        <f>IFERROR(_xll.qlIndexFixing(Index6M,$H3122,TRUE,_xll.ohTrigger(RecalcTrigger,Trigger6M)),NA())</f>
        <v>9.4119189834860287E-3</v>
      </c>
      <c r="M3122" s="183">
        <f>IFERROR(_xll.qlIndexFixing(Index1Y,$H3122,TRUE,_xll.ohTrigger(RecalcTrigger,Trigger1Y)),NA())</f>
        <v>9.1706949802092871E-3</v>
      </c>
      <c r="N3122" s="182">
        <f>IFERROR(_xll.qlIndexFixing(ONIndex1M,I3122,TRUE,_xll.ohTrigger(RecalcTrigger,Trigger1M)),NA())</f>
        <v>8.4312289880905666E-3</v>
      </c>
      <c r="O3122" s="44">
        <f>IFERROR(_xll.qlIndexFixing(ONIndex3M,I3122,TRUE,_xll.ohTrigger(RecalcTrigger,Trigger3M)),NA())</f>
        <v>8.6337471985320491E-3</v>
      </c>
      <c r="P3122" s="44">
        <f>IFERROR(_xll.qlIndexFixing(ONIndex6M,I3122,TRUE,_xll.ohTrigger(RecalcTrigger,Trigger6M)),NA())</f>
        <v>9.3016330361272992E-3</v>
      </c>
      <c r="Q3122" s="183">
        <f>IFERROR(_xll.qlIndexFixing(ONIndex1Y,I3122,TRUE,_xll.ohTrigger(RecalcTrigger,Trigger1Y)),NA())</f>
        <v>8.9641397042861115E-3</v>
      </c>
    </row>
    <row r="3123" spans="2:17" x14ac:dyDescent="0.2">
      <c r="B3123" s="39" t="s">
        <v>42</v>
      </c>
      <c r="D3123" s="42">
        <f>_xll.qlCalendarAdvance(Calendar,$D3122,B3123,"f",FALSE)</f>
        <v>61499</v>
      </c>
      <c r="E3123" s="177">
        <f>_xll.qlInterestRateIndexValueDate(IndexON,D3123)</f>
        <v>61499</v>
      </c>
      <c r="F3123" s="193">
        <f>IFERROR(_xll.qlIndexFixing(IndexON,D3123,TRUE,_xll.ohTrigger(RecalcTrigger,TriggerON)),NA())</f>
        <v>8.5171074248524548E-3</v>
      </c>
      <c r="H3123" s="42">
        <f>_xll.qlCalendarAdvance(Calendar,$H3122,B3123,"f",FALSE)</f>
        <v>61499</v>
      </c>
      <c r="I3123" s="177">
        <f>_xll.qlInterestRateIndexValueDate(Index1M,$H3123)</f>
        <v>61501</v>
      </c>
      <c r="J3123" s="182">
        <f>IFERROR(_xll.qlIndexFixing(Index1M,$H3123,TRUE,_xll.ohTrigger(RecalcTrigger,Trigger1M)),NA())</f>
        <v>8.4519865911618138E-3</v>
      </c>
      <c r="K3123" s="44">
        <f>IFERROR(_xll.qlIndexFixing(Index3M,H3123,TRUE,_xll.ohTrigger(RecalcTrigger,Trigger3M)),NA())</f>
        <v>8.6900478447588317E-3</v>
      </c>
      <c r="L3123" s="44">
        <f>IFERROR(_xll.qlIndexFixing(Index6M,$H3123,TRUE,_xll.ohTrigger(RecalcTrigger,Trigger6M)),NA())</f>
        <v>9.4186689570810132E-3</v>
      </c>
      <c r="M3123" s="183">
        <f>IFERROR(_xll.qlIndexFixing(Index1Y,$H3123,TRUE,_xll.ohTrigger(RecalcTrigger,Trigger1Y)),NA())</f>
        <v>9.1770641608348129E-3</v>
      </c>
      <c r="N3123" s="182">
        <f>IFERROR(_xll.qlIndexFixing(ONIndex1M,I3123,TRUE,_xll.ohTrigger(RecalcTrigger,Trigger1M)),NA())</f>
        <v>8.438156447816425E-3</v>
      </c>
      <c r="O3123" s="44">
        <f>IFERROR(_xll.qlIndexFixing(ONIndex3M,I3123,TRUE,_xll.ohTrigger(RecalcTrigger,Trigger3M)),NA())</f>
        <v>8.6403762950837404E-3</v>
      </c>
      <c r="P3123" s="44">
        <f>IFERROR(_xll.qlIndexFixing(ONIndex6M,I3123,TRUE,_xll.ohTrigger(RecalcTrigger,Trigger6M)),NA())</f>
        <v>9.3090769802284257E-3</v>
      </c>
      <c r="Q3123" s="183">
        <f>IFERROR(_xll.qlIndexFixing(ONIndex1Y,I3123,TRUE,_xll.ohTrigger(RecalcTrigger,Trigger1Y)),NA())</f>
        <v>8.9707504496772117E-3</v>
      </c>
    </row>
    <row r="3124" spans="2:17" x14ac:dyDescent="0.2">
      <c r="B3124" s="39" t="s">
        <v>42</v>
      </c>
      <c r="D3124" s="42">
        <f>_xll.qlCalendarAdvance(Calendar,$D3123,B3124,"f",FALSE)</f>
        <v>61506</v>
      </c>
      <c r="E3124" s="177">
        <f>_xll.qlInterestRateIndexValueDate(IndexON,D3124)</f>
        <v>61506</v>
      </c>
      <c r="F3124" s="193">
        <f>IFERROR(_xll.qlIndexFixing(IndexON,D3124,TRUE,_xll.ohTrigger(RecalcTrigger,TriggerON)),NA())</f>
        <v>8.524098719195905E-3</v>
      </c>
      <c r="H3124" s="42">
        <f>_xll.qlCalendarAdvance(Calendar,$H3123,B3124,"f",FALSE)</f>
        <v>61506</v>
      </c>
      <c r="I3124" s="177">
        <f>_xll.qlInterestRateIndexValueDate(Index1M,$H3124)</f>
        <v>61508</v>
      </c>
      <c r="J3124" s="182">
        <f>IFERROR(_xll.qlIndexFixing(Index1M,$H3124,TRUE,_xll.ohTrigger(RecalcTrigger,Trigger1M)),NA())</f>
        <v>8.4588908197261621E-3</v>
      </c>
      <c r="K3124" s="44">
        <f>IFERROR(_xll.qlIndexFixing(Index3M,H3124,TRUE,_xll.ohTrigger(RecalcTrigger,Trigger3M)),NA())</f>
        <v>8.6966142445869653E-3</v>
      </c>
      <c r="L3124" s="44">
        <f>IFERROR(_xll.qlIndexFixing(Index6M,$H3124,TRUE,_xll.ohTrigger(RecalcTrigger,Trigger6M)),NA())</f>
        <v>9.4253604608649528E-3</v>
      </c>
      <c r="M3124" s="183">
        <f>IFERROR(_xll.qlIndexFixing(Index1Y,$H3124,TRUE,_xll.ohTrigger(RecalcTrigger,Trigger1Y)),NA())</f>
        <v>9.1834212534077069E-3</v>
      </c>
      <c r="N3124" s="182">
        <f>IFERROR(_xll.qlIndexFixing(ONIndex1M,I3124,TRUE,_xll.ohTrigger(RecalcTrigger,Trigger1M)),NA())</f>
        <v>8.4450730152951792E-3</v>
      </c>
      <c r="O3124" s="44">
        <f>IFERROR(_xll.qlIndexFixing(ONIndex3M,I3124,TRUE,_xll.ohTrigger(RecalcTrigger,Trigger3M)),NA())</f>
        <v>8.6469945650158309E-3</v>
      </c>
      <c r="P3124" s="44">
        <f>IFERROR(_xll.qlIndexFixing(ONIndex6M,I3124,TRUE,_xll.ohTrigger(RecalcTrigger,Trigger6M)),NA())</f>
        <v>9.3164639459075715E-3</v>
      </c>
      <c r="Q3124" s="183">
        <f>IFERROR(_xll.qlIndexFixing(ONIndex1Y,I3124,TRUE,_xll.ohTrigger(RecalcTrigger,Trigger1Y)),NA())</f>
        <v>8.9773499578971183E-3</v>
      </c>
    </row>
    <row r="3125" spans="2:17" x14ac:dyDescent="0.2">
      <c r="B3125" s="39" t="s">
        <v>42</v>
      </c>
      <c r="D3125" s="42">
        <f>_xll.qlCalendarAdvance(Calendar,$D3124,B3125,"f",FALSE)</f>
        <v>61513</v>
      </c>
      <c r="E3125" s="177">
        <f>_xll.qlInterestRateIndexValueDate(IndexON,D3125)</f>
        <v>61513</v>
      </c>
      <c r="F3125" s="193">
        <f>IFERROR(_xll.qlIndexFixing(IndexON,D3125,TRUE,_xll.ohTrigger(RecalcTrigger,TriggerON)),NA())</f>
        <v>8.5310790893977639E-3</v>
      </c>
      <c r="H3125" s="42">
        <f>_xll.qlCalendarAdvance(Calendar,$H3124,B3125,"f",FALSE)</f>
        <v>61513</v>
      </c>
      <c r="I3125" s="177">
        <f>_xll.qlInterestRateIndexValueDate(Index1M,$H3125)</f>
        <v>61515</v>
      </c>
      <c r="J3125" s="182">
        <f>IFERROR(_xll.qlIndexFixing(Index1M,$H3125,TRUE,_xll.ohTrigger(RecalcTrigger,Trigger1M)),NA())</f>
        <v>8.4657840762517485E-3</v>
      </c>
      <c r="K3125" s="44">
        <f>IFERROR(_xll.qlIndexFixing(Index3M,H3125,TRUE,_xll.ohTrigger(RecalcTrigger,Trigger3M)),NA())</f>
        <v>8.7031695964976258E-3</v>
      </c>
      <c r="L3125" s="44">
        <f>IFERROR(_xll.qlIndexFixing(Index6M,$H3125,TRUE,_xll.ohTrigger(RecalcTrigger,Trigger6M)),NA())</f>
        <v>9.4319933955961475E-3</v>
      </c>
      <c r="M3125" s="183">
        <f>IFERROR(_xll.qlIndexFixing(Index1Y,$H3125,TRUE,_xll.ohTrigger(RecalcTrigger,Trigger1Y)),NA())</f>
        <v>9.189766226923456E-3</v>
      </c>
      <c r="N3125" s="182">
        <f>IFERROR(_xll.qlIndexFixing(ONIndex1M,I3125,TRUE,_xll.ohTrigger(RecalcTrigger,Trigger1M)),NA())</f>
        <v>8.4519786609504877E-3</v>
      </c>
      <c r="O3125" s="44">
        <f>IFERROR(_xll.qlIndexFixing(ONIndex3M,I3125,TRUE,_xll.ohTrigger(RecalcTrigger,Trigger3M)),NA())</f>
        <v>8.6536019791516594E-3</v>
      </c>
      <c r="P3125" s="44">
        <f>IFERROR(_xll.qlIndexFixing(ONIndex6M,I3125,TRUE,_xll.ohTrigger(RecalcTrigger,Trigger6M)),NA())</f>
        <v>9.3237938350831939E-3</v>
      </c>
      <c r="Q3125" s="183">
        <f>IFERROR(_xll.qlIndexFixing(ONIndex1Y,I3125,TRUE,_xll.ohTrigger(RecalcTrigger,Trigger1Y)),NA())</f>
        <v>8.9839381985701294E-3</v>
      </c>
    </row>
    <row r="3126" spans="2:17" x14ac:dyDescent="0.2">
      <c r="B3126" s="39" t="s">
        <v>42</v>
      </c>
      <c r="D3126" s="42">
        <f>_xll.qlCalendarAdvance(Calendar,$D3125,B3126,"f",FALSE)</f>
        <v>61520</v>
      </c>
      <c r="E3126" s="177">
        <f>_xll.qlInterestRateIndexValueDate(IndexON,D3126)</f>
        <v>61520</v>
      </c>
      <c r="F3126" s="193">
        <f>IFERROR(_xll.qlIndexFixing(IndexON,D3126,TRUE,_xll.ohTrigger(RecalcTrigger,TriggerON)),NA())</f>
        <v>8.5380485058816902E-3</v>
      </c>
      <c r="H3126" s="42">
        <f>_xll.qlCalendarAdvance(Calendar,$H3125,B3126,"f",FALSE)</f>
        <v>61520</v>
      </c>
      <c r="I3126" s="177">
        <f>_xll.qlInterestRateIndexValueDate(Index1M,$H3126)</f>
        <v>61522</v>
      </c>
      <c r="J3126" s="182">
        <f>IFERROR(_xll.qlIndexFixing(Index1M,$H3126,TRUE,_xll.ohTrigger(RecalcTrigger,Trigger1M)),NA())</f>
        <v>8.4726663311544964E-3</v>
      </c>
      <c r="K3126" s="44">
        <f>IFERROR(_xll.qlIndexFixing(Index3M,H3126,TRUE,_xll.ohTrigger(RecalcTrigger,Trigger3M)),NA())</f>
        <v>8.709713870996106E-3</v>
      </c>
      <c r="L3126" s="44">
        <f>IFERROR(_xll.qlIndexFixing(Index6M,$H3126,TRUE,_xll.ohTrigger(RecalcTrigger,Trigger6M)),NA())</f>
        <v>9.4385676620337682E-3</v>
      </c>
      <c r="M3126" s="183">
        <f>IFERROR(_xll.qlIndexFixing(Index1Y,$H3126,TRUE,_xll.ohTrigger(RecalcTrigger,Trigger1Y)),NA())</f>
        <v>9.1960990503781922E-3</v>
      </c>
      <c r="N3126" s="182">
        <f>IFERROR(_xll.qlIndexFixing(ONIndex1M,I3126,TRUE,_xll.ohTrigger(RecalcTrigger,Trigger1M)),NA())</f>
        <v>8.4588733551260731E-3</v>
      </c>
      <c r="O3126" s="44">
        <f>IFERROR(_xll.qlIndexFixing(ONIndex3M,I3126,TRUE,_xll.ohTrigger(RecalcTrigger,Trigger3M)),NA())</f>
        <v>8.6601985081546928E-3</v>
      </c>
      <c r="P3126" s="44">
        <f>IFERROR(_xll.qlIndexFixing(ONIndex6M,I3126,TRUE,_xll.ohTrigger(RecalcTrigger,Trigger6M)),NA())</f>
        <v>9.3310665495938139E-3</v>
      </c>
      <c r="Q3126" s="183">
        <f>IFERROR(_xll.qlIndexFixing(ONIndex1Y,I3126,TRUE,_xll.ohTrigger(RecalcTrigger,Trigger1Y)),NA())</f>
        <v>8.9905151410007988E-3</v>
      </c>
    </row>
    <row r="3127" spans="2:17" x14ac:dyDescent="0.2">
      <c r="B3127" s="39" t="s">
        <v>42</v>
      </c>
      <c r="D3127" s="42">
        <f>_xll.qlCalendarAdvance(Calendar,$D3126,B3127,"f",FALSE)</f>
        <v>61527</v>
      </c>
      <c r="E3127" s="177">
        <f>_xll.qlInterestRateIndexValueDate(IndexON,D3127)</f>
        <v>61527</v>
      </c>
      <c r="F3127" s="193">
        <f>IFERROR(_xll.qlIndexFixing(IndexON,D3127,TRUE,_xll.ohTrigger(RecalcTrigger,TriggerON)),NA())</f>
        <v>8.5450069391512784E-3</v>
      </c>
      <c r="H3127" s="42">
        <f>_xll.qlCalendarAdvance(Calendar,$H3126,B3127,"f",FALSE)</f>
        <v>61527</v>
      </c>
      <c r="I3127" s="177">
        <f>_xll.qlInterestRateIndexValueDate(Index1M,$H3127)</f>
        <v>61529</v>
      </c>
      <c r="J3127" s="182">
        <f>IFERROR(_xll.qlIndexFixing(Index1M,$H3127,TRUE,_xll.ohTrigger(RecalcTrigger,Trigger1M)),NA())</f>
        <v>8.4795375548348574E-3</v>
      </c>
      <c r="K3127" s="44">
        <f>IFERROR(_xll.qlIndexFixing(Index3M,H3127,TRUE,_xll.ohTrigger(RecalcTrigger,Trigger3M)),NA())</f>
        <v>8.7162470385868523E-3</v>
      </c>
      <c r="L3127" s="44">
        <f>IFERROR(_xll.qlIndexFixing(Index6M,$H3127,TRUE,_xll.ohTrigger(RecalcTrigger,Trigger6M)),NA())</f>
        <v>9.4450831609425995E-3</v>
      </c>
      <c r="M3127" s="183">
        <f>IFERROR(_xll.qlIndexFixing(Index1Y,$H3127,TRUE,_xll.ohTrigger(RecalcTrigger,Trigger1Y)),NA())</f>
        <v>9.2024196927667449E-3</v>
      </c>
      <c r="N3127" s="182">
        <f>IFERROR(_xll.qlIndexFixing(ONIndex1M,I3127,TRUE,_xll.ohTrigger(RecalcTrigger,Trigger1M)),NA())</f>
        <v>8.4657570684854022E-3</v>
      </c>
      <c r="O3127" s="44">
        <f>IFERROR(_xll.qlIndexFixing(ONIndex3M,I3127,TRUE,_xll.ohTrigger(RecalcTrigger,Trigger3M)),NA())</f>
        <v>8.6667841223686537E-3</v>
      </c>
      <c r="P3127" s="44">
        <f>IFERROR(_xll.qlIndexFixing(ONIndex6M,I3127,TRUE,_xll.ohTrigger(RecalcTrigger,Trigger6M)),NA())</f>
        <v>9.3382819911980164E-3</v>
      </c>
      <c r="Q3127" s="183">
        <f>IFERROR(_xll.qlIndexFixing(ONIndex1Y,I3127,TRUE,_xll.ohTrigger(RecalcTrigger,Trigger1Y)),NA())</f>
        <v>8.9970807550532328E-3</v>
      </c>
    </row>
    <row r="3128" spans="2:17" x14ac:dyDescent="0.2">
      <c r="B3128" s="39" t="s">
        <v>42</v>
      </c>
      <c r="D3128" s="42">
        <f>_xll.qlCalendarAdvance(Calendar,$D3127,B3128,"f",FALSE)</f>
        <v>61534</v>
      </c>
      <c r="E3128" s="177">
        <f>_xll.qlInterestRateIndexValueDate(IndexON,D3128)</f>
        <v>61534</v>
      </c>
      <c r="F3128" s="193">
        <f>IFERROR(_xll.qlIndexFixing(IndexON,D3128,TRUE,_xll.ohTrigger(RecalcTrigger,TriggerON)),NA())</f>
        <v>8.5519543593903791E-3</v>
      </c>
      <c r="H3128" s="42">
        <f>_xll.qlCalendarAdvance(Calendar,$H3127,B3128,"f",FALSE)</f>
        <v>61534</v>
      </c>
      <c r="I3128" s="177">
        <f>_xll.qlInterestRateIndexValueDate(Index1M,$H3128)</f>
        <v>61536</v>
      </c>
      <c r="J3128" s="182">
        <f>IFERROR(_xll.qlIndexFixing(Index1M,$H3128,TRUE,_xll.ohTrigger(RecalcTrigger,Trigger1M)),NA())</f>
        <v>8.4863977177087532E-3</v>
      </c>
      <c r="K3128" s="44">
        <f>IFERROR(_xll.qlIndexFixing(Index3M,H3128,TRUE,_xll.ohTrigger(RecalcTrigger,Trigger3M)),NA())</f>
        <v>8.7227690697751596E-3</v>
      </c>
      <c r="L3128" s="44">
        <f>IFERROR(_xll.qlIndexFixing(Index6M,$H3128,TRUE,_xll.ohTrigger(RecalcTrigger,Trigger6M)),NA())</f>
        <v>9.4515397930891552E-3</v>
      </c>
      <c r="M3128" s="183">
        <f>IFERROR(_xll.qlIndexFixing(Index1Y,$H3128,TRUE,_xll.ohTrigger(RecalcTrigger,Trigger1Y)),NA())</f>
        <v>9.2087281230845974E-3</v>
      </c>
      <c r="N3128" s="182">
        <f>IFERROR(_xll.qlIndexFixing(ONIndex1M,I3128,TRUE,_xll.ohTrigger(RecalcTrigger,Trigger1M)),NA())</f>
        <v>8.4726297712922616E-3</v>
      </c>
      <c r="O3128" s="44">
        <f>IFERROR(_xll.qlIndexFixing(ONIndex3M,I3128,TRUE,_xll.ohTrigger(RecalcTrigger,Trigger3M)),NA())</f>
        <v>8.6733587924570088E-3</v>
      </c>
      <c r="P3128" s="44">
        <f>IFERROR(_xll.qlIndexFixing(ONIndex6M,I3128,TRUE,_xll.ohTrigger(RecalcTrigger,Trigger6M)),NA())</f>
        <v>9.3454400616543865E-3</v>
      </c>
      <c r="Q3128" s="183">
        <f>IFERROR(_xll.qlIndexFixing(ONIndex1Y,I3128,TRUE,_xll.ohTrigger(RecalcTrigger,Trigger1Y)),NA())</f>
        <v>9.0036350097921769E-3</v>
      </c>
    </row>
    <row r="3129" spans="2:17" x14ac:dyDescent="0.2">
      <c r="B3129" s="39" t="s">
        <v>42</v>
      </c>
      <c r="D3129" s="42">
        <f>_xll.qlCalendarAdvance(Calendar,$D3128,B3129,"f",FALSE)</f>
        <v>61541</v>
      </c>
      <c r="E3129" s="177">
        <f>_xll.qlInterestRateIndexValueDate(IndexON,D3129)</f>
        <v>61541</v>
      </c>
      <c r="F3129" s="193">
        <f>IFERROR(_xll.qlIndexFixing(IndexON,D3129,TRUE,_xll.ohTrigger(RecalcTrigger,TriggerON)),NA())</f>
        <v>8.558890737262459E-3</v>
      </c>
      <c r="H3129" s="42">
        <f>_xll.qlCalendarAdvance(Calendar,$H3128,B3129,"f",FALSE)</f>
        <v>61541</v>
      </c>
      <c r="I3129" s="177">
        <f>_xll.qlInterestRateIndexValueDate(Index1M,$H3129)</f>
        <v>61543</v>
      </c>
      <c r="J3129" s="182">
        <f>IFERROR(_xll.qlIndexFixing(Index1M,$H3129,TRUE,_xll.ohTrigger(RecalcTrigger,Trigger1M)),NA())</f>
        <v>8.4938351641639098E-3</v>
      </c>
      <c r="K3129" s="44">
        <f>IFERROR(_xll.qlIndexFixing(Index3M,H3129,TRUE,_xll.ohTrigger(RecalcTrigger,Trigger3M)),NA())</f>
        <v>8.7275738250583105E-3</v>
      </c>
      <c r="L3129" s="44">
        <f>IFERROR(_xll.qlIndexFixing(Index6M,$H3129,TRUE,_xll.ohTrigger(RecalcTrigger,Trigger6M)),NA())</f>
        <v>9.4579374592477262E-3</v>
      </c>
      <c r="M3129" s="183">
        <f>IFERROR(_xll.qlIndexFixing(Index1Y,$H3129,TRUE,_xll.ohTrigger(RecalcTrigger,Trigger1Y)),NA())</f>
        <v>9.2133465039886796E-3</v>
      </c>
      <c r="N3129" s="182">
        <f>IFERROR(_xll.qlIndexFixing(ONIndex1M,I3129,TRUE,_xll.ohTrigger(RecalcTrigger,Trigger1M)),NA())</f>
        <v>8.4794914341301819E-3</v>
      </c>
      <c r="O3129" s="44">
        <f>IFERROR(_xll.qlIndexFixing(ONIndex3M,I3129,TRUE,_xll.ohTrigger(RecalcTrigger,Trigger3M)),NA())</f>
        <v>8.6799224893230331E-3</v>
      </c>
      <c r="P3129" s="44">
        <f>IFERROR(_xll.qlIndexFixing(ONIndex6M,I3129,TRUE,_xll.ohTrigger(RecalcTrigger,Trigger6M)),NA())</f>
        <v>9.3525406629613173E-3</v>
      </c>
      <c r="Q3129" s="183">
        <f>IFERROR(_xll.qlIndexFixing(ONIndex1Y,I3129,TRUE,_xll.ohTrigger(RecalcTrigger,Trigger1Y)),NA())</f>
        <v>9.0101778750018013E-3</v>
      </c>
    </row>
    <row r="3130" spans="2:17" x14ac:dyDescent="0.2">
      <c r="B3130" s="39" t="s">
        <v>42</v>
      </c>
      <c r="D3130" s="42">
        <f>_xll.qlCalendarAdvance(Calendar,$D3129,B3130,"f",FALSE)</f>
        <v>61548</v>
      </c>
      <c r="E3130" s="177">
        <f>_xll.qlInterestRateIndexValueDate(IndexON,D3130)</f>
        <v>61548</v>
      </c>
      <c r="F3130" s="193">
        <f>IFERROR(_xll.qlIndexFixing(IndexON,D3130,TRUE,_xll.ohTrigger(RecalcTrigger,TriggerON)),NA())</f>
        <v>8.5658160427115604E-3</v>
      </c>
      <c r="H3130" s="42">
        <f>_xll.qlCalendarAdvance(Calendar,$H3129,B3130,"f",FALSE)</f>
        <v>61548</v>
      </c>
      <c r="I3130" s="177">
        <f>_xll.qlInterestRateIndexValueDate(Index1M,$H3130)</f>
        <v>61550</v>
      </c>
      <c r="J3130" s="182">
        <f>IFERROR(_xll.qlIndexFixing(Index1M,$H3130,TRUE,_xll.ohTrigger(RecalcTrigger,Trigger1M)),NA())</f>
        <v>8.5000847426673232E-3</v>
      </c>
      <c r="K3130" s="44">
        <f>IFERROR(_xll.qlIndexFixing(Index3M,H3130,TRUE,_xll.ohTrigger(RecalcTrigger,Trigger3M)),NA())</f>
        <v>8.7357796049664909E-3</v>
      </c>
      <c r="L3130" s="44">
        <f>IFERROR(_xll.qlIndexFixing(Index6M,$H3130,TRUE,_xll.ohTrigger(RecalcTrigger,Trigger6M)),NA())</f>
        <v>9.4642760601947665E-3</v>
      </c>
      <c r="M3130" s="183">
        <f>IFERROR(_xll.qlIndexFixing(Index1Y,$H3130,TRUE,_xll.ohTrigger(RecalcTrigger,Trigger1Y)),NA())</f>
        <v>9.2213082234866451E-3</v>
      </c>
      <c r="N3130" s="182">
        <f>IFERROR(_xll.qlIndexFixing(ONIndex1M,I3130,TRUE,_xll.ohTrigger(RecalcTrigger,Trigger1M)),NA())</f>
        <v>8.4863420272629497E-3</v>
      </c>
      <c r="O3130" s="44">
        <f>IFERROR(_xll.qlIndexFixing(ONIndex3M,I3130,TRUE,_xll.ohTrigger(RecalcTrigger,Trigger3M)),NA())</f>
        <v>8.6864751834703213E-3</v>
      </c>
      <c r="P3130" s="44">
        <f>IFERROR(_xll.qlIndexFixing(ONIndex6M,I3130,TRUE,_xll.ohTrigger(RecalcTrigger,Trigger6M)),NA())</f>
        <v>9.3595836967175217E-3</v>
      </c>
      <c r="Q3130" s="183">
        <f>IFERROR(_xll.qlIndexFixing(ONIndex1Y,I3130,TRUE,_xll.ohTrigger(RecalcTrigger,Trigger1Y)),NA())</f>
        <v>9.0167093202264681E-3</v>
      </c>
    </row>
    <row r="3131" spans="2:17" x14ac:dyDescent="0.2">
      <c r="B3131" s="39" t="s">
        <v>42</v>
      </c>
      <c r="D3131" s="42">
        <f>_xll.qlCalendarAdvance(Calendar,$D3130,B3131,"f",FALSE)</f>
        <v>61555</v>
      </c>
      <c r="E3131" s="177">
        <f>_xll.qlInterestRateIndexValueDate(IndexON,D3131)</f>
        <v>61555</v>
      </c>
      <c r="F3131" s="193">
        <f>IFERROR(_xll.qlIndexFixing(IndexON,D3131,TRUE,_xll.ohTrigger(RecalcTrigger,TriggerON)),NA())</f>
        <v>8.5727302464810862E-3</v>
      </c>
      <c r="H3131" s="42">
        <f>_xll.qlCalendarAdvance(Calendar,$H3130,B3131,"f",FALSE)</f>
        <v>61555</v>
      </c>
      <c r="I3131" s="177">
        <f>_xll.qlInterestRateIndexValueDate(Index1M,$H3131)</f>
        <v>61557</v>
      </c>
      <c r="J3131" s="182">
        <f>IFERROR(_xll.qlIndexFixing(Index1M,$H3131,TRUE,_xll.ohTrigger(RecalcTrigger,Trigger1M)),NA())</f>
        <v>8.5069115455709485E-3</v>
      </c>
      <c r="K3131" s="44">
        <f>IFERROR(_xll.qlIndexFixing(Index3M,H3131,TRUE,_xll.ohTrigger(RecalcTrigger,Trigger3M)),NA())</f>
        <v>8.7422680499809578E-3</v>
      </c>
      <c r="L3131" s="44">
        <f>IFERROR(_xll.qlIndexFixing(Index6M,$H3131,TRUE,_xll.ohTrigger(RecalcTrigger,Trigger6M)),NA())</f>
        <v>9.4705554967101802E-3</v>
      </c>
      <c r="M3131" s="183">
        <f>IFERROR(_xll.qlIndexFixing(Index1Y,$H3131,TRUE,_xll.ohTrigger(RecalcTrigger,Trigger1Y)),NA())</f>
        <v>9.2275798315589724E-3</v>
      </c>
      <c r="N3131" s="182">
        <f>IFERROR(_xll.qlIndexFixing(ONIndex1M,I3131,TRUE,_xll.ohTrigger(RecalcTrigger,Trigger1M)),NA())</f>
        <v>8.4931815213540318E-3</v>
      </c>
      <c r="O3131" s="44">
        <f>IFERROR(_xll.qlIndexFixing(ONIndex3M,I3131,TRUE,_xll.ohTrigger(RecalcTrigger,Trigger3M)),NA())</f>
        <v>8.693016845322532E-3</v>
      </c>
      <c r="P3131" s="44">
        <f>IFERROR(_xll.qlIndexFixing(ONIndex6M,I3131,TRUE,_xll.ohTrigger(RecalcTrigger,Trigger6M)),NA())</f>
        <v>9.3665690649213929E-3</v>
      </c>
      <c r="Q3131" s="183">
        <f>IFERROR(_xll.qlIndexFixing(ONIndex1Y,I3131,TRUE,_xll.ohTrigger(RecalcTrigger,Trigger1Y)),NA())</f>
        <v>9.023229314850667E-3</v>
      </c>
    </row>
    <row r="3132" spans="2:17" x14ac:dyDescent="0.2">
      <c r="B3132" s="39" t="s">
        <v>42</v>
      </c>
      <c r="D3132" s="42">
        <f>_xll.qlCalendarAdvance(Calendar,$D3131,B3132,"f",FALSE)</f>
        <v>61562</v>
      </c>
      <c r="E3132" s="177">
        <f>_xll.qlInterestRateIndexValueDate(IndexON,D3132)</f>
        <v>61562</v>
      </c>
      <c r="F3132" s="193">
        <f>IFERROR(_xll.qlIndexFixing(IndexON,D3132,TRUE,_xll.ohTrigger(RecalcTrigger,TriggerON)),NA())</f>
        <v>8.5796333187548868E-3</v>
      </c>
      <c r="H3132" s="42">
        <f>_xll.qlCalendarAdvance(Calendar,$H3131,B3132,"f",FALSE)</f>
        <v>61562</v>
      </c>
      <c r="I3132" s="177">
        <f>_xll.qlInterestRateIndexValueDate(Index1M,$H3132)</f>
        <v>61564</v>
      </c>
      <c r="J3132" s="182">
        <f>IFERROR(_xll.qlIndexFixing(Index1M,$H3132,TRUE,_xll.ohTrigger(RecalcTrigger,Trigger1M)),NA())</f>
        <v>8.513727169303438E-3</v>
      </c>
      <c r="K3132" s="44">
        <f>IFERROR(_xll.qlIndexFixing(Index3M,H3132,TRUE,_xll.ohTrigger(RecalcTrigger,Trigger3M)),NA())</f>
        <v>8.7487452406116144E-3</v>
      </c>
      <c r="L3132" s="44">
        <f>IFERROR(_xll.qlIndexFixing(Index6M,$H3132,TRUE,_xll.ohTrigger(RecalcTrigger,Trigger6M)),NA())</f>
        <v>9.4767756695782E-3</v>
      </c>
      <c r="M3132" s="183">
        <f>IFERROR(_xll.qlIndexFixing(Index1Y,$H3132,TRUE,_xll.ohTrigger(RecalcTrigger,Trigger1Y)),NA())</f>
        <v>9.2338391035377363E-3</v>
      </c>
      <c r="N3132" s="182">
        <f>IFERROR(_xll.qlIndexFixing(ONIndex1M,I3132,TRUE,_xll.ohTrigger(RecalcTrigger,Trigger1M)),NA())</f>
        <v>8.5000098868270868E-3</v>
      </c>
      <c r="O3132" s="44">
        <f>IFERROR(_xll.qlIndexFixing(ONIndex3M,I3132,TRUE,_xll.ohTrigger(RecalcTrigger,Trigger3M)),NA())</f>
        <v>8.6995474458628763E-3</v>
      </c>
      <c r="P3132" s="44">
        <f>IFERROR(_xll.qlIndexFixing(ONIndex6M,I3132,TRUE,_xll.ohTrigger(RecalcTrigger,Trigger6M)),NA())</f>
        <v>9.3734966694913879E-3</v>
      </c>
      <c r="Q3132" s="183">
        <f>IFERROR(_xll.qlIndexFixing(ONIndex1Y,I3132,TRUE,_xll.ohTrigger(RecalcTrigger,Trigger1Y)),NA())</f>
        <v>9.0297378284187602E-3</v>
      </c>
    </row>
    <row r="3133" spans="2:17" x14ac:dyDescent="0.2">
      <c r="B3133" s="39" t="s">
        <v>42</v>
      </c>
      <c r="D3133" s="42">
        <f>_xll.qlCalendarAdvance(Calendar,$D3132,B3133,"f",FALSE)</f>
        <v>61569</v>
      </c>
      <c r="E3133" s="177">
        <f>_xll.qlInterestRateIndexValueDate(IndexON,D3133)</f>
        <v>61569</v>
      </c>
      <c r="F3133" s="193">
        <f>IFERROR(_xll.qlIndexFixing(IndexON,D3133,TRUE,_xll.ohTrigger(RecalcTrigger,TriggerON)),NA())</f>
        <v>8.5865252299566208E-3</v>
      </c>
      <c r="H3133" s="42">
        <f>_xll.qlCalendarAdvance(Calendar,$H3132,B3133,"f",FALSE)</f>
        <v>61569</v>
      </c>
      <c r="I3133" s="177">
        <f>_xll.qlInterestRateIndexValueDate(Index1M,$H3133)</f>
        <v>61571</v>
      </c>
      <c r="J3133" s="182">
        <f>IFERROR(_xll.qlIndexFixing(Index1M,$H3133,TRUE,_xll.ohTrigger(RecalcTrigger,Trigger1M)),NA())</f>
        <v>8.5205315842755563E-3</v>
      </c>
      <c r="K3133" s="44">
        <f>IFERROR(_xll.qlIndexFixing(Index3M,H3133,TRUE,_xll.ohTrigger(RecalcTrigger,Trigger3M)),NA())</f>
        <v>8.7552111473671625E-3</v>
      </c>
      <c r="L3133" s="44">
        <f>IFERROR(_xll.qlIndexFixing(Index6M,$H3133,TRUE,_xll.ohTrigger(RecalcTrigger,Trigger6M)),NA())</f>
        <v>9.4829364795869439E-3</v>
      </c>
      <c r="M3133" s="183">
        <f>IFERROR(_xll.qlIndexFixing(Index1Y,$H3133,TRUE,_xll.ohTrigger(RecalcTrigger,Trigger1Y)),NA())</f>
        <v>9.240086008415806E-3</v>
      </c>
      <c r="N3133" s="182">
        <f>IFERROR(_xll.qlIndexFixing(ONIndex1M,I3133,TRUE,_xll.ohTrigger(RecalcTrigger,Trigger1M)),NA())</f>
        <v>8.5068270938659651E-3</v>
      </c>
      <c r="O3133" s="44">
        <f>IFERROR(_xll.qlIndexFixing(ONIndex3M,I3133,TRUE,_xll.ohTrigger(RecalcTrigger,Trigger3M)),NA())</f>
        <v>8.7060669554350767E-3</v>
      </c>
      <c r="P3133" s="44">
        <f>IFERROR(_xll.qlIndexFixing(ONIndex6M,I3133,TRUE,_xll.ohTrigger(RecalcTrigger,Trigger6M)),NA())</f>
        <v>9.3803664120262198E-3</v>
      </c>
      <c r="Q3133" s="183">
        <f>IFERROR(_xll.qlIndexFixing(ONIndex1Y,I3133,TRUE,_xll.ohTrigger(RecalcTrigger,Trigger1Y)),NA())</f>
        <v>9.0362348304751094E-3</v>
      </c>
    </row>
    <row r="3134" spans="2:17" x14ac:dyDescent="0.2">
      <c r="B3134" s="39" t="s">
        <v>42</v>
      </c>
      <c r="D3134" s="42">
        <f>_xll.qlCalendarAdvance(Calendar,$D3133,B3134,"f",FALSE)</f>
        <v>61576</v>
      </c>
      <c r="E3134" s="177">
        <f>_xll.qlInterestRateIndexValueDate(IndexON,D3134)</f>
        <v>61576</v>
      </c>
      <c r="F3134" s="193">
        <f>IFERROR(_xll.qlIndexFixing(IndexON,D3134,TRUE,_xll.ohTrigger(RecalcTrigger,TriggerON)),NA())</f>
        <v>8.5934059504300109E-3</v>
      </c>
      <c r="H3134" s="42">
        <f>_xll.qlCalendarAdvance(Calendar,$H3133,B3134,"f",FALSE)</f>
        <v>61576</v>
      </c>
      <c r="I3134" s="177">
        <f>_xll.qlInterestRateIndexValueDate(Index1M,$H3134)</f>
        <v>61578</v>
      </c>
      <c r="J3134" s="182">
        <f>IFERROR(_xll.qlIndexFixing(Index1M,$H3134,TRUE,_xll.ohTrigger(RecalcTrigger,Trigger1M)),NA())</f>
        <v>8.5273247608929105E-3</v>
      </c>
      <c r="K3134" s="44">
        <f>IFERROR(_xll.qlIndexFixing(Index3M,H3134,TRUE,_xll.ohTrigger(RecalcTrigger,Trigger3M)),NA())</f>
        <v>8.7616657407494913E-3</v>
      </c>
      <c r="L3134" s="44">
        <f>IFERROR(_xll.qlIndexFixing(Index6M,$H3134,TRUE,_xll.ohTrigger(RecalcTrigger,Trigger6M)),NA())</f>
        <v>9.4890378275297119E-3</v>
      </c>
      <c r="M3134" s="183">
        <f>IFERROR(_xll.qlIndexFixing(Index1Y,$H3134,TRUE,_xll.ohTrigger(RecalcTrigger,Trigger1Y)),NA())</f>
        <v>9.2463205151862658E-3</v>
      </c>
      <c r="N3134" s="182">
        <f>IFERROR(_xll.qlIndexFixing(ONIndex1M,I3134,TRUE,_xll.ohTrigger(RecalcTrigger,Trigger1M)),NA())</f>
        <v>8.5136331132940057E-3</v>
      </c>
      <c r="O3134" s="44">
        <f>IFERROR(_xll.qlIndexFixing(ONIndex3M,I3134,TRUE,_xll.ohTrigger(RecalcTrigger,Trigger3M)),NA())</f>
        <v>8.7125753448624721E-3</v>
      </c>
      <c r="P3134" s="44">
        <f>IFERROR(_xll.qlIndexFixing(ONIndex6M,I3134,TRUE,_xll.ohTrigger(RecalcTrigger,Trigger6M)),NA())</f>
        <v>9.3871781944443455E-3</v>
      </c>
      <c r="Q3134" s="183">
        <f>IFERROR(_xll.qlIndexFixing(ONIndex1Y,I3134,TRUE,_xll.ohTrigger(RecalcTrigger,Trigger1Y)),NA())</f>
        <v>9.0427202905640769E-3</v>
      </c>
    </row>
    <row r="3135" spans="2:17" x14ac:dyDescent="0.2">
      <c r="B3135" s="39" t="s">
        <v>42</v>
      </c>
      <c r="D3135" s="42">
        <f>_xll.qlCalendarAdvance(Calendar,$D3134,B3135,"f",FALSE)</f>
        <v>61583</v>
      </c>
      <c r="E3135" s="177">
        <f>_xll.qlInterestRateIndexValueDate(IndexON,D3135)</f>
        <v>61583</v>
      </c>
      <c r="F3135" s="193">
        <f>IFERROR(_xll.qlIndexFixing(IndexON,D3135,TRUE,_xll.ohTrigger(RecalcTrigger,TriggerON)),NA())</f>
        <v>8.6002754506786516E-3</v>
      </c>
      <c r="H3135" s="42">
        <f>_xll.qlCalendarAdvance(Calendar,$H3134,B3135,"f",FALSE)</f>
        <v>61583</v>
      </c>
      <c r="I3135" s="177">
        <f>_xll.qlInterestRateIndexValueDate(Index1M,$H3135)</f>
        <v>61585</v>
      </c>
      <c r="J3135" s="182">
        <f>IFERROR(_xll.qlIndexFixing(Index1M,$H3135,TRUE,_xll.ohTrigger(RecalcTrigger,Trigger1M)),NA())</f>
        <v>8.5341066695662684E-3</v>
      </c>
      <c r="K3135" s="44">
        <f>IFERROR(_xll.qlIndexFixing(Index3M,H3135,TRUE,_xll.ohTrigger(RecalcTrigger,Trigger3M)),NA())</f>
        <v>8.7681089912630492E-3</v>
      </c>
      <c r="L3135" s="44">
        <f>IFERROR(_xll.qlIndexFixing(Index6M,$H3135,TRUE,_xll.ohTrigger(RecalcTrigger,Trigger6M)),NA())</f>
        <v>9.495079614204564E-3</v>
      </c>
      <c r="M3135" s="183">
        <f>IFERROR(_xll.qlIndexFixing(Index1Y,$H3135,TRUE,_xll.ohTrigger(RecalcTrigger,Trigger1Y)),NA())</f>
        <v>9.2525425928419863E-3</v>
      </c>
      <c r="N3135" s="182">
        <f>IFERROR(_xll.qlIndexFixing(ONIndex1M,I3135,TRUE,_xll.ohTrigger(RecalcTrigger,Trigger1M)),NA())</f>
        <v>8.5204279152950591E-3</v>
      </c>
      <c r="O3135" s="44">
        <f>IFERROR(_xll.qlIndexFixing(ONIndex3M,I3135,TRUE,_xll.ohTrigger(RecalcTrigger,Trigger3M)),NA())</f>
        <v>8.719072584408849E-3</v>
      </c>
      <c r="P3135" s="44">
        <f>IFERROR(_xll.qlIndexFixing(ONIndex6M,I3135,TRUE,_xll.ohTrigger(RecalcTrigger,Trigger6M)),NA())</f>
        <v>9.3939319186642223E-3</v>
      </c>
      <c r="Q3135" s="183">
        <f>IFERROR(_xll.qlIndexFixing(ONIndex1Y,I3135,TRUE,_xll.ohTrigger(RecalcTrigger,Trigger1Y)),NA())</f>
        <v>9.0491941782300245E-3</v>
      </c>
    </row>
    <row r="3136" spans="2:17" x14ac:dyDescent="0.2">
      <c r="B3136" s="39" t="s">
        <v>42</v>
      </c>
      <c r="D3136" s="42">
        <f>_xll.qlCalendarAdvance(Calendar,$D3135,B3136,"f",FALSE)</f>
        <v>61590</v>
      </c>
      <c r="E3136" s="177">
        <f>_xll.qlInterestRateIndexValueDate(IndexON,D3136)</f>
        <v>61590</v>
      </c>
      <c r="F3136" s="193">
        <f>IFERROR(_xll.qlIndexFixing(IndexON,D3136,TRUE,_xll.ohTrigger(RecalcTrigger,TriggerON)),NA())</f>
        <v>8.6071337008863935E-3</v>
      </c>
      <c r="H3136" s="42">
        <f>_xll.qlCalendarAdvance(Calendar,$H3135,B3136,"f",FALSE)</f>
        <v>61590</v>
      </c>
      <c r="I3136" s="177">
        <f>_xll.qlInterestRateIndexValueDate(Index1M,$H3136)</f>
        <v>61592</v>
      </c>
      <c r="J3136" s="182">
        <f>IFERROR(_xll.qlIndexFixing(Index1M,$H3136,TRUE,_xll.ohTrigger(RecalcTrigger,Trigger1M)),NA())</f>
        <v>8.5408772807038149E-3</v>
      </c>
      <c r="K3136" s="44">
        <f>IFERROR(_xll.qlIndexFixing(Index3M,H3136,TRUE,_xll.ohTrigger(RecalcTrigger,Trigger3M)),NA())</f>
        <v>8.7745408694148326E-3</v>
      </c>
      <c r="L3136" s="44">
        <f>IFERROR(_xll.qlIndexFixing(Index6M,$H3136,TRUE,_xll.ohTrigger(RecalcTrigger,Trigger6M)),NA())</f>
        <v>9.5010617404108506E-3</v>
      </c>
      <c r="M3136" s="183">
        <f>IFERROR(_xll.qlIndexFixing(Index1Y,$H3136,TRUE,_xll.ohTrigger(RecalcTrigger,Trigger1Y)),NA())</f>
        <v>9.2587522103756165E-3</v>
      </c>
      <c r="N3136" s="182">
        <f>IFERROR(_xll.qlIndexFixing(ONIndex1M,I3136,TRUE,_xll.ohTrigger(RecalcTrigger,Trigger1M)),NA())</f>
        <v>8.5272114704526558E-3</v>
      </c>
      <c r="O3136" s="44">
        <f>IFERROR(_xll.qlIndexFixing(ONIndex3M,I3136,TRUE,_xll.ohTrigger(RecalcTrigger,Trigger3M)),NA())</f>
        <v>8.7255586452172906E-3</v>
      </c>
      <c r="P3136" s="44">
        <f>IFERROR(_xll.qlIndexFixing(ONIndex6M,I3136,TRUE,_xll.ohTrigger(RecalcTrigger,Trigger6M)),NA())</f>
        <v>9.400627486364499E-3</v>
      </c>
      <c r="Q3136" s="183">
        <f>IFERROR(_xll.qlIndexFixing(ONIndex1Y,I3136,TRUE,_xll.ohTrigger(RecalcTrigger,Trigger1Y)),NA())</f>
        <v>9.055656462777506E-3</v>
      </c>
    </row>
    <row r="3137" spans="2:17" x14ac:dyDescent="0.2">
      <c r="B3137" s="39" t="s">
        <v>42</v>
      </c>
      <c r="D3137" s="42">
        <f>_xll.qlCalendarAdvance(Calendar,$D3136,B3137,"f",FALSE)</f>
        <v>61597</v>
      </c>
      <c r="E3137" s="177">
        <f>_xll.qlInterestRateIndexValueDate(IndexON,D3137)</f>
        <v>61597</v>
      </c>
      <c r="F3137" s="193">
        <f>IFERROR(_xll.qlIndexFixing(IndexON,D3137,TRUE,_xll.ohTrigger(RecalcTrigger,TriggerON)),NA())</f>
        <v>8.6139806715568312E-3</v>
      </c>
      <c r="H3137" s="42">
        <f>_xll.qlCalendarAdvance(Calendar,$H3136,B3137,"f",FALSE)</f>
        <v>61597</v>
      </c>
      <c r="I3137" s="177">
        <f>_xll.qlInterestRateIndexValueDate(Index1M,$H3137)</f>
        <v>61599</v>
      </c>
      <c r="J3137" s="182">
        <f>IFERROR(_xll.qlIndexFixing(Index1M,$H3137,TRUE,_xll.ohTrigger(RecalcTrigger,Trigger1M)),NA())</f>
        <v>8.5476365647163179E-3</v>
      </c>
      <c r="K3137" s="44">
        <f>IFERROR(_xll.qlIndexFixing(Index3M,H3137,TRUE,_xll.ohTrigger(RecalcTrigger,Trigger3M)),NA())</f>
        <v>8.7809613457075827E-3</v>
      </c>
      <c r="L3137" s="44">
        <f>IFERROR(_xll.qlIndexFixing(Index6M,$H3137,TRUE,_xll.ohTrigger(RecalcTrigger,Trigger6M)),NA())</f>
        <v>9.5069841069552689E-3</v>
      </c>
      <c r="M3137" s="183">
        <f>IFERROR(_xll.qlIndexFixing(Index1Y,$H3137,TRUE,_xll.ohTrigger(RecalcTrigger,Trigger1Y)),NA())</f>
        <v>9.2649493367793732E-3</v>
      </c>
      <c r="N3137" s="182">
        <f>IFERROR(_xll.qlIndexFixing(ONIndex1M,I3137,TRUE,_xll.ohTrigger(RecalcTrigger,Trigger1M)),NA())</f>
        <v>8.5339837491105186E-3</v>
      </c>
      <c r="O3137" s="44">
        <f>IFERROR(_xll.qlIndexFixing(ONIndex3M,I3137,TRUE,_xll.ohTrigger(RecalcTrigger,Trigger3M)),NA())</f>
        <v>8.7320334975515834E-3</v>
      </c>
      <c r="P3137" s="44">
        <f>IFERROR(_xll.qlIndexFixing(ONIndex6M,I3137,TRUE,_xll.ohTrigger(RecalcTrigger,Trigger6M)),NA())</f>
        <v>9.4072647994636327E-3</v>
      </c>
      <c r="Q3137" s="183">
        <f>IFERROR(_xll.qlIndexFixing(ONIndex1Y,I3137,TRUE,_xll.ohTrigger(RecalcTrigger,Trigger1Y)),NA())</f>
        <v>9.0621071139906917E-3</v>
      </c>
    </row>
    <row r="3138" spans="2:17" x14ac:dyDescent="0.2">
      <c r="B3138" s="39" t="s">
        <v>42</v>
      </c>
      <c r="D3138" s="42">
        <f>_xll.qlCalendarAdvance(Calendar,$D3137,B3138,"f",FALSE)</f>
        <v>61604</v>
      </c>
      <c r="E3138" s="177">
        <f>_xll.qlInterestRateIndexValueDate(IndexON,D3138)</f>
        <v>61604</v>
      </c>
      <c r="F3138" s="193">
        <f>IFERROR(_xll.qlIndexFixing(IndexON,D3138,TRUE,_xll.ohTrigger(RecalcTrigger,TriggerON)),NA())</f>
        <v>8.6208163328738152E-3</v>
      </c>
      <c r="H3138" s="42">
        <f>_xll.qlCalendarAdvance(Calendar,$H3137,B3138,"f",FALSE)</f>
        <v>61604</v>
      </c>
      <c r="I3138" s="177">
        <f>_xll.qlInterestRateIndexValueDate(Index1M,$H3138)</f>
        <v>61606</v>
      </c>
      <c r="J3138" s="182">
        <f>IFERROR(_xll.qlIndexFixing(Index1M,$H3138,TRUE,_xll.ohTrigger(RecalcTrigger,Trigger1M)),NA())</f>
        <v>8.5526364572086067E-3</v>
      </c>
      <c r="K3138" s="44">
        <f>IFERROR(_xll.qlIndexFixing(Index3M,H3138,TRUE,_xll.ohTrigger(RecalcTrigger,Trigger3M)),NA())</f>
        <v>8.7856820110162274E-3</v>
      </c>
      <c r="L3138" s="44">
        <f>IFERROR(_xll.qlIndexFixing(Index6M,$H3138,TRUE,_xll.ohTrigger(RecalcTrigger,Trigger6M)),NA())</f>
        <v>9.5107506115503383E-3</v>
      </c>
      <c r="M3138" s="183">
        <f>IFERROR(_xll.qlIndexFixing(Index1Y,$H3138,TRUE,_xll.ohTrigger(RecalcTrigger,Trigger1Y)),NA())</f>
        <v>9.2694762838606091E-3</v>
      </c>
      <c r="N3138" s="182">
        <f>IFERROR(_xll.qlIndexFixing(ONIndex1M,I3138,TRUE,_xll.ohTrigger(RecalcTrigger,Trigger1M)),NA())</f>
        <v>8.5407447217722421E-3</v>
      </c>
      <c r="O3138" s="44">
        <f>IFERROR(_xll.qlIndexFixing(ONIndex3M,I3138,TRUE,_xll.ohTrigger(RecalcTrigger,Trigger3M)),NA())</f>
        <v>8.7384971122350663E-3</v>
      </c>
      <c r="P3138" s="44">
        <f>IFERROR(_xll.qlIndexFixing(ONIndex6M,I3138,TRUE,_xll.ohTrigger(RecalcTrigger,Trigger6M)),NA())</f>
        <v>9.4138437597202085E-3</v>
      </c>
      <c r="Q3138" s="183">
        <f>IFERROR(_xll.qlIndexFixing(ONIndex1Y,I3138,TRUE,_xll.ohTrigger(RecalcTrigger,Trigger1Y)),NA())</f>
        <v>9.0685461011741353E-3</v>
      </c>
    </row>
    <row r="3139" spans="2:17" x14ac:dyDescent="0.2">
      <c r="B3139" s="39" t="s">
        <v>42</v>
      </c>
      <c r="D3139" s="42">
        <f>_xll.qlCalendarAdvance(Calendar,$D3138,B3139,"f",FALSE)</f>
        <v>61611</v>
      </c>
      <c r="E3139" s="177">
        <f>_xll.qlInterestRateIndexValueDate(IndexON,D3139)</f>
        <v>61611</v>
      </c>
      <c r="F3139" s="193">
        <f>IFERROR(_xll.qlIndexFixing(IndexON,D3139,TRUE,_xll.ohTrigger(RecalcTrigger,TriggerON)),NA())</f>
        <v>8.6276406554208762E-3</v>
      </c>
      <c r="H3139" s="42">
        <f>_xll.qlCalendarAdvance(Calendar,$H3138,B3139,"f",FALSE)</f>
        <v>61611</v>
      </c>
      <c r="I3139" s="177">
        <f>_xll.qlInterestRateIndexValueDate(Index1M,$H3139)</f>
        <v>61613</v>
      </c>
      <c r="J3139" s="182">
        <f>IFERROR(_xll.qlIndexFixing(Index1M,$H3139,TRUE,_xll.ohTrigger(RecalcTrigger,Trigger1M)),NA())</f>
        <v>8.5611210329937827E-3</v>
      </c>
      <c r="K3139" s="44">
        <f>IFERROR(_xll.qlIndexFixing(Index3M,H3139,TRUE,_xll.ohTrigger(RecalcTrigger,Trigger3M)),NA())</f>
        <v>8.7920815991776053E-3</v>
      </c>
      <c r="L3139" s="44">
        <f>IFERROR(_xll.qlIndexFixing(Index6M,$H3139,TRUE,_xll.ohTrigger(RecalcTrigger,Trigger6M)),NA())</f>
        <v>9.5165698115226155E-3</v>
      </c>
      <c r="M3139" s="183">
        <f>IFERROR(_xll.qlIndexFixing(Index1Y,$H3139,TRUE,_xll.ohTrigger(RecalcTrigger,Trigger1Y)),NA())</f>
        <v>9.2773059921641629E-3</v>
      </c>
      <c r="N3139" s="182">
        <f>IFERROR(_xll.qlIndexFixing(ONIndex1M,I3139,TRUE,_xll.ohTrigger(RecalcTrigger,Trigger1M)),NA())</f>
        <v>8.547494358941421E-3</v>
      </c>
      <c r="O3139" s="44">
        <f>IFERROR(_xll.qlIndexFixing(ONIndex3M,I3139,TRUE,_xll.ohTrigger(RecalcTrigger,Trigger3M)),NA())</f>
        <v>8.744949459771334E-3</v>
      </c>
      <c r="P3139" s="44">
        <f>IFERROR(_xll.qlIndexFixing(ONIndex6M,I3139,TRUE,_xll.ohTrigger(RecalcTrigger,Trigger6M)),NA())</f>
        <v>9.4203642689727474E-3</v>
      </c>
      <c r="Q3139" s="183">
        <f>IFERROR(_xll.qlIndexFixing(ONIndex1Y,I3139,TRUE,_xll.ohTrigger(RecalcTrigger,Trigger1Y)),NA())</f>
        <v>9.0749733939521349E-3</v>
      </c>
    </row>
    <row r="3140" spans="2:17" x14ac:dyDescent="0.2">
      <c r="B3140" s="39" t="s">
        <v>42</v>
      </c>
      <c r="D3140" s="42">
        <f>_xll.qlCalendarAdvance(Calendar,$D3139,B3140,"f",FALSE)</f>
        <v>61618</v>
      </c>
      <c r="E3140" s="177">
        <f>_xll.qlInterestRateIndexValueDate(IndexON,D3140)</f>
        <v>61618</v>
      </c>
      <c r="F3140" s="193">
        <f>IFERROR(_xll.qlIndexFixing(IndexON,D3140,TRUE,_xll.ohTrigger(RecalcTrigger,TriggerON)),NA())</f>
        <v>8.6344536095417368E-3</v>
      </c>
      <c r="H3140" s="42">
        <f>_xll.qlCalendarAdvance(Calendar,$H3139,B3140,"f",FALSE)</f>
        <v>61618</v>
      </c>
      <c r="I3140" s="177">
        <f>_xll.qlInterestRateIndexValueDate(Index1M,$H3140)</f>
        <v>61620</v>
      </c>
      <c r="J3140" s="182">
        <f>IFERROR(_xll.qlIndexFixing(Index1M,$H3140,TRUE,_xll.ohTrigger(RecalcTrigger,Trigger1M)),NA())</f>
        <v>8.5678461580828546E-3</v>
      </c>
      <c r="K3140" s="44">
        <f>IFERROR(_xll.qlIndexFixing(Index3M,H3140,TRUE,_xll.ohTrigger(RecalcTrigger,Trigger3M)),NA())</f>
        <v>8.7984697038153981E-3</v>
      </c>
      <c r="L3140" s="44">
        <f>IFERROR(_xll.qlIndexFixing(Index6M,$H3140,TRUE,_xll.ohTrigger(RecalcTrigger,Trigger6M)),NA())</f>
        <v>9.5223289885716864E-3</v>
      </c>
      <c r="M3140" s="183">
        <f>IFERROR(_xll.qlIndexFixing(Index1Y,$H3140,TRUE,_xll.ohTrigger(RecalcTrigger,Trigger1Y)),NA())</f>
        <v>9.2834654591278844E-3</v>
      </c>
      <c r="N3140" s="182">
        <f>IFERROR(_xll.qlIndexFixing(ONIndex1M,I3140,TRUE,_xll.ohTrigger(RecalcTrigger,Trigger1M)),NA())</f>
        <v>8.5542326310417138E-3</v>
      </c>
      <c r="O3140" s="44">
        <f>IFERROR(_xll.qlIndexFixing(ONIndex3M,I3140,TRUE,_xll.ohTrigger(RecalcTrigger,Trigger3M)),NA())</f>
        <v>8.7513905109037893E-3</v>
      </c>
      <c r="P3140" s="44">
        <f>IFERROR(_xll.qlIndexFixing(ONIndex6M,I3140,TRUE,_xll.ohTrigger(RecalcTrigger,Trigger6M)),NA())</f>
        <v>9.4268262291397065E-3</v>
      </c>
      <c r="Q3140" s="183">
        <f>IFERROR(_xll.qlIndexFixing(ONIndex1Y,I3140,TRUE,_xll.ohTrigger(RecalcTrigger,Trigger1Y)),NA())</f>
        <v>9.0813889617091803E-3</v>
      </c>
    </row>
    <row r="3141" spans="2:17" x14ac:dyDescent="0.2">
      <c r="B3141" s="39" t="s">
        <v>42</v>
      </c>
      <c r="D3141" s="42">
        <f>_xll.qlCalendarAdvance(Calendar,$D3140,B3141,"f",FALSE)</f>
        <v>61625</v>
      </c>
      <c r="E3141" s="177">
        <f>_xll.qlInterestRateIndexValueDate(IndexON,D3141)</f>
        <v>61625</v>
      </c>
      <c r="F3141" s="193">
        <f>IFERROR(_xll.qlIndexFixing(IndexON,D3141,TRUE,_xll.ohTrigger(RecalcTrigger,TriggerON)),NA())</f>
        <v>8.6412551654202474E-3</v>
      </c>
      <c r="H3141" s="42">
        <f>_xll.qlCalendarAdvance(Calendar,$H3140,B3141,"f",FALSE)</f>
        <v>61625</v>
      </c>
      <c r="I3141" s="177">
        <f>_xll.qlInterestRateIndexValueDate(Index1M,$H3141)</f>
        <v>61627</v>
      </c>
      <c r="J3141" s="182">
        <f>IFERROR(_xll.qlIndexFixing(Index1M,$H3141,TRUE,_xll.ohTrigger(RecalcTrigger,Trigger1M)),NA())</f>
        <v>8.5745598376796295E-3</v>
      </c>
      <c r="K3141" s="44">
        <f>IFERROR(_xll.qlIndexFixing(Index3M,H3141,TRUE,_xll.ohTrigger(RecalcTrigger,Trigger3M)),NA())</f>
        <v>8.8048462954340833E-3</v>
      </c>
      <c r="L3141" s="44">
        <f>IFERROR(_xll.qlIndexFixing(Index6M,$H3141,TRUE,_xll.ohTrigger(RecalcTrigger,Trigger6M)),NA())</f>
        <v>9.5280280435406251E-3</v>
      </c>
      <c r="M3141" s="183">
        <f>IFERROR(_xll.qlIndexFixing(Index1Y,$H3141,TRUE,_xll.ohTrigger(RecalcTrigger,Trigger1Y)),NA())</f>
        <v>9.289612310927323E-3</v>
      </c>
      <c r="N3141" s="182">
        <f>IFERROR(_xll.qlIndexFixing(ONIndex1M,I3141,TRUE,_xll.ohTrigger(RecalcTrigger,Trigger1M)),NA())</f>
        <v>8.5609595083369072E-3</v>
      </c>
      <c r="O3141" s="44">
        <f>IFERROR(_xll.qlIndexFixing(ONIndex3M,I3141,TRUE,_xll.ohTrigger(RecalcTrigger,Trigger3M)),NA())</f>
        <v>8.7578202360560908E-3</v>
      </c>
      <c r="P3141" s="44">
        <f>IFERROR(_xll.qlIndexFixing(ONIndex6M,I3141,TRUE,_xll.ohTrigger(RecalcTrigger,Trigger6M)),NA())</f>
        <v>9.4332295419796708E-3</v>
      </c>
      <c r="Q3141" s="183">
        <f>IFERROR(_xll.qlIndexFixing(ONIndex1Y,I3141,TRUE,_xll.ohTrigger(RecalcTrigger,Trigger1Y)),NA())</f>
        <v>9.0877927742294418E-3</v>
      </c>
    </row>
    <row r="3142" spans="2:17" x14ac:dyDescent="0.2">
      <c r="B3142" s="39" t="s">
        <v>42</v>
      </c>
      <c r="D3142" s="42">
        <f>_xll.qlCalendarAdvance(Calendar,$D3141,B3142,"f",FALSE)</f>
        <v>61632</v>
      </c>
      <c r="E3142" s="177">
        <f>_xll.qlInterestRateIndexValueDate(IndexON,D3142)</f>
        <v>61632</v>
      </c>
      <c r="F3142" s="193">
        <f>IFERROR(_xll.qlIndexFixing(IndexON,D3142,TRUE,_xll.ohTrigger(RecalcTrigger,TriggerON)),NA())</f>
        <v>8.6480452937198748E-3</v>
      </c>
      <c r="H3142" s="42">
        <f>_xll.qlCalendarAdvance(Calendar,$H3141,B3142,"f",FALSE)</f>
        <v>61632</v>
      </c>
      <c r="I3142" s="177">
        <f>_xll.qlInterestRateIndexValueDate(Index1M,$H3142)</f>
        <v>61634</v>
      </c>
      <c r="J3142" s="182">
        <f>IFERROR(_xll.qlIndexFixing(Index1M,$H3142,TRUE,_xll.ohTrigger(RecalcTrigger,Trigger1M)),NA())</f>
        <v>8.5824218570012597E-3</v>
      </c>
      <c r="K3142" s="44">
        <f>IFERROR(_xll.qlIndexFixing(Index3M,H3142,TRUE,_xll.ohTrigger(RecalcTrigger,Trigger3M)),NA())</f>
        <v>8.812891666934641E-3</v>
      </c>
      <c r="L3142" s="44">
        <f>IFERROR(_xll.qlIndexFixing(Index6M,$H3142,TRUE,_xll.ohTrigger(RecalcTrigger,Trigger6M)),NA())</f>
        <v>9.5341747649848093E-3</v>
      </c>
      <c r="M3142" s="183">
        <f>IFERROR(_xll.qlIndexFixing(Index1Y,$H3142,TRUE,_xll.ohTrigger(RecalcTrigger,Trigger1Y)),NA())</f>
        <v>9.2957465165531741E-3</v>
      </c>
      <c r="N3142" s="182">
        <f>IFERROR(_xll.qlIndexFixing(ONIndex1M,I3142,TRUE,_xll.ohTrigger(RecalcTrigger,Trigger1M)),NA())</f>
        <v>8.5676749617302761E-3</v>
      </c>
      <c r="O3142" s="44">
        <f>IFERROR(_xll.qlIndexFixing(ONIndex3M,I3142,TRUE,_xll.ohTrigger(RecalcTrigger,Trigger3M)),NA())</f>
        <v>8.7642386060515776E-3</v>
      </c>
      <c r="P3142" s="44">
        <f>IFERROR(_xll.qlIndexFixing(ONIndex6M,I3142,TRUE,_xll.ohTrigger(RecalcTrigger,Trigger6M)),NA())</f>
        <v>9.4395741093311614E-3</v>
      </c>
      <c r="Q3142" s="183">
        <f>IFERROR(_xll.qlIndexFixing(ONIndex1Y,I3142,TRUE,_xll.ohTrigger(RecalcTrigger,Trigger1Y)),NA())</f>
        <v>9.094184800817473E-3</v>
      </c>
    </row>
    <row r="3143" spans="2:17" x14ac:dyDescent="0.2">
      <c r="B3143" s="39" t="s">
        <v>42</v>
      </c>
      <c r="D3143" s="42">
        <f>_xll.qlCalendarAdvance(Calendar,$D3142,B3143,"f",FALSE)</f>
        <v>61639</v>
      </c>
      <c r="E3143" s="177">
        <f>_xll.qlInterestRateIndexValueDate(IndexON,D3143)</f>
        <v>61639</v>
      </c>
      <c r="F3143" s="193">
        <f>IFERROR(_xll.qlIndexFixing(IndexON,D3143,TRUE,_xll.ohTrigger(RecalcTrigger,TriggerON)),NA())</f>
        <v>8.6548239647044056E-3</v>
      </c>
      <c r="H3143" s="42">
        <f>_xll.qlCalendarAdvance(Calendar,$H3142,B3143,"f",FALSE)</f>
        <v>61639</v>
      </c>
      <c r="I3143" s="177">
        <f>_xll.qlInterestRateIndexValueDate(Index1M,$H3143)</f>
        <v>61641</v>
      </c>
      <c r="J3143" s="182">
        <f>IFERROR(_xll.qlIndexFixing(Index1M,$H3143,TRUE,_xll.ohTrigger(RecalcTrigger,Trigger1M)),NA())</f>
        <v>8.5879527420367769E-3</v>
      </c>
      <c r="K3143" s="44">
        <f>IFERROR(_xll.qlIndexFixing(Index3M,H3143,TRUE,_xll.ohTrigger(RecalcTrigger,Trigger3M)),NA())</f>
        <v>8.8192431126614488E-3</v>
      </c>
      <c r="L3143" s="44">
        <f>IFERROR(_xll.qlIndexFixing(Index6M,$H3143,TRUE,_xll.ohTrigger(RecalcTrigger,Trigger6M)),NA())</f>
        <v>9.5397490827666791E-3</v>
      </c>
      <c r="M3143" s="183">
        <f>IFERROR(_xll.qlIndexFixing(Index1Y,$H3143,TRUE,_xll.ohTrigger(RecalcTrigger,Trigger1Y)),NA())</f>
        <v>9.3018680449961227E-3</v>
      </c>
      <c r="N3143" s="182">
        <f>IFERROR(_xll.qlIndexFixing(ONIndex1M,I3143,TRUE,_xll.ohTrigger(RecalcTrigger,Trigger1M)),NA())</f>
        <v>8.5743789610859267E-3</v>
      </c>
      <c r="O3143" s="44">
        <f>IFERROR(_xll.qlIndexFixing(ONIndex3M,I3143,TRUE,_xll.ohTrigger(RecalcTrigger,Trigger3M)),NA())</f>
        <v>8.7706455914737802E-3</v>
      </c>
      <c r="P3143" s="44">
        <f>IFERROR(_xll.qlIndexFixing(ONIndex6M,I3143,TRUE,_xll.ohTrigger(RecalcTrigger,Trigger6M)),NA())</f>
        <v>9.4458598329527632E-3</v>
      </c>
      <c r="Q3143" s="183">
        <f>IFERROR(_xll.qlIndexFixing(ONIndex1Y,I3143,TRUE,_xll.ohTrigger(RecalcTrigger,Trigger1Y)),NA())</f>
        <v>9.1005650109377001E-3</v>
      </c>
    </row>
    <row r="3144" spans="2:17" x14ac:dyDescent="0.2">
      <c r="B3144" s="39" t="s">
        <v>42</v>
      </c>
      <c r="D3144" s="42">
        <f>_xll.qlCalendarAdvance(Calendar,$D3143,B3144,"f",FALSE)</f>
        <v>61646</v>
      </c>
      <c r="E3144" s="177">
        <f>_xll.qlInterestRateIndexValueDate(IndexON,D3144)</f>
        <v>61646</v>
      </c>
      <c r="F3144" s="193">
        <f>IFERROR(_xll.qlIndexFixing(IndexON,D3144,TRUE,_xll.ohTrigger(RecalcTrigger,TriggerON)),NA())</f>
        <v>8.6615911486376262E-3</v>
      </c>
      <c r="H3144" s="42">
        <f>_xll.qlCalendarAdvance(Calendar,$H3143,B3144,"f",FALSE)</f>
        <v>61646</v>
      </c>
      <c r="I3144" s="177">
        <f>_xll.qlInterestRateIndexValueDate(Index1M,$H3144)</f>
        <v>61648</v>
      </c>
      <c r="J3144" s="182">
        <f>IFERROR(_xll.qlIndexFixing(Index1M,$H3144,TRUE,_xll.ohTrigger(RecalcTrigger,Trigger1M)),NA())</f>
        <v>8.59463190761868E-3</v>
      </c>
      <c r="K3144" s="44">
        <f>IFERROR(_xll.qlIndexFixing(Index3M,H3144,TRUE,_xll.ohTrigger(RecalcTrigger,Trigger3M)),NA())</f>
        <v>8.8255829500577879E-3</v>
      </c>
      <c r="L3144" s="44">
        <f>IFERROR(_xll.qlIndexFixing(Index6M,$H3144,TRUE,_xll.ohTrigger(RecalcTrigger,Trigger6M)),NA())</f>
        <v>9.5472569813834854E-3</v>
      </c>
      <c r="M3144" s="183">
        <f>IFERROR(_xll.qlIndexFixing(Index1Y,$H3144,TRUE,_xll.ohTrigger(RecalcTrigger,Trigger1Y)),NA())</f>
        <v>9.3079768652462088E-3</v>
      </c>
      <c r="N3144" s="182">
        <f>IFERROR(_xll.qlIndexFixing(ONIndex1M,I3144,TRUE,_xll.ohTrigger(RecalcTrigger,Trigger1M)),NA())</f>
        <v>8.5810714773071339E-3</v>
      </c>
      <c r="O3144" s="44">
        <f>IFERROR(_xll.qlIndexFixing(ONIndex3M,I3144,TRUE,_xll.ohTrigger(RecalcTrigger,Trigger3M)),NA())</f>
        <v>8.7770411629062295E-3</v>
      </c>
      <c r="P3144" s="44">
        <f>IFERROR(_xll.qlIndexFixing(ONIndex6M,I3144,TRUE,_xll.ohTrigger(RecalcTrigger,Trigger6M)),NA())</f>
        <v>9.4520866147629334E-3</v>
      </c>
      <c r="Q3144" s="183">
        <f>IFERROR(_xll.qlIndexFixing(ONIndex1Y,I3144,TRUE,_xll.ohTrigger(RecalcTrigger,Trigger1Y)),NA())</f>
        <v>9.106933374214421E-3</v>
      </c>
    </row>
    <row r="3145" spans="2:17" x14ac:dyDescent="0.2">
      <c r="B3145" s="39" t="s">
        <v>42</v>
      </c>
      <c r="D3145" s="42">
        <f>_xll.qlCalendarAdvance(Calendar,$D3144,B3145,"f",FALSE)</f>
        <v>61653</v>
      </c>
      <c r="E3145" s="177">
        <f>_xll.qlInterestRateIndexValueDate(IndexON,D3145)</f>
        <v>61653</v>
      </c>
      <c r="F3145" s="193">
        <f>IFERROR(_xll.qlIndexFixing(IndexON,D3145,TRUE,_xll.ohTrigger(RecalcTrigger,TriggerON)),NA())</f>
        <v>8.6683468159431953E-3</v>
      </c>
      <c r="H3145" s="42">
        <f>_xll.qlCalendarAdvance(Calendar,$H3144,B3145,"f",FALSE)</f>
        <v>61653</v>
      </c>
      <c r="I3145" s="177">
        <f>_xll.qlInterestRateIndexValueDate(Index1M,$H3145)</f>
        <v>61655</v>
      </c>
      <c r="J3145" s="182">
        <f>IFERROR(_xll.qlIndexFixing(Index1M,$H3145,TRUE,_xll.ohTrigger(RecalcTrigger,Trigger1M)),NA())</f>
        <v>8.6012995093410361E-3</v>
      </c>
      <c r="K3145" s="44">
        <f>IFERROR(_xll.qlIndexFixing(Index3M,H3145,TRUE,_xll.ohTrigger(RecalcTrigger,Trigger3M)),NA())</f>
        <v>8.8319111496264046E-3</v>
      </c>
      <c r="L3145" s="44">
        <f>IFERROR(_xll.qlIndexFixing(Index6M,$H3145,TRUE,_xll.ohTrigger(RecalcTrigger,Trigger6M)),NA())</f>
        <v>9.5507163348327474E-3</v>
      </c>
      <c r="M3145" s="183">
        <f>IFERROR(_xll.qlIndexFixing(Index1Y,$H3145,TRUE,_xll.ohTrigger(RecalcTrigger,Trigger1Y)),NA())</f>
        <v>9.3140729462930331E-3</v>
      </c>
      <c r="N3145" s="182">
        <f>IFERROR(_xll.qlIndexFixing(ONIndex1M,I3145,TRUE,_xll.ohTrigger(RecalcTrigger,Trigger1M)),NA())</f>
        <v>8.5877524805777483E-3</v>
      </c>
      <c r="O3145" s="44">
        <f>IFERROR(_xll.qlIndexFixing(ONIndex3M,I3145,TRUE,_xll.ohTrigger(RecalcTrigger,Trigger3M)),NA())</f>
        <v>8.7834252910123922E-3</v>
      </c>
      <c r="P3145" s="44">
        <f>IFERROR(_xll.qlIndexFixing(ONIndex6M,I3145,TRUE,_xll.ohTrigger(RecalcTrigger,Trigger6M)),NA())</f>
        <v>9.4582543566001931E-3</v>
      </c>
      <c r="Q3145" s="183">
        <f>IFERROR(_xll.qlIndexFixing(ONIndex1Y,I3145,TRUE,_xll.ohTrigger(RecalcTrigger,Trigger1Y)),NA())</f>
        <v>9.1132898601120615E-3</v>
      </c>
    </row>
    <row r="3146" spans="2:17" x14ac:dyDescent="0.2">
      <c r="B3146" s="39" t="s">
        <v>42</v>
      </c>
      <c r="D3146" s="42">
        <f>_xll.qlCalendarAdvance(Calendar,$D3145,B3146,"f",FALSE)</f>
        <v>61660</v>
      </c>
      <c r="E3146" s="177">
        <f>_xll.qlInterestRateIndexValueDate(IndexON,D3146)</f>
        <v>61660</v>
      </c>
      <c r="F3146" s="193">
        <f>IFERROR(_xll.qlIndexFixing(IndexON,D3146,TRUE,_xll.ohTrigger(RecalcTrigger,TriggerON)),NA())</f>
        <v>8.6750909368848994E-3</v>
      </c>
      <c r="H3146" s="42">
        <f>_xll.qlCalendarAdvance(Calendar,$H3145,B3146,"f",FALSE)</f>
        <v>61660</v>
      </c>
      <c r="I3146" s="177">
        <f>_xll.qlInterestRateIndexValueDate(Index1M,$H3146)</f>
        <v>61662</v>
      </c>
      <c r="J3146" s="182">
        <f>IFERROR(_xll.qlIndexFixing(Index1M,$H3146,TRUE,_xll.ohTrigger(RecalcTrigger,Trigger1M)),NA())</f>
        <v>8.6079555176146114E-3</v>
      </c>
      <c r="K3146" s="44">
        <f>IFERROR(_xll.qlIndexFixing(Index3M,H3146,TRUE,_xll.ohTrigger(RecalcTrigger,Trigger3M)),NA())</f>
        <v>8.8382276818717437E-3</v>
      </c>
      <c r="L3146" s="44">
        <f>IFERROR(_xll.qlIndexFixing(Index6M,$H3146,TRUE,_xll.ohTrigger(RecalcTrigger,Trigger6M)),NA())</f>
        <v>9.5561090708337973E-3</v>
      </c>
      <c r="M3146" s="183">
        <f>IFERROR(_xll.qlIndexFixing(Index1Y,$H3146,TRUE,_xll.ohTrigger(RecalcTrigger,Trigger1Y)),NA())</f>
        <v>9.3201562571264152E-3</v>
      </c>
      <c r="N3146" s="182">
        <f>IFERROR(_xll.qlIndexFixing(ONIndex1M,I3146,TRUE,_xll.ohTrigger(RecalcTrigger,Trigger1M)),NA())</f>
        <v>8.5944219415612366E-3</v>
      </c>
      <c r="O3146" s="44">
        <f>IFERROR(_xll.qlIndexFixing(ONIndex3M,I3146,TRUE,_xll.ohTrigger(RecalcTrigger,Trigger3M)),NA())</f>
        <v>8.7897979463757991E-3</v>
      </c>
      <c r="P3146" s="44">
        <f>IFERROR(_xll.qlIndexFixing(ONIndex6M,I3146,TRUE,_xll.ohTrigger(RecalcTrigger,Trigger6M)),NA())</f>
        <v>9.4643629602231272E-3</v>
      </c>
      <c r="Q3146" s="183">
        <f>IFERROR(_xll.qlIndexFixing(ONIndex1Y,I3146,TRUE,_xll.ohTrigger(RecalcTrigger,Trigger1Y)),NA())</f>
        <v>9.1196344381749839E-3</v>
      </c>
    </row>
    <row r="3147" spans="2:17" x14ac:dyDescent="0.2">
      <c r="B3147" s="39" t="s">
        <v>42</v>
      </c>
      <c r="D3147" s="42">
        <f>_xll.qlCalendarAdvance(Calendar,$D3146,B3147,"f",FALSE)</f>
        <v>61667</v>
      </c>
      <c r="E3147" s="177">
        <f>_xll.qlInterestRateIndexValueDate(IndexON,D3147)</f>
        <v>61667</v>
      </c>
      <c r="F3147" s="193">
        <f>IFERROR(_xll.qlIndexFixing(IndexON,D3147,TRUE,_xll.ohTrigger(RecalcTrigger,TriggerON)),NA())</f>
        <v>8.6818234820462692E-3</v>
      </c>
      <c r="H3147" s="42">
        <f>_xll.qlCalendarAdvance(Calendar,$H3146,B3147,"f",FALSE)</f>
        <v>61667</v>
      </c>
      <c r="I3147" s="177">
        <f>_xll.qlInterestRateIndexValueDate(Index1M,$H3147)</f>
        <v>61669</v>
      </c>
      <c r="J3147" s="182">
        <f>IFERROR(_xll.qlIndexFixing(Index1M,$H3147,TRUE,_xll.ohTrigger(RecalcTrigger,Trigger1M)),NA())</f>
        <v>8.614599902852748E-3</v>
      </c>
      <c r="K3147" s="44">
        <f>IFERROR(_xll.qlIndexFixing(Index3M,H3147,TRUE,_xll.ohTrigger(RecalcTrigger,Trigger3M)),NA())</f>
        <v>8.8445325172973998E-3</v>
      </c>
      <c r="L3147" s="44">
        <f>IFERROR(_xll.qlIndexFixing(Index6M,$H3147,TRUE,_xll.ohTrigger(RecalcTrigger,Trigger6M)),NA())</f>
        <v>9.5609542574559992E-3</v>
      </c>
      <c r="M3147" s="183">
        <f>IFERROR(_xll.qlIndexFixing(Index1Y,$H3147,TRUE,_xll.ohTrigger(RecalcTrigger,Trigger1Y)),NA())</f>
        <v>9.3262267667359559E-3</v>
      </c>
      <c r="N3147" s="182">
        <f>IFERROR(_xll.qlIndexFixing(ONIndex1M,I3147,TRUE,_xll.ohTrigger(RecalcTrigger,Trigger1M)),NA())</f>
        <v>8.6010798305213854E-3</v>
      </c>
      <c r="O3147" s="44">
        <f>IFERROR(_xll.qlIndexFixing(ONIndex3M,I3147,TRUE,_xll.ohTrigger(RecalcTrigger,Trigger3M)),NA())</f>
        <v>8.796159099659917E-3</v>
      </c>
      <c r="P3147" s="44">
        <f>IFERROR(_xll.qlIndexFixing(ONIndex6M,I3147,TRUE,_xll.ohTrigger(RecalcTrigger,Trigger6M)),NA())</f>
        <v>9.4704123274702567E-3</v>
      </c>
      <c r="Q3147" s="183">
        <f>IFERROR(_xll.qlIndexFixing(ONIndex1Y,I3147,TRUE,_xll.ohTrigger(RecalcTrigger,Trigger1Y)),NA())</f>
        <v>9.1259670779475499E-3</v>
      </c>
    </row>
    <row r="3148" spans="2:17" x14ac:dyDescent="0.2">
      <c r="B3148" s="39" t="s">
        <v>42</v>
      </c>
      <c r="D3148" s="42">
        <f>_xll.qlCalendarAdvance(Calendar,$D3147,B3148,"f",FALSE)</f>
        <v>61674</v>
      </c>
      <c r="E3148" s="177">
        <f>_xll.qlInterestRateIndexValueDate(IndexON,D3148)</f>
        <v>61674</v>
      </c>
      <c r="F3148" s="193">
        <f>IFERROR(_xll.qlIndexFixing(IndexON,D3148,TRUE,_xll.ohTrigger(RecalcTrigger,TriggerON)),NA())</f>
        <v>8.6885444218509633E-3</v>
      </c>
      <c r="H3148" s="42">
        <f>_xll.qlCalendarAdvance(Calendar,$H3147,B3148,"f",FALSE)</f>
        <v>61674</v>
      </c>
      <c r="I3148" s="177">
        <f>_xll.qlInterestRateIndexValueDate(Index1M,$H3148)</f>
        <v>61676</v>
      </c>
      <c r="J3148" s="182">
        <f>IFERROR(_xll.qlIndexFixing(Index1M,$H3148,TRUE,_xll.ohTrigger(RecalcTrigger,Trigger1M)),NA())</f>
        <v>8.6212326354610565E-3</v>
      </c>
      <c r="K3148" s="44">
        <f>IFERROR(_xll.qlIndexFixing(Index3M,H3148,TRUE,_xll.ohTrigger(RecalcTrigger,Trigger3M)),NA())</f>
        <v>8.8508256264052676E-3</v>
      </c>
      <c r="L3148" s="44">
        <f>IFERROR(_xll.qlIndexFixing(Index6M,$H3148,TRUE,_xll.ohTrigger(RecalcTrigger,Trigger6M)),NA())</f>
        <v>9.5662296818463648E-3</v>
      </c>
      <c r="M3148" s="183">
        <f>IFERROR(_xll.qlIndexFixing(Index1Y,$H3148,TRUE,_xll.ohTrigger(RecalcTrigger,Trigger1Y)),NA())</f>
        <v>9.3322844441106039E-3</v>
      </c>
      <c r="N3148" s="182">
        <f>IFERROR(_xll.qlIndexFixing(ONIndex1M,I3148,TRUE,_xll.ohTrigger(RecalcTrigger,Trigger1M)),NA())</f>
        <v>8.6077261180417253E-3</v>
      </c>
      <c r="O3148" s="44">
        <f>IFERROR(_xll.qlIndexFixing(ONIndex3M,I3148,TRUE,_xll.ohTrigger(RecalcTrigger,Trigger3M)),NA())</f>
        <v>8.8025087216081488E-3</v>
      </c>
      <c r="P3148" s="44">
        <f>IFERROR(_xll.qlIndexFixing(ONIndex6M,I3148,TRUE,_xll.ohTrigger(RecalcTrigger,Trigger6M)),NA())</f>
        <v>9.4764023602600389E-3</v>
      </c>
      <c r="Q3148" s="183">
        <f>IFERROR(_xll.qlIndexFixing(ONIndex1Y,I3148,TRUE,_xll.ohTrigger(RecalcTrigger,Trigger1Y)),NA())</f>
        <v>9.1322877488941856E-3</v>
      </c>
    </row>
    <row r="3149" spans="2:17" x14ac:dyDescent="0.2">
      <c r="B3149" s="39" t="s">
        <v>42</v>
      </c>
      <c r="D3149" s="42">
        <f>_xll.qlCalendarAdvance(Calendar,$D3148,B3149,"f",FALSE)</f>
        <v>61681</v>
      </c>
      <c r="E3149" s="177">
        <f>_xll.qlInterestRateIndexValueDate(IndexON,D3149)</f>
        <v>61681</v>
      </c>
      <c r="F3149" s="193">
        <f>IFERROR(_xll.qlIndexFixing(IndexON,D3149,TRUE,_xll.ohTrigger(RecalcTrigger,TriggerON)),NA())</f>
        <v>8.6952537263229601E-3</v>
      </c>
      <c r="H3149" s="42">
        <f>_xll.qlCalendarAdvance(Calendar,$H3148,B3149,"f",FALSE)</f>
        <v>61681</v>
      </c>
      <c r="I3149" s="177">
        <f>_xll.qlInterestRateIndexValueDate(Index1M,$H3149)</f>
        <v>61683</v>
      </c>
      <c r="J3149" s="182">
        <f>IFERROR(_xll.qlIndexFixing(Index1M,$H3149,TRUE,_xll.ohTrigger(RecalcTrigger,Trigger1M)),NA())</f>
        <v>8.6278536858477237E-3</v>
      </c>
      <c r="K3149" s="44">
        <f>IFERROR(_xll.qlIndexFixing(Index3M,H3149,TRUE,_xll.ohTrigger(RecalcTrigger,Trigger3M)),NA())</f>
        <v>8.8571069797023418E-3</v>
      </c>
      <c r="L3149" s="44">
        <f>IFERROR(_xll.qlIndexFixing(Index6M,$H3149,TRUE,_xll.ohTrigger(RecalcTrigger,Trigger6M)),NA())</f>
        <v>9.571444191061507E-3</v>
      </c>
      <c r="M3149" s="183">
        <f>IFERROR(_xll.qlIndexFixing(Index1Y,$H3149,TRUE,_xll.ohTrigger(RecalcTrigger,Trigger1Y)),NA())</f>
        <v>9.3383292582390892E-3</v>
      </c>
      <c r="N3149" s="182">
        <f>IFERROR(_xll.qlIndexFixing(ONIndex1M,I3149,TRUE,_xll.ohTrigger(RecalcTrigger,Trigger1M)),NA())</f>
        <v>8.6143607743860429E-3</v>
      </c>
      <c r="O3149" s="44">
        <f>IFERROR(_xll.qlIndexFixing(ONIndex3M,I3149,TRUE,_xll.ohTrigger(RecalcTrigger,Trigger3M)),NA())</f>
        <v>8.8088467824842809E-3</v>
      </c>
      <c r="P3149" s="44">
        <f>IFERROR(_xll.qlIndexFixing(ONIndex6M,I3149,TRUE,_xll.ohTrigger(RecalcTrigger,Trigger6M)),NA())</f>
        <v>9.4823329602711226E-3</v>
      </c>
      <c r="Q3149" s="183">
        <f>IFERROR(_xll.qlIndexFixing(ONIndex1Y,I3149,TRUE,_xll.ohTrigger(RecalcTrigger,Trigger1Y)),NA())</f>
        <v>9.138596420639189E-3</v>
      </c>
    </row>
    <row r="3150" spans="2:17" x14ac:dyDescent="0.2">
      <c r="B3150" s="39" t="s">
        <v>42</v>
      </c>
      <c r="D3150" s="42">
        <f>_xll.qlCalendarAdvance(Calendar,$D3149,B3150,"f",FALSE)</f>
        <v>61688</v>
      </c>
      <c r="E3150" s="177">
        <f>_xll.qlInterestRateIndexValueDate(IndexON,D3150)</f>
        <v>61688</v>
      </c>
      <c r="F3150" s="193">
        <f>IFERROR(_xll.qlIndexFixing(IndexON,D3150,TRUE,_xll.ohTrigger(RecalcTrigger,TriggerON)),NA())</f>
        <v>8.7019513661257264E-3</v>
      </c>
      <c r="H3150" s="42">
        <f>_xll.qlCalendarAdvance(Calendar,$H3149,B3150,"f",FALSE)</f>
        <v>61688</v>
      </c>
      <c r="I3150" s="177">
        <f>_xll.qlInterestRateIndexValueDate(Index1M,$H3150)</f>
        <v>61690</v>
      </c>
      <c r="J3150" s="182">
        <f>IFERROR(_xll.qlIndexFixing(Index1M,$H3150,TRUE,_xll.ohTrigger(RecalcTrigger,Trigger1M)),NA())</f>
        <v>8.6344630244260933E-3</v>
      </c>
      <c r="K3150" s="44">
        <f>IFERROR(_xll.qlIndexFixing(Index3M,H3150,TRUE,_xll.ohTrigger(RecalcTrigger,Trigger3M)),NA())</f>
        <v>8.8633765476879654E-3</v>
      </c>
      <c r="L3150" s="44">
        <f>IFERROR(_xll.qlIndexFixing(Index6M,$H3150,TRUE,_xll.ohTrigger(RecalcTrigger,Trigger6M)),NA())</f>
        <v>9.5765976859838037E-3</v>
      </c>
      <c r="M3150" s="183">
        <f>IFERROR(_xll.qlIndexFixing(Index1Y,$H3150,TRUE,_xll.ohTrigger(RecalcTrigger,Trigger1Y)),NA())</f>
        <v>9.3443611781101402E-3</v>
      </c>
      <c r="N3150" s="182">
        <f>IFERROR(_xll.qlIndexFixing(ONIndex1M,I3150,TRUE,_xll.ohTrigger(RecalcTrigger,Trigger1M)),NA())</f>
        <v>8.620983770297741E-3</v>
      </c>
      <c r="O3150" s="44">
        <f>IFERROR(_xll.qlIndexFixing(ONIndex3M,I3150,TRUE,_xll.ohTrigger(RecalcTrigger,Trigger3M)),NA())</f>
        <v>8.8151732533514604E-3</v>
      </c>
      <c r="P3150" s="44">
        <f>IFERROR(_xll.qlIndexFixing(ONIndex6M,I3150,TRUE,_xll.ohTrigger(RecalcTrigger,Trigger6M)),NA())</f>
        <v>9.4882040293420289E-3</v>
      </c>
      <c r="Q3150" s="183">
        <f>IFERROR(_xll.qlIndexFixing(ONIndex1Y,I3150,TRUE,_xll.ohTrigger(RecalcTrigger,Trigger1Y)),NA())</f>
        <v>9.1448930624071778E-3</v>
      </c>
    </row>
    <row r="3151" spans="2:17" x14ac:dyDescent="0.2">
      <c r="B3151" s="39" t="s">
        <v>42</v>
      </c>
      <c r="D3151" s="42">
        <f>_xll.qlCalendarAdvance(Calendar,$D3150,B3151,"f",FALSE)</f>
        <v>61695</v>
      </c>
      <c r="E3151" s="177">
        <f>_xll.qlInterestRateIndexValueDate(IndexON,D3151)</f>
        <v>61695</v>
      </c>
      <c r="F3151" s="193">
        <f>IFERROR(_xll.qlIndexFixing(IndexON,D3151,TRUE,_xll.ohTrigger(RecalcTrigger,TriggerON)),NA())</f>
        <v>8.7086373114431126E-3</v>
      </c>
      <c r="H3151" s="42">
        <f>_xll.qlCalendarAdvance(Calendar,$H3150,B3151,"f",FALSE)</f>
        <v>61695</v>
      </c>
      <c r="I3151" s="177">
        <f>_xll.qlInterestRateIndexValueDate(Index1M,$H3151)</f>
        <v>61697</v>
      </c>
      <c r="J3151" s="182">
        <f>IFERROR(_xll.qlIndexFixing(Index1M,$H3151,TRUE,_xll.ohTrigger(RecalcTrigger,Trigger1M)),NA())</f>
        <v>8.6410606215966169E-3</v>
      </c>
      <c r="K3151" s="44">
        <f>IFERROR(_xll.qlIndexFixing(Index3M,H3151,TRUE,_xll.ohTrigger(RecalcTrigger,Trigger3M)),NA())</f>
        <v>8.8674184611878815E-3</v>
      </c>
      <c r="L3151" s="44">
        <f>IFERROR(_xll.qlIndexFixing(Index6M,$H3151,TRUE,_xll.ohTrigger(RecalcTrigger,Trigger6M)),NA())</f>
        <v>9.5821598852348384E-3</v>
      </c>
      <c r="M3151" s="183">
        <f>IFERROR(_xll.qlIndexFixing(Index1Y,$H3151,TRUE,_xll.ohTrigger(RecalcTrigger,Trigger1Y)),NA())</f>
        <v>9.3487526637863264E-3</v>
      </c>
      <c r="N3151" s="182">
        <f>IFERROR(_xll.qlIndexFixing(ONIndex1M,I3151,TRUE,_xll.ohTrigger(RecalcTrigger,Trigger1M)),NA())</f>
        <v>8.627595075880734E-3</v>
      </c>
      <c r="O3151" s="44">
        <f>IFERROR(_xll.qlIndexFixing(ONIndex3M,I3151,TRUE,_xll.ohTrigger(RecalcTrigger,Trigger3M)),NA())</f>
        <v>8.821488104633346E-3</v>
      </c>
      <c r="P3151" s="44">
        <f>IFERROR(_xll.qlIndexFixing(ONIndex6M,I3151,TRUE,_xll.ohTrigger(RecalcTrigger,Trigger6M)),NA())</f>
        <v>9.4940154694711509E-3</v>
      </c>
      <c r="Q3151" s="183">
        <f>IFERROR(_xll.qlIndexFixing(ONIndex1Y,I3151,TRUE,_xll.ohTrigger(RecalcTrigger,Trigger1Y)),NA())</f>
        <v>9.1511776439823223E-3</v>
      </c>
    </row>
    <row r="3152" spans="2:17" x14ac:dyDescent="0.2">
      <c r="B3152" s="39" t="s">
        <v>42</v>
      </c>
      <c r="D3152" s="42">
        <f>_xll.qlCalendarAdvance(Calendar,$D3151,B3152,"f",FALSE)</f>
        <v>61702</v>
      </c>
      <c r="E3152" s="177">
        <f>_xll.qlInterestRateIndexValueDate(IndexON,D3152)</f>
        <v>61702</v>
      </c>
      <c r="F3152" s="193">
        <f>IFERROR(_xll.qlIndexFixing(IndexON,D3152,TRUE,_xll.ohTrigger(RecalcTrigger,TriggerON)),NA())</f>
        <v>8.7153115328586495E-3</v>
      </c>
      <c r="H3152" s="42">
        <f>_xll.qlCalendarAdvance(Calendar,$H3151,B3152,"f",FALSE)</f>
        <v>61702</v>
      </c>
      <c r="I3152" s="177">
        <f>_xll.qlInterestRateIndexValueDate(Index1M,$H3152)</f>
        <v>61704</v>
      </c>
      <c r="J3152" s="182">
        <f>IFERROR(_xll.qlIndexFixing(Index1M,$H3152,TRUE,_xll.ohTrigger(RecalcTrigger,Trigger1M)),NA())</f>
        <v>8.6476464477726386E-3</v>
      </c>
      <c r="K3152" s="44">
        <f>IFERROR(_xll.qlIndexFixing(Index3M,H3152,TRUE,_xll.ohTrigger(RecalcTrigger,Trigger3M)),NA())</f>
        <v>8.8736671603664163E-3</v>
      </c>
      <c r="L3152" s="44">
        <f>IFERROR(_xll.qlIndexFixing(Index6M,$H3152,TRUE,_xll.ohTrigger(RecalcTrigger,Trigger6M)),NA())</f>
        <v>9.5871867811422838E-3</v>
      </c>
      <c r="M3152" s="183">
        <f>IFERROR(_xll.qlIndexFixing(Index1Y,$H3152,TRUE,_xll.ohTrigger(RecalcTrigger,Trigger1Y)),NA())</f>
        <v>9.3563862110326874E-3</v>
      </c>
      <c r="N3152" s="182">
        <f>IFERROR(_xll.qlIndexFixing(ONIndex1M,I3152,TRUE,_xll.ohTrigger(RecalcTrigger,Trigger1M)),NA())</f>
        <v>8.6341946619583609E-3</v>
      </c>
      <c r="O3152" s="44">
        <f>IFERROR(_xll.qlIndexFixing(ONIndex3M,I3152,TRUE,_xll.ohTrigger(RecalcTrigger,Trigger3M)),NA())</f>
        <v>8.8277913068335323E-3</v>
      </c>
      <c r="P3152" s="44">
        <f>IFERROR(_xll.qlIndexFixing(ONIndex6M,I3152,TRUE,_xll.ohTrigger(RecalcTrigger,Trigger6M)),NA())</f>
        <v>9.4997671824170737E-3</v>
      </c>
      <c r="Q3152" s="183">
        <f>IFERROR(_xll.qlIndexFixing(ONIndex1Y,I3152,TRUE,_xll.ohTrigger(RecalcTrigger,Trigger1Y)),NA())</f>
        <v>9.1574501348290482E-3</v>
      </c>
    </row>
    <row r="3153" spans="2:17" x14ac:dyDescent="0.2">
      <c r="B3153" s="39" t="s">
        <v>42</v>
      </c>
      <c r="D3153" s="42">
        <f>_xll.qlCalendarAdvance(Calendar,$D3152,B3153,"f",FALSE)</f>
        <v>61709</v>
      </c>
      <c r="E3153" s="177">
        <f>_xll.qlInterestRateIndexValueDate(IndexON,D3153)</f>
        <v>61709</v>
      </c>
      <c r="F3153" s="193">
        <f>IFERROR(_xll.qlIndexFixing(IndexON,D3153,TRUE,_xll.ohTrigger(RecalcTrigger,TriggerON)),NA())</f>
        <v>8.7219740006361235E-3</v>
      </c>
      <c r="H3153" s="42">
        <f>_xll.qlCalendarAdvance(Calendar,$H3152,B3153,"f",FALSE)</f>
        <v>61709</v>
      </c>
      <c r="I3153" s="177">
        <f>_xll.qlInterestRateIndexValueDate(Index1M,$H3153)</f>
        <v>61711</v>
      </c>
      <c r="J3153" s="182">
        <f>IFERROR(_xll.qlIndexFixing(Index1M,$H3153,TRUE,_xll.ohTrigger(RecalcTrigger,Trigger1M)),NA())</f>
        <v>8.6542204733623448E-3</v>
      </c>
      <c r="K3153" s="44">
        <f>IFERROR(_xll.qlIndexFixing(Index3M,H3153,TRUE,_xll.ohTrigger(RecalcTrigger,Trigger3M)),NA())</f>
        <v>8.8799039949085667E-3</v>
      </c>
      <c r="L3153" s="44">
        <f>IFERROR(_xll.qlIndexFixing(Index6M,$H3153,TRUE,_xll.ohTrigger(RecalcTrigger,Trigger6M)),NA())</f>
        <v>9.5921523567966804E-3</v>
      </c>
      <c r="M3153" s="183">
        <f>IFERROR(_xll.qlIndexFixing(Index1Y,$H3153,TRUE,_xll.ohTrigger(RecalcTrigger,Trigger1Y)),NA())</f>
        <v>9.3623792620605543E-3</v>
      </c>
      <c r="N3153" s="182">
        <f>IFERROR(_xll.qlIndexFixing(ONIndex1M,I3153,TRUE,_xll.ohTrigger(RecalcTrigger,Trigger1M)),NA())</f>
        <v>8.6407824987144721E-3</v>
      </c>
      <c r="O3153" s="44">
        <f>IFERROR(_xll.qlIndexFixing(ONIndex3M,I3153,TRUE,_xll.ohTrigger(RecalcTrigger,Trigger3M)),NA())</f>
        <v>8.8340828309352304E-3</v>
      </c>
      <c r="P3153" s="44">
        <f>IFERROR(_xll.qlIndexFixing(ONIndex6M,I3153,TRUE,_xll.ohTrigger(RecalcTrigger,Trigger6M)),NA())</f>
        <v>9.5054590698584462E-3</v>
      </c>
      <c r="Q3153" s="183">
        <f>IFERROR(_xll.qlIndexFixing(ONIndex1Y,I3153,TRUE,_xll.ohTrigger(RecalcTrigger,Trigger1Y)),NA())</f>
        <v>9.1637105044117817E-3</v>
      </c>
    </row>
    <row r="3154" spans="2:17" x14ac:dyDescent="0.2">
      <c r="B3154" s="39" t="s">
        <v>42</v>
      </c>
      <c r="D3154" s="42">
        <f>_xll.qlCalendarAdvance(Calendar,$D3153,B3154,"f",FALSE)</f>
        <v>61716</v>
      </c>
      <c r="E3154" s="177">
        <f>_xll.qlInterestRateIndexValueDate(IndexON,D3154)</f>
        <v>61716</v>
      </c>
      <c r="F3154" s="193">
        <f>IFERROR(_xll.qlIndexFixing(IndexON,D3154,TRUE,_xll.ohTrigger(RecalcTrigger,TriggerON)),NA())</f>
        <v>8.7286246851991933E-3</v>
      </c>
      <c r="H3154" s="42">
        <f>_xll.qlCalendarAdvance(Calendar,$H3153,B3154,"f",FALSE)</f>
        <v>61716</v>
      </c>
      <c r="I3154" s="177">
        <f>_xll.qlInterestRateIndexValueDate(Index1M,$H3154)</f>
        <v>61718</v>
      </c>
      <c r="J3154" s="182">
        <f>IFERROR(_xll.qlIndexFixing(Index1M,$H3154,TRUE,_xll.ohTrigger(RecalcTrigger,Trigger1M)),NA())</f>
        <v>8.6607826687713461E-3</v>
      </c>
      <c r="K3154" s="44">
        <f>IFERROR(_xll.qlIndexFixing(Index3M,H3154,TRUE,_xll.ohTrigger(RecalcTrigger,Trigger3M)),NA())</f>
        <v>8.8861289353205919E-3</v>
      </c>
      <c r="L3154" s="44">
        <f>IFERROR(_xll.qlIndexFixing(Index6M,$H3154,TRUE,_xll.ohTrigger(RecalcTrigger,Trigger6M)),NA())</f>
        <v>9.5970565130935621E-3</v>
      </c>
      <c r="M3154" s="183">
        <f>IFERROR(_xll.qlIndexFixing(Index1Y,$H3154,TRUE,_xll.ohTrigger(RecalcTrigger,Trigger1Y)),NA())</f>
        <v>9.3683592947828593E-3</v>
      </c>
      <c r="N3154" s="182">
        <f>IFERROR(_xll.qlIndexFixing(ONIndex1M,I3154,TRUE,_xll.ohTrigger(RecalcTrigger,Trigger1M)),NA())</f>
        <v>8.6492352626432734E-3</v>
      </c>
      <c r="O3154" s="44">
        <f>IFERROR(_xll.qlIndexFixing(ONIndex3M,I3154,TRUE,_xll.ohTrigger(RecalcTrigger,Trigger3M)),NA())</f>
        <v>8.8421547258477062E-3</v>
      </c>
      <c r="P3154" s="44">
        <f>IFERROR(_xll.qlIndexFixing(ONIndex6M,I3154,TRUE,_xll.ohTrigger(RecalcTrigger,Trigger6M)),NA())</f>
        <v>9.5126891461561058E-3</v>
      </c>
      <c r="Q3154" s="183">
        <f>IFERROR(_xll.qlIndexFixing(ONIndex1Y,I3154,TRUE,_xll.ohTrigger(RecalcTrigger,Trigger1Y)),NA())</f>
        <v>9.1717416911674121E-3</v>
      </c>
    </row>
    <row r="3155" spans="2:17" x14ac:dyDescent="0.2">
      <c r="B3155" s="39" t="s">
        <v>42</v>
      </c>
      <c r="D3155" s="42">
        <f>_xll.qlCalendarAdvance(Calendar,$D3154,B3155,"f",FALSE)</f>
        <v>61724</v>
      </c>
      <c r="E3155" s="177">
        <f>_xll.qlInterestRateIndexValueDate(IndexON,D3155)</f>
        <v>61724</v>
      </c>
      <c r="F3155" s="193">
        <f>IFERROR(_xll.qlIndexFixing(IndexON,D3155,TRUE,_xll.ohTrigger(RecalcTrigger,TriggerON)),NA())</f>
        <v>8.7362110008548655E-3</v>
      </c>
      <c r="H3155" s="42">
        <f>_xll.qlCalendarAdvance(Calendar,$H3154,B3155,"f",FALSE)</f>
        <v>61724</v>
      </c>
      <c r="I3155" s="177">
        <f>_xll.qlInterestRateIndexValueDate(Index1M,$H3155)</f>
        <v>61728</v>
      </c>
      <c r="J3155" s="182">
        <f>IFERROR(_xll.qlIndexFixing(Index1M,$H3155,TRUE,_xll.ohTrigger(RecalcTrigger,Trigger1M)),NA())</f>
        <v>8.6701366532409216E-3</v>
      </c>
      <c r="K3155" s="44">
        <f>IFERROR(_xll.qlIndexFixing(Index3M,H3155,TRUE,_xll.ohTrigger(RecalcTrigger,Trigger3M)),NA())</f>
        <v>8.893898958734341E-3</v>
      </c>
      <c r="L3155" s="44">
        <f>IFERROR(_xll.qlIndexFixing(Index6M,$H3155,TRUE,_xll.ohTrigger(RecalcTrigger,Trigger6M)),NA())</f>
        <v>9.6026020124365015E-3</v>
      </c>
      <c r="M3155" s="183">
        <f>IFERROR(_xll.qlIndexFixing(Index1Y,$H3155,TRUE,_xll.ohTrigger(RecalcTrigger,Trigger1Y)),NA())</f>
        <v>9.375801652236334E-3</v>
      </c>
      <c r="N3155" s="182">
        <f>IFERROR(_xll.qlIndexFixing(ONIndex1M,I3155,TRUE,_xll.ohTrigger(RecalcTrigger,Trigger1M)),NA())</f>
        <v>8.6557961329702948E-3</v>
      </c>
      <c r="O3155" s="44">
        <f>IFERROR(_xll.qlIndexFixing(ONIndex3M,I3155,TRUE,_xll.ohTrigger(RecalcTrigger,Trigger3M)),NA())</f>
        <v>8.8484194463500643E-3</v>
      </c>
      <c r="P3155" s="44">
        <f>IFERROR(_xll.qlIndexFixing(ONIndex6M,I3155,TRUE,_xll.ohTrigger(RecalcTrigger,Trigger6M)),NA())</f>
        <v>9.5182439213559178E-3</v>
      </c>
      <c r="Q3155" s="183">
        <f>IFERROR(_xll.qlIndexFixing(ONIndex1Y,I3155,TRUE,_xll.ohTrigger(RecalcTrigger,Trigger1Y)),NA())</f>
        <v>9.1779742405240228E-3</v>
      </c>
    </row>
    <row r="3156" spans="2:17" x14ac:dyDescent="0.2">
      <c r="B3156" s="39" t="s">
        <v>42</v>
      </c>
      <c r="D3156" s="42">
        <f>_xll.qlCalendarAdvance(Calendar,$D3155,B3156,"f",FALSE)</f>
        <v>61731</v>
      </c>
      <c r="E3156" s="177">
        <f>_xll.qlInterestRateIndexValueDate(IndexON,D3156)</f>
        <v>61731</v>
      </c>
      <c r="F3156" s="193">
        <f>IFERROR(_xll.qlIndexFixing(IndexON,D3156,TRUE,_xll.ohTrigger(RecalcTrigger,TriggerON)),NA())</f>
        <v>8.7428363357755501E-3</v>
      </c>
      <c r="H3156" s="42">
        <f>_xll.qlCalendarAdvance(Calendar,$H3155,B3156,"f",FALSE)</f>
        <v>61731</v>
      </c>
      <c r="I3156" s="177">
        <f>_xll.qlInterestRateIndexValueDate(Index1M,$H3156)</f>
        <v>61735</v>
      </c>
      <c r="J3156" s="182">
        <f>IFERROR(_xll.qlIndexFixing(Index1M,$H3156,TRUE,_xll.ohTrigger(RecalcTrigger,Trigger1M)),NA())</f>
        <v>8.6766699950233395E-3</v>
      </c>
      <c r="K3156" s="44">
        <f>IFERROR(_xll.qlIndexFixing(Index3M,H3156,TRUE,_xll.ohTrigger(RecalcTrigger,Trigger3M)),NA())</f>
        <v>8.9017471817284168E-3</v>
      </c>
      <c r="L3156" s="44">
        <f>IFERROR(_xll.qlIndexFixing(Index6M,$H3156,TRUE,_xll.ohTrigger(RecalcTrigger,Trigger6M)),NA())</f>
        <v>9.6087102928536644E-3</v>
      </c>
      <c r="M3156" s="183">
        <f>IFERROR(_xll.qlIndexFixing(Index1Y,$H3156,TRUE,_xll.ohTrigger(RecalcTrigger,Trigger1Y)),NA())</f>
        <v>9.3817515422291945E-3</v>
      </c>
      <c r="N3156" s="182">
        <f>IFERROR(_xll.qlIndexFixing(ONIndex1M,I3156,TRUE,_xll.ohTrigger(RecalcTrigger,Trigger1M)),NA())</f>
        <v>8.6614103084947658E-3</v>
      </c>
      <c r="O3156" s="44">
        <f>IFERROR(_xll.qlIndexFixing(ONIndex3M,I3156,TRUE,_xll.ohTrigger(RecalcTrigger,Trigger3M)),NA())</f>
        <v>8.853779836002218E-3</v>
      </c>
      <c r="P3156" s="44">
        <f>IFERROR(_xll.qlIndexFixing(ONIndex6M,I3156,TRUE,_xll.ohTrigger(RecalcTrigger,Trigger6M)),NA())</f>
        <v>9.5229572879329538E-3</v>
      </c>
      <c r="Q3156" s="183">
        <f>IFERROR(_xll.qlIndexFixing(ONIndex1Y,I3156,TRUE,_xll.ohTrigger(RecalcTrigger,Trigger1Y)),NA())</f>
        <v>9.1833066996382939E-3</v>
      </c>
    </row>
    <row r="3157" spans="2:17" x14ac:dyDescent="0.2">
      <c r="B3157" s="39" t="s">
        <v>42</v>
      </c>
      <c r="D3157" s="42">
        <f>_xll.qlCalendarAdvance(Calendar,$D3156,B3157,"f",FALSE)</f>
        <v>61738</v>
      </c>
      <c r="E3157" s="177">
        <f>_xll.qlInterestRateIndexValueDate(IndexON,D3157)</f>
        <v>61738</v>
      </c>
      <c r="F3157" s="193">
        <f>IFERROR(_xll.qlIndexFixing(IndexON,D3157,TRUE,_xll.ohTrigger(RecalcTrigger,TriggerON)),NA())</f>
        <v>8.749449794116515E-3</v>
      </c>
      <c r="H3157" s="42">
        <f>_xll.qlCalendarAdvance(Calendar,$H3156,B3157,"f",FALSE)</f>
        <v>61738</v>
      </c>
      <c r="I3157" s="177">
        <f>_xll.qlInterestRateIndexValueDate(Index1M,$H3157)</f>
        <v>61742</v>
      </c>
      <c r="J3157" s="182">
        <f>IFERROR(_xll.qlIndexFixing(Index1M,$H3157,TRUE,_xll.ohTrigger(RecalcTrigger,Trigger1M)),NA())</f>
        <v>8.6831914051681419E-3</v>
      </c>
      <c r="K3157" s="44">
        <f>IFERROR(_xll.qlIndexFixing(Index3M,H3157,TRUE,_xll.ohTrigger(RecalcTrigger,Trigger3M)),NA())</f>
        <v>8.9084798736755143E-3</v>
      </c>
      <c r="L3157" s="44">
        <f>IFERROR(_xll.qlIndexFixing(Index6M,$H3157,TRUE,_xll.ohTrigger(RecalcTrigger,Trigger6M)),NA())</f>
        <v>9.6134031161879893E-3</v>
      </c>
      <c r="M3157" s="183">
        <f>IFERROR(_xll.qlIndexFixing(Index1Y,$H3157,TRUE,_xll.ohTrigger(RecalcTrigger,Trigger1Y)),NA())</f>
        <v>9.3876883125043591E-3</v>
      </c>
      <c r="N3157" s="182">
        <f>IFERROR(_xll.qlIndexFixing(ONIndex1M,I3157,TRUE,_xll.ohTrigger(RecalcTrigger,Trigger1M)),NA())</f>
        <v>8.6679491549990217E-3</v>
      </c>
      <c r="O3157" s="44">
        <f>IFERROR(_xll.qlIndexFixing(ONIndex3M,I3157,TRUE,_xll.ohTrigger(RecalcTrigger,Trigger3M)),NA())</f>
        <v>8.8600226654556025E-3</v>
      </c>
      <c r="P3157" s="44">
        <f>IFERROR(_xll.qlIndexFixing(ONIndex6M,I3157,TRUE,_xll.ohTrigger(RecalcTrigger,Trigger6M)),NA())</f>
        <v>9.5284002814288726E-3</v>
      </c>
      <c r="Q3157" s="183">
        <f>IFERROR(_xll.qlIndexFixing(ONIndex1Y,I3157,TRUE,_xll.ohTrigger(RecalcTrigger,Trigger1Y)),NA())</f>
        <v>9.1895165278899071E-3</v>
      </c>
    </row>
    <row r="3158" spans="2:17" x14ac:dyDescent="0.2">
      <c r="B3158" s="39" t="s">
        <v>42</v>
      </c>
      <c r="D3158" s="42">
        <f>_xll.qlCalendarAdvance(Calendar,$D3157,B3158,"f",FALSE)</f>
        <v>61745</v>
      </c>
      <c r="E3158" s="177">
        <f>_xll.qlInterestRateIndexValueDate(IndexON,D3158)</f>
        <v>61745</v>
      </c>
      <c r="F3158" s="193">
        <f>IFERROR(_xll.qlIndexFixing(IndexON,D3158,TRUE,_xll.ohTrigger(RecalcTrigger,TriggerON)),NA())</f>
        <v>8.7560513466211631E-3</v>
      </c>
      <c r="H3158" s="42">
        <f>_xll.qlCalendarAdvance(Calendar,$H3157,B3158,"f",FALSE)</f>
        <v>61745</v>
      </c>
      <c r="I3158" s="177">
        <f>_xll.qlInterestRateIndexValueDate(Index1M,$H3158)</f>
        <v>61749</v>
      </c>
      <c r="J3158" s="182">
        <f>IFERROR(_xll.qlIndexFixing(Index1M,$H3158,TRUE,_xll.ohTrigger(RecalcTrigger,Trigger1M)),NA())</f>
        <v>8.6897008540835173E-3</v>
      </c>
      <c r="K3158" s="44">
        <f>IFERROR(_xll.qlIndexFixing(Index3M,H3158,TRUE,_xll.ohTrigger(RecalcTrigger,Trigger3M)),NA())</f>
        <v>8.9141016086042302E-3</v>
      </c>
      <c r="L3158" s="44">
        <f>IFERROR(_xll.qlIndexFixing(Index6M,$H3158,TRUE,_xll.ohTrigger(RecalcTrigger,Trigger6M)),NA())</f>
        <v>9.6180340813364872E-3</v>
      </c>
      <c r="M3158" s="183">
        <f>IFERROR(_xll.qlIndexFixing(Index1Y,$H3158,TRUE,_xll.ohTrigger(RecalcTrigger,Trigger1Y)),NA())</f>
        <v>9.3936119320503601E-3</v>
      </c>
      <c r="N3158" s="182">
        <f>IFERROR(_xll.qlIndexFixing(ONIndex1M,I3158,TRUE,_xll.ohTrigger(RecalcTrigger,Trigger1M)),NA())</f>
        <v>8.6744761000634441E-3</v>
      </c>
      <c r="O3158" s="44">
        <f>IFERROR(_xll.qlIndexFixing(ONIndex3M,I3158,TRUE,_xll.ohTrigger(RecalcTrigger,Trigger3M)),NA())</f>
        <v>8.8662536655714774E-3</v>
      </c>
      <c r="P3158" s="44">
        <f>IFERROR(_xll.qlIndexFixing(ONIndex6M,I3158,TRUE,_xll.ohTrigger(RecalcTrigger,Trigger6M)),NA())</f>
        <v>9.5337829447039724E-3</v>
      </c>
      <c r="Q3158" s="183">
        <f>IFERROR(_xll.qlIndexFixing(ONIndex1Y,I3158,TRUE,_xll.ohTrigger(RecalcTrigger,Trigger1Y)),NA())</f>
        <v>9.1957140780429825E-3</v>
      </c>
    </row>
    <row r="3159" spans="2:17" x14ac:dyDescent="0.2">
      <c r="B3159" s="39" t="s">
        <v>42</v>
      </c>
      <c r="D3159" s="42">
        <f>_xll.qlCalendarAdvance(Calendar,$D3158,B3159,"f",FALSE)</f>
        <v>61752</v>
      </c>
      <c r="E3159" s="177">
        <f>_xll.qlInterestRateIndexValueDate(IndexON,D3159)</f>
        <v>61752</v>
      </c>
      <c r="F3159" s="193">
        <f>IFERROR(_xll.qlIndexFixing(IndexON,D3159,TRUE,_xll.ohTrigger(RecalcTrigger,TriggerON)),NA())</f>
        <v>8.7626409633934088E-3</v>
      </c>
      <c r="H3159" s="42">
        <f>_xll.qlCalendarAdvance(Calendar,$H3158,B3159,"f",FALSE)</f>
        <v>61752</v>
      </c>
      <c r="I3159" s="177">
        <f>_xll.qlInterestRateIndexValueDate(Index1M,$H3159)</f>
        <v>61756</v>
      </c>
      <c r="J3159" s="182">
        <f>IFERROR(_xll.qlIndexFixing(Index1M,$H3159,TRUE,_xll.ohTrigger(RecalcTrigger,Trigger1M)),NA())</f>
        <v>8.6961983121828131E-3</v>
      </c>
      <c r="K3159" s="44">
        <f>IFERROR(_xll.qlIndexFixing(Index3M,H3159,TRUE,_xll.ohTrigger(RecalcTrigger,Trigger3M)),NA())</f>
        <v>8.9202607519999703E-3</v>
      </c>
      <c r="L3159" s="44">
        <f>IFERROR(_xll.qlIndexFixing(Index6M,$H3159,TRUE,_xll.ohTrigger(RecalcTrigger,Trigger6M)),NA())</f>
        <v>9.6226030892219306E-3</v>
      </c>
      <c r="M3159" s="183">
        <f>IFERROR(_xll.qlIndexFixing(Index1Y,$H3159,TRUE,_xll.ohTrigger(RecalcTrigger,Trigger1Y)),NA())</f>
        <v>9.399522369857043E-3</v>
      </c>
      <c r="N3159" s="182">
        <f>IFERROR(_xll.qlIndexFixing(ONIndex1M,I3159,TRUE,_xll.ohTrigger(RecalcTrigger,Trigger1M)),NA())</f>
        <v>8.6809911144314356E-3</v>
      </c>
      <c r="O3159" s="44">
        <f>IFERROR(_xll.qlIndexFixing(ONIndex3M,I3159,TRUE,_xll.ohTrigger(RecalcTrigger,Trigger3M)),NA())</f>
        <v>8.8724728068534375E-3</v>
      </c>
      <c r="P3159" s="44">
        <f>IFERROR(_xll.qlIndexFixing(ONIndex6M,I3159,TRUE,_xll.ohTrigger(RecalcTrigger,Trigger6M)),NA())</f>
        <v>9.5391051795967741E-3</v>
      </c>
      <c r="Q3159" s="183">
        <f>IFERROR(_xll.qlIndexFixing(ONIndex1Y,I3159,TRUE,_xll.ohTrigger(RecalcTrigger,Trigger1Y)),NA())</f>
        <v>9.201899319721818E-3</v>
      </c>
    </row>
    <row r="3160" spans="2:17" x14ac:dyDescent="0.2">
      <c r="B3160" s="39" t="s">
        <v>42</v>
      </c>
      <c r="D3160" s="42">
        <f>_xll.qlCalendarAdvance(Calendar,$D3159,B3160,"f",FALSE)</f>
        <v>61759</v>
      </c>
      <c r="E3160" s="177">
        <f>_xll.qlInterestRateIndexValueDate(IndexON,D3160)</f>
        <v>61759</v>
      </c>
      <c r="F3160" s="193">
        <f>IFERROR(_xll.qlIndexFixing(IndexON,D3160,TRUE,_xll.ohTrigger(RecalcTrigger,TriggerON)),NA())</f>
        <v>8.7692186148569107E-3</v>
      </c>
      <c r="H3160" s="42">
        <f>_xll.qlCalendarAdvance(Calendar,$H3159,B3160,"f",FALSE)</f>
        <v>61759</v>
      </c>
      <c r="I3160" s="177">
        <f>_xll.qlInterestRateIndexValueDate(Index1M,$H3160)</f>
        <v>61763</v>
      </c>
      <c r="J3160" s="182">
        <f>IFERROR(_xll.qlIndexFixing(Index1M,$H3160,TRUE,_xll.ohTrigger(RecalcTrigger,Trigger1M)),NA())</f>
        <v>8.7009814572182511E-3</v>
      </c>
      <c r="K3160" s="44">
        <f>IFERROR(_xll.qlIndexFixing(Index3M,H3160,TRUE,_xll.ohTrigger(RecalcTrigger,Trigger3M)),NA())</f>
        <v>8.9264078093738569E-3</v>
      </c>
      <c r="L3160" s="44">
        <f>IFERROR(_xll.qlIndexFixing(Index6M,$H3160,TRUE,_xll.ohTrigger(RecalcTrigger,Trigger6M)),NA())</f>
        <v>9.6271100407723572E-3</v>
      </c>
      <c r="M3160" s="183">
        <f>IFERROR(_xll.qlIndexFixing(Index1Y,$H3160,TRUE,_xll.ohTrigger(RecalcTrigger,Trigger1Y)),NA())</f>
        <v>9.4054195949131638E-3</v>
      </c>
      <c r="N3160" s="182">
        <f>IFERROR(_xll.qlIndexFixing(ONIndex1M,I3160,TRUE,_xll.ohTrigger(RecalcTrigger,Trigger1M)),NA())</f>
        <v>8.6874941685266549E-3</v>
      </c>
      <c r="O3160" s="44">
        <f>IFERROR(_xll.qlIndexFixing(ONIndex3M,I3160,TRUE,_xll.ohTrigger(RecalcTrigger,Trigger3M)),NA())</f>
        <v>8.8786800600448856E-3</v>
      </c>
      <c r="P3160" s="44">
        <f>IFERROR(_xll.qlIndexFixing(ONIndex6M,I3160,TRUE,_xll.ohTrigger(RecalcTrigger,Trigger6M)),NA())</f>
        <v>9.5443668877859267E-3</v>
      </c>
      <c r="Q3160" s="183">
        <f>IFERROR(_xll.qlIndexFixing(ONIndex1Y,I3160,TRUE,_xll.ohTrigger(RecalcTrigger,Trigger1Y)),NA())</f>
        <v>9.2080722224707756E-3</v>
      </c>
    </row>
    <row r="3161" spans="2:17" x14ac:dyDescent="0.2">
      <c r="B3161" s="39" t="s">
        <v>42</v>
      </c>
      <c r="D3161" s="42">
        <f>_xll.qlCalendarAdvance(Calendar,$D3160,B3161,"f",FALSE)</f>
        <v>61766</v>
      </c>
      <c r="E3161" s="177">
        <f>_xll.qlInterestRateIndexValueDate(IndexON,D3161)</f>
        <v>61766</v>
      </c>
      <c r="F3161" s="193">
        <f>IFERROR(_xll.qlIndexFixing(IndexON,D3161,TRUE,_xll.ohTrigger(RecalcTrigger,TriggerON)),NA())</f>
        <v>8.7757842715152634E-3</v>
      </c>
      <c r="H3161" s="42">
        <f>_xll.qlCalendarAdvance(Calendar,$H3160,B3161,"f",FALSE)</f>
        <v>61766</v>
      </c>
      <c r="I3161" s="177">
        <f>_xll.qlInterestRateIndexValueDate(Index1M,$H3161)</f>
        <v>61770</v>
      </c>
      <c r="J3161" s="182">
        <f>IFERROR(_xll.qlIndexFixing(Index1M,$H3161,TRUE,_xll.ohTrigger(RecalcTrigger,Trigger1M)),NA())</f>
        <v>8.7074569644344079E-3</v>
      </c>
      <c r="K3161" s="44">
        <f>IFERROR(_xll.qlIndexFixing(Index3M,H3161,TRUE,_xll.ohTrigger(RecalcTrigger,Trigger3M)),NA())</f>
        <v>8.9325427512338771E-3</v>
      </c>
      <c r="L3161" s="44">
        <f>IFERROR(_xll.qlIndexFixing(Index6M,$H3161,TRUE,_xll.ohTrigger(RecalcTrigger,Trigger6M)),NA())</f>
        <v>9.6315548369202003E-3</v>
      </c>
      <c r="M3161" s="183">
        <f>IFERROR(_xll.qlIndexFixing(Index1Y,$H3161,TRUE,_xll.ohTrigger(RecalcTrigger,Trigger1Y)),NA())</f>
        <v>9.4113035762079071E-3</v>
      </c>
      <c r="N3161" s="182">
        <f>IFERROR(_xll.qlIndexFixing(ONIndex1M,I3161,TRUE,_xll.ohTrigger(RecalcTrigger,Trigger1M)),NA())</f>
        <v>8.6939852327727607E-3</v>
      </c>
      <c r="O3161" s="44">
        <f>IFERROR(_xll.qlIndexFixing(ONIndex3M,I3161,TRUE,_xll.ohTrigger(RecalcTrigger,Trigger3M)),NA())</f>
        <v>8.8848753957293525E-3</v>
      </c>
      <c r="P3161" s="44">
        <f>IFERROR(_xll.qlIndexFixing(ONIndex6M,I3161,TRUE,_xll.ohTrigger(RecalcTrigger,Trigger6M)),NA())</f>
        <v>9.5495679712698234E-3</v>
      </c>
      <c r="Q3161" s="183">
        <f>IFERROR(_xll.qlIndexFixing(ONIndex1Y,I3161,TRUE,_xll.ohTrigger(RecalcTrigger,Trigger1Y)),NA())</f>
        <v>9.2142327555944092E-3</v>
      </c>
    </row>
    <row r="3162" spans="2:17" x14ac:dyDescent="0.2">
      <c r="B3162" s="39" t="s">
        <v>42</v>
      </c>
      <c r="D3162" s="42">
        <f>_xll.qlCalendarAdvance(Calendar,$D3161,B3162,"f",FALSE)</f>
        <v>61773</v>
      </c>
      <c r="E3162" s="177">
        <f>_xll.qlInterestRateIndexValueDate(IndexON,D3162)</f>
        <v>61773</v>
      </c>
      <c r="F3162" s="193">
        <f>IFERROR(_xll.qlIndexFixing(IndexON,D3162,TRUE,_xll.ohTrigger(RecalcTrigger,TriggerON)),NA())</f>
        <v>8.7823379036322535E-3</v>
      </c>
      <c r="H3162" s="42">
        <f>_xll.qlCalendarAdvance(Calendar,$H3161,B3162,"f",FALSE)</f>
        <v>61773</v>
      </c>
      <c r="I3162" s="177">
        <f>_xll.qlInterestRateIndexValueDate(Index1M,$H3162)</f>
        <v>61777</v>
      </c>
      <c r="J3162" s="182">
        <f>IFERROR(_xll.qlIndexFixing(Index1M,$H3162,TRUE,_xll.ohTrigger(RecalcTrigger,Trigger1M)),NA())</f>
        <v>8.7139203989163218E-3</v>
      </c>
      <c r="K3162" s="44">
        <f>IFERROR(_xll.qlIndexFixing(Index3M,H3162,TRUE,_xll.ohTrigger(RecalcTrigger,Trigger3M)),NA())</f>
        <v>8.9386655480862606E-3</v>
      </c>
      <c r="L3162" s="44">
        <f>IFERROR(_xll.qlIndexFixing(Index6M,$H3162,TRUE,_xll.ohTrigger(RecalcTrigger,Trigger6M)),NA())</f>
        <v>9.6359373786031634E-3</v>
      </c>
      <c r="M3162" s="183">
        <f>IFERROR(_xll.qlIndexFixing(Index1Y,$H3162,TRUE,_xll.ohTrigger(RecalcTrigger,Trigger1Y)),NA())</f>
        <v>9.4171742827302476E-3</v>
      </c>
      <c r="N3162" s="182">
        <f>IFERROR(_xll.qlIndexFixing(ONIndex1M,I3162,TRUE,_xll.ohTrigger(RecalcTrigger,Trigger1M)),NA())</f>
        <v>8.7004642775134755E-3</v>
      </c>
      <c r="O3162" s="44">
        <f>IFERROR(_xll.qlIndexFixing(ONIndex3M,I3162,TRUE,_xll.ohTrigger(RecalcTrigger,Trigger3M)),NA())</f>
        <v>8.891058784730177E-3</v>
      </c>
      <c r="P3162" s="44">
        <f>IFERROR(_xll.qlIndexFixing(ONIndex6M,I3162,TRUE,_xll.ohTrigger(RecalcTrigger,Trigger6M)),NA())</f>
        <v>9.554708331647177E-3</v>
      </c>
      <c r="Q3162" s="183">
        <f>IFERROR(_xll.qlIndexFixing(ONIndex1Y,I3162,TRUE,_xll.ohTrigger(RecalcTrigger,Trigger1Y)),NA())</f>
        <v>9.2203808887170169E-3</v>
      </c>
    </row>
    <row r="3163" spans="2:17" x14ac:dyDescent="0.2">
      <c r="B3163" s="39" t="s">
        <v>42</v>
      </c>
      <c r="D3163" s="42">
        <f>_xll.qlCalendarAdvance(Calendar,$D3162,B3163,"f",FALSE)</f>
        <v>61780</v>
      </c>
      <c r="E3163" s="177">
        <f>_xll.qlInterestRateIndexValueDate(IndexON,D3163)</f>
        <v>61780</v>
      </c>
      <c r="F3163" s="193">
        <f>IFERROR(_xll.qlIndexFixing(IndexON,D3163,TRUE,_xll.ohTrigger(RecalcTrigger,TriggerON)),NA())</f>
        <v>8.7888794815516036E-3</v>
      </c>
      <c r="H3163" s="42">
        <f>_xll.qlCalendarAdvance(Calendar,$H3162,B3163,"f",FALSE)</f>
        <v>61780</v>
      </c>
      <c r="I3163" s="177">
        <f>_xll.qlInterestRateIndexValueDate(Index1M,$H3163)</f>
        <v>61784</v>
      </c>
      <c r="J3163" s="182">
        <f>IFERROR(_xll.qlIndexFixing(Index1M,$H3163,TRUE,_xll.ohTrigger(RecalcTrigger,Trigger1M)),NA())</f>
        <v>8.7203717310905104E-3</v>
      </c>
      <c r="K3163" s="44">
        <f>IFERROR(_xll.qlIndexFixing(Index3M,H3163,TRUE,_xll.ohTrigger(RecalcTrigger,Trigger3M)),NA())</f>
        <v>8.9447761704372353E-3</v>
      </c>
      <c r="L3163" s="44">
        <f>IFERROR(_xll.qlIndexFixing(Index6M,$H3163,TRUE,_xll.ohTrigger(RecalcTrigger,Trigger6M)),NA())</f>
        <v>9.6402575667620238E-3</v>
      </c>
      <c r="M3163" s="183">
        <f>IFERROR(_xll.qlIndexFixing(Index1Y,$H3163,TRUE,_xll.ohTrigger(RecalcTrigger,Trigger1Y)),NA())</f>
        <v>9.4230316834684972E-3</v>
      </c>
      <c r="N3163" s="182">
        <f>IFERROR(_xll.qlIndexFixing(ONIndex1M,I3163,TRUE,_xll.ohTrigger(RecalcTrigger,Trigger1M)),NA())</f>
        <v>8.706931273252394E-3</v>
      </c>
      <c r="O3163" s="44">
        <f>IFERROR(_xll.qlIndexFixing(ONIndex3M,I3163,TRUE,_xll.ohTrigger(RecalcTrigger,Trigger3M)),NA())</f>
        <v>8.8972301973111456E-3</v>
      </c>
      <c r="P3163" s="44">
        <f>IFERROR(_xll.qlIndexFixing(ONIndex6M,I3163,TRUE,_xll.ohTrigger(RecalcTrigger,Trigger6M)),NA())</f>
        <v>9.5597878709163808E-3</v>
      </c>
      <c r="Q3163" s="183">
        <f>IFERROR(_xll.qlIndexFixing(ONIndex1Y,I3163,TRUE,_xll.ohTrigger(RecalcTrigger,Trigger1Y)),NA())</f>
        <v>9.2265165914628966E-3</v>
      </c>
    </row>
    <row r="3164" spans="2:17" x14ac:dyDescent="0.2">
      <c r="B3164" s="39" t="s">
        <v>42</v>
      </c>
      <c r="D3164" s="42">
        <f>_xll.qlCalendarAdvance(Calendar,$D3163,B3164,"f",FALSE)</f>
        <v>61787</v>
      </c>
      <c r="E3164" s="177">
        <f>_xll.qlInterestRateIndexValueDate(IndexON,D3164)</f>
        <v>61787</v>
      </c>
      <c r="F3164" s="193">
        <f>IFERROR(_xll.qlIndexFixing(IndexON,D3164,TRUE,_xll.ohTrigger(RecalcTrigger,TriggerON)),NA())</f>
        <v>8.7954089756170362E-3</v>
      </c>
      <c r="H3164" s="42">
        <f>_xll.qlCalendarAdvance(Calendar,$H3163,B3164,"f",FALSE)</f>
        <v>61787</v>
      </c>
      <c r="I3164" s="177">
        <f>_xll.qlInterestRateIndexValueDate(Index1M,$H3164)</f>
        <v>61791</v>
      </c>
      <c r="J3164" s="182">
        <f>IFERROR(_xll.qlIndexFixing(Index1M,$H3164,TRUE,_xll.ohTrigger(RecalcTrigger,Trigger1M)),NA())</f>
        <v>8.7285047046807701E-3</v>
      </c>
      <c r="K3164" s="44">
        <f>IFERROR(_xll.qlIndexFixing(Index3M,H3164,TRUE,_xll.ohTrigger(RecalcTrigger,Trigger3M)),NA())</f>
        <v>8.9514190199376266E-3</v>
      </c>
      <c r="L3164" s="44">
        <f>IFERROR(_xll.qlIndexFixing(Index6M,$H3164,TRUE,_xll.ohTrigger(RecalcTrigger,Trigger6M)),NA())</f>
        <v>9.64533749226207E-3</v>
      </c>
      <c r="M3164" s="183">
        <f>IFERROR(_xll.qlIndexFixing(Index1Y,$H3164,TRUE,_xll.ohTrigger(RecalcTrigger,Trigger1Y)),NA())</f>
        <v>9.4288757474107494E-3</v>
      </c>
      <c r="N3164" s="182">
        <f>IFERROR(_xll.qlIndexFixing(ONIndex1M,I3164,TRUE,_xll.ohTrigger(RecalcTrigger,Trigger1M)),NA())</f>
        <v>8.713386190573047E-3</v>
      </c>
      <c r="O3164" s="44">
        <f>IFERROR(_xll.qlIndexFixing(ONIndex3M,I3164,TRUE,_xll.ohTrigger(RecalcTrigger,Trigger3M)),NA())</f>
        <v>8.9033896042955973E-3</v>
      </c>
      <c r="P3164" s="44">
        <f>IFERROR(_xll.qlIndexFixing(ONIndex6M,I3164,TRUE,_xll.ohTrigger(RecalcTrigger,Trigger6M)),NA())</f>
        <v>9.5648064908360197E-3</v>
      </c>
      <c r="Q3164" s="183">
        <f>IFERROR(_xll.qlIndexFixing(ONIndex1Y,I3164,TRUE,_xll.ohTrigger(RecalcTrigger,Trigger1Y)),NA())</f>
        <v>9.2326398332165382E-3</v>
      </c>
    </row>
    <row r="3165" spans="2:17" x14ac:dyDescent="0.2">
      <c r="B3165" s="39" t="s">
        <v>42</v>
      </c>
      <c r="D3165" s="42">
        <f>_xll.qlCalendarAdvance(Calendar,$D3164,B3165,"f",FALSE)</f>
        <v>61794</v>
      </c>
      <c r="E3165" s="177">
        <f>_xll.qlInterestRateIndexValueDate(IndexON,D3165)</f>
        <v>61794</v>
      </c>
      <c r="F3165" s="193">
        <f>IFERROR(_xll.qlIndexFixing(IndexON,D3165,TRUE,_xll.ohTrigger(RecalcTrigger,TriggerON)),NA())</f>
        <v>8.8019263563321459E-3</v>
      </c>
      <c r="H3165" s="42">
        <f>_xll.qlCalendarAdvance(Calendar,$H3164,B3165,"f",FALSE)</f>
        <v>61794</v>
      </c>
      <c r="I3165" s="177">
        <f>_xll.qlInterestRateIndexValueDate(Index1M,$H3165)</f>
        <v>61798</v>
      </c>
      <c r="J3165" s="182">
        <f>IFERROR(_xll.qlIndexFixing(Index1M,$H3165,TRUE,_xll.ohTrigger(RecalcTrigger,Trigger1M)),NA())</f>
        <v>8.7349295964348726E-3</v>
      </c>
      <c r="K3165" s="44">
        <f>IFERROR(_xll.qlIndexFixing(Index3M,H3165,TRUE,_xll.ohTrigger(RecalcTrigger,Trigger3M)),NA())</f>
        <v>8.9575044764632784E-3</v>
      </c>
      <c r="L3165" s="44">
        <f>IFERROR(_xll.qlIndexFixing(Index6M,$H3165,TRUE,_xll.ohTrigger(RecalcTrigger,Trigger6M)),NA())</f>
        <v>9.6495238945277888E-3</v>
      </c>
      <c r="M3165" s="183">
        <f>IFERROR(_xll.qlIndexFixing(Index1Y,$H3165,TRUE,_xll.ohTrigger(RecalcTrigger,Trigger1Y)),NA())</f>
        <v>9.4347064435459753E-3</v>
      </c>
      <c r="N3165" s="182">
        <f>IFERROR(_xll.qlIndexFixing(ONIndex1M,I3165,TRUE,_xll.ohTrigger(RecalcTrigger,Trigger1M)),NA())</f>
        <v>8.7198289996592848E-3</v>
      </c>
      <c r="O3165" s="44">
        <f>IFERROR(_xll.qlIndexFixing(ONIndex3M,I3165,TRUE,_xll.ohTrigger(RecalcTrigger,Trigger3M)),NA())</f>
        <v>8.909536976426935E-3</v>
      </c>
      <c r="P3165" s="44">
        <f>IFERROR(_xll.qlIndexFixing(ONIndex6M,I3165,TRUE,_xll.ohTrigger(RecalcTrigger,Trigger6M)),NA())</f>
        <v>9.5697640933245509E-3</v>
      </c>
      <c r="Q3165" s="183">
        <f>IFERROR(_xll.qlIndexFixing(ONIndex1Y,I3165,TRUE,_xll.ohTrigger(RecalcTrigger,Trigger1Y)),NA())</f>
        <v>9.2387505836022399E-3</v>
      </c>
    </row>
    <row r="3166" spans="2:17" x14ac:dyDescent="0.2">
      <c r="B3166" s="39" t="s">
        <v>42</v>
      </c>
      <c r="D3166" s="42">
        <f>_xll.qlCalendarAdvance(Calendar,$D3165,B3166,"f",FALSE)</f>
        <v>61801</v>
      </c>
      <c r="E3166" s="177">
        <f>_xll.qlInterestRateIndexValueDate(IndexON,D3166)</f>
        <v>61801</v>
      </c>
      <c r="F3166" s="193">
        <f>IFERROR(_xll.qlIndexFixing(IndexON,D3166,TRUE,_xll.ohTrigger(RecalcTrigger,TriggerON)),NA())</f>
        <v>8.8084315940406555E-3</v>
      </c>
      <c r="H3166" s="42">
        <f>_xll.qlCalendarAdvance(Calendar,$H3165,B3166,"f",FALSE)</f>
        <v>61801</v>
      </c>
      <c r="I3166" s="177">
        <f>_xll.qlInterestRateIndexValueDate(Index1M,$H3166)</f>
        <v>61805</v>
      </c>
      <c r="J3166" s="182">
        <f>IFERROR(_xll.qlIndexFixing(Index1M,$H3166,TRUE,_xll.ohTrigger(RecalcTrigger,Trigger1M)),NA())</f>
        <v>8.7413422902327832E-3</v>
      </c>
      <c r="K3166" s="44">
        <f>IFERROR(_xll.qlIndexFixing(Index3M,H3166,TRUE,_xll.ohTrigger(RecalcTrigger,Trigger3M)),NA())</f>
        <v>8.9635776676958E-3</v>
      </c>
      <c r="L3166" s="44">
        <f>IFERROR(_xll.qlIndexFixing(Index6M,$H3166,TRUE,_xll.ohTrigger(RecalcTrigger,Trigger6M)),NA())</f>
        <v>9.6536476287249467E-3</v>
      </c>
      <c r="M3166" s="183">
        <f>IFERROR(_xll.qlIndexFixing(Index1Y,$H3166,TRUE,_xll.ohTrigger(RecalcTrigger,Trigger1Y)),NA())</f>
        <v>9.4405237408613958E-3</v>
      </c>
      <c r="N3166" s="182">
        <f>IFERROR(_xll.qlIndexFixing(ONIndex1M,I3166,TRUE,_xll.ohTrigger(RecalcTrigger,Trigger1M)),NA())</f>
        <v>8.7262596711745744E-3</v>
      </c>
      <c r="O3166" s="44">
        <f>IFERROR(_xll.qlIndexFixing(ONIndex3M,I3166,TRUE,_xll.ohTrigger(RecalcTrigger,Trigger3M)),NA())</f>
        <v>8.9156722840488811E-3</v>
      </c>
      <c r="P3166" s="44">
        <f>IFERROR(_xll.qlIndexFixing(ONIndex6M,I3166,TRUE,_xll.ohTrigger(RecalcTrigger,Trigger6M)),NA())</f>
        <v>9.5746605801405593E-3</v>
      </c>
      <c r="Q3166" s="183">
        <f>IFERROR(_xll.qlIndexFixing(ONIndex1Y,I3166,TRUE,_xll.ohTrigger(RecalcTrigger,Trigger1Y)),NA())</f>
        <v>9.2448488120044914E-3</v>
      </c>
    </row>
    <row r="3167" spans="2:17" x14ac:dyDescent="0.2">
      <c r="B3167" s="39" t="s">
        <v>42</v>
      </c>
      <c r="D3167" s="42">
        <f>_xll.qlCalendarAdvance(Calendar,$D3166,B3167,"f",FALSE)</f>
        <v>61808</v>
      </c>
      <c r="E3167" s="177">
        <f>_xll.qlInterestRateIndexValueDate(IndexON,D3167)</f>
        <v>61808</v>
      </c>
      <c r="F3167" s="193">
        <f>IFERROR(_xll.qlIndexFixing(IndexON,D3167,TRUE,_xll.ohTrigger(RecalcTrigger,TriggerON)),NA())</f>
        <v>8.8149246590063512E-3</v>
      </c>
      <c r="H3167" s="42">
        <f>_xll.qlCalendarAdvance(Calendar,$H3166,B3167,"f",FALSE)</f>
        <v>61808</v>
      </c>
      <c r="I3167" s="177">
        <f>_xll.qlInterestRateIndexValueDate(Index1M,$H3167)</f>
        <v>61812</v>
      </c>
      <c r="J3167" s="182">
        <f>IFERROR(_xll.qlIndexFixing(Index1M,$H3167,TRUE,_xll.ohTrigger(RecalcTrigger,Trigger1M)),NA())</f>
        <v>8.7477427564749514E-3</v>
      </c>
      <c r="K3167" s="44">
        <f>IFERROR(_xll.qlIndexFixing(Index3M,H3167,TRUE,_xll.ohTrigger(RecalcTrigger,Trigger3M)),NA())</f>
        <v>8.9696385641413953E-3</v>
      </c>
      <c r="L3167" s="44">
        <f>IFERROR(_xll.qlIndexFixing(Index6M,$H3167,TRUE,_xll.ohTrigger(RecalcTrigger,Trigger6M)),NA())</f>
        <v>9.6577085958075553E-3</v>
      </c>
      <c r="M3167" s="183">
        <f>IFERROR(_xll.qlIndexFixing(Index1Y,$H3167,TRUE,_xll.ohTrigger(RecalcTrigger,Trigger1Y)),NA())</f>
        <v>9.4463276083451026E-3</v>
      </c>
      <c r="N3167" s="182">
        <f>IFERROR(_xll.qlIndexFixing(ONIndex1M,I3167,TRUE,_xll.ohTrigger(RecalcTrigger,Trigger1M)),NA())</f>
        <v>8.7326781755425742E-3</v>
      </c>
      <c r="O3167" s="44">
        <f>IFERROR(_xll.qlIndexFixing(ONIndex3M,I3167,TRUE,_xll.ohTrigger(RecalcTrigger,Trigger3M)),NA())</f>
        <v>8.9217954979847747E-3</v>
      </c>
      <c r="P3167" s="44">
        <f>IFERROR(_xll.qlIndexFixing(ONIndex6M,I3167,TRUE,_xll.ohTrigger(RecalcTrigger,Trigger6M)),NA())</f>
        <v>9.57949585304263E-3</v>
      </c>
      <c r="Q3167" s="183">
        <f>IFERROR(_xll.qlIndexFixing(ONIndex1Y,I3167,TRUE,_xll.ohTrigger(RecalcTrigger,Trigger1Y)),NA())</f>
        <v>9.2509344879676547E-3</v>
      </c>
    </row>
    <row r="3168" spans="2:17" x14ac:dyDescent="0.2">
      <c r="B3168" s="39" t="s">
        <v>42</v>
      </c>
      <c r="D3168" s="42">
        <f>_xll.qlCalendarAdvance(Calendar,$D3167,B3168,"f",FALSE)</f>
        <v>61815</v>
      </c>
      <c r="E3168" s="177">
        <f>_xll.qlInterestRateIndexValueDate(IndexON,D3168)</f>
        <v>61815</v>
      </c>
      <c r="F3168" s="193">
        <f>IFERROR(_xll.qlIndexFixing(IndexON,D3168,TRUE,_xll.ohTrigger(RecalcTrigger,TriggerON)),NA())</f>
        <v>8.8214055216528919E-3</v>
      </c>
      <c r="H3168" s="42">
        <f>_xll.qlCalendarAdvance(Calendar,$H3167,B3168,"f",FALSE)</f>
        <v>61815</v>
      </c>
      <c r="I3168" s="177">
        <f>_xll.qlInterestRateIndexValueDate(Index1M,$H3168)</f>
        <v>61819</v>
      </c>
      <c r="J3168" s="182">
        <f>IFERROR(_xll.qlIndexFixing(Index1M,$H3168,TRUE,_xll.ohTrigger(RecalcTrigger,Trigger1M)),NA())</f>
        <v>8.7541309655669863E-3</v>
      </c>
      <c r="K3168" s="44">
        <f>IFERROR(_xll.qlIndexFixing(Index3M,H3168,TRUE,_xll.ohTrigger(RecalcTrigger,Trigger3M)),NA())</f>
        <v>8.9751456323802735E-3</v>
      </c>
      <c r="L3168" s="44">
        <f>IFERROR(_xll.qlIndexFixing(Index6M,$H3168,TRUE,_xll.ohTrigger(RecalcTrigger,Trigger6M)),NA())</f>
        <v>9.6613134255083225E-3</v>
      </c>
      <c r="M3168" s="183">
        <f>IFERROR(_xll.qlIndexFixing(Index1Y,$H3168,TRUE,_xll.ohTrigger(RecalcTrigger,Trigger1Y)),NA())</f>
        <v>9.4521180149847537E-3</v>
      </c>
      <c r="N3168" s="182">
        <f>IFERROR(_xll.qlIndexFixing(ONIndex1M,I3168,TRUE,_xll.ohTrigger(RecalcTrigger,Trigger1M)),NA())</f>
        <v>8.739084483186943E-3</v>
      </c>
      <c r="O3168" s="44">
        <f>IFERROR(_xll.qlIndexFixing(ONIndex3M,I3168,TRUE,_xll.ohTrigger(RecalcTrigger,Trigger3M)),NA())</f>
        <v>8.9279065888980824E-3</v>
      </c>
      <c r="P3168" s="44">
        <f>IFERROR(_xll.qlIndexFixing(ONIndex6M,I3168,TRUE,_xll.ohTrigger(RecalcTrigger,Trigger6M)),NA())</f>
        <v>9.5842698141890281E-3</v>
      </c>
      <c r="Q3168" s="183">
        <f>IFERROR(_xll.qlIndexFixing(ONIndex1Y,I3168,TRUE,_xll.ohTrigger(RecalcTrigger,Trigger1Y)),NA())</f>
        <v>9.2570075811160279E-3</v>
      </c>
    </row>
    <row r="3169" spans="2:17" x14ac:dyDescent="0.2">
      <c r="B3169" s="39" t="s">
        <v>42</v>
      </c>
      <c r="D3169" s="42">
        <f>_xll.qlCalendarAdvance(Calendar,$D3168,B3169,"f",FALSE)</f>
        <v>61822</v>
      </c>
      <c r="E3169" s="177">
        <f>_xll.qlInterestRateIndexValueDate(IndexON,D3169)</f>
        <v>61822</v>
      </c>
      <c r="F3169" s="193">
        <f>IFERROR(_xll.qlIndexFixing(IndexON,D3169,TRUE,_xll.ohTrigger(RecalcTrigger,TriggerON)),NA())</f>
        <v>8.8278741524838722E-3</v>
      </c>
      <c r="H3169" s="42">
        <f>_xll.qlCalendarAdvance(Calendar,$H3168,B3169,"f",FALSE)</f>
        <v>61822</v>
      </c>
      <c r="I3169" s="177">
        <f>_xll.qlInterestRateIndexValueDate(Index1M,$H3169)</f>
        <v>61826</v>
      </c>
      <c r="J3169" s="182">
        <f>IFERROR(_xll.qlIndexFixing(Index1M,$H3169,TRUE,_xll.ohTrigger(RecalcTrigger,Trigger1M)),NA())</f>
        <v>8.7599459583049821E-3</v>
      </c>
      <c r="K3169" s="44">
        <f>IFERROR(_xll.qlIndexFixing(Index3M,H3169,TRUE,_xll.ohTrigger(RecalcTrigger,Trigger3M)),NA())</f>
        <v>8.9811825883492451E-3</v>
      </c>
      <c r="L3169" s="44">
        <f>IFERROR(_xll.qlIndexFixing(Index6M,$H3169,TRUE,_xll.ohTrigger(RecalcTrigger,Trigger6M)),NA())</f>
        <v>9.6652529873776181E-3</v>
      </c>
      <c r="M3169" s="183">
        <f>IFERROR(_xll.qlIndexFixing(Index1Y,$H3169,TRUE,_xll.ohTrigger(RecalcTrigger,Trigger1Y)),NA())</f>
        <v>9.4578949297675682E-3</v>
      </c>
      <c r="N3169" s="182">
        <f>IFERROR(_xll.qlIndexFixing(ONIndex1M,I3169,TRUE,_xll.ohTrigger(RecalcTrigger,Trigger1M)),NA())</f>
        <v>8.7454785644514033E-3</v>
      </c>
      <c r="O3169" s="44">
        <f>IFERROR(_xll.qlIndexFixing(ONIndex3M,I3169,TRUE,_xll.ohTrigger(RecalcTrigger,Trigger3M)),NA())</f>
        <v>8.9340055272923991E-3</v>
      </c>
      <c r="P3169" s="44">
        <f>IFERROR(_xll.qlIndexFixing(ONIndex6M,I3169,TRUE,_xll.ohTrigger(RecalcTrigger,Trigger6M)),NA())</f>
        <v>9.5889823648587225E-3</v>
      </c>
      <c r="Q3169" s="183">
        <f>IFERROR(_xll.qlIndexFixing(ONIndex1Y,I3169,TRUE,_xll.ohTrigger(RecalcTrigger,Trigger1Y)),NA())</f>
        <v>9.2630680608341009E-3</v>
      </c>
    </row>
    <row r="3170" spans="2:17" x14ac:dyDescent="0.2">
      <c r="B3170" s="39" t="s">
        <v>42</v>
      </c>
      <c r="D3170" s="42">
        <f>_xll.qlCalendarAdvance(Calendar,$D3169,B3170,"f",FALSE)</f>
        <v>61829</v>
      </c>
      <c r="E3170" s="177">
        <f>_xll.qlInterestRateIndexValueDate(IndexON,D3170)</f>
        <v>61829</v>
      </c>
      <c r="F3170" s="193">
        <f>IFERROR(_xll.qlIndexFixing(IndexON,D3170,TRUE,_xll.ohTrigger(RecalcTrigger,TriggerON)),NA())</f>
        <v>8.8366064683143009E-3</v>
      </c>
      <c r="H3170" s="42">
        <f>_xll.qlCalendarAdvance(Calendar,$H3169,B3170,"f",FALSE)</f>
        <v>61829</v>
      </c>
      <c r="I3170" s="177">
        <f>_xll.qlInterestRateIndexValueDate(Index1M,$H3170)</f>
        <v>61835</v>
      </c>
      <c r="J3170" s="182">
        <f>IFERROR(_xll.qlIndexFixing(Index1M,$H3170,TRUE,_xll.ohTrigger(RecalcTrigger,Trigger1M)),NA())</f>
        <v>8.7681264067969167E-3</v>
      </c>
      <c r="K3170" s="44">
        <f>IFERROR(_xll.qlIndexFixing(Index3M,H3170,TRUE,_xll.ohTrigger(RecalcTrigger,Trigger3M)),NA())</f>
        <v>8.9889261923244285E-3</v>
      </c>
      <c r="L3170" s="44">
        <f>IFERROR(_xll.qlIndexFixing(Index6M,$H3170,TRUE,_xll.ohTrigger(RecalcTrigger,Trigger6M)),NA())</f>
        <v>9.6702254715091713E-3</v>
      </c>
      <c r="M3170" s="183">
        <f>IFERROR(_xll.qlIndexFixing(Index1Y,$H3170,TRUE,_xll.ohTrigger(RecalcTrigger,Trigger1Y)),NA())</f>
        <v>9.4653025169529701E-3</v>
      </c>
      <c r="N3170" s="182">
        <f>IFERROR(_xll.qlIndexFixing(ONIndex1M,I3170,TRUE,_xll.ohTrigger(RecalcTrigger,Trigger1M)),NA())</f>
        <v>8.7548045137708641E-3</v>
      </c>
      <c r="O3170" s="44">
        <f>IFERROR(_xll.qlIndexFixing(ONIndex3M,I3170,TRUE,_xll.ohTrigger(RecalcTrigger,Trigger3M)),NA())</f>
        <v>8.9429192200096708E-3</v>
      </c>
      <c r="P3170" s="44">
        <f>IFERROR(_xll.qlIndexFixing(ONIndex6M,I3170,TRUE,_xll.ohTrigger(RecalcTrigger,Trigger6M)),NA())</f>
        <v>9.59586320643524E-3</v>
      </c>
      <c r="Q3170" s="183">
        <f>IFERROR(_xll.qlIndexFixing(ONIndex1Y,I3170,TRUE,_xll.ohTrigger(RecalcTrigger,Trigger1Y)),NA())</f>
        <v>9.271942654267562E-3</v>
      </c>
    </row>
    <row r="3171" spans="2:17" x14ac:dyDescent="0.2">
      <c r="B3171" s="39" t="s">
        <v>42</v>
      </c>
      <c r="D3171" s="42">
        <f>_xll.qlCalendarAdvance(Calendar,$D3170,B3171,"f",FALSE)</f>
        <v>61836</v>
      </c>
      <c r="E3171" s="177">
        <f>_xll.qlInterestRateIndexValueDate(IndexON,D3171)</f>
        <v>61836</v>
      </c>
      <c r="F3171" s="193">
        <f>IFERROR(_xll.qlIndexFixing(IndexON,D3171,TRUE,_xll.ohTrigger(RecalcTrigger,TriggerON)),NA())</f>
        <v>8.8407745996743614E-3</v>
      </c>
      <c r="H3171" s="42">
        <f>_xll.qlCalendarAdvance(Calendar,$H3170,B3171,"f",FALSE)</f>
        <v>61836</v>
      </c>
      <c r="I3171" s="177">
        <f>_xll.qlInterestRateIndexValueDate(Index1M,$H3171)</f>
        <v>61840</v>
      </c>
      <c r="J3171" s="182">
        <f>IFERROR(_xll.qlIndexFixing(Index1M,$H3171,TRUE,_xll.ohTrigger(RecalcTrigger,Trigger1M)),NA())</f>
        <v>8.7726622815154087E-3</v>
      </c>
      <c r="K3171" s="44">
        <f>IFERROR(_xll.qlIndexFixing(Index3M,H3171,TRUE,_xll.ohTrigger(RecalcTrigger,Trigger3M)),NA())</f>
        <v>8.9932193279138751E-3</v>
      </c>
      <c r="L3171" s="44">
        <f>IFERROR(_xll.qlIndexFixing(Index6M,$H3171,TRUE,_xll.ohTrigger(RecalcTrigger,Trigger6M)),NA())</f>
        <v>9.672942845583999E-3</v>
      </c>
      <c r="M3171" s="183">
        <f>IFERROR(_xll.qlIndexFixing(Index1Y,$H3171,TRUE,_xll.ohTrigger(RecalcTrigger,Trigger1Y)),NA())</f>
        <v>9.4694081597128735E-3</v>
      </c>
      <c r="N3171" s="182">
        <f>IFERROR(_xll.qlIndexFixing(ONIndex1M,I3171,TRUE,_xll.ohTrigger(RecalcTrigger,Trigger1M)),NA())</f>
        <v>8.7582299300148492E-3</v>
      </c>
      <c r="O3171" s="44">
        <f>IFERROR(_xll.qlIndexFixing(ONIndex3M,I3171,TRUE,_xll.ohTrigger(RecalcTrigger,Trigger3M)),NA())</f>
        <v>8.9461668291779262E-3</v>
      </c>
      <c r="P3171" s="44">
        <f>IFERROR(_xll.qlIndexFixing(ONIndex6M,I3171,TRUE,_xll.ohTrigger(RecalcTrigger,Trigger6M)),NA())</f>
        <v>9.5982228431612526E-3</v>
      </c>
      <c r="Q3171" s="183">
        <f>IFERROR(_xll.qlIndexFixing(ONIndex1Y,I3171,TRUE,_xll.ohTrigger(RecalcTrigger,Trigger1Y)),NA())</f>
        <v>9.2751510582367303E-3</v>
      </c>
    </row>
    <row r="3172" spans="2:17" x14ac:dyDescent="0.2">
      <c r="B3172" s="39" t="s">
        <v>42</v>
      </c>
      <c r="D3172" s="42">
        <f>_xll.qlCalendarAdvance(Calendar,$D3171,B3172,"f",FALSE)</f>
        <v>61843</v>
      </c>
      <c r="E3172" s="177">
        <f>_xll.qlInterestRateIndexValueDate(IndexON,D3172)</f>
        <v>61843</v>
      </c>
      <c r="F3172" s="193">
        <f>IFERROR(_xll.qlIndexFixing(IndexON,D3172,TRUE,_xll.ohTrigger(RecalcTrigger,TriggerON)),NA())</f>
        <v>8.8472063568012516E-3</v>
      </c>
      <c r="H3172" s="42">
        <f>_xll.qlCalendarAdvance(Calendar,$H3171,B3172,"f",FALSE)</f>
        <v>61843</v>
      </c>
      <c r="I3172" s="177">
        <f>_xll.qlInterestRateIndexValueDate(Index1M,$H3172)</f>
        <v>61847</v>
      </c>
      <c r="J3172" s="182">
        <f>IFERROR(_xll.qlIndexFixing(Index1M,$H3172,TRUE,_xll.ohTrigger(RecalcTrigger,Trigger1M)),NA())</f>
        <v>8.7790018981017681E-3</v>
      </c>
      <c r="K3172" s="44">
        <f>IFERROR(_xll.qlIndexFixing(Index3M,H3172,TRUE,_xll.ohTrigger(RecalcTrigger,Trigger3M)),NA())</f>
        <v>8.9992190525202374E-3</v>
      </c>
      <c r="L3172" s="44">
        <f>IFERROR(_xll.qlIndexFixing(Index6M,$H3172,TRUE,_xll.ohTrigger(RecalcTrigger,Trigger6M)),NA())</f>
        <v>9.676692943886709E-3</v>
      </c>
      <c r="M3172" s="183">
        <f>IFERROR(_xll.qlIndexFixing(Index1Y,$H3172,TRUE,_xll.ohTrigger(RecalcTrigger,Trigger1Y)),NA())</f>
        <v>9.4751444128493637E-3</v>
      </c>
      <c r="N3172" s="182">
        <f>IFERROR(_xll.qlIndexFixing(ONIndex1M,I3172,TRUE,_xll.ohTrigger(RecalcTrigger,Trigger1M)),NA())</f>
        <v>8.7654943230219828E-3</v>
      </c>
      <c r="O3172" s="44">
        <f>IFERROR(_xll.qlIndexFixing(ONIndex3M,I3172,TRUE,_xll.ohTrigger(RecalcTrigger,Trigger3M)),NA())</f>
        <v>8.9530941764337513E-3</v>
      </c>
      <c r="P3172" s="44">
        <f>IFERROR(_xll.qlIndexFixing(ONIndex6M,I3172,TRUE,_xll.ohTrigger(RecalcTrigger,Trigger6M)),NA())</f>
        <v>9.6033923503036078E-3</v>
      </c>
      <c r="Q3172" s="183">
        <f>IFERROR(_xll.qlIndexFixing(ONIndex1Y,I3172,TRUE,_xll.ohTrigger(RecalcTrigger,Trigger1Y)),NA())</f>
        <v>9.2820328269116459E-3</v>
      </c>
    </row>
    <row r="3173" spans="2:17" x14ac:dyDescent="0.2">
      <c r="B3173" s="39" t="s">
        <v>42</v>
      </c>
      <c r="D3173" s="42">
        <f>_xll.qlCalendarAdvance(Calendar,$D3172,B3173,"f",FALSE)</f>
        <v>61850</v>
      </c>
      <c r="E3173" s="177">
        <f>_xll.qlInterestRateIndexValueDate(IndexON,D3173)</f>
        <v>61850</v>
      </c>
      <c r="F3173" s="193">
        <f>IFERROR(_xll.qlIndexFixing(IndexON,D3173,TRUE,_xll.ohTrigger(RecalcTrigger,TriggerON)),NA())</f>
        <v>8.8536257635674076E-3</v>
      </c>
      <c r="H3173" s="42">
        <f>_xll.qlCalendarAdvance(Calendar,$H3172,B3173,"f",FALSE)</f>
        <v>61850</v>
      </c>
      <c r="I3173" s="177">
        <f>_xll.qlInterestRateIndexValueDate(Index1M,$H3173)</f>
        <v>61854</v>
      </c>
      <c r="J3173" s="182">
        <f>IFERROR(_xll.qlIndexFixing(Index1M,$H3173,TRUE,_xll.ohTrigger(RecalcTrigger,Trigger1M)),NA())</f>
        <v>8.7858871181416415E-3</v>
      </c>
      <c r="K3173" s="44">
        <f>IFERROR(_xll.qlIndexFixing(Index3M,H3173,TRUE,_xll.ohTrigger(RecalcTrigger,Trigger3M)),NA())</f>
        <v>9.0057441005168531E-3</v>
      </c>
      <c r="L3173" s="44">
        <f>IFERROR(_xll.qlIndexFixing(Index6M,$H3173,TRUE,_xll.ohTrigger(RecalcTrigger,Trigger6M)),NA())</f>
        <v>9.6807507429548349E-3</v>
      </c>
      <c r="M3173" s="183">
        <f>IFERROR(_xll.qlIndexFixing(Index1Y,$H3173,TRUE,_xll.ohTrigger(RecalcTrigger,Trigger1Y)),NA())</f>
        <v>9.4808670500772345E-3</v>
      </c>
      <c r="N3173" s="182">
        <f>IFERROR(_xll.qlIndexFixing(ONIndex1M,I3173,TRUE,_xll.ohTrigger(RecalcTrigger,Trigger1M)),NA())</f>
        <v>8.770932035702117E-3</v>
      </c>
      <c r="O3173" s="44">
        <f>IFERROR(_xll.qlIndexFixing(ONIndex3M,I3173,TRUE,_xll.ohTrigger(RecalcTrigger,Trigger3M)),NA())</f>
        <v>8.9582791687092822E-3</v>
      </c>
      <c r="P3173" s="44">
        <f>IFERROR(_xll.qlIndexFixing(ONIndex6M,I3173,TRUE,_xll.ohTrigger(RecalcTrigger,Trigger6M)),NA())</f>
        <v>9.6072165027383249E-3</v>
      </c>
      <c r="Q3173" s="183">
        <f>IFERROR(_xll.qlIndexFixing(ONIndex1Y,I3173,TRUE,_xll.ohTrigger(RecalcTrigger,Trigger1Y)),NA())</f>
        <v>9.2871832361307582E-3</v>
      </c>
    </row>
    <row r="3174" spans="2:17" x14ac:dyDescent="0.2">
      <c r="B3174" s="39" t="s">
        <v>42</v>
      </c>
      <c r="D3174" s="42">
        <f>_xll.qlCalendarAdvance(Calendar,$D3173,B3174,"f",FALSE)</f>
        <v>61857</v>
      </c>
      <c r="E3174" s="177">
        <f>_xll.qlInterestRateIndexValueDate(IndexON,D3174)</f>
        <v>61857</v>
      </c>
      <c r="F3174" s="193">
        <f>IFERROR(_xll.qlIndexFixing(IndexON,D3174,TRUE,_xll.ohTrigger(RecalcTrigger,TriggerON)),NA())</f>
        <v>8.8600327902366161E-3</v>
      </c>
      <c r="H3174" s="42">
        <f>_xll.qlCalendarAdvance(Calendar,$H3173,B3174,"f",FALSE)</f>
        <v>61857</v>
      </c>
      <c r="I3174" s="177">
        <f>_xll.qlInterestRateIndexValueDate(Index1M,$H3174)</f>
        <v>61861</v>
      </c>
      <c r="J3174" s="182">
        <f>IFERROR(_xll.qlIndexFixing(Index1M,$H3174,TRUE,_xll.ohTrigger(RecalcTrigger,Trigger1M)),NA())</f>
        <v>8.7922011629305904E-3</v>
      </c>
      <c r="K3174" s="44">
        <f>IFERROR(_xll.qlIndexFixing(Index3M,H3174,TRUE,_xll.ohTrigger(RecalcTrigger,Trigger3M)),NA())</f>
        <v>9.0117181075702445E-3</v>
      </c>
      <c r="L3174" s="44">
        <f>IFERROR(_xll.qlIndexFixing(Index6M,$H3174,TRUE,_xll.ohTrigger(RecalcTrigger,Trigger6M)),NA())</f>
        <v>9.6843695673775685E-3</v>
      </c>
      <c r="M3174" s="183">
        <f>IFERROR(_xll.qlIndexFixing(Index1Y,$H3174,TRUE,_xll.ohTrigger(RecalcTrigger,Trigger1Y)),NA())</f>
        <v>9.4865760403834831E-3</v>
      </c>
      <c r="N3174" s="182">
        <f>IFERROR(_xll.qlIndexFixing(ONIndex1M,I3174,TRUE,_xll.ohTrigger(RecalcTrigger,Trigger1M)),NA())</f>
        <v>8.7772645422212747E-3</v>
      </c>
      <c r="O3174" s="44">
        <f>IFERROR(_xll.qlIndexFixing(ONIndex3M,I3174,TRUE,_xll.ohTrigger(RecalcTrigger,Trigger3M)),NA())</f>
        <v>8.9643169040609649E-3</v>
      </c>
      <c r="P3174" s="44">
        <f>IFERROR(_xll.qlIndexFixing(ONIndex6M,I3174,TRUE,_xll.ohTrigger(RecalcTrigger,Trigger6M)),NA())</f>
        <v>9.611620530041165E-3</v>
      </c>
      <c r="Q3174" s="183">
        <f>IFERROR(_xll.qlIndexFixing(ONIndex1Y,I3174,TRUE,_xll.ohTrigger(RecalcTrigger,Trigger1Y)),NA())</f>
        <v>9.2931801917028878E-3</v>
      </c>
    </row>
    <row r="3175" spans="2:17" x14ac:dyDescent="0.2">
      <c r="B3175" s="39" t="s">
        <v>42</v>
      </c>
      <c r="D3175" s="42">
        <f>_xll.qlCalendarAdvance(Calendar,$D3174,B3175,"f",FALSE)</f>
        <v>61864</v>
      </c>
      <c r="E3175" s="177">
        <f>_xll.qlInterestRateIndexValueDate(IndexON,D3175)</f>
        <v>61864</v>
      </c>
      <c r="F3175" s="193">
        <f>IFERROR(_xll.qlIndexFixing(IndexON,D3175,TRUE,_xll.ohTrigger(RecalcTrigger,TriggerON)),NA())</f>
        <v>8.8664274073124716E-3</v>
      </c>
      <c r="H3175" s="42">
        <f>_xll.qlCalendarAdvance(Calendar,$H3174,B3175,"f",FALSE)</f>
        <v>61864</v>
      </c>
      <c r="I3175" s="177">
        <f>_xll.qlInterestRateIndexValueDate(Index1M,$H3175)</f>
        <v>61868</v>
      </c>
      <c r="J3175" s="182">
        <f>IFERROR(_xll.qlIndexFixing(Index1M,$H3175,TRUE,_xll.ohTrigger(RecalcTrigger,Trigger1M)),NA())</f>
        <v>8.7985027434292935E-3</v>
      </c>
      <c r="K3175" s="44">
        <f>IFERROR(_xll.qlIndexFixing(Index3M,H3175,TRUE,_xll.ohTrigger(RecalcTrigger,Trigger3M)),NA())</f>
        <v>9.0176795838724181E-3</v>
      </c>
      <c r="L3175" s="44">
        <f>IFERROR(_xll.qlIndexFixing(Index6M,$H3175,TRUE,_xll.ohTrigger(RecalcTrigger,Trigger6M)),NA())</f>
        <v>9.6879248325046474E-3</v>
      </c>
      <c r="M3175" s="183">
        <f>IFERROR(_xll.qlIndexFixing(Index1Y,$H3175,TRUE,_xll.ohTrigger(RecalcTrigger,Trigger1Y)),NA())</f>
        <v>9.4922713527546762E-3</v>
      </c>
      <c r="N3175" s="182">
        <f>IFERROR(_xll.qlIndexFixing(ONIndex1M,I3175,TRUE,_xll.ohTrigger(RecalcTrigger,Trigger1M)),NA())</f>
        <v>8.7835846452222199E-3</v>
      </c>
      <c r="O3175" s="44">
        <f>IFERROR(_xll.qlIndexFixing(ONIndex3M,I3175,TRUE,_xll.ohTrigger(RecalcTrigger,Trigger3M)),NA())</f>
        <v>8.9703423108744573E-3</v>
      </c>
      <c r="P3175" s="44">
        <f>IFERROR(_xll.qlIndexFixing(ONIndex6M,I3175,TRUE,_xll.ohTrigger(RecalcTrigger,Trigger6M)),NA())</f>
        <v>9.6159625580582997E-3</v>
      </c>
      <c r="Q3175" s="183">
        <f>IFERROR(_xll.qlIndexFixing(ONIndex1Y,I3175,TRUE,_xll.ohTrigger(RecalcTrigger,Trigger1Y)),NA())</f>
        <v>9.2991643509510169E-3</v>
      </c>
    </row>
    <row r="3176" spans="2:17" x14ac:dyDescent="0.2">
      <c r="B3176" s="39" t="s">
        <v>42</v>
      </c>
      <c r="D3176" s="42">
        <f>_xll.qlCalendarAdvance(Calendar,$D3175,B3176,"f",FALSE)</f>
        <v>61871</v>
      </c>
      <c r="E3176" s="177">
        <f>_xll.qlInterestRateIndexValueDate(IndexON,D3176)</f>
        <v>61871</v>
      </c>
      <c r="F3176" s="193">
        <f>IFERROR(_xll.qlIndexFixing(IndexON,D3176,TRUE,_xll.ohTrigger(RecalcTrigger,TriggerON)),NA())</f>
        <v>8.8728095848189525E-3</v>
      </c>
      <c r="H3176" s="42">
        <f>_xll.qlCalendarAdvance(Calendar,$H3175,B3176,"f",FALSE)</f>
        <v>61871</v>
      </c>
      <c r="I3176" s="177">
        <f>_xll.qlInterestRateIndexValueDate(Index1M,$H3176)</f>
        <v>61875</v>
      </c>
      <c r="J3176" s="182">
        <f>IFERROR(_xll.qlIndexFixing(Index1M,$H3176,TRUE,_xll.ohTrigger(RecalcTrigger,Trigger1M)),NA())</f>
        <v>8.8047918300407819E-3</v>
      </c>
      <c r="K3176" s="44">
        <f>IFERROR(_xll.qlIndexFixing(Index3M,H3176,TRUE,_xll.ohTrigger(RecalcTrigger,Trigger3M)),NA())</f>
        <v>9.0236284999234903E-3</v>
      </c>
      <c r="L3176" s="44">
        <f>IFERROR(_xll.qlIndexFixing(Index6M,$H3176,TRUE,_xll.ohTrigger(RecalcTrigger,Trigger6M)),NA())</f>
        <v>9.6914164393391775E-3</v>
      </c>
      <c r="M3176" s="183">
        <f>IFERROR(_xll.qlIndexFixing(Index1Y,$H3176,TRUE,_xll.ohTrigger(RecalcTrigger,Trigger1Y)),NA())</f>
        <v>9.4979529561769315E-3</v>
      </c>
      <c r="N3176" s="182">
        <f>IFERROR(_xll.qlIndexFixing(ONIndex1M,I3176,TRUE,_xll.ohTrigger(RecalcTrigger,Trigger1M)),NA())</f>
        <v>8.7898923151286112E-3</v>
      </c>
      <c r="O3176" s="44">
        <f>IFERROR(_xll.qlIndexFixing(ONIndex3M,I3176,TRUE,_xll.ohTrigger(RecalcTrigger,Trigger3M)),NA())</f>
        <v>8.9763553594135459E-3</v>
      </c>
      <c r="P3176" s="44">
        <f>IFERROR(_xll.qlIndexFixing(ONIndex6M,I3176,TRUE,_xll.ohTrigger(RecalcTrigger,Trigger6M)),NA())</f>
        <v>9.6202424887081861E-3</v>
      </c>
      <c r="Q3176" s="183">
        <f>IFERROR(_xll.qlIndexFixing(ONIndex1Y,I3176,TRUE,_xll.ohTrigger(RecalcTrigger,Trigger1Y)),NA())</f>
        <v>9.3051356833395715E-3</v>
      </c>
    </row>
    <row r="3177" spans="2:17" x14ac:dyDescent="0.2">
      <c r="B3177" s="39" t="s">
        <v>42</v>
      </c>
      <c r="D3177" s="42">
        <f>_xll.qlCalendarAdvance(Calendar,$D3176,B3177,"f",FALSE)</f>
        <v>61878</v>
      </c>
      <c r="E3177" s="177">
        <f>_xll.qlInterestRateIndexValueDate(IndexON,D3177)</f>
        <v>61878</v>
      </c>
      <c r="F3177" s="193">
        <f>IFERROR(_xll.qlIndexFixing(IndexON,D3177,TRUE,_xll.ohTrigger(RecalcTrigger,TriggerON)),NA())</f>
        <v>8.8791792935793978E-3</v>
      </c>
      <c r="H3177" s="42">
        <f>_xll.qlCalendarAdvance(Calendar,$H3176,B3177,"f",FALSE)</f>
        <v>61878</v>
      </c>
      <c r="I3177" s="177">
        <f>_xll.qlInterestRateIndexValueDate(Index1M,$H3177)</f>
        <v>61882</v>
      </c>
      <c r="J3177" s="182">
        <f>IFERROR(_xll.qlIndexFixing(Index1M,$H3177,TRUE,_xll.ohTrigger(RecalcTrigger,Trigger1M)),NA())</f>
        <v>8.8105133471945152E-3</v>
      </c>
      <c r="K3177" s="44">
        <f>IFERROR(_xll.qlIndexFixing(Index3M,H3177,TRUE,_xll.ohTrigger(RecalcTrigger,Trigger3M)),NA())</f>
        <v>9.029564826230534E-3</v>
      </c>
      <c r="L3177" s="44">
        <f>IFERROR(_xll.qlIndexFixing(Index6M,$H3177,TRUE,_xll.ohTrigger(RecalcTrigger,Trigger6M)),NA())</f>
        <v>9.6944911671277174E-3</v>
      </c>
      <c r="M3177" s="183">
        <f>IFERROR(_xll.qlIndexFixing(Index1Y,$H3177,TRUE,_xll.ohTrigger(RecalcTrigger,Trigger1Y)),NA())</f>
        <v>9.5036208196368158E-3</v>
      </c>
      <c r="N3177" s="182">
        <f>IFERROR(_xll.qlIndexFixing(ONIndex1M,I3177,TRUE,_xll.ohTrigger(RecalcTrigger,Trigger1M)),NA())</f>
        <v>8.7961875222841712E-3</v>
      </c>
      <c r="O3177" s="44">
        <f>IFERROR(_xll.qlIndexFixing(ONIndex3M,I3177,TRUE,_xll.ohTrigger(RecalcTrigger,Trigger3M)),NA())</f>
        <v>8.9823560206614417E-3</v>
      </c>
      <c r="P3177" s="44">
        <f>IFERROR(_xll.qlIndexFixing(ONIndex6M,I3177,TRUE,_xll.ohTrigger(RecalcTrigger,Trigger6M)),NA())</f>
        <v>9.6244602237494092E-3</v>
      </c>
      <c r="Q3177" s="183">
        <f>IFERROR(_xll.qlIndexFixing(ONIndex1Y,I3177,TRUE,_xll.ohTrigger(RecalcTrigger,Trigger1Y)),NA())</f>
        <v>9.3110941584129137E-3</v>
      </c>
    </row>
    <row r="3178" spans="2:17" x14ac:dyDescent="0.2">
      <c r="B3178" s="39" t="s">
        <v>42</v>
      </c>
      <c r="D3178" s="42">
        <f>_xll.qlCalendarAdvance(Calendar,$D3177,B3178,"f",FALSE)</f>
        <v>61885</v>
      </c>
      <c r="E3178" s="177">
        <f>_xll.qlInterestRateIndexValueDate(IndexON,D3178)</f>
        <v>61885</v>
      </c>
      <c r="F3178" s="193">
        <f>IFERROR(_xll.qlIndexFixing(IndexON,D3178,TRUE,_xll.ohTrigger(RecalcTrigger,TriggerON)),NA())</f>
        <v>8.8855365036977219E-3</v>
      </c>
      <c r="H3178" s="42">
        <f>_xll.qlCalendarAdvance(Calendar,$H3177,B3178,"f",FALSE)</f>
        <v>61885</v>
      </c>
      <c r="I3178" s="177">
        <f>_xll.qlInterestRateIndexValueDate(Index1M,$H3178)</f>
        <v>61889</v>
      </c>
      <c r="J3178" s="182">
        <f>IFERROR(_xll.qlIndexFixing(Index1M,$H3178,TRUE,_xll.ohTrigger(RecalcTrigger,Trigger1M)),NA())</f>
        <v>8.8167781031058823E-3</v>
      </c>
      <c r="K3178" s="44">
        <f>IFERROR(_xll.qlIndexFixing(Index3M,H3178,TRUE,_xll.ohTrigger(RecalcTrigger,Trigger3M)),NA())</f>
        <v>9.0354885332971403E-3</v>
      </c>
      <c r="L3178" s="44">
        <f>IFERROR(_xll.qlIndexFixing(Index6M,$H3178,TRUE,_xll.ohTrigger(RecalcTrigger,Trigger6M)),NA())</f>
        <v>9.6978596651629764E-3</v>
      </c>
      <c r="M3178" s="183">
        <f>IFERROR(_xll.qlIndexFixing(Index1Y,$H3178,TRUE,_xll.ohTrigger(RecalcTrigger,Trigger1Y)),NA())</f>
        <v>9.5092749121200113E-3</v>
      </c>
      <c r="N3178" s="182">
        <f>IFERROR(_xll.qlIndexFixing(ONIndex1M,I3178,TRUE,_xll.ohTrigger(RecalcTrigger,Trigger1M)),NA())</f>
        <v>8.8024702371924946E-3</v>
      </c>
      <c r="O3178" s="44">
        <f>IFERROR(_xll.qlIndexFixing(ONIndex3M,I3178,TRUE,_xll.ohTrigger(RecalcTrigger,Trigger3M)),NA())</f>
        <v>8.9883442651217393E-3</v>
      </c>
      <c r="P3178" s="44">
        <f>IFERROR(_xll.qlIndexFixing(ONIndex6M,I3178,TRUE,_xll.ohTrigger(RecalcTrigger,Trigger6M)),NA())</f>
        <v>9.6286156652602983E-3</v>
      </c>
      <c r="Q3178" s="183">
        <f>IFERROR(_xll.qlIndexFixing(ONIndex1Y,I3178,TRUE,_xll.ohTrigger(RecalcTrigger,Trigger1Y)),NA())</f>
        <v>9.3170397458752774E-3</v>
      </c>
    </row>
    <row r="3179" spans="2:17" x14ac:dyDescent="0.2">
      <c r="B3179" s="39" t="s">
        <v>42</v>
      </c>
      <c r="D3179" s="42">
        <f>_xll.qlCalendarAdvance(Calendar,$D3178,B3179,"f",FALSE)</f>
        <v>61892</v>
      </c>
      <c r="E3179" s="177">
        <f>_xll.qlInterestRateIndexValueDate(IndexON,D3179)</f>
        <v>61892</v>
      </c>
      <c r="F3179" s="193">
        <f>IFERROR(_xll.qlIndexFixing(IndexON,D3179,TRUE,_xll.ohTrigger(RecalcTrigger,TriggerON)),NA())</f>
        <v>8.8918811855975832E-3</v>
      </c>
      <c r="H3179" s="42">
        <f>_xll.qlCalendarAdvance(Calendar,$H3178,B3179,"f",FALSE)</f>
        <v>61892</v>
      </c>
      <c r="I3179" s="177">
        <f>_xll.qlInterestRateIndexValueDate(Index1M,$H3179)</f>
        <v>61896</v>
      </c>
      <c r="J3179" s="182">
        <f>IFERROR(_xll.qlIndexFixing(Index1M,$H3179,TRUE,_xll.ohTrigger(RecalcTrigger,Trigger1M)),NA())</f>
        <v>8.823030278675148E-3</v>
      </c>
      <c r="K3179" s="44">
        <f>IFERROR(_xll.qlIndexFixing(Index3M,H3179,TRUE,_xll.ohTrigger(RecalcTrigger,Trigger3M)),NA())</f>
        <v>9.041399591625171E-3</v>
      </c>
      <c r="L3179" s="44">
        <f>IFERROR(_xll.qlIndexFixing(Index6M,$H3179,TRUE,_xll.ohTrigger(RecalcTrigger,Trigger6M)),NA())</f>
        <v>9.7011642166994309E-3</v>
      </c>
      <c r="M3179" s="183">
        <f>IFERROR(_xll.qlIndexFixing(Index1Y,$H3179,TRUE,_xll.ohTrigger(RecalcTrigger,Trigger1Y)),NA())</f>
        <v>9.5149152026132999E-3</v>
      </c>
      <c r="N3179" s="182">
        <f>IFERROR(_xll.qlIndexFixing(ONIndex1M,I3179,TRUE,_xll.ohTrigger(RecalcTrigger,Trigger1M)),NA())</f>
        <v>8.8087404302772399E-3</v>
      </c>
      <c r="O3179" s="44">
        <f>IFERROR(_xll.qlIndexFixing(ONIndex3M,I3179,TRUE,_xll.ohTrigger(RecalcTrigger,Trigger3M)),NA())</f>
        <v>8.9943200632180975E-3</v>
      </c>
      <c r="P3179" s="44">
        <f>IFERROR(_xll.qlIndexFixing(ONIndex6M,I3179,TRUE,_xll.ohTrigger(RecalcTrigger,Trigger6M)),NA())</f>
        <v>9.6327087147596302E-3</v>
      </c>
      <c r="Q3179" s="183">
        <f>IFERROR(_xll.qlIndexFixing(ONIndex1Y,I3179,TRUE,_xll.ohTrigger(RecalcTrigger,Trigger1Y)),NA())</f>
        <v>9.3229724151111526E-3</v>
      </c>
    </row>
    <row r="3180" spans="2:17" x14ac:dyDescent="0.2">
      <c r="B3180" s="39" t="s">
        <v>42</v>
      </c>
      <c r="D3180" s="42">
        <f>_xll.qlCalendarAdvance(Calendar,$D3179,B3180,"f",FALSE)</f>
        <v>61899</v>
      </c>
      <c r="E3180" s="177">
        <f>_xll.qlInterestRateIndexValueDate(IndexON,D3180)</f>
        <v>61899</v>
      </c>
      <c r="F3180" s="193">
        <f>IFERROR(_xll.qlIndexFixing(IndexON,D3180,TRUE,_xll.ohTrigger(RecalcTrigger,TriggerON)),NA())</f>
        <v>8.8982133097026406E-3</v>
      </c>
      <c r="H3180" s="42">
        <f>_xll.qlCalendarAdvance(Calendar,$H3179,B3180,"f",FALSE)</f>
        <v>61899</v>
      </c>
      <c r="I3180" s="177">
        <f>_xll.qlInterestRateIndexValueDate(Index1M,$H3180)</f>
        <v>61903</v>
      </c>
      <c r="J3180" s="182">
        <f>IFERROR(_xll.qlIndexFixing(Index1M,$H3180,TRUE,_xll.ohTrigger(RecalcTrigger,Trigger1M)),NA())</f>
        <v>8.8292698443073192E-3</v>
      </c>
      <c r="K3180" s="44">
        <f>IFERROR(_xll.qlIndexFixing(Index3M,H3180,TRUE,_xll.ohTrigger(RecalcTrigger,Trigger3M)),NA())</f>
        <v>9.0472979717208229E-3</v>
      </c>
      <c r="L3180" s="44">
        <f>IFERROR(_xll.qlIndexFixing(Index6M,$H3180,TRUE,_xll.ohTrigger(RecalcTrigger,Trigger6M)),NA())</f>
        <v>9.7044047227648807E-3</v>
      </c>
      <c r="M3180" s="183">
        <f>IFERROR(_xll.qlIndexFixing(Index1Y,$H3180,TRUE,_xll.ohTrigger(RecalcTrigger,Trigger1Y)),NA())</f>
        <v>9.5205416601017098E-3</v>
      </c>
      <c r="N3180" s="182">
        <f>IFERROR(_xll.qlIndexFixing(ONIndex1M,I3180,TRUE,_xll.ohTrigger(RecalcTrigger,Trigger1M)),NA())</f>
        <v>8.8149980720420018E-3</v>
      </c>
      <c r="O3180" s="44">
        <f>IFERROR(_xll.qlIndexFixing(ONIndex3M,I3180,TRUE,_xll.ohTrigger(RecalcTrigger,Trigger3M)),NA())</f>
        <v>9.0002833858537912E-3</v>
      </c>
      <c r="P3180" s="44">
        <f>IFERROR(_xll.qlIndexFixing(ONIndex6M,I3180,TRUE,_xll.ohTrigger(RecalcTrigger,Trigger6M)),NA())</f>
        <v>9.636739274165862E-3</v>
      </c>
      <c r="Q3180" s="183">
        <f>IFERROR(_xll.qlIndexFixing(ONIndex1Y,I3180,TRUE,_xll.ohTrigger(RecalcTrigger,Trigger1Y)),NA())</f>
        <v>9.3288921355050292E-3</v>
      </c>
    </row>
    <row r="3181" spans="2:17" x14ac:dyDescent="0.2">
      <c r="B3181" s="39" t="s">
        <v>42</v>
      </c>
      <c r="D3181" s="42">
        <f>_xll.qlCalendarAdvance(Calendar,$D3180,B3181,"f",FALSE)</f>
        <v>61906</v>
      </c>
      <c r="E3181" s="177">
        <f>_xll.qlInterestRateIndexValueDate(IndexON,D3181)</f>
        <v>61906</v>
      </c>
      <c r="F3181" s="193">
        <f>IFERROR(_xll.qlIndexFixing(IndexON,D3181,TRUE,_xll.ohTrigger(RecalcTrigger,TriggerON)),NA())</f>
        <v>8.9045328463566165E-3</v>
      </c>
      <c r="H3181" s="42">
        <f>_xll.qlCalendarAdvance(Calendar,$H3180,B3181,"f",FALSE)</f>
        <v>61906</v>
      </c>
      <c r="I3181" s="177">
        <f>_xll.qlInterestRateIndexValueDate(Index1M,$H3181)</f>
        <v>61910</v>
      </c>
      <c r="J3181" s="182">
        <f>IFERROR(_xll.qlIndexFixing(Index1M,$H3181,TRUE,_xll.ohTrigger(RecalcTrigger,Trigger1M)),NA())</f>
        <v>8.8360488191513258E-3</v>
      </c>
      <c r="K3181" s="44">
        <f>IFERROR(_xll.qlIndexFixing(Index3M,H3181,TRUE,_xll.ohTrigger(RecalcTrigger,Trigger3M)),NA())</f>
        <v>9.0531836440859558E-3</v>
      </c>
      <c r="L3181" s="44">
        <f>IFERROR(_xll.qlIndexFixing(Index6M,$H3181,TRUE,_xll.ohTrigger(RecalcTrigger,Trigger6M)),NA())</f>
        <v>9.7082507565141446E-3</v>
      </c>
      <c r="M3181" s="183">
        <f>IFERROR(_xll.qlIndexFixing(Index1Y,$H3181,TRUE,_xll.ohTrigger(RecalcTrigger,Trigger1Y)),NA())</f>
        <v>9.5261542535713655E-3</v>
      </c>
      <c r="N3181" s="182">
        <f>IFERROR(_xll.qlIndexFixing(ONIndex1M,I3181,TRUE,_xll.ohTrigger(RecalcTrigger,Trigger1M)),NA())</f>
        <v>8.821243132830503E-3</v>
      </c>
      <c r="O3181" s="44">
        <f>IFERROR(_xll.qlIndexFixing(ONIndex3M,I3181,TRUE,_xll.ohTrigger(RecalcTrigger,Trigger3M)),NA())</f>
        <v>9.0062342034524789E-3</v>
      </c>
      <c r="P3181" s="44">
        <f>IFERROR(_xll.qlIndexFixing(ONIndex6M,I3181,TRUE,_xll.ohTrigger(RecalcTrigger,Trigger6M)),NA())</f>
        <v>9.6407072453175147E-3</v>
      </c>
      <c r="Q3181" s="183">
        <f>IFERROR(_xll.qlIndexFixing(ONIndex1Y,I3181,TRUE,_xll.ohTrigger(RecalcTrigger,Trigger1Y)),NA())</f>
        <v>9.3347988766012691E-3</v>
      </c>
    </row>
    <row r="3182" spans="2:17" x14ac:dyDescent="0.2">
      <c r="B3182" s="39" t="s">
        <v>42</v>
      </c>
      <c r="D3182" s="42">
        <f>_xll.qlCalendarAdvance(Calendar,$D3181,B3182,"f",FALSE)</f>
        <v>61913</v>
      </c>
      <c r="E3182" s="177">
        <f>_xll.qlInterestRateIndexValueDate(IndexON,D3182)</f>
        <v>61913</v>
      </c>
      <c r="F3182" s="193">
        <f>IFERROR(_xll.qlIndexFixing(IndexON,D3182,TRUE,_xll.ohTrigger(RecalcTrigger,TriggerON)),NA())</f>
        <v>8.9108397657433613E-3</v>
      </c>
      <c r="H3182" s="42">
        <f>_xll.qlCalendarAdvance(Calendar,$H3181,B3182,"f",FALSE)</f>
        <v>61913</v>
      </c>
      <c r="I3182" s="177">
        <f>_xll.qlInterestRateIndexValueDate(Index1M,$H3182)</f>
        <v>61917</v>
      </c>
      <c r="J3182" s="182">
        <f>IFERROR(_xll.qlIndexFixing(Index1M,$H3182,TRUE,_xll.ohTrigger(RecalcTrigger,Trigger1M)),NA())</f>
        <v>8.8422623210346607E-3</v>
      </c>
      <c r="K3182" s="44">
        <f>IFERROR(_xll.qlIndexFixing(Index3M,H3182,TRUE,_xll.ohTrigger(RecalcTrigger,Trigger3M)),NA())</f>
        <v>9.0590565792241628E-3</v>
      </c>
      <c r="L3182" s="44">
        <f>IFERROR(_xll.qlIndexFixing(Index6M,$H3182,TRUE,_xll.ohTrigger(RecalcTrigger,Trigger6M)),NA())</f>
        <v>9.7110237129608475E-3</v>
      </c>
      <c r="M3182" s="183">
        <f>IFERROR(_xll.qlIndexFixing(Index1Y,$H3182,TRUE,_xll.ohTrigger(RecalcTrigger,Trigger1Y)),NA())</f>
        <v>9.5317529520077323E-3</v>
      </c>
      <c r="N3182" s="182">
        <f>IFERROR(_xll.qlIndexFixing(ONIndex1M,I3182,TRUE,_xll.ohTrigger(RecalcTrigger,Trigger1M)),NA())</f>
        <v>8.8274755832262741E-3</v>
      </c>
      <c r="O3182" s="44">
        <f>IFERROR(_xll.qlIndexFixing(ONIndex3M,I3182,TRUE,_xll.ohTrigger(RecalcTrigger,Trigger3M)),NA())</f>
        <v>9.0121724869174358E-3</v>
      </c>
      <c r="P3182" s="44">
        <f>IFERROR(_xll.qlIndexFixing(ONIndex6M,I3182,TRUE,_xll.ohTrigger(RecalcTrigger,Trigger6M)),NA())</f>
        <v>9.6446125300531094E-3</v>
      </c>
      <c r="Q3182" s="183">
        <f>IFERROR(_xll.qlIndexFixing(ONIndex1Y,I3182,TRUE,_xll.ohTrigger(RecalcTrigger,Trigger1Y)),NA())</f>
        <v>9.3406926081041064E-3</v>
      </c>
    </row>
    <row r="3183" spans="2:17" x14ac:dyDescent="0.2">
      <c r="B3183" s="39" t="s">
        <v>42</v>
      </c>
      <c r="D3183" s="42">
        <f>_xll.qlCalendarAdvance(Calendar,$D3182,B3183,"f",FALSE)</f>
        <v>61920</v>
      </c>
      <c r="E3183" s="177">
        <f>_xll.qlInterestRateIndexValueDate(IndexON,D3183)</f>
        <v>61920</v>
      </c>
      <c r="F3183" s="193">
        <f>IFERROR(_xll.qlIndexFixing(IndexON,D3183,TRUE,_xll.ohTrigger(RecalcTrigger,TriggerON)),NA())</f>
        <v>8.917134038446406E-3</v>
      </c>
      <c r="H3183" s="42">
        <f>_xll.qlCalendarAdvance(Calendar,$H3182,B3183,"f",FALSE)</f>
        <v>61920</v>
      </c>
      <c r="I3183" s="177">
        <f>_xll.qlInterestRateIndexValueDate(Index1M,$H3183)</f>
        <v>61924</v>
      </c>
      <c r="J3183" s="182">
        <f>IFERROR(_xll.qlIndexFixing(Index1M,$H3183,TRUE,_xll.ohTrigger(RecalcTrigger,Trigger1M)),NA())</f>
        <v>8.8484631218855112E-3</v>
      </c>
      <c r="K3183" s="44">
        <f>IFERROR(_xll.qlIndexFixing(Index3M,H3183,TRUE,_xll.ohTrigger(RecalcTrigger,Trigger3M)),NA())</f>
        <v>9.0649167476399076E-3</v>
      </c>
      <c r="L3183" s="44">
        <f>IFERROR(_xll.qlIndexFixing(Index6M,$H3183,TRUE,_xll.ohTrigger(RecalcTrigger,Trigger6M)),NA())</f>
        <v>9.7140669402488427E-3</v>
      </c>
      <c r="M3183" s="183">
        <f>IFERROR(_xll.qlIndexFixing(Index1Y,$H3183,TRUE,_xll.ohTrigger(RecalcTrigger,Trigger1Y)),NA())</f>
        <v>9.5373377243967144E-3</v>
      </c>
      <c r="N3183" s="182">
        <f>IFERROR(_xll.qlIndexFixing(ONIndex1M,I3183,TRUE,_xll.ohTrigger(RecalcTrigger,Trigger1M)),NA())</f>
        <v>8.8336953936529738E-3</v>
      </c>
      <c r="O3183" s="44">
        <f>IFERROR(_xll.qlIndexFixing(ONIndex3M,I3183,TRUE,_xll.ohTrigger(RecalcTrigger,Trigger3M)),NA())</f>
        <v>9.0180982064325121E-3</v>
      </c>
      <c r="P3183" s="44">
        <f>IFERROR(_xll.qlIndexFixing(ONIndex6M,I3183,TRUE,_xll.ohTrigger(RecalcTrigger,Trigger6M)),NA())</f>
        <v>9.6484550302111671E-3</v>
      </c>
      <c r="Q3183" s="183">
        <f>IFERROR(_xll.qlIndexFixing(ONIndex1Y,I3183,TRUE,_xll.ohTrigger(RecalcTrigger,Trigger1Y)),NA())</f>
        <v>9.3465732993980311E-3</v>
      </c>
    </row>
    <row r="3184" spans="2:17" x14ac:dyDescent="0.2">
      <c r="B3184" s="39" t="s">
        <v>42</v>
      </c>
      <c r="D3184" s="42">
        <f>_xll.qlCalendarAdvance(Calendar,$D3183,B3184,"f",FALSE)</f>
        <v>61927</v>
      </c>
      <c r="E3184" s="177">
        <f>_xll.qlInterestRateIndexValueDate(IndexON,D3184)</f>
        <v>61927</v>
      </c>
      <c r="F3184" s="193">
        <f>IFERROR(_xll.qlIndexFixing(IndexON,D3184,TRUE,_xll.ohTrigger(RecalcTrigger,TriggerON)),NA())</f>
        <v>8.9234156348094729E-3</v>
      </c>
      <c r="H3184" s="42">
        <f>_xll.qlCalendarAdvance(Calendar,$H3183,B3184,"f",FALSE)</f>
        <v>61927</v>
      </c>
      <c r="I3184" s="177">
        <f>_xll.qlInterestRateIndexValueDate(Index1M,$H3184)</f>
        <v>61931</v>
      </c>
      <c r="J3184" s="182">
        <f>IFERROR(_xll.qlIndexFixing(Index1M,$H3184,TRUE,_xll.ohTrigger(RecalcTrigger,Trigger1M)),NA())</f>
        <v>8.8546511921172213E-3</v>
      </c>
      <c r="K3184" s="44">
        <f>IFERROR(_xll.qlIndexFixing(Index3M,H3184,TRUE,_xll.ohTrigger(RecalcTrigger,Trigger3M)),NA())</f>
        <v>9.0707641198376539E-3</v>
      </c>
      <c r="L3184" s="44">
        <f>IFERROR(_xll.qlIndexFixing(Index6M,$H3184,TRUE,_xll.ohTrigger(RecalcTrigger,Trigger6M)),NA())</f>
        <v>9.7170457174559129E-3</v>
      </c>
      <c r="M3184" s="183">
        <f>IFERROR(_xll.qlIndexFixing(Index1Y,$H3184,TRUE,_xll.ohTrigger(RecalcTrigger,Trigger1Y)),NA())</f>
        <v>9.5429085397233417E-3</v>
      </c>
      <c r="N3184" s="182">
        <f>IFERROR(_xll.qlIndexFixing(ONIndex1M,I3184,TRUE,_xll.ohTrigger(RecalcTrigger,Trigger1M)),NA())</f>
        <v>8.8399025345342608E-3</v>
      </c>
      <c r="O3184" s="44">
        <f>IFERROR(_xll.qlIndexFixing(ONIndex3M,I3184,TRUE,_xll.ohTrigger(RecalcTrigger,Trigger3M)),NA())</f>
        <v>9.0240113331407912E-3</v>
      </c>
      <c r="P3184" s="44">
        <f>IFERROR(_xll.qlIndexFixing(ONIndex6M,I3184,TRUE,_xll.ohTrigger(RecalcTrigger,Trigger6M)),NA())</f>
        <v>9.652234647630209E-3</v>
      </c>
      <c r="Q3184" s="183">
        <f>IFERROR(_xll.qlIndexFixing(ONIndex1Y,I3184,TRUE,_xll.ohTrigger(RecalcTrigger,Trigger1Y)),NA())</f>
        <v>9.352440919947469E-3</v>
      </c>
    </row>
    <row r="3185" spans="2:17" x14ac:dyDescent="0.2">
      <c r="B3185" s="39" t="s">
        <v>42</v>
      </c>
      <c r="D3185" s="42">
        <f>_xll.qlCalendarAdvance(Calendar,$D3184,B3185,"f",FALSE)</f>
        <v>61934</v>
      </c>
      <c r="E3185" s="177">
        <f>_xll.qlInterestRateIndexValueDate(IndexON,D3185)</f>
        <v>61934</v>
      </c>
      <c r="F3185" s="193">
        <f>IFERROR(_xll.qlIndexFixing(IndexON,D3185,TRUE,_xll.ohTrigger(RecalcTrigger,TriggerON)),NA())</f>
        <v>8.9296845252562207E-3</v>
      </c>
      <c r="H3185" s="42">
        <f>_xll.qlCalendarAdvance(Calendar,$H3184,B3185,"f",FALSE)</f>
        <v>61934</v>
      </c>
      <c r="I3185" s="177">
        <f>_xll.qlInterestRateIndexValueDate(Index1M,$H3185)</f>
        <v>61938</v>
      </c>
      <c r="J3185" s="182">
        <f>IFERROR(_xll.qlIndexFixing(Index1M,$H3185,TRUE,_xll.ohTrigger(RecalcTrigger,Trigger1M)),NA())</f>
        <v>8.860826502137981E-3</v>
      </c>
      <c r="K3185" s="44">
        <f>IFERROR(_xll.qlIndexFixing(Index3M,H3185,TRUE,_xll.ohTrigger(RecalcTrigger,Trigger3M)),NA())</f>
        <v>9.0765986663209983E-3</v>
      </c>
      <c r="L3185" s="44">
        <f>IFERROR(_xll.qlIndexFixing(Index6M,$H3185,TRUE,_xll.ohTrigger(RecalcTrigger,Trigger6M)),NA())</f>
        <v>9.7199599456342534E-3</v>
      </c>
      <c r="M3185" s="183">
        <f>IFERROR(_xll.qlIndexFixing(Index1Y,$H3185,TRUE,_xll.ohTrigger(RecalcTrigger,Trigger1Y)),NA())</f>
        <v>9.5484653669728626E-3</v>
      </c>
      <c r="N3185" s="182">
        <f>IFERROR(_xll.qlIndexFixing(ONIndex1M,I3185,TRUE,_xll.ohTrigger(RecalcTrigger,Trigger1M)),NA())</f>
        <v>8.8460969762138575E-3</v>
      </c>
      <c r="O3185" s="44">
        <f>IFERROR(_xll.qlIndexFixing(ONIndex3M,I3185,TRUE,_xll.ohTrigger(RecalcTrigger,Trigger3M)),NA())</f>
        <v>9.0299118373060594E-3</v>
      </c>
      <c r="P3185" s="44">
        <f>IFERROR(_xll.qlIndexFixing(ONIndex6M,I3185,TRUE,_xll.ohTrigger(RecalcTrigger,Trigger6M)),NA())</f>
        <v>9.655951284148756E-3</v>
      </c>
      <c r="Q3185" s="183">
        <f>IFERROR(_xll.qlIndexFixing(ONIndex1Y,I3185,TRUE,_xll.ohTrigger(RecalcTrigger,Trigger1Y)),NA())</f>
        <v>9.3582954393767182E-3</v>
      </c>
    </row>
    <row r="3186" spans="2:17" x14ac:dyDescent="0.2">
      <c r="B3186" s="39" t="s">
        <v>42</v>
      </c>
      <c r="D3186" s="42">
        <f>_xll.qlCalendarAdvance(Calendar,$D3185,B3186,"f",FALSE)</f>
        <v>61941</v>
      </c>
      <c r="E3186" s="177">
        <f>_xll.qlInterestRateIndexValueDate(IndexON,D3186)</f>
        <v>61941</v>
      </c>
      <c r="F3186" s="193">
        <f>IFERROR(_xll.qlIndexFixing(IndexON,D3186,TRUE,_xll.ohTrigger(RecalcTrigger,TriggerON)),NA())</f>
        <v>8.9359406798905638E-3</v>
      </c>
      <c r="H3186" s="42">
        <f>_xll.qlCalendarAdvance(Calendar,$H3185,B3186,"f",FALSE)</f>
        <v>61941</v>
      </c>
      <c r="I3186" s="177">
        <f>_xll.qlInterestRateIndexValueDate(Index1M,$H3186)</f>
        <v>61945</v>
      </c>
      <c r="J3186" s="182">
        <f>IFERROR(_xll.qlIndexFixing(Index1M,$H3186,TRUE,_xll.ohTrigger(RecalcTrigger,Trigger1M)),NA())</f>
        <v>8.8669890223533956E-3</v>
      </c>
      <c r="K3186" s="44">
        <f>IFERROR(_xll.qlIndexFixing(Index3M,H3186,TRUE,_xll.ohTrigger(RecalcTrigger,Trigger3M)),NA())</f>
        <v>9.0824203575926628E-3</v>
      </c>
      <c r="L3186" s="44">
        <f>IFERROR(_xll.qlIndexFixing(Index6M,$H3186,TRUE,_xll.ohTrigger(RecalcTrigger,Trigger6M)),NA())</f>
        <v>9.7228095258417024E-3</v>
      </c>
      <c r="M3186" s="183">
        <f>IFERROR(_xll.qlIndexFixing(Index1Y,$H3186,TRUE,_xll.ohTrigger(RecalcTrigger,Trigger1Y)),NA())</f>
        <v>9.5540081751305222E-3</v>
      </c>
      <c r="N3186" s="182">
        <f>IFERROR(_xll.qlIndexFixing(ONIndex1M,I3186,TRUE,_xll.ohTrigger(RecalcTrigger,Trigger1M)),NA())</f>
        <v>8.8522786893552308E-3</v>
      </c>
      <c r="O3186" s="44">
        <f>IFERROR(_xll.qlIndexFixing(ONIndex3M,I3186,TRUE,_xll.ohTrigger(RecalcTrigger,Trigger3M)),NA())</f>
        <v>9.0357996896717196E-3</v>
      </c>
      <c r="P3186" s="44">
        <f>IFERROR(_xll.qlIndexFixing(ONIndex6M,I3186,TRUE,_xll.ohTrigger(RecalcTrigger,Trigger6M)),NA())</f>
        <v>9.6596048414454572E-3</v>
      </c>
      <c r="Q3186" s="183">
        <f>IFERROR(_xll.qlIndexFixing(ONIndex1Y,I3186,TRUE,_xll.ohTrigger(RecalcTrigger,Trigger1Y)),NA())</f>
        <v>9.3641368272301406E-3</v>
      </c>
    </row>
    <row r="3187" spans="2:17" x14ac:dyDescent="0.2">
      <c r="B3187" s="39" t="s">
        <v>42</v>
      </c>
      <c r="D3187" s="42">
        <f>_xll.qlCalendarAdvance(Calendar,$D3186,B3187,"f",FALSE)</f>
        <v>61948</v>
      </c>
      <c r="E3187" s="177">
        <f>_xll.qlInterestRateIndexValueDate(IndexON,D3187)</f>
        <v>61948</v>
      </c>
      <c r="F3187" s="193">
        <f>IFERROR(_xll.qlIndexFixing(IndexON,D3187,TRUE,_xll.ohTrigger(RecalcTrigger,TriggerON)),NA())</f>
        <v>8.9421840694559052E-3</v>
      </c>
      <c r="H3187" s="42">
        <f>_xll.qlCalendarAdvance(Calendar,$H3186,B3187,"f",FALSE)</f>
        <v>61948</v>
      </c>
      <c r="I3187" s="177">
        <f>_xll.qlInterestRateIndexValueDate(Index1M,$H3187)</f>
        <v>61952</v>
      </c>
      <c r="J3187" s="182">
        <f>IFERROR(_xll.qlIndexFixing(Index1M,$H3187,TRUE,_xll.ohTrigger(RecalcTrigger,Trigger1M)),NA())</f>
        <v>8.8731387231690759E-3</v>
      </c>
      <c r="K3187" s="44">
        <f>IFERROR(_xll.qlIndexFixing(Index3M,H3187,TRUE,_xll.ohTrigger(RecalcTrigger,Trigger3M)),NA())</f>
        <v>9.0882291641536384E-3</v>
      </c>
      <c r="L3187" s="44">
        <f>IFERROR(_xll.qlIndexFixing(Index6M,$H3187,TRUE,_xll.ohTrigger(RecalcTrigger,Trigger6M)),NA())</f>
        <v>9.7255943591421871E-3</v>
      </c>
      <c r="M3187" s="183">
        <f>IFERROR(_xll.qlIndexFixing(Index1Y,$H3187,TRUE,_xll.ohTrigger(RecalcTrigger,Trigger1Y)),NA())</f>
        <v>9.5595369331822281E-3</v>
      </c>
      <c r="N3187" s="182">
        <f>IFERROR(_xll.qlIndexFixing(ONIndex1M,I3187,TRUE,_xll.ohTrigger(RecalcTrigger,Trigger1M)),NA())</f>
        <v>8.8584476443021032E-3</v>
      </c>
      <c r="O3187" s="44">
        <f>IFERROR(_xll.qlIndexFixing(ONIndex3M,I3187,TRUE,_xll.ohTrigger(RecalcTrigger,Trigger3M)),NA())</f>
        <v>9.0416748609811748E-3</v>
      </c>
      <c r="P3187" s="44">
        <f>IFERROR(_xll.qlIndexFixing(ONIndex6M,I3187,TRUE,_xll.ohTrigger(RecalcTrigger,Trigger6M)),NA())</f>
        <v>9.6631952215986416E-3</v>
      </c>
      <c r="Q3187" s="183">
        <f>IFERROR(_xll.qlIndexFixing(ONIndex1Y,I3187,TRUE,_xll.ohTrigger(RecalcTrigger,Trigger1Y)),NA())</f>
        <v>9.3699650529721623E-3</v>
      </c>
    </row>
    <row r="3188" spans="2:17" x14ac:dyDescent="0.2">
      <c r="B3188" s="39" t="s">
        <v>42</v>
      </c>
      <c r="D3188" s="42">
        <f>_xll.qlCalendarAdvance(Calendar,$D3187,B3188,"f",FALSE)</f>
        <v>61955</v>
      </c>
      <c r="E3188" s="177">
        <f>_xll.qlInterestRateIndexValueDate(IndexON,D3188)</f>
        <v>61955</v>
      </c>
      <c r="F3188" s="193">
        <f>IFERROR(_xll.qlIndexFixing(IndexON,D3188,TRUE,_xll.ohTrigger(RecalcTrigger,TriggerON)),NA())</f>
        <v>8.9484146641360951E-3</v>
      </c>
      <c r="H3188" s="42">
        <f>_xll.qlCalendarAdvance(Calendar,$H3187,B3188,"f",FALSE)</f>
        <v>61955</v>
      </c>
      <c r="I3188" s="177">
        <f>_xll.qlInterestRateIndexValueDate(Index1M,$H3188)</f>
        <v>61959</v>
      </c>
      <c r="J3188" s="182">
        <f>IFERROR(_xll.qlIndexFixing(Index1M,$H3188,TRUE,_xll.ohTrigger(RecalcTrigger,Trigger1M)),NA())</f>
        <v>8.8792755749957861E-3</v>
      </c>
      <c r="K3188" s="44">
        <f>IFERROR(_xll.qlIndexFixing(Index3M,H3188,TRUE,_xll.ohTrigger(RecalcTrigger,Trigger3M)),NA())</f>
        <v>9.0940250565127324E-3</v>
      </c>
      <c r="L3188" s="44">
        <f>IFERROR(_xll.qlIndexFixing(Index6M,$H3188,TRUE,_xll.ohTrigger(RecalcTrigger,Trigger6M)),NA())</f>
        <v>9.7283143466039713E-3</v>
      </c>
      <c r="M3188" s="183">
        <f>IFERROR(_xll.qlIndexFixing(Index1Y,$H3188,TRUE,_xll.ohTrigger(RecalcTrigger,Trigger1Y)),NA())</f>
        <v>9.5650516101119104E-3</v>
      </c>
      <c r="N3188" s="182">
        <f>IFERROR(_xll.qlIndexFixing(ONIndex1M,I3188,TRUE,_xll.ohTrigger(RecalcTrigger,Trigger1M)),NA())</f>
        <v>8.8646038113182613E-3</v>
      </c>
      <c r="O3188" s="44">
        <f>IFERROR(_xll.qlIndexFixing(ONIndex3M,I3188,TRUE,_xll.ohTrigger(RecalcTrigger,Trigger3M)),NA())</f>
        <v>9.0475373214982113E-3</v>
      </c>
      <c r="P3188" s="44">
        <f>IFERROR(_xll.qlIndexFixing(ONIndex6M,I3188,TRUE,_xll.ohTrigger(RecalcTrigger,Trigger6M)),NA())</f>
        <v>9.6667223262070223E-3</v>
      </c>
      <c r="Q3188" s="183">
        <f>IFERROR(_xll.qlIndexFixing(ONIndex1Y,I3188,TRUE,_xll.ohTrigger(RecalcTrigger,Trigger1Y)),NA())</f>
        <v>9.375780085907337E-3</v>
      </c>
    </row>
    <row r="3189" spans="2:17" x14ac:dyDescent="0.2">
      <c r="B3189" s="39" t="s">
        <v>42</v>
      </c>
      <c r="D3189" s="42">
        <f>_xll.qlCalendarAdvance(Calendar,$D3188,B3189,"f",FALSE)</f>
        <v>61962</v>
      </c>
      <c r="E3189" s="177">
        <f>_xll.qlInterestRateIndexValueDate(IndexON,D3189)</f>
        <v>61962</v>
      </c>
      <c r="F3189" s="193">
        <f>IFERROR(_xll.qlIndexFixing(IndexON,D3189,TRUE,_xll.ohTrigger(RecalcTrigger,TriggerON)),NA())</f>
        <v>8.9546324342748562E-3</v>
      </c>
      <c r="H3189" s="42">
        <f>_xll.qlCalendarAdvance(Calendar,$H3188,B3189,"f",FALSE)</f>
        <v>61962</v>
      </c>
      <c r="I3189" s="177">
        <f>_xll.qlInterestRateIndexValueDate(Index1M,$H3189)</f>
        <v>61966</v>
      </c>
      <c r="J3189" s="182">
        <f>IFERROR(_xll.qlIndexFixing(Index1M,$H3189,TRUE,_xll.ohTrigger(RecalcTrigger,Trigger1M)),NA())</f>
        <v>8.8853995482365573E-3</v>
      </c>
      <c r="K3189" s="44">
        <f>IFERROR(_xll.qlIndexFixing(Index3M,H3189,TRUE,_xll.ohTrigger(RecalcTrigger,Trigger3M)),NA())</f>
        <v>9.0998080051691958E-3</v>
      </c>
      <c r="L3189" s="44">
        <f>IFERROR(_xll.qlIndexFixing(Index6M,$H3189,TRUE,_xll.ohTrigger(RecalcTrigger,Trigger6M)),NA())</f>
        <v>9.7309693893035797E-3</v>
      </c>
      <c r="M3189" s="183">
        <f>IFERROR(_xll.qlIndexFixing(Index1Y,$H3189,TRUE,_xll.ohTrigger(RecalcTrigger,Trigger1Y)),NA())</f>
        <v>9.5705521749052582E-3</v>
      </c>
      <c r="N3189" s="182">
        <f>IFERROR(_xll.qlIndexFixing(ONIndex1M,I3189,TRUE,_xll.ohTrigger(RecalcTrigger,Trigger1M)),NA())</f>
        <v>8.8707471610671718E-3</v>
      </c>
      <c r="O3189" s="44">
        <f>IFERROR(_xll.qlIndexFixing(ONIndex3M,I3189,TRUE,_xll.ohTrigger(RecalcTrigger,Trigger3M)),NA())</f>
        <v>9.0533870422859763E-3</v>
      </c>
      <c r="P3189" s="44">
        <f>IFERROR(_xll.qlIndexFixing(ONIndex6M,I3189,TRUE,_xll.ohTrigger(RecalcTrigger,Trigger6M)),NA())</f>
        <v>9.6701860570291842E-3</v>
      </c>
      <c r="Q3189" s="183">
        <f>IFERROR(_xll.qlIndexFixing(ONIndex1Y,I3189,TRUE,_xll.ohTrigger(RecalcTrigger,Trigger1Y)),NA())</f>
        <v>9.3815818958198349E-3</v>
      </c>
    </row>
    <row r="3190" spans="2:17" x14ac:dyDescent="0.2">
      <c r="B3190" s="39" t="s">
        <v>42</v>
      </c>
      <c r="D3190" s="42">
        <f>_xll.qlCalendarAdvance(Calendar,$D3189,B3190,"f",FALSE)</f>
        <v>61969</v>
      </c>
      <c r="E3190" s="177">
        <f>_xll.qlInterestRateIndexValueDate(IndexON,D3190)</f>
        <v>61969</v>
      </c>
      <c r="F3190" s="193">
        <f>IFERROR(_xll.qlIndexFixing(IndexON,D3190,TRUE,_xll.ohTrigger(RecalcTrigger,TriggerON)),NA())</f>
        <v>8.9608373503757832E-3</v>
      </c>
      <c r="H3190" s="42">
        <f>_xll.qlCalendarAdvance(Calendar,$H3189,B3190,"f",FALSE)</f>
        <v>61969</v>
      </c>
      <c r="I3190" s="177">
        <f>_xll.qlInterestRateIndexValueDate(Index1M,$H3190)</f>
        <v>61973</v>
      </c>
      <c r="J3190" s="182">
        <f>IFERROR(_xll.qlIndexFixing(Index1M,$H3190,TRUE,_xll.ohTrigger(RecalcTrigger,Trigger1M)),NA())</f>
        <v>8.8909654440669783E-3</v>
      </c>
      <c r="K3190" s="44">
        <f>IFERROR(_xll.qlIndexFixing(Index3M,H3190,TRUE,_xll.ohTrigger(RecalcTrigger,Trigger3M)),NA())</f>
        <v>9.1050532403601035E-3</v>
      </c>
      <c r="L3190" s="44">
        <f>IFERROR(_xll.qlIndexFixing(Index6M,$H3190,TRUE,_xll.ohTrigger(RecalcTrigger,Trigger6M)),NA())</f>
        <v>9.7329712006135587E-3</v>
      </c>
      <c r="M3190" s="183">
        <f>IFERROR(_xll.qlIndexFixing(Index1Y,$H3190,TRUE,_xll.ohTrigger(RecalcTrigger,Trigger1Y)),NA())</f>
        <v>9.5760385965466405E-3</v>
      </c>
      <c r="N3190" s="182">
        <f>IFERROR(_xll.qlIndexFixing(ONIndex1M,I3190,TRUE,_xll.ohTrigger(RecalcTrigger,Trigger1M)),NA())</f>
        <v>8.8768776641323655E-3</v>
      </c>
      <c r="O3190" s="44">
        <f>IFERROR(_xll.qlIndexFixing(ONIndex3M,I3190,TRUE,_xll.ohTrigger(RecalcTrigger,Trigger3M)),NA())</f>
        <v>9.0592239937681285E-3</v>
      </c>
      <c r="P3190" s="44">
        <f>IFERROR(_xll.qlIndexFixing(ONIndex6M,I3190,TRUE,_xll.ohTrigger(RecalcTrigger,Trigger6M)),NA())</f>
        <v>9.6735863163832647E-3</v>
      </c>
      <c r="Q3190" s="183">
        <f>IFERROR(_xll.qlIndexFixing(ONIndex1Y,I3190,TRUE,_xll.ohTrigger(RecalcTrigger,Trigger1Y)),NA())</f>
        <v>9.387370452254018E-3</v>
      </c>
    </row>
    <row r="3191" spans="2:17" x14ac:dyDescent="0.2">
      <c r="B3191" s="39" t="s">
        <v>42</v>
      </c>
      <c r="D3191" s="42">
        <f>_xll.qlCalendarAdvance(Calendar,$D3190,B3191,"f",FALSE)</f>
        <v>61976</v>
      </c>
      <c r="E3191" s="177">
        <f>_xll.qlInterestRateIndexValueDate(IndexON,D3191)</f>
        <v>61976</v>
      </c>
      <c r="F3191" s="193">
        <f>IFERROR(_xll.qlIndexFixing(IndexON,D3191,TRUE,_xll.ohTrigger(RecalcTrigger,TriggerON)),NA())</f>
        <v>8.9670293826227265E-3</v>
      </c>
      <c r="H3191" s="42">
        <f>_xll.qlCalendarAdvance(Calendar,$H3190,B3191,"f",FALSE)</f>
        <v>61976</v>
      </c>
      <c r="I3191" s="177">
        <f>_xll.qlInterestRateIndexValueDate(Index1M,$H3191)</f>
        <v>61980</v>
      </c>
      <c r="J3191" s="182">
        <f>IFERROR(_xll.qlIndexFixing(Index1M,$H3191,TRUE,_xll.ohTrigger(RecalcTrigger,Trigger1M)),NA())</f>
        <v>8.8970643473853528E-3</v>
      </c>
      <c r="K3191" s="44">
        <f>IFERROR(_xll.qlIndexFixing(Index3M,H3191,TRUE,_xll.ohTrigger(RecalcTrigger,Trigger3M)),NA())</f>
        <v>9.1108110019462955E-3</v>
      </c>
      <c r="L3191" s="44">
        <f>IFERROR(_xll.qlIndexFixing(Index6M,$H3191,TRUE,_xll.ohTrigger(RecalcTrigger,Trigger6M)),NA())</f>
        <v>9.7355052939302831E-3</v>
      </c>
      <c r="M3191" s="183">
        <f>IFERROR(_xll.qlIndexFixing(Index1Y,$H3191,TRUE,_xll.ohTrigger(RecalcTrigger,Trigger1Y)),NA())</f>
        <v>9.5815108440208668E-3</v>
      </c>
      <c r="N3191" s="182">
        <f>IFERROR(_xll.qlIndexFixing(ONIndex1M,I3191,TRUE,_xll.ohTrigger(RecalcTrigger,Trigger1M)),NA())</f>
        <v>8.8829952906976928E-3</v>
      </c>
      <c r="O3191" s="44">
        <f>IFERROR(_xll.qlIndexFixing(ONIndex3M,I3191,TRUE,_xll.ohTrigger(RecalcTrigger,Trigger3M)),NA())</f>
        <v>9.0650481465281985E-3</v>
      </c>
      <c r="P3191" s="44">
        <f>IFERROR(_xll.qlIndexFixing(ONIndex6M,I3191,TRUE,_xll.ohTrigger(RecalcTrigger,Trigger6M)),NA())</f>
        <v>9.6769230056281685E-3</v>
      </c>
      <c r="Q3191" s="183">
        <f>IFERROR(_xll.qlIndexFixing(ONIndex1Y,I3191,TRUE,_xll.ohTrigger(RecalcTrigger,Trigger1Y)),NA())</f>
        <v>9.3931457242746319E-3</v>
      </c>
    </row>
    <row r="3192" spans="2:17" x14ac:dyDescent="0.2">
      <c r="B3192" s="39" t="s">
        <v>42</v>
      </c>
      <c r="D3192" s="42">
        <f>_xll.qlCalendarAdvance(Calendar,$D3191,B3192,"f",FALSE)</f>
        <v>61983</v>
      </c>
      <c r="E3192" s="177">
        <f>_xll.qlInterestRateIndexValueDate(IndexON,D3192)</f>
        <v>61983</v>
      </c>
      <c r="F3192" s="193">
        <f>IFERROR(_xll.qlIndexFixing(IndexON,D3192,TRUE,_xll.ohTrigger(RecalcTrigger,TriggerON)),NA())</f>
        <v>8.9732085015192808E-3</v>
      </c>
      <c r="H3192" s="42">
        <f>_xll.qlCalendarAdvance(Calendar,$H3191,B3192,"f",FALSE)</f>
        <v>61983</v>
      </c>
      <c r="I3192" s="177">
        <f>_xll.qlInterestRateIndexValueDate(Index1M,$H3192)</f>
        <v>61987</v>
      </c>
      <c r="J3192" s="182">
        <f>IFERROR(_xll.qlIndexFixing(Index1M,$H3192,TRUE,_xll.ohTrigger(RecalcTrigger,Trigger1M)),NA())</f>
        <v>8.9031502856693479E-3</v>
      </c>
      <c r="K3192" s="44">
        <f>IFERROR(_xll.qlIndexFixing(Index3M,H3192,TRUE,_xll.ohTrigger(RecalcTrigger,Trigger3M)),NA())</f>
        <v>9.1165557336827623E-3</v>
      </c>
      <c r="L3192" s="44">
        <f>IFERROR(_xll.qlIndexFixing(Index6M,$H3192,TRUE,_xll.ohTrigger(RecalcTrigger,Trigger6M)),NA())</f>
        <v>9.7379741633583008E-3</v>
      </c>
      <c r="M3192" s="183">
        <f>IFERROR(_xll.qlIndexFixing(Index1Y,$H3192,TRUE,_xll.ohTrigger(RecalcTrigger,Trigger1Y)),NA())</f>
        <v>9.5869688863131856E-3</v>
      </c>
      <c r="N3192" s="182">
        <f>IFERROR(_xll.qlIndexFixing(ONIndex1M,I3192,TRUE,_xll.ohTrigger(RecalcTrigger,Trigger1M)),NA())</f>
        <v>8.8891000112667484E-3</v>
      </c>
      <c r="O3192" s="44">
        <f>IFERROR(_xll.qlIndexFixing(ONIndex3M,I3192,TRUE,_xll.ohTrigger(RecalcTrigger,Trigger3M)),NA())</f>
        <v>9.0708594713095891E-3</v>
      </c>
      <c r="P3192" s="44">
        <f>IFERROR(_xll.qlIndexFixing(ONIndex6M,I3192,TRUE,_xll.ohTrigger(RecalcTrigger,Trigger6M)),NA())</f>
        <v>9.6801960266823528E-3</v>
      </c>
      <c r="Q3192" s="183">
        <f>IFERROR(_xll.qlIndexFixing(ONIndex1Y,I3192,TRUE,_xll.ohTrigger(RecalcTrigger,Trigger1Y)),NA())</f>
        <v>9.3989076820655271E-3</v>
      </c>
    </row>
    <row r="3193" spans="2:17" x14ac:dyDescent="0.2">
      <c r="B3193" s="39" t="s">
        <v>42</v>
      </c>
      <c r="D3193" s="42">
        <f>_xll.qlCalendarAdvance(Calendar,$D3192,B3193,"f",FALSE)</f>
        <v>61990</v>
      </c>
      <c r="E3193" s="177">
        <f>_xll.qlInterestRateIndexValueDate(IndexON,D3193)</f>
        <v>61990</v>
      </c>
      <c r="F3193" s="193">
        <f>IFERROR(_xll.qlIndexFixing(IndexON,D3193,TRUE,_xll.ohTrigger(RecalcTrigger,TriggerON)),NA())</f>
        <v>8.9793746773292327E-3</v>
      </c>
      <c r="H3193" s="42">
        <f>_xll.qlCalendarAdvance(Calendar,$H3192,B3193,"f",FALSE)</f>
        <v>61990</v>
      </c>
      <c r="I3193" s="177">
        <f>_xll.qlInterestRateIndexValueDate(Index1M,$H3193)</f>
        <v>61994</v>
      </c>
      <c r="J3193" s="182">
        <f>IFERROR(_xll.qlIndexFixing(Index1M,$H3193,TRUE,_xll.ohTrigger(RecalcTrigger,Trigger1M)),NA())</f>
        <v>8.909223229337293E-3</v>
      </c>
      <c r="K3193" s="44">
        <f>IFERROR(_xll.qlIndexFixing(Index3M,H3193,TRUE,_xll.ohTrigger(RecalcTrigger,Trigger3M)),NA())</f>
        <v>9.1222874060792446E-3</v>
      </c>
      <c r="L3193" s="44">
        <f>IFERROR(_xll.qlIndexFixing(Index6M,$H3193,TRUE,_xll.ohTrigger(RecalcTrigger,Trigger6M)),NA())</f>
        <v>9.7403777100039685E-3</v>
      </c>
      <c r="M3193" s="183">
        <f>IFERROR(_xll.qlIndexFixing(Index1Y,$H3193,TRUE,_xll.ohTrigger(RecalcTrigger,Trigger1Y)),NA())</f>
        <v>9.5924126924073136E-3</v>
      </c>
      <c r="N3193" s="182">
        <f>IFERROR(_xll.qlIndexFixing(ONIndex1M,I3193,TRUE,_xll.ohTrigger(RecalcTrigger,Trigger1M)),NA())</f>
        <v>8.895191796263191E-3</v>
      </c>
      <c r="O3193" s="44">
        <f>IFERROR(_xll.qlIndexFixing(ONIndex3M,I3193,TRUE,_xll.ohTrigger(RecalcTrigger,Trigger3M)),NA())</f>
        <v>9.0766579386958313E-3</v>
      </c>
      <c r="P3193" s="44">
        <f>IFERROR(_xll.qlIndexFixing(ONIndex6M,I3193,TRUE,_xll.ohTrigger(RecalcTrigger,Trigger6M)),NA())</f>
        <v>9.6834052814642746E-3</v>
      </c>
      <c r="Q3193" s="183">
        <f>IFERROR(_xll.qlIndexFixing(ONIndex1Y,I3193,TRUE,_xll.ohTrigger(RecalcTrigger,Trigger1Y)),NA())</f>
        <v>9.4046562946115131E-3</v>
      </c>
    </row>
    <row r="3194" spans="2:17" x14ac:dyDescent="0.2">
      <c r="B3194" s="39" t="s">
        <v>42</v>
      </c>
      <c r="D3194" s="42">
        <f>_xll.qlCalendarAdvance(Calendar,$D3193,B3194,"f",FALSE)</f>
        <v>61997</v>
      </c>
      <c r="E3194" s="177">
        <f>_xll.qlInterestRateIndexValueDate(IndexON,D3194)</f>
        <v>61997</v>
      </c>
      <c r="F3194" s="193">
        <f>IFERROR(_xll.qlIndexFixing(IndexON,D3194,TRUE,_xll.ohTrigger(RecalcTrigger,TriggerON)),NA())</f>
        <v>8.9855278806361127E-3</v>
      </c>
      <c r="H3194" s="42">
        <f>_xll.qlCalendarAdvance(Calendar,$H3193,B3194,"f",FALSE)</f>
        <v>61997</v>
      </c>
      <c r="I3194" s="177">
        <f>_xll.qlInterestRateIndexValueDate(Index1M,$H3194)</f>
        <v>62001</v>
      </c>
      <c r="J3194" s="182">
        <f>IFERROR(_xll.qlIndexFixing(Index1M,$H3194,TRUE,_xll.ohTrigger(RecalcTrigger,Trigger1M)),NA())</f>
        <v>8.9158251999636503E-3</v>
      </c>
      <c r="K3194" s="44">
        <f>IFERROR(_xll.qlIndexFixing(Index3M,H3194,TRUE,_xll.ohTrigger(RecalcTrigger,Trigger3M)),NA())</f>
        <v>9.1285275605430642E-3</v>
      </c>
      <c r="L3194" s="44">
        <f>IFERROR(_xll.qlIndexFixing(Index6M,$H3194,TRUE,_xll.ohTrigger(RecalcTrigger,Trigger6M)),NA())</f>
        <v>9.7416082879038818E-3</v>
      </c>
      <c r="M3194" s="183">
        <f>IFERROR(_xll.qlIndexFixing(Index1Y,$H3194,TRUE,_xll.ohTrigger(RecalcTrigger,Trigger1Y)),NA())</f>
        <v>9.597842231288933E-3</v>
      </c>
      <c r="N3194" s="182">
        <f>IFERROR(_xll.qlIndexFixing(ONIndex1M,I3194,TRUE,_xll.ohTrigger(RecalcTrigger,Trigger1M)),NA())</f>
        <v>8.9012706162705513E-3</v>
      </c>
      <c r="O3194" s="44">
        <f>IFERROR(_xll.qlIndexFixing(ONIndex3M,I3194,TRUE,_xll.ohTrigger(RecalcTrigger,Trigger3M)),NA())</f>
        <v>9.0824435191905195E-3</v>
      </c>
      <c r="P3194" s="44">
        <f>IFERROR(_xll.qlIndexFixing(ONIndex6M,I3194,TRUE,_xll.ohTrigger(RecalcTrigger,Trigger6M)),NA())</f>
        <v>9.6865506717325189E-3</v>
      </c>
      <c r="Q3194" s="183">
        <f>IFERROR(_xll.qlIndexFixing(ONIndex1Y,I3194,TRUE,_xll.ohTrigger(RecalcTrigger,Trigger1Y)),NA())</f>
        <v>9.4103915316967601E-3</v>
      </c>
    </row>
    <row r="3195" spans="2:17" x14ac:dyDescent="0.2">
      <c r="B3195" s="39" t="s">
        <v>42</v>
      </c>
      <c r="D3195" s="42">
        <f>_xll.qlCalendarAdvance(Calendar,$D3194,B3195,"f",FALSE)</f>
        <v>62004</v>
      </c>
      <c r="E3195" s="177">
        <f>_xll.qlInterestRateIndexValueDate(IndexON,D3195)</f>
        <v>62004</v>
      </c>
      <c r="F3195" s="193">
        <f>IFERROR(_xll.qlIndexFixing(IndexON,D3195,TRUE,_xll.ohTrigger(RecalcTrigger,TriggerON)),NA())</f>
        <v>8.9916680816237715E-3</v>
      </c>
      <c r="H3195" s="42">
        <f>_xll.qlCalendarAdvance(Calendar,$H3194,B3195,"f",FALSE)</f>
        <v>62004</v>
      </c>
      <c r="I3195" s="177">
        <f>_xll.qlInterestRateIndexValueDate(Index1M,$H3195)</f>
        <v>62008</v>
      </c>
      <c r="J3195" s="182">
        <f>IFERROR(_xll.qlIndexFixing(Index1M,$H3195,TRUE,_xll.ohTrigger(RecalcTrigger,Trigger1M)),NA())</f>
        <v>8.9218712802632914E-3</v>
      </c>
      <c r="K3195" s="44">
        <f>IFERROR(_xll.qlIndexFixing(Index3M,H3195,TRUE,_xll.ohTrigger(RecalcTrigger,Trigger3M)),NA())</f>
        <v>9.1342322275600948E-3</v>
      </c>
      <c r="L3195" s="44">
        <f>IFERROR(_xll.qlIndexFixing(Index6M,$H3195,TRUE,_xll.ohTrigger(RecalcTrigger,Trigger6M)),NA())</f>
        <v>9.7449884394040058E-3</v>
      </c>
      <c r="M3195" s="183">
        <f>IFERROR(_xll.qlIndexFixing(Index1Y,$H3195,TRUE,_xll.ohTrigger(RecalcTrigger,Trigger1Y)),NA())</f>
        <v>9.6032574719417587E-3</v>
      </c>
      <c r="N3195" s="182">
        <f>IFERROR(_xll.qlIndexFixing(ONIndex1M,I3195,TRUE,_xll.ohTrigger(RecalcTrigger,Trigger1M)),NA())</f>
        <v>8.9073364416325518E-3</v>
      </c>
      <c r="O3195" s="44">
        <f>IFERROR(_xll.qlIndexFixing(ONIndex3M,I3195,TRUE,_xll.ohTrigger(RecalcTrigger,Trigger3M)),NA())</f>
        <v>9.0882161834571207E-3</v>
      </c>
      <c r="P3195" s="44">
        <f>IFERROR(_xll.qlIndexFixing(ONIndex6M,I3195,TRUE,_xll.ohTrigger(RecalcTrigger,Trigger6M)),NA())</f>
        <v>9.6896320993256069E-3</v>
      </c>
      <c r="Q3195" s="183">
        <f>IFERROR(_xll.qlIndexFixing(ONIndex1Y,I3195,TRUE,_xll.ohTrigger(RecalcTrigger,Trigger1Y)),NA())</f>
        <v>9.4161133627856941E-3</v>
      </c>
    </row>
    <row r="3196" spans="2:17" x14ac:dyDescent="0.2">
      <c r="B3196" s="39" t="s">
        <v>42</v>
      </c>
      <c r="D3196" s="42">
        <f>_xll.qlCalendarAdvance(Calendar,$D3195,B3196,"f",FALSE)</f>
        <v>62011</v>
      </c>
      <c r="E3196" s="177">
        <f>_xll.qlInterestRateIndexValueDate(IndexON,D3196)</f>
        <v>62011</v>
      </c>
      <c r="F3196" s="193">
        <f>IFERROR(_xll.qlIndexFixing(IndexON,D3196,TRUE,_xll.ohTrigger(RecalcTrigger,TriggerON)),NA())</f>
        <v>8.9977952506359316E-3</v>
      </c>
      <c r="H3196" s="42">
        <f>_xll.qlCalendarAdvance(Calendar,$H3195,B3196,"f",FALSE)</f>
        <v>62011</v>
      </c>
      <c r="I3196" s="177">
        <f>_xll.qlInterestRateIndexValueDate(Index1M,$H3196)</f>
        <v>62015</v>
      </c>
      <c r="J3196" s="182">
        <f>IFERROR(_xll.qlIndexFixing(Index1M,$H3196,TRUE,_xll.ohTrigger(RecalcTrigger,Trigger1M)),NA())</f>
        <v>8.9279042748317237E-3</v>
      </c>
      <c r="K3196" s="44">
        <f>IFERROR(_xll.qlIndexFixing(Index3M,H3196,TRUE,_xll.ohTrigger(RecalcTrigger,Trigger3M)),NA())</f>
        <v>9.1399237443961813E-3</v>
      </c>
      <c r="L3196" s="44">
        <f>IFERROR(_xll.qlIndexFixing(Index6M,$H3196,TRUE,_xll.ohTrigger(RecalcTrigger,Trigger6M)),NA())</f>
        <v>9.7471954243996406E-3</v>
      </c>
      <c r="M3196" s="183">
        <f>IFERROR(_xll.qlIndexFixing(Index1Y,$H3196,TRUE,_xll.ohTrigger(RecalcTrigger,Trigger1Y)),NA())</f>
        <v>9.6086583833506021E-3</v>
      </c>
      <c r="N3196" s="182">
        <f>IFERROR(_xll.qlIndexFixing(ONIndex1M,I3196,TRUE,_xll.ohTrigger(RecalcTrigger,Trigger1M)),NA())</f>
        <v>8.9133892429327233E-3</v>
      </c>
      <c r="O3196" s="44">
        <f>IFERROR(_xll.qlIndexFixing(ONIndex3M,I3196,TRUE,_xll.ohTrigger(RecalcTrigger,Trigger3M)),NA())</f>
        <v>9.0939759023989097E-3</v>
      </c>
      <c r="P3196" s="44">
        <f>IFERROR(_xll.qlIndexFixing(ONIndex6M,I3196,TRUE,_xll.ohTrigger(RecalcTrigger,Trigger6M)),NA())</f>
        <v>9.6926494661619955E-3</v>
      </c>
      <c r="Q3196" s="183">
        <f>IFERROR(_xll.qlIndexFixing(ONIndex1Y,I3196,TRUE,_xll.ohTrigger(RecalcTrigger,Trigger1Y)),NA())</f>
        <v>9.4218217571828689E-3</v>
      </c>
    </row>
    <row r="3197" spans="2:17" x14ac:dyDescent="0.2">
      <c r="B3197" s="39" t="s">
        <v>42</v>
      </c>
      <c r="D3197" s="42">
        <f>_xll.qlCalendarAdvance(Calendar,$D3196,B3197,"f",FALSE)</f>
        <v>62018</v>
      </c>
      <c r="E3197" s="177">
        <f>_xll.qlInterestRateIndexValueDate(IndexON,D3197)</f>
        <v>62018</v>
      </c>
      <c r="F3197" s="193">
        <f>IFERROR(_xll.qlIndexFixing(IndexON,D3197,TRUE,_xll.ohTrigger(RecalcTrigger,TriggerON)),NA())</f>
        <v>9.0039093581761875E-3</v>
      </c>
      <c r="H3197" s="42">
        <f>_xll.qlCalendarAdvance(Calendar,$H3196,B3197,"f",FALSE)</f>
        <v>62018</v>
      </c>
      <c r="I3197" s="177">
        <f>_xll.qlInterestRateIndexValueDate(Index1M,$H3197)</f>
        <v>62022</v>
      </c>
      <c r="J3197" s="182">
        <f>IFERROR(_xll.qlIndexFixing(Index1M,$H3197,TRUE,_xll.ohTrigger(RecalcTrigger,Trigger1M)),NA())</f>
        <v>8.9339241540797153E-3</v>
      </c>
      <c r="K3197" s="44">
        <f>IFERROR(_xll.qlIndexFixing(Index3M,H3197,TRUE,_xll.ohTrigger(RecalcTrigger,Trigger3M)),NA())</f>
        <v>9.1456020815566565E-3</v>
      </c>
      <c r="L3197" s="44">
        <f>IFERROR(_xll.qlIndexFixing(Index6M,$H3197,TRUE,_xll.ohTrigger(RecalcTrigger,Trigger6M)),NA())</f>
        <v>9.7493366910985386E-3</v>
      </c>
      <c r="M3197" s="183">
        <f>IFERROR(_xll.qlIndexFixing(Index1Y,$H3197,TRUE,_xll.ohTrigger(RecalcTrigger,Trigger1Y)),NA())</f>
        <v>9.6140449344998338E-3</v>
      </c>
      <c r="N3197" s="182">
        <f>IFERROR(_xll.qlIndexFixing(ONIndex1M,I3197,TRUE,_xll.ohTrigger(RecalcTrigger,Trigger1M)),NA())</f>
        <v>8.9194289905147883E-3</v>
      </c>
      <c r="O3197" s="44">
        <f>IFERROR(_xll.qlIndexFixing(ONIndex3M,I3197,TRUE,_xll.ohTrigger(RecalcTrigger,Trigger3M)),NA())</f>
        <v>9.0997226463596093E-3</v>
      </c>
      <c r="P3197" s="44">
        <f>IFERROR(_xll.qlIndexFixing(ONIndex6M,I3197,TRUE,_xll.ohTrigger(RecalcTrigger,Trigger6M)),NA())</f>
        <v>9.6956026740002699E-3</v>
      </c>
      <c r="Q3197" s="183">
        <f>IFERROR(_xll.qlIndexFixing(ONIndex1Y,I3197,TRUE,_xll.ohTrigger(RecalcTrigger,Trigger1Y)),NA())</f>
        <v>9.4275166847523906E-3</v>
      </c>
    </row>
    <row r="3198" spans="2:17" x14ac:dyDescent="0.2">
      <c r="B3198" s="39" t="s">
        <v>42</v>
      </c>
      <c r="D3198" s="42">
        <f>_xll.qlCalendarAdvance(Calendar,$D3197,B3198,"f",FALSE)</f>
        <v>62025</v>
      </c>
      <c r="E3198" s="177">
        <f>_xll.qlInterestRateIndexValueDate(IndexON,D3198)</f>
        <v>62025</v>
      </c>
      <c r="F3198" s="193">
        <f>IFERROR(_xll.qlIndexFixing(IndexON,D3198,TRUE,_xll.ohTrigger(RecalcTrigger,TriggerON)),NA())</f>
        <v>9.010010374588262E-3</v>
      </c>
      <c r="H3198" s="42">
        <f>_xll.qlCalendarAdvance(Calendar,$H3197,B3198,"f",FALSE)</f>
        <v>62025</v>
      </c>
      <c r="I3198" s="177">
        <f>_xll.qlInterestRateIndexValueDate(Index1M,$H3198)</f>
        <v>62029</v>
      </c>
      <c r="J3198" s="182">
        <f>IFERROR(_xll.qlIndexFixing(Index1M,$H3198,TRUE,_xll.ohTrigger(RecalcTrigger,Trigger1M)),NA())</f>
        <v>8.9399308884128715E-3</v>
      </c>
      <c r="K3198" s="44">
        <f>IFERROR(_xll.qlIndexFixing(Index3M,H3198,TRUE,_xll.ohTrigger(RecalcTrigger,Trigger3M)),NA())</f>
        <v>9.1512672095442459E-3</v>
      </c>
      <c r="L3198" s="44">
        <f>IFERROR(_xll.qlIndexFixing(Index6M,$H3198,TRUE,_xll.ohTrigger(RecalcTrigger,Trigger6M)),NA())</f>
        <v>9.7514121406364826E-3</v>
      </c>
      <c r="M3198" s="183">
        <f>IFERROR(_xll.qlIndexFixing(Index1Y,$H3198,TRUE,_xll.ohTrigger(RecalcTrigger,Trigger1Y)),NA())</f>
        <v>9.6194170943736078E-3</v>
      </c>
      <c r="N3198" s="182">
        <f>IFERROR(_xll.qlIndexFixing(ONIndex1M,I3198,TRUE,_xll.ohTrigger(RecalcTrigger,Trigger1M)),NA())</f>
        <v>8.9254556547224695E-3</v>
      </c>
      <c r="O3198" s="44">
        <f>IFERROR(_xll.qlIndexFixing(ONIndex3M,I3198,TRUE,_xll.ohTrigger(RecalcTrigger,Trigger3M)),NA())</f>
        <v>9.1054563860826221E-3</v>
      </c>
      <c r="P3198" s="44">
        <f>IFERROR(_xll.qlIndexFixing(ONIndex6M,I3198,TRUE,_xll.ohTrigger(RecalcTrigger,Trigger6M)),NA())</f>
        <v>9.698491624678951E-3</v>
      </c>
      <c r="Q3198" s="183">
        <f>IFERROR(_xll.qlIndexFixing(ONIndex1Y,I3198,TRUE,_xll.ohTrigger(RecalcTrigger,Trigger1Y)),NA())</f>
        <v>9.4331981147988131E-3</v>
      </c>
    </row>
    <row r="3199" spans="2:17" x14ac:dyDescent="0.2">
      <c r="B3199" s="39" t="s">
        <v>42</v>
      </c>
      <c r="D3199" s="42">
        <f>_xll.qlCalendarAdvance(Calendar,$D3198,B3199,"f",FALSE)</f>
        <v>62032</v>
      </c>
      <c r="E3199" s="177">
        <f>_xll.qlInterestRateIndexValueDate(IndexON,D3199)</f>
        <v>62032</v>
      </c>
      <c r="F3199" s="193">
        <f>IFERROR(_xll.qlIndexFixing(IndexON,D3199,TRUE,_xll.ohTrigger(RecalcTrigger,TriggerON)),NA())</f>
        <v>9.0160982701359416E-3</v>
      </c>
      <c r="H3199" s="42">
        <f>_xll.qlCalendarAdvance(Calendar,$H3198,B3199,"f",FALSE)</f>
        <v>62032</v>
      </c>
      <c r="I3199" s="177">
        <f>_xll.qlInterestRateIndexValueDate(Index1M,$H3199)</f>
        <v>62036</v>
      </c>
      <c r="J3199" s="182">
        <f>IFERROR(_xll.qlIndexFixing(Index1M,$H3199,TRUE,_xll.ohTrigger(RecalcTrigger,Trigger1M)),NA())</f>
        <v>8.9453863471975481E-3</v>
      </c>
      <c r="K3199" s="44">
        <f>IFERROR(_xll.qlIndexFixing(Index3M,H3199,TRUE,_xll.ohTrigger(RecalcTrigger,Trigger3M)),NA())</f>
        <v>9.1569190988608062E-3</v>
      </c>
      <c r="L3199" s="44">
        <f>IFERROR(_xll.qlIndexFixing(Index6M,$H3199,TRUE,_xll.ohTrigger(RecalcTrigger,Trigger6M)),NA())</f>
        <v>9.7534216741562898E-3</v>
      </c>
      <c r="M3199" s="183">
        <f>IFERROR(_xll.qlIndexFixing(Index1Y,$H3199,TRUE,_xll.ohTrigger(RecalcTrigger,Trigger1Y)),NA())</f>
        <v>9.6247748319569504E-3</v>
      </c>
      <c r="N3199" s="182">
        <f>IFERROR(_xll.qlIndexFixing(ONIndex1M,I3199,TRUE,_xll.ohTrigger(RecalcTrigger,Trigger1M)),NA())</f>
        <v>8.9314692061392975E-3</v>
      </c>
      <c r="O3199" s="44">
        <f>IFERROR(_xll.qlIndexFixing(ONIndex3M,I3199,TRUE,_xll.ohTrigger(RecalcTrigger,Trigger3M)),NA())</f>
        <v>9.111177092151479E-3</v>
      </c>
      <c r="P3199" s="44">
        <f>IFERROR(_xll.qlIndexFixing(ONIndex6M,I3199,TRUE,_xll.ohTrigger(RecalcTrigger,Trigger6M)),NA())</f>
        <v>9.7013162199566239E-3</v>
      </c>
      <c r="Q3199" s="183">
        <f>IFERROR(_xll.qlIndexFixing(ONIndex1Y,I3199,TRUE,_xll.ohTrigger(RecalcTrigger,Trigger1Y)),NA())</f>
        <v>9.4388660168664984E-3</v>
      </c>
    </row>
    <row r="3200" spans="2:17" x14ac:dyDescent="0.2">
      <c r="B3200" s="39" t="s">
        <v>42</v>
      </c>
      <c r="D3200" s="42">
        <f>_xll.qlCalendarAdvance(Calendar,$D3199,B3200,"f",FALSE)</f>
        <v>62039</v>
      </c>
      <c r="E3200" s="177">
        <f>_xll.qlInterestRateIndexValueDate(IndexON,D3200)</f>
        <v>62039</v>
      </c>
      <c r="F3200" s="193">
        <f>IFERROR(_xll.qlIndexFixing(IndexON,D3200,TRUE,_xll.ohTrigger(RecalcTrigger,TriggerON)),NA())</f>
        <v>9.0221730153228208E-3</v>
      </c>
      <c r="H3200" s="42">
        <f>_xll.qlCalendarAdvance(Calendar,$H3199,B3200,"f",FALSE)</f>
        <v>62039</v>
      </c>
      <c r="I3200" s="177">
        <f>_xll.qlInterestRateIndexValueDate(Index1M,$H3200)</f>
        <v>62043</v>
      </c>
      <c r="J3200" s="182">
        <f>IFERROR(_xll.qlIndexFixing(Index1M,$H3200,TRUE,_xll.ohTrigger(RecalcTrigger,Trigger1M)),NA())</f>
        <v>8.9513674999679438E-3</v>
      </c>
      <c r="K3200" s="44">
        <f>IFERROR(_xll.qlIndexFixing(Index3M,H3200,TRUE,_xll.ohTrigger(RecalcTrigger,Trigger3M)),NA())</f>
        <v>9.1625577200116701E-3</v>
      </c>
      <c r="L3200" s="44">
        <f>IFERROR(_xll.qlIndexFixing(Index6M,$H3200,TRUE,_xll.ohTrigger(RecalcTrigger,Trigger6M)),NA())</f>
        <v>9.7553651928056033E-3</v>
      </c>
      <c r="M3200" s="183">
        <f>IFERROR(_xll.qlIndexFixing(Index1Y,$H3200,TRUE,_xll.ohTrigger(RecalcTrigger,Trigger1Y)),NA())</f>
        <v>9.630118116233358E-3</v>
      </c>
      <c r="N3200" s="182">
        <f>IFERROR(_xll.qlIndexFixing(ONIndex1M,I3200,TRUE,_xll.ohTrigger(RecalcTrigger,Trigger1M)),NA())</f>
        <v>8.937469615188931E-3</v>
      </c>
      <c r="O3200" s="44">
        <f>IFERROR(_xll.qlIndexFixing(ONIndex3M,I3200,TRUE,_xll.ohTrigger(RecalcTrigger,Trigger3M)),NA())</f>
        <v>9.1168847351497107E-3</v>
      </c>
      <c r="P3200" s="44">
        <f>IFERROR(_xll.qlIndexFixing(ONIndex6M,I3200,TRUE,_xll.ohTrigger(RecalcTrigger,Trigger6M)),NA())</f>
        <v>9.7040763618316817E-3</v>
      </c>
      <c r="Q3200" s="183">
        <f>IFERROR(_xll.qlIndexFixing(ONIndex1Y,I3200,TRUE,_xll.ohTrigger(RecalcTrigger,Trigger1Y)),NA())</f>
        <v>9.4445203604198724E-3</v>
      </c>
    </row>
    <row r="3201" spans="2:17" x14ac:dyDescent="0.2">
      <c r="B3201" s="39" t="s">
        <v>42</v>
      </c>
      <c r="D3201" s="42">
        <f>_xll.qlCalendarAdvance(Calendar,$D3200,B3201,"f",FALSE)</f>
        <v>62046</v>
      </c>
      <c r="E3201" s="177">
        <f>_xll.qlInterestRateIndexValueDate(IndexON,D3201)</f>
        <v>62046</v>
      </c>
      <c r="F3201" s="193">
        <f>IFERROR(_xll.qlIndexFixing(IndexON,D3201,TRUE,_xll.ohTrigger(RecalcTrigger,TriggerON)),NA())</f>
        <v>9.0282345804926223E-3</v>
      </c>
      <c r="H3201" s="42">
        <f>_xll.qlCalendarAdvance(Calendar,$H3200,B3201,"f",FALSE)</f>
        <v>62046</v>
      </c>
      <c r="I3201" s="177">
        <f>_xll.qlInterestRateIndexValueDate(Index1M,$H3201)</f>
        <v>62050</v>
      </c>
      <c r="J3201" s="182">
        <f>IFERROR(_xll.qlIndexFixing(Index1M,$H3201,TRUE,_xll.ohTrigger(RecalcTrigger,Trigger1M)),NA())</f>
        <v>8.9573354213863254E-3</v>
      </c>
      <c r="K3201" s="44">
        <f>IFERROR(_xll.qlIndexFixing(Index3M,H3201,TRUE,_xll.ohTrigger(RecalcTrigger,Trigger3M)),NA())</f>
        <v>9.168183043497825E-3</v>
      </c>
      <c r="L3201" s="44">
        <f>IFERROR(_xll.qlIndexFixing(Index6M,$H3201,TRUE,_xll.ohTrigger(RecalcTrigger,Trigger6M)),NA())</f>
        <v>9.7572425977399731E-3</v>
      </c>
      <c r="M3201" s="183">
        <f>IFERROR(_xll.qlIndexFixing(Index1Y,$H3201,TRUE,_xll.ohTrigger(RecalcTrigger,Trigger1Y)),NA())</f>
        <v>9.6354469161872014E-3</v>
      </c>
      <c r="N3201" s="182">
        <f>IFERROR(_xll.qlIndexFixing(ONIndex1M,I3201,TRUE,_xll.ohTrigger(RecalcTrigger,Trigger1M)),NA())</f>
        <v>8.9434568523749647E-3</v>
      </c>
      <c r="O3201" s="44">
        <f>IFERROR(_xll.qlIndexFixing(ONIndex3M,I3201,TRUE,_xll.ohTrigger(RecalcTrigger,Trigger3M)),NA())</f>
        <v>9.1225792857407839E-3</v>
      </c>
      <c r="P3201" s="44">
        <f>IFERROR(_xll.qlIndexFixing(ONIndex6M,I3201,TRUE,_xll.ohTrigger(RecalcTrigger,Trigger6M)),NA())</f>
        <v>9.7067719519827733E-3</v>
      </c>
      <c r="Q3201" s="183">
        <f>IFERROR(_xll.qlIndexFixing(ONIndex1Y,I3201,TRUE,_xll.ohTrigger(RecalcTrigger,Trigger1Y)),NA())</f>
        <v>9.4501611150832332E-3</v>
      </c>
    </row>
    <row r="3202" spans="2:17" x14ac:dyDescent="0.2">
      <c r="B3202" s="39" t="s">
        <v>42</v>
      </c>
      <c r="D3202" s="42">
        <f>_xll.qlCalendarAdvance(Calendar,$D3201,B3202,"f",FALSE)</f>
        <v>62053</v>
      </c>
      <c r="E3202" s="177">
        <f>_xll.qlInterestRateIndexValueDate(IndexON,D3202)</f>
        <v>62053</v>
      </c>
      <c r="F3202" s="193">
        <f>IFERROR(_xll.qlIndexFixing(IndexON,D3202,TRUE,_xll.ohTrigger(RecalcTrigger,TriggerON)),NA())</f>
        <v>9.0342829359091326E-3</v>
      </c>
      <c r="H3202" s="42">
        <f>_xll.qlCalendarAdvance(Calendar,$H3201,B3202,"f",FALSE)</f>
        <v>62053</v>
      </c>
      <c r="I3202" s="177">
        <f>_xll.qlInterestRateIndexValueDate(Index1M,$H3202)</f>
        <v>62057</v>
      </c>
      <c r="J3202" s="182">
        <f>IFERROR(_xll.qlIndexFixing(Index1M,$H3202,TRUE,_xll.ohTrigger(RecalcTrigger,Trigger1M)),NA())</f>
        <v>8.9643614198844923E-3</v>
      </c>
      <c r="K3202" s="44">
        <f>IFERROR(_xll.qlIndexFixing(Index3M,H3202,TRUE,_xll.ohTrigger(RecalcTrigger,Trigger3M)),NA())</f>
        <v>9.1737950398211292E-3</v>
      </c>
      <c r="L3202" s="44">
        <f>IFERROR(_xll.qlIndexFixing(Index6M,$H3202,TRUE,_xll.ohTrigger(RecalcTrigger,Trigger6M)),NA())</f>
        <v>9.759053790119784E-3</v>
      </c>
      <c r="M3202" s="183">
        <f>IFERROR(_xll.qlIndexFixing(Index1Y,$H3202,TRUE,_xll.ohTrigger(RecalcTrigger,Trigger1Y)),NA())</f>
        <v>9.6407612008026361E-3</v>
      </c>
      <c r="N3202" s="182">
        <f>IFERROR(_xll.qlIndexFixing(ONIndex1M,I3202,TRUE,_xll.ohTrigger(RecalcTrigger,Trigger1M)),NA())</f>
        <v>8.9494308880411211E-3</v>
      </c>
      <c r="O3202" s="44">
        <f>IFERROR(_xll.qlIndexFixing(ONIndex3M,I3202,TRUE,_xll.ohTrigger(RecalcTrigger,Trigger3M)),NA())</f>
        <v>9.1282607146681016E-3</v>
      </c>
      <c r="P3202" s="44">
        <f>IFERROR(_xll.qlIndexFixing(ONIndex6M,I3202,TRUE,_xll.ohTrigger(RecalcTrigger,Trigger6M)),NA())</f>
        <v>9.7094028922484199E-3</v>
      </c>
      <c r="Q3202" s="183">
        <f>IFERROR(_xll.qlIndexFixing(ONIndex1Y,I3202,TRUE,_xll.ohTrigger(RecalcTrigger,Trigger1Y)),NA())</f>
        <v>9.4557882502410706E-3</v>
      </c>
    </row>
    <row r="3203" spans="2:17" x14ac:dyDescent="0.2">
      <c r="B3203" s="39" t="s">
        <v>42</v>
      </c>
      <c r="D3203" s="42">
        <f>_xll.qlCalendarAdvance(Calendar,$D3202,B3203,"f",FALSE)</f>
        <v>62060</v>
      </c>
      <c r="E3203" s="177">
        <f>_xll.qlInterestRateIndexValueDate(IndexON,D3203)</f>
        <v>62060</v>
      </c>
      <c r="F3203" s="193">
        <f>IFERROR(_xll.qlIndexFixing(IndexON,D3203,TRUE,_xll.ohTrigger(RecalcTrigger,TriggerON)),NA())</f>
        <v>9.0403180521558824E-3</v>
      </c>
      <c r="H3203" s="42">
        <f>_xll.qlCalendarAdvance(Calendar,$H3202,B3203,"f",FALSE)</f>
        <v>62060</v>
      </c>
      <c r="I3203" s="177">
        <f>_xll.qlInterestRateIndexValueDate(Index1M,$H3203)</f>
        <v>62064</v>
      </c>
      <c r="J3203" s="182">
        <f>IFERROR(_xll.qlIndexFixing(Index1M,$H3203,TRUE,_xll.ohTrigger(RecalcTrigger,Trigger1M)),NA())</f>
        <v>8.9697663505782267E-3</v>
      </c>
      <c r="K3203" s="44">
        <f>IFERROR(_xll.qlIndexFixing(Index3M,H3203,TRUE,_xll.ohTrigger(RecalcTrigger,Trigger3M)),NA())</f>
        <v>9.1788793771727332E-3</v>
      </c>
      <c r="L3203" s="44">
        <f>IFERROR(_xll.qlIndexFixing(Index6M,$H3203,TRUE,_xll.ohTrigger(RecalcTrigger,Trigger6M)),NA())</f>
        <v>9.7607986711142018E-3</v>
      </c>
      <c r="M3203" s="183">
        <f>IFERROR(_xll.qlIndexFixing(Index1Y,$H3203,TRUE,_xll.ohTrigger(RecalcTrigger,Trigger1Y)),NA())</f>
        <v>9.6460609390649071E-3</v>
      </c>
      <c r="N3203" s="182">
        <f>IFERROR(_xll.qlIndexFixing(ONIndex1M,I3203,TRUE,_xll.ohTrigger(RecalcTrigger,Trigger1M)),NA())</f>
        <v>8.9553916926909949E-3</v>
      </c>
      <c r="O3203" s="44">
        <f>IFERROR(_xll.qlIndexFixing(ONIndex3M,I3203,TRUE,_xll.ohTrigger(RecalcTrigger,Trigger3M)),NA())</f>
        <v>9.1339289923553224E-3</v>
      </c>
      <c r="P3203" s="44">
        <f>IFERROR(_xll.qlIndexFixing(ONIndex6M,I3203,TRUE,_xll.ohTrigger(RecalcTrigger,Trigger6M)),NA())</f>
        <v>9.7119690844671425E-3</v>
      </c>
      <c r="Q3203" s="183">
        <f>IFERROR(_xll.qlIndexFixing(ONIndex1Y,I3203,TRUE,_xll.ohTrigger(RecalcTrigger,Trigger1Y)),NA())</f>
        <v>9.4614017355176827E-3</v>
      </c>
    </row>
    <row r="3204" spans="2:17" x14ac:dyDescent="0.2">
      <c r="B3204" s="39" t="s">
        <v>42</v>
      </c>
      <c r="D3204" s="42">
        <f>_xll.qlCalendarAdvance(Calendar,$D3203,B3204,"f",FALSE)</f>
        <v>62067</v>
      </c>
      <c r="E3204" s="177">
        <f>_xll.qlInterestRateIndexValueDate(IndexON,D3204)</f>
        <v>62067</v>
      </c>
      <c r="F3204" s="193">
        <f>IFERROR(_xll.qlIndexFixing(IndexON,D3204,TRUE,_xll.ohTrigger(RecalcTrigger,TriggerON)),NA())</f>
        <v>9.04633989925685E-3</v>
      </c>
      <c r="H3204" s="42">
        <f>_xll.qlCalendarAdvance(Calendar,$H3203,B3204,"f",FALSE)</f>
        <v>62067</v>
      </c>
      <c r="I3204" s="177">
        <f>_xll.qlInterestRateIndexValueDate(Index1M,$H3204)</f>
        <v>62071</v>
      </c>
      <c r="J3204" s="182">
        <f>IFERROR(_xll.qlIndexFixing(Index1M,$H3204,TRUE,_xll.ohTrigger(RecalcTrigger,Trigger1M)),NA())</f>
        <v>8.975693593965944E-3</v>
      </c>
      <c r="K3204" s="44">
        <f>IFERROR(_xll.qlIndexFixing(Index3M,H3204,TRUE,_xll.ohTrigger(RecalcTrigger,Trigger3M)),NA())</f>
        <v>9.1844654500903688E-3</v>
      </c>
      <c r="L3204" s="44">
        <f>IFERROR(_xll.qlIndexFixing(Index6M,$H3204,TRUE,_xll.ohTrigger(RecalcTrigger,Trigger6M)),NA())</f>
        <v>9.7624771418950273E-3</v>
      </c>
      <c r="M3204" s="183">
        <f>IFERROR(_xll.qlIndexFixing(Index1Y,$H3204,TRUE,_xll.ohTrigger(RecalcTrigger,Trigger1Y)),NA())</f>
        <v>9.6513460999568534E-3</v>
      </c>
      <c r="N3204" s="182">
        <f>IFERROR(_xll.qlIndexFixing(ONIndex1M,I3204,TRUE,_xll.ohTrigger(RecalcTrigger,Trigger1M)),NA())</f>
        <v>8.9613392368281808E-3</v>
      </c>
      <c r="O3204" s="44">
        <f>IFERROR(_xll.qlIndexFixing(ONIndex3M,I3204,TRUE,_xll.ohTrigger(RecalcTrigger,Trigger3M)),NA())</f>
        <v>9.1395840897057212E-3</v>
      </c>
      <c r="P3204" s="44">
        <f>IFERROR(_xll.qlIndexFixing(ONIndex6M,I3204,TRUE,_xll.ohTrigger(RecalcTrigger,Trigger6M)),NA())</f>
        <v>9.7144704305573981E-3</v>
      </c>
      <c r="Q3204" s="183">
        <f>IFERROR(_xll.qlIndexFixing(ONIndex1Y,I3204,TRUE,_xll.ohTrigger(RecalcTrigger,Trigger1Y)),NA())</f>
        <v>9.4670015403774954E-3</v>
      </c>
    </row>
    <row r="3205" spans="2:17" x14ac:dyDescent="0.2">
      <c r="B3205" s="39" t="s">
        <v>42</v>
      </c>
      <c r="D3205" s="42">
        <f>_xll.qlCalendarAdvance(Calendar,$D3204,B3205,"f",FALSE)</f>
        <v>62074</v>
      </c>
      <c r="E3205" s="177">
        <f>_xll.qlInterestRateIndexValueDate(IndexON,D3205)</f>
        <v>62074</v>
      </c>
      <c r="F3205" s="193">
        <f>IFERROR(_xll.qlIndexFixing(IndexON,D3205,TRUE,_xll.ohTrigger(RecalcTrigger,TriggerON)),NA())</f>
        <v>9.0523484480353744E-3</v>
      </c>
      <c r="H3205" s="42">
        <f>_xll.qlCalendarAdvance(Calendar,$H3204,B3205,"f",FALSE)</f>
        <v>62074</v>
      </c>
      <c r="I3205" s="177">
        <f>_xll.qlInterestRateIndexValueDate(Index1M,$H3205)</f>
        <v>62078</v>
      </c>
      <c r="J3205" s="182">
        <f>IFERROR(_xll.qlIndexFixing(Index1M,$H3205,TRUE,_xll.ohTrigger(RecalcTrigger,Trigger1M)),NA())</f>
        <v>8.9816074852884023E-3</v>
      </c>
      <c r="K3205" s="44">
        <f>IFERROR(_xll.qlIndexFixing(Index3M,H3205,TRUE,_xll.ohTrigger(RecalcTrigger,Trigger3M)),NA())</f>
        <v>9.1900381097199408E-3</v>
      </c>
      <c r="L3205" s="44">
        <f>IFERROR(_xll.qlIndexFixing(Index6M,$H3205,TRUE,_xll.ohTrigger(RecalcTrigger,Trigger6M)),NA())</f>
        <v>9.7640891036424073E-3</v>
      </c>
      <c r="M3205" s="183">
        <f>IFERROR(_xll.qlIndexFixing(Index1Y,$H3205,TRUE,_xll.ohTrigger(RecalcTrigger,Trigger1Y)),NA())</f>
        <v>9.6566166524635032E-3</v>
      </c>
      <c r="N3205" s="182">
        <f>IFERROR(_xll.qlIndexFixing(ONIndex1M,I3205,TRUE,_xll.ohTrigger(RecalcTrigger,Trigger1M)),NA())</f>
        <v>8.9672734907964013E-3</v>
      </c>
      <c r="O3205" s="44">
        <f>IFERROR(_xll.qlIndexFixing(ONIndex3M,I3205,TRUE,_xll.ohTrigger(RecalcTrigger,Trigger3M)),NA())</f>
        <v>9.1452259770630207E-3</v>
      </c>
      <c r="P3205" s="44">
        <f>IFERROR(_xll.qlIndexFixing(ONIndex6M,I3205,TRUE,_xll.ohTrigger(RecalcTrigger,Trigger6M)),NA())</f>
        <v>9.7169068321978358E-3</v>
      </c>
      <c r="Q3205" s="183">
        <f>IFERROR(_xll.qlIndexFixing(ONIndex1Y,I3205,TRUE,_xll.ohTrigger(RecalcTrigger,Trigger1Y)),NA())</f>
        <v>9.4725876343648707E-3</v>
      </c>
    </row>
    <row r="3206" spans="2:17" x14ac:dyDescent="0.2">
      <c r="B3206" s="39" t="s">
        <v>42</v>
      </c>
      <c r="D3206" s="42">
        <f>_xll.qlCalendarAdvance(Calendar,$D3205,B3206,"f",FALSE)</f>
        <v>62081</v>
      </c>
      <c r="E3206" s="177">
        <f>_xll.qlInterestRateIndexValueDate(IndexON,D3206)</f>
        <v>62081</v>
      </c>
      <c r="F3206" s="193">
        <f>IFERROR(_xll.qlIndexFixing(IndexON,D3206,TRUE,_xll.ohTrigger(RecalcTrigger,TriggerON)),NA())</f>
        <v>9.05834366859537E-3</v>
      </c>
      <c r="H3206" s="42">
        <f>_xll.qlCalendarAdvance(Calendar,$H3205,B3206,"f",FALSE)</f>
        <v>62081</v>
      </c>
      <c r="I3206" s="177">
        <f>_xll.qlInterestRateIndexValueDate(Index1M,$H3206)</f>
        <v>62085</v>
      </c>
      <c r="J3206" s="182">
        <f>IFERROR(_xll.qlIndexFixing(Index1M,$H3206,TRUE,_xll.ohTrigger(RecalcTrigger,Trigger1M)),NA())</f>
        <v>8.9875079949537865E-3</v>
      </c>
      <c r="K3206" s="44">
        <f>IFERROR(_xll.qlIndexFixing(Index3M,H3206,TRUE,_xll.ohTrigger(RecalcTrigger,Trigger3M)),NA())</f>
        <v>9.1955973265597755E-3</v>
      </c>
      <c r="L3206" s="44">
        <f>IFERROR(_xll.qlIndexFixing(Index6M,$H3206,TRUE,_xll.ohTrigger(RecalcTrigger,Trigger6M)),NA())</f>
        <v>9.7656344575421973E-3</v>
      </c>
      <c r="M3206" s="183">
        <f>IFERROR(_xll.qlIndexFixing(Index1Y,$H3206,TRUE,_xll.ohTrigger(RecalcTrigger,Trigger1Y)),NA())</f>
        <v>9.6618725655685713E-3</v>
      </c>
      <c r="N3206" s="182">
        <f>IFERROR(_xll.qlIndexFixing(ONIndex1M,I3206,TRUE,_xll.ohTrigger(RecalcTrigger,Trigger1M)),NA())</f>
        <v>8.9759515825349467E-3</v>
      </c>
      <c r="O3206" s="44">
        <f>IFERROR(_xll.qlIndexFixing(ONIndex3M,I3206,TRUE,_xll.ohTrigger(RecalcTrigger,Trigger3M)),NA())</f>
        <v>9.1534954827832138E-3</v>
      </c>
      <c r="P3206" s="44">
        <f>IFERROR(_xll.qlIndexFixing(ONIndex6M,I3206,TRUE,_xll.ohTrigger(RecalcTrigger,Trigger6M)),NA())</f>
        <v>9.7205365666042098E-3</v>
      </c>
      <c r="Q3206" s="183">
        <f>IFERROR(_xll.qlIndexFixing(ONIndex1Y,I3206,TRUE,_xll.ohTrigger(RecalcTrigger,Trigger1Y)),NA())</f>
        <v>9.48079350104436E-3</v>
      </c>
    </row>
    <row r="3207" spans="2:17" x14ac:dyDescent="0.2">
      <c r="B3207" s="39" t="s">
        <v>42</v>
      </c>
      <c r="D3207" s="42">
        <f>_xll.qlCalendarAdvance(Calendar,$D3206,B3207,"f",FALSE)</f>
        <v>62089</v>
      </c>
      <c r="E3207" s="177">
        <f>_xll.qlInterestRateIndexValueDate(IndexON,D3207)</f>
        <v>62089</v>
      </c>
      <c r="F3207" s="193">
        <f>IFERROR(_xll.qlIndexFixing(IndexON,D3207,TRUE,_xll.ohTrigger(RecalcTrigger,TriggerON)),NA())</f>
        <v>9.0662604017310855E-3</v>
      </c>
      <c r="H3207" s="42">
        <f>_xll.qlCalendarAdvance(Calendar,$H3206,B3207,"f",FALSE)</f>
        <v>62089</v>
      </c>
      <c r="I3207" s="177">
        <f>_xll.qlInterestRateIndexValueDate(Index1M,$H3207)</f>
        <v>62093</v>
      </c>
      <c r="J3207" s="182">
        <f>IFERROR(_xll.qlIndexFixing(Index1M,$H3207,TRUE,_xll.ohTrigger(RecalcTrigger,Trigger1M)),NA())</f>
        <v>8.9942350109045183E-3</v>
      </c>
      <c r="K3207" s="44">
        <f>IFERROR(_xll.qlIndexFixing(Index3M,H3207,TRUE,_xll.ohTrigger(RecalcTrigger,Trigger3M)),NA())</f>
        <v>9.1993787014188998E-3</v>
      </c>
      <c r="L3207" s="44">
        <f>IFERROR(_xll.qlIndexFixing(Index6M,$H3207,TRUE,_xll.ohTrigger(RecalcTrigger,Trigger6M)),NA())</f>
        <v>9.7671045111117332E-3</v>
      </c>
      <c r="M3207" s="183">
        <f>IFERROR(_xll.qlIndexFixing(Index1Y,$H3207,TRUE,_xll.ohTrigger(RecalcTrigger,Trigger1Y)),NA())</f>
        <v>9.6678613578179712E-3</v>
      </c>
      <c r="N3207" s="182">
        <f>IFERROR(_xll.qlIndexFixing(ONIndex1M,I3207,TRUE,_xll.ohTrigger(RecalcTrigger,Trigger1M)),NA())</f>
        <v>8.9818537316777025E-3</v>
      </c>
      <c r="O3207" s="44">
        <f>IFERROR(_xll.qlIndexFixing(ONIndex3M,I3207,TRUE,_xll.ohTrigger(RecalcTrigger,Trigger3M)),NA())</f>
        <v>9.1591054518858073E-3</v>
      </c>
      <c r="P3207" s="44">
        <f>IFERROR(_xll.qlIndexFixing(ONIndex6M,I3207,TRUE,_xll.ohTrigger(RecalcTrigger,Trigger6M)),NA())</f>
        <v>9.7228149598915792E-3</v>
      </c>
      <c r="Q3207" s="183">
        <f>IFERROR(_xll.qlIndexFixing(ONIndex1Y,I3207,TRUE,_xll.ohTrigger(RecalcTrigger,Trigger1Y)),NA())</f>
        <v>9.4863464625483118E-3</v>
      </c>
    </row>
    <row r="3208" spans="2:17" x14ac:dyDescent="0.2">
      <c r="B3208" s="39" t="s">
        <v>42</v>
      </c>
      <c r="D3208" s="42">
        <f>_xll.qlCalendarAdvance(Calendar,$D3207,B3208,"f",FALSE)</f>
        <v>62096</v>
      </c>
      <c r="E3208" s="177">
        <f>_xll.qlInterestRateIndexValueDate(IndexON,D3208)</f>
        <v>62096</v>
      </c>
      <c r="F3208" s="193">
        <f>IFERROR(_xll.qlIndexFixing(IndexON,D3208,TRUE,_xll.ohTrigger(RecalcTrigger,TriggerON)),NA())</f>
        <v>9.0722253468822345E-3</v>
      </c>
      <c r="H3208" s="42">
        <f>_xll.qlCalendarAdvance(Calendar,$H3207,B3208,"f",FALSE)</f>
        <v>62096</v>
      </c>
      <c r="I3208" s="177">
        <f>_xll.qlInterestRateIndexValueDate(Index1M,$H3208)</f>
        <v>62100</v>
      </c>
      <c r="J3208" s="182">
        <f>IFERROR(_xll.qlIndexFixing(Index1M,$H3208,TRUE,_xll.ohTrigger(RecalcTrigger,Trigger1M)),NA())</f>
        <v>9.0001067459356144E-3</v>
      </c>
      <c r="K3208" s="44">
        <f>IFERROR(_xll.qlIndexFixing(Index3M,H3208,TRUE,_xll.ohTrigger(RecalcTrigger,Trigger3M)),NA())</f>
        <v>9.2069543966761813E-3</v>
      </c>
      <c r="L3208" s="44">
        <f>IFERROR(_xll.qlIndexFixing(Index6M,$H3208,TRUE,_xll.ohTrigger(RecalcTrigger,Trigger6M)),NA())</f>
        <v>9.7685115696839308E-3</v>
      </c>
      <c r="M3208" s="183">
        <f>IFERROR(_xll.qlIndexFixing(Index1Y,$H3208,TRUE,_xll.ohTrigger(RecalcTrigger,Trigger1Y)),NA())</f>
        <v>9.6730857963365953E-3</v>
      </c>
      <c r="N3208" s="182">
        <f>IFERROR(_xll.qlIndexFixing(ONIndex1M,I3208,TRUE,_xll.ohTrigger(RecalcTrigger,Trigger1M)),NA())</f>
        <v>8.9858371520445957E-3</v>
      </c>
      <c r="O3208" s="44">
        <f>IFERROR(_xll.qlIndexFixing(ONIndex3M,I3208,TRUE,_xll.ohTrigger(RecalcTrigger,Trigger3M)),NA())</f>
        <v>9.162871296108932E-3</v>
      </c>
      <c r="P3208" s="44">
        <f>IFERROR(_xll.qlIndexFixing(ONIndex6M,I3208,TRUE,_xll.ohTrigger(RecalcTrigger,Trigger6M)),NA())</f>
        <v>9.7241401979442088E-3</v>
      </c>
      <c r="Q3208" s="183">
        <f>IFERROR(_xll.qlIndexFixing(ONIndex1Y,I3208,TRUE,_xll.ohTrigger(RecalcTrigger,Trigger1Y)),NA())</f>
        <v>9.4900543287756989E-3</v>
      </c>
    </row>
    <row r="3209" spans="2:17" x14ac:dyDescent="0.2">
      <c r="B3209" s="39" t="s">
        <v>42</v>
      </c>
      <c r="D3209" s="42">
        <f>_xll.qlCalendarAdvance(Calendar,$D3208,B3209,"f",FALSE)</f>
        <v>62103</v>
      </c>
      <c r="E3209" s="177">
        <f>_xll.qlInterestRateIndexValueDate(IndexON,D3209)</f>
        <v>62103</v>
      </c>
      <c r="F3209" s="193">
        <f>IFERROR(_xll.qlIndexFixing(IndexON,D3209,TRUE,_xll.ohTrigger(RecalcTrigger,TriggerON)),NA())</f>
        <v>9.0781768659997653E-3</v>
      </c>
      <c r="H3209" s="42">
        <f>_xll.qlCalendarAdvance(Calendar,$H3208,B3209,"f",FALSE)</f>
        <v>62103</v>
      </c>
      <c r="I3209" s="177">
        <f>_xll.qlInterestRateIndexValueDate(Index1M,$H3209)</f>
        <v>62107</v>
      </c>
      <c r="J3209" s="182">
        <f>IFERROR(_xll.qlIndexFixing(Index1M,$H3209,TRUE,_xll.ohTrigger(RecalcTrigger,Trigger1M)),NA())</f>
        <v>9.0059650063104811E-3</v>
      </c>
      <c r="K3209" s="44">
        <f>IFERROR(_xll.qlIndexFixing(Index3M,H3209,TRUE,_xll.ohTrigger(RecalcTrigger,Trigger3M)),NA())</f>
        <v>9.2124720040738239E-3</v>
      </c>
      <c r="L3209" s="44">
        <f>IFERROR(_xll.qlIndexFixing(Index6M,$H3209,TRUE,_xll.ohTrigger(RecalcTrigger,Trigger6M)),NA())</f>
        <v>9.7698517187554262E-3</v>
      </c>
      <c r="M3209" s="183">
        <f>IFERROR(_xll.qlIndexFixing(Index1Y,$H3209,TRUE,_xll.ohTrigger(RecalcTrigger,Trigger1Y)),NA())</f>
        <v>9.678295497974573E-3</v>
      </c>
      <c r="N3209" s="182">
        <f>IFERROR(_xll.qlIndexFixing(ONIndex1M,I3209,TRUE,_xll.ohTrigger(RecalcTrigger,Trigger1M)),NA())</f>
        <v>8.9917160320673872E-3</v>
      </c>
      <c r="O3209" s="44">
        <f>IFERROR(_xll.qlIndexFixing(ONIndex3M,I3209,TRUE,_xll.ohTrigger(RecalcTrigger,Trigger3M)),NA())</f>
        <v>9.1684581439732682E-3</v>
      </c>
      <c r="P3209" s="44">
        <f>IFERROR(_xll.qlIndexFixing(ONIndex6M,I3209,TRUE,_xll.ohTrigger(RecalcTrigger,Trigger6M)),NA())</f>
        <v>9.7263064985231296E-3</v>
      </c>
      <c r="Q3209" s="183">
        <f>IFERROR(_xll.qlIndexFixing(ONIndex1Y,I3209,TRUE,_xll.ohTrigger(RecalcTrigger,Trigger1Y)),NA())</f>
        <v>9.4955832956600261E-3</v>
      </c>
    </row>
    <row r="3210" spans="2:17" x14ac:dyDescent="0.2">
      <c r="B3210" s="39" t="s">
        <v>42</v>
      </c>
      <c r="D3210" s="42">
        <f>_xll.qlCalendarAdvance(Calendar,$D3209,B3210,"f",FALSE)</f>
        <v>62110</v>
      </c>
      <c r="E3210" s="177">
        <f>_xll.qlInterestRateIndexValueDate(IndexON,D3210)</f>
        <v>62110</v>
      </c>
      <c r="F3210" s="193">
        <f>IFERROR(_xll.qlIndexFixing(IndexON,D3210,TRUE,_xll.ohTrigger(RecalcTrigger,TriggerON)),NA())</f>
        <v>9.0841149295339818E-3</v>
      </c>
      <c r="H3210" s="42">
        <f>_xll.qlCalendarAdvance(Calendar,$H3209,B3210,"f",FALSE)</f>
        <v>62110</v>
      </c>
      <c r="I3210" s="177">
        <f>_xll.qlInterestRateIndexValueDate(Index1M,$H3210)</f>
        <v>62114</v>
      </c>
      <c r="J3210" s="182">
        <f>IFERROR(_xll.qlIndexFixing(Index1M,$H3210,TRUE,_xll.ohTrigger(RecalcTrigger,Trigger1M)),NA())</f>
        <v>9.0118097624244144E-3</v>
      </c>
      <c r="K3210" s="44">
        <f>IFERROR(_xll.qlIndexFixing(Index3M,H3210,TRUE,_xll.ohTrigger(RecalcTrigger,Trigger3M)),NA())</f>
        <v>9.2179760488564355E-3</v>
      </c>
      <c r="L3210" s="44">
        <f>IFERROR(_xll.qlIndexFixing(Index6M,$H3210,TRUE,_xll.ohTrigger(RecalcTrigger,Trigger6M)),NA())</f>
        <v>9.7711248595424745E-3</v>
      </c>
      <c r="M3210" s="183">
        <f>IFERROR(_xll.qlIndexFixing(Index1Y,$H3210,TRUE,_xll.ohTrigger(RecalcTrigger,Trigger1Y)),NA())</f>
        <v>9.68349043171759E-3</v>
      </c>
      <c r="N3210" s="182">
        <f>IFERROR(_xll.qlIndexFixing(ONIndex1M,I3210,TRUE,_xll.ohTrigger(RecalcTrigger,Trigger1M)),NA())</f>
        <v>8.9975814700427037E-3</v>
      </c>
      <c r="O3210" s="44">
        <f>IFERROR(_xll.qlIndexFixing(ONIndex3M,I3210,TRUE,_xll.ohTrigger(RecalcTrigger,Trigger3M)),NA())</f>
        <v>9.1740316308452918E-3</v>
      </c>
      <c r="P3210" s="44">
        <f>IFERROR(_xll.qlIndexFixing(ONIndex6M,I3210,TRUE,_xll.ohTrigger(RecalcTrigger,Trigger6M)),NA())</f>
        <v>9.7284073500158996E-3</v>
      </c>
      <c r="Q3210" s="183">
        <f>IFERROR(_xll.qlIndexFixing(ONIndex1Y,I3210,TRUE,_xll.ohTrigger(RecalcTrigger,Trigger1Y)),NA())</f>
        <v>9.5010983949972427E-3</v>
      </c>
    </row>
    <row r="3211" spans="2:17" x14ac:dyDescent="0.2">
      <c r="B3211" s="39" t="s">
        <v>42</v>
      </c>
      <c r="D3211" s="42">
        <f>_xll.qlCalendarAdvance(Calendar,$D3210,B3211,"f",FALSE)</f>
        <v>62117</v>
      </c>
      <c r="E3211" s="177">
        <f>_xll.qlInterestRateIndexValueDate(IndexON,D3211)</f>
        <v>62117</v>
      </c>
      <c r="F3211" s="193">
        <f>IFERROR(_xll.qlIndexFixing(IndexON,D3211,TRUE,_xll.ohTrigger(RecalcTrigger,TriggerON)),NA())</f>
        <v>9.0900395077220253E-3</v>
      </c>
      <c r="H3211" s="42">
        <f>_xll.qlCalendarAdvance(Calendar,$H3210,B3211,"f",FALSE)</f>
        <v>62117</v>
      </c>
      <c r="I3211" s="177">
        <f>_xll.qlInterestRateIndexValueDate(Index1M,$H3211)</f>
        <v>62121</v>
      </c>
      <c r="J3211" s="182">
        <f>IFERROR(_xll.qlIndexFixing(Index1M,$H3211,TRUE,_xll.ohTrigger(RecalcTrigger,Trigger1M)),NA())</f>
        <v>9.0176409846907547E-3</v>
      </c>
      <c r="K3211" s="44">
        <f>IFERROR(_xll.qlIndexFixing(Index3M,H3211,TRUE,_xll.ohTrigger(RecalcTrigger,Trigger3M)),NA())</f>
        <v>9.2234665015284989E-3</v>
      </c>
      <c r="L3211" s="44">
        <f>IFERROR(_xll.qlIndexFixing(Index6M,$H3211,TRUE,_xll.ohTrigger(RecalcTrigger,Trigger6M)),NA())</f>
        <v>9.7723308932653082E-3</v>
      </c>
      <c r="M3211" s="183">
        <f>IFERROR(_xll.qlIndexFixing(Index1Y,$H3211,TRUE,_xll.ohTrigger(RecalcTrigger,Trigger1Y)),NA())</f>
        <v>9.6886705665491391E-3</v>
      </c>
      <c r="N3211" s="182">
        <f>IFERROR(_xll.qlIndexFixing(ONIndex1M,I3211,TRUE,_xll.ohTrigger(RecalcTrigger,Trigger1M)),NA())</f>
        <v>9.0034334364741397E-3</v>
      </c>
      <c r="O3211" s="44">
        <f>IFERROR(_xll.qlIndexFixing(ONIndex3M,I3211,TRUE,_xll.ohTrigger(RecalcTrigger,Trigger3M)),NA())</f>
        <v>9.1795917273884697E-3</v>
      </c>
      <c r="P3211" s="44">
        <f>IFERROR(_xll.qlIndexFixing(ONIndex6M,I3211,TRUE,_xll.ohTrigger(RecalcTrigger,Trigger6M)),NA())</f>
        <v>9.7304426539412958E-3</v>
      </c>
      <c r="Q3211" s="183">
        <f>IFERROR(_xll.qlIndexFixing(ONIndex1Y,I3211,TRUE,_xll.ohTrigger(RecalcTrigger,Trigger1Y)),NA())</f>
        <v>9.5065995960119665E-3</v>
      </c>
    </row>
    <row r="3212" spans="2:17" x14ac:dyDescent="0.2">
      <c r="B3212" s="39" t="s">
        <v>42</v>
      </c>
      <c r="D3212" s="42">
        <f>_xll.qlCalendarAdvance(Calendar,$D3211,B3212,"f",FALSE)</f>
        <v>62124</v>
      </c>
      <c r="E3212" s="177">
        <f>_xll.qlInterestRateIndexValueDate(IndexON,D3212)</f>
        <v>62124</v>
      </c>
      <c r="F3212" s="193">
        <f>IFERROR(_xll.qlIndexFixing(IndexON,D3212,TRUE,_xll.ohTrigger(RecalcTrigger,TriggerON)),NA())</f>
        <v>9.0959505710141997E-3</v>
      </c>
      <c r="H3212" s="42">
        <f>_xll.qlCalendarAdvance(Calendar,$H3211,B3212,"f",FALSE)</f>
        <v>62124</v>
      </c>
      <c r="I3212" s="177">
        <f>_xll.qlInterestRateIndexValueDate(Index1M,$H3212)</f>
        <v>62128</v>
      </c>
      <c r="J3212" s="182">
        <f>IFERROR(_xll.qlIndexFixing(Index1M,$H3212,TRUE,_xll.ohTrigger(RecalcTrigger,Trigger1M)),NA())</f>
        <v>9.0218761191123466E-3</v>
      </c>
      <c r="K3212" s="44">
        <f>IFERROR(_xll.qlIndexFixing(Index3M,H3212,TRUE,_xll.ohTrigger(RecalcTrigger,Trigger3M)),NA())</f>
        <v>9.2289433325980497E-3</v>
      </c>
      <c r="L3212" s="44">
        <f>IFERROR(_xll.qlIndexFixing(Index6M,$H3212,TRUE,_xll.ohTrigger(RecalcTrigger,Trigger6M)),NA())</f>
        <v>9.7734697211543167E-3</v>
      </c>
      <c r="M3212" s="183">
        <f>IFERROR(_xll.qlIndexFixing(Index1Y,$H3212,TRUE,_xll.ohTrigger(RecalcTrigger,Trigger1Y)),NA())</f>
        <v>9.6938358714535947E-3</v>
      </c>
      <c r="N3212" s="182">
        <f>IFERROR(_xll.qlIndexFixing(ONIndex1M,I3212,TRUE,_xll.ohTrigger(RecalcTrigger,Trigger1M)),NA())</f>
        <v>9.0092719015455458E-3</v>
      </c>
      <c r="O3212" s="44">
        <f>IFERROR(_xll.qlIndexFixing(ONIndex3M,I3212,TRUE,_xll.ohTrigger(RecalcTrigger,Trigger3M)),NA())</f>
        <v>9.1851384043462048E-3</v>
      </c>
      <c r="P3212" s="44">
        <f>IFERROR(_xll.qlIndexFixing(ONIndex6M,I3212,TRUE,_xll.ohTrigger(RecalcTrigger,Trigger6M)),NA())</f>
        <v>9.7324123122177753E-3</v>
      </c>
      <c r="Q3212" s="183">
        <f>IFERROR(_xll.qlIndexFixing(ONIndex1Y,I3212,TRUE,_xll.ohTrigger(RecalcTrigger,Trigger1Y)),NA())</f>
        <v>9.5120868684883675E-3</v>
      </c>
    </row>
    <row r="3213" spans="2:17" x14ac:dyDescent="0.2">
      <c r="B3213" s="39" t="s">
        <v>42</v>
      </c>
      <c r="D3213" s="42">
        <f>_xll.qlCalendarAdvance(Calendar,$D3212,B3213,"f",FALSE)</f>
        <v>62131</v>
      </c>
      <c r="E3213" s="177">
        <f>_xll.qlInterestRateIndexValueDate(IndexON,D3213)</f>
        <v>62131</v>
      </c>
      <c r="F3213" s="193">
        <f>IFERROR(_xll.qlIndexFixing(IndexON,D3213,TRUE,_xll.ohTrigger(RecalcTrigger,TriggerON)),NA())</f>
        <v>9.1018480897808729E-3</v>
      </c>
      <c r="H3213" s="42">
        <f>_xll.qlCalendarAdvance(Calendar,$H3212,B3213,"f",FALSE)</f>
        <v>62131</v>
      </c>
      <c r="I3213" s="177">
        <f>_xll.qlInterestRateIndexValueDate(Index1M,$H3213)</f>
        <v>62135</v>
      </c>
      <c r="J3213" s="182">
        <f>IFERROR(_xll.qlIndexFixing(Index1M,$H3213,TRUE,_xll.ohTrigger(RecalcTrigger,Trigger1M)),NA())</f>
        <v>9.0276826680825619E-3</v>
      </c>
      <c r="K3213" s="44">
        <f>IFERROR(_xll.qlIndexFixing(Index3M,H3213,TRUE,_xll.ohTrigger(RecalcTrigger,Trigger3M)),NA())</f>
        <v>9.2344065125669061E-3</v>
      </c>
      <c r="L3213" s="44">
        <f>IFERROR(_xll.qlIndexFixing(Index6M,$H3213,TRUE,_xll.ohTrigger(RecalcTrigger,Trigger6M)),NA())</f>
        <v>9.7745412444447451E-3</v>
      </c>
      <c r="M3213" s="183">
        <f>IFERROR(_xll.qlIndexFixing(Index1Y,$H3213,TRUE,_xll.ohTrigger(RecalcTrigger,Trigger1Y)),NA())</f>
        <v>9.6989863154148884E-3</v>
      </c>
      <c r="N3213" s="182">
        <f>IFERROR(_xll.qlIndexFixing(ONIndex1M,I3213,TRUE,_xll.ohTrigger(RecalcTrigger,Trigger1M)),NA())</f>
        <v>9.0150968359203887E-3</v>
      </c>
      <c r="O3213" s="44">
        <f>IFERROR(_xll.qlIndexFixing(ONIndex3M,I3213,TRUE,_xll.ohTrigger(RecalcTrigger,Trigger3M)),NA())</f>
        <v>9.1906716321421555E-3</v>
      </c>
      <c r="P3213" s="44">
        <f>IFERROR(_xll.qlIndexFixing(ONIndex6M,I3213,TRUE,_xll.ohTrigger(RecalcTrigger,Trigger6M)),NA())</f>
        <v>9.7343162268437311E-3</v>
      </c>
      <c r="Q3213" s="183">
        <f>IFERROR(_xll.qlIndexFixing(ONIndex1Y,I3213,TRUE,_xll.ohTrigger(RecalcTrigger,Trigger1Y)),NA())</f>
        <v>9.5175601817309996E-3</v>
      </c>
    </row>
    <row r="3214" spans="2:17" x14ac:dyDescent="0.2">
      <c r="B3214" s="39" t="s">
        <v>42</v>
      </c>
      <c r="D3214" s="42">
        <f>_xll.qlCalendarAdvance(Calendar,$D3213,B3214,"f",FALSE)</f>
        <v>62138</v>
      </c>
      <c r="E3214" s="177">
        <f>_xll.qlInterestRateIndexValueDate(IndexON,D3214)</f>
        <v>62138</v>
      </c>
      <c r="F3214" s="193">
        <f>IFERROR(_xll.qlIndexFixing(IndexON,D3214,TRUE,_xll.ohTrigger(RecalcTrigger,TriggerON)),NA())</f>
        <v>9.1077320343657675E-3</v>
      </c>
      <c r="H3214" s="42">
        <f>_xll.qlCalendarAdvance(Calendar,$H3213,B3214,"f",FALSE)</f>
        <v>62138</v>
      </c>
      <c r="I3214" s="177">
        <f>_xll.qlInterestRateIndexValueDate(Index1M,$H3214)</f>
        <v>62142</v>
      </c>
      <c r="J3214" s="182">
        <f>IFERROR(_xll.qlIndexFixing(Index1M,$H3214,TRUE,_xll.ohTrigger(RecalcTrigger,Trigger1M)),NA())</f>
        <v>9.0334756015126548E-3</v>
      </c>
      <c r="K3214" s="44">
        <f>IFERROR(_xll.qlIndexFixing(Index3M,H3214,TRUE,_xll.ohTrigger(RecalcTrigger,Trigger3M)),NA())</f>
        <v>9.2398560119439921E-3</v>
      </c>
      <c r="L3214" s="44">
        <f>IFERROR(_xll.qlIndexFixing(Index6M,$H3214,TRUE,_xll.ohTrigger(RecalcTrigger,Trigger6M)),NA())</f>
        <v>9.775545364378465E-3</v>
      </c>
      <c r="M3214" s="183">
        <f>IFERROR(_xll.qlIndexFixing(Index1Y,$H3214,TRUE,_xll.ohTrigger(RecalcTrigger,Trigger1Y)),NA())</f>
        <v>9.7041218674171741E-3</v>
      </c>
      <c r="N3214" s="182">
        <f>IFERROR(_xll.qlIndexFixing(ONIndex1M,I3214,TRUE,_xll.ohTrigger(RecalcTrigger,Trigger1M)),NA())</f>
        <v>9.020908210022327E-3</v>
      </c>
      <c r="O3214" s="44">
        <f>IFERROR(_xll.qlIndexFixing(ONIndex3M,I3214,TRUE,_xll.ohTrigger(RecalcTrigger,Trigger3M)),NA())</f>
        <v>9.1961913815197249E-3</v>
      </c>
      <c r="P3214" s="44">
        <f>IFERROR(_xll.qlIndexFixing(ONIndex6M,I3214,TRUE,_xll.ohTrigger(RecalcTrigger,Trigger6M)),NA())</f>
        <v>9.7361542995777484E-3</v>
      </c>
      <c r="Q3214" s="183">
        <f>IFERROR(_xll.qlIndexFixing(ONIndex1Y,I3214,TRUE,_xll.ohTrigger(RecalcTrigger,Trigger1Y)),NA())</f>
        <v>9.5230195054440969E-3</v>
      </c>
    </row>
    <row r="3215" spans="2:17" x14ac:dyDescent="0.2">
      <c r="B3215" s="39" t="s">
        <v>42</v>
      </c>
      <c r="D3215" s="42">
        <f>_xll.qlCalendarAdvance(Calendar,$D3214,B3215,"f",FALSE)</f>
        <v>62145</v>
      </c>
      <c r="E3215" s="177">
        <f>_xll.qlInterestRateIndexValueDate(IndexON,D3215)</f>
        <v>62145</v>
      </c>
      <c r="F3215" s="193">
        <f>IFERROR(_xll.qlIndexFixing(IndexON,D3215,TRUE,_xll.ohTrigger(RecalcTrigger,TriggerON)),NA())</f>
        <v>9.1136023751658968E-3</v>
      </c>
      <c r="H3215" s="42">
        <f>_xll.qlCalendarAdvance(Calendar,$H3214,B3215,"f",FALSE)</f>
        <v>62145</v>
      </c>
      <c r="I3215" s="177">
        <f>_xll.qlInterestRateIndexValueDate(Index1M,$H3215)</f>
        <v>62149</v>
      </c>
      <c r="J3215" s="182">
        <f>IFERROR(_xll.qlIndexFixing(Index1M,$H3215,TRUE,_xll.ohTrigger(RecalcTrigger,Trigger1M)),NA())</f>
        <v>9.0392548898091517E-3</v>
      </c>
      <c r="K3215" s="44">
        <f>IFERROR(_xll.qlIndexFixing(Index3M,H3215,TRUE,_xll.ohTrigger(RecalcTrigger,Trigger3M)),NA())</f>
        <v>9.2452918012329022E-3</v>
      </c>
      <c r="L3215" s="44">
        <f>IFERROR(_xll.qlIndexFixing(Index6M,$H3215,TRUE,_xll.ohTrigger(RecalcTrigger,Trigger6M)),NA())</f>
        <v>9.7764819822030898E-3</v>
      </c>
      <c r="M3215" s="183">
        <f>IFERROR(_xll.qlIndexFixing(Index1Y,$H3215,TRUE,_xll.ohTrigger(RecalcTrigger,Trigger1Y)),NA())</f>
        <v>9.7092424964454801E-3</v>
      </c>
      <c r="N3215" s="182">
        <f>IFERROR(_xll.qlIndexFixing(ONIndex1M,I3215,TRUE,_xll.ohTrigger(RecalcTrigger,Trigger1M)),NA())</f>
        <v>9.0267059942750194E-3</v>
      </c>
      <c r="O3215" s="44">
        <f>IFERROR(_xll.qlIndexFixing(ONIndex3M,I3215,TRUE,_xll.ohTrigger(RecalcTrigger,Trigger3M)),NA())</f>
        <v>9.2016976231423797E-3</v>
      </c>
      <c r="P3215" s="44">
        <f>IFERROR(_xll.qlIndexFixing(ONIndex6M,I3215,TRUE,_xll.ohTrigger(RecalcTrigger,Trigger6M)),NA())</f>
        <v>9.737926432098476E-3</v>
      </c>
      <c r="Q3215" s="183">
        <f>IFERROR(_xll.qlIndexFixing(ONIndex1Y,I3215,TRUE,_xll.ohTrigger(RecalcTrigger,Trigger1Y)),NA())</f>
        <v>9.5284648088522772E-3</v>
      </c>
    </row>
    <row r="3216" spans="2:17" x14ac:dyDescent="0.2">
      <c r="B3216" s="39" t="s">
        <v>42</v>
      </c>
      <c r="D3216" s="42">
        <f>_xll.qlCalendarAdvance(Calendar,$D3215,B3216,"f",FALSE)</f>
        <v>62152</v>
      </c>
      <c r="E3216" s="177">
        <f>_xll.qlInterestRateIndexValueDate(IndexON,D3216)</f>
        <v>62152</v>
      </c>
      <c r="F3216" s="193">
        <f>IFERROR(_xll.qlIndexFixing(IndexON,D3216,TRUE,_xll.ohTrigger(RecalcTrigger,TriggerON)),NA())</f>
        <v>9.1194590824716926E-3</v>
      </c>
      <c r="H3216" s="42">
        <f>_xll.qlCalendarAdvance(Calendar,$H3215,B3216,"f",FALSE)</f>
        <v>62152</v>
      </c>
      <c r="I3216" s="177">
        <f>_xll.qlInterestRateIndexValueDate(Index1M,$H3216)</f>
        <v>62156</v>
      </c>
      <c r="J3216" s="182">
        <f>IFERROR(_xll.qlIndexFixing(Index1M,$H3216,TRUE,_xll.ohTrigger(RecalcTrigger,Trigger1M)),NA())</f>
        <v>9.0465930525255207E-3</v>
      </c>
      <c r="K3216" s="44">
        <f>IFERROR(_xll.qlIndexFixing(Index3M,H3216,TRUE,_xll.ohTrigger(RecalcTrigger,Trigger3M)),NA())</f>
        <v>9.2517206115365052E-3</v>
      </c>
      <c r="L3216" s="44">
        <f>IFERROR(_xll.qlIndexFixing(Index6M,$H3216,TRUE,_xll.ohTrigger(RecalcTrigger,Trigger6M)),NA())</f>
        <v>9.7778630441037115E-3</v>
      </c>
      <c r="M3216" s="183">
        <f>IFERROR(_xll.qlIndexFixing(Index1Y,$H3216,TRUE,_xll.ohTrigger(RecalcTrigger,Trigger1Y)),NA())</f>
        <v>9.7143481714837398E-3</v>
      </c>
      <c r="N3216" s="182">
        <f>IFERROR(_xll.qlIndexFixing(ONIndex1M,I3216,TRUE,_xll.ohTrigger(RecalcTrigger,Trigger1M)),NA())</f>
        <v>9.0324901591021245E-3</v>
      </c>
      <c r="O3216" s="44">
        <f>IFERROR(_xll.qlIndexFixing(ONIndex3M,I3216,TRUE,_xll.ohTrigger(RecalcTrigger,Trigger3M)),NA())</f>
        <v>9.2071903275936506E-3</v>
      </c>
      <c r="P3216" s="44">
        <f>IFERROR(_xll.qlIndexFixing(ONIndex6M,I3216,TRUE,_xll.ohTrigger(RecalcTrigger,Trigger6M)),NA())</f>
        <v>9.7396325264842432E-3</v>
      </c>
      <c r="Q3216" s="183">
        <f>IFERROR(_xll.qlIndexFixing(ONIndex1Y,I3216,TRUE,_xll.ohTrigger(RecalcTrigger,Trigger1Y)),NA())</f>
        <v>9.5338960618196467E-3</v>
      </c>
    </row>
    <row r="3217" spans="2:17" x14ac:dyDescent="0.2">
      <c r="B3217" s="39" t="s">
        <v>42</v>
      </c>
      <c r="D3217" s="42">
        <f>_xll.qlCalendarAdvance(Calendar,$D3216,B3217,"f",FALSE)</f>
        <v>62159</v>
      </c>
      <c r="E3217" s="177">
        <f>_xll.qlInterestRateIndexValueDate(IndexON,D3217)</f>
        <v>62159</v>
      </c>
      <c r="F3217" s="193">
        <f>IFERROR(_xll.qlIndexFixing(IndexON,D3217,TRUE,_xll.ohTrigger(RecalcTrigger,TriggerON)),NA())</f>
        <v>9.1253021268133949E-3</v>
      </c>
      <c r="H3217" s="42">
        <f>_xll.qlCalendarAdvance(Calendar,$H3216,B3217,"f",FALSE)</f>
        <v>62159</v>
      </c>
      <c r="I3217" s="177">
        <f>_xll.qlInterestRateIndexValueDate(Index1M,$H3217)</f>
        <v>62163</v>
      </c>
      <c r="J3217" s="182">
        <f>IFERROR(_xll.qlIndexFixing(Index1M,$H3217,TRUE,_xll.ohTrigger(RecalcTrigger,Trigger1M)),NA())</f>
        <v>9.0523424502447231E-3</v>
      </c>
      <c r="K3217" s="44">
        <f>IFERROR(_xll.qlIndexFixing(Index3M,H3217,TRUE,_xll.ohTrigger(RecalcTrigger,Trigger3M)),NA())</f>
        <v>9.2571271912621645E-3</v>
      </c>
      <c r="L3217" s="44">
        <f>IFERROR(_xll.qlIndexFixing(Index6M,$H3217,TRUE,_xll.ohTrigger(RecalcTrigger,Trigger6M)),NA())</f>
        <v>9.7786498136510497E-3</v>
      </c>
      <c r="M3217" s="183">
        <f>IFERROR(_xll.qlIndexFixing(Index1Y,$H3217,TRUE,_xll.ohTrigger(RecalcTrigger,Trigger1Y)),NA())</f>
        <v>9.7194388615161054E-3</v>
      </c>
      <c r="N3217" s="182">
        <f>IFERROR(_xll.qlIndexFixing(ONIndex1M,I3217,TRUE,_xll.ohTrigger(RecalcTrigger,Trigger1M)),NA())</f>
        <v>9.038260675007237E-3</v>
      </c>
      <c r="O3217" s="44">
        <f>IFERROR(_xll.qlIndexFixing(ONIndex3M,I3217,TRUE,_xll.ohTrigger(RecalcTrigger,Trigger3M)),NA())</f>
        <v>9.2126694654570684E-3</v>
      </c>
      <c r="P3217" s="44">
        <f>IFERROR(_xll.qlIndexFixing(ONIndex6M,I3217,TRUE,_xll.ohTrigger(RecalcTrigger,Trigger6M)),NA())</f>
        <v>9.7412724843337628E-3</v>
      </c>
      <c r="Q3217" s="183">
        <f>IFERROR(_xll.qlIndexFixing(ONIndex1Y,I3217,TRUE,_xll.ohTrigger(RecalcTrigger,Trigger1Y)),NA())</f>
        <v>9.5393132338106312E-3</v>
      </c>
    </row>
    <row r="3218" spans="2:17" x14ac:dyDescent="0.2">
      <c r="B3218" s="39" t="s">
        <v>42</v>
      </c>
      <c r="D3218" s="42">
        <f>_xll.qlCalendarAdvance(Calendar,$D3217,B3218,"f",FALSE)</f>
        <v>62166</v>
      </c>
      <c r="E3218" s="177">
        <f>_xll.qlInterestRateIndexValueDate(IndexON,D3218)</f>
        <v>62166</v>
      </c>
      <c r="F3218" s="193">
        <f>IFERROR(_xll.qlIndexFixing(IndexON,D3218,TRUE,_xll.ohTrigger(RecalcTrigger,TriggerON)),NA())</f>
        <v>9.1311314783748543E-3</v>
      </c>
      <c r="H3218" s="42">
        <f>_xll.qlCalendarAdvance(Calendar,$H3217,B3218,"f",FALSE)</f>
        <v>62166</v>
      </c>
      <c r="I3218" s="177">
        <f>_xll.qlInterestRateIndexValueDate(Index1M,$H3218)</f>
        <v>62170</v>
      </c>
      <c r="J3218" s="182">
        <f>IFERROR(_xll.qlIndexFixing(Index1M,$H3218,TRUE,_xll.ohTrigger(RecalcTrigger,Trigger1M)),NA())</f>
        <v>9.0580781069633312E-3</v>
      </c>
      <c r="K3218" s="44">
        <f>IFERROR(_xll.qlIndexFixing(Index3M,H3218,TRUE,_xll.ohTrigger(RecalcTrigger,Trigger3M)),NA())</f>
        <v>9.2625199676545644E-3</v>
      </c>
      <c r="L3218" s="44">
        <f>IFERROR(_xll.qlIndexFixing(Index6M,$H3218,TRUE,_xll.ohTrigger(RecalcTrigger,Trigger6M)),NA())</f>
        <v>9.7793687582149319E-3</v>
      </c>
      <c r="M3218" s="183">
        <f>IFERROR(_xll.qlIndexFixing(Index1Y,$H3218,TRUE,_xll.ohTrigger(RecalcTrigger,Trigger1Y)),NA())</f>
        <v>9.7245145355273864E-3</v>
      </c>
      <c r="N3218" s="182">
        <f>IFERROR(_xll.qlIndexFixing(ONIndex1M,I3218,TRUE,_xll.ohTrigger(RecalcTrigger,Trigger1M)),NA())</f>
        <v>9.0440175122541433E-3</v>
      </c>
      <c r="O3218" s="44">
        <f>IFERROR(_xll.qlIndexFixing(ONIndex3M,I3218,TRUE,_xll.ohTrigger(RecalcTrigger,Trigger3M)),NA())</f>
        <v>9.218135007476036E-3</v>
      </c>
      <c r="P3218" s="44">
        <f>IFERROR(_xll.qlIndexFixing(ONIndex6M,I3218,TRUE,_xll.ohTrigger(RecalcTrigger,Trigger6M)),NA())</f>
        <v>9.742846207565492E-3</v>
      </c>
      <c r="Q3218" s="183">
        <f>IFERROR(_xll.qlIndexFixing(ONIndex1Y,I3218,TRUE,_xll.ohTrigger(RecalcTrigger,Trigger1Y)),NA())</f>
        <v>9.5447162939699126E-3</v>
      </c>
    </row>
    <row r="3219" spans="2:17" x14ac:dyDescent="0.2">
      <c r="B3219" s="39" t="s">
        <v>42</v>
      </c>
      <c r="D3219" s="42">
        <f>_xll.qlCalendarAdvance(Calendar,$D3218,B3219,"f",FALSE)</f>
        <v>62173</v>
      </c>
      <c r="E3219" s="177">
        <f>_xll.qlInterestRateIndexValueDate(IndexON,D3219)</f>
        <v>62173</v>
      </c>
      <c r="F3219" s="193">
        <f>IFERROR(_xll.qlIndexFixing(IndexON,D3219,TRUE,_xll.ohTrigger(RecalcTrigger,TriggerON)),NA())</f>
        <v>9.13694710763302E-3</v>
      </c>
      <c r="H3219" s="42">
        <f>_xll.qlCalendarAdvance(Calendar,$H3218,B3219,"f",FALSE)</f>
        <v>62173</v>
      </c>
      <c r="I3219" s="177">
        <f>_xll.qlInterestRateIndexValueDate(Index1M,$H3219)</f>
        <v>62177</v>
      </c>
      <c r="J3219" s="182">
        <f>IFERROR(_xll.qlIndexFixing(Index1M,$H3219,TRUE,_xll.ohTrigger(RecalcTrigger,Trigger1M)),NA())</f>
        <v>9.0637999930869503E-3</v>
      </c>
      <c r="K3219" s="44">
        <f>IFERROR(_xll.qlIndexFixing(Index3M,H3219,TRUE,_xll.ohTrigger(RecalcTrigger,Trigger3M)),NA())</f>
        <v>9.2678989112155614E-3</v>
      </c>
      <c r="L3219" s="44">
        <f>IFERROR(_xll.qlIndexFixing(Index6M,$H3219,TRUE,_xll.ohTrigger(RecalcTrigger,Trigger6M)),NA())</f>
        <v>9.7800197790608601E-3</v>
      </c>
      <c r="M3219" s="183">
        <f>IFERROR(_xll.qlIndexFixing(Index1Y,$H3219,TRUE,_xll.ohTrigger(RecalcTrigger,Trigger1Y)),NA())</f>
        <v>9.7295751625017367E-3</v>
      </c>
      <c r="N3219" s="182">
        <f>IFERROR(_xll.qlIndexFixing(ONIndex1M,I3219,TRUE,_xll.ohTrigger(RecalcTrigger,Trigger1M)),NA())</f>
        <v>9.0518538992494513E-3</v>
      </c>
      <c r="O3219" s="44">
        <f>IFERROR(_xll.qlIndexFixing(ONIndex3M,I3219,TRUE,_xll.ohTrigger(RecalcTrigger,Trigger3M)),NA())</f>
        <v>9.2256146369997793E-3</v>
      </c>
      <c r="P3219" s="44">
        <f>IFERROR(_xll.qlIndexFixing(ONIndex6M,I3219,TRUE,_xll.ohTrigger(RecalcTrigger,Trigger6M)),NA())</f>
        <v>9.7452983002703775E-3</v>
      </c>
      <c r="Q3219" s="183">
        <f>IFERROR(_xll.qlIndexFixing(ONIndex1Y,I3219,TRUE,_xll.ohTrigger(RecalcTrigger,Trigger1Y)),NA())</f>
        <v>9.5521488802283727E-3</v>
      </c>
    </row>
    <row r="3220" spans="2:17" x14ac:dyDescent="0.2">
      <c r="B3220" s="39" t="s">
        <v>42</v>
      </c>
      <c r="D3220" s="42">
        <f>_xll.qlCalendarAdvance(Calendar,$D3219,B3220,"f",FALSE)</f>
        <v>62184</v>
      </c>
      <c r="E3220" s="177">
        <f>_xll.qlInterestRateIndexValueDate(IndexON,D3220)</f>
        <v>62184</v>
      </c>
      <c r="F3220" s="193">
        <f>IFERROR(_xll.qlIndexFixing(IndexON,D3220,TRUE,_xll.ohTrigger(RecalcTrigger,TriggerON)),NA())</f>
        <v>9.1449990701697459E-3</v>
      </c>
      <c r="H3220" s="42">
        <f>_xll.qlCalendarAdvance(Calendar,$H3219,B3220,"f",FALSE)</f>
        <v>62184</v>
      </c>
      <c r="I3220" s="177">
        <f>_xll.qlInterestRateIndexValueDate(Index1M,$H3220)</f>
        <v>62186</v>
      </c>
      <c r="J3220" s="182">
        <f>IFERROR(_xll.qlIndexFixing(Index1M,$H3220,TRUE,_xll.ohTrigger(RecalcTrigger,Trigger1M)),NA())</f>
        <v>9.0716568563750655E-3</v>
      </c>
      <c r="K3220" s="44">
        <f>IFERROR(_xll.qlIndexFixing(Index3M,H3220,TRUE,_xll.ohTrigger(RecalcTrigger,Trigger3M)),NA())</f>
        <v>9.2742946405781814E-3</v>
      </c>
      <c r="L3220" s="44">
        <f>IFERROR(_xll.qlIndexFixing(Index6M,$H3220,TRUE,_xll.ohTrigger(RecalcTrigger,Trigger6M)),NA())</f>
        <v>9.7806074688426958E-3</v>
      </c>
      <c r="M3220" s="183">
        <f>IFERROR(_xll.qlIndexFixing(Index1Y,$H3220,TRUE,_xll.ohTrigger(RecalcTrigger,Trigger1Y)),NA())</f>
        <v>9.7360595230518345E-3</v>
      </c>
      <c r="N3220" s="182">
        <f>IFERROR(_xll.qlIndexFixing(ONIndex1M,I3220,TRUE,_xll.ohTrigger(RecalcTrigger,Trigger1M)),NA())</f>
        <v>9.0587577921308338E-3</v>
      </c>
      <c r="O3220" s="44">
        <f>IFERROR(_xll.qlIndexFixing(ONIndex3M,I3220,TRUE,_xll.ohTrigger(RecalcTrigger,Trigger3M)),NA())</f>
        <v>9.2321266224626441E-3</v>
      </c>
      <c r="P3220" s="44">
        <f>IFERROR(_xll.qlIndexFixing(ONIndex6M,I3220,TRUE,_xll.ohTrigger(RecalcTrigger,Trigger6M)),NA())</f>
        <v>9.7465880988423237E-3</v>
      </c>
      <c r="Q3220" s="183">
        <f>IFERROR(_xll.qlIndexFixing(ONIndex1Y,I3220,TRUE,_xll.ohTrigger(RecalcTrigger,Trigger1Y)),NA())</f>
        <v>9.5585448661772432E-3</v>
      </c>
    </row>
    <row r="3221" spans="2:17" x14ac:dyDescent="0.2">
      <c r="B3221" s="39" t="s">
        <v>42</v>
      </c>
      <c r="D3221" s="42">
        <f>_xll.qlCalendarAdvance(Calendar,$D3220,B3221,"f",FALSE)</f>
        <v>62191</v>
      </c>
      <c r="E3221" s="177">
        <f>_xll.qlInterestRateIndexValueDate(IndexON,D3221)</f>
        <v>62191</v>
      </c>
      <c r="F3221" s="193">
        <f>IFERROR(_xll.qlIndexFixing(IndexON,D3221,TRUE,_xll.ohTrigger(RecalcTrigger,TriggerON)),NA())</f>
        <v>9.1507809568192044E-3</v>
      </c>
      <c r="H3221" s="42">
        <f>_xll.qlCalendarAdvance(Calendar,$H3220,B3221,"f",FALSE)</f>
        <v>62191</v>
      </c>
      <c r="I3221" s="177">
        <f>_xll.qlInterestRateIndexValueDate(Index1M,$H3221)</f>
        <v>62193</v>
      </c>
      <c r="J3221" s="182">
        <f>IFERROR(_xll.qlIndexFixing(Index1M,$H3221,TRUE,_xll.ohTrigger(RecalcTrigger,Trigger1M)),NA())</f>
        <v>9.0773463079324435E-3</v>
      </c>
      <c r="K3221" s="44">
        <f>IFERROR(_xll.qlIndexFixing(Index3M,H3221,TRUE,_xll.ohTrigger(RecalcTrigger,Trigger3M)),NA())</f>
        <v>9.279642716254562E-3</v>
      </c>
      <c r="L3221" s="44">
        <f>IFERROR(_xll.qlIndexFixing(Index6M,$H3221,TRUE,_xll.ohTrigger(RecalcTrigger,Trigger6M)),NA())</f>
        <v>9.7811077530868904E-3</v>
      </c>
      <c r="M3221" s="183">
        <f>IFERROR(_xll.qlIndexFixing(Index1Y,$H3221,TRUE,_xll.ohTrigger(RecalcTrigger,Trigger1Y)),NA())</f>
        <v>9.7410856403328892E-3</v>
      </c>
      <c r="N3221" s="182">
        <f>IFERROR(_xll.qlIndexFixing(ONIndex1M,I3221,TRUE,_xll.ohTrigger(RecalcTrigger,Trigger1M)),NA())</f>
        <v>9.0644655364879867E-3</v>
      </c>
      <c r="O3221" s="44">
        <f>IFERROR(_xll.qlIndexFixing(ONIndex3M,I3221,TRUE,_xll.ohTrigger(RecalcTrigger,Trigger3M)),NA())</f>
        <v>9.2375433678348884E-3</v>
      </c>
      <c r="P3221" s="44">
        <f>IFERROR(_xll.qlIndexFixing(ONIndex6M,I3221,TRUE,_xll.ohTrigger(RecalcTrigger,Trigger6M)),NA())</f>
        <v>9.747924468577196E-3</v>
      </c>
      <c r="Q3221" s="183">
        <f>IFERROR(_xll.qlIndexFixing(ONIndex1Y,I3221,TRUE,_xll.ohTrigger(RecalcTrigger,Trigger1Y)),NA())</f>
        <v>9.5638972791700638E-3</v>
      </c>
    </row>
    <row r="3222" spans="2:17" x14ac:dyDescent="0.2">
      <c r="B3222" s="39" t="s">
        <v>42</v>
      </c>
      <c r="D3222" s="42">
        <f>_xll.qlCalendarAdvance(Calendar,$D3221,B3222,"f",FALSE)</f>
        <v>62198</v>
      </c>
      <c r="E3222" s="177">
        <f>_xll.qlInterestRateIndexValueDate(IndexON,D3222)</f>
        <v>62198</v>
      </c>
      <c r="F3222" s="193">
        <f>IFERROR(_xll.qlIndexFixing(IndexON,D3222,TRUE,_xll.ohTrigger(RecalcTrigger,TriggerON)),NA())</f>
        <v>9.1565490198863841E-3</v>
      </c>
      <c r="H3222" s="42">
        <f>_xll.qlCalendarAdvance(Calendar,$H3221,B3222,"f",FALSE)</f>
        <v>62198</v>
      </c>
      <c r="I3222" s="177">
        <f>_xll.qlInterestRateIndexValueDate(Index1M,$H3222)</f>
        <v>62200</v>
      </c>
      <c r="J3222" s="182">
        <f>IFERROR(_xll.qlIndexFixing(Index1M,$H3222,TRUE,_xll.ohTrigger(RecalcTrigger,Trigger1M)),NA())</f>
        <v>9.0830218892848369E-3</v>
      </c>
      <c r="K3222" s="44">
        <f>IFERROR(_xll.qlIndexFixing(Index3M,H3222,TRUE,_xll.ohTrigger(RecalcTrigger,Trigger3M)),NA())</f>
        <v>9.2849768645644308E-3</v>
      </c>
      <c r="L3222" s="44">
        <f>IFERROR(_xll.qlIndexFixing(Index6M,$H3222,TRUE,_xll.ohTrigger(RecalcTrigger,Trigger6M)),NA())</f>
        <v>9.7815397981545898E-3</v>
      </c>
      <c r="M3222" s="183">
        <f>IFERROR(_xll.qlIndexFixing(Index1Y,$H3222,TRUE,_xll.ohTrigger(RecalcTrigger,Trigger1Y)),NA())</f>
        <v>9.7480136854911619E-3</v>
      </c>
      <c r="N3222" s="182">
        <f>IFERROR(_xll.qlIndexFixing(ONIndex1M,I3222,TRUE,_xll.ohTrigger(RecalcTrigger,Trigger1M)),NA())</f>
        <v>9.070159467334804E-3</v>
      </c>
      <c r="O3222" s="44">
        <f>IFERROR(_xll.qlIndexFixing(ONIndex3M,I3222,TRUE,_xll.ohTrigger(RecalcTrigger,Trigger3M)),NA())</f>
        <v>9.2429463830701053E-3</v>
      </c>
      <c r="P3222" s="44">
        <f>IFERROR(_xll.qlIndexFixing(ONIndex6M,I3222,TRUE,_xll.ohTrigger(RecalcTrigger,Trigger6M)),NA())</f>
        <v>9.7491941548533134E-3</v>
      </c>
      <c r="Q3222" s="183">
        <f>IFERROR(_xll.qlIndexFixing(ONIndex1Y,I3222,TRUE,_xll.ohTrigger(RecalcTrigger,Trigger1Y)),NA())</f>
        <v>9.5692354412424407E-3</v>
      </c>
    </row>
    <row r="3223" spans="2:17" x14ac:dyDescent="0.2">
      <c r="B3223" s="39" t="s">
        <v>42</v>
      </c>
      <c r="D3223" s="42">
        <f>_xll.qlCalendarAdvance(Calendar,$D3222,B3223,"f",FALSE)</f>
        <v>62205</v>
      </c>
      <c r="E3223" s="177">
        <f>_xll.qlInterestRateIndexValueDate(IndexON,D3223)</f>
        <v>62205</v>
      </c>
      <c r="F3223" s="193">
        <f>IFERROR(_xll.qlIndexFixing(IndexON,D3223,TRUE,_xll.ohTrigger(RecalcTrigger,TriggerON)),NA())</f>
        <v>9.1623032301946239E-3</v>
      </c>
      <c r="H3223" s="42">
        <f>_xll.qlCalendarAdvance(Calendar,$H3222,B3223,"f",FALSE)</f>
        <v>62205</v>
      </c>
      <c r="I3223" s="177">
        <f>_xll.qlInterestRateIndexValueDate(Index1M,$H3223)</f>
        <v>62207</v>
      </c>
      <c r="J3223" s="182">
        <f>IFERROR(_xll.qlIndexFixing(Index1M,$H3223,TRUE,_xll.ohTrigger(RecalcTrigger,Trigger1M)),NA())</f>
        <v>9.0886835708459124E-3</v>
      </c>
      <c r="K3223" s="44">
        <f>IFERROR(_xll.qlIndexFixing(Index3M,H3223,TRUE,_xll.ohTrigger(RecalcTrigger,Trigger3M)),NA())</f>
        <v>9.2902970560140158E-3</v>
      </c>
      <c r="L3223" s="44">
        <f>IFERROR(_xll.qlIndexFixing(Index6M,$H3223,TRUE,_xll.ohTrigger(RecalcTrigger,Trigger6M)),NA())</f>
        <v>9.7819035053452949E-3</v>
      </c>
      <c r="M3223" s="183">
        <f>IFERROR(_xll.qlIndexFixing(Index1Y,$H3223,TRUE,_xll.ohTrigger(RecalcTrigger,Trigger1Y)),NA())</f>
        <v>9.7510923970462252E-3</v>
      </c>
      <c r="N3223" s="182">
        <f>IFERROR(_xll.qlIndexFixing(ONIndex1M,I3223,TRUE,_xll.ohTrigger(RecalcTrigger,Trigger1M)),NA())</f>
        <v>9.0758395547752002E-3</v>
      </c>
      <c r="O3223" s="44">
        <f>IFERROR(_xll.qlIndexFixing(ONIndex3M,I3223,TRUE,_xll.ohTrigger(RecalcTrigger,Trigger3M)),NA())</f>
        <v>9.2483356385120175E-3</v>
      </c>
      <c r="P3223" s="44">
        <f>IFERROR(_xll.qlIndexFixing(ONIndex6M,I3223,TRUE,_xll.ohTrigger(RecalcTrigger,Trigger6M)),NA())</f>
        <v>9.7503970595891332E-3</v>
      </c>
      <c r="Q3223" s="183">
        <f>IFERROR(_xll.qlIndexFixing(ONIndex1Y,I3223,TRUE,_xll.ohTrigger(RecalcTrigger,Trigger1Y)),NA())</f>
        <v>9.5745593217788638E-3</v>
      </c>
    </row>
    <row r="3224" spans="2:17" x14ac:dyDescent="0.2">
      <c r="B3224" s="39" t="s">
        <v>42</v>
      </c>
      <c r="D3224" s="42">
        <f>_xll.qlCalendarAdvance(Calendar,$D3223,B3224,"f",FALSE)</f>
        <v>62212</v>
      </c>
      <c r="E3224" s="177">
        <f>_xll.qlInterestRateIndexValueDate(IndexON,D3224)</f>
        <v>62212</v>
      </c>
      <c r="F3224" s="193">
        <f>IFERROR(_xll.qlIndexFixing(IndexON,D3224,TRUE,_xll.ohTrigger(RecalcTrigger,TriggerON)),NA())</f>
        <v>9.1680435576080299E-3</v>
      </c>
      <c r="H3224" s="42">
        <f>_xll.qlCalendarAdvance(Calendar,$H3223,B3224,"f",FALSE)</f>
        <v>62212</v>
      </c>
      <c r="I3224" s="177">
        <f>_xll.qlInterestRateIndexValueDate(Index1M,$H3224)</f>
        <v>62215</v>
      </c>
      <c r="J3224" s="182">
        <f>IFERROR(_xll.qlIndexFixing(Index1M,$H3224,TRUE,_xll.ohTrigger(RecalcTrigger,Trigger1M)),NA())</f>
        <v>9.0946200992341394E-3</v>
      </c>
      <c r="K3224" s="44">
        <f>IFERROR(_xll.qlIndexFixing(Index3M,H3224,TRUE,_xll.ohTrigger(RecalcTrigger,Trigger3M)),NA())</f>
        <v>9.2978482240720466E-3</v>
      </c>
      <c r="L3224" s="44">
        <f>IFERROR(_xll.qlIndexFixing(Index6M,$H3224,TRUE,_xll.ohTrigger(RecalcTrigger,Trigger6M)),NA())</f>
        <v>9.782493021078132E-3</v>
      </c>
      <c r="M3224" s="183">
        <f>IFERROR(_xll.qlIndexFixing(Index1Y,$H3224,TRUE,_xll.ohTrigger(RecalcTrigger,Trigger1Y)),NA())</f>
        <v>9.7577377861750719E-3</v>
      </c>
      <c r="N3224" s="182">
        <f>IFERROR(_xll.qlIndexFixing(ONIndex1M,I3224,TRUE,_xll.ohTrigger(RecalcTrigger,Trigger1M)),NA())</f>
        <v>9.0823140947993153E-3</v>
      </c>
      <c r="O3224" s="44">
        <f>IFERROR(_xll.qlIndexFixing(ONIndex3M,I3224,TRUE,_xll.ohTrigger(RecalcTrigger,Trigger3M)),NA())</f>
        <v>9.2544779017700307E-3</v>
      </c>
      <c r="P3224" s="44">
        <f>IFERROR(_xll.qlIndexFixing(ONIndex6M,I3224,TRUE,_xll.ohTrigger(RecalcTrigger,Trigger6M)),NA())</f>
        <v>9.7516899085370312E-3</v>
      </c>
      <c r="Q3224" s="183">
        <f>IFERROR(_xll.qlIndexFixing(ONIndex1Y,I3224,TRUE,_xll.ohTrigger(RecalcTrigger,Trigger1Y)),NA())</f>
        <v>9.5806262301945111E-3</v>
      </c>
    </row>
    <row r="3225" spans="2:17" x14ac:dyDescent="0.2">
      <c r="B3225" s="39" t="s">
        <v>42</v>
      </c>
      <c r="D3225" s="42">
        <f>_xll.qlCalendarAdvance(Calendar,$D3224,B3225,"f",FALSE)</f>
        <v>62219</v>
      </c>
      <c r="E3225" s="177">
        <f>_xll.qlInterestRateIndexValueDate(IndexON,D3225)</f>
        <v>62219</v>
      </c>
      <c r="F3225" s="193">
        <f>IFERROR(_xll.qlIndexFixing(IndexON,D3225,TRUE,_xll.ohTrigger(RecalcTrigger,TriggerON)),NA())</f>
        <v>9.1737699728700051E-3</v>
      </c>
      <c r="H3225" s="42">
        <f>_xll.qlCalendarAdvance(Calendar,$H3224,B3225,"f",FALSE)</f>
        <v>62219</v>
      </c>
      <c r="I3225" s="177">
        <f>_xll.qlInterestRateIndexValueDate(Index1M,$H3225)</f>
        <v>62221</v>
      </c>
      <c r="J3225" s="182">
        <f>IFERROR(_xll.qlIndexFixing(Index1M,$H3225,TRUE,_xll.ohTrigger(RecalcTrigger,Trigger1M)),NA())</f>
        <v>9.09996511620631E-3</v>
      </c>
      <c r="K3225" s="44">
        <f>IFERROR(_xll.qlIndexFixing(Index3M,H3225,TRUE,_xll.ohTrigger(RecalcTrigger,Trigger3M)),NA())</f>
        <v>9.3013908045073198E-3</v>
      </c>
      <c r="L3225" s="44">
        <f>IFERROR(_xll.qlIndexFixing(Index6M,$H3225,TRUE,_xll.ohTrigger(RecalcTrigger,Trigger6M)),NA())</f>
        <v>9.7827986267453506E-3</v>
      </c>
      <c r="M3225" s="183">
        <f>IFERROR(_xll.qlIndexFixing(Index1Y,$H3225,TRUE,_xll.ohTrigger(RecalcTrigger,Trigger1Y)),NA())</f>
        <v>9.7610383098593427E-3</v>
      </c>
      <c r="N3225" s="182">
        <f>IFERROR(_xll.qlIndexFixing(ONIndex1M,I3225,TRUE,_xll.ohTrigger(RecalcTrigger,Trigger1M)),NA())</f>
        <v>9.0871580823304043E-3</v>
      </c>
      <c r="O3225" s="44">
        <f>IFERROR(_xll.qlIndexFixing(ONIndex3M,I3225,TRUE,_xll.ohTrigger(RecalcTrigger,Trigger3M)),NA())</f>
        <v>9.2590727537089634E-3</v>
      </c>
      <c r="P3225" s="44">
        <f>IFERROR(_xll.qlIndexFixing(ONIndex6M,I3225,TRUE,_xll.ohTrigger(RecalcTrigger,Trigger6M)),NA())</f>
        <v>9.7526021315541556E-3</v>
      </c>
      <c r="Q3225" s="183">
        <f>IFERROR(_xll.qlIndexFixing(ONIndex1Y,I3225,TRUE,_xll.ohTrigger(RecalcTrigger,Trigger1Y)),NA())</f>
        <v>9.5851641167410406E-3</v>
      </c>
    </row>
    <row r="3226" spans="2:17" x14ac:dyDescent="0.2">
      <c r="B3226" s="39" t="s">
        <v>42</v>
      </c>
      <c r="D3226" s="42">
        <f>_xll.qlCalendarAdvance(Calendar,$D3225,B3226,"f",FALSE)</f>
        <v>62226</v>
      </c>
      <c r="E3226" s="177">
        <f>_xll.qlInterestRateIndexValueDate(IndexON,D3226)</f>
        <v>62226</v>
      </c>
      <c r="F3226" s="193">
        <f>IFERROR(_xll.qlIndexFixing(IndexON,D3226,TRUE,_xll.ohTrigger(RecalcTrigger,TriggerON)),NA())</f>
        <v>9.1794824460844637E-3</v>
      </c>
      <c r="H3226" s="42">
        <f>_xll.qlCalendarAdvance(Calendar,$H3225,B3226,"f",FALSE)</f>
        <v>62226</v>
      </c>
      <c r="I3226" s="177">
        <f>_xll.qlInterestRateIndexValueDate(Index1M,$H3226)</f>
        <v>62228</v>
      </c>
      <c r="J3226" s="182">
        <f>IFERROR(_xll.qlIndexFixing(Index1M,$H3226,TRUE,_xll.ohTrigger(RecalcTrigger,Trigger1M)),NA())</f>
        <v>9.1055849208179773E-3</v>
      </c>
      <c r="K3226" s="44">
        <f>IFERROR(_xll.qlIndexFixing(Index3M,H3226,TRUE,_xll.ohTrigger(RecalcTrigger,Trigger3M)),NA())</f>
        <v>9.3066680756656462E-3</v>
      </c>
      <c r="L3226" s="44">
        <f>IFERROR(_xll.qlIndexFixing(Index6M,$H3226,TRUE,_xll.ohTrigger(RecalcTrigger,Trigger6M)),NA())</f>
        <v>9.7829419268483184E-3</v>
      </c>
      <c r="M3226" s="183">
        <f>IFERROR(_xll.qlIndexFixing(Index1Y,$H3226,TRUE,_xll.ohTrigger(RecalcTrigger,Trigger1Y)),NA())</f>
        <v>9.7659883722657805E-3</v>
      </c>
      <c r="N3226" s="182">
        <f>IFERROR(_xll.qlIndexFixing(ONIndex1M,I3226,TRUE,_xll.ohTrigger(RecalcTrigger,Trigger1M)),NA())</f>
        <v>9.0927964632125935E-3</v>
      </c>
      <c r="O3226" s="44">
        <f>IFERROR(_xll.qlIndexFixing(ONIndex3M,I3226,TRUE,_xll.ohTrigger(RecalcTrigger,Trigger3M)),NA())</f>
        <v>9.2644205543113145E-3</v>
      </c>
      <c r="P3226" s="44">
        <f>IFERROR(_xll.qlIndexFixing(ONIndex6M,I3226,TRUE,_xll.ohTrigger(RecalcTrigger,Trigger6M)),NA())</f>
        <v>9.7536041024604003E-3</v>
      </c>
      <c r="Q3226" s="183">
        <f>IFERROR(_xll.qlIndexFixing(ONIndex1Y,I3226,TRUE,_xll.ohTrigger(RecalcTrigger,Trigger1Y)),NA())</f>
        <v>9.5904449701755823E-3</v>
      </c>
    </row>
    <row r="3227" spans="2:17" x14ac:dyDescent="0.2">
      <c r="B3227" s="39" t="s">
        <v>42</v>
      </c>
      <c r="D3227" s="42">
        <f>_xll.qlCalendarAdvance(Calendar,$D3226,B3227,"f",FALSE)</f>
        <v>62233</v>
      </c>
      <c r="E3227" s="177">
        <f>_xll.qlInterestRateIndexValueDate(IndexON,D3227)</f>
        <v>62233</v>
      </c>
      <c r="F3227" s="193">
        <f>IFERROR(_xll.qlIndexFixing(IndexON,D3227,TRUE,_xll.ohTrigger(RecalcTrigger,TriggerON)),NA())</f>
        <v>9.1851809479148727E-3</v>
      </c>
      <c r="H3227" s="42">
        <f>_xll.qlCalendarAdvance(Calendar,$H3226,B3227,"f",FALSE)</f>
        <v>62233</v>
      </c>
      <c r="I3227" s="177">
        <f>_xll.qlInterestRateIndexValueDate(Index1M,$H3227)</f>
        <v>62235</v>
      </c>
      <c r="J3227" s="182">
        <f>IFERROR(_xll.qlIndexFixing(Index1M,$H3227,TRUE,_xll.ohTrigger(RecalcTrigger,Trigger1M)),NA())</f>
        <v>9.1111907072580212E-3</v>
      </c>
      <c r="K3227" s="44">
        <f>IFERROR(_xll.qlIndexFixing(Index3M,H3227,TRUE,_xll.ohTrigger(RecalcTrigger,Trigger3M)),NA())</f>
        <v>9.3119312695846002E-3</v>
      </c>
      <c r="L3227" s="44">
        <f>IFERROR(_xll.qlIndexFixing(Index6M,$H3227,TRUE,_xll.ohTrigger(RecalcTrigger,Trigger6M)),NA())</f>
        <v>9.7830164676124161E-3</v>
      </c>
      <c r="M3227" s="183">
        <f>IFERROR(_xll.qlIndexFixing(Index1Y,$H3227,TRUE,_xll.ohTrigger(RecalcTrigger,Trigger1Y)),NA())</f>
        <v>9.7709231306520317E-3</v>
      </c>
      <c r="N3227" s="182">
        <f>IFERROR(_xll.qlIndexFixing(ONIndex1M,I3227,TRUE,_xll.ohTrigger(RecalcTrigger,Trigger1M)),NA())</f>
        <v>9.0984208827826762E-3</v>
      </c>
      <c r="O3227" s="44">
        <f>IFERROR(_xll.qlIndexFixing(ONIndex3M,I3227,TRUE,_xll.ohTrigger(RecalcTrigger,Trigger3M)),NA())</f>
        <v>9.2697544779341001E-3</v>
      </c>
      <c r="P3227" s="44">
        <f>IFERROR(_xll.qlIndexFixing(ONIndex6M,I3227,TRUE,_xll.ohTrigger(RecalcTrigger,Trigger6M)),NA())</f>
        <v>9.7545388991804316E-3</v>
      </c>
      <c r="Q3227" s="183">
        <f>IFERROR(_xll.qlIndexFixing(ONIndex1Y,I3227,TRUE,_xll.ohTrigger(RecalcTrigger,Trigger1Y)),NA())</f>
        <v>9.5957114200118099E-3</v>
      </c>
    </row>
    <row r="3228" spans="2:17" x14ac:dyDescent="0.2">
      <c r="B3228" s="39" t="s">
        <v>42</v>
      </c>
      <c r="D3228" s="42">
        <f>_xll.qlCalendarAdvance(Calendar,$D3227,B3228,"f",FALSE)</f>
        <v>62240</v>
      </c>
      <c r="E3228" s="177">
        <f>_xll.qlInterestRateIndexValueDate(IndexON,D3228)</f>
        <v>62240</v>
      </c>
      <c r="F3228" s="193">
        <f>IFERROR(_xll.qlIndexFixing(IndexON,D3228,TRUE,_xll.ohTrigger(RecalcTrigger,TriggerON)),NA())</f>
        <v>9.1908654485450825E-3</v>
      </c>
      <c r="H3228" s="42">
        <f>_xll.qlCalendarAdvance(Calendar,$H3227,B3228,"f",FALSE)</f>
        <v>62240</v>
      </c>
      <c r="I3228" s="177">
        <f>_xll.qlInterestRateIndexValueDate(Index1M,$H3228)</f>
        <v>62242</v>
      </c>
      <c r="J3228" s="182">
        <f>IFERROR(_xll.qlIndexFixing(Index1M,$H3228,TRUE,_xll.ohTrigger(RecalcTrigger,Trigger1M)),NA())</f>
        <v>9.1167824459301161E-3</v>
      </c>
      <c r="K3228" s="44">
        <f>IFERROR(_xll.qlIndexFixing(Index3M,H3228,TRUE,_xll.ohTrigger(RecalcTrigger,Trigger3M)),NA())</f>
        <v>9.3171803567642982E-3</v>
      </c>
      <c r="L3228" s="44">
        <f>IFERROR(_xll.qlIndexFixing(Index6M,$H3228,TRUE,_xll.ohTrigger(RecalcTrigger,Trigger6M)),NA())</f>
        <v>9.7826935191443719E-3</v>
      </c>
      <c r="M3228" s="183">
        <f>IFERROR(_xll.qlIndexFixing(Index1Y,$H3228,TRUE,_xll.ohTrigger(RecalcTrigger,Trigger1Y)),NA())</f>
        <v>9.7758425540031228E-3</v>
      </c>
      <c r="N3228" s="182">
        <f>IFERROR(_xll.qlIndexFixing(ONIndex1M,I3228,TRUE,_xll.ohTrigger(RecalcTrigger,Trigger1M)),NA())</f>
        <v>9.1040313113044391E-3</v>
      </c>
      <c r="O3228" s="44">
        <f>IFERROR(_xll.qlIndexFixing(ONIndex3M,I3228,TRUE,_xll.ohTrigger(RecalcTrigger,Trigger3M)),NA())</f>
        <v>9.275074495080915E-3</v>
      </c>
      <c r="P3228" s="44">
        <f>IFERROR(_xll.qlIndexFixing(ONIndex6M,I3228,TRUE,_xll.ohTrigger(RecalcTrigger,Trigger6M)),NA())</f>
        <v>9.7554064233928983E-3</v>
      </c>
      <c r="Q3228" s="183">
        <f>IFERROR(_xll.qlIndexFixing(ONIndex1Y,I3228,TRUE,_xll.ohTrigger(RecalcTrigger,Trigger1Y)),NA())</f>
        <v>9.6009634361937657E-3</v>
      </c>
    </row>
    <row r="3229" spans="2:17" x14ac:dyDescent="0.2">
      <c r="B3229" s="39" t="s">
        <v>42</v>
      </c>
      <c r="D3229" s="42">
        <f>_xll.qlCalendarAdvance(Calendar,$D3228,B3229,"f",FALSE)</f>
        <v>62247</v>
      </c>
      <c r="E3229" s="177">
        <f>_xll.qlInterestRateIndexValueDate(IndexON,D3229)</f>
        <v>62247</v>
      </c>
      <c r="F3229" s="193">
        <f>IFERROR(_xll.qlIndexFixing(IndexON,D3229,TRUE,_xll.ohTrigger(RecalcTrigger,TriggerON)),NA())</f>
        <v>9.1965359182388795E-3</v>
      </c>
      <c r="H3229" s="42">
        <f>_xll.qlCalendarAdvance(Calendar,$H3228,B3229,"f",FALSE)</f>
        <v>62247</v>
      </c>
      <c r="I3229" s="177">
        <f>_xll.qlInterestRateIndexValueDate(Index1M,$H3229)</f>
        <v>62249</v>
      </c>
      <c r="J3229" s="182">
        <f>IFERROR(_xll.qlIndexFixing(Index1M,$H3229,TRUE,_xll.ohTrigger(RecalcTrigger,Trigger1M)),NA())</f>
        <v>9.1223601072429328E-3</v>
      </c>
      <c r="K3229" s="44">
        <f>IFERROR(_xll.qlIndexFixing(Index3M,H3229,TRUE,_xll.ohTrigger(RecalcTrigger,Trigger3M)),NA())</f>
        <v>9.3224153077083351E-3</v>
      </c>
      <c r="L3229" s="44">
        <f>IFERROR(_xll.qlIndexFixing(Index6M,$H3229,TRUE,_xll.ohTrigger(RecalcTrigger,Trigger6M)),NA())</f>
        <v>9.7826451267683644E-3</v>
      </c>
      <c r="M3229" s="183">
        <f>IFERROR(_xll.qlIndexFixing(Index1Y,$H3229,TRUE,_xll.ohTrigger(RecalcTrigger,Trigger1Y)),NA())</f>
        <v>9.7807466113049579E-3</v>
      </c>
      <c r="N3229" s="182">
        <f>IFERROR(_xll.qlIndexFixing(ONIndex1M,I3229,TRUE,_xll.ohTrigger(RecalcTrigger,Trigger1M)),NA())</f>
        <v>9.1096277194413489E-3</v>
      </c>
      <c r="O3229" s="44">
        <f>IFERROR(_xll.qlIndexFixing(ONIndex3M,I3229,TRUE,_xll.ohTrigger(RecalcTrigger,Trigger3M)),NA())</f>
        <v>9.2803805764951619E-3</v>
      </c>
      <c r="P3229" s="44">
        <f>IFERROR(_xll.qlIndexFixing(ONIndex6M,I3229,TRUE,_xll.ohTrigger(RecalcTrigger,Trigger6M)),NA())</f>
        <v>9.7562065770961937E-3</v>
      </c>
      <c r="Q3229" s="183">
        <f>IFERROR(_xll.qlIndexFixing(ONIndex1Y,I3229,TRUE,_xll.ohTrigger(RecalcTrigger,Trigger1Y)),NA())</f>
        <v>9.6062009880260035E-3</v>
      </c>
    </row>
    <row r="3230" spans="2:17" x14ac:dyDescent="0.2">
      <c r="B3230" s="39" t="s">
        <v>42</v>
      </c>
      <c r="D3230" s="42">
        <f>_xll.qlCalendarAdvance(Calendar,$D3229,B3230,"f",FALSE)</f>
        <v>62254</v>
      </c>
      <c r="E3230" s="177">
        <f>_xll.qlInterestRateIndexValueDate(IndexON,D3230)</f>
        <v>62254</v>
      </c>
      <c r="F3230" s="193">
        <f>IFERROR(_xll.qlIndexFixing(IndexON,D3230,TRUE,_xll.ohTrigger(RecalcTrigger,TriggerON)),NA())</f>
        <v>9.2021923275797946E-3</v>
      </c>
      <c r="H3230" s="42">
        <f>_xll.qlCalendarAdvance(Calendar,$H3229,B3230,"f",FALSE)</f>
        <v>62254</v>
      </c>
      <c r="I3230" s="177">
        <f>_xll.qlInterestRateIndexValueDate(Index1M,$H3230)</f>
        <v>62256</v>
      </c>
      <c r="J3230" s="182">
        <f>IFERROR(_xll.qlIndexFixing(Index1M,$H3230,TRUE,_xll.ohTrigger(RecalcTrigger,Trigger1M)),NA())</f>
        <v>9.1279236615976478E-3</v>
      </c>
      <c r="K3230" s="44">
        <f>IFERROR(_xll.qlIndexFixing(Index3M,H3230,TRUE,_xll.ohTrigger(RecalcTrigger,Trigger3M)),NA())</f>
        <v>9.3276360929211762E-3</v>
      </c>
      <c r="L3230" s="44">
        <f>IFERROR(_xll.qlIndexFixing(Index6M,$H3230,TRUE,_xll.ohTrigger(RecalcTrigger,Trigger6M)),NA())</f>
        <v>9.7825277058136567E-3</v>
      </c>
      <c r="M3230" s="183">
        <f>IFERROR(_xll.qlIndexFixing(Index1Y,$H3230,TRUE,_xll.ohTrigger(RecalcTrigger,Trigger1Y)),NA())</f>
        <v>9.7856352715421282E-3</v>
      </c>
      <c r="N3230" s="182">
        <f>IFERROR(_xll.qlIndexFixing(ONIndex1M,I3230,TRUE,_xll.ohTrigger(RecalcTrigger,Trigger1M)),NA())</f>
        <v>9.1152100776170641E-3</v>
      </c>
      <c r="O3230" s="44">
        <f>IFERROR(_xll.qlIndexFixing(ONIndex3M,I3230,TRUE,_xll.ohTrigger(RecalcTrigger,Trigger3M)),NA())</f>
        <v>9.2856726926804356E-3</v>
      </c>
      <c r="P3230" s="44">
        <f>IFERROR(_xll.qlIndexFixing(ONIndex6M,I3230,TRUE,_xll.ohTrigger(RecalcTrigger,Trigger6M)),NA())</f>
        <v>9.7569392620489026E-3</v>
      </c>
      <c r="Q3230" s="183">
        <f>IFERROR(_xll.qlIndexFixing(ONIndex1Y,I3230,TRUE,_xll.ohTrigger(RecalcTrigger,Trigger1Y)),NA())</f>
        <v>9.6114240450528854E-3</v>
      </c>
    </row>
    <row r="3231" spans="2:17" x14ac:dyDescent="0.2">
      <c r="B3231" s="39" t="s">
        <v>42</v>
      </c>
      <c r="D3231" s="42">
        <f>_xll.qlCalendarAdvance(Calendar,$D3230,B3231,"f",FALSE)</f>
        <v>62261</v>
      </c>
      <c r="E3231" s="177">
        <f>_xll.qlInterestRateIndexValueDate(IndexON,D3231)</f>
        <v>62261</v>
      </c>
      <c r="F3231" s="193">
        <f>IFERROR(_xll.qlIndexFixing(IndexON,D3231,TRUE,_xll.ohTrigger(RecalcTrigger,TriggerON)),NA())</f>
        <v>9.2078346469914862E-3</v>
      </c>
      <c r="H3231" s="42">
        <f>_xll.qlCalendarAdvance(Calendar,$H3230,B3231,"f",FALSE)</f>
        <v>62261</v>
      </c>
      <c r="I3231" s="177">
        <f>_xll.qlInterestRateIndexValueDate(Index1M,$H3231)</f>
        <v>62263</v>
      </c>
      <c r="J3231" s="182">
        <f>IFERROR(_xll.qlIndexFixing(Index1M,$H3231,TRUE,_xll.ohTrigger(RecalcTrigger,Trigger1M)),NA())</f>
        <v>9.1334730794104257E-3</v>
      </c>
      <c r="K3231" s="44">
        <f>IFERROR(_xll.qlIndexFixing(Index3M,H3231,TRUE,_xll.ohTrigger(RecalcTrigger,Trigger3M)),NA())</f>
        <v>9.3328426829003327E-3</v>
      </c>
      <c r="L3231" s="44">
        <f>IFERROR(_xll.qlIndexFixing(Index6M,$H3231,TRUE,_xll.ohTrigger(RecalcTrigger,Trigger6M)),NA())</f>
        <v>9.7823411576360951E-3</v>
      </c>
      <c r="M3231" s="183">
        <f>IFERROR(_xll.qlIndexFixing(Index1Y,$H3231,TRUE,_xll.ohTrigger(RecalcTrigger,Trigger1Y)),NA())</f>
        <v>9.7905085037005412E-3</v>
      </c>
      <c r="N3231" s="182">
        <f>IFERROR(_xll.qlIndexFixing(ONIndex1M,I3231,TRUE,_xll.ohTrigger(RecalcTrigger,Trigger1M)),NA())</f>
        <v>9.1207783560953715E-3</v>
      </c>
      <c r="O3231" s="44">
        <f>IFERROR(_xll.qlIndexFixing(ONIndex3M,I3231,TRUE,_xll.ohTrigger(RecalcTrigger,Trigger3M)),NA())</f>
        <v>9.290950814460075E-3</v>
      </c>
      <c r="P3231" s="44">
        <f>IFERROR(_xll.qlIndexFixing(ONIndex6M,I3231,TRUE,_xll.ohTrigger(RecalcTrigger,Trigger6M)),NA())</f>
        <v>9.7576043800895462E-3</v>
      </c>
      <c r="Q3231" s="183">
        <f>IFERROR(_xll.qlIndexFixing(ONIndex1Y,I3231,TRUE,_xll.ohTrigger(RecalcTrigger,Trigger1Y)),NA())</f>
        <v>9.6166325767388372E-3</v>
      </c>
    </row>
    <row r="3232" spans="2:17" x14ac:dyDescent="0.2">
      <c r="B3232" s="39" t="s">
        <v>42</v>
      </c>
      <c r="D3232" s="42">
        <f>_xll.qlCalendarAdvance(Calendar,$D3231,B3232,"f",FALSE)</f>
        <v>62268</v>
      </c>
      <c r="E3232" s="177">
        <f>_xll.qlInterestRateIndexValueDate(IndexON,D3232)</f>
        <v>62268</v>
      </c>
      <c r="F3232" s="193">
        <f>IFERROR(_xll.qlIndexFixing(IndexON,D3232,TRUE,_xll.ohTrigger(RecalcTrigger,TriggerON)),NA())</f>
        <v>9.213462846577869E-3</v>
      </c>
      <c r="H3232" s="42">
        <f>_xll.qlCalendarAdvance(Calendar,$H3231,B3232,"f",FALSE)</f>
        <v>62268</v>
      </c>
      <c r="I3232" s="177">
        <f>_xll.qlInterestRateIndexValueDate(Index1M,$H3232)</f>
        <v>62270</v>
      </c>
      <c r="J3232" s="182">
        <f>IFERROR(_xll.qlIndexFixing(Index1M,$H3232,TRUE,_xll.ohTrigger(RecalcTrigger,Trigger1M)),NA())</f>
        <v>9.1390083310724513E-3</v>
      </c>
      <c r="K3232" s="44">
        <f>IFERROR(_xll.qlIndexFixing(Index3M,H3232,TRUE,_xll.ohTrigger(RecalcTrigger,Trigger3M)),NA())</f>
        <v>9.3380350481528738E-3</v>
      </c>
      <c r="L3232" s="44">
        <f>IFERROR(_xll.qlIndexFixing(Index6M,$H3232,TRUE,_xll.ohTrigger(RecalcTrigger,Trigger6M)),NA())</f>
        <v>9.7823543281139163E-3</v>
      </c>
      <c r="M3232" s="183">
        <f>IFERROR(_xll.qlIndexFixing(Index1Y,$H3232,TRUE,_xll.ohTrigger(RecalcTrigger,Trigger1Y)),NA())</f>
        <v>9.7953662767656588E-3</v>
      </c>
      <c r="N3232" s="182">
        <f>IFERROR(_xll.qlIndexFixing(ONIndex1M,I3232,TRUE,_xll.ohTrigger(RecalcTrigger,Trigger1M)),NA())</f>
        <v>9.1263325256996097E-3</v>
      </c>
      <c r="O3232" s="44">
        <f>IFERROR(_xll.qlIndexFixing(ONIndex3M,I3232,TRUE,_xll.ohTrigger(RecalcTrigger,Trigger3M)),NA())</f>
        <v>9.2962149120978665E-3</v>
      </c>
      <c r="P3232" s="44">
        <f>IFERROR(_xll.qlIndexFixing(ONIndex6M,I3232,TRUE,_xll.ohTrigger(RecalcTrigger,Trigger6M)),NA())</f>
        <v>9.7582018329767095E-3</v>
      </c>
      <c r="Q3232" s="183">
        <f>IFERROR(_xll.qlIndexFixing(ONIndex1Y,I3232,TRUE,_xll.ohTrigger(RecalcTrigger,Trigger1Y)),NA())</f>
        <v>9.6218265524683488E-3</v>
      </c>
    </row>
    <row r="3233" spans="2:17" x14ac:dyDescent="0.2">
      <c r="B3233" s="39" t="s">
        <v>42</v>
      </c>
      <c r="D3233" s="42">
        <f>_xll.qlCalendarAdvance(Calendar,$D3232,B3233,"f",FALSE)</f>
        <v>62275</v>
      </c>
      <c r="E3233" s="177">
        <f>_xll.qlInterestRateIndexValueDate(IndexON,D3233)</f>
        <v>62275</v>
      </c>
      <c r="F3233" s="193">
        <f>IFERROR(_xll.qlIndexFixing(IndexON,D3233,TRUE,_xll.ohTrigger(RecalcTrigger,TriggerON)),NA())</f>
        <v>9.2190768967626013E-3</v>
      </c>
      <c r="H3233" s="42">
        <f>_xll.qlCalendarAdvance(Calendar,$H3232,B3233,"f",FALSE)</f>
        <v>62275</v>
      </c>
      <c r="I3233" s="177">
        <f>_xll.qlInterestRateIndexValueDate(Index1M,$H3233)</f>
        <v>62277</v>
      </c>
      <c r="J3233" s="182">
        <f>IFERROR(_xll.qlIndexFixing(Index1M,$H3233,TRUE,_xll.ohTrigger(RecalcTrigger,Trigger1M)),NA())</f>
        <v>9.1445293869973909E-3</v>
      </c>
      <c r="K3233" s="44">
        <f>IFERROR(_xll.qlIndexFixing(Index3M,H3233,TRUE,_xll.ohTrigger(RecalcTrigger,Trigger3M)),NA())</f>
        <v>9.3432131591780539E-3</v>
      </c>
      <c r="L3233" s="44">
        <f>IFERROR(_xll.qlIndexFixing(Index6M,$H3233,TRUE,_xll.ohTrigger(RecalcTrigger,Trigger6M)),NA())</f>
        <v>9.7820142410044754E-3</v>
      </c>
      <c r="M3233" s="183">
        <f>IFERROR(_xll.qlIndexFixing(Index1Y,$H3233,TRUE,_xll.ohTrigger(RecalcTrigger,Trigger1Y)),NA())</f>
        <v>9.8002085597231701E-3</v>
      </c>
      <c r="N3233" s="182">
        <f>IFERROR(_xll.qlIndexFixing(ONIndex1M,I3233,TRUE,_xll.ohTrigger(RecalcTrigger,Trigger1M)),NA())</f>
        <v>9.1318725565336933E-3</v>
      </c>
      <c r="O3233" s="44">
        <f>IFERROR(_xll.qlIndexFixing(ONIndex3M,I3233,TRUE,_xll.ohTrigger(RecalcTrigger,Trigger3M)),NA())</f>
        <v>9.3014649567368934E-3</v>
      </c>
      <c r="P3233" s="44">
        <f>IFERROR(_xll.qlIndexFixing(ONIndex6M,I3233,TRUE,_xll.ohTrigger(RecalcTrigger,Trigger6M)),NA())</f>
        <v>9.7587315225489135E-3</v>
      </c>
      <c r="Q3233" s="183">
        <f>IFERROR(_xll.qlIndexFixing(ONIndex1Y,I3233,TRUE,_xll.ohTrigger(RecalcTrigger,Trigger1Y)),NA())</f>
        <v>9.6270059421055265E-3</v>
      </c>
    </row>
    <row r="3234" spans="2:17" x14ac:dyDescent="0.2">
      <c r="B3234" s="39" t="s">
        <v>42</v>
      </c>
      <c r="D3234" s="42">
        <f>_xll.qlCalendarAdvance(Calendar,$D3233,B3234,"f",FALSE)</f>
        <v>62282</v>
      </c>
      <c r="E3234" s="177">
        <f>_xll.qlInterestRateIndexValueDate(IndexON,D3234)</f>
        <v>62282</v>
      </c>
      <c r="F3234" s="193">
        <f>IFERROR(_xll.qlIndexFixing(IndexON,D3234,TRUE,_xll.ohTrigger(RecalcTrigger,TriggerON)),NA())</f>
        <v>9.2246767681292141E-3</v>
      </c>
      <c r="H3234" s="42">
        <f>_xll.qlCalendarAdvance(Calendar,$H3233,B3234,"f",FALSE)</f>
        <v>62282</v>
      </c>
      <c r="I3234" s="177">
        <f>_xll.qlInterestRateIndexValueDate(Index1M,$H3234)</f>
        <v>62284</v>
      </c>
      <c r="J3234" s="182">
        <f>IFERROR(_xll.qlIndexFixing(Index1M,$H3234,TRUE,_xll.ohTrigger(RecalcTrigger,Trigger1M)),NA())</f>
        <v>9.1500362175914174E-3</v>
      </c>
      <c r="K3234" s="44">
        <f>IFERROR(_xll.qlIndexFixing(Index3M,H3234,TRUE,_xll.ohTrigger(RecalcTrigger,Trigger3M)),NA())</f>
        <v>9.3483769864794626E-3</v>
      </c>
      <c r="L3234" s="44">
        <f>IFERROR(_xll.qlIndexFixing(Index6M,$H3234,TRUE,_xll.ohTrigger(RecalcTrigger,Trigger6M)),NA())</f>
        <v>9.7816047040113398E-3</v>
      </c>
      <c r="M3234" s="183">
        <f>IFERROR(_xll.qlIndexFixing(Index1Y,$H3234,TRUE,_xll.ohTrigger(RecalcTrigger,Trigger1Y)),NA())</f>
        <v>9.8050353215589775E-3</v>
      </c>
      <c r="N3234" s="182">
        <f>IFERROR(_xll.qlIndexFixing(ONIndex1M,I3234,TRUE,_xll.ohTrigger(RecalcTrigger,Trigger1M)),NA())</f>
        <v>9.137398419101217E-3</v>
      </c>
      <c r="O3234" s="44">
        <f>IFERROR(_xll.qlIndexFixing(ONIndex3M,I3234,TRUE,_xll.ohTrigger(RecalcTrigger,Trigger3M)),NA())</f>
        <v>9.3067009185610061E-3</v>
      </c>
      <c r="P3234" s="44">
        <f>IFERROR(_xll.qlIndexFixing(ONIndex6M,I3234,TRUE,_xll.ohTrigger(RecalcTrigger,Trigger6M)),NA())</f>
        <v>9.7591933508045514E-3</v>
      </c>
      <c r="Q3234" s="183">
        <f>IFERROR(_xll.qlIndexFixing(ONIndex1Y,I3234,TRUE,_xll.ohTrigger(RecalcTrigger,Trigger1Y)),NA())</f>
        <v>9.632170714874988E-3</v>
      </c>
    </row>
    <row r="3235" spans="2:17" x14ac:dyDescent="0.2">
      <c r="B3235" s="39" t="s">
        <v>42</v>
      </c>
      <c r="D3235" s="42">
        <f>_xll.qlCalendarAdvance(Calendar,$D3234,B3235,"f",FALSE)</f>
        <v>62289</v>
      </c>
      <c r="E3235" s="177">
        <f>_xll.qlInterestRateIndexValueDate(IndexON,D3235)</f>
        <v>62289</v>
      </c>
      <c r="F3235" s="193">
        <f>IFERROR(_xll.qlIndexFixing(IndexON,D3235,TRUE,_xll.ohTrigger(RecalcTrigger,TriggerON)),NA())</f>
        <v>9.2302624309414938E-3</v>
      </c>
      <c r="H3235" s="42">
        <f>_xll.qlCalendarAdvance(Calendar,$H3234,B3235,"f",FALSE)</f>
        <v>62289</v>
      </c>
      <c r="I3235" s="177">
        <f>_xll.qlInterestRateIndexValueDate(Index1M,$H3235)</f>
        <v>62291</v>
      </c>
      <c r="J3235" s="182">
        <f>IFERROR(_xll.qlIndexFixing(Index1M,$H3235,TRUE,_xll.ohTrigger(RecalcTrigger,Trigger1M)),NA())</f>
        <v>9.1555287932582052E-3</v>
      </c>
      <c r="K3235" s="44">
        <f>IFERROR(_xll.qlIndexFixing(Index3M,H3235,TRUE,_xll.ohTrigger(RecalcTrigger,Trigger3M)),NA())</f>
        <v>9.3535265005589615E-3</v>
      </c>
      <c r="L3235" s="44">
        <f>IFERROR(_xll.qlIndexFixing(Index6M,$H3235,TRUE,_xll.ohTrigger(RecalcTrigger,Trigger6M)),NA())</f>
        <v>9.7811256185149041E-3</v>
      </c>
      <c r="M3235" s="183">
        <f>IFERROR(_xll.qlIndexFixing(Index1Y,$H3235,TRUE,_xll.ohTrigger(RecalcTrigger,Trigger1Y)),NA())</f>
        <v>9.8098465312592056E-3</v>
      </c>
      <c r="N3235" s="182">
        <f>IFERROR(_xll.qlIndexFixing(ONIndex1M,I3235,TRUE,_xll.ohTrigger(RecalcTrigger,Trigger1M)),NA())</f>
        <v>9.1429100839857114E-3</v>
      </c>
      <c r="O3235" s="44">
        <f>IFERROR(_xll.qlIndexFixing(ONIndex3M,I3235,TRUE,_xll.ohTrigger(RecalcTrigger,Trigger3M)),NA())</f>
        <v>9.3119227682336714E-3</v>
      </c>
      <c r="P3235" s="44">
        <f>IFERROR(_xll.qlIndexFixing(ONIndex6M,I3235,TRUE,_xll.ohTrigger(RecalcTrigger,Trigger6M)),NA())</f>
        <v>9.7595872193423361E-3</v>
      </c>
      <c r="Q3235" s="183">
        <f>IFERROR(_xll.qlIndexFixing(ONIndex1Y,I3235,TRUE,_xll.ohTrigger(RecalcTrigger,Trigger1Y)),NA())</f>
        <v>9.6373208404010313E-3</v>
      </c>
    </row>
    <row r="3236" spans="2:17" x14ac:dyDescent="0.2">
      <c r="B3236" s="39" t="s">
        <v>42</v>
      </c>
      <c r="D3236" s="42">
        <f>_xll.qlCalendarAdvance(Calendar,$D3235,B3236,"f",FALSE)</f>
        <v>62296</v>
      </c>
      <c r="E3236" s="177">
        <f>_xll.qlInterestRateIndexValueDate(IndexON,D3236)</f>
        <v>62296</v>
      </c>
      <c r="F3236" s="193">
        <f>IFERROR(_xll.qlIndexFixing(IndexON,D3236,TRUE,_xll.ohTrigger(RecalcTrigger,TriggerON)),NA())</f>
        <v>9.2358338555431629E-3</v>
      </c>
      <c r="H3236" s="42">
        <f>_xll.qlCalendarAdvance(Calendar,$H3235,B3236,"f",FALSE)</f>
        <v>62296</v>
      </c>
      <c r="I3236" s="177">
        <f>_xll.qlInterestRateIndexValueDate(Index1M,$H3236)</f>
        <v>62298</v>
      </c>
      <c r="J3236" s="182">
        <f>IFERROR(_xll.qlIndexFixing(Index1M,$H3236,TRUE,_xll.ohTrigger(RecalcTrigger,Trigger1M)),NA())</f>
        <v>9.1610070844039271E-3</v>
      </c>
      <c r="K3236" s="44">
        <f>IFERROR(_xll.qlIndexFixing(Index3M,H3236,TRUE,_xll.ohTrigger(RecalcTrigger,Trigger3M)),NA())</f>
        <v>9.3586616719184036E-3</v>
      </c>
      <c r="L3236" s="44">
        <f>IFERROR(_xll.qlIndexFixing(Index6M,$H3236,TRUE,_xll.ohTrigger(RecalcTrigger,Trigger6M)),NA())</f>
        <v>9.7805768859028676E-3</v>
      </c>
      <c r="M3236" s="183">
        <f>IFERROR(_xll.qlIndexFixing(Index1Y,$H3236,TRUE,_xll.ohTrigger(RecalcTrigger,Trigger1Y)),NA())</f>
        <v>9.8146421578091027E-3</v>
      </c>
      <c r="N3236" s="182">
        <f>IFERROR(_xll.qlIndexFixing(ONIndex1M,I3236,TRUE,_xll.ohTrigger(RecalcTrigger,Trigger1M)),NA())</f>
        <v>9.1484075216108351E-3</v>
      </c>
      <c r="O3236" s="44">
        <f>IFERROR(_xll.qlIndexFixing(ONIndex3M,I3236,TRUE,_xll.ohTrigger(RecalcTrigger,Trigger3M)),NA())</f>
        <v>9.3171304766581642E-3</v>
      </c>
      <c r="P3236" s="44">
        <f>IFERROR(_xll.qlIndexFixing(ONIndex6M,I3236,TRUE,_xll.ohTrigger(RecalcTrigger,Trigger6M)),NA())</f>
        <v>9.7599130300007886E-3</v>
      </c>
      <c r="Q3236" s="183">
        <f>IFERROR(_xll.qlIndexFixing(ONIndex1Y,I3236,TRUE,_xll.ohTrigger(RecalcTrigger,Trigger1Y)),NA())</f>
        <v>9.6424562881480824E-3</v>
      </c>
    </row>
    <row r="3237" spans="2:17" x14ac:dyDescent="0.2">
      <c r="B3237" s="39" t="s">
        <v>42</v>
      </c>
      <c r="D3237" s="42">
        <f>_xll.qlCalendarAdvance(Calendar,$D3236,B3237,"f",FALSE)</f>
        <v>62303</v>
      </c>
      <c r="E3237" s="177">
        <f>_xll.qlInterestRateIndexValueDate(IndexON,D3237)</f>
        <v>62303</v>
      </c>
      <c r="F3237" s="193">
        <f>IFERROR(_xll.qlIndexFixing(IndexON,D3237,TRUE,_xll.ohTrigger(RecalcTrigger,TriggerON)),NA())</f>
        <v>9.2413910121980081E-3</v>
      </c>
      <c r="H3237" s="42">
        <f>_xll.qlCalendarAdvance(Calendar,$H3236,B3237,"f",FALSE)</f>
        <v>62303</v>
      </c>
      <c r="I3237" s="177">
        <f>_xll.qlInterestRateIndexValueDate(Index1M,$H3237)</f>
        <v>62305</v>
      </c>
      <c r="J3237" s="182">
        <f>IFERROR(_xll.qlIndexFixing(Index1M,$H3237,TRUE,_xll.ohTrigger(RecalcTrigger,Trigger1M)),NA())</f>
        <v>9.1649537394797777E-3</v>
      </c>
      <c r="K3237" s="44">
        <f>IFERROR(_xll.qlIndexFixing(Index3M,H3237,TRUE,_xll.ohTrigger(RecalcTrigger,Trigger3M)),NA())</f>
        <v>9.3637824710613854E-3</v>
      </c>
      <c r="L3237" s="44">
        <f>IFERROR(_xll.qlIndexFixing(Index6M,$H3237,TRUE,_xll.ohTrigger(RecalcTrigger,Trigger6M)),NA())</f>
        <v>9.7797646738010703E-3</v>
      </c>
      <c r="M3237" s="183">
        <f>IFERROR(_xll.qlIndexFixing(Index1Y,$H3237,TRUE,_xll.ohTrigger(RecalcTrigger,Trigger1Y)),NA())</f>
        <v>9.8194221701958864E-3</v>
      </c>
      <c r="N3237" s="182">
        <f>IFERROR(_xll.qlIndexFixing(ONIndex1M,I3237,TRUE,_xll.ohTrigger(RecalcTrigger,Trigger1M)),NA())</f>
        <v>9.1538907021604388E-3</v>
      </c>
      <c r="O3237" s="44">
        <f>IFERROR(_xll.qlIndexFixing(ONIndex3M,I3237,TRUE,_xll.ohTrigger(RecalcTrigger,Trigger3M)),NA())</f>
        <v>9.3223240143380792E-3</v>
      </c>
      <c r="P3237" s="44">
        <f>IFERROR(_xll.qlIndexFixing(ONIndex6M,I3237,TRUE,_xll.ohTrigger(RecalcTrigger,Trigger6M)),NA())</f>
        <v>9.7601706849381742E-3</v>
      </c>
      <c r="Q3237" s="183">
        <f>IFERROR(_xll.qlIndexFixing(ONIndex1Y,I3237,TRUE,_xll.ohTrigger(RecalcTrigger,Trigger1Y)),NA())</f>
        <v>9.6475770276605033E-3</v>
      </c>
    </row>
    <row r="3238" spans="2:17" x14ac:dyDescent="0.2">
      <c r="B3238" s="39" t="s">
        <v>42</v>
      </c>
      <c r="D3238" s="42">
        <f>_xll.qlCalendarAdvance(Calendar,$D3237,B3238,"f",FALSE)</f>
        <v>62310</v>
      </c>
      <c r="E3238" s="177">
        <f>_xll.qlInterestRateIndexValueDate(IndexON,D3238)</f>
        <v>62310</v>
      </c>
      <c r="F3238" s="193">
        <f>IFERROR(_xll.qlIndexFixing(IndexON,D3238,TRUE,_xll.ohTrigger(RecalcTrigger,TriggerON)),NA())</f>
        <v>9.2469338714895599E-3</v>
      </c>
      <c r="H3238" s="42">
        <f>_xll.qlCalendarAdvance(Calendar,$H3237,B3238,"f",FALSE)</f>
        <v>62310</v>
      </c>
      <c r="I3238" s="177">
        <f>_xll.qlInterestRateIndexValueDate(Index1M,$H3238)</f>
        <v>62312</v>
      </c>
      <c r="J3238" s="182">
        <f>IFERROR(_xll.qlIndexFixing(Index1M,$H3238,TRUE,_xll.ohTrigger(RecalcTrigger,Trigger1M)),NA())</f>
        <v>9.1719206947468712E-3</v>
      </c>
      <c r="K3238" s="44">
        <f>IFERROR(_xll.qlIndexFixing(Index3M,H3238,TRUE,_xll.ohTrigger(RecalcTrigger,Trigger3M)),NA())</f>
        <v>9.368888868489765E-3</v>
      </c>
      <c r="L3238" s="44">
        <f>IFERROR(_xll.qlIndexFixing(Index6M,$H3238,TRUE,_xll.ohTrigger(RecalcTrigger,Trigger6M)),NA())</f>
        <v>9.7792700849236112E-3</v>
      </c>
      <c r="M3238" s="183">
        <f>IFERROR(_xll.qlIndexFixing(Index1Y,$H3238,TRUE,_xll.ohTrigger(RecalcTrigger,Trigger1Y)),NA())</f>
        <v>9.8241865374058997E-3</v>
      </c>
      <c r="N3238" s="182">
        <f>IFERROR(_xll.qlIndexFixing(ONIndex1M,I3238,TRUE,_xll.ohTrigger(RecalcTrigger,Trigger1M)),NA())</f>
        <v>9.1593595966177332E-3</v>
      </c>
      <c r="O3238" s="44">
        <f>IFERROR(_xll.qlIndexFixing(ONIndex3M,I3238,TRUE,_xll.ohTrigger(RecalcTrigger,Trigger3M)),NA())</f>
        <v>9.3275033517770112E-3</v>
      </c>
      <c r="P3238" s="44">
        <f>IFERROR(_xll.qlIndexFixing(ONIndex6M,I3238,TRUE,_xll.ohTrigger(RecalcTrigger,Trigger6M)),NA())</f>
        <v>9.7603600855933337E-3</v>
      </c>
      <c r="Q3238" s="183">
        <f>IFERROR(_xll.qlIndexFixing(ONIndex1Y,I3238,TRUE,_xll.ohTrigger(RecalcTrigger,Trigger1Y)),NA())</f>
        <v>9.652683028562592E-3</v>
      </c>
    </row>
    <row r="3239" spans="2:17" x14ac:dyDescent="0.2">
      <c r="B3239" s="39" t="s">
        <v>42</v>
      </c>
      <c r="D3239" s="42">
        <f>_xll.qlCalendarAdvance(Calendar,$D3238,B3239,"f",FALSE)</f>
        <v>62317</v>
      </c>
      <c r="E3239" s="177">
        <f>_xll.qlInterestRateIndexValueDate(IndexON,D3239)</f>
        <v>62317</v>
      </c>
      <c r="F3239" s="193">
        <f>IFERROR(_xll.qlIndexFixing(IndexON,D3239,TRUE,_xll.ohTrigger(RecalcTrigger,TriggerON)),NA())</f>
        <v>9.252462403681605E-3</v>
      </c>
      <c r="H3239" s="42">
        <f>_xll.qlCalendarAdvance(Calendar,$H3238,B3239,"f",FALSE)</f>
        <v>62317</v>
      </c>
      <c r="I3239" s="177">
        <f>_xll.qlInterestRateIndexValueDate(Index1M,$H3239)</f>
        <v>62319</v>
      </c>
      <c r="J3239" s="182">
        <f>IFERROR(_xll.qlIndexFixing(Index1M,$H3239,TRUE,_xll.ohTrigger(RecalcTrigger,Trigger1M)),NA())</f>
        <v>9.1773559547614347E-3</v>
      </c>
      <c r="K3239" s="44">
        <f>IFERROR(_xll.qlIndexFixing(Index3M,H3239,TRUE,_xll.ohTrigger(RecalcTrigger,Trigger3M)),NA())</f>
        <v>9.3739808347062647E-3</v>
      </c>
      <c r="L3239" s="44">
        <f>IFERROR(_xll.qlIndexFixing(Index6M,$H3239,TRUE,_xll.ohTrigger(RecalcTrigger,Trigger6M)),NA())</f>
        <v>9.778511819370039E-3</v>
      </c>
      <c r="M3239" s="183">
        <f>IFERROR(_xll.qlIndexFixing(Index1Y,$H3239,TRUE,_xll.ohTrigger(RecalcTrigger,Trigger1Y)),NA())</f>
        <v>9.8289352284250467E-3</v>
      </c>
      <c r="N3239" s="182">
        <f>IFERROR(_xll.qlIndexFixing(ONIndex1M,I3239,TRUE,_xll.ohTrigger(RecalcTrigger,Trigger1M)),NA())</f>
        <v>9.1648141748468248E-3</v>
      </c>
      <c r="O3239" s="44">
        <f>IFERROR(_xll.qlIndexFixing(ONIndex3M,I3239,TRUE,_xll.ohTrigger(RecalcTrigger,Trigger3M)),NA())</f>
        <v>9.3326684597183629E-3</v>
      </c>
      <c r="P3239" s="44">
        <f>IFERROR(_xll.qlIndexFixing(ONIndex6M,I3239,TRUE,_xll.ohTrigger(RecalcTrigger,Trigger6M)),NA())</f>
        <v>9.7604811339646602E-3</v>
      </c>
      <c r="Q3239" s="183">
        <f>IFERROR(_xll.qlIndexFixing(ONIndex1Y,I3239,TRUE,_xll.ohTrigger(RecalcTrigger,Trigger1Y)),NA())</f>
        <v>9.6577742600789662E-3</v>
      </c>
    </row>
    <row r="3240" spans="2:17" x14ac:dyDescent="0.2">
      <c r="B3240" s="39" t="s">
        <v>42</v>
      </c>
      <c r="D3240" s="42">
        <f>_xll.qlCalendarAdvance(Calendar,$D3239,B3240,"f",FALSE)</f>
        <v>62324</v>
      </c>
      <c r="E3240" s="177">
        <f>_xll.qlInterestRateIndexValueDate(IndexON,D3240)</f>
        <v>62324</v>
      </c>
      <c r="F3240" s="193">
        <f>IFERROR(_xll.qlIndexFixing(IndexON,D3240,TRUE,_xll.ohTrigger(RecalcTrigger,TriggerON)),NA())</f>
        <v>9.2579765791178659E-3</v>
      </c>
      <c r="H3240" s="42">
        <f>_xll.qlCalendarAdvance(Calendar,$H3239,B3240,"f",FALSE)</f>
        <v>62324</v>
      </c>
      <c r="I3240" s="177">
        <f>_xll.qlInterestRateIndexValueDate(Index1M,$H3240)</f>
        <v>62326</v>
      </c>
      <c r="J3240" s="182">
        <f>IFERROR(_xll.qlIndexFixing(Index1M,$H3240,TRUE,_xll.ohTrigger(RecalcTrigger,Trigger1M)),NA())</f>
        <v>9.1827768118746267E-3</v>
      </c>
      <c r="K3240" s="44">
        <f>IFERROR(_xll.qlIndexFixing(Index3M,H3240,TRUE,_xll.ohTrigger(RecalcTrigger,Trigger3M)),NA())</f>
        <v>9.3790583402118769E-3</v>
      </c>
      <c r="L3240" s="44">
        <f>IFERROR(_xll.qlIndexFixing(Index6M,$H3240,TRUE,_xll.ohTrigger(RecalcTrigger,Trigger6M)),NA())</f>
        <v>9.7776835123290183E-3</v>
      </c>
      <c r="M3240" s="183">
        <f>IFERROR(_xll.qlIndexFixing(Index1Y,$H3240,TRUE,_xll.ohTrigger(RecalcTrigger,Trigger1Y)),NA())</f>
        <v>9.8336682122405466E-3</v>
      </c>
      <c r="N3240" s="182">
        <f>IFERROR(_xll.qlIndexFixing(ONIndex1M,I3240,TRUE,_xll.ohTrigger(RecalcTrigger,Trigger1M)),NA())</f>
        <v>9.1702544077509884E-3</v>
      </c>
      <c r="O3240" s="44">
        <f>IFERROR(_xll.qlIndexFixing(ONIndex3M,I3240,TRUE,_xll.ohTrigger(RecalcTrigger,Trigger3M)),NA())</f>
        <v>9.3378193087456651E-3</v>
      </c>
      <c r="P3240" s="44">
        <f>IFERROR(_xll.qlIndexFixing(ONIndex6M,I3240,TRUE,_xll.ohTrigger(RecalcTrigger,Trigger6M)),NA())</f>
        <v>9.7605337319706109E-3</v>
      </c>
      <c r="Q3240" s="183">
        <f>IFERROR(_xll.qlIndexFixing(ONIndex1Y,I3240,TRUE,_xll.ohTrigger(RecalcTrigger,Trigger1Y)),NA())</f>
        <v>9.6628506920737323E-3</v>
      </c>
    </row>
    <row r="3241" spans="2:17" x14ac:dyDescent="0.2">
      <c r="B3241" s="39" t="s">
        <v>42</v>
      </c>
      <c r="D3241" s="42">
        <f>_xll.qlCalendarAdvance(Calendar,$D3240,B3241,"f",FALSE)</f>
        <v>62331</v>
      </c>
      <c r="E3241" s="177">
        <f>_xll.qlInterestRateIndexValueDate(IndexON,D3241)</f>
        <v>62331</v>
      </c>
      <c r="F3241" s="193">
        <f>IFERROR(_xll.qlIndexFixing(IndexON,D3241,TRUE,_xll.ohTrigger(RecalcTrigger,TriggerON)),NA())</f>
        <v>9.2634763682220012E-3</v>
      </c>
      <c r="H3241" s="42">
        <f>_xll.qlCalendarAdvance(Calendar,$H3240,B3241,"f",FALSE)</f>
        <v>62331</v>
      </c>
      <c r="I3241" s="177">
        <f>_xll.qlInterestRateIndexValueDate(Index1M,$H3241)</f>
        <v>62333</v>
      </c>
      <c r="J3241" s="182">
        <f>IFERROR(_xll.qlIndexFixing(Index1M,$H3241,TRUE,_xll.ohTrigger(RecalcTrigger,Trigger1M)),NA())</f>
        <v>9.1881832364951177E-3</v>
      </c>
      <c r="K3241" s="44">
        <f>IFERROR(_xll.qlIndexFixing(Index3M,H3241,TRUE,_xll.ohTrigger(RecalcTrigger,Trigger3M)),NA())</f>
        <v>9.3841213555093238E-3</v>
      </c>
      <c r="L3241" s="44">
        <f>IFERROR(_xll.qlIndexFixing(Index6M,$H3241,TRUE,_xll.ohTrigger(RecalcTrigger,Trigger6M)),NA())</f>
        <v>9.7766519823727464E-3</v>
      </c>
      <c r="M3241" s="183">
        <f>IFERROR(_xll.qlIndexFixing(Index1Y,$H3241,TRUE,_xll.ohTrigger(RecalcTrigger,Trigger1Y)),NA())</f>
        <v>9.8383854578383036E-3</v>
      </c>
      <c r="N3241" s="182">
        <f>IFERROR(_xll.qlIndexFixing(ONIndex1M,I3241,TRUE,_xll.ohTrigger(RecalcTrigger,Trigger1M)),NA())</f>
        <v>9.1756802654341385E-3</v>
      </c>
      <c r="O3241" s="44">
        <f>IFERROR(_xll.qlIndexFixing(ONIndex3M,I3241,TRUE,_xll.ohTrigger(RecalcTrigger,Trigger3M)),NA())</f>
        <v>9.3429558695223847E-3</v>
      </c>
      <c r="P3241" s="44">
        <f>IFERROR(_xll.qlIndexFixing(ONIndex6M,I3241,TRUE,_xll.ohTrigger(RecalcTrigger,Trigger6M)),NA())</f>
        <v>9.7605177813697708E-3</v>
      </c>
      <c r="Q3241" s="183">
        <f>IFERROR(_xll.qlIndexFixing(ONIndex1Y,I3241,TRUE,_xll.ohTrigger(RecalcTrigger,Trigger1Y)),NA())</f>
        <v>9.6679122938514439E-3</v>
      </c>
    </row>
    <row r="3242" spans="2:17" x14ac:dyDescent="0.2">
      <c r="B3242" s="39" t="s">
        <v>42</v>
      </c>
      <c r="D3242" s="42">
        <f>_xll.qlCalendarAdvance(Calendar,$D3241,B3242,"f",FALSE)</f>
        <v>62338</v>
      </c>
      <c r="E3242" s="177">
        <f>_xll.qlInterestRateIndexValueDate(IndexON,D3242)</f>
        <v>62338</v>
      </c>
      <c r="F3242" s="193">
        <f>IFERROR(_xll.qlIndexFixing(IndexON,D3242,TRUE,_xll.ohTrigger(RecalcTrigger,TriggerON)),NA())</f>
        <v>9.2689617413377334E-3</v>
      </c>
      <c r="H3242" s="42">
        <f>_xll.qlCalendarAdvance(Calendar,$H3241,B3242,"f",FALSE)</f>
        <v>62338</v>
      </c>
      <c r="I3242" s="177">
        <f>_xll.qlInterestRateIndexValueDate(Index1M,$H3242)</f>
        <v>62340</v>
      </c>
      <c r="J3242" s="182">
        <f>IFERROR(_xll.qlIndexFixing(Index1M,$H3242,TRUE,_xll.ohTrigger(RecalcTrigger,Trigger1M)),NA())</f>
        <v>9.1935751990265824E-3</v>
      </c>
      <c r="K3242" s="44">
        <f>IFERROR(_xll.qlIndexFixing(Index3M,H3242,TRUE,_xll.ohTrigger(RecalcTrigger,Trigger3M)),NA())</f>
        <v>9.3886896597366112E-3</v>
      </c>
      <c r="L3242" s="44">
        <f>IFERROR(_xll.qlIndexFixing(Index6M,$H3242,TRUE,_xll.ohTrigger(RecalcTrigger,Trigger6M)),NA())</f>
        <v>9.7756175309680754E-3</v>
      </c>
      <c r="M3242" s="183">
        <f>IFERROR(_xll.qlIndexFixing(Index1Y,$H3242,TRUE,_xll.ohTrigger(RecalcTrigger,Trigger1Y)),NA())</f>
        <v>9.8430869342061942E-3</v>
      </c>
      <c r="N3242" s="182">
        <f>IFERROR(_xll.qlIndexFixing(ONIndex1M,I3242,TRUE,_xll.ohTrigger(RecalcTrigger,Trigger1M)),NA())</f>
        <v>9.1810917186396779E-3</v>
      </c>
      <c r="O3242" s="44">
        <f>IFERROR(_xll.qlIndexFixing(ONIndex3M,I3242,TRUE,_xll.ohTrigger(RecalcTrigger,Trigger3M)),NA())</f>
        <v>9.3480781126320522E-3</v>
      </c>
      <c r="P3242" s="44">
        <f>IFERROR(_xll.qlIndexFixing(ONIndex6M,I3242,TRUE,_xll.ohTrigger(RecalcTrigger,Trigger6M)),NA())</f>
        <v>9.7604331837608527E-3</v>
      </c>
      <c r="Q3242" s="183">
        <f>IFERROR(_xll.qlIndexFixing(ONIndex1Y,I3242,TRUE,_xll.ohTrigger(RecalcTrigger,Trigger1Y)),NA())</f>
        <v>9.672959034796591E-3</v>
      </c>
    </row>
    <row r="3243" spans="2:17" x14ac:dyDescent="0.2">
      <c r="B3243" s="39" t="s">
        <v>42</v>
      </c>
      <c r="D3243" s="42">
        <f>_xll.qlCalendarAdvance(Calendar,$D3242,B3243,"f",FALSE)</f>
        <v>62345</v>
      </c>
      <c r="E3243" s="177">
        <f>_xll.qlInterestRateIndexValueDate(IndexON,D3243)</f>
        <v>62345</v>
      </c>
      <c r="F3243" s="193">
        <f>IFERROR(_xll.qlIndexFixing(IndexON,D3243,TRUE,_xll.ohTrigger(RecalcTrigger,TriggerON)),NA())</f>
        <v>9.2744326688887213E-3</v>
      </c>
      <c r="H3243" s="42">
        <f>_xll.qlCalendarAdvance(Calendar,$H3242,B3243,"f",FALSE)</f>
        <v>62345</v>
      </c>
      <c r="I3243" s="177">
        <f>_xll.qlInterestRateIndexValueDate(Index1M,$H3243)</f>
        <v>62347</v>
      </c>
      <c r="J3243" s="182">
        <f>IFERROR(_xll.qlIndexFixing(Index1M,$H3243,TRUE,_xll.ohTrigger(RecalcTrigger,Trigger1M)),NA())</f>
        <v>9.1989526698726953E-3</v>
      </c>
      <c r="K3243" s="44">
        <f>IFERROR(_xll.qlIndexFixing(Index3M,H3243,TRUE,_xll.ohTrigger(RecalcTrigger,Trigger3M)),NA())</f>
        <v>9.3937245197292744E-3</v>
      </c>
      <c r="L3243" s="44">
        <f>IFERROR(_xll.qlIndexFixing(Index6M,$H3243,TRUE,_xll.ohTrigger(RecalcTrigger,Trigger6M)),NA())</f>
        <v>9.774603930970769E-3</v>
      </c>
      <c r="M3243" s="183">
        <f>IFERROR(_xll.qlIndexFixing(Index1Y,$H3243,TRUE,_xll.ohTrigger(RecalcTrigger,Trigger1Y)),NA())</f>
        <v>9.8477726103312173E-3</v>
      </c>
      <c r="N3243" s="182">
        <f>IFERROR(_xll.qlIndexFixing(ONIndex1M,I3243,TRUE,_xll.ohTrigger(RecalcTrigger,Trigger1M)),NA())</f>
        <v>9.1864887376313931E-3</v>
      </c>
      <c r="O3243" s="44">
        <f>IFERROR(_xll.qlIndexFixing(ONIndex3M,I3243,TRUE,_xll.ohTrigger(RecalcTrigger,Trigger3M)),NA())</f>
        <v>9.3531860087381347E-3</v>
      </c>
      <c r="P3243" s="44">
        <f>IFERROR(_xll.qlIndexFixing(ONIndex6M,I3243,TRUE,_xll.ohTrigger(RecalcTrigger,Trigger6M)),NA())</f>
        <v>9.7602798413021219E-3</v>
      </c>
      <c r="Q3243" s="183">
        <f>IFERROR(_xll.qlIndexFixing(ONIndex1Y,I3243,TRUE,_xll.ohTrigger(RecalcTrigger,Trigger1Y)),NA())</f>
        <v>9.6779908847732798E-3</v>
      </c>
    </row>
    <row r="3244" spans="2:17" x14ac:dyDescent="0.2">
      <c r="B3244" s="39" t="s">
        <v>42</v>
      </c>
      <c r="D3244" s="42">
        <f>_xll.qlCalendarAdvance(Calendar,$D3243,B3244,"f",FALSE)</f>
        <v>62352</v>
      </c>
      <c r="E3244" s="177">
        <f>_xll.qlInterestRateIndexValueDate(IndexON,D3244)</f>
        <v>62352</v>
      </c>
      <c r="F3244" s="193">
        <f>IFERROR(_xll.qlIndexFixing(IndexON,D3244,TRUE,_xll.ohTrigger(RecalcTrigger,TriggerON)),NA())</f>
        <v>9.2798891212986234E-3</v>
      </c>
      <c r="H3244" s="42">
        <f>_xll.qlCalendarAdvance(Calendar,$H3243,B3244,"f",FALSE)</f>
        <v>62352</v>
      </c>
      <c r="I3244" s="177">
        <f>_xll.qlInterestRateIndexValueDate(Index1M,$H3244)</f>
        <v>62354</v>
      </c>
      <c r="J3244" s="182">
        <f>IFERROR(_xll.qlIndexFixing(Index1M,$H3244,TRUE,_xll.ohTrigger(RecalcTrigger,Trigger1M)),NA())</f>
        <v>9.2043156194446252E-3</v>
      </c>
      <c r="K3244" s="44">
        <f>IFERROR(_xll.qlIndexFixing(Index3M,H3244,TRUE,_xll.ohTrigger(RecalcTrigger,Trigger3M)),NA())</f>
        <v>9.398744803435383E-3</v>
      </c>
      <c r="L3244" s="44">
        <f>IFERROR(_xll.qlIndexFixing(Index6M,$H3244,TRUE,_xll.ohTrigger(RecalcTrigger,Trigger6M)),NA())</f>
        <v>9.7735199399469758E-3</v>
      </c>
      <c r="M3244" s="183">
        <f>IFERROR(_xll.qlIndexFixing(Index1Y,$H3244,TRUE,_xll.ohTrigger(RecalcTrigger,Trigger1Y)),NA())</f>
        <v>9.8524424552008088E-3</v>
      </c>
      <c r="N3244" s="182">
        <f>IFERROR(_xll.qlIndexFixing(ONIndex1M,I3244,TRUE,_xll.ohTrigger(RecalcTrigger,Trigger1M)),NA())</f>
        <v>9.1918712929128787E-3</v>
      </c>
      <c r="O3244" s="44">
        <f>IFERROR(_xll.qlIndexFixing(ONIndex3M,I3244,TRUE,_xll.ohTrigger(RecalcTrigger,Trigger3M)),NA())</f>
        <v>9.3582795285040987E-3</v>
      </c>
      <c r="P3244" s="44">
        <f>IFERROR(_xll.qlIndexFixing(ONIndex6M,I3244,TRUE,_xll.ohTrigger(RecalcTrigger,Trigger6M)),NA())</f>
        <v>9.7600576557521634E-3</v>
      </c>
      <c r="Q3244" s="183">
        <f>IFERROR(_xll.qlIndexFixing(ONIndex1Y,I3244,TRUE,_xll.ohTrigger(RecalcTrigger,Trigger1Y)),NA())</f>
        <v>9.6830078130061281E-3</v>
      </c>
    </row>
    <row r="3245" spans="2:17" x14ac:dyDescent="0.2">
      <c r="B3245" s="39" t="s">
        <v>42</v>
      </c>
      <c r="D3245" s="42">
        <f>_xll.qlCalendarAdvance(Calendar,$D3244,B3245,"f",FALSE)</f>
        <v>62359</v>
      </c>
      <c r="E3245" s="177">
        <f>_xll.qlInterestRateIndexValueDate(IndexON,D3245)</f>
        <v>62359</v>
      </c>
      <c r="F3245" s="193">
        <f>IFERROR(_xll.qlIndexFixing(IndexON,D3245,TRUE,_xll.ohTrigger(RecalcTrigger,TriggerON)),NA())</f>
        <v>9.2853310685914181E-3</v>
      </c>
      <c r="H3245" s="42">
        <f>_xll.qlCalendarAdvance(Calendar,$H3244,B3245,"f",FALSE)</f>
        <v>62359</v>
      </c>
      <c r="I3245" s="177">
        <f>_xll.qlInterestRateIndexValueDate(Index1M,$H3245)</f>
        <v>62361</v>
      </c>
      <c r="J3245" s="182">
        <f>IFERROR(_xll.qlIndexFixing(Index1M,$H3245,TRUE,_xll.ohTrigger(RecalcTrigger,Trigger1M)),NA())</f>
        <v>9.2096640181485445E-3</v>
      </c>
      <c r="K3245" s="44">
        <f>IFERROR(_xll.qlIndexFixing(Index3M,H3245,TRUE,_xll.ohTrigger(RecalcTrigger,Trigger3M)),NA())</f>
        <v>9.4056597768595457E-3</v>
      </c>
      <c r="L3245" s="44">
        <f>IFERROR(_xll.qlIndexFixing(Index6M,$H3245,TRUE,_xll.ohTrigger(RecalcTrigger,Trigger6M)),NA())</f>
        <v>9.772365459363358E-3</v>
      </c>
      <c r="M3245" s="183">
        <f>IFERROR(_xll.qlIndexFixing(Index1Y,$H3245,TRUE,_xll.ohTrigger(RecalcTrigger,Trigger1Y)),NA())</f>
        <v>9.8570964378017524E-3</v>
      </c>
      <c r="N3245" s="182">
        <f>IFERROR(_xll.qlIndexFixing(ONIndex1M,I3245,TRUE,_xll.ohTrigger(RecalcTrigger,Trigger1M)),NA())</f>
        <v>9.1972393548278575E-3</v>
      </c>
      <c r="O3245" s="44">
        <f>IFERROR(_xll.qlIndexFixing(ONIndex3M,I3245,TRUE,_xll.ohTrigger(RecalcTrigger,Trigger3M)),NA())</f>
        <v>9.3633586425134752E-3</v>
      </c>
      <c r="P3245" s="44">
        <f>IFERROR(_xll.qlIndexFixing(ONIndex6M,I3245,TRUE,_xll.ohTrigger(RecalcTrigger,Trigger6M)),NA())</f>
        <v>9.7597665288695623E-3</v>
      </c>
      <c r="Q3245" s="183">
        <f>IFERROR(_xll.qlIndexFixing(ONIndex1Y,I3245,TRUE,_xll.ohTrigger(RecalcTrigger,Trigger1Y)),NA())</f>
        <v>9.6880097891194339E-3</v>
      </c>
    </row>
    <row r="3246" spans="2:17" x14ac:dyDescent="0.2">
      <c r="B3246" s="39" t="s">
        <v>42</v>
      </c>
      <c r="D3246" s="42">
        <f>_xll.qlCalendarAdvance(Calendar,$D3245,B3246,"f",FALSE)</f>
        <v>62366</v>
      </c>
      <c r="E3246" s="177">
        <f>_xll.qlInterestRateIndexValueDate(IndexON,D3246)</f>
        <v>62366</v>
      </c>
      <c r="F3246" s="193">
        <f>IFERROR(_xll.qlIndexFixing(IndexON,D3246,TRUE,_xll.ohTrigger(RecalcTrigger,TriggerON)),NA())</f>
        <v>9.2907584816703803E-3</v>
      </c>
      <c r="H3246" s="42">
        <f>_xll.qlCalendarAdvance(Calendar,$H3245,B3246,"f",FALSE)</f>
        <v>62366</v>
      </c>
      <c r="I3246" s="177">
        <f>_xll.qlInterestRateIndexValueDate(Index1M,$H3246)</f>
        <v>62368</v>
      </c>
      <c r="J3246" s="182">
        <f>IFERROR(_xll.qlIndexFixing(Index1M,$H3246,TRUE,_xll.ohTrigger(RecalcTrigger,Trigger1M)),NA())</f>
        <v>9.214997836378136E-3</v>
      </c>
      <c r="K3246" s="44">
        <f>IFERROR(_xll.qlIndexFixing(Index3M,H3246,TRUE,_xll.ohTrigger(RecalcTrigger,Trigger3M)),NA())</f>
        <v>9.4092180464616891E-3</v>
      </c>
      <c r="L3246" s="44">
        <f>IFERROR(_xll.qlIndexFixing(Index6M,$H3246,TRUE,_xll.ohTrigger(RecalcTrigger,Trigger6M)),NA())</f>
        <v>9.7711607465756165E-3</v>
      </c>
      <c r="M3246" s="183">
        <f>IFERROR(_xll.qlIndexFixing(Index1Y,$H3246,TRUE,_xll.ohTrigger(RecalcTrigger,Trigger1Y)),NA())</f>
        <v>9.8617345271223601E-3</v>
      </c>
      <c r="N3246" s="182">
        <f>IFERROR(_xll.qlIndexFixing(ONIndex1M,I3246,TRUE,_xll.ohTrigger(RecalcTrigger,Trigger1M)),NA())</f>
        <v>9.2025928940397961E-3</v>
      </c>
      <c r="O3246" s="44">
        <f>IFERROR(_xll.qlIndexFixing(ONIndex3M,I3246,TRUE,_xll.ohTrigger(RecalcTrigger,Trigger3M)),NA())</f>
        <v>9.3684233213497947E-3</v>
      </c>
      <c r="P3246" s="44">
        <f>IFERROR(_xll.qlIndexFixing(ONIndex6M,I3246,TRUE,_xll.ohTrigger(RecalcTrigger,Trigger6M)),NA())</f>
        <v>9.7594063624129035E-3</v>
      </c>
      <c r="Q3246" s="183">
        <f>IFERROR(_xll.qlIndexFixing(ONIndex1Y,I3246,TRUE,_xll.ohTrigger(RecalcTrigger,Trigger1Y)),NA())</f>
        <v>9.6929967826575592E-3</v>
      </c>
    </row>
    <row r="3247" spans="2:17" x14ac:dyDescent="0.2">
      <c r="B3247" s="39" t="s">
        <v>42</v>
      </c>
      <c r="D3247" s="42">
        <f>_xll.qlCalendarAdvance(Calendar,$D3246,B3247,"f",FALSE)</f>
        <v>62373</v>
      </c>
      <c r="E3247" s="177">
        <f>_xll.qlInterestRateIndexValueDate(IndexON,D3247)</f>
        <v>62373</v>
      </c>
      <c r="F3247" s="193">
        <f>IFERROR(_xll.qlIndexFixing(IndexON,D3247,TRUE,_xll.ohTrigger(RecalcTrigger,TriggerON)),NA())</f>
        <v>9.2961713305594884E-3</v>
      </c>
      <c r="H3247" s="42">
        <f>_xll.qlCalendarAdvance(Calendar,$H3246,B3247,"f",FALSE)</f>
        <v>62373</v>
      </c>
      <c r="I3247" s="177">
        <f>_xll.qlInterestRateIndexValueDate(Index1M,$H3247)</f>
        <v>62375</v>
      </c>
      <c r="J3247" s="182">
        <f>IFERROR(_xll.qlIndexFixing(Index1M,$H3247,TRUE,_xll.ohTrigger(RecalcTrigger,Trigger1M)),NA())</f>
        <v>9.2203170445545601E-3</v>
      </c>
      <c r="K3247" s="44">
        <f>IFERROR(_xll.qlIndexFixing(Index3M,H3247,TRUE,_xll.ohTrigger(RecalcTrigger,Trigger3M)),NA())</f>
        <v>9.4141935010630517E-3</v>
      </c>
      <c r="L3247" s="44">
        <f>IFERROR(_xll.qlIndexFixing(Index6M,$H3247,TRUE,_xll.ohTrigger(RecalcTrigger,Trigger6M)),NA())</f>
        <v>9.7698598728271149E-3</v>
      </c>
      <c r="M3247" s="183">
        <f>IFERROR(_xll.qlIndexFixing(Index1Y,$H3247,TRUE,_xll.ohTrigger(RecalcTrigger,Trigger1Y)),NA())</f>
        <v>9.8663566921509457E-3</v>
      </c>
      <c r="N3247" s="182">
        <f>IFERROR(_xll.qlIndexFixing(ONIndex1M,I3247,TRUE,_xll.ohTrigger(RecalcTrigger,Trigger1M)),NA())</f>
        <v>9.2079318808924171E-3</v>
      </c>
      <c r="O3247" s="44">
        <f>IFERROR(_xll.qlIndexFixing(ONIndex3M,I3247,TRUE,_xll.ohTrigger(RecalcTrigger,Trigger3M)),NA())</f>
        <v>9.3734735357564603E-3</v>
      </c>
      <c r="P3247" s="44">
        <f>IFERROR(_xll.qlIndexFixing(ONIndex6M,I3247,TRUE,_xll.ohTrigger(RecalcTrigger,Trigger6M)),NA())</f>
        <v>9.7589770583805802E-3</v>
      </c>
      <c r="Q3247" s="183">
        <f>IFERROR(_xll.qlIndexFixing(ONIndex1Y,I3247,TRUE,_xll.ohTrigger(RecalcTrigger,Trigger1Y)),NA())</f>
        <v>9.6979687630849298E-3</v>
      </c>
    </row>
    <row r="3248" spans="2:17" x14ac:dyDescent="0.2">
      <c r="B3248" s="39" t="s">
        <v>42</v>
      </c>
      <c r="D3248" s="42">
        <f>_xll.qlCalendarAdvance(Calendar,$D3247,B3248,"f",FALSE)</f>
        <v>62380</v>
      </c>
      <c r="E3248" s="177">
        <f>_xll.qlInterestRateIndexValueDate(IndexON,D3248)</f>
        <v>62380</v>
      </c>
      <c r="F3248" s="193">
        <f>IFERROR(_xll.qlIndexFixing(IndexON,D3248,TRUE,_xll.ohTrigger(RecalcTrigger,TriggerON)),NA())</f>
        <v>9.3015695856024649E-3</v>
      </c>
      <c r="H3248" s="42">
        <f>_xll.qlCalendarAdvance(Calendar,$H3247,B3248,"f",FALSE)</f>
        <v>62380</v>
      </c>
      <c r="I3248" s="177">
        <f>_xll.qlInterestRateIndexValueDate(Index1M,$H3248)</f>
        <v>62382</v>
      </c>
      <c r="J3248" s="182">
        <f>IFERROR(_xll.qlIndexFixing(Index1M,$H3248,TRUE,_xll.ohTrigger(RecalcTrigger,Trigger1M)),NA())</f>
        <v>9.2256216130714996E-3</v>
      </c>
      <c r="K3248" s="44">
        <f>IFERROR(_xll.qlIndexFixing(Index3M,H3248,TRUE,_xll.ohTrigger(RecalcTrigger,Trigger3M)),NA())</f>
        <v>9.419154258972726E-3</v>
      </c>
      <c r="L3248" s="44">
        <f>IFERROR(_xll.qlIndexFixing(Index6M,$H3248,TRUE,_xll.ohTrigger(RecalcTrigger,Trigger6M)),NA())</f>
        <v>9.7684882050130574E-3</v>
      </c>
      <c r="M3248" s="183">
        <f>IFERROR(_xll.qlIndexFixing(Index1Y,$H3248,TRUE,_xll.ohTrigger(RecalcTrigger,Trigger1Y)),NA())</f>
        <v>9.870962901874291E-3</v>
      </c>
      <c r="N3248" s="182">
        <f>IFERROR(_xll.qlIndexFixing(ONIndex1M,I3248,TRUE,_xll.ohTrigger(RecalcTrigger,Trigger1M)),NA())</f>
        <v>9.2132562858093792E-3</v>
      </c>
      <c r="O3248" s="44">
        <f>IFERROR(_xll.qlIndexFixing(ONIndex3M,I3248,TRUE,_xll.ohTrigger(RecalcTrigger,Trigger3M)),NA())</f>
        <v>9.3785092561571304E-3</v>
      </c>
      <c r="P3248" s="44">
        <f>IFERROR(_xll.qlIndexFixing(ONIndex6M,I3248,TRUE,_xll.ohTrigger(RecalcTrigger,Trigger6M)),NA())</f>
        <v>9.7584785186111134E-3</v>
      </c>
      <c r="Q3248" s="183">
        <f>IFERROR(_xll.qlIndexFixing(ONIndex1Y,I3248,TRUE,_xll.ohTrigger(RecalcTrigger,Trigger1Y)),NA())</f>
        <v>9.7029256999459079E-3</v>
      </c>
    </row>
    <row r="3249" spans="2:17" x14ac:dyDescent="0.2">
      <c r="B3249" s="39" t="s">
        <v>42</v>
      </c>
      <c r="D3249" s="42">
        <f>_xll.qlCalendarAdvance(Calendar,$D3248,B3249,"f",FALSE)</f>
        <v>62387</v>
      </c>
      <c r="E3249" s="177">
        <f>_xll.qlInterestRateIndexValueDate(IndexON,D3249)</f>
        <v>62387</v>
      </c>
      <c r="F3249" s="193">
        <f>IFERROR(_xll.qlIndexFixing(IndexON,D3249,TRUE,_xll.ohTrigger(RecalcTrigger,TriggerON)),NA())</f>
        <v>9.3069532173828406E-3</v>
      </c>
      <c r="H3249" s="42">
        <f>_xll.qlCalendarAdvance(Calendar,$H3248,B3249,"f",FALSE)</f>
        <v>62387</v>
      </c>
      <c r="I3249" s="177">
        <f>_xll.qlInterestRateIndexValueDate(Index1M,$H3249)</f>
        <v>62389</v>
      </c>
      <c r="J3249" s="182">
        <f>IFERROR(_xll.qlIndexFixing(Index1M,$H3249,TRUE,_xll.ohTrigger(RecalcTrigger,Trigger1M)),NA())</f>
        <v>9.2309115123426211E-3</v>
      </c>
      <c r="K3249" s="44">
        <f>IFERROR(_xll.qlIndexFixing(Index3M,H3249,TRUE,_xll.ohTrigger(RecalcTrigger,Trigger3M)),NA())</f>
        <v>9.424100290692565E-3</v>
      </c>
      <c r="L3249" s="44">
        <f>IFERROR(_xll.qlIndexFixing(Index6M,$H3249,TRUE,_xll.ohTrigger(RecalcTrigger,Trigger6M)),NA())</f>
        <v>9.7670456446258703E-3</v>
      </c>
      <c r="M3249" s="183">
        <f>IFERROR(_xll.qlIndexFixing(Index1Y,$H3249,TRUE,_xll.ohTrigger(RecalcTrigger,Trigger1Y)),NA())</f>
        <v>9.8755531252815824E-3</v>
      </c>
      <c r="N3249" s="182">
        <f>IFERROR(_xll.qlIndexFixing(ONIndex1M,I3249,TRUE,_xll.ohTrigger(RecalcTrigger,Trigger1M)),NA())</f>
        <v>9.2185660791344048E-3</v>
      </c>
      <c r="O3249" s="44">
        <f>IFERROR(_xll.qlIndexFixing(ONIndex3M,I3249,TRUE,_xll.ohTrigger(RecalcTrigger,Trigger3M)),NA())</f>
        <v>9.383530453375144E-3</v>
      </c>
      <c r="P3249" s="44">
        <f>IFERROR(_xll.qlIndexFixing(ONIndex6M,I3249,TRUE,_xll.ohTrigger(RecalcTrigger,Trigger6M)),NA())</f>
        <v>9.757910644703216E-3</v>
      </c>
      <c r="Q3249" s="183">
        <f>IFERROR(_xll.qlIndexFixing(ONIndex1Y,I3249,TRUE,_xll.ohTrigger(RecalcTrigger,Trigger1Y)),NA())</f>
        <v>9.7078675627049194E-3</v>
      </c>
    </row>
    <row r="3250" spans="2:17" x14ac:dyDescent="0.2">
      <c r="B3250" s="39" t="s">
        <v>42</v>
      </c>
      <c r="D3250" s="42">
        <f>_xll.qlCalendarAdvance(Calendar,$D3249,B3250,"f",FALSE)</f>
        <v>62394</v>
      </c>
      <c r="E3250" s="177">
        <f>_xll.qlInterestRateIndexValueDate(IndexON,D3250)</f>
        <v>62394</v>
      </c>
      <c r="F3250" s="193">
        <f>IFERROR(_xll.qlIndexFixing(IndexON,D3250,TRUE,_xll.ohTrigger(RecalcTrigger,TriggerON)),NA())</f>
        <v>9.312322196164402E-3</v>
      </c>
      <c r="H3250" s="42">
        <f>_xll.qlCalendarAdvance(Calendar,$H3249,B3250,"f",FALSE)</f>
        <v>62394</v>
      </c>
      <c r="I3250" s="177">
        <f>_xll.qlInterestRateIndexValueDate(Index1M,$H3250)</f>
        <v>62396</v>
      </c>
      <c r="J3250" s="182">
        <f>IFERROR(_xll.qlIndexFixing(Index1M,$H3250,TRUE,_xll.ohTrigger(RecalcTrigger,Trigger1M)),NA())</f>
        <v>9.234704589485946E-3</v>
      </c>
      <c r="K3250" s="44">
        <f>IFERROR(_xll.qlIndexFixing(Index3M,H3250,TRUE,_xll.ohTrigger(RecalcTrigger,Trigger3M)),NA())</f>
        <v>9.4290315667261669E-3</v>
      </c>
      <c r="L3250" s="44">
        <f>IFERROR(_xll.qlIndexFixing(Index6M,$H3250,TRUE,_xll.ohTrigger(RecalcTrigger,Trigger6M)),NA())</f>
        <v>9.7655320946007772E-3</v>
      </c>
      <c r="M3250" s="183">
        <f>IFERROR(_xll.qlIndexFixing(Index1Y,$H3250,TRUE,_xll.ohTrigger(RecalcTrigger,Trigger1Y)),NA())</f>
        <v>9.8801273313611371E-3</v>
      </c>
      <c r="N3250" s="182">
        <f>IFERROR(_xll.qlIndexFixing(ONIndex1M,I3250,TRUE,_xll.ohTrigger(RecalcTrigger,Trigger1M)),NA())</f>
        <v>9.223861231610897E-3</v>
      </c>
      <c r="O3250" s="44">
        <f>IFERROR(_xll.qlIndexFixing(ONIndex3M,I3250,TRUE,_xll.ohTrigger(RecalcTrigger,Trigger3M)),NA())</f>
        <v>9.3885370979940319E-3</v>
      </c>
      <c r="P3250" s="44">
        <f>IFERROR(_xll.qlIndexFixing(ONIndex6M,I3250,TRUE,_xll.ohTrigger(RecalcTrigger,Trigger6M)),NA())</f>
        <v>9.7572733387352173E-3</v>
      </c>
      <c r="Q3250" s="183">
        <f>IFERROR(_xll.qlIndexFixing(ONIndex1Y,I3250,TRUE,_xll.ohTrigger(RecalcTrigger,Trigger1Y)),NA())</f>
        <v>9.7127943209063261E-3</v>
      </c>
    </row>
    <row r="3251" spans="2:17" x14ac:dyDescent="0.2">
      <c r="B3251" s="39" t="s">
        <v>42</v>
      </c>
      <c r="D3251" s="42">
        <f>_xll.qlCalendarAdvance(Calendar,$D3250,B3251,"f",FALSE)</f>
        <v>62401</v>
      </c>
      <c r="E3251" s="177">
        <f>_xll.qlInterestRateIndexValueDate(IndexON,D3251)</f>
        <v>62401</v>
      </c>
      <c r="F3251" s="193">
        <f>IFERROR(_xll.qlIndexFixing(IndexON,D3251,TRUE,_xll.ohTrigger(RecalcTrigger,TriggerON)),NA())</f>
        <v>9.3176764922109356E-3</v>
      </c>
      <c r="H3251" s="42">
        <f>_xll.qlCalendarAdvance(Calendar,$H3250,B3251,"f",FALSE)</f>
        <v>62401</v>
      </c>
      <c r="I3251" s="177">
        <f>_xll.qlInterestRateIndexValueDate(Index1M,$H3251)</f>
        <v>62403</v>
      </c>
      <c r="J3251" s="182">
        <f>IFERROR(_xll.qlIndexFixing(Index1M,$H3251,TRUE,_xll.ohTrigger(RecalcTrigger,Trigger1M)),NA())</f>
        <v>9.2414471847571122E-3</v>
      </c>
      <c r="K3251" s="44">
        <f>IFERROR(_xll.qlIndexFixing(Index3M,H3251,TRUE,_xll.ohTrigger(RecalcTrigger,Trigger3M)),NA())</f>
        <v>9.4339480575753882E-3</v>
      </c>
      <c r="L3251" s="44">
        <f>IFERROR(_xll.qlIndexFixing(Index6M,$H3251,TRUE,_xll.ohTrigger(RecalcTrigger,Trigger6M)),NA())</f>
        <v>9.7639532718528047E-3</v>
      </c>
      <c r="M3251" s="183">
        <f>IFERROR(_xll.qlIndexFixing(Index1Y,$H3251,TRUE,_xll.ohTrigger(RecalcTrigger,Trigger1Y)),NA())</f>
        <v>9.8846854891012671E-3</v>
      </c>
      <c r="N3251" s="182">
        <f>IFERROR(_xll.qlIndexFixing(ONIndex1M,I3251,TRUE,_xll.ohTrigger(RecalcTrigger,Trigger1M)),NA())</f>
        <v>9.2291417134227061E-3</v>
      </c>
      <c r="O3251" s="44">
        <f>IFERROR(_xll.qlIndexFixing(ONIndex3M,I3251,TRUE,_xll.ohTrigger(RecalcTrigger,Trigger3M)),NA())</f>
        <v>9.3935291606772608E-3</v>
      </c>
      <c r="P3251" s="44">
        <f>IFERROR(_xll.qlIndexFixing(ONIndex6M,I3251,TRUE,_xll.ohTrigger(RecalcTrigger,Trigger6M)),NA())</f>
        <v>9.7565665023857662E-3</v>
      </c>
      <c r="Q3251" s="183">
        <f>IFERROR(_xll.qlIndexFixing(ONIndex1Y,I3251,TRUE,_xll.ohTrigger(RecalcTrigger,Trigger1Y)),NA())</f>
        <v>9.7177059441744262E-3</v>
      </c>
    </row>
    <row r="3252" spans="2:17" x14ac:dyDescent="0.2">
      <c r="B3252" s="39" t="s">
        <v>42</v>
      </c>
      <c r="D3252" s="42">
        <f>_xll.qlCalendarAdvance(Calendar,$D3251,B3252,"f",FALSE)</f>
        <v>62408</v>
      </c>
      <c r="E3252" s="177">
        <f>_xll.qlInterestRateIndexValueDate(IndexON,D3252)</f>
        <v>62408</v>
      </c>
      <c r="F3252" s="193">
        <f>IFERROR(_xll.qlIndexFixing(IndexON,D3252,TRUE,_xll.ohTrigger(RecalcTrigger,TriggerON)),NA())</f>
        <v>9.3230160761059722E-3</v>
      </c>
      <c r="H3252" s="42">
        <f>_xll.qlCalendarAdvance(Calendar,$H3251,B3252,"f",FALSE)</f>
        <v>62408</v>
      </c>
      <c r="I3252" s="177">
        <f>_xll.qlInterestRateIndexValueDate(Index1M,$H3252)</f>
        <v>62410</v>
      </c>
      <c r="J3252" s="182">
        <f>IFERROR(_xll.qlIndexFixing(Index1M,$H3252,TRUE,_xll.ohTrigger(RecalcTrigger,Trigger1M)),NA())</f>
        <v>9.2466928987128272E-3</v>
      </c>
      <c r="K3252" s="44">
        <f>IFERROR(_xll.qlIndexFixing(Index3M,H3252,TRUE,_xll.ohTrigger(RecalcTrigger,Trigger3M)),NA())</f>
        <v>9.43884973374556E-3</v>
      </c>
      <c r="L3252" s="44">
        <f>IFERROR(_xll.qlIndexFixing(Index6M,$H3252,TRUE,_xll.ohTrigger(RecalcTrigger,Trigger6M)),NA())</f>
        <v>9.7623060637136352E-3</v>
      </c>
      <c r="M3252" s="183">
        <f>IFERROR(_xll.qlIndexFixing(Index1Y,$H3252,TRUE,_xll.ohTrigger(RecalcTrigger,Trigger1Y)),NA())</f>
        <v>9.8892275674913807E-3</v>
      </c>
      <c r="N3252" s="182">
        <f>IFERROR(_xll.qlIndexFixing(ONIndex1M,I3252,TRUE,_xll.ohTrigger(RecalcTrigger,Trigger1M)),NA())</f>
        <v>9.2344074951533628E-3</v>
      </c>
      <c r="O3252" s="44">
        <f>IFERROR(_xll.qlIndexFixing(ONIndex3M,I3252,TRUE,_xll.ohTrigger(RecalcTrigger,Trigger3M)),NA())</f>
        <v>9.3985066120083616E-3</v>
      </c>
      <c r="P3252" s="44">
        <f>IFERROR(_xll.qlIndexFixing(ONIndex6M,I3252,TRUE,_xll.ohTrigger(RecalcTrigger,Trigger6M)),NA())</f>
        <v>9.7557900374933837E-3</v>
      </c>
      <c r="Q3252" s="183">
        <f>IFERROR(_xll.qlIndexFixing(ONIndex1Y,I3252,TRUE,_xll.ohTrigger(RecalcTrigger,Trigger1Y)),NA())</f>
        <v>9.7226024017338375E-3</v>
      </c>
    </row>
    <row r="3253" spans="2:17" x14ac:dyDescent="0.2">
      <c r="B3253" s="39" t="s">
        <v>42</v>
      </c>
      <c r="D3253" s="42">
        <f>_xll.qlCalendarAdvance(Calendar,$D3252,B3253,"f",FALSE)</f>
        <v>62415</v>
      </c>
      <c r="E3253" s="177">
        <f>_xll.qlInterestRateIndexValueDate(IndexON,D3253)</f>
        <v>62415</v>
      </c>
      <c r="F3253" s="193">
        <f>IFERROR(_xll.qlIndexFixing(IndexON,D3253,TRUE,_xll.ohTrigger(RecalcTrigger,TriggerON)),NA())</f>
        <v>9.3283409180333621E-3</v>
      </c>
      <c r="H3253" s="42">
        <f>_xll.qlCalendarAdvance(Calendar,$H3252,B3253,"f",FALSE)</f>
        <v>62415</v>
      </c>
      <c r="I3253" s="177">
        <f>_xll.qlInterestRateIndexValueDate(Index1M,$H3253)</f>
        <v>62417</v>
      </c>
      <c r="J3253" s="182">
        <f>IFERROR(_xll.qlIndexFixing(Index1M,$H3253,TRUE,_xll.ohTrigger(RecalcTrigger,Trigger1M)),NA())</f>
        <v>9.2519238250399205E-3</v>
      </c>
      <c r="K3253" s="44">
        <f>IFERROR(_xll.qlIndexFixing(Index3M,H3253,TRUE,_xll.ohTrigger(RecalcTrigger,Trigger3M)),NA())</f>
        <v>9.4437365657341968E-3</v>
      </c>
      <c r="L3253" s="44">
        <f>IFERROR(_xll.qlIndexFixing(Index6M,$H3253,TRUE,_xll.ohTrigger(RecalcTrigger,Trigger6M)),NA())</f>
        <v>9.7605935096676567E-3</v>
      </c>
      <c r="M3253" s="183">
        <f>IFERROR(_xll.qlIndexFixing(Index1Y,$H3253,TRUE,_xll.ohTrigger(RecalcTrigger,Trigger1Y)),NA())</f>
        <v>9.8937535355200119E-3</v>
      </c>
      <c r="N3253" s="182">
        <f>IFERROR(_xll.qlIndexFixing(ONIndex1M,I3253,TRUE,_xll.ohTrigger(RecalcTrigger,Trigger1M)),NA())</f>
        <v>9.2396585471465897E-3</v>
      </c>
      <c r="O3253" s="44">
        <f>IFERROR(_xll.qlIndexFixing(ONIndex3M,I3253,TRUE,_xll.ohTrigger(RecalcTrigger,Trigger3M)),NA())</f>
        <v>9.4034694224109927E-3</v>
      </c>
      <c r="P3253" s="44">
        <f>IFERROR(_xll.qlIndexFixing(ONIndex6M,I3253,TRUE,_xll.ohTrigger(RecalcTrigger,Trigger6M)),NA())</f>
        <v>9.754943846056463E-3</v>
      </c>
      <c r="Q3253" s="183">
        <f>IFERROR(_xll.qlIndexFixing(ONIndex1Y,I3253,TRUE,_xll.ohTrigger(RecalcTrigger,Trigger1Y)),NA())</f>
        <v>9.727483663288794E-3</v>
      </c>
    </row>
    <row r="3254" spans="2:17" x14ac:dyDescent="0.2">
      <c r="B3254" s="39" t="s">
        <v>42</v>
      </c>
      <c r="D3254" s="42">
        <f>_xll.qlCalendarAdvance(Calendar,$D3253,B3254,"f",FALSE)</f>
        <v>62422</v>
      </c>
      <c r="E3254" s="177">
        <f>_xll.qlInterestRateIndexValueDate(IndexON,D3254)</f>
        <v>62422</v>
      </c>
      <c r="F3254" s="193">
        <f>IFERROR(_xll.qlIndexFixing(IndexON,D3254,TRUE,_xll.ohTrigger(RecalcTrigger,TriggerON)),NA())</f>
        <v>9.3336509884967001E-3</v>
      </c>
      <c r="H3254" s="42">
        <f>_xll.qlCalendarAdvance(Calendar,$H3253,B3254,"f",FALSE)</f>
        <v>62422</v>
      </c>
      <c r="I3254" s="177">
        <f>_xll.qlInterestRateIndexValueDate(Index1M,$H3254)</f>
        <v>62424</v>
      </c>
      <c r="J3254" s="182">
        <f>IFERROR(_xll.qlIndexFixing(Index1M,$H3254,TRUE,_xll.ohTrigger(RecalcTrigger,Trigger1M)),NA())</f>
        <v>9.2571399341470628E-3</v>
      </c>
      <c r="K3254" s="44">
        <f>IFERROR(_xll.qlIndexFixing(Index3M,H3254,TRUE,_xll.ohTrigger(RecalcTrigger,Trigger3M)),NA())</f>
        <v>9.4486085240483662E-3</v>
      </c>
      <c r="L3254" s="44">
        <f>IFERROR(_xll.qlIndexFixing(Index6M,$H3254,TRUE,_xll.ohTrigger(RecalcTrigger,Trigger6M)),NA())</f>
        <v>9.7588184830835981E-3</v>
      </c>
      <c r="M3254" s="183">
        <f>IFERROR(_xll.qlIndexFixing(Index1Y,$H3254,TRUE,_xll.ohTrigger(RecalcTrigger,Trigger1Y)),NA())</f>
        <v>9.8982633621767877E-3</v>
      </c>
      <c r="N3254" s="182">
        <f>IFERROR(_xll.qlIndexFixing(ONIndex1M,I3254,TRUE,_xll.ohTrigger(RecalcTrigger,Trigger1M)),NA())</f>
        <v>9.2448948399859177E-3</v>
      </c>
      <c r="O3254" s="44">
        <f>IFERROR(_xll.qlIndexFixing(ONIndex3M,I3254,TRUE,_xll.ohTrigger(RecalcTrigger,Trigger3M)),NA())</f>
        <v>9.4084175628683653E-3</v>
      </c>
      <c r="P3254" s="44">
        <f>IFERROR(_xll.qlIndexFixing(ONIndex6M,I3254,TRUE,_xll.ohTrigger(RecalcTrigger,Trigger6M)),NA())</f>
        <v>9.7540278296737171E-3</v>
      </c>
      <c r="Q3254" s="183">
        <f>IFERROR(_xll.qlIndexFixing(ONIndex1Y,I3254,TRUE,_xll.ohTrigger(RecalcTrigger,Trigger1Y)),NA())</f>
        <v>9.7323496985435298E-3</v>
      </c>
    </row>
    <row r="3255" spans="2:17" x14ac:dyDescent="0.2">
      <c r="B3255" s="39" t="s">
        <v>42</v>
      </c>
      <c r="D3255" s="42">
        <f>_xll.qlCalendarAdvance(Calendar,$D3254,B3255,"f",FALSE)</f>
        <v>62429</v>
      </c>
      <c r="E3255" s="177">
        <f>_xll.qlInterestRateIndexValueDate(IndexON,D3255)</f>
        <v>62429</v>
      </c>
      <c r="F3255" s="193">
        <f>IFERROR(_xll.qlIndexFixing(IndexON,D3255,TRUE,_xll.ohTrigger(RecalcTrigger,TriggerON)),NA())</f>
        <v>9.3389462577597726E-3</v>
      </c>
      <c r="H3255" s="42">
        <f>_xll.qlCalendarAdvance(Calendar,$H3254,B3255,"f",FALSE)</f>
        <v>62429</v>
      </c>
      <c r="I3255" s="177">
        <f>_xll.qlInterestRateIndexValueDate(Index1M,$H3255)</f>
        <v>62431</v>
      </c>
      <c r="J3255" s="182">
        <f>IFERROR(_xll.qlIndexFixing(Index1M,$H3255,TRUE,_xll.ohTrigger(RecalcTrigger,Trigger1M)),NA())</f>
        <v>9.2623411964379287E-3</v>
      </c>
      <c r="K3255" s="44">
        <f>IFERROR(_xll.qlIndexFixing(Index3M,H3255,TRUE,_xll.ohTrigger(RecalcTrigger,Trigger3M)),NA())</f>
        <v>9.4525292459310961E-3</v>
      </c>
      <c r="L3255" s="44">
        <f>IFERROR(_xll.qlIndexFixing(Index6M,$H3255,TRUE,_xll.ohTrigger(RecalcTrigger,Trigger6M)),NA())</f>
        <v>9.7569629149702828E-3</v>
      </c>
      <c r="M3255" s="183">
        <f>IFERROR(_xll.qlIndexFixing(Index1Y,$H3255,TRUE,_xll.ohTrigger(RecalcTrigger,Trigger1Y)),NA())</f>
        <v>9.902757016451335E-3</v>
      </c>
      <c r="N3255" s="182">
        <f>IFERROR(_xll.qlIndexFixing(ONIndex1M,I3255,TRUE,_xll.ohTrigger(RecalcTrigger,Trigger1M)),NA())</f>
        <v>9.2501163440150691E-3</v>
      </c>
      <c r="O3255" s="44">
        <f>IFERROR(_xll.qlIndexFixing(ONIndex3M,I3255,TRUE,_xll.ohTrigger(RecalcTrigger,Trigger3M)),NA())</f>
        <v>9.4133510038041379E-3</v>
      </c>
      <c r="P3255" s="44">
        <f>IFERROR(_xll.qlIndexFixing(ONIndex6M,I3255,TRUE,_xll.ohTrigger(RecalcTrigger,Trigger6M)),NA())</f>
        <v>9.7530418901836669E-3</v>
      </c>
      <c r="Q3255" s="183">
        <f>IFERROR(_xll.qlIndexFixing(ONIndex1Y,I3255,TRUE,_xll.ohTrigger(RecalcTrigger,Trigger1Y)),NA())</f>
        <v>9.7372004765627906E-3</v>
      </c>
    </row>
    <row r="3256" spans="2:17" x14ac:dyDescent="0.2">
      <c r="B3256" s="39" t="s">
        <v>42</v>
      </c>
      <c r="D3256" s="42">
        <f>_xll.qlCalendarAdvance(Calendar,$D3255,B3256,"f",FALSE)</f>
        <v>62436</v>
      </c>
      <c r="E3256" s="177">
        <f>_xll.qlInterestRateIndexValueDate(IndexON,D3256)</f>
        <v>62436</v>
      </c>
      <c r="F3256" s="193">
        <f>IFERROR(_xll.qlIndexFixing(IndexON,D3256,TRUE,_xll.ohTrigger(RecalcTrigger,TriggerON)),NA())</f>
        <v>9.3442266964061105E-3</v>
      </c>
      <c r="H3256" s="42">
        <f>_xll.qlCalendarAdvance(Calendar,$H3255,B3256,"f",FALSE)</f>
        <v>62436</v>
      </c>
      <c r="I3256" s="177">
        <f>_xll.qlInterestRateIndexValueDate(Index1M,$H3256)</f>
        <v>62438</v>
      </c>
      <c r="J3256" s="182">
        <f>IFERROR(_xll.qlIndexFixing(Index1M,$H3256,TRUE,_xll.ohTrigger(RecalcTrigger,Trigger1M)),NA())</f>
        <v>9.2675275823161929E-3</v>
      </c>
      <c r="K3256" s="44">
        <f>IFERROR(_xll.qlIndexFixing(Index3M,H3256,TRUE,_xll.ohTrigger(RecalcTrigger,Trigger3M)),NA())</f>
        <v>9.4573732584120052E-3</v>
      </c>
      <c r="L3256" s="44">
        <f>IFERROR(_xll.qlIndexFixing(Index6M,$H3256,TRUE,_xll.ohTrigger(RecalcTrigger,Trigger6M)),NA())</f>
        <v>9.7550684880151964E-3</v>
      </c>
      <c r="M3256" s="183">
        <f>IFERROR(_xll.qlIndexFixing(Index1Y,$H3256,TRUE,_xll.ohTrigger(RecalcTrigger,Trigger1Y)),NA())</f>
        <v>9.9072344673332823E-3</v>
      </c>
      <c r="N3256" s="182">
        <f>IFERROR(_xll.qlIndexFixing(ONIndex1M,I3256,TRUE,_xll.ohTrigger(RecalcTrigger,Trigger1M)),NA())</f>
        <v>9.2553230297376388E-3</v>
      </c>
      <c r="O3256" s="44">
        <f>IFERROR(_xll.qlIndexFixing(ONIndex3M,I3256,TRUE,_xll.ohTrigger(RecalcTrigger,Trigger3M)),NA())</f>
        <v>9.4182697159617135E-3</v>
      </c>
      <c r="P3256" s="44">
        <f>IFERROR(_xll.qlIndexFixing(ONIndex6M,I3256,TRUE,_xll.ohTrigger(RecalcTrigger,Trigger6M)),NA())</f>
        <v>9.7519859296646416E-3</v>
      </c>
      <c r="Q3256" s="183">
        <f>IFERROR(_xll.qlIndexFixing(ONIndex1Y,I3256,TRUE,_xll.ohTrigger(RecalcTrigger,Trigger1Y)),NA())</f>
        <v>9.7420359672106827E-3</v>
      </c>
    </row>
    <row r="3257" spans="2:17" x14ac:dyDescent="0.2">
      <c r="B3257" s="39" t="s">
        <v>42</v>
      </c>
      <c r="D3257" s="42">
        <f>_xll.qlCalendarAdvance(Calendar,$D3256,B3257,"f",FALSE)</f>
        <v>62443</v>
      </c>
      <c r="E3257" s="177">
        <f>_xll.qlInterestRateIndexValueDate(IndexON,D3257)</f>
        <v>62443</v>
      </c>
      <c r="F3257" s="193">
        <f>IFERROR(_xll.qlIndexFixing(IndexON,D3257,TRUE,_xll.ohTrigger(RecalcTrigger,TriggerON)),NA())</f>
        <v>9.3494922745396281E-3</v>
      </c>
      <c r="H3257" s="42">
        <f>_xll.qlCalendarAdvance(Calendar,$H3256,B3257,"f",FALSE)</f>
        <v>62443</v>
      </c>
      <c r="I3257" s="177">
        <f>_xll.qlInterestRateIndexValueDate(Index1M,$H3257)</f>
        <v>62445</v>
      </c>
      <c r="J3257" s="182">
        <f>IFERROR(_xll.qlIndexFixing(Index1M,$H3257,TRUE,_xll.ohTrigger(RecalcTrigger,Trigger1M)),NA())</f>
        <v>9.2726990621905259E-3</v>
      </c>
      <c r="K3257" s="44">
        <f>IFERROR(_xll.qlIndexFixing(Index3M,H3257,TRUE,_xll.ohTrigger(RecalcTrigger,Trigger3M)),NA())</f>
        <v>9.4622023135944033E-3</v>
      </c>
      <c r="L3257" s="44">
        <f>IFERROR(_xll.qlIndexFixing(Index6M,$H3257,TRUE,_xll.ohTrigger(RecalcTrigger,Trigger6M)),NA())</f>
        <v>9.7531205511585447E-3</v>
      </c>
      <c r="M3257" s="183">
        <f>IFERROR(_xll.qlIndexFixing(Index1Y,$H3257,TRUE,_xll.ohTrigger(RecalcTrigger,Trigger1Y)),NA())</f>
        <v>9.9116956838126938E-3</v>
      </c>
      <c r="N3257" s="182">
        <f>IFERROR(_xll.qlIndexFixing(ONIndex1M,I3257,TRUE,_xll.ohTrigger(RecalcTrigger,Trigger1M)),NA())</f>
        <v>9.2605148674973492E-3</v>
      </c>
      <c r="O3257" s="44">
        <f>IFERROR(_xll.qlIndexFixing(ONIndex3M,I3257,TRUE,_xll.ohTrigger(RecalcTrigger,Trigger3M)),NA())</f>
        <v>9.4231736697647506E-3</v>
      </c>
      <c r="P3257" s="44">
        <f>IFERROR(_xll.qlIndexFixing(ONIndex6M,I3257,TRUE,_xll.ohTrigger(RecalcTrigger,Trigger6M)),NA())</f>
        <v>9.7508598497952903E-3</v>
      </c>
      <c r="Q3257" s="183">
        <f>IFERROR(_xll.qlIndexFixing(ONIndex1Y,I3257,TRUE,_xll.ohTrigger(RecalcTrigger,Trigger1Y)),NA())</f>
        <v>9.7468561397917597E-3</v>
      </c>
    </row>
    <row r="3258" spans="2:17" x14ac:dyDescent="0.2">
      <c r="B3258" s="39" t="s">
        <v>42</v>
      </c>
      <c r="D3258" s="42">
        <f>_xll.qlCalendarAdvance(Calendar,$D3257,B3258,"f",FALSE)</f>
        <v>62450</v>
      </c>
      <c r="E3258" s="177">
        <f>_xll.qlInterestRateIndexValueDate(IndexON,D3258)</f>
        <v>62450</v>
      </c>
      <c r="F3258" s="193">
        <f>IFERROR(_xll.qlIndexFixing(IndexON,D3258,TRUE,_xll.ohTrigger(RecalcTrigger,TriggerON)),NA())</f>
        <v>9.3547429625040479E-3</v>
      </c>
      <c r="H3258" s="42">
        <f>_xll.qlCalendarAdvance(Calendar,$H3257,B3258,"f",FALSE)</f>
        <v>62450</v>
      </c>
      <c r="I3258" s="177">
        <f>_xll.qlInterestRateIndexValueDate(Index1M,$H3258)</f>
        <v>62456</v>
      </c>
      <c r="J3258" s="182">
        <f>IFERROR(_xll.qlIndexFixing(Index1M,$H3258,TRUE,_xll.ohTrigger(RecalcTrigger,Trigger1M)),NA())</f>
        <v>9.280309485091431E-3</v>
      </c>
      <c r="K3258" s="44">
        <f>IFERROR(_xll.qlIndexFixing(Index3M,H3258,TRUE,_xll.ohTrigger(RecalcTrigger,Trigger3M)),NA())</f>
        <v>9.4702253599518674E-3</v>
      </c>
      <c r="L3258" s="44">
        <f>IFERROR(_xll.qlIndexFixing(Index6M,$H3258,TRUE,_xll.ohTrigger(RecalcTrigger,Trigger6M)),NA())</f>
        <v>9.7499583100179536E-3</v>
      </c>
      <c r="M3258" s="183">
        <f>IFERROR(_xll.qlIndexFixing(Index1Y,$H3258,TRUE,_xll.ohTrigger(RecalcTrigger,Trigger1Y)),NA())</f>
        <v>9.918673292145793E-3</v>
      </c>
      <c r="N3258" s="182">
        <f>IFERROR(_xll.qlIndexFixing(ONIndex1M,I3258,TRUE,_xll.ohTrigger(RecalcTrigger,Trigger1M)),NA())</f>
        <v>9.2676563810378809E-3</v>
      </c>
      <c r="O3258" s="44">
        <f>IFERROR(_xll.qlIndexFixing(ONIndex3M,I3258,TRUE,_xll.ohTrigger(RecalcTrigger,Trigger3M)),NA())</f>
        <v>9.4299288413468574E-3</v>
      </c>
      <c r="P3258" s="44">
        <f>IFERROR(_xll.qlIndexFixing(ONIndex6M,I3258,TRUE,_xll.ohTrigger(RecalcTrigger,Trigger6M)),NA())</f>
        <v>9.7493510982316067E-3</v>
      </c>
      <c r="Q3258" s="183">
        <f>IFERROR(_xll.qlIndexFixing(ONIndex1Y,I3258,TRUE,_xll.ohTrigger(RecalcTrigger,Trigger1Y)),NA())</f>
        <v>9.753505330709622E-3</v>
      </c>
    </row>
    <row r="3259" spans="2:17" x14ac:dyDescent="0.2">
      <c r="B3259" s="39" t="s">
        <v>42</v>
      </c>
      <c r="D3259" s="42">
        <f>_xll.qlCalendarAdvance(Calendar,$D3258,B3259,"f",FALSE)</f>
        <v>62457</v>
      </c>
      <c r="E3259" s="177">
        <f>_xll.qlInterestRateIndexValueDate(IndexON,D3259)</f>
        <v>62457</v>
      </c>
      <c r="F3259" s="193">
        <f>IFERROR(_xll.qlIndexFixing(IndexON,D3259,TRUE,_xll.ohTrigger(RecalcTrigger,TriggerON)),NA())</f>
        <v>9.3599787310427729E-3</v>
      </c>
      <c r="H3259" s="42">
        <f>_xll.qlCalendarAdvance(Calendar,$H3258,B3259,"f",FALSE)</f>
        <v>62457</v>
      </c>
      <c r="I3259" s="177">
        <f>_xll.qlInterestRateIndexValueDate(Index1M,$H3259)</f>
        <v>62460</v>
      </c>
      <c r="J3259" s="182">
        <f>IFERROR(_xll.qlIndexFixing(Index1M,$H3259,TRUE,_xll.ohTrigger(RecalcTrigger,Trigger1M)),NA())</f>
        <v>9.2832450096013552E-3</v>
      </c>
      <c r="K3259" s="44">
        <f>IFERROR(_xll.qlIndexFixing(Index3M,H3259,TRUE,_xll.ohTrigger(RecalcTrigger,Trigger3M)),NA())</f>
        <v>9.4724997854145343E-3</v>
      </c>
      <c r="L3259" s="44">
        <f>IFERROR(_xll.qlIndexFixing(Index6M,$H3259,TRUE,_xll.ohTrigger(RecalcTrigger,Trigger6M)),NA())</f>
        <v>9.7488113449073609E-3</v>
      </c>
      <c r="M3259" s="183">
        <f>IFERROR(_xll.qlIndexFixing(Index1Y,$H3259,TRUE,_xll.ohTrigger(RecalcTrigger,Trigger1Y)),NA())</f>
        <v>9.9220838040563423E-3</v>
      </c>
      <c r="N3259" s="182">
        <f>IFERROR(_xll.qlIndexFixing(ONIndex1M,I3259,TRUE,_xll.ohTrigger(RecalcTrigger,Trigger1M)),NA())</f>
        <v>9.2715900989492894E-3</v>
      </c>
      <c r="O3259" s="44">
        <f>IFERROR(_xll.qlIndexFixing(ONIndex3M,I3259,TRUE,_xll.ohTrigger(RecalcTrigger,Trigger3M)),NA())</f>
        <v>9.4336323096388952E-3</v>
      </c>
      <c r="P3259" s="44">
        <f>IFERROR(_xll.qlIndexFixing(ONIndex6M,I3259,TRUE,_xll.ohTrigger(RecalcTrigger,Trigger6M)),NA())</f>
        <v>9.7482102487767008E-3</v>
      </c>
      <c r="Q3259" s="183">
        <f>IFERROR(_xll.qlIndexFixing(ONIndex1Y,I3259,TRUE,_xll.ohTrigger(RecalcTrigger,Trigger1Y)),NA())</f>
        <v>9.7571333587076481E-3</v>
      </c>
    </row>
    <row r="3260" spans="2:17" x14ac:dyDescent="0.2">
      <c r="B3260" s="39" t="s">
        <v>42</v>
      </c>
      <c r="D3260" s="42">
        <f>_xll.qlCalendarAdvance(Calendar,$D3259,B3260,"f",FALSE)</f>
        <v>62464</v>
      </c>
      <c r="E3260" s="177">
        <f>_xll.qlInterestRateIndexValueDate(IndexON,D3260)</f>
        <v>62464</v>
      </c>
      <c r="F3260" s="193">
        <f>IFERROR(_xll.qlIndexFixing(IndexON,D3260,TRUE,_xll.ohTrigger(RecalcTrigger,TriggerON)),NA())</f>
        <v>9.3651995500998453E-3</v>
      </c>
      <c r="H3260" s="42">
        <f>_xll.qlCalendarAdvance(Calendar,$H3259,B3260,"f",FALSE)</f>
        <v>62464</v>
      </c>
      <c r="I3260" s="177">
        <f>_xll.qlInterestRateIndexValueDate(Index1M,$H3260)</f>
        <v>62466</v>
      </c>
      <c r="J3260" s="182">
        <f>IFERROR(_xll.qlIndexFixing(Index1M,$H3260,TRUE,_xll.ohTrigger(RecalcTrigger,Trigger1M)),NA())</f>
        <v>9.2881237698441699E-3</v>
      </c>
      <c r="K3260" s="44">
        <f>IFERROR(_xll.qlIndexFixing(Index3M,H3260,TRUE,_xll.ohTrigger(RecalcTrigger,Trigger3M)),NA())</f>
        <v>9.4765994403980258E-3</v>
      </c>
      <c r="L3260" s="44">
        <f>IFERROR(_xll.qlIndexFixing(Index6M,$H3260,TRUE,_xll.ohTrigger(RecalcTrigger,Trigger6M)),NA())</f>
        <v>9.7470178283310029E-3</v>
      </c>
      <c r="M3260" s="183">
        <f>IFERROR(_xll.qlIndexFixing(Index1Y,$H3260,TRUE,_xll.ohTrigger(RecalcTrigger,Trigger1Y)),NA())</f>
        <v>9.9249816167385711E-3</v>
      </c>
      <c r="N3260" s="182">
        <f>IFERROR(_xll.qlIndexFixing(ONIndex1M,I3260,TRUE,_xll.ohTrigger(RecalcTrigger,Trigger1M)),NA())</f>
        <v>9.2760009982750802E-3</v>
      </c>
      <c r="O3260" s="44">
        <f>IFERROR(_xll.qlIndexFixing(ONIndex3M,I3260,TRUE,_xll.ohTrigger(RecalcTrigger,Trigger3M)),NA())</f>
        <v>9.4377966881609154E-3</v>
      </c>
      <c r="P3260" s="44">
        <f>IFERROR(_xll.qlIndexFixing(ONIndex6M,I3260,TRUE,_xll.ohTrigger(RecalcTrigger,Trigger6M)),NA())</f>
        <v>9.7470599123106183E-3</v>
      </c>
      <c r="Q3260" s="183">
        <f>IFERROR(_xll.qlIndexFixing(ONIndex1Y,I3260,TRUE,_xll.ohTrigger(RecalcTrigger,Trigger1Y)),NA())</f>
        <v>9.7612244451372732E-3</v>
      </c>
    </row>
    <row r="3261" spans="2:17" x14ac:dyDescent="0.2">
      <c r="B3261" s="39" t="s">
        <v>42</v>
      </c>
      <c r="D3261" s="42">
        <f>_xll.qlCalendarAdvance(Calendar,$D3260,B3261,"f",FALSE)</f>
        <v>62471</v>
      </c>
      <c r="E3261" s="177">
        <f>_xll.qlInterestRateIndexValueDate(IndexON,D3261)</f>
        <v>62471</v>
      </c>
      <c r="F3261" s="193">
        <f>IFERROR(_xll.qlIndexFixing(IndexON,D3261,TRUE,_xll.ohTrigger(RecalcTrigger,TriggerON)),NA())</f>
        <v>9.370405390498604E-3</v>
      </c>
      <c r="H3261" s="42">
        <f>_xll.qlCalendarAdvance(Calendar,$H3260,B3261,"f",FALSE)</f>
        <v>62471</v>
      </c>
      <c r="I3261" s="177">
        <f>_xll.qlInterestRateIndexValueDate(Index1M,$H3261)</f>
        <v>62473</v>
      </c>
      <c r="J3261" s="182">
        <f>IFERROR(_xll.qlIndexFixing(Index1M,$H3261,TRUE,_xll.ohTrigger(RecalcTrigger,Trigger1M)),NA())</f>
        <v>9.2932353297570103E-3</v>
      </c>
      <c r="K3261" s="44">
        <f>IFERROR(_xll.qlIndexFixing(Index3M,H3261,TRUE,_xll.ohTrigger(RecalcTrigger,Trigger3M)),NA())</f>
        <v>9.4813683714365382E-3</v>
      </c>
      <c r="L3261" s="44">
        <f>IFERROR(_xll.qlIndexFixing(Index6M,$H3261,TRUE,_xll.ohTrigger(RecalcTrigger,Trigger6M)),NA())</f>
        <v>9.7448862945549997E-3</v>
      </c>
      <c r="M3261" s="183">
        <f>IFERROR(_xll.qlIndexFixing(Index1Y,$H3261,TRUE,_xll.ohTrigger(RecalcTrigger,Trigger1Y)),NA())</f>
        <v>9.9293775855124437E-3</v>
      </c>
      <c r="N3261" s="182">
        <f>IFERROR(_xll.qlIndexFixing(ONIndex1M,I3261,TRUE,_xll.ohTrigger(RecalcTrigger,Trigger1M)),NA())</f>
        <v>9.2811331490594284E-3</v>
      </c>
      <c r="O3261" s="44">
        <f>IFERROR(_xll.qlIndexFixing(ONIndex3M,I3261,TRUE,_xll.ohTrigger(RecalcTrigger,Trigger3M)),NA())</f>
        <v>9.4426413154202749E-3</v>
      </c>
      <c r="P3261" s="44">
        <f>IFERROR(_xll.qlIndexFixing(ONIndex6M,I3261,TRUE,_xll.ohTrigger(RecalcTrigger,Trigger6M)),NA())</f>
        <v>9.7456523733452372E-3</v>
      </c>
      <c r="Q3261" s="183">
        <f>IFERROR(_xll.qlIndexFixing(ONIndex1Y,I3261,TRUE,_xll.ohTrigger(RecalcTrigger,Trigger1Y)),NA())</f>
        <v>9.7659830411345183E-3</v>
      </c>
    </row>
    <row r="3262" spans="2:17" x14ac:dyDescent="0.2">
      <c r="B3262" s="39" t="s">
        <v>42</v>
      </c>
      <c r="D3262" s="42">
        <f>_xll.qlCalendarAdvance(Calendar,$D3261,B3262,"f",FALSE)</f>
        <v>62478</v>
      </c>
      <c r="E3262" s="177">
        <f>_xll.qlInterestRateIndexValueDate(IndexON,D3262)</f>
        <v>62478</v>
      </c>
      <c r="F3262" s="193">
        <f>IFERROR(_xll.qlIndexFixing(IndexON,D3262,TRUE,_xll.ohTrigger(RecalcTrigger,TriggerON)),NA())</f>
        <v>9.3755962221031552E-3</v>
      </c>
      <c r="H3262" s="42">
        <f>_xll.qlCalendarAdvance(Calendar,$H3261,B3262,"f",FALSE)</f>
        <v>62478</v>
      </c>
      <c r="I3262" s="177">
        <f>_xll.qlInterestRateIndexValueDate(Index1M,$H3262)</f>
        <v>62480</v>
      </c>
      <c r="J3262" s="182">
        <f>IFERROR(_xll.qlIndexFixing(Index1M,$H3262,TRUE,_xll.ohTrigger(RecalcTrigger,Trigger1M)),NA())</f>
        <v>9.2983318356917866E-3</v>
      </c>
      <c r="K3262" s="44">
        <f>IFERROR(_xll.qlIndexFixing(Index3M,H3262,TRUE,_xll.ohTrigger(RecalcTrigger,Trigger3M)),NA())</f>
        <v>9.4861221977025068E-3</v>
      </c>
      <c r="L3262" s="44">
        <f>IFERROR(_xll.qlIndexFixing(Index6M,$H3262,TRUE,_xll.ohTrigger(RecalcTrigger,Trigger6M)),NA())</f>
        <v>9.7427154235661707E-3</v>
      </c>
      <c r="M3262" s="183">
        <f>IFERROR(_xll.qlIndexFixing(Index1Y,$H3262,TRUE,_xll.ohTrigger(RecalcTrigger,Trigger1Y)),NA())</f>
        <v>9.9337571648376137E-3</v>
      </c>
      <c r="N3262" s="182">
        <f>IFERROR(_xll.qlIndexFixing(ONIndex1M,I3262,TRUE,_xll.ohTrigger(RecalcTrigger,Trigger1M)),NA())</f>
        <v>9.2862503043189548E-3</v>
      </c>
      <c r="O3262" s="44">
        <f>IFERROR(_xll.qlIndexFixing(ONIndex3M,I3262,TRUE,_xll.ohTrigger(RecalcTrigger,Trigger3M)),NA())</f>
        <v>9.4474710376424298E-3</v>
      </c>
      <c r="P3262" s="44">
        <f>IFERROR(_xll.qlIndexFixing(ONIndex6M,I3262,TRUE,_xll.ohTrigger(RecalcTrigger,Trigger6M)),NA())</f>
        <v>9.7441742241421991E-3</v>
      </c>
      <c r="Q3262" s="183">
        <f>IFERROR(_xll.qlIndexFixing(ONIndex1Y,I3262,TRUE,_xll.ohTrigger(RecalcTrigger,Trigger1Y)),NA())</f>
        <v>9.7707261667867584E-3</v>
      </c>
    </row>
    <row r="3263" spans="2:17" x14ac:dyDescent="0.2">
      <c r="B3263" s="39" t="s">
        <v>42</v>
      </c>
      <c r="D3263" s="42">
        <f>_xll.qlCalendarAdvance(Calendar,$D3262,B3263,"f",FALSE)</f>
        <v>62485</v>
      </c>
      <c r="E3263" s="177">
        <f>_xll.qlInterestRateIndexValueDate(IndexON,D3263)</f>
        <v>62485</v>
      </c>
      <c r="F3263" s="193">
        <f>IFERROR(_xll.qlIndexFixing(IndexON,D3263,TRUE,_xll.ohTrigger(RecalcTrigger,TriggerON)),NA())</f>
        <v>9.3807720156569019E-3</v>
      </c>
      <c r="H3263" s="42">
        <f>_xll.qlCalendarAdvance(Calendar,$H3262,B3263,"f",FALSE)</f>
        <v>62485</v>
      </c>
      <c r="I3263" s="177">
        <f>_xll.qlInterestRateIndexValueDate(Index1M,$H3263)</f>
        <v>62487</v>
      </c>
      <c r="J3263" s="182">
        <f>IFERROR(_xll.qlIndexFixing(Index1M,$H3263,TRUE,_xll.ohTrigger(RecalcTrigger,Trigger1M)),NA())</f>
        <v>9.3019675574758515E-3</v>
      </c>
      <c r="K3263" s="44">
        <f>IFERROR(_xll.qlIndexFixing(Index3M,H3263,TRUE,_xll.ohTrigger(RecalcTrigger,Trigger3M)),NA())</f>
        <v>9.4908608897021907E-3</v>
      </c>
      <c r="L3263" s="44">
        <f>IFERROR(_xll.qlIndexFixing(Index6M,$H3263,TRUE,_xll.ohTrigger(RecalcTrigger,Trigger6M)),NA())</f>
        <v>9.7405081258182761E-3</v>
      </c>
      <c r="M3263" s="183">
        <f>IFERROR(_xll.qlIndexFixing(Index1Y,$H3263,TRUE,_xll.ohTrigger(RecalcTrigger,Trigger1Y)),NA())</f>
        <v>9.9381203237050245E-3</v>
      </c>
      <c r="N3263" s="182">
        <f>IFERROR(_xll.qlIndexFixing(ONIndex1M,I3263,TRUE,_xll.ohTrigger(RecalcTrigger,Trigger1M)),NA())</f>
        <v>9.2913524343174458E-3</v>
      </c>
      <c r="O3263" s="44">
        <f>IFERROR(_xll.qlIndexFixing(ONIndex3M,I3263,TRUE,_xll.ohTrigger(RecalcTrigger,Trigger3M)),NA())</f>
        <v>9.4522858253309749E-3</v>
      </c>
      <c r="P3263" s="44">
        <f>IFERROR(_xll.qlIndexFixing(ONIndex6M,I3263,TRUE,_xll.ohTrigger(RecalcTrigger,Trigger6M)),NA())</f>
        <v>9.7426253666998974E-3</v>
      </c>
      <c r="Q3263" s="183">
        <f>IFERROR(_xll.qlIndexFixing(ONIndex1Y,I3263,TRUE,_xll.ohTrigger(RecalcTrigger,Trigger1Y)),NA())</f>
        <v>9.7754537914784834E-3</v>
      </c>
    </row>
    <row r="3264" spans="2:17" x14ac:dyDescent="0.2">
      <c r="B3264" s="39" t="s">
        <v>42</v>
      </c>
      <c r="D3264" s="42">
        <f>_xll.qlCalendarAdvance(Calendar,$D3263,B3264,"f",FALSE)</f>
        <v>62492</v>
      </c>
      <c r="E3264" s="177">
        <f>_xll.qlInterestRateIndexValueDate(IndexON,D3264)</f>
        <v>62492</v>
      </c>
      <c r="F3264" s="193">
        <f>IFERROR(_xll.qlIndexFixing(IndexON,D3264,TRUE,_xll.ohTrigger(RecalcTrigger,TriggerON)),NA())</f>
        <v>9.3859327414236304E-3</v>
      </c>
      <c r="H3264" s="42">
        <f>_xll.qlCalendarAdvance(Calendar,$H3263,B3264,"f",FALSE)</f>
        <v>62492</v>
      </c>
      <c r="I3264" s="177">
        <f>_xll.qlInterestRateIndexValueDate(Index1M,$H3264)</f>
        <v>62494</v>
      </c>
      <c r="J3264" s="182">
        <f>IFERROR(_xll.qlIndexFixing(Index1M,$H3264,TRUE,_xll.ohTrigger(RecalcTrigger,Trigger1M)),NA())</f>
        <v>9.3065556051539836E-3</v>
      </c>
      <c r="K3264" s="44">
        <f>IFERROR(_xll.qlIndexFixing(Index3M,H3264,TRUE,_xll.ohTrigger(RecalcTrigger,Trigger3M)),NA())</f>
        <v>9.4951247178425083E-3</v>
      </c>
      <c r="L3264" s="44">
        <f>IFERROR(_xll.qlIndexFixing(Index6M,$H3264,TRUE,_xll.ohTrigger(RecalcTrigger,Trigger6M)),NA())</f>
        <v>9.7382673158793471E-3</v>
      </c>
      <c r="M3264" s="183">
        <f>IFERROR(_xll.qlIndexFixing(Index1Y,$H3264,TRUE,_xll.ohTrigger(RecalcTrigger,Trigger1Y)),NA())</f>
        <v>9.9424670311073667E-3</v>
      </c>
      <c r="N3264" s="182">
        <f>IFERROR(_xll.qlIndexFixing(ONIndex1M,I3264,TRUE,_xll.ohTrigger(RecalcTrigger,Trigger1M)),NA())</f>
        <v>9.2964395095584962E-3</v>
      </c>
      <c r="O3264" s="44">
        <f>IFERROR(_xll.qlIndexFixing(ONIndex3M,I3264,TRUE,_xll.ohTrigger(RecalcTrigger,Trigger3M)),NA())</f>
        <v>9.4570856491493771E-3</v>
      </c>
      <c r="P3264" s="44">
        <f>IFERROR(_xll.qlIndexFixing(ONIndex6M,I3264,TRUE,_xll.ohTrigger(RecalcTrigger,Trigger6M)),NA())</f>
        <v>9.7410057025371088E-3</v>
      </c>
      <c r="Q3264" s="183">
        <f>IFERROR(_xll.qlIndexFixing(ONIndex1Y,I3264,TRUE,_xll.ohTrigger(RecalcTrigger,Trigger1Y)),NA())</f>
        <v>9.7801658847540551E-3</v>
      </c>
    </row>
    <row r="3265" spans="2:17" x14ac:dyDescent="0.2">
      <c r="B3265" s="39" t="s">
        <v>42</v>
      </c>
      <c r="D3265" s="42">
        <f>_xll.qlCalendarAdvance(Calendar,$D3264,B3265,"f",FALSE)</f>
        <v>62499</v>
      </c>
      <c r="E3265" s="177">
        <f>_xll.qlInterestRateIndexValueDate(IndexON,D3265)</f>
        <v>62499</v>
      </c>
      <c r="F3265" s="193">
        <f>IFERROR(_xll.qlIndexFixing(IndexON,D3265,TRUE,_xll.ohTrigger(RecalcTrigger,TriggerON)),NA())</f>
        <v>9.3910783696671274E-3</v>
      </c>
      <c r="H3265" s="42">
        <f>_xll.qlCalendarAdvance(Calendar,$H3264,B3265,"f",FALSE)</f>
        <v>62499</v>
      </c>
      <c r="I3265" s="177">
        <f>_xll.qlInterestRateIndexValueDate(Index1M,$H3265)</f>
        <v>62501</v>
      </c>
      <c r="J3265" s="182">
        <f>IFERROR(_xll.qlIndexFixing(Index1M,$H3265,TRUE,_xll.ohTrigger(RecalcTrigger,Trigger1M)),NA())</f>
        <v>9.3116105844519882E-3</v>
      </c>
      <c r="K3265" s="44">
        <f>IFERROR(_xll.qlIndexFixing(Index3M,H3265,TRUE,_xll.ohTrigger(RecalcTrigger,Trigger3M)),NA())</f>
        <v>9.4998340194231163E-3</v>
      </c>
      <c r="L3265" s="44">
        <f>IFERROR(_xll.qlIndexFixing(Index6M,$H3265,TRUE,_xll.ohTrigger(RecalcTrigger,Trigger6M)),NA())</f>
        <v>9.7359959124361135E-3</v>
      </c>
      <c r="M3265" s="183">
        <f>IFERROR(_xll.qlIndexFixing(Index1Y,$H3265,TRUE,_xll.ohTrigger(RecalcTrigger,Trigger1Y)),NA())</f>
        <v>9.9467972560353651E-3</v>
      </c>
      <c r="N3265" s="182">
        <f>IFERROR(_xll.qlIndexFixing(ONIndex1M,I3265,TRUE,_xll.ohTrigger(RecalcTrigger,Trigger1M)),NA())</f>
        <v>9.3015115005457005E-3</v>
      </c>
      <c r="O3265" s="44">
        <f>IFERROR(_xll.qlIndexFixing(ONIndex3M,I3265,TRUE,_xll.ohTrigger(RecalcTrigger,Trigger3M)),NA())</f>
        <v>9.4618704798410391E-3</v>
      </c>
      <c r="P3265" s="44">
        <f>IFERROR(_xll.qlIndexFixing(ONIndex6M,I3265,TRUE,_xll.ohTrigger(RecalcTrigger,Trigger6M)),NA())</f>
        <v>9.7393151338120987E-3</v>
      </c>
      <c r="Q3265" s="183">
        <f>IFERROR(_xll.qlIndexFixing(ONIndex1Y,I3265,TRUE,_xll.ohTrigger(RecalcTrigger,Trigger1Y)),NA())</f>
        <v>9.7848624161578357E-3</v>
      </c>
    </row>
    <row r="3266" spans="2:17" x14ac:dyDescent="0.2">
      <c r="B3266" s="39" t="s">
        <v>42</v>
      </c>
      <c r="D3266" s="42">
        <f>_xll.qlCalendarAdvance(Calendar,$D3265,B3266,"f",FALSE)</f>
        <v>62506</v>
      </c>
      <c r="E3266" s="177">
        <f>_xll.qlInterestRateIndexValueDate(IndexON,D3266)</f>
        <v>62506</v>
      </c>
      <c r="F3266" s="193">
        <f>IFERROR(_xll.qlIndexFixing(IndexON,D3266,TRUE,_xll.ohTrigger(RecalcTrigger,TriggerON)),NA())</f>
        <v>9.3962088708909874E-3</v>
      </c>
      <c r="H3266" s="42">
        <f>_xll.qlCalendarAdvance(Calendar,$H3265,B3266,"f",FALSE)</f>
        <v>62506</v>
      </c>
      <c r="I3266" s="177">
        <f>_xll.qlInterestRateIndexValueDate(Index1M,$H3266)</f>
        <v>62508</v>
      </c>
      <c r="J3266" s="182">
        <f>IFERROR(_xll.qlIndexFixing(Index1M,$H3266,TRUE,_xll.ohTrigger(RecalcTrigger,Trigger1M)),NA())</f>
        <v>9.3166504011416816E-3</v>
      </c>
      <c r="K3266" s="44">
        <f>IFERROR(_xll.qlIndexFixing(Index3M,H3266,TRUE,_xll.ohTrigger(RecalcTrigger,Trigger3M)),NA())</f>
        <v>9.5045281007022989E-3</v>
      </c>
      <c r="L3266" s="44">
        <f>IFERROR(_xll.qlIndexFixing(Index6M,$H3266,TRUE,_xll.ohTrigger(RecalcTrigger,Trigger6M)),NA())</f>
        <v>9.7336968382931172E-3</v>
      </c>
      <c r="M3266" s="183">
        <f>IFERROR(_xll.qlIndexFixing(Index1Y,$H3266,TRUE,_xll.ohTrigger(RecalcTrigger,Trigger1Y)),NA())</f>
        <v>9.9511109674834657E-3</v>
      </c>
      <c r="N3266" s="182">
        <f>IFERROR(_xll.qlIndexFixing(ONIndex1M,I3266,TRUE,_xll.ohTrigger(RecalcTrigger,Trigger1M)),NA())</f>
        <v>9.3065683777027175E-3</v>
      </c>
      <c r="O3266" s="44">
        <f>IFERROR(_xll.qlIndexFixing(ONIndex3M,I3266,TRUE,_xll.ohTrigger(RecalcTrigger,Trigger3M)),NA())</f>
        <v>9.4666402878296196E-3</v>
      </c>
      <c r="P3266" s="44">
        <f>IFERROR(_xll.qlIndexFixing(ONIndex6M,I3266,TRUE,_xll.ohTrigger(RecalcTrigger,Trigger6M)),NA())</f>
        <v>9.7375535622035159E-3</v>
      </c>
      <c r="Q3266" s="183">
        <f>IFERROR(_xll.qlIndexFixing(ONIndex1Y,I3266,TRUE,_xll.ohTrigger(RecalcTrigger,Trigger1Y)),NA())</f>
        <v>9.7895433553141231E-3</v>
      </c>
    </row>
    <row r="3267" spans="2:17" x14ac:dyDescent="0.2">
      <c r="B3267" s="39" t="s">
        <v>42</v>
      </c>
      <c r="D3267" s="42">
        <f>_xll.qlCalendarAdvance(Calendar,$D3266,B3267,"f",FALSE)</f>
        <v>62513</v>
      </c>
      <c r="E3267" s="177">
        <f>_xll.qlInterestRateIndexValueDate(IndexON,D3267)</f>
        <v>62513</v>
      </c>
      <c r="F3267" s="193">
        <f>IFERROR(_xll.qlIndexFixing(IndexON,D3267,TRUE,_xll.ohTrigger(RecalcTrigger,TriggerON)),NA())</f>
        <v>9.4013242155988053E-3</v>
      </c>
      <c r="H3267" s="42">
        <f>_xll.qlCalendarAdvance(Calendar,$H3266,B3267,"f",FALSE)</f>
        <v>62513</v>
      </c>
      <c r="I3267" s="177">
        <f>_xll.qlInterestRateIndexValueDate(Index1M,$H3267)</f>
        <v>62515</v>
      </c>
      <c r="J3267" s="182">
        <f>IFERROR(_xll.qlIndexFixing(Index1M,$H3267,TRUE,_xll.ohTrigger(RecalcTrigger,Trigger1M)),NA())</f>
        <v>9.3216750256295902E-3</v>
      </c>
      <c r="K3267" s="44">
        <f>IFERROR(_xll.qlIndexFixing(Index3M,H3267,TRUE,_xll.ohTrigger(RecalcTrigger,Trigger3M)),NA())</f>
        <v>9.5092069321818552E-3</v>
      </c>
      <c r="L3267" s="44">
        <f>IFERROR(_xll.qlIndexFixing(Index6M,$H3267,TRUE,_xll.ohTrigger(RecalcTrigger,Trigger6M)),NA())</f>
        <v>9.7313730203674054E-3</v>
      </c>
      <c r="M3267" s="183">
        <f>IFERROR(_xll.qlIndexFixing(Index1Y,$H3267,TRUE,_xll.ohTrigger(RecalcTrigger,Trigger1Y)),NA())</f>
        <v>9.9554081344423884E-3</v>
      </c>
      <c r="N3267" s="182">
        <f>IFERROR(_xll.qlIndexFixing(ONIndex1M,I3267,TRUE,_xll.ohTrigger(RecalcTrigger,Trigger1M)),NA())</f>
        <v>9.3116101114532057E-3</v>
      </c>
      <c r="O3267" s="44">
        <f>IFERROR(_xll.qlIndexFixing(ONIndex3M,I3267,TRUE,_xll.ohTrigger(RecalcTrigger,Trigger3M)),NA())</f>
        <v>9.4713950440183936E-3</v>
      </c>
      <c r="P3267" s="44">
        <f>IFERROR(_xll.qlIndexFixing(ONIndex6M,I3267,TRUE,_xll.ohTrigger(RecalcTrigger,Trigger6M)),NA())</f>
        <v>9.7357208894699454E-3</v>
      </c>
      <c r="Q3267" s="183">
        <f>IFERROR(_xll.qlIndexFixing(ONIndex1Y,I3267,TRUE,_xll.ohTrigger(RecalcTrigger,Trigger1Y)),NA())</f>
        <v>9.7942086716074073E-3</v>
      </c>
    </row>
    <row r="3268" spans="2:17" x14ac:dyDescent="0.2">
      <c r="B3268" s="39" t="s">
        <v>42</v>
      </c>
      <c r="D3268" s="42">
        <f>_xll.qlCalendarAdvance(Calendar,$D3267,B3268,"f",FALSE)</f>
        <v>62520</v>
      </c>
      <c r="E3268" s="177">
        <f>_xll.qlInterestRateIndexValueDate(IndexON,D3268)</f>
        <v>62520</v>
      </c>
      <c r="F3268" s="193">
        <f>IFERROR(_xll.qlIndexFixing(IndexON,D3268,TRUE,_xll.ohTrigger(RecalcTrigger,TriggerON)),NA())</f>
        <v>9.4064243738145592E-3</v>
      </c>
      <c r="H3268" s="42">
        <f>_xll.qlCalendarAdvance(Calendar,$H3267,B3268,"f",FALSE)</f>
        <v>62520</v>
      </c>
      <c r="I3268" s="177">
        <f>_xll.qlInterestRateIndexValueDate(Index1M,$H3268)</f>
        <v>62522</v>
      </c>
      <c r="J3268" s="182">
        <f>IFERROR(_xll.qlIndexFixing(Index1M,$H3268,TRUE,_xll.ohTrigger(RecalcTrigger,Trigger1M)),NA())</f>
        <v>9.3285930805067641E-3</v>
      </c>
      <c r="K3268" s="44">
        <f>IFERROR(_xll.qlIndexFixing(Index3M,H3268,TRUE,_xll.ohTrigger(RecalcTrigger,Trigger3M)),NA())</f>
        <v>9.5152376858953502E-3</v>
      </c>
      <c r="L3268" s="44">
        <f>IFERROR(_xll.qlIndexFixing(Index6M,$H3268,TRUE,_xll.ohTrigger(RecalcTrigger,Trigger6M)),NA())</f>
        <v>9.7288230968575837E-3</v>
      </c>
      <c r="M3268" s="183">
        <f>IFERROR(_xll.qlIndexFixing(Index1Y,$H3268,TRUE,_xll.ohTrigger(RecalcTrigger,Trigger1Y)),NA())</f>
        <v>9.9609847512186541E-3</v>
      </c>
      <c r="N3268" s="182">
        <f>IFERROR(_xll.qlIndexFixing(ONIndex1M,I3268,TRUE,_xll.ohTrigger(RecalcTrigger,Trigger1M)),NA())</f>
        <v>9.3166366723007599E-3</v>
      </c>
      <c r="O3268" s="44">
        <f>IFERROR(_xll.qlIndexFixing(ONIndex3M,I3268,TRUE,_xll.ohTrigger(RecalcTrigger,Trigger3M)),NA())</f>
        <v>9.4761347187510836E-3</v>
      </c>
      <c r="P3268" s="44">
        <f>IFERROR(_xll.qlIndexFixing(ONIndex6M,I3268,TRUE,_xll.ohTrigger(RecalcTrigger,Trigger6M)),NA())</f>
        <v>9.7338170175298444E-3</v>
      </c>
      <c r="Q3268" s="183">
        <f>IFERROR(_xll.qlIndexFixing(ONIndex1Y,I3268,TRUE,_xll.ohTrigger(RecalcTrigger,Trigger1Y)),NA())</f>
        <v>9.7988583345021141E-3</v>
      </c>
    </row>
    <row r="3269" spans="2:17" x14ac:dyDescent="0.2">
      <c r="B3269" s="39" t="s">
        <v>42</v>
      </c>
      <c r="D3269" s="42">
        <f>_xll.qlCalendarAdvance(Calendar,$D3268,B3269,"f",FALSE)</f>
        <v>62527</v>
      </c>
      <c r="E3269" s="177">
        <f>_xll.qlInterestRateIndexValueDate(IndexON,D3269)</f>
        <v>62527</v>
      </c>
      <c r="F3269" s="193">
        <f>IFERROR(_xll.qlIndexFixing(IndexON,D3269,TRUE,_xll.ohTrigger(RecalcTrigger,TriggerON)),NA())</f>
        <v>9.4115093159619079E-3</v>
      </c>
      <c r="H3269" s="42">
        <f>_xll.qlCalendarAdvance(Calendar,$H3268,B3269,"f",FALSE)</f>
        <v>62527</v>
      </c>
      <c r="I3269" s="177">
        <f>_xll.qlInterestRateIndexValueDate(Index1M,$H3269)</f>
        <v>62529</v>
      </c>
      <c r="J3269" s="182">
        <f>IFERROR(_xll.qlIndexFixing(Index1M,$H3269,TRUE,_xll.ohTrigger(RecalcTrigger,Trigger1M)),NA())</f>
        <v>9.3335833799604306E-3</v>
      </c>
      <c r="K3269" s="44">
        <f>IFERROR(_xll.qlIndexFixing(Index3M,H3269,TRUE,_xll.ohTrigger(RecalcTrigger,Trigger3M)),NA())</f>
        <v>9.5198829993857429E-3</v>
      </c>
      <c r="L3269" s="44">
        <f>IFERROR(_xll.qlIndexFixing(Index6M,$H3269,TRUE,_xll.ohTrigger(RecalcTrigger,Trigger6M)),NA())</f>
        <v>9.7264576566267972E-3</v>
      </c>
      <c r="M3269" s="183">
        <f>IFERROR(_xll.qlIndexFixing(Index1Y,$H3269,TRUE,_xll.ohTrigger(RecalcTrigger,Trigger1Y)),NA())</f>
        <v>9.9652454678429529E-3</v>
      </c>
      <c r="N3269" s="182">
        <f>IFERROR(_xll.qlIndexFixing(ONIndex1M,I3269,TRUE,_xll.ohTrigger(RecalcTrigger,Trigger1M)),NA())</f>
        <v>9.3216480306690386E-3</v>
      </c>
      <c r="O3269" s="44">
        <f>IFERROR(_xll.qlIndexFixing(ONIndex3M,I3269,TRUE,_xll.ohTrigger(RecalcTrigger,Trigger3M)),NA())</f>
        <v>9.4808592828510285E-3</v>
      </c>
      <c r="P3269" s="44">
        <f>IFERROR(_xll.qlIndexFixing(ONIndex6M,I3269,TRUE,_xll.ohTrigger(RecalcTrigger,Trigger6M)),NA())</f>
        <v>9.731841848381606E-3</v>
      </c>
      <c r="Q3269" s="183">
        <f>IFERROR(_xll.qlIndexFixing(ONIndex1Y,I3269,TRUE,_xll.ohTrigger(RecalcTrigger,Trigger1Y)),NA())</f>
        <v>9.8034923137824137E-3</v>
      </c>
    </row>
    <row r="3270" spans="2:17" x14ac:dyDescent="0.2">
      <c r="B3270" s="39" t="s">
        <v>42</v>
      </c>
      <c r="D3270" s="42">
        <f>_xll.qlCalendarAdvance(Calendar,$D3269,B3270,"f",FALSE)</f>
        <v>62534</v>
      </c>
      <c r="E3270" s="177">
        <f>_xll.qlInterestRateIndexValueDate(IndexON,D3270)</f>
        <v>62534</v>
      </c>
      <c r="F3270" s="193">
        <f>IFERROR(_xll.qlIndexFixing(IndexON,D3270,TRUE,_xll.ohTrigger(RecalcTrigger,TriggerON)),NA())</f>
        <v>9.4165790127043181E-3</v>
      </c>
      <c r="H3270" s="42">
        <f>_xll.qlCalendarAdvance(Calendar,$H3269,B3270,"f",FALSE)</f>
        <v>62534</v>
      </c>
      <c r="I3270" s="177">
        <f>_xll.qlInterestRateIndexValueDate(Index1M,$H3270)</f>
        <v>62536</v>
      </c>
      <c r="J3270" s="182">
        <f>IFERROR(_xll.qlIndexFixing(Index1M,$H3270,TRUE,_xll.ohTrigger(RecalcTrigger,Trigger1M)),NA())</f>
        <v>9.3390334134170108E-3</v>
      </c>
      <c r="K3270" s="44">
        <f>IFERROR(_xll.qlIndexFixing(Index3M,H3270,TRUE,_xll.ohTrigger(RecalcTrigger,Trigger3M)),NA())</f>
        <v>9.5245129672426754E-3</v>
      </c>
      <c r="L3270" s="44">
        <f>IFERROR(_xll.qlIndexFixing(Index6M,$H3270,TRUE,_xll.ohTrigger(RecalcTrigger,Trigger6M)),NA())</f>
        <v>9.7240768222365149E-3</v>
      </c>
      <c r="M3270" s="183">
        <f>IFERROR(_xll.qlIndexFixing(Index1Y,$H3270,TRUE,_xll.ohTrigger(RecalcTrigger,Trigger1Y)),NA())</f>
        <v>9.9694895390886971E-3</v>
      </c>
      <c r="N3270" s="182">
        <f>IFERROR(_xll.qlIndexFixing(ONIndex1M,I3270,TRUE,_xll.ohTrigger(RecalcTrigger,Trigger1M)),NA())</f>
        <v>9.3266441569817005E-3</v>
      </c>
      <c r="O3270" s="44">
        <f>IFERROR(_xll.qlIndexFixing(ONIndex3M,I3270,TRUE,_xll.ohTrigger(RecalcTrigger,Trigger3M)),NA())</f>
        <v>9.4855687069816952E-3</v>
      </c>
      <c r="P3270" s="44">
        <f>IFERROR(_xll.qlIndexFixing(ONIndex6M,I3270,TRUE,_xll.ohTrigger(RecalcTrigger,Trigger6M)),NA())</f>
        <v>9.7297952835440071E-3</v>
      </c>
      <c r="Q3270" s="183">
        <f>IFERROR(_xll.qlIndexFixing(ONIndex1Y,I3270,TRUE,_xll.ohTrigger(RecalcTrigger,Trigger1Y)),NA())</f>
        <v>9.8081105785929878E-3</v>
      </c>
    </row>
    <row r="3271" spans="2:17" x14ac:dyDescent="0.2">
      <c r="B3271" s="39" t="s">
        <v>42</v>
      </c>
      <c r="D3271" s="42">
        <f>_xll.qlCalendarAdvance(Calendar,$D3270,B3271,"f",FALSE)</f>
        <v>62541</v>
      </c>
      <c r="E3271" s="177">
        <f>_xll.qlInterestRateIndexValueDate(IndexON,D3271)</f>
        <v>62541</v>
      </c>
      <c r="F3271" s="193">
        <f>IFERROR(_xll.qlIndexFixing(IndexON,D3271,TRUE,_xll.ohTrigger(RecalcTrigger,TriggerON)),NA())</f>
        <v>9.4216334343855124E-3</v>
      </c>
      <c r="H3271" s="42">
        <f>_xll.qlCalendarAdvance(Calendar,$H3270,B3271,"f",FALSE)</f>
        <v>62541</v>
      </c>
      <c r="I3271" s="177">
        <f>_xll.qlInterestRateIndexValueDate(Index1M,$H3271)</f>
        <v>62543</v>
      </c>
      <c r="J3271" s="182">
        <f>IFERROR(_xll.qlIndexFixing(Index1M,$H3271,TRUE,_xll.ohTrigger(RecalcTrigger,Trigger1M)),NA())</f>
        <v>9.3435180770803927E-3</v>
      </c>
      <c r="K3271" s="44">
        <f>IFERROR(_xll.qlIndexFixing(Index3M,H3271,TRUE,_xll.ohTrigger(RecalcTrigger,Trigger3M)),NA())</f>
        <v>9.5291275599723498E-3</v>
      </c>
      <c r="L3271" s="44">
        <f>IFERROR(_xll.qlIndexFixing(Index6M,$H3271,TRUE,_xll.ohTrigger(RecalcTrigger,Trigger6M)),NA())</f>
        <v>9.7216834585430473E-3</v>
      </c>
      <c r="M3271" s="183">
        <f>IFERROR(_xll.qlIndexFixing(Index1Y,$H3271,TRUE,_xll.ohTrigger(RecalcTrigger,Trigger1Y)),NA())</f>
        <v>9.9737169339448248E-3</v>
      </c>
      <c r="N3271" s="182">
        <f>IFERROR(_xll.qlIndexFixing(ONIndex1M,I3271,TRUE,_xll.ohTrigger(RecalcTrigger,Trigger1M)),NA())</f>
        <v>9.3316250216624042E-3</v>
      </c>
      <c r="O3271" s="44">
        <f>IFERROR(_xll.qlIndexFixing(ONIndex3M,I3271,TRUE,_xll.ohTrigger(RecalcTrigger,Trigger3M)),NA())</f>
        <v>9.4902629614868061E-3</v>
      </c>
      <c r="P3271" s="44">
        <f>IFERROR(_xll.qlIndexFixing(ONIndex6M,I3271,TRUE,_xll.ohTrigger(RecalcTrigger,Trigger6M)),NA())</f>
        <v>9.7276772249355048E-3</v>
      </c>
      <c r="Q3271" s="183">
        <f>IFERROR(_xll.qlIndexFixing(ONIndex1Y,I3271,TRUE,_xll.ohTrigger(RecalcTrigger,Trigger1Y)),NA())</f>
        <v>9.8127130986380706E-3</v>
      </c>
    </row>
    <row r="3272" spans="2:17" x14ac:dyDescent="0.2">
      <c r="B3272" s="39" t="s">
        <v>42</v>
      </c>
      <c r="D3272" s="42">
        <f>_xll.qlCalendarAdvance(Calendar,$D3271,B3272,"f",FALSE)</f>
        <v>62548</v>
      </c>
      <c r="E3272" s="177">
        <f>_xll.qlInterestRateIndexValueDate(IndexON,D3272)</f>
        <v>62548</v>
      </c>
      <c r="F3272" s="193">
        <f>IFERROR(_xll.qlIndexFixing(IndexON,D3272,TRUE,_xll.ohTrigger(RecalcTrigger,TriggerON)),NA())</f>
        <v>9.4266725510294691E-3</v>
      </c>
      <c r="H3272" s="42">
        <f>_xll.qlCalendarAdvance(Calendar,$H3271,B3272,"f",FALSE)</f>
        <v>62548</v>
      </c>
      <c r="I3272" s="177">
        <f>_xll.qlInterestRateIndexValueDate(Index1M,$H3272)</f>
        <v>62550</v>
      </c>
      <c r="J3272" s="182">
        <f>IFERROR(_xll.qlIndexFixing(Index1M,$H3272,TRUE,_xll.ohTrigger(RecalcTrigger,Trigger1M)),NA())</f>
        <v>9.3484624155565355E-3</v>
      </c>
      <c r="K3272" s="44">
        <f>IFERROR(_xll.qlIndexFixing(Index3M,H3272,TRUE,_xll.ohTrigger(RecalcTrigger,Trigger3M)),NA())</f>
        <v>9.5332750216913127E-3</v>
      </c>
      <c r="L3272" s="44">
        <f>IFERROR(_xll.qlIndexFixing(Index6M,$H3272,TRUE,_xll.ohTrigger(RecalcTrigger,Trigger6M)),NA())</f>
        <v>9.7194034132328556E-3</v>
      </c>
      <c r="M3272" s="183">
        <f>IFERROR(_xll.qlIndexFixing(Index1Y,$H3272,TRUE,_xll.ohTrigger(RecalcTrigger,Trigger1Y)),NA())</f>
        <v>9.9779276214015753E-3</v>
      </c>
      <c r="N3272" s="182">
        <f>IFERROR(_xll.qlIndexFixing(ONIndex1M,I3272,TRUE,_xll.ohTrigger(RecalcTrigger,Trigger1M)),NA())</f>
        <v>9.3365905952147443E-3</v>
      </c>
      <c r="O3272" s="44">
        <f>IFERROR(_xll.qlIndexFixing(ONIndex3M,I3272,TRUE,_xll.ohTrigger(RecalcTrigger,Trigger3M)),NA())</f>
        <v>9.4949420173495724E-3</v>
      </c>
      <c r="P3272" s="44">
        <f>IFERROR(_xll.qlIndexFixing(ONIndex6M,I3272,TRUE,_xll.ohTrigger(RecalcTrigger,Trigger6M)),NA())</f>
        <v>9.7254875746344283E-3</v>
      </c>
      <c r="Q3272" s="183">
        <f>IFERROR(_xll.qlIndexFixing(ONIndex1Y,I3272,TRUE,_xll.ohTrigger(RecalcTrigger,Trigger1Y)),NA())</f>
        <v>9.817299843462024E-3</v>
      </c>
    </row>
    <row r="3273" spans="2:17" x14ac:dyDescent="0.2">
      <c r="B3273" s="39" t="s">
        <v>42</v>
      </c>
      <c r="D3273" s="42">
        <f>_xll.qlCalendarAdvance(Calendar,$D3272,B3273,"f",FALSE)</f>
        <v>62555</v>
      </c>
      <c r="E3273" s="177">
        <f>_xll.qlInterestRateIndexValueDate(IndexON,D3273)</f>
        <v>62555</v>
      </c>
      <c r="F3273" s="193">
        <f>IFERROR(_xll.qlIndexFixing(IndexON,D3273,TRUE,_xll.ohTrigger(RecalcTrigger,TriggerON)),NA())</f>
        <v>9.431696333219719E-3</v>
      </c>
      <c r="H3273" s="42">
        <f>_xll.qlCalendarAdvance(Calendar,$H3272,B3273,"f",FALSE)</f>
        <v>62555</v>
      </c>
      <c r="I3273" s="177">
        <f>_xll.qlInterestRateIndexValueDate(Index1M,$H3273)</f>
        <v>62557</v>
      </c>
      <c r="J3273" s="182">
        <f>IFERROR(_xll.qlIndexFixing(Index1M,$H3273,TRUE,_xll.ohTrigger(RecalcTrigger,Trigger1M)),NA())</f>
        <v>9.3533913745200148E-3</v>
      </c>
      <c r="K3273" s="44">
        <f>IFERROR(_xll.qlIndexFixing(Index3M,H3273,TRUE,_xll.ohTrigger(RecalcTrigger,Trigger3M)),NA())</f>
        <v>9.5378597623759932E-3</v>
      </c>
      <c r="L3273" s="44">
        <f>IFERROR(_xll.qlIndexFixing(Index6M,$H3273,TRUE,_xll.ohTrigger(RecalcTrigger,Trigger6M)),NA())</f>
        <v>9.7169931344475539E-3</v>
      </c>
      <c r="M3273" s="183">
        <f>IFERROR(_xll.qlIndexFixing(Index1Y,$H3273,TRUE,_xll.ohTrigger(RecalcTrigger,Trigger1Y)),NA())</f>
        <v>9.9825479086258755E-3</v>
      </c>
      <c r="N3273" s="182">
        <f>IFERROR(_xll.qlIndexFixing(ONIndex1M,I3273,TRUE,_xll.ohTrigger(RecalcTrigger,Trigger1M)),NA())</f>
        <v>9.3415408481423157E-3</v>
      </c>
      <c r="O3273" s="44">
        <f>IFERROR(_xll.qlIndexFixing(ONIndex3M,I3273,TRUE,_xll.ohTrigger(RecalcTrigger,Trigger3M)),NA())</f>
        <v>9.4996058449936527E-3</v>
      </c>
      <c r="P3273" s="44">
        <f>IFERROR(_xll.qlIndexFixing(ONIndex6M,I3273,TRUE,_xll.ohTrigger(RecalcTrigger,Trigger6M)),NA())</f>
        <v>9.7232262341595543E-3</v>
      </c>
      <c r="Q3273" s="183">
        <f>IFERROR(_xll.qlIndexFixing(ONIndex1Y,I3273,TRUE,_xll.ohTrigger(RecalcTrigger,Trigger1Y)),NA())</f>
        <v>9.82187078260921E-3</v>
      </c>
    </row>
    <row r="3274" spans="2:17" x14ac:dyDescent="0.2">
      <c r="B3274" s="39" t="s">
        <v>42</v>
      </c>
      <c r="D3274" s="42">
        <f>_xll.qlCalendarAdvance(Calendar,$D3273,B3274,"f",FALSE)</f>
        <v>62562</v>
      </c>
      <c r="E3274" s="177">
        <f>_xll.qlInterestRateIndexValueDate(IndexON,D3274)</f>
        <v>62562</v>
      </c>
      <c r="F3274" s="193">
        <f>IFERROR(_xll.qlIndexFixing(IndexON,D3274,TRUE,_xll.ohTrigger(RecalcTrigger,TriggerON)),NA())</f>
        <v>9.4367047515397928E-3</v>
      </c>
      <c r="H3274" s="42">
        <f>_xll.qlCalendarAdvance(Calendar,$H3273,B3274,"f",FALSE)</f>
        <v>62562</v>
      </c>
      <c r="I3274" s="177">
        <f>_xll.qlInterestRateIndexValueDate(Index1M,$H3274)</f>
        <v>62564</v>
      </c>
      <c r="J3274" s="182">
        <f>IFERROR(_xll.qlIndexFixing(Index1M,$H3274,TRUE,_xll.ohTrigger(RecalcTrigger,Trigger1M)),NA())</f>
        <v>9.3583049243720073E-3</v>
      </c>
      <c r="K3274" s="44">
        <f>IFERROR(_xll.qlIndexFixing(Index3M,H3274,TRUE,_xll.ohTrigger(RecalcTrigger,Trigger3M)),NA())</f>
        <v>9.5424290419004101E-3</v>
      </c>
      <c r="L3274" s="44">
        <f>IFERROR(_xll.qlIndexFixing(Index6M,$H3274,TRUE,_xll.ohTrigger(RecalcTrigger,Trigger6M)),NA())</f>
        <v>9.7145788087739642E-3</v>
      </c>
      <c r="M3274" s="183">
        <f>IFERROR(_xll.qlIndexFixing(Index1Y,$H3274,TRUE,_xll.ohTrigger(RecalcTrigger,Trigger1Y)),NA())</f>
        <v>9.986298750077038E-3</v>
      </c>
      <c r="N3274" s="182">
        <f>IFERROR(_xll.qlIndexFixing(ONIndex1M,I3274,TRUE,_xll.ohTrigger(RecalcTrigger,Trigger1M)),NA())</f>
        <v>9.3478828993465157E-3</v>
      </c>
      <c r="O3274" s="44">
        <f>IFERROR(_xll.qlIndexFixing(ONIndex3M,I3274,TRUE,_xll.ohTrigger(RecalcTrigger,Trigger3M)),NA())</f>
        <v>9.505579771227346E-3</v>
      </c>
      <c r="P3274" s="44">
        <f>IFERROR(_xll.qlIndexFixing(ONIndex6M,I3274,TRUE,_xll.ohTrigger(RecalcTrigger,Trigger6M)),NA())</f>
        <v>9.7202132979390399E-3</v>
      </c>
      <c r="Q3274" s="183">
        <f>IFERROR(_xll.qlIndexFixing(ONIndex1Y,I3274,TRUE,_xll.ohTrigger(RecalcTrigger,Trigger1Y)),NA())</f>
        <v>9.8277244304156852E-3</v>
      </c>
    </row>
    <row r="3275" spans="2:17" x14ac:dyDescent="0.2">
      <c r="B3275" s="39" t="s">
        <v>42</v>
      </c>
      <c r="D3275" s="42">
        <f>_xll.qlCalendarAdvance(Calendar,$D3274,B3275,"f",FALSE)</f>
        <v>62569</v>
      </c>
      <c r="E3275" s="177">
        <f>_xll.qlInterestRateIndexValueDate(IndexON,D3275)</f>
        <v>62569</v>
      </c>
      <c r="F3275" s="193">
        <f>IFERROR(_xll.qlIndexFixing(IndexON,D3275,TRUE,_xll.ohTrigger(RecalcTrigger,TriggerON)),NA())</f>
        <v>9.4416977759337328E-3</v>
      </c>
      <c r="H3275" s="42">
        <f>_xll.qlCalendarAdvance(Calendar,$H3274,B3275,"f",FALSE)</f>
        <v>62569</v>
      </c>
      <c r="I3275" s="177">
        <f>_xll.qlInterestRateIndexValueDate(Index1M,$H3275)</f>
        <v>62571</v>
      </c>
      <c r="J3275" s="182">
        <f>IFERROR(_xll.qlIndexFixing(Index1M,$H3275,TRUE,_xll.ohTrigger(RecalcTrigger,Trigger1M)),NA())</f>
        <v>9.3632030355236817E-3</v>
      </c>
      <c r="K3275" s="44">
        <f>IFERROR(_xll.qlIndexFixing(Index3M,H3275,TRUE,_xll.ohTrigger(RecalcTrigger,Trigger3M)),NA())</f>
        <v>9.5469828307681581E-3</v>
      </c>
      <c r="L3275" s="44">
        <f>IFERROR(_xll.qlIndexFixing(Index6M,$H3275,TRUE,_xll.ohTrigger(RecalcTrigger,Trigger6M)),NA())</f>
        <v>9.7121633639435847E-3</v>
      </c>
      <c r="M3275" s="183">
        <f>IFERROR(_xll.qlIndexFixing(Index1Y,$H3275,TRUE,_xll.ohTrigger(RecalcTrigger,Trigger1Y)),NA())</f>
        <v>9.9904591292779652E-3</v>
      </c>
      <c r="N3275" s="182">
        <f>IFERROR(_xll.qlIndexFixing(ONIndex1M,I3275,TRUE,_xll.ohTrigger(RecalcTrigger,Trigger1M)),NA())</f>
        <v>9.3513952735779782E-3</v>
      </c>
      <c r="O3275" s="44">
        <f>IFERROR(_xll.qlIndexFixing(ONIndex3M,I3275,TRUE,_xll.ohTrigger(RecalcTrigger,Trigger3M)),NA())</f>
        <v>9.508887698039814E-3</v>
      </c>
      <c r="P3275" s="44">
        <f>IFERROR(_xll.qlIndexFixing(ONIndex6M,I3275,TRUE,_xll.ohTrigger(RecalcTrigger,Trigger6M)),NA())</f>
        <v>9.7184880903622428E-3</v>
      </c>
      <c r="Q3275" s="183">
        <f>IFERROR(_xll.qlIndexFixing(ONIndex1Y,I3275,TRUE,_xll.ohTrigger(RecalcTrigger,Trigger1Y)),NA())</f>
        <v>9.8309651215711114E-3</v>
      </c>
    </row>
    <row r="3276" spans="2:17" x14ac:dyDescent="0.2">
      <c r="B3276" s="39" t="s">
        <v>42</v>
      </c>
      <c r="D3276" s="42">
        <f>_xll.qlCalendarAdvance(Calendar,$D3275,B3276,"f",FALSE)</f>
        <v>62576</v>
      </c>
      <c r="E3276" s="177">
        <f>_xll.qlInterestRateIndexValueDate(IndexON,D3276)</f>
        <v>62576</v>
      </c>
      <c r="F3276" s="193">
        <f>IFERROR(_xll.qlIndexFixing(IndexON,D3276,TRUE,_xll.ohTrigger(RecalcTrigger,TriggerON)),NA())</f>
        <v>9.4466753769850698E-3</v>
      </c>
      <c r="H3276" s="42">
        <f>_xll.qlCalendarAdvance(Calendar,$H3275,B3276,"f",FALSE)</f>
        <v>62576</v>
      </c>
      <c r="I3276" s="177">
        <f>_xll.qlInterestRateIndexValueDate(Index1M,$H3276)</f>
        <v>62578</v>
      </c>
      <c r="J3276" s="182">
        <f>IFERROR(_xll.qlIndexFixing(Index1M,$H3276,TRUE,_xll.ohTrigger(RecalcTrigger,Trigger1M)),NA())</f>
        <v>9.3666776337911484E-3</v>
      </c>
      <c r="K3276" s="44">
        <f>IFERROR(_xll.qlIndexFixing(Index3M,H3276,TRUE,_xll.ohTrigger(RecalcTrigger,Trigger3M)),NA())</f>
        <v>9.5519688642898698E-3</v>
      </c>
      <c r="L3276" s="44">
        <f>IFERROR(_xll.qlIndexFixing(Index6M,$H3276,TRUE,_xll.ohTrigger(RecalcTrigger,Trigger6M)),NA())</f>
        <v>9.7097497303310458E-3</v>
      </c>
      <c r="M3276" s="183">
        <f>IFERROR(_xll.qlIndexFixing(Index1Y,$H3276,TRUE,_xll.ohTrigger(RecalcTrigger,Trigger1Y)),NA())</f>
        <v>9.9933330190268219E-3</v>
      </c>
      <c r="N3276" s="182">
        <f>IFERROR(_xll.qlIndexFixing(ONIndex1M,I3276,TRUE,_xll.ohTrigger(RecalcTrigger,Trigger1M)),NA())</f>
        <v>9.3569987151287393E-3</v>
      </c>
      <c r="O3276" s="44">
        <f>IFERROR(_xll.qlIndexFixing(ONIndex3M,I3276,TRUE,_xll.ohTrigger(RecalcTrigger,Trigger3M)),NA())</f>
        <v>9.5141641222973306E-3</v>
      </c>
      <c r="P3276" s="44">
        <f>IFERROR(_xll.qlIndexFixing(ONIndex6M,I3276,TRUE,_xll.ohTrigger(RecalcTrigger,Trigger6M)),NA())</f>
        <v>9.7156842842949231E-3</v>
      </c>
      <c r="Q3276" s="183">
        <f>IFERROR(_xll.qlIndexFixing(ONIndex1Y,I3276,TRUE,_xll.ohTrigger(RecalcTrigger,Trigger1Y)),NA())</f>
        <v>9.836133352294496E-3</v>
      </c>
    </row>
    <row r="3277" spans="2:17" x14ac:dyDescent="0.2">
      <c r="B3277" s="39" t="s">
        <v>42</v>
      </c>
      <c r="D3277" s="42">
        <f>_xll.qlCalendarAdvance(Calendar,$D3276,B3277,"f",FALSE)</f>
        <v>62583</v>
      </c>
      <c r="E3277" s="177">
        <f>_xll.qlInterestRateIndexValueDate(IndexON,D3277)</f>
        <v>62583</v>
      </c>
      <c r="F3277" s="193">
        <f>IFERROR(_xll.qlIndexFixing(IndexON,D3277,TRUE,_xll.ohTrigger(RecalcTrigger,TriggerON)),NA())</f>
        <v>9.4516375251973983E-3</v>
      </c>
      <c r="H3277" s="42">
        <f>_xll.qlCalendarAdvance(Calendar,$H3276,B3277,"f",FALSE)</f>
        <v>62583</v>
      </c>
      <c r="I3277" s="177">
        <f>_xll.qlInterestRateIndexValueDate(Index1M,$H3277)</f>
        <v>62585</v>
      </c>
      <c r="J3277" s="182">
        <f>IFERROR(_xll.qlIndexFixing(Index1M,$H3277,TRUE,_xll.ohTrigger(RecalcTrigger,Trigger1M)),NA())</f>
        <v>9.3729528233382764E-3</v>
      </c>
      <c r="K3277" s="44">
        <f>IFERROR(_xll.qlIndexFixing(Index3M,H3277,TRUE,_xll.ohTrigger(RecalcTrigger,Trigger3M)),NA())</f>
        <v>9.5564905868114978E-3</v>
      </c>
      <c r="L3277" s="44">
        <f>IFERROR(_xll.qlIndexFixing(Index6M,$H3277,TRUE,_xll.ohTrigger(RecalcTrigger,Trigger6M)),NA())</f>
        <v>9.7072203801620936E-3</v>
      </c>
      <c r="M3277" s="183">
        <f>IFERROR(_xll.qlIndexFixing(Index1Y,$H3277,TRUE,_xll.ohTrigger(RecalcTrigger,Trigger1Y)),NA())</f>
        <v>9.998729362361328E-3</v>
      </c>
      <c r="N3277" s="182">
        <f>IFERROR(_xll.qlIndexFixing(ONIndex1M,I3277,TRUE,_xll.ohTrigger(RecalcTrigger,Trigger1M)),NA())</f>
        <v>9.3611880616784049E-3</v>
      </c>
      <c r="O3277" s="44">
        <f>IFERROR(_xll.qlIndexFixing(ONIndex3M,I3277,TRUE,_xll.ohTrigger(RecalcTrigger,Trigger3M)),NA())</f>
        <v>9.5181082860129607E-3</v>
      </c>
      <c r="P3277" s="44">
        <f>IFERROR(_xll.qlIndexFixing(ONIndex6M,I3277,TRUE,_xll.ohTrigger(RecalcTrigger,Trigger6M)),NA())</f>
        <v>9.7135836742090476E-3</v>
      </c>
      <c r="Q3277" s="183">
        <f>IFERROR(_xll.qlIndexFixing(ONIndex1Y,I3277,TRUE,_xll.ohTrigger(RecalcTrigger,Trigger1Y)),NA())</f>
        <v>9.8399958717187985E-3</v>
      </c>
    </row>
    <row r="3278" spans="2:17" x14ac:dyDescent="0.2">
      <c r="B3278" s="39" t="s">
        <v>42</v>
      </c>
      <c r="D3278" s="42">
        <f>_xll.qlCalendarAdvance(Calendar,$D3277,B3278,"f",FALSE)</f>
        <v>62590</v>
      </c>
      <c r="E3278" s="177">
        <f>_xll.qlInterestRateIndexValueDate(IndexON,D3278)</f>
        <v>62590</v>
      </c>
      <c r="F3278" s="193">
        <f>IFERROR(_xll.qlIndexFixing(IndexON,D3278,TRUE,_xll.ohTrigger(RecalcTrigger,TriggerON)),NA())</f>
        <v>9.4565841907545689E-3</v>
      </c>
      <c r="H3278" s="42">
        <f>_xll.qlCalendarAdvance(Calendar,$H3277,B3278,"f",FALSE)</f>
        <v>62590</v>
      </c>
      <c r="I3278" s="177">
        <f>_xll.qlInterestRateIndexValueDate(Index1M,$H3278)</f>
        <v>62592</v>
      </c>
      <c r="J3278" s="182">
        <f>IFERROR(_xll.qlIndexFixing(Index1M,$H3278,TRUE,_xll.ohTrigger(RecalcTrigger,Trigger1M)),NA())</f>
        <v>9.3778044408135419E-3</v>
      </c>
      <c r="K3278" s="44">
        <f>IFERROR(_xll.qlIndexFixing(Index3M,H3278,TRUE,_xll.ohTrigger(RecalcTrigger,Trigger3M)),NA())</f>
        <v>9.5609967277258175E-3</v>
      </c>
      <c r="L3278" s="44">
        <f>IFERROR(_xll.qlIndexFixing(Index6M,$H3278,TRUE,_xll.ohTrigger(RecalcTrigger,Trigger6M)),NA())</f>
        <v>9.7048158507839037E-3</v>
      </c>
      <c r="M3278" s="183">
        <f>IFERROR(_xll.qlIndexFixing(Index1Y,$H3278,TRUE,_xll.ohTrigger(RecalcTrigger,Trigger1Y)),NA())</f>
        <v>1.0002839154227283E-2</v>
      </c>
      <c r="N3278" s="182">
        <f>IFERROR(_xll.qlIndexFixing(ONIndex1M,I3278,TRUE,_xll.ohTrigger(RecalcTrigger,Trigger1M)),NA())</f>
        <v>9.3660612679169475E-3</v>
      </c>
      <c r="O3278" s="44">
        <f>IFERROR(_xll.qlIndexFixing(ONIndex3M,I3278,TRUE,_xll.ohTrigger(RecalcTrigger,Trigger3M)),NA())</f>
        <v>9.5226955321159323E-3</v>
      </c>
      <c r="P3278" s="44">
        <f>IFERROR(_xll.qlIndexFixing(ONIndex6M,I3278,TRUE,_xll.ohTrigger(RecalcTrigger,Trigger6M)),NA())</f>
        <v>9.7111368754454475E-3</v>
      </c>
      <c r="Q3278" s="183">
        <f>IFERROR(_xll.qlIndexFixing(ONIndex1Y,I3278,TRUE,_xll.ohTrigger(RecalcTrigger,Trigger1Y)),NA())</f>
        <v>9.8444873247682807E-3</v>
      </c>
    </row>
    <row r="3279" spans="2:17" x14ac:dyDescent="0.2">
      <c r="B3279" s="39" t="s">
        <v>42</v>
      </c>
      <c r="D3279" s="42">
        <f>_xll.qlCalendarAdvance(Calendar,$D3278,B3279,"f",FALSE)</f>
        <v>62597</v>
      </c>
      <c r="E3279" s="177">
        <f>_xll.qlInterestRateIndexValueDate(IndexON,D3279)</f>
        <v>62597</v>
      </c>
      <c r="F3279" s="193">
        <f>IFERROR(_xll.qlIndexFixing(IndexON,D3279,TRUE,_xll.ohTrigger(RecalcTrigger,TriggerON)),NA())</f>
        <v>9.4615153440003041E-3</v>
      </c>
      <c r="H3279" s="42">
        <f>_xll.qlCalendarAdvance(Calendar,$H3278,B3279,"f",FALSE)</f>
        <v>62597</v>
      </c>
      <c r="I3279" s="177">
        <f>_xll.qlInterestRateIndexValueDate(Index1M,$H3279)</f>
        <v>62599</v>
      </c>
      <c r="J3279" s="182">
        <f>IFERROR(_xll.qlIndexFixing(Index1M,$H3279,TRUE,_xll.ohTrigger(RecalcTrigger,Trigger1M)),NA())</f>
        <v>9.3826405012106817E-3</v>
      </c>
      <c r="K3279" s="44">
        <f>IFERROR(_xll.qlIndexFixing(Index3M,H3279,TRUE,_xll.ohTrigger(RecalcTrigger,Trigger3M)),NA())</f>
        <v>9.5654872575398984E-3</v>
      </c>
      <c r="L3279" s="44">
        <f>IFERROR(_xll.qlIndexFixing(Index6M,$H3279,TRUE,_xll.ohTrigger(RecalcTrigger,Trigger6M)),NA())</f>
        <v>9.702415669346218E-3</v>
      </c>
      <c r="M3279" s="183">
        <f>IFERROR(_xll.qlIndexFixing(Index1Y,$H3279,TRUE,_xll.ohTrigger(RecalcTrigger,Trigger1Y)),NA())</f>
        <v>1.0006932021632494E-2</v>
      </c>
      <c r="N3279" s="182">
        <f>IFERROR(_xll.qlIndexFixing(ONIndex1M,I3279,TRUE,_xll.ohTrigger(RecalcTrigger,Trigger1M)),NA())</f>
        <v>9.370918976072673E-3</v>
      </c>
      <c r="O3279" s="44">
        <f>IFERROR(_xll.qlIndexFixing(ONIndex3M,I3279,TRUE,_xll.ohTrigger(RecalcTrigger,Trigger3M)),NA())</f>
        <v>9.5272673737412106E-3</v>
      </c>
      <c r="P3279" s="44">
        <f>IFERROR(_xll.qlIndexFixing(ONIndex6M,I3279,TRUE,_xll.ohTrigger(RecalcTrigger,Trigger6M)),NA())</f>
        <v>9.7086942982649305E-3</v>
      </c>
      <c r="Q3279" s="183">
        <f>IFERROR(_xll.qlIndexFixing(ONIndex1Y,I3279,TRUE,_xll.ohTrigger(RecalcTrigger,Trigger1Y)),NA())</f>
        <v>9.8489627891673592E-3</v>
      </c>
    </row>
    <row r="3280" spans="2:17" x14ac:dyDescent="0.2">
      <c r="B3280" s="39" t="s">
        <v>42</v>
      </c>
      <c r="D3280" s="42">
        <f>_xll.qlCalendarAdvance(Calendar,$D3279,B3280,"f",FALSE)</f>
        <v>62604</v>
      </c>
      <c r="E3280" s="177">
        <f>_xll.qlInterestRateIndexValueDate(IndexON,D3280)</f>
        <v>62604</v>
      </c>
      <c r="F3280" s="193">
        <f>IFERROR(_xll.qlIndexFixing(IndexON,D3280,TRUE,_xll.ohTrigger(RecalcTrigger,TriggerON)),NA())</f>
        <v>9.4664309554381987E-3</v>
      </c>
      <c r="H3280" s="42">
        <f>_xll.qlCalendarAdvance(Calendar,$H3279,B3280,"f",FALSE)</f>
        <v>62604</v>
      </c>
      <c r="I3280" s="177">
        <f>_xll.qlInterestRateIndexValueDate(Index1M,$H3280)</f>
        <v>62606</v>
      </c>
      <c r="J3280" s="182">
        <f>IFERROR(_xll.qlIndexFixing(Index1M,$H3280,TRUE,_xll.ohTrigger(RecalcTrigger,Trigger1M)),NA())</f>
        <v>9.3874609749333704E-3</v>
      </c>
      <c r="K3280" s="44">
        <f>IFERROR(_xll.qlIndexFixing(Index3M,H3280,TRUE,_xll.ohTrigger(RecalcTrigger,Trigger3M)),NA())</f>
        <v>9.5699621467512531E-3</v>
      </c>
      <c r="L3280" s="44">
        <f>IFERROR(_xll.qlIndexFixing(Index6M,$H3280,TRUE,_xll.ohTrigger(RecalcTrigger,Trigger6M)),NA())</f>
        <v>9.7000198439217145E-3</v>
      </c>
      <c r="M3280" s="183">
        <f>IFERROR(_xll.qlIndexFixing(Index1Y,$H3280,TRUE,_xll.ohTrigger(RecalcTrigger,Trigger1Y)),NA())</f>
        <v>1.001100793356937E-2</v>
      </c>
      <c r="N3280" s="182">
        <f>IFERROR(_xll.qlIndexFixing(ONIndex1M,I3280,TRUE,_xll.ohTrigger(RecalcTrigger,Trigger1M)),NA())</f>
        <v>9.3757611566491761E-3</v>
      </c>
      <c r="O3280" s="44">
        <f>IFERROR(_xll.qlIndexFixing(ONIndex3M,I3280,TRUE,_xll.ohTrigger(RecalcTrigger,Trigger3M)),NA())</f>
        <v>9.5318237816321982E-3</v>
      </c>
      <c r="P3280" s="44">
        <f>IFERROR(_xll.qlIndexFixing(ONIndex6M,I3280,TRUE,_xll.ohTrigger(RecalcTrigger,Trigger6M)),NA())</f>
        <v>9.7062559509009105E-3</v>
      </c>
      <c r="Q3280" s="183">
        <f>IFERROR(_xll.qlIndexFixing(ONIndex1Y,I3280,TRUE,_xll.ohTrigger(RecalcTrigger,Trigger1Y)),NA())</f>
        <v>9.8534222344603961E-3</v>
      </c>
    </row>
    <row r="3281" spans="2:17" x14ac:dyDescent="0.2">
      <c r="B3281" s="39" t="s">
        <v>42</v>
      </c>
      <c r="D3281" s="42">
        <f>_xll.qlCalendarAdvance(Calendar,$D3280,B3281,"f",FALSE)</f>
        <v>62611</v>
      </c>
      <c r="E3281" s="177">
        <f>_xll.qlInterestRateIndexValueDate(IndexON,D3281)</f>
        <v>62611</v>
      </c>
      <c r="F3281" s="193">
        <f>IFERROR(_xll.qlIndexFixing(IndexON,D3281,TRUE,_xll.ohTrigger(RecalcTrigger,TriggerON)),NA())</f>
        <v>9.4713309954119751E-3</v>
      </c>
      <c r="H3281" s="42">
        <f>_xll.qlCalendarAdvance(Calendar,$H3280,B3281,"f",FALSE)</f>
        <v>62611</v>
      </c>
      <c r="I3281" s="177">
        <f>_xll.qlInterestRateIndexValueDate(Index1M,$H3281)</f>
        <v>62613</v>
      </c>
      <c r="J3281" s="182">
        <f>IFERROR(_xll.qlIndexFixing(Index1M,$H3281,TRUE,_xll.ohTrigger(RecalcTrigger,Trigger1M)),NA())</f>
        <v>9.3922658323827846E-3</v>
      </c>
      <c r="K3281" s="44">
        <f>IFERROR(_xll.qlIndexFixing(Index3M,H3281,TRUE,_xll.ohTrigger(RecalcTrigger,Trigger3M)),NA())</f>
        <v>9.5744213658686909E-3</v>
      </c>
      <c r="L3281" s="44">
        <f>IFERROR(_xll.qlIndexFixing(Index6M,$H3281,TRUE,_xll.ohTrigger(RecalcTrigger,Trigger6M)),NA())</f>
        <v>9.6977451319542676E-3</v>
      </c>
      <c r="M3281" s="183">
        <f>IFERROR(_xll.qlIndexFixing(Index1Y,$H3281,TRUE,_xll.ohTrigger(RecalcTrigger,Trigger1Y)),NA())</f>
        <v>1.0015066859031193E-2</v>
      </c>
      <c r="N3281" s="182">
        <f>IFERROR(_xll.qlIndexFixing(ONIndex1M,I3281,TRUE,_xll.ohTrigger(RecalcTrigger,Trigger1M)),NA())</f>
        <v>9.3805877801500515E-3</v>
      </c>
      <c r="O3281" s="44">
        <f>IFERROR(_xll.qlIndexFixing(ONIndex3M,I3281,TRUE,_xll.ohTrigger(RecalcTrigger,Trigger3M)),NA())</f>
        <v>9.536364726372426E-3</v>
      </c>
      <c r="P3281" s="44">
        <f>IFERROR(_xll.qlIndexFixing(ONIndex6M,I3281,TRUE,_xll.ohTrigger(RecalcTrigger,Trigger6M)),NA())</f>
        <v>9.7038218411871213E-3</v>
      </c>
      <c r="Q3281" s="183">
        <f>IFERROR(_xll.qlIndexFixing(ONIndex1Y,I3281,TRUE,_xll.ohTrigger(RecalcTrigger,Trigger1Y)),NA())</f>
        <v>9.8578656300318812E-3</v>
      </c>
    </row>
    <row r="3282" spans="2:17" x14ac:dyDescent="0.2">
      <c r="B3282" s="39" t="s">
        <v>42</v>
      </c>
      <c r="D3282" s="42">
        <f>_xll.qlCalendarAdvance(Calendar,$D3281,B3282,"f",FALSE)</f>
        <v>62618</v>
      </c>
      <c r="E3282" s="177">
        <f>_xll.qlInterestRateIndexValueDate(IndexON,D3282)</f>
        <v>62618</v>
      </c>
      <c r="F3282" s="193">
        <f>IFERROR(_xll.qlIndexFixing(IndexON,D3282,TRUE,_xll.ohTrigger(RecalcTrigger,TriggerON)),NA())</f>
        <v>9.476215434345292E-3</v>
      </c>
      <c r="H3282" s="42">
        <f>_xll.qlCalendarAdvance(Calendar,$H3281,B3282,"f",FALSE)</f>
        <v>62618</v>
      </c>
      <c r="I3282" s="177">
        <f>_xll.qlInterestRateIndexValueDate(Index1M,$H3282)</f>
        <v>62620</v>
      </c>
      <c r="J3282" s="182">
        <f>IFERROR(_xll.qlIndexFixing(Index1M,$H3282,TRUE,_xll.ohTrigger(RecalcTrigger,Trigger1M)),NA())</f>
        <v>9.3970550439725908E-3</v>
      </c>
      <c r="K3282" s="44">
        <f>IFERROR(_xll.qlIndexFixing(Index3M,H3282,TRUE,_xll.ohTrigger(RecalcTrigger,Trigger3M)),NA())</f>
        <v>9.5788648853949356E-3</v>
      </c>
      <c r="L3282" s="44">
        <f>IFERROR(_xll.qlIndexFixing(Index6M,$H3282,TRUE,_xll.ohTrigger(RecalcTrigger,Trigger6M)),NA())</f>
        <v>9.6953572900785635E-3</v>
      </c>
      <c r="M3282" s="183">
        <f>IFERROR(_xll.qlIndexFixing(Index1Y,$H3282,TRUE,_xll.ohTrigger(RecalcTrigger,Trigger1Y)),NA())</f>
        <v>1.0019108767011243E-2</v>
      </c>
      <c r="N3282" s="182">
        <f>IFERROR(_xll.qlIndexFixing(ONIndex1M,I3282,TRUE,_xll.ohTrigger(RecalcTrigger,Trigger1M)),NA())</f>
        <v>9.3853988170788938E-3</v>
      </c>
      <c r="O3282" s="44">
        <f>IFERROR(_xll.qlIndexFixing(ONIndex3M,I3282,TRUE,_xll.ohTrigger(RecalcTrigger,Trigger3M)),NA())</f>
        <v>9.5408901786253608E-3</v>
      </c>
      <c r="P3282" s="44">
        <f>IFERROR(_xll.qlIndexFixing(ONIndex6M,I3282,TRUE,_xll.ohTrigger(RecalcTrigger,Trigger6M)),NA())</f>
        <v>9.7013919773569768E-3</v>
      </c>
      <c r="Q3282" s="183">
        <f>IFERROR(_xll.qlIndexFixing(ONIndex1Y,I3282,TRUE,_xll.ohTrigger(RecalcTrigger,Trigger1Y)),NA())</f>
        <v>9.8622929455061126E-3</v>
      </c>
    </row>
    <row r="3283" spans="2:17" x14ac:dyDescent="0.2">
      <c r="B3283" s="39" t="s">
        <v>42</v>
      </c>
      <c r="D3283" s="42">
        <f>_xll.qlCalendarAdvance(Calendar,$D3282,B3283,"f",FALSE)</f>
        <v>62625</v>
      </c>
      <c r="E3283" s="177">
        <f>_xll.qlInterestRateIndexValueDate(IndexON,D3283)</f>
        <v>62625</v>
      </c>
      <c r="F3283" s="193">
        <f>IFERROR(_xll.qlIndexFixing(IndexON,D3283,TRUE,_xll.ohTrigger(RecalcTrigger,TriggerON)),NA())</f>
        <v>9.4810842425019359E-3</v>
      </c>
      <c r="H3283" s="42">
        <f>_xll.qlCalendarAdvance(Calendar,$H3282,B3283,"f",FALSE)</f>
        <v>62625</v>
      </c>
      <c r="I3283" s="177">
        <f>_xll.qlInterestRateIndexValueDate(Index1M,$H3283)</f>
        <v>62627</v>
      </c>
      <c r="J3283" s="182">
        <f>IFERROR(_xll.qlIndexFixing(Index1M,$H3283,TRUE,_xll.ohTrigger(RecalcTrigger,Trigger1M)),NA())</f>
        <v>9.4018285801064638E-3</v>
      </c>
      <c r="K3283" s="44">
        <f>IFERROR(_xll.qlIndexFixing(Index3M,H3283,TRUE,_xll.ohTrigger(RecalcTrigger,Trigger3M)),NA())</f>
        <v>9.5832926758309765E-3</v>
      </c>
      <c r="L3283" s="44">
        <f>IFERROR(_xll.qlIndexFixing(Index6M,$H3283,TRUE,_xll.ohTrigger(RecalcTrigger,Trigger6M)),NA())</f>
        <v>9.6929738263068603E-3</v>
      </c>
      <c r="M3283" s="183">
        <f>IFERROR(_xll.qlIndexFixing(Index1Y,$H3283,TRUE,_xll.ohTrigger(RecalcTrigger,Trigger1Y)),NA())</f>
        <v>1.0023133626503021E-2</v>
      </c>
      <c r="N3283" s="182">
        <f>IFERROR(_xll.qlIndexFixing(ONIndex1M,I3283,TRUE,_xll.ohTrigger(RecalcTrigger,Trigger1M)),NA())</f>
        <v>9.3901942376994896E-3</v>
      </c>
      <c r="O3283" s="44">
        <f>IFERROR(_xll.qlIndexFixing(ONIndex3M,I3283,TRUE,_xll.ohTrigger(RecalcTrigger,Trigger3M)),NA())</f>
        <v>9.5454001088945972E-3</v>
      </c>
      <c r="P3283" s="44">
        <f>IFERROR(_xll.qlIndexFixing(ONIndex6M,I3283,TRUE,_xll.ohTrigger(RecalcTrigger,Trigger6M)),NA())</f>
        <v>9.6989663674040827E-3</v>
      </c>
      <c r="Q3283" s="183">
        <f>IFERROR(_xll.qlIndexFixing(ONIndex1Y,I3283,TRUE,_xll.ohTrigger(RecalcTrigger,Trigger1Y)),NA())</f>
        <v>9.8667041504274522E-3</v>
      </c>
    </row>
    <row r="3284" spans="2:17" x14ac:dyDescent="0.2">
      <c r="B3284" s="39" t="s">
        <v>42</v>
      </c>
      <c r="D3284" s="42">
        <f>_xll.qlCalendarAdvance(Calendar,$D3283,B3284,"f",FALSE)</f>
        <v>62632</v>
      </c>
      <c r="E3284" s="177">
        <f>_xll.qlInterestRateIndexValueDate(IndexON,D3284)</f>
        <v>62632</v>
      </c>
      <c r="F3284" s="193">
        <f>IFERROR(_xll.qlIndexFixing(IndexON,D3284,TRUE,_xll.ohTrigger(RecalcTrigger,TriggerON)),NA())</f>
        <v>9.4859373901456934E-3</v>
      </c>
      <c r="H3284" s="42">
        <f>_xll.qlCalendarAdvance(Calendar,$H3283,B3284,"f",FALSE)</f>
        <v>62632</v>
      </c>
      <c r="I3284" s="177">
        <f>_xll.qlInterestRateIndexValueDate(Index1M,$H3284)</f>
        <v>62634</v>
      </c>
      <c r="J3284" s="182">
        <f>IFERROR(_xll.qlIndexFixing(Index1M,$H3284,TRUE,_xll.ohTrigger(RecalcTrigger,Trigger1M)),NA())</f>
        <v>9.4065864111880781E-3</v>
      </c>
      <c r="K3284" s="44">
        <f>IFERROR(_xll.qlIndexFixing(Index3M,H3284,TRUE,_xll.ohTrigger(RecalcTrigger,Trigger3M)),NA())</f>
        <v>9.5877047076821445E-3</v>
      </c>
      <c r="L3284" s="44">
        <f>IFERROR(_xll.qlIndexFixing(Index6M,$H3284,TRUE,_xll.ohTrigger(RecalcTrigger,Trigger6M)),NA())</f>
        <v>9.6904802638289687E-3</v>
      </c>
      <c r="M3284" s="183">
        <f>IFERROR(_xll.qlIndexFixing(Index1Y,$H3284,TRUE,_xll.ohTrigger(RecalcTrigger,Trigger1Y)),NA())</f>
        <v>1.0027141406501112E-2</v>
      </c>
      <c r="N3284" s="182">
        <f>IFERROR(_xll.qlIndexFixing(ONIndex1M,I3284,TRUE,_xll.ohTrigger(RecalcTrigger,Trigger1M)),NA())</f>
        <v>9.3949740125953696E-3</v>
      </c>
      <c r="O3284" s="44">
        <f>IFERROR(_xll.qlIndexFixing(ONIndex3M,I3284,TRUE,_xll.ohTrigger(RecalcTrigger,Trigger3M)),NA())</f>
        <v>9.549894487763666E-3</v>
      </c>
      <c r="P3284" s="44">
        <f>IFERROR(_xll.qlIndexFixing(ONIndex6M,I3284,TRUE,_xll.ohTrigger(RecalcTrigger,Trigger6M)),NA())</f>
        <v>9.6965450194019809E-3</v>
      </c>
      <c r="Q3284" s="183">
        <f>IFERROR(_xll.qlIndexFixing(ONIndex1Y,I3284,TRUE,_xll.ohTrigger(RecalcTrigger,Trigger1Y)),NA())</f>
        <v>9.8710992141803899E-3</v>
      </c>
    </row>
    <row r="3285" spans="2:17" x14ac:dyDescent="0.2">
      <c r="B3285" s="39" t="s">
        <v>42</v>
      </c>
      <c r="D3285" s="42">
        <f>_xll.qlCalendarAdvance(Calendar,$D3284,B3285,"f",FALSE)</f>
        <v>62639</v>
      </c>
      <c r="E3285" s="177">
        <f>_xll.qlInterestRateIndexValueDate(IndexON,D3285)</f>
        <v>62639</v>
      </c>
      <c r="F3285" s="193">
        <f>IFERROR(_xll.qlIndexFixing(IndexON,D3285,TRUE,_xll.ohTrigger(RecalcTrigger,TriggerON)),NA())</f>
        <v>9.4907748480199672E-3</v>
      </c>
      <c r="H3285" s="42">
        <f>_xll.qlCalendarAdvance(Calendar,$H3284,B3285,"f",FALSE)</f>
        <v>62639</v>
      </c>
      <c r="I3285" s="177">
        <f>_xll.qlInterestRateIndexValueDate(Index1M,$H3285)</f>
        <v>62641</v>
      </c>
      <c r="J3285" s="182">
        <f>IFERROR(_xll.qlIndexFixing(Index1M,$H3285,TRUE,_xll.ohTrigger(RecalcTrigger,Trigger1M)),NA())</f>
        <v>9.4113285076261044E-3</v>
      </c>
      <c r="K3285" s="44">
        <f>IFERROR(_xll.qlIndexFixing(Index3M,H3285,TRUE,_xll.ohTrigger(RecalcTrigger,Trigger3M)),NA())</f>
        <v>9.5921009514537744E-3</v>
      </c>
      <c r="L3285" s="44">
        <f>IFERROR(_xll.qlIndexFixing(Index6M,$H3285,TRUE,_xll.ohTrigger(RecalcTrigger,Trigger6M)),NA())</f>
        <v>9.6881063395743757E-3</v>
      </c>
      <c r="M3285" s="183">
        <f>IFERROR(_xll.qlIndexFixing(Index1Y,$H3285,TRUE,_xll.ohTrigger(RecalcTrigger,Trigger1Y)),NA())</f>
        <v>1.0031132075999661E-2</v>
      </c>
      <c r="N3285" s="182">
        <f>IFERROR(_xll.qlIndexFixing(ONIndex1M,I3285,TRUE,_xll.ohTrigger(RecalcTrigger,Trigger1M)),NA())</f>
        <v>9.3997381122701285E-3</v>
      </c>
      <c r="O3285" s="44">
        <f>IFERROR(_xll.qlIndexFixing(ONIndex3M,I3285,TRUE,_xll.ohTrigger(RecalcTrigger,Trigger3M)),NA())</f>
        <v>9.5543732860559061E-3</v>
      </c>
      <c r="P3285" s="44">
        <f>IFERROR(_xll.qlIndexFixing(ONIndex6M,I3285,TRUE,_xll.ohTrigger(RecalcTrigger,Trigger6M)),NA())</f>
        <v>9.694127941184405E-3</v>
      </c>
      <c r="Q3285" s="183">
        <f>IFERROR(_xll.qlIndexFixing(ONIndex1Y,I3285,TRUE,_xll.ohTrigger(RecalcTrigger,Trigger1Y)),NA())</f>
        <v>9.8754781063892239E-3</v>
      </c>
    </row>
    <row r="3286" spans="2:17" x14ac:dyDescent="0.2">
      <c r="B3286" s="39" t="s">
        <v>42</v>
      </c>
      <c r="D3286" s="42">
        <f>_xll.qlCalendarAdvance(Calendar,$D3285,B3286,"f",FALSE)</f>
        <v>62646</v>
      </c>
      <c r="E3286" s="177">
        <f>_xll.qlInterestRateIndexValueDate(IndexON,D3286)</f>
        <v>62646</v>
      </c>
      <c r="F3286" s="193">
        <f>IFERROR(_xll.qlIndexFixing(IndexON,D3286,TRUE,_xll.ohTrigger(RecalcTrigger,TriggerON)),NA())</f>
        <v>9.4955965860687996E-3</v>
      </c>
      <c r="H3286" s="42">
        <f>_xll.qlCalendarAdvance(Calendar,$H3285,B3286,"f",FALSE)</f>
        <v>62646</v>
      </c>
      <c r="I3286" s="177">
        <f>_xll.qlInterestRateIndexValueDate(Index1M,$H3286)</f>
        <v>62648</v>
      </c>
      <c r="J3286" s="182">
        <f>IFERROR(_xll.qlIndexFixing(Index1M,$H3286,TRUE,_xll.ohTrigger(RecalcTrigger,Trigger1M)),NA())</f>
        <v>9.4160548398217192E-3</v>
      </c>
      <c r="K3286" s="44">
        <f>IFERROR(_xll.qlIndexFixing(Index3M,H3286,TRUE,_xll.ohTrigger(RecalcTrigger,Trigger3M)),NA())</f>
        <v>9.5964813776459826E-3</v>
      </c>
      <c r="L3286" s="44">
        <f>IFERROR(_xll.qlIndexFixing(Index6M,$H3286,TRUE,_xll.ohTrigger(RecalcTrigger,Trigger6M)),NA())</f>
        <v>9.6857368197729304E-3</v>
      </c>
      <c r="M3286" s="183">
        <f>IFERROR(_xll.qlIndexFixing(Index1Y,$H3286,TRUE,_xll.ohTrigger(RecalcTrigger,Trigger1Y)),NA())</f>
        <v>1.0035105603993257E-2</v>
      </c>
      <c r="N3286" s="182">
        <f>IFERROR(_xll.qlIndexFixing(ONIndex1M,I3286,TRUE,_xll.ohTrigger(RecalcTrigger,Trigger1M)),NA())</f>
        <v>9.4044865069875527E-3</v>
      </c>
      <c r="O3286" s="44">
        <f>IFERROR(_xll.qlIndexFixing(ONIndex3M,I3286,TRUE,_xll.ohTrigger(RecalcTrigger,Trigger3M)),NA())</f>
        <v>9.5588364744347842E-3</v>
      </c>
      <c r="P3286" s="44">
        <f>IFERROR(_xll.qlIndexFixing(ONIndex6M,I3286,TRUE,_xll.ohTrigger(RecalcTrigger,Trigger6M)),NA())</f>
        <v>9.6917151410647051E-3</v>
      </c>
      <c r="Q3286" s="183">
        <f>IFERROR(_xll.qlIndexFixing(ONIndex1Y,I3286,TRUE,_xll.ohTrigger(RecalcTrigger,Trigger1Y)),NA())</f>
        <v>9.8798407964384438E-3</v>
      </c>
    </row>
    <row r="3287" spans="2:17" x14ac:dyDescent="0.2">
      <c r="B3287" s="39" t="s">
        <v>42</v>
      </c>
      <c r="D3287" s="42">
        <f>_xll.qlCalendarAdvance(Calendar,$D3286,B3287,"f",FALSE)</f>
        <v>62653</v>
      </c>
      <c r="E3287" s="177">
        <f>_xll.qlInterestRateIndexValueDate(IndexON,D3287)</f>
        <v>62653</v>
      </c>
      <c r="F3287" s="193">
        <f>IFERROR(_xll.qlIndexFixing(IndexON,D3287,TRUE,_xll.ohTrigger(RecalcTrigger,TriggerON)),NA())</f>
        <v>9.5004025749556575E-3</v>
      </c>
      <c r="H3287" s="42">
        <f>_xll.qlCalendarAdvance(Calendar,$H3286,B3287,"f",FALSE)</f>
        <v>62653</v>
      </c>
      <c r="I3287" s="177">
        <f>_xll.qlInterestRateIndexValueDate(Index1M,$H3287)</f>
        <v>62655</v>
      </c>
      <c r="J3287" s="182">
        <f>IFERROR(_xll.qlIndexFixing(Index1M,$H3287,TRUE,_xll.ohTrigger(RecalcTrigger,Trigger1M)),NA())</f>
        <v>9.4207653781860912E-3</v>
      </c>
      <c r="K3287" s="44">
        <f>IFERROR(_xll.qlIndexFixing(Index3M,H3287,TRUE,_xll.ohTrigger(RecalcTrigger,Trigger3M)),NA())</f>
        <v>9.600845956764973E-3</v>
      </c>
      <c r="L3287" s="44">
        <f>IFERROR(_xll.qlIndexFixing(Index6M,$H3287,TRUE,_xll.ohTrigger(RecalcTrigger,Trigger6M)),NA())</f>
        <v>9.6833717124990316E-3</v>
      </c>
      <c r="M3287" s="183">
        <f>IFERROR(_xll.qlIndexFixing(Index1Y,$H3287,TRUE,_xll.ohTrigger(RecalcTrigger,Trigger1Y)),NA())</f>
        <v>1.0039061959478004E-2</v>
      </c>
      <c r="N3287" s="182">
        <f>IFERROR(_xll.qlIndexFixing(ONIndex1M,I3287,TRUE,_xll.ohTrigger(RecalcTrigger,Trigger1M)),NA())</f>
        <v>9.4092191673311731E-3</v>
      </c>
      <c r="O3287" s="44">
        <f>IFERROR(_xll.qlIndexFixing(ONIndex3M,I3287,TRUE,_xll.ohTrigger(RecalcTrigger,Trigger3M)),NA())</f>
        <v>9.5632840233239591E-3</v>
      </c>
      <c r="P3287" s="44">
        <f>IFERROR(_xll.qlIndexFixing(ONIndex6M,I3287,TRUE,_xll.ohTrigger(RecalcTrigger,Trigger6M)),NA())</f>
        <v>9.6893066270364869E-3</v>
      </c>
      <c r="Q3287" s="183">
        <f>IFERROR(_xll.qlIndexFixing(ONIndex1Y,I3287,TRUE,_xll.ohTrigger(RecalcTrigger,Trigger1Y)),NA())</f>
        <v>9.88418725411222E-3</v>
      </c>
    </row>
    <row r="3288" spans="2:17" x14ac:dyDescent="0.2">
      <c r="B3288" s="39" t="s">
        <v>42</v>
      </c>
      <c r="D3288" s="42">
        <f>_xll.qlCalendarAdvance(Calendar,$D3287,B3288,"f",FALSE)</f>
        <v>62660</v>
      </c>
      <c r="E3288" s="177">
        <f>_xll.qlInterestRateIndexValueDate(IndexON,D3288)</f>
        <v>62660</v>
      </c>
      <c r="F3288" s="193">
        <f>IFERROR(_xll.qlIndexFixing(IndexON,D3288,TRUE,_xll.ohTrigger(RecalcTrigger,TriggerON)),NA())</f>
        <v>9.5051927849443274E-3</v>
      </c>
      <c r="H3288" s="42">
        <f>_xll.qlCalendarAdvance(Calendar,$H3287,B3288,"f",FALSE)</f>
        <v>62660</v>
      </c>
      <c r="I3288" s="177">
        <f>_xll.qlInterestRateIndexValueDate(Index1M,$H3288)</f>
        <v>62662</v>
      </c>
      <c r="J3288" s="182">
        <f>IFERROR(_xll.qlIndexFixing(Index1M,$H3288,TRUE,_xll.ohTrigger(RecalcTrigger,Trigger1M)),NA())</f>
        <v>9.4254600931253929E-3</v>
      </c>
      <c r="K3288" s="44">
        <f>IFERROR(_xll.qlIndexFixing(Index3M,H3288,TRUE,_xll.ohTrigger(RecalcTrigger,Trigger3M)),NA())</f>
        <v>9.6051946593152075E-3</v>
      </c>
      <c r="L3288" s="44">
        <f>IFERROR(_xll.qlIndexFixing(Index6M,$H3288,TRUE,_xll.ohTrigger(RecalcTrigger,Trigger6M)),NA())</f>
        <v>9.6810110258266531E-3</v>
      </c>
      <c r="M3288" s="183">
        <f>IFERROR(_xll.qlIndexFixing(Index1Y,$H3288,TRUE,_xll.ohTrigger(RecalcTrigger,Trigger1Y)),NA())</f>
        <v>1.0043001111448919E-2</v>
      </c>
      <c r="N3288" s="182">
        <f>IFERROR(_xll.qlIndexFixing(ONIndex1M,I3288,TRUE,_xll.ohTrigger(RecalcTrigger,Trigger1M)),NA())</f>
        <v>9.4139360637246483E-3</v>
      </c>
      <c r="O3288" s="44">
        <f>IFERROR(_xll.qlIndexFixing(ONIndex3M,I3288,TRUE,_xll.ohTrigger(RecalcTrigger,Trigger3M)),NA())</f>
        <v>9.5677159034668335E-3</v>
      </c>
      <c r="P3288" s="44">
        <f>IFERROR(_xll.qlIndexFixing(ONIndex6M,I3288,TRUE,_xll.ohTrigger(RecalcTrigger,Trigger6M)),NA())</f>
        <v>9.6869024070933563E-3</v>
      </c>
      <c r="Q3288" s="183">
        <f>IFERROR(_xll.qlIndexFixing(ONIndex1Y,I3288,TRUE,_xll.ohTrigger(RecalcTrigger,Trigger1Y)),NA())</f>
        <v>9.8885174486351701E-3</v>
      </c>
    </row>
    <row r="3289" spans="2:17" x14ac:dyDescent="0.2">
      <c r="B3289" s="39" t="s">
        <v>42</v>
      </c>
      <c r="D3289" s="42">
        <f>_xll.qlCalendarAdvance(Calendar,$D3288,B3289,"f",FALSE)</f>
        <v>62667</v>
      </c>
      <c r="E3289" s="177">
        <f>_xll.qlInterestRateIndexValueDate(IndexON,D3289)</f>
        <v>62667</v>
      </c>
      <c r="F3289" s="193">
        <f>IFERROR(_xll.qlIndexFixing(IndexON,D3289,TRUE,_xll.ohTrigger(RecalcTrigger,TriggerON)),NA())</f>
        <v>9.5099671864584678E-3</v>
      </c>
      <c r="H3289" s="42">
        <f>_xll.qlCalendarAdvance(Calendar,$H3288,B3289,"f",FALSE)</f>
        <v>62667</v>
      </c>
      <c r="I3289" s="177">
        <f>_xll.qlInterestRateIndexValueDate(Index1M,$H3289)</f>
        <v>62669</v>
      </c>
      <c r="J3289" s="182">
        <f>IFERROR(_xll.qlIndexFixing(Index1M,$H3289,TRUE,_xll.ohTrigger(RecalcTrigger,Trigger1M)),NA())</f>
        <v>9.430138955040801E-3</v>
      </c>
      <c r="K3289" s="44">
        <f>IFERROR(_xll.qlIndexFixing(Index3M,H3289,TRUE,_xll.ohTrigger(RecalcTrigger,Trigger3M)),NA())</f>
        <v>9.6095274558011499E-3</v>
      </c>
      <c r="L3289" s="44">
        <f>IFERROR(_xll.qlIndexFixing(Index6M,$H3289,TRUE,_xll.ohTrigger(RecalcTrigger,Trigger6M)),NA())</f>
        <v>9.67876543594446E-3</v>
      </c>
      <c r="M3289" s="183">
        <f>IFERROR(_xll.qlIndexFixing(Index1Y,$H3289,TRUE,_xll.ohTrigger(RecalcTrigger,Trigger1Y)),NA())</f>
        <v>1.0045697297033343E-2</v>
      </c>
      <c r="N3289" s="182">
        <f>IFERROR(_xll.qlIndexFixing(ONIndex1M,I3289,TRUE,_xll.ohTrigger(RecalcTrigger,Trigger1M)),NA())</f>
        <v>9.4186371666715729E-3</v>
      </c>
      <c r="O3289" s="44">
        <f>IFERROR(_xll.qlIndexFixing(ONIndex3M,I3289,TRUE,_xll.ohTrigger(RecalcTrigger,Trigger3M)),NA())</f>
        <v>9.5721320853670022E-3</v>
      </c>
      <c r="P3289" s="44">
        <f>IFERROR(_xll.qlIndexFixing(ONIndex6M,I3289,TRUE,_xll.ohTrigger(RecalcTrigger,Trigger6M)),NA())</f>
        <v>9.6845024892289189E-3</v>
      </c>
      <c r="Q3289" s="183">
        <f>IFERROR(_xll.qlIndexFixing(ONIndex1Y,I3289,TRUE,_xll.ohTrigger(RecalcTrigger,Trigger1Y)),NA())</f>
        <v>9.8928313494717202E-3</v>
      </c>
    </row>
    <row r="3290" spans="2:17" x14ac:dyDescent="0.2">
      <c r="B3290" s="39" t="s">
        <v>42</v>
      </c>
      <c r="D3290" s="42">
        <f>_xll.qlCalendarAdvance(Calendar,$D3289,B3290,"f",FALSE)</f>
        <v>62674</v>
      </c>
      <c r="E3290" s="177">
        <f>_xll.qlInterestRateIndexValueDate(IndexON,D3290)</f>
        <v>62674</v>
      </c>
      <c r="F3290" s="193">
        <f>IFERROR(_xll.qlIndexFixing(IndexON,D3290,TRUE,_xll.ohTrigger(RecalcTrigger,TriggerON)),NA())</f>
        <v>9.5147257497618654E-3</v>
      </c>
      <c r="H3290" s="42">
        <f>_xll.qlCalendarAdvance(Calendar,$H3289,B3290,"f",FALSE)</f>
        <v>62674</v>
      </c>
      <c r="I3290" s="177">
        <f>_xll.qlInterestRateIndexValueDate(Index1M,$H3290)</f>
        <v>62676</v>
      </c>
      <c r="J3290" s="182">
        <f>IFERROR(_xll.qlIndexFixing(Index1M,$H3290,TRUE,_xll.ohTrigger(RecalcTrigger,Trigger1M)),NA())</f>
        <v>9.4348019343409861E-3</v>
      </c>
      <c r="K3290" s="44">
        <f>IFERROR(_xll.qlIndexFixing(Index3M,H3290,TRUE,_xll.ohTrigger(RecalcTrigger,Trigger3M)),NA())</f>
        <v>9.6138443167229203E-3</v>
      </c>
      <c r="L3290" s="44">
        <f>IFERROR(_xll.qlIndexFixing(Index6M,$H3290,TRUE,_xll.ohTrigger(RecalcTrigger,Trigger6M)),NA())</f>
        <v>9.6763029465771824E-3</v>
      </c>
      <c r="M3290" s="183">
        <f>IFERROR(_xll.qlIndexFixing(Index1Y,$H3290,TRUE,_xll.ohTrigger(RecalcTrigger,Trigger1Y)),NA())</f>
        <v>1.0050827680835197E-2</v>
      </c>
      <c r="N3290" s="182">
        <f>IFERROR(_xll.qlIndexFixing(ONIndex1M,I3290,TRUE,_xll.ohTrigger(RecalcTrigger,Trigger1M)),NA())</f>
        <v>9.4233224465156695E-3</v>
      </c>
      <c r="O3290" s="44">
        <f>IFERROR(_xll.qlIndexFixing(ONIndex3M,I3290,TRUE,_xll.ohTrigger(RecalcTrigger,Trigger3M)),NA())</f>
        <v>9.5765325400076762E-3</v>
      </c>
      <c r="P3290" s="44">
        <f>IFERROR(_xll.qlIndexFixing(ONIndex6M,I3290,TRUE,_xll.ohTrigger(RecalcTrigger,Trigger6M)),NA())</f>
        <v>9.6821068815966527E-3</v>
      </c>
      <c r="Q3290" s="183">
        <f>IFERROR(_xll.qlIndexFixing(ONIndex1Y,I3290,TRUE,_xll.ohTrigger(RecalcTrigger,Trigger1Y)),NA())</f>
        <v>9.8971289264859763E-3</v>
      </c>
    </row>
    <row r="3291" spans="2:17" x14ac:dyDescent="0.2">
      <c r="B3291" s="39" t="s">
        <v>42</v>
      </c>
      <c r="D3291" s="42">
        <f>_xll.qlCalendarAdvance(Calendar,$D3290,B3291,"f",FALSE)</f>
        <v>62681</v>
      </c>
      <c r="E3291" s="177">
        <f>_xll.qlInterestRateIndexValueDate(IndexON,D3291)</f>
        <v>62681</v>
      </c>
      <c r="F3291" s="193">
        <f>IFERROR(_xll.qlIndexFixing(IndexON,D3291,TRUE,_xll.ohTrigger(RecalcTrigger,TriggerON)),NA())</f>
        <v>9.5194684453581146E-3</v>
      </c>
      <c r="H3291" s="42">
        <f>_xll.qlCalendarAdvance(Calendar,$H3290,B3291,"f",FALSE)</f>
        <v>62681</v>
      </c>
      <c r="I3291" s="177">
        <f>_xll.qlInterestRateIndexValueDate(Index1M,$H3291)</f>
        <v>62683</v>
      </c>
      <c r="J3291" s="182">
        <f>IFERROR(_xll.qlIndexFixing(Index1M,$H3291,TRUE,_xll.ohTrigger(RecalcTrigger,Trigger1M)),NA())</f>
        <v>9.4394490014296228E-3</v>
      </c>
      <c r="K3291" s="44">
        <f>IFERROR(_xll.qlIndexFixing(Index3M,H3291,TRUE,_xll.ohTrigger(RecalcTrigger,Trigger3M)),NA())</f>
        <v>9.6181452125901953E-3</v>
      </c>
      <c r="L3291" s="44">
        <f>IFERROR(_xll.qlIndexFixing(Index6M,$H3291,TRUE,_xll.ohTrigger(RecalcTrigger,Trigger6M)),NA())</f>
        <v>9.6739555701480327E-3</v>
      </c>
      <c r="M3291" s="183">
        <f>IFERROR(_xll.qlIndexFixing(Index1Y,$H3291,TRUE,_xll.ohTrigger(RecalcTrigger,Trigger1Y)),NA())</f>
        <v>1.0054715036243422E-2</v>
      </c>
      <c r="N3291" s="182">
        <f>IFERROR(_xll.qlIndexFixing(ONIndex1M,I3291,TRUE,_xll.ohTrigger(RecalcTrigger,Trigger1M)),NA())</f>
        <v>9.4279918738404689E-3</v>
      </c>
      <c r="O3291" s="44">
        <f>IFERROR(_xll.qlIndexFixing(ONIndex3M,I3291,TRUE,_xll.ohTrigger(RecalcTrigger,Trigger3M)),NA())</f>
        <v>9.5809172375727059E-3</v>
      </c>
      <c r="P3291" s="44">
        <f>IFERROR(_xll.qlIndexFixing(ONIndex6M,I3291,TRUE,_xll.ohTrigger(RecalcTrigger,Trigger6M)),NA())</f>
        <v>9.6797155923500355E-3</v>
      </c>
      <c r="Q3291" s="183">
        <f>IFERROR(_xll.qlIndexFixing(ONIndex1Y,I3291,TRUE,_xll.ohTrigger(RecalcTrigger,Trigger1Y)),NA())</f>
        <v>9.9014101489824924E-3</v>
      </c>
    </row>
    <row r="3292" spans="2:17" x14ac:dyDescent="0.2">
      <c r="B3292" s="39" t="s">
        <v>42</v>
      </c>
      <c r="D3292" s="42">
        <f>_xll.qlCalendarAdvance(Calendar,$D3291,B3292,"f",FALSE)</f>
        <v>62688</v>
      </c>
      <c r="E3292" s="177">
        <f>_xll.qlInterestRateIndexValueDate(IndexON,D3292)</f>
        <v>62688</v>
      </c>
      <c r="F3292" s="193">
        <f>IFERROR(_xll.qlIndexFixing(IndexON,D3292,TRUE,_xll.ohTrigger(RecalcTrigger,TriggerON)),NA())</f>
        <v>9.5241952435110022E-3</v>
      </c>
      <c r="H3292" s="42">
        <f>_xll.qlCalendarAdvance(Calendar,$H3291,B3292,"f",FALSE)</f>
        <v>62688</v>
      </c>
      <c r="I3292" s="177">
        <f>_xll.qlInterestRateIndexValueDate(Index1M,$H3292)</f>
        <v>62690</v>
      </c>
      <c r="J3292" s="182">
        <f>IFERROR(_xll.qlIndexFixing(Index1M,$H3292,TRUE,_xll.ohTrigger(RecalcTrigger,Trigger1M)),NA())</f>
        <v>9.4440801267153818E-3</v>
      </c>
      <c r="K3292" s="44">
        <f>IFERROR(_xll.qlIndexFixing(Index3M,H3292,TRUE,_xll.ohTrigger(RecalcTrigger,Trigger3M)),NA())</f>
        <v>9.622430113902224E-3</v>
      </c>
      <c r="L3292" s="44">
        <f>IFERROR(_xll.qlIndexFixing(Index6M,$H3292,TRUE,_xll.ohTrigger(RecalcTrigger,Trigger6M)),NA())</f>
        <v>9.6716126466124212E-3</v>
      </c>
      <c r="M3292" s="183">
        <f>IFERROR(_xll.qlIndexFixing(Index1Y,$H3292,TRUE,_xll.ohTrigger(RecalcTrigger,Trigger1Y)),NA())</f>
        <v>1.0058585064125491E-2</v>
      </c>
      <c r="N3292" s="182">
        <f>IFERROR(_xll.qlIndexFixing(ONIndex1M,I3292,TRUE,_xll.ohTrigger(RecalcTrigger,Trigger1M)),NA())</f>
        <v>9.4326454188298214E-3</v>
      </c>
      <c r="O3292" s="44">
        <f>IFERROR(_xll.qlIndexFixing(ONIndex3M,I3292,TRUE,_xll.ohTrigger(RecalcTrigger,Trigger3M)),NA())</f>
        <v>9.5852861488854302E-3</v>
      </c>
      <c r="P3292" s="44">
        <f>IFERROR(_xll.qlIndexFixing(ONIndex6M,I3292,TRUE,_xll.ohTrigger(RecalcTrigger,Trigger6M)),NA())</f>
        <v>9.6773286292428651E-3</v>
      </c>
      <c r="Q3292" s="183">
        <f>IFERROR(_xll.qlIndexFixing(ONIndex1Y,I3292,TRUE,_xll.ohTrigger(RecalcTrigger,Trigger1Y)),NA())</f>
        <v>9.9056749865056304E-3</v>
      </c>
    </row>
    <row r="3293" spans="2:17" x14ac:dyDescent="0.2">
      <c r="B3293" s="39" t="s">
        <v>42</v>
      </c>
      <c r="D3293" s="42">
        <f>_xll.qlCalendarAdvance(Calendar,$D3292,B3293,"f",FALSE)</f>
        <v>62695</v>
      </c>
      <c r="E3293" s="177">
        <f>_xll.qlInterestRateIndexValueDate(IndexON,D3293)</f>
        <v>62695</v>
      </c>
      <c r="F3293" s="193">
        <f>IFERROR(_xll.qlIndexFixing(IndexON,D3293,TRUE,_xll.ohTrigger(RecalcTrigger,TriggerON)),NA())</f>
        <v>9.5289061146441867E-3</v>
      </c>
      <c r="H3293" s="42">
        <f>_xll.qlCalendarAdvance(Calendar,$H3292,B3293,"f",FALSE)</f>
        <v>62695</v>
      </c>
      <c r="I3293" s="177">
        <f>_xll.qlInterestRateIndexValueDate(Index1M,$H3293)</f>
        <v>62697</v>
      </c>
      <c r="J3293" s="182">
        <f>IFERROR(_xll.qlIndexFixing(Index1M,$H3293,TRUE,_xll.ohTrigger(RecalcTrigger,Trigger1M)),NA())</f>
        <v>9.4486952806019375E-3</v>
      </c>
      <c r="K3293" s="44">
        <f>IFERROR(_xll.qlIndexFixing(Index3M,H3293,TRUE,_xll.ohTrigger(RecalcTrigger,Trigger3M)),NA())</f>
        <v>9.6266989911678157E-3</v>
      </c>
      <c r="L3293" s="44">
        <f>IFERROR(_xll.qlIndexFixing(Index6M,$H3293,TRUE,_xll.ohTrigger(RecalcTrigger,Trigger6M)),NA())</f>
        <v>9.6692741840447502E-3</v>
      </c>
      <c r="M3293" s="183">
        <f>IFERROR(_xll.qlIndexFixing(Index1Y,$H3293,TRUE,_xll.ohTrigger(RecalcTrigger,Trigger1Y)),NA())</f>
        <v>1.0062437733478168E-2</v>
      </c>
      <c r="N3293" s="182">
        <f>IFERROR(_xll.qlIndexFixing(ONIndex1M,I3293,TRUE,_xll.ohTrigger(RecalcTrigger,Trigger1M)),NA())</f>
        <v>9.43728305222713E-3</v>
      </c>
      <c r="O3293" s="44">
        <f>IFERROR(_xll.qlIndexFixing(ONIndex3M,I3293,TRUE,_xll.ohTrigger(RecalcTrigger,Trigger3M)),NA())</f>
        <v>9.5896392445293799E-3</v>
      </c>
      <c r="P3293" s="44">
        <f>IFERROR(_xll.qlIndexFixing(ONIndex6M,I3293,TRUE,_xll.ohTrigger(RecalcTrigger,Trigger6M)),NA())</f>
        <v>9.6749460005884913E-3</v>
      </c>
      <c r="Q3293" s="183">
        <f>IFERROR(_xll.qlIndexFixing(ONIndex1Y,I3293,TRUE,_xll.ohTrigger(RecalcTrigger,Trigger1Y)),NA())</f>
        <v>9.9099234084398802E-3</v>
      </c>
    </row>
    <row r="3294" spans="2:17" x14ac:dyDescent="0.2">
      <c r="B3294" s="39" t="s">
        <v>42</v>
      </c>
      <c r="D3294" s="42">
        <f>_xll.qlCalendarAdvance(Calendar,$D3293,B3294,"f",FALSE)</f>
        <v>62702</v>
      </c>
      <c r="E3294" s="177">
        <f>_xll.qlInterestRateIndexValueDate(IndexON,D3294)</f>
        <v>62702</v>
      </c>
      <c r="F3294" s="193">
        <f>IFERROR(_xll.qlIndexFixing(IndexON,D3294,TRUE,_xll.ohTrigger(RecalcTrigger,TriggerON)),NA())</f>
        <v>9.5336010290214546E-3</v>
      </c>
      <c r="H3294" s="42">
        <f>_xll.qlCalendarAdvance(Calendar,$H3293,B3294,"f",FALSE)</f>
        <v>62702</v>
      </c>
      <c r="I3294" s="177">
        <f>_xll.qlInterestRateIndexValueDate(Index1M,$H3294)</f>
        <v>62704</v>
      </c>
      <c r="J3294" s="182">
        <f>IFERROR(_xll.qlIndexFixing(Index1M,$H3294,TRUE,_xll.ohTrigger(RecalcTrigger,Trigger1M)),NA())</f>
        <v>9.4532944335029567E-3</v>
      </c>
      <c r="K3294" s="44">
        <f>IFERROR(_xll.qlIndexFixing(Index3M,H3294,TRUE,_xll.ohTrigger(RecalcTrigger,Trigger3M)),NA())</f>
        <v>9.6305223659170006E-3</v>
      </c>
      <c r="L3294" s="44">
        <f>IFERROR(_xll.qlIndexFixing(Index6M,$H3294,TRUE,_xll.ohTrigger(RecalcTrigger,Trigger6M)),NA())</f>
        <v>9.6670826364229721E-3</v>
      </c>
      <c r="M3294" s="183">
        <f>IFERROR(_xll.qlIndexFixing(Index1Y,$H3294,TRUE,_xll.ohTrigger(RecalcTrigger,Trigger1Y)),NA())</f>
        <v>1.0066273013300374E-2</v>
      </c>
      <c r="N3294" s="182">
        <f>IFERROR(_xll.qlIndexFixing(ONIndex1M,I3294,TRUE,_xll.ohTrigger(RecalcTrigger,Trigger1M)),NA())</f>
        <v>9.4419047443761173E-3</v>
      </c>
      <c r="O3294" s="44">
        <f>IFERROR(_xll.qlIndexFixing(ONIndex3M,I3294,TRUE,_xll.ohTrigger(RecalcTrigger,Trigger3M)),NA())</f>
        <v>9.5939764952479578E-3</v>
      </c>
      <c r="P3294" s="44">
        <f>IFERROR(_xll.qlIndexFixing(ONIndex6M,I3294,TRUE,_xll.ohTrigger(RecalcTrigger,Trigger6M)),NA())</f>
        <v>9.6725677142206479E-3</v>
      </c>
      <c r="Q3294" s="183">
        <f>IFERROR(_xll.qlIndexFixing(ONIndex1Y,I3294,TRUE,_xll.ohTrigger(RecalcTrigger,Trigger1Y)),NA())</f>
        <v>9.9141553844894759E-3</v>
      </c>
    </row>
    <row r="3295" spans="2:17" x14ac:dyDescent="0.2">
      <c r="B3295" s="39" t="s">
        <v>42</v>
      </c>
      <c r="D3295" s="42">
        <f>_xll.qlCalendarAdvance(Calendar,$D3294,B3295,"f",FALSE)</f>
        <v>62709</v>
      </c>
      <c r="E3295" s="177">
        <f>_xll.qlInterestRateIndexValueDate(IndexON,D3295)</f>
        <v>62709</v>
      </c>
      <c r="F3295" s="193">
        <f>IFERROR(_xll.qlIndexFixing(IndexON,D3295,TRUE,_xll.ohTrigger(RecalcTrigger,TriggerON)),NA())</f>
        <v>9.5382799573062726E-3</v>
      </c>
      <c r="H3295" s="42">
        <f>_xll.qlCalendarAdvance(Calendar,$H3294,B3295,"f",FALSE)</f>
        <v>62709</v>
      </c>
      <c r="I3295" s="177">
        <f>_xll.qlInterestRateIndexValueDate(Index1M,$H3295)</f>
        <v>62711</v>
      </c>
      <c r="J3295" s="182">
        <f>IFERROR(_xll.qlIndexFixing(Index1M,$H3295,TRUE,_xll.ohTrigger(RecalcTrigger,Trigger1M)),NA())</f>
        <v>9.457877555812122E-3</v>
      </c>
      <c r="K3295" s="44">
        <f>IFERROR(_xll.qlIndexFixing(Index3M,H3295,TRUE,_xll.ohTrigger(RecalcTrigger,Trigger3M)),NA())</f>
        <v>9.6347601476917278E-3</v>
      </c>
      <c r="L3295" s="44">
        <f>IFERROR(_xll.qlIndexFixing(Index6M,$H3295,TRUE,_xll.ohTrigger(RecalcTrigger,Trigger6M)),NA())</f>
        <v>9.6647520795967654E-3</v>
      </c>
      <c r="M3295" s="183">
        <f>IFERROR(_xll.qlIndexFixing(Index1Y,$H3295,TRUE,_xll.ohTrigger(RecalcTrigger,Trigger1Y)),NA())</f>
        <v>1.0070090872590389E-2</v>
      </c>
      <c r="N3295" s="182">
        <f>IFERROR(_xll.qlIndexFixing(ONIndex1M,I3295,TRUE,_xll.ohTrigger(RecalcTrigger,Trigger1M)),NA())</f>
        <v>9.4465104656205057E-3</v>
      </c>
      <c r="O3295" s="44">
        <f>IFERROR(_xll.qlIndexFixing(ONIndex3M,I3295,TRUE,_xll.ohTrigger(RecalcTrigger,Trigger3M)),NA())</f>
        <v>9.5982978716246947E-3</v>
      </c>
      <c r="P3295" s="44">
        <f>IFERROR(_xll.qlIndexFixing(ONIndex6M,I3295,TRUE,_xll.ohTrigger(RecalcTrigger,Trigger6M)),NA())</f>
        <v>9.6701937783727487E-3</v>
      </c>
      <c r="Q3295" s="183">
        <f>IFERROR(_xll.qlIndexFixing(ONIndex1Y,I3295,TRUE,_xll.ohTrigger(RecalcTrigger,Trigger1Y)),NA())</f>
        <v>9.9183708840389073E-3</v>
      </c>
    </row>
    <row r="3296" spans="2:17" x14ac:dyDescent="0.2">
      <c r="B3296" s="39" t="s">
        <v>42</v>
      </c>
      <c r="D3296" s="42">
        <f>_xll.qlCalendarAdvance(Calendar,$D3295,B3296,"f",FALSE)</f>
        <v>62716</v>
      </c>
      <c r="E3296" s="177">
        <f>_xll.qlInterestRateIndexValueDate(IndexON,D3296)</f>
        <v>62716</v>
      </c>
      <c r="F3296" s="193">
        <f>IFERROR(_xll.qlIndexFixing(IndexON,D3296,TRUE,_xll.ohTrigger(RecalcTrigger,TriggerON)),NA())</f>
        <v>9.5429428696025553E-3</v>
      </c>
      <c r="H3296" s="42">
        <f>_xll.qlCalendarAdvance(Calendar,$H3295,B3296,"f",FALSE)</f>
        <v>62716</v>
      </c>
      <c r="I3296" s="177">
        <f>_xll.qlInterestRateIndexValueDate(Index1M,$H3296)</f>
        <v>62718</v>
      </c>
      <c r="J3296" s="182">
        <f>IFERROR(_xll.qlIndexFixing(Index1M,$H3296,TRUE,_xll.ohTrigger(RecalcTrigger,Trigger1M)),NA())</f>
        <v>9.4624446179455979E-3</v>
      </c>
      <c r="K3296" s="44">
        <f>IFERROR(_xll.qlIndexFixing(Index3M,H3296,TRUE,_xll.ohTrigger(RecalcTrigger,Trigger3M)),NA())</f>
        <v>9.6389818194195318E-3</v>
      </c>
      <c r="L3296" s="44">
        <f>IFERROR(_xll.qlIndexFixing(Index6M,$H3296,TRUE,_xll.ohTrigger(RecalcTrigger,Trigger6M)),NA())</f>
        <v>9.6624260051107729E-3</v>
      </c>
      <c r="M3296" s="183">
        <f>IFERROR(_xll.qlIndexFixing(Index1Y,$H3296,TRUE,_xll.ohTrigger(RecalcTrigger,Trigger1Y)),NA())</f>
        <v>1.0073891280347361E-2</v>
      </c>
      <c r="N3296" s="182">
        <f>IFERROR(_xll.qlIndexFixing(ONIndex1M,I3296,TRUE,_xll.ohTrigger(RecalcTrigger,Trigger1M)),NA())</f>
        <v>9.451100186543826E-3</v>
      </c>
      <c r="O3296" s="44">
        <f>IFERROR(_xll.qlIndexFixing(ONIndex3M,I3296,TRUE,_xll.ohTrigger(RecalcTrigger,Trigger3M)),NA())</f>
        <v>9.6026033442431213E-3</v>
      </c>
      <c r="P3296" s="44">
        <f>IFERROR(_xll.qlIndexFixing(ONIndex6M,I3296,TRUE,_xll.ohTrigger(RecalcTrigger,Trigger6M)),NA())</f>
        <v>9.6678242011183357E-3</v>
      </c>
      <c r="Q3296" s="183">
        <f>IFERROR(_xll.qlIndexFixing(ONIndex1Y,I3296,TRUE,_xll.ohTrigger(RecalcTrigger,Trigger1Y)),NA())</f>
        <v>9.9225698767124726E-3</v>
      </c>
    </row>
    <row r="3297" spans="2:17" x14ac:dyDescent="0.2">
      <c r="B3297" s="39" t="s">
        <v>42</v>
      </c>
      <c r="D3297" s="42">
        <f>_xll.qlCalendarAdvance(Calendar,$D3296,B3297,"f",FALSE)</f>
        <v>62723</v>
      </c>
      <c r="E3297" s="177">
        <f>_xll.qlInterestRateIndexValueDate(IndexON,D3297)</f>
        <v>62723</v>
      </c>
      <c r="F3297" s="193">
        <f>IFERROR(_xll.qlIndexFixing(IndexON,D3297,TRUE,_xll.ohTrigger(RecalcTrigger,TriggerON)),NA())</f>
        <v>9.5475897363339612E-3</v>
      </c>
      <c r="H3297" s="42">
        <f>_xll.qlCalendarAdvance(Calendar,$H3296,B3297,"f",FALSE)</f>
        <v>62723</v>
      </c>
      <c r="I3297" s="177">
        <f>_xll.qlInterestRateIndexValueDate(Index1M,$H3297)</f>
        <v>62725</v>
      </c>
      <c r="J3297" s="182">
        <f>IFERROR(_xll.qlIndexFixing(Index1M,$H3297,TRUE,_xll.ohTrigger(RecalcTrigger,Trigger1M)),NA())</f>
        <v>9.4669955903045611E-3</v>
      </c>
      <c r="K3297" s="44">
        <f>IFERROR(_xll.qlIndexFixing(Index3M,H3297,TRUE,_xll.ohTrigger(RecalcTrigger,Trigger3M)),NA())</f>
        <v>9.6431873516057663E-3</v>
      </c>
      <c r="L3297" s="44">
        <f>IFERROR(_xll.qlIndexFixing(Index6M,$H3297,TRUE,_xll.ohTrigger(RecalcTrigger,Trigger6M)),NA())</f>
        <v>9.6601044210398532E-3</v>
      </c>
      <c r="M3297" s="183">
        <f>IFERROR(_xll.qlIndexFixing(Index1Y,$H3297,TRUE,_xll.ohTrigger(RecalcTrigger,Trigger1Y)),NA())</f>
        <v>1.0077674205571084E-2</v>
      </c>
      <c r="N3297" s="182">
        <f>IFERROR(_xll.qlIndexFixing(ONIndex1M,I3297,TRUE,_xll.ohTrigger(RecalcTrigger,Trigger1M)),NA())</f>
        <v>9.4556738775697369E-3</v>
      </c>
      <c r="O3297" s="44">
        <f>IFERROR(_xll.qlIndexFixing(ONIndex3M,I3297,TRUE,_xll.ohTrigger(RecalcTrigger,Trigger3M)),NA())</f>
        <v>9.6068928836068324E-3</v>
      </c>
      <c r="P3297" s="44">
        <f>IFERROR(_xll.qlIndexFixing(ONIndex6M,I3297,TRUE,_xll.ohTrigger(RecalcTrigger,Trigger6M)),NA())</f>
        <v>9.6654589902112065E-3</v>
      </c>
      <c r="Q3297" s="183">
        <f>IFERROR(_xll.qlIndexFixing(ONIndex1Y,I3297,TRUE,_xll.ohTrigger(RecalcTrigger,Trigger1Y)),NA())</f>
        <v>9.9267523318946616E-3</v>
      </c>
    </row>
    <row r="3298" spans="2:17" x14ac:dyDescent="0.2">
      <c r="B3298" s="39" t="s">
        <v>42</v>
      </c>
      <c r="D3298" s="42">
        <f>_xll.qlCalendarAdvance(Calendar,$D3297,B3298,"f",FALSE)</f>
        <v>62730</v>
      </c>
      <c r="E3298" s="177">
        <f>_xll.qlInterestRateIndexValueDate(IndexON,D3298)</f>
        <v>62730</v>
      </c>
      <c r="F3298" s="193">
        <f>IFERROR(_xll.qlIndexFixing(IndexON,D3298,TRUE,_xll.ohTrigger(RecalcTrigger,TriggerON)),NA())</f>
        <v>9.5522205277642769E-3</v>
      </c>
      <c r="H3298" s="42">
        <f>_xll.qlCalendarAdvance(Calendar,$H3297,B3298,"f",FALSE)</f>
        <v>62730</v>
      </c>
      <c r="I3298" s="177">
        <f>_xll.qlInterestRateIndexValueDate(Index1M,$H3298)</f>
        <v>62732</v>
      </c>
      <c r="J3298" s="182">
        <f>IFERROR(_xll.qlIndexFixing(Index1M,$H3298,TRUE,_xll.ohTrigger(RecalcTrigger,Trigger1M)),NA())</f>
        <v>9.4715304432976821E-3</v>
      </c>
      <c r="K3298" s="44">
        <f>IFERROR(_xll.qlIndexFixing(Index3M,H3298,TRUE,_xll.ohTrigger(RecalcTrigger,Trigger3M)),NA())</f>
        <v>9.6490772369158522E-3</v>
      </c>
      <c r="L3298" s="44">
        <f>IFERROR(_xll.qlIndexFixing(Index6M,$H3298,TRUE,_xll.ohTrigger(RecalcTrigger,Trigger6M)),NA())</f>
        <v>9.6577527318274358E-3</v>
      </c>
      <c r="M3298" s="183">
        <f>IFERROR(_xll.qlIndexFixing(Index1Y,$H3298,TRUE,_xll.ohTrigger(RecalcTrigger,Trigger1Y)),NA())</f>
        <v>1.0081439617261359E-2</v>
      </c>
      <c r="N3298" s="182">
        <f>IFERROR(_xll.qlIndexFixing(ONIndex1M,I3298,TRUE,_xll.ohTrigger(RecalcTrigger,Trigger1M)),NA())</f>
        <v>9.4602315091218969E-3</v>
      </c>
      <c r="O3298" s="44">
        <f>IFERROR(_xll.qlIndexFixing(ONIndex3M,I3298,TRUE,_xll.ohTrigger(RecalcTrigger,Trigger3M)),NA())</f>
        <v>9.6111664606191027E-3</v>
      </c>
      <c r="P3298" s="44">
        <f>IFERROR(_xll.qlIndexFixing(ONIndex6M,I3298,TRUE,_xll.ohTrigger(RecalcTrigger,Trigger6M)),NA())</f>
        <v>9.6630981539647109E-3</v>
      </c>
      <c r="Q3298" s="183">
        <f>IFERROR(_xll.qlIndexFixing(ONIndex1Y,I3298,TRUE,_xll.ohTrigger(RecalcTrigger,Trigger1Y)),NA())</f>
        <v>9.9309182192897083E-3</v>
      </c>
    </row>
    <row r="3299" spans="2:17" x14ac:dyDescent="0.2">
      <c r="B3299" s="39" t="s">
        <v>42</v>
      </c>
      <c r="D3299" s="42">
        <f>_xll.qlCalendarAdvance(Calendar,$D3298,B3299,"f",FALSE)</f>
        <v>62737</v>
      </c>
      <c r="E3299" s="177">
        <f>_xll.qlInterestRateIndexValueDate(IndexON,D3299)</f>
        <v>62737</v>
      </c>
      <c r="F3299" s="193">
        <f>IFERROR(_xll.qlIndexFixing(IndexON,D3299,TRUE,_xll.ohTrigger(RecalcTrigger,TriggerON)),NA())</f>
        <v>9.5568352147168412E-3</v>
      </c>
      <c r="H3299" s="42">
        <f>_xll.qlCalendarAdvance(Calendar,$H3298,B3299,"f",FALSE)</f>
        <v>62737</v>
      </c>
      <c r="I3299" s="177">
        <f>_xll.qlInterestRateIndexValueDate(Index1M,$H3299)</f>
        <v>62739</v>
      </c>
      <c r="J3299" s="182">
        <f>IFERROR(_xll.qlIndexFixing(Index1M,$H3299,TRUE,_xll.ohTrigger(RecalcTrigger,Trigger1M)),NA())</f>
        <v>9.4760491473261377E-3</v>
      </c>
      <c r="K3299" s="44">
        <f>IFERROR(_xll.qlIndexFixing(Index3M,H3299,TRUE,_xll.ohTrigger(RecalcTrigger,Trigger3M)),NA())</f>
        <v>9.6519740979735778E-3</v>
      </c>
      <c r="L3299" s="44">
        <f>IFERROR(_xll.qlIndexFixing(Index6M,$H3299,TRUE,_xll.ohTrigger(RecalcTrigger,Trigger6M)),NA())</f>
        <v>9.6553032988315867E-3</v>
      </c>
      <c r="M3299" s="183">
        <f>IFERROR(_xll.qlIndexFixing(Index1Y,$H3299,TRUE,_xll.ohTrigger(RecalcTrigger,Trigger1Y)),NA())</f>
        <v>1.0085187484418634E-2</v>
      </c>
      <c r="N3299" s="182">
        <f>IFERROR(_xll.qlIndexFixing(ONIndex1M,I3299,TRUE,_xll.ohTrigger(RecalcTrigger,Trigger1M)),NA())</f>
        <v>9.4647730517039008E-3</v>
      </c>
      <c r="O3299" s="44">
        <f>IFERROR(_xll.qlIndexFixing(ONIndex3M,I3299,TRUE,_xll.ohTrigger(RecalcTrigger,Trigger3M)),NA())</f>
        <v>9.615424045543719E-3</v>
      </c>
      <c r="P3299" s="44">
        <f>IFERROR(_xll.qlIndexFixing(ONIndex6M,I3299,TRUE,_xll.ohTrigger(RecalcTrigger,Trigger6M)),NA())</f>
        <v>9.6607417005323271E-3</v>
      </c>
      <c r="Q3299" s="183">
        <f>IFERROR(_xll.qlIndexFixing(ONIndex1Y,I3299,TRUE,_xll.ohTrigger(RecalcTrigger,Trigger1Y)),NA())</f>
        <v>9.9350675083620388E-3</v>
      </c>
    </row>
    <row r="3300" spans="2:17" x14ac:dyDescent="0.2">
      <c r="B3300" s="39" t="s">
        <v>42</v>
      </c>
      <c r="D3300" s="42">
        <f>_xll.qlCalendarAdvance(Calendar,$D3299,B3300,"f",FALSE)</f>
        <v>62744</v>
      </c>
      <c r="E3300" s="177">
        <f>_xll.qlInterestRateIndexValueDate(IndexON,D3300)</f>
        <v>62744</v>
      </c>
      <c r="F3300" s="193">
        <f>IFERROR(_xll.qlIndexFixing(IndexON,D3300,TRUE,_xll.ohTrigger(RecalcTrigger,TriggerON)),NA())</f>
        <v>9.5614337670557603E-3</v>
      </c>
      <c r="H3300" s="42">
        <f>_xll.qlCalendarAdvance(Calendar,$H3299,B3300,"f",FALSE)</f>
        <v>62744</v>
      </c>
      <c r="I3300" s="177">
        <f>_xll.qlInterestRateIndexValueDate(Index1M,$H3300)</f>
        <v>62746</v>
      </c>
      <c r="J3300" s="182">
        <f>IFERROR(_xll.qlIndexFixing(Index1M,$H3300,TRUE,_xll.ohTrigger(RecalcTrigger,Trigger1M)),NA())</f>
        <v>9.4805516728035943E-3</v>
      </c>
      <c r="K3300" s="44">
        <f>IFERROR(_xll.qlIndexFixing(Index3M,H3300,TRUE,_xll.ohTrigger(RecalcTrigger,Trigger3M)),NA())</f>
        <v>9.6561299810208386E-3</v>
      </c>
      <c r="L3300" s="44">
        <f>IFERROR(_xll.qlIndexFixing(Index6M,$H3300,TRUE,_xll.ohTrigger(RecalcTrigger,Trigger6M)),NA())</f>
        <v>9.6531326148040515E-3</v>
      </c>
      <c r="M3300" s="183">
        <f>IFERROR(_xll.qlIndexFixing(Index1Y,$H3300,TRUE,_xll.ohTrigger(RecalcTrigger,Trigger1Y)),NA())</f>
        <v>1.008891777604401E-2</v>
      </c>
      <c r="N3300" s="182">
        <f>IFERROR(_xll.qlIndexFixing(ONIndex1M,I3300,TRUE,_xll.ohTrigger(RecalcTrigger,Trigger1M)),NA())</f>
        <v>9.4692984756594711E-3</v>
      </c>
      <c r="O3300" s="44">
        <f>IFERROR(_xll.qlIndexFixing(ONIndex3M,I3300,TRUE,_xll.ohTrigger(RecalcTrigger,Trigger3M)),NA())</f>
        <v>9.6196656095237643E-3</v>
      </c>
      <c r="P3300" s="44">
        <f>IFERROR(_xll.qlIndexFixing(ONIndex6M,I3300,TRUE,_xll.ohTrigger(RecalcTrigger,Trigger6M)),NA())</f>
        <v>9.6583896375879164E-3</v>
      </c>
      <c r="Q3300" s="183">
        <f>IFERROR(_xll.qlIndexFixing(ONIndex1Y,I3300,TRUE,_xll.ohTrigger(RecalcTrigger,Trigger1Y)),NA())</f>
        <v>9.9392001682563347E-3</v>
      </c>
    </row>
    <row r="3301" spans="2:17" x14ac:dyDescent="0.2">
      <c r="B3301" s="39" t="s">
        <v>42</v>
      </c>
      <c r="D3301" s="42">
        <f>_xll.qlCalendarAdvance(Calendar,$D3300,B3301,"f",FALSE)</f>
        <v>62751</v>
      </c>
      <c r="E3301" s="177">
        <f>_xll.qlInterestRateIndexValueDate(IndexON,D3301)</f>
        <v>62751</v>
      </c>
      <c r="F3301" s="193">
        <f>IFERROR(_xll.qlIndexFixing(IndexON,D3301,TRUE,_xll.ohTrigger(RecalcTrigger,TriggerON)),NA())</f>
        <v>9.5660161553645651E-3</v>
      </c>
      <c r="H3301" s="42">
        <f>_xll.qlCalendarAdvance(Calendar,$H3300,B3301,"f",FALSE)</f>
        <v>62751</v>
      </c>
      <c r="I3301" s="177">
        <f>_xll.qlInterestRateIndexValueDate(Index1M,$H3301)</f>
        <v>62753</v>
      </c>
      <c r="J3301" s="182">
        <f>IFERROR(_xll.qlIndexFixing(Index1M,$H3301,TRUE,_xll.ohTrigger(RecalcTrigger,Trigger1M)),NA())</f>
        <v>9.4850379901287307E-3</v>
      </c>
      <c r="K3301" s="44">
        <f>IFERROR(_xll.qlIndexFixing(Index3M,H3301,TRUE,_xll.ohTrigger(RecalcTrigger,Trigger3M)),NA())</f>
        <v>9.66026960405824E-3</v>
      </c>
      <c r="L3301" s="44">
        <f>IFERROR(_xll.qlIndexFixing(Index6M,$H3301,TRUE,_xll.ohTrigger(RecalcTrigger,Trigger6M)),NA())</f>
        <v>9.6508293373825851E-3</v>
      </c>
      <c r="M3301" s="183">
        <f>IFERROR(_xll.qlIndexFixing(Index1Y,$H3301,TRUE,_xll.ohTrigger(RecalcTrigger,Trigger1Y)),NA())</f>
        <v>1.0092630461138369E-2</v>
      </c>
      <c r="N3301" s="182">
        <f>IFERROR(_xll.qlIndexFixing(ONIndex1M,I3301,TRUE,_xll.ohTrigger(RecalcTrigger,Trigger1M)),NA())</f>
        <v>9.4738077514922026E-3</v>
      </c>
      <c r="O3301" s="44">
        <f>IFERROR(_xll.qlIndexFixing(ONIndex3M,I3301,TRUE,_xll.ohTrigger(RecalcTrigger,Trigger3M)),NA())</f>
        <v>9.623891122743089E-3</v>
      </c>
      <c r="P3301" s="44">
        <f>IFERROR(_xll.qlIndexFixing(ONIndex6M,I3301,TRUE,_xll.ohTrigger(RecalcTrigger,Trigger6M)),NA())</f>
        <v>9.6560419735247649E-3</v>
      </c>
      <c r="Q3301" s="183">
        <f>IFERROR(_xll.qlIndexFixing(ONIndex1Y,I3301,TRUE,_xll.ohTrigger(RecalcTrigger,Trigger1Y)),NA())</f>
        <v>9.9433161690765104E-3</v>
      </c>
    </row>
    <row r="3302" spans="2:17" x14ac:dyDescent="0.2">
      <c r="B3302" s="39" t="s">
        <v>42</v>
      </c>
      <c r="D3302" s="42">
        <f>_xll.qlCalendarAdvance(Calendar,$D3301,B3302,"f",FALSE)</f>
        <v>62758</v>
      </c>
      <c r="E3302" s="177">
        <f>_xll.qlInterestRateIndexValueDate(IndexON,D3302)</f>
        <v>62758</v>
      </c>
      <c r="F3302" s="193">
        <f>IFERROR(_xll.qlIndexFixing(IndexON,D3302,TRUE,_xll.ohTrigger(RecalcTrigger,TriggerON)),NA())</f>
        <v>9.570582350066914E-3</v>
      </c>
      <c r="H3302" s="42">
        <f>_xll.qlCalendarAdvance(Calendar,$H3301,B3302,"f",FALSE)</f>
        <v>62758</v>
      </c>
      <c r="I3302" s="177">
        <f>_xll.qlInterestRateIndexValueDate(Index1M,$H3302)</f>
        <v>62760</v>
      </c>
      <c r="J3302" s="182">
        <f>IFERROR(_xll.qlIndexFixing(Index1M,$H3302,TRUE,_xll.ohTrigger(RecalcTrigger,Trigger1M)),NA())</f>
        <v>9.4895080697127154E-3</v>
      </c>
      <c r="K3302" s="44">
        <f>IFERROR(_xll.qlIndexFixing(Index3M,H3302,TRUE,_xll.ohTrigger(RecalcTrigger,Trigger3M)),NA())</f>
        <v>9.6643929375850313E-3</v>
      </c>
      <c r="L3302" s="44">
        <f>IFERROR(_xll.qlIndexFixing(Index6M,$H3302,TRUE,_xll.ohTrigger(RecalcTrigger,Trigger6M)),NA())</f>
        <v>9.6485305914497457E-3</v>
      </c>
      <c r="M3302" s="183">
        <f>IFERROR(_xll.qlIndexFixing(Index1Y,$H3302,TRUE,_xll.ohTrigger(RecalcTrigger,Trigger1Y)),NA())</f>
        <v>1.0096325508704117E-2</v>
      </c>
      <c r="N3302" s="182">
        <f>IFERROR(_xll.qlIndexFixing(ONIndex1M,I3302,TRUE,_xll.ohTrigger(RecalcTrigger,Trigger1M)),NA())</f>
        <v>9.4783008496257537E-3</v>
      </c>
      <c r="O3302" s="44">
        <f>IFERROR(_xll.qlIndexFixing(ONIndex3M,I3302,TRUE,_xll.ohTrigger(RecalcTrigger,Trigger3M)),NA())</f>
        <v>9.6281005559450961E-3</v>
      </c>
      <c r="P3302" s="44">
        <f>IFERROR(_xll.qlIndexFixing(ONIndex6M,I3302,TRUE,_xll.ohTrigger(RecalcTrigger,Trigger6M)),NA())</f>
        <v>9.6536987162565424E-3</v>
      </c>
      <c r="Q3302" s="183">
        <f>IFERROR(_xll.qlIndexFixing(ONIndex1Y,I3302,TRUE,_xll.ohTrigger(RecalcTrigger,Trigger1Y)),NA())</f>
        <v>9.9474154798873116E-3</v>
      </c>
    </row>
    <row r="3303" spans="2:17" x14ac:dyDescent="0.2">
      <c r="B3303" s="39" t="s">
        <v>42</v>
      </c>
      <c r="D3303" s="42">
        <f>_xll.qlCalendarAdvance(Calendar,$D3302,B3303,"f",FALSE)</f>
        <v>62765</v>
      </c>
      <c r="E3303" s="177">
        <f>_xll.qlInterestRateIndexValueDate(IndexON,D3303)</f>
        <v>62765</v>
      </c>
      <c r="F3303" s="193">
        <f>IFERROR(_xll.qlIndexFixing(IndexON,D3303,TRUE,_xll.ohTrigger(RecalcTrigger,TriggerON)),NA())</f>
        <v>9.5751323213466577E-3</v>
      </c>
      <c r="H3303" s="42">
        <f>_xll.qlCalendarAdvance(Calendar,$H3302,B3303,"f",FALSE)</f>
        <v>62765</v>
      </c>
      <c r="I3303" s="177">
        <f>_xll.qlInterestRateIndexValueDate(Index1M,$H3303)</f>
        <v>62767</v>
      </c>
      <c r="J3303" s="182">
        <f>IFERROR(_xll.qlIndexFixing(Index1M,$H3303,TRUE,_xll.ohTrigger(RecalcTrigger,Trigger1M)),NA())</f>
        <v>9.4939618819592231E-3</v>
      </c>
      <c r="K3303" s="44">
        <f>IFERROR(_xll.qlIndexFixing(Index3M,H3303,TRUE,_xll.ohTrigger(RecalcTrigger,Trigger3M)),NA())</f>
        <v>9.6684999521108907E-3</v>
      </c>
      <c r="L3303" s="44">
        <f>IFERROR(_xll.qlIndexFixing(Index6M,$H3303,TRUE,_xll.ohTrigger(RecalcTrigger,Trigger6M)),NA())</f>
        <v>9.6462696673723439E-3</v>
      </c>
      <c r="M3303" s="183">
        <f>IFERROR(_xll.qlIndexFixing(Index1Y,$H3303,TRUE,_xll.ohTrigger(RecalcTrigger,Trigger1Y)),NA())</f>
        <v>1.0100002887743221E-2</v>
      </c>
      <c r="N3303" s="182">
        <f>IFERROR(_xll.qlIndexFixing(ONIndex1M,I3303,TRUE,_xll.ohTrigger(RecalcTrigger,Trigger1M)),NA())</f>
        <v>9.4827777408035274E-3</v>
      </c>
      <c r="O3303" s="44">
        <f>IFERROR(_xll.qlIndexFixing(ONIndex3M,I3303,TRUE,_xll.ohTrigger(RecalcTrigger,Trigger3M)),NA())</f>
        <v>9.6322938797932522E-3</v>
      </c>
      <c r="P3303" s="44">
        <f>IFERROR(_xll.qlIndexFixing(ONIndex6M,I3303,TRUE,_xll.ohTrigger(RecalcTrigger,Trigger6M)),NA())</f>
        <v>9.6513598736969186E-3</v>
      </c>
      <c r="Q3303" s="183">
        <f>IFERROR(_xll.qlIndexFixing(ONIndex1Y,I3303,TRUE,_xll.ohTrigger(RecalcTrigger,Trigger1Y)),NA())</f>
        <v>9.9514980703929723E-3</v>
      </c>
    </row>
    <row r="3304" spans="2:17" x14ac:dyDescent="0.2">
      <c r="B3304" s="39" t="s">
        <v>42</v>
      </c>
      <c r="D3304" s="42">
        <f>_xll.qlCalendarAdvance(Calendar,$D3303,B3304,"f",FALSE)</f>
        <v>62772</v>
      </c>
      <c r="E3304" s="177">
        <f>_xll.qlInterestRateIndexValueDate(IndexON,D3304)</f>
        <v>62772</v>
      </c>
      <c r="F3304" s="193">
        <f>IFERROR(_xll.qlIndexFixing(IndexON,D3304,TRUE,_xll.ohTrigger(RecalcTrigger,TriggerON)),NA())</f>
        <v>9.5796660398672628E-3</v>
      </c>
      <c r="H3304" s="42">
        <f>_xll.qlCalendarAdvance(Calendar,$H3303,B3304,"f",FALSE)</f>
        <v>62772</v>
      </c>
      <c r="I3304" s="177">
        <f>_xll.qlInterestRateIndexValueDate(Index1M,$H3304)</f>
        <v>62774</v>
      </c>
      <c r="J3304" s="182">
        <f>IFERROR(_xll.qlIndexFixing(Index1M,$H3304,TRUE,_xll.ohTrigger(RecalcTrigger,Trigger1M)),NA())</f>
        <v>9.4983993972769243E-3</v>
      </c>
      <c r="K3304" s="44">
        <f>IFERROR(_xll.qlIndexFixing(Index3M,H3304,TRUE,_xll.ohTrigger(RecalcTrigger,Trigger3M)),NA())</f>
        <v>9.6725906181402786E-3</v>
      </c>
      <c r="L3304" s="44">
        <f>IFERROR(_xll.qlIndexFixing(Index6M,$H3304,TRUE,_xll.ohTrigger(RecalcTrigger,Trigger6M)),NA())</f>
        <v>9.6439797422349215E-3</v>
      </c>
      <c r="M3304" s="183">
        <f>IFERROR(_xll.qlIndexFixing(Index1Y,$H3304,TRUE,_xll.ohTrigger(RecalcTrigger,Trigger1Y)),NA())</f>
        <v>1.010366256725896E-2</v>
      </c>
      <c r="N3304" s="182">
        <f>IFERROR(_xll.qlIndexFixing(ONIndex1M,I3304,TRUE,_xll.ohTrigger(RecalcTrigger,Trigger1M)),NA())</f>
        <v>9.4872383948896299E-3</v>
      </c>
      <c r="O3304" s="44">
        <f>IFERROR(_xll.qlIndexFixing(ONIndex3M,I3304,TRUE,_xll.ohTrigger(RecalcTrigger,Trigger3M)),NA())</f>
        <v>9.6364710648710883E-3</v>
      </c>
      <c r="P3304" s="44">
        <f>IFERROR(_xll.qlIndexFixing(ONIndex6M,I3304,TRUE,_xll.ohTrigger(RecalcTrigger,Trigger6M)),NA())</f>
        <v>9.6490254541592435E-3</v>
      </c>
      <c r="Q3304" s="183">
        <f>IFERROR(_xll.qlIndexFixing(ONIndex1Y,I3304,TRUE,_xll.ohTrigger(RecalcTrigger,Trigger1Y)),NA())</f>
        <v>9.9555639099779825E-3</v>
      </c>
    </row>
    <row r="3305" spans="2:17" x14ac:dyDescent="0.2">
      <c r="B3305" s="39" t="s">
        <v>42</v>
      </c>
      <c r="D3305" s="42">
        <f>_xll.qlCalendarAdvance(Calendar,$D3304,B3305,"f",FALSE)</f>
        <v>62779</v>
      </c>
      <c r="E3305" s="177">
        <f>_xll.qlInterestRateIndexValueDate(IndexON,D3305)</f>
        <v>62779</v>
      </c>
      <c r="F3305" s="193">
        <f>IFERROR(_xll.qlIndexFixing(IndexON,D3305,TRUE,_xll.ohTrigger(RecalcTrigger,TriggerON)),NA())</f>
        <v>9.5841834754928357E-3</v>
      </c>
      <c r="H3305" s="42">
        <f>_xll.qlCalendarAdvance(Calendar,$H3304,B3305,"f",FALSE)</f>
        <v>62779</v>
      </c>
      <c r="I3305" s="177">
        <f>_xll.qlInterestRateIndexValueDate(Index1M,$H3305)</f>
        <v>62781</v>
      </c>
      <c r="J3305" s="182">
        <f>IFERROR(_xll.qlIndexFixing(Index1M,$H3305,TRUE,_xll.ohTrigger(RecalcTrigger,Trigger1M)),NA())</f>
        <v>9.5028205860744897E-3</v>
      </c>
      <c r="K3305" s="44">
        <f>IFERROR(_xll.qlIndexFixing(Index3M,H3305,TRUE,_xll.ohTrigger(RecalcTrigger,Trigger3M)),NA())</f>
        <v>9.6766649061767931E-3</v>
      </c>
      <c r="L3305" s="44">
        <f>IFERROR(_xll.qlIndexFixing(Index6M,$H3305,TRUE,_xll.ohTrigger(RecalcTrigger,Trigger6M)),NA())</f>
        <v>9.6416943720925609E-3</v>
      </c>
      <c r="M3305" s="183">
        <f>IFERROR(_xll.qlIndexFixing(Index1Y,$H3305,TRUE,_xll.ohTrigger(RecalcTrigger,Trigger1Y)),NA())</f>
        <v>1.0107304516254601E-2</v>
      </c>
      <c r="N3305" s="182">
        <f>IFERROR(_xll.qlIndexFixing(ONIndex1M,I3305,TRUE,_xll.ohTrigger(RecalcTrigger,Trigger1M)),NA())</f>
        <v>9.4916827827873362E-3</v>
      </c>
      <c r="O3305" s="44">
        <f>IFERROR(_xll.qlIndexFixing(ONIndex3M,I3305,TRUE,_xll.ohTrigger(RecalcTrigger,Trigger3M)),NA())</f>
        <v>9.6406320820818792E-3</v>
      </c>
      <c r="P3305" s="44">
        <f>IFERROR(_xll.qlIndexFixing(ONIndex6M,I3305,TRUE,_xll.ohTrigger(RecalcTrigger,Trigger6M)),NA())</f>
        <v>9.6466954655571868E-3</v>
      </c>
      <c r="Q3305" s="183">
        <f>IFERROR(_xll.qlIndexFixing(ONIndex1Y,I3305,TRUE,_xll.ohTrigger(RecalcTrigger,Trigger1Y)),NA())</f>
        <v>9.9596129683465762E-3</v>
      </c>
    </row>
    <row r="3306" spans="2:17" x14ac:dyDescent="0.2">
      <c r="B3306" s="39" t="s">
        <v>42</v>
      </c>
      <c r="D3306" s="42">
        <f>_xll.qlCalendarAdvance(Calendar,$D3305,B3306,"f",FALSE)</f>
        <v>62786</v>
      </c>
      <c r="E3306" s="177">
        <f>_xll.qlInterestRateIndexValueDate(IndexON,D3306)</f>
        <v>62786</v>
      </c>
      <c r="F3306" s="193">
        <f>IFERROR(_xll.qlIndexFixing(IndexON,D3306,TRUE,_xll.ohTrigger(RecalcTrigger,TriggerON)),NA())</f>
        <v>9.5886845992065872E-3</v>
      </c>
      <c r="H3306" s="42">
        <f>_xll.qlCalendarAdvance(Calendar,$H3305,B3306,"f",FALSE)</f>
        <v>62786</v>
      </c>
      <c r="I3306" s="177">
        <f>_xll.qlInterestRateIndexValueDate(Index1M,$H3306)</f>
        <v>62788</v>
      </c>
      <c r="J3306" s="182">
        <f>IFERROR(_xll.qlIndexFixing(Index1M,$H3306,TRUE,_xll.ohTrigger(RecalcTrigger,Trigger1M)),NA())</f>
        <v>9.5072254187480998E-3</v>
      </c>
      <c r="K3306" s="44">
        <f>IFERROR(_xll.qlIndexFixing(Index3M,H3306,TRUE,_xll.ohTrigger(RecalcTrigger,Trigger3M)),NA())</f>
        <v>9.6807227867266327E-3</v>
      </c>
      <c r="L3306" s="44">
        <f>IFERROR(_xll.qlIndexFixing(Index6M,$H3306,TRUE,_xll.ohTrigger(RecalcTrigger,Trigger6M)),NA())</f>
        <v>9.6394135650196833E-3</v>
      </c>
      <c r="M3306" s="183">
        <f>IFERROR(_xll.qlIndexFixing(Index1Y,$H3306,TRUE,_xll.ohTrigger(RecalcTrigger,Trigger1Y)),NA())</f>
        <v>1.011092870373342E-2</v>
      </c>
      <c r="N3306" s="182">
        <f>IFERROR(_xll.qlIndexFixing(ONIndex1M,I3306,TRUE,_xll.ohTrigger(RecalcTrigger,Trigger1M)),NA())</f>
        <v>9.4961108747604328E-3</v>
      </c>
      <c r="O3306" s="44">
        <f>IFERROR(_xll.qlIndexFixing(ONIndex3M,I3306,TRUE,_xll.ohTrigger(RecalcTrigger,Trigger3M)),NA())</f>
        <v>9.6447769016094753E-3</v>
      </c>
      <c r="P3306" s="44">
        <f>IFERROR(_xll.qlIndexFixing(ONIndex6M,I3306,TRUE,_xll.ohTrigger(RecalcTrigger,Trigger6M)),NA())</f>
        <v>9.6443699160442264E-3</v>
      </c>
      <c r="Q3306" s="183">
        <f>IFERROR(_xll.qlIndexFixing(ONIndex1Y,I3306,TRUE,_xll.ohTrigger(RecalcTrigger,Trigger1Y)),NA())</f>
        <v>9.9636452149631793E-3</v>
      </c>
    </row>
    <row r="3307" spans="2:17" x14ac:dyDescent="0.2">
      <c r="B3307" s="39" t="s">
        <v>42</v>
      </c>
      <c r="D3307" s="42">
        <f>_xll.qlCalendarAdvance(Calendar,$D3306,B3307,"f",FALSE)</f>
        <v>62793</v>
      </c>
      <c r="E3307" s="177">
        <f>_xll.qlInterestRateIndexValueDate(IndexON,D3307)</f>
        <v>62793</v>
      </c>
      <c r="F3307" s="193">
        <f>IFERROR(_xll.qlIndexFixing(IndexON,D3307,TRUE,_xll.ohTrigger(RecalcTrigger,TriggerON)),NA())</f>
        <v>9.5931693808726237E-3</v>
      </c>
      <c r="H3307" s="42">
        <f>_xll.qlCalendarAdvance(Calendar,$H3306,B3307,"f",FALSE)</f>
        <v>62793</v>
      </c>
      <c r="I3307" s="177">
        <f>_xll.qlInterestRateIndexValueDate(Index1M,$H3307)</f>
        <v>62795</v>
      </c>
      <c r="J3307" s="182">
        <f>IFERROR(_xll.qlIndexFixing(Index1M,$H3307,TRUE,_xll.ohTrigger(RecalcTrigger,Trigger1M)),NA())</f>
        <v>9.5116138657114213E-3</v>
      </c>
      <c r="K3307" s="44">
        <f>IFERROR(_xll.qlIndexFixing(Index3M,H3307,TRUE,_xll.ohTrigger(RecalcTrigger,Trigger3M)),NA())</f>
        <v>9.6843485100109716E-3</v>
      </c>
      <c r="L3307" s="44">
        <f>IFERROR(_xll.qlIndexFixing(Index6M,$H3307,TRUE,_xll.ohTrigger(RecalcTrigger,Trigger6M)),NA())</f>
        <v>9.6371051166910977E-3</v>
      </c>
      <c r="M3307" s="183">
        <f>IFERROR(_xll.qlIndexFixing(Index1Y,$H3307,TRUE,_xll.ohTrigger(RecalcTrigger,Trigger1Y)),NA())</f>
        <v>1.011453509870021E-2</v>
      </c>
      <c r="N3307" s="182">
        <f>IFERROR(_xll.qlIndexFixing(ONIndex1M,I3307,TRUE,_xll.ohTrigger(RecalcTrigger,Trigger1M)),NA())</f>
        <v>9.5005226413924504E-3</v>
      </c>
      <c r="O3307" s="44">
        <f>IFERROR(_xll.qlIndexFixing(ONIndex3M,I3307,TRUE,_xll.ohTrigger(RecalcTrigger,Trigger3M)),NA())</f>
        <v>9.6489054943571517E-3</v>
      </c>
      <c r="P3307" s="44">
        <f>IFERROR(_xll.qlIndexFixing(ONIndex6M,I3307,TRUE,_xll.ohTrigger(RecalcTrigger,Trigger6M)),NA())</f>
        <v>9.6420488132942239E-3</v>
      </c>
      <c r="Q3307" s="183">
        <f>IFERROR(_xll.qlIndexFixing(ONIndex1Y,I3307,TRUE,_xll.ohTrigger(RecalcTrigger,Trigger1Y)),NA())</f>
        <v>9.9676606192122819E-3</v>
      </c>
    </row>
    <row r="3308" spans="2:17" x14ac:dyDescent="0.2">
      <c r="B3308" s="39" t="s">
        <v>42</v>
      </c>
      <c r="D3308" s="42">
        <f>_xll.qlCalendarAdvance(Calendar,$D3307,B3308,"f",FALSE)</f>
        <v>62800</v>
      </c>
      <c r="E3308" s="177">
        <f>_xll.qlInterestRateIndexValueDate(IndexON,D3308)</f>
        <v>62800</v>
      </c>
      <c r="F3308" s="193">
        <f>IFERROR(_xll.qlIndexFixing(IndexON,D3308,TRUE,_xll.ohTrigger(RecalcTrigger,TriggerON)),NA())</f>
        <v>9.597637791234348E-3</v>
      </c>
      <c r="H3308" s="42">
        <f>_xll.qlCalendarAdvance(Calendar,$H3307,B3308,"f",FALSE)</f>
        <v>62800</v>
      </c>
      <c r="I3308" s="177">
        <f>_xll.qlInterestRateIndexValueDate(Index1M,$H3308)</f>
        <v>62802</v>
      </c>
      <c r="J3308" s="182">
        <f>IFERROR(_xll.qlIndexFixing(Index1M,$H3308,TRUE,_xll.ohTrigger(RecalcTrigger,Trigger1M)),NA())</f>
        <v>9.5159858973706268E-3</v>
      </c>
      <c r="K3308" s="44">
        <f>IFERROR(_xll.qlIndexFixing(Index3M,H3308,TRUE,_xll.ohTrigger(RecalcTrigger,Trigger3M)),NA())</f>
        <v>9.6883745606475818E-3</v>
      </c>
      <c r="L3308" s="44">
        <f>IFERROR(_xll.qlIndexFixing(Index6M,$H3308,TRUE,_xll.ohTrigger(RecalcTrigger,Trigger6M)),NA())</f>
        <v>9.634833729229594E-3</v>
      </c>
      <c r="M3308" s="183">
        <f>IFERROR(_xll.qlIndexFixing(Index1Y,$H3308,TRUE,_xll.ohTrigger(RecalcTrigger,Trigger1Y)),NA())</f>
        <v>1.01181236701602E-2</v>
      </c>
      <c r="N3308" s="182">
        <f>IFERROR(_xll.qlIndexFixing(ONIndex1M,I3308,TRUE,_xll.ohTrigger(RecalcTrigger,Trigger1M)),NA())</f>
        <v>9.5049180530271116E-3</v>
      </c>
      <c r="O3308" s="44">
        <f>IFERROR(_xll.qlIndexFixing(ONIndex3M,I3308,TRUE,_xll.ohTrigger(RecalcTrigger,Trigger3M)),NA())</f>
        <v>9.6530178308285031E-3</v>
      </c>
      <c r="P3308" s="44">
        <f>IFERROR(_xll.qlIndexFixing(ONIndex6M,I3308,TRUE,_xll.ohTrigger(RecalcTrigger,Trigger6M)),NA())</f>
        <v>9.6397321657804014E-3</v>
      </c>
      <c r="Q3308" s="183">
        <f>IFERROR(_xll.qlIndexFixing(ONIndex1Y,I3308,TRUE,_xll.ohTrigger(RecalcTrigger,Trigger1Y)),NA())</f>
        <v>9.9716591507181818E-3</v>
      </c>
    </row>
    <row r="3309" spans="2:17" x14ac:dyDescent="0.2">
      <c r="B3309" s="39" t="s">
        <v>42</v>
      </c>
      <c r="D3309" s="42">
        <f>_xll.qlCalendarAdvance(Calendar,$D3308,B3309,"f",FALSE)</f>
        <v>62807</v>
      </c>
      <c r="E3309" s="177">
        <f>_xll.qlInterestRateIndexValueDate(IndexON,D3309)</f>
        <v>62807</v>
      </c>
      <c r="F3309" s="193">
        <f>IFERROR(_xll.qlIndexFixing(IndexON,D3309,TRUE,_xll.ohTrigger(RecalcTrigger,TriggerON)),NA())</f>
        <v>9.6020898004756106E-3</v>
      </c>
      <c r="H3309" s="42">
        <f>_xll.qlCalendarAdvance(Calendar,$H3308,B3309,"f",FALSE)</f>
        <v>62807</v>
      </c>
      <c r="I3309" s="177">
        <f>_xll.qlInterestRateIndexValueDate(Index1M,$H3309)</f>
        <v>62809</v>
      </c>
      <c r="J3309" s="182">
        <f>IFERROR(_xll.qlIndexFixing(Index1M,$H3309,TRUE,_xll.ohTrigger(RecalcTrigger,Trigger1M)),NA())</f>
        <v>9.520341484131889E-3</v>
      </c>
      <c r="K3309" s="44">
        <f>IFERROR(_xll.qlIndexFixing(Index3M,H3309,TRUE,_xll.ohTrigger(RecalcTrigger,Trigger3M)),NA())</f>
        <v>9.6923841178165014E-3</v>
      </c>
      <c r="L3309" s="44">
        <f>IFERROR(_xll.qlIndexFixing(Index6M,$H3309,TRUE,_xll.ohTrigger(RecalcTrigger,Trigger6M)),NA())</f>
        <v>9.6325669297688873E-3</v>
      </c>
      <c r="M3309" s="183">
        <f>IFERROR(_xll.qlIndexFixing(Index1Y,$H3309,TRUE,_xll.ohTrigger(RecalcTrigger,Trigger1Y)),NA())</f>
        <v>1.0121694387117963E-2</v>
      </c>
      <c r="N3309" s="182">
        <f>IFERROR(_xll.qlIndexFixing(ONIndex1M,I3309,TRUE,_xll.ohTrigger(RecalcTrigger,Trigger1M)),NA())</f>
        <v>9.5092970800081389E-3</v>
      </c>
      <c r="O3309" s="44">
        <f>IFERROR(_xll.qlIndexFixing(ONIndex3M,I3309,TRUE,_xll.ohTrigger(RecalcTrigger,Trigger3M)),NA())</f>
        <v>9.6571138817669322E-3</v>
      </c>
      <c r="P3309" s="44">
        <f>IFERROR(_xll.qlIndexFixing(ONIndex6M,I3309,TRUE,_xll.ohTrigger(RecalcTrigger,Trigger6M)),NA())</f>
        <v>9.6374199814164285E-3</v>
      </c>
      <c r="Q3309" s="183">
        <f>IFERROR(_xll.qlIndexFixing(ONIndex1Y,I3309,TRUE,_xll.ohTrigger(RecalcTrigger,Trigger1Y)),NA())</f>
        <v>9.975640779025241E-3</v>
      </c>
    </row>
    <row r="3310" spans="2:17" x14ac:dyDescent="0.2">
      <c r="B3310" s="39" t="s">
        <v>42</v>
      </c>
      <c r="D3310" s="42">
        <f>_xll.qlCalendarAdvance(Calendar,$D3309,B3310,"f",FALSE)</f>
        <v>62814</v>
      </c>
      <c r="E3310" s="177">
        <f>_xll.qlInterestRateIndexValueDate(IndexON,D3310)</f>
        <v>62814</v>
      </c>
      <c r="F3310" s="193">
        <f>IFERROR(_xll.qlIndexFixing(IndexON,D3310,TRUE,_xll.ohTrigger(RecalcTrigger,TriggerON)),NA())</f>
        <v>9.60652537902007E-3</v>
      </c>
      <c r="H3310" s="42">
        <f>_xll.qlCalendarAdvance(Calendar,$H3309,B3310,"f",FALSE)</f>
        <v>62814</v>
      </c>
      <c r="I3310" s="177">
        <f>_xll.qlInterestRateIndexValueDate(Index1M,$H3310)</f>
        <v>62816</v>
      </c>
      <c r="J3310" s="182">
        <f>IFERROR(_xll.qlIndexFixing(Index1M,$H3310,TRUE,_xll.ohTrigger(RecalcTrigger,Trigger1M)),NA())</f>
        <v>9.5246805964013803E-3</v>
      </c>
      <c r="K3310" s="44">
        <f>IFERROR(_xll.qlIndexFixing(Index3M,H3310,TRUE,_xll.ohTrigger(RecalcTrigger,Trigger3M)),NA())</f>
        <v>9.696377152029232E-3</v>
      </c>
      <c r="L3310" s="44">
        <f>IFERROR(_xll.qlIndexFixing(Index6M,$H3310,TRUE,_xll.ohTrigger(RecalcTrigger,Trigger6M)),NA())</f>
        <v>9.6303047263816503E-3</v>
      </c>
      <c r="M3310" s="183">
        <f>IFERROR(_xll.qlIndexFixing(Index1Y,$H3310,TRUE,_xll.ohTrigger(RecalcTrigger,Trigger1Y)),NA())</f>
        <v>1.0125630978549318E-2</v>
      </c>
      <c r="N3310" s="182">
        <f>IFERROR(_xll.qlIndexFixing(ONIndex1M,I3310,TRUE,_xll.ohTrigger(RecalcTrigger,Trigger1M)),NA())</f>
        <v>9.5142815818594073E-3</v>
      </c>
      <c r="O3310" s="44">
        <f>IFERROR(_xll.qlIndexFixing(ONIndex3M,I3310,TRUE,_xll.ohTrigger(RecalcTrigger,Trigger3M)),NA())</f>
        <v>9.6617751036554012E-3</v>
      </c>
      <c r="P3310" s="44">
        <f>IFERROR(_xll.qlIndexFixing(ONIndex6M,I3310,TRUE,_xll.ohTrigger(RecalcTrigger,Trigger6M)),NA())</f>
        <v>9.6347829604148671E-3</v>
      </c>
      <c r="Q3310" s="183">
        <f>IFERROR(_xll.qlIndexFixing(ONIndex1Y,I3310,TRUE,_xll.ohTrigger(RecalcTrigger,Trigger1Y)),NA())</f>
        <v>9.9801704743640585E-3</v>
      </c>
    </row>
    <row r="3311" spans="2:17" x14ac:dyDescent="0.2">
      <c r="B3311" s="39" t="s">
        <v>42</v>
      </c>
      <c r="D3311" s="42">
        <f>_xll.qlCalendarAdvance(Calendar,$D3310,B3311,"f",FALSE)</f>
        <v>62821</v>
      </c>
      <c r="E3311" s="177">
        <f>_xll.qlInterestRateIndexValueDate(IndexON,D3311)</f>
        <v>62821</v>
      </c>
      <c r="F3311" s="193">
        <f>IFERROR(_xll.qlIndexFixing(IndexON,D3311,TRUE,_xll.ohTrigger(RecalcTrigger,TriggerON)),NA())</f>
        <v>9.6109444972913849E-3</v>
      </c>
      <c r="H3311" s="42">
        <f>_xll.qlCalendarAdvance(Calendar,$H3310,B3311,"f",FALSE)</f>
        <v>62821</v>
      </c>
      <c r="I3311" s="177">
        <f>_xll.qlInterestRateIndexValueDate(Index1M,$H3311)</f>
        <v>62823</v>
      </c>
      <c r="J3311" s="182">
        <f>IFERROR(_xll.qlIndexFixing(Index1M,$H3311,TRUE,_xll.ohTrigger(RecalcTrigger,Trigger1M)),NA())</f>
        <v>9.5277027431010831E-3</v>
      </c>
      <c r="K3311" s="44">
        <f>IFERROR(_xll.qlIndexFixing(Index3M,H3311,TRUE,_xll.ohTrigger(RecalcTrigger,Trigger3M)),NA())</f>
        <v>9.7003536337884871E-3</v>
      </c>
      <c r="L3311" s="44">
        <f>IFERROR(_xll.qlIndexFixing(Index6M,$H3311,TRUE,_xll.ohTrigger(RecalcTrigger,Trigger6M)),NA())</f>
        <v>9.6280782582302132E-3</v>
      </c>
      <c r="M3311" s="183">
        <f>IFERROR(_xll.qlIndexFixing(Index1Y,$H3311,TRUE,_xll.ohTrigger(RecalcTrigger,Trigger1Y)),NA())</f>
        <v>1.0127633805416121E-2</v>
      </c>
      <c r="N3311" s="182">
        <f>IFERROR(_xll.qlIndexFixing(ONIndex1M,I3311,TRUE,_xll.ohTrigger(RecalcTrigger,Trigger1M)),NA())</f>
        <v>9.5186253998846837E-3</v>
      </c>
      <c r="O3311" s="44">
        <f>IFERROR(_xll.qlIndexFixing(ONIndex3M,I3311,TRUE,_xll.ohTrigger(RecalcTrigger,Trigger3M)),NA())</f>
        <v>9.6658361580281849E-3</v>
      </c>
      <c r="P3311" s="44">
        <f>IFERROR(_xll.qlIndexFixing(ONIndex6M,I3311,TRUE,_xll.ohTrigger(RecalcTrigger,Trigger6M)),NA())</f>
        <v>9.6324803670988501E-3</v>
      </c>
      <c r="Q3311" s="183">
        <f>IFERROR(_xll.qlIndexFixing(ONIndex1Y,I3311,TRUE,_xll.ohTrigger(RecalcTrigger,Trigger1Y)),NA())</f>
        <v>9.9841157786073609E-3</v>
      </c>
    </row>
    <row r="3312" spans="2:17" x14ac:dyDescent="0.2">
      <c r="B3312" s="39" t="s">
        <v>42</v>
      </c>
      <c r="D3312" s="42">
        <f>_xll.qlCalendarAdvance(Calendar,$D3311,B3312,"f",FALSE)</f>
        <v>62828</v>
      </c>
      <c r="E3312" s="177">
        <f>_xll.qlInterestRateIndexValueDate(IndexON,D3312)</f>
        <v>62828</v>
      </c>
      <c r="F3312" s="193">
        <f>IFERROR(_xll.qlIndexFixing(IndexON,D3312,TRUE,_xll.ohTrigger(RecalcTrigger,TriggerON)),NA())</f>
        <v>9.6153471255533418E-3</v>
      </c>
      <c r="H3312" s="42">
        <f>_xll.qlCalendarAdvance(Calendar,$H3311,B3312,"f",FALSE)</f>
        <v>62828</v>
      </c>
      <c r="I3312" s="177">
        <f>_xll.qlInterestRateIndexValueDate(Index1M,$H3312)</f>
        <v>62830</v>
      </c>
      <c r="J3312" s="182">
        <f>IFERROR(_xll.qlIndexFixing(Index1M,$H3312,TRUE,_xll.ohTrigger(RecalcTrigger,Trigger1M)),NA())</f>
        <v>9.5333092790897411E-3</v>
      </c>
      <c r="K3312" s="44">
        <f>IFERROR(_xll.qlIndexFixing(Index3M,H3312,TRUE,_xll.ohTrigger(RecalcTrigger,Trigger3M)),NA())</f>
        <v>9.7043135336057698E-3</v>
      </c>
      <c r="L3312" s="44">
        <f>IFERROR(_xll.qlIndexFixing(Index6M,$H3312,TRUE,_xll.ohTrigger(RecalcTrigger,Trigger6M)),NA())</f>
        <v>9.625824999096649E-3</v>
      </c>
      <c r="M3312" s="183">
        <f>IFERROR(_xll.qlIndexFixing(Index1Y,$H3312,TRUE,_xll.ohTrigger(RecalcTrigger,Trigger1Y)),NA())</f>
        <v>1.0132299101042139E-2</v>
      </c>
      <c r="N3312" s="182">
        <f>IFERROR(_xll.qlIndexFixing(ONIndex1M,I3312,TRUE,_xll.ohTrigger(RecalcTrigger,Trigger1M)),NA())</f>
        <v>9.5223355587847891E-3</v>
      </c>
      <c r="O3312" s="44">
        <f>IFERROR(_xll.qlIndexFixing(ONIndex3M,I3312,TRUE,_xll.ohTrigger(RecalcTrigger,Trigger3M)),NA())</f>
        <v>9.6693040272999298E-3</v>
      </c>
      <c r="P3312" s="44">
        <f>IFERROR(_xll.qlIndexFixing(ONIndex6M,I3312,TRUE,_xll.ohTrigger(RecalcTrigger,Trigger6M)),NA())</f>
        <v>9.6305102877192184E-3</v>
      </c>
      <c r="Q3312" s="183">
        <f>IFERROR(_xll.qlIndexFixing(ONIndex1Y,I3312,TRUE,_xll.ohTrigger(RecalcTrigger,Trigger1Y)),NA())</f>
        <v>9.9874839393176984E-3</v>
      </c>
    </row>
    <row r="3313" spans="2:17" x14ac:dyDescent="0.2">
      <c r="B3313" s="39" t="s">
        <v>42</v>
      </c>
      <c r="D3313" s="42">
        <f>_xll.qlCalendarAdvance(Calendar,$D3312,B3313,"f",FALSE)</f>
        <v>62835</v>
      </c>
      <c r="E3313" s="177">
        <f>_xll.qlInterestRateIndexValueDate(IndexON,D3313)</f>
        <v>62835</v>
      </c>
      <c r="F3313" s="193">
        <f>IFERROR(_xll.qlIndexFixing(IndexON,D3313,TRUE,_xll.ohTrigger(RecalcTrigger,TriggerON)),NA())</f>
        <v>9.6197332340697272E-3</v>
      </c>
      <c r="H3313" s="42">
        <f>_xll.qlCalendarAdvance(Calendar,$H3312,B3313,"f",FALSE)</f>
        <v>62835</v>
      </c>
      <c r="I3313" s="177">
        <f>_xll.qlInterestRateIndexValueDate(Index1M,$H3313)</f>
        <v>62837</v>
      </c>
      <c r="J3313" s="182">
        <f>IFERROR(_xll.qlIndexFixing(Index1M,$H3313,TRUE,_xll.ohTrigger(RecalcTrigger,Trigger1M)),NA())</f>
        <v>9.5375987903184578E-3</v>
      </c>
      <c r="K3313" s="44">
        <f>IFERROR(_xll.qlIndexFixing(Index3M,H3313,TRUE,_xll.ohTrigger(RecalcTrigger,Trigger3M)),NA())</f>
        <v>9.7082568219855527E-3</v>
      </c>
      <c r="L3313" s="44">
        <f>IFERROR(_xll.qlIndexFixing(Index6M,$H3313,TRUE,_xll.ohTrigger(RecalcTrigger,Trigger6M)),NA())</f>
        <v>9.6235763595412128E-3</v>
      </c>
      <c r="M3313" s="183">
        <f>IFERROR(_xll.qlIndexFixing(Index1Y,$H3313,TRUE,_xll.ohTrigger(RecalcTrigger,Trigger1Y)),NA())</f>
        <v>1.0135798090056535E-2</v>
      </c>
      <c r="N3313" s="182">
        <f>IFERROR(_xll.qlIndexFixing(ONIndex1M,I3313,TRUE,_xll.ohTrigger(RecalcTrigger,Trigger1M)),NA())</f>
        <v>9.5266487522671639E-3</v>
      </c>
      <c r="O3313" s="44">
        <f>IFERROR(_xll.qlIndexFixing(ONIndex3M,I3313,TRUE,_xll.ohTrigger(RecalcTrigger,Trigger3M)),NA())</f>
        <v>9.6733346421817856E-3</v>
      </c>
      <c r="P3313" s="44">
        <f>IFERROR(_xll.qlIndexFixing(ONIndex6M,I3313,TRUE,_xll.ohTrigger(RecalcTrigger,Trigger6M)),NA())</f>
        <v>9.6282160364502545E-3</v>
      </c>
      <c r="Q3313" s="183">
        <f>IFERROR(_xll.qlIndexFixing(ONIndex1Y,I3313,TRUE,_xll.ohTrigger(RecalcTrigger,Trigger1Y)),NA())</f>
        <v>9.9913976497134627E-3</v>
      </c>
    </row>
    <row r="3314" spans="2:17" x14ac:dyDescent="0.2">
      <c r="B3314" s="39" t="s">
        <v>42</v>
      </c>
      <c r="D3314" s="42">
        <f>_xll.qlCalendarAdvance(Calendar,$D3313,B3314,"f",FALSE)</f>
        <v>62842</v>
      </c>
      <c r="E3314" s="177">
        <f>_xll.qlInterestRateIndexValueDate(IndexON,D3314)</f>
        <v>62842</v>
      </c>
      <c r="F3314" s="193">
        <f>IFERROR(_xll.qlIndexFixing(IndexON,D3314,TRUE,_xll.ohTrigger(RecalcTrigger,TriggerON)),NA())</f>
        <v>9.624102793583944E-3</v>
      </c>
      <c r="H3314" s="42">
        <f>_xll.qlCalendarAdvance(Calendar,$H3313,B3314,"f",FALSE)</f>
        <v>62842</v>
      </c>
      <c r="I3314" s="177">
        <f>_xll.qlInterestRateIndexValueDate(Index1M,$H3314)</f>
        <v>62844</v>
      </c>
      <c r="J3314" s="182">
        <f>IFERROR(_xll.qlIndexFixing(Index1M,$H3314,TRUE,_xll.ohTrigger(RecalcTrigger,Trigger1M)),NA())</f>
        <v>9.5418717086825922E-3</v>
      </c>
      <c r="K3314" s="44">
        <f>IFERROR(_xll.qlIndexFixing(Index3M,H3314,TRUE,_xll.ohTrigger(RecalcTrigger,Trigger3M)),NA())</f>
        <v>9.712183469435821E-3</v>
      </c>
      <c r="L3314" s="44">
        <f>IFERROR(_xll.qlIndexFixing(Index6M,$H3314,TRUE,_xll.ohTrigger(RecalcTrigger,Trigger6M)),NA())</f>
        <v>9.6213323476356874E-3</v>
      </c>
      <c r="M3314" s="183">
        <f>IFERROR(_xll.qlIndexFixing(Index1Y,$H3314,TRUE,_xll.ohTrigger(RecalcTrigger,Trigger1Y)),NA())</f>
        <v>1.0139279069603971E-2</v>
      </c>
      <c r="N3314" s="182">
        <f>IFERROR(_xll.qlIndexFixing(ONIndex1M,I3314,TRUE,_xll.ohTrigger(RecalcTrigger,Trigger1M)),NA())</f>
        <v>9.5309454134540061E-3</v>
      </c>
      <c r="O3314" s="44">
        <f>IFERROR(_xll.qlIndexFixing(ONIndex3M,I3314,TRUE,_xll.ohTrigger(RecalcTrigger,Trigger3M)),NA())</f>
        <v>9.677348824528309E-3</v>
      </c>
      <c r="P3314" s="44">
        <f>IFERROR(_xll.qlIndexFixing(ONIndex6M,I3314,TRUE,_xll.ohTrigger(RecalcTrigger,Trigger6M)),NA())</f>
        <v>9.6259262884590413E-3</v>
      </c>
      <c r="Q3314" s="183">
        <f>IFERROR(_xll.qlIndexFixing(ONIndex1Y,I3314,TRUE,_xll.ohTrigger(RecalcTrigger,Trigger1Y)),NA())</f>
        <v>9.995294304312452E-3</v>
      </c>
    </row>
    <row r="3315" spans="2:17" x14ac:dyDescent="0.2">
      <c r="B3315" s="39" t="s">
        <v>42</v>
      </c>
      <c r="D3315" s="42">
        <f>_xll.qlCalendarAdvance(Calendar,$D3314,B3315,"f",FALSE)</f>
        <v>62849</v>
      </c>
      <c r="E3315" s="177">
        <f>_xll.qlInterestRateIndexValueDate(IndexON,D3315)</f>
        <v>62849</v>
      </c>
      <c r="F3315" s="193">
        <f>IFERROR(_xll.qlIndexFixing(IndexON,D3315,TRUE,_xll.ohTrigger(RecalcTrigger,TriggerON)),NA())</f>
        <v>9.6284557741999066E-3</v>
      </c>
      <c r="H3315" s="42">
        <f>_xll.qlCalendarAdvance(Calendar,$H3314,B3315,"f",FALSE)</f>
        <v>62849</v>
      </c>
      <c r="I3315" s="177">
        <f>_xll.qlInterestRateIndexValueDate(Index1M,$H3315)</f>
        <v>62851</v>
      </c>
      <c r="J3315" s="182">
        <f>IFERROR(_xll.qlIndexFixing(Index1M,$H3315,TRUE,_xll.ohTrigger(RecalcTrigger,Trigger1M)),NA())</f>
        <v>9.5461280045883168E-3</v>
      </c>
      <c r="K3315" s="44">
        <f>IFERROR(_xll.qlIndexFixing(Index3M,H3315,TRUE,_xll.ohTrigger(RecalcTrigger,Trigger3M)),NA())</f>
        <v>9.7160934464628063E-3</v>
      </c>
      <c r="L3315" s="44">
        <f>IFERROR(_xll.qlIndexFixing(Index6M,$H3315,TRUE,_xll.ohTrigger(RecalcTrigger,Trigger6M)),NA())</f>
        <v>9.6190929714536164E-3</v>
      </c>
      <c r="M3315" s="183">
        <f>IFERROR(_xll.qlIndexFixing(Index1Y,$H3315,TRUE,_xll.ohTrigger(RecalcTrigger,Trigger1Y)),NA())</f>
        <v>1.0142742008692933E-2</v>
      </c>
      <c r="N3315" s="182">
        <f>IFERROR(_xll.qlIndexFixing(ONIndex1M,I3315,TRUE,_xll.ohTrigger(RecalcTrigger,Trigger1M)),NA())</f>
        <v>9.5352255128489105E-3</v>
      </c>
      <c r="O3315" s="44">
        <f>IFERROR(_xll.qlIndexFixing(ONIndex3M,I3315,TRUE,_xll.ohTrigger(RecalcTrigger,Trigger3M)),NA())</f>
        <v>9.6813465450829028E-3</v>
      </c>
      <c r="P3315" s="44">
        <f>IFERROR(_xll.qlIndexFixing(ONIndex6M,I3315,TRUE,_xll.ohTrigger(RecalcTrigger,Trigger6M)),NA())</f>
        <v>9.6236410518990567E-3</v>
      </c>
      <c r="Q3315" s="183">
        <f>IFERROR(_xll.qlIndexFixing(ONIndex1Y,I3315,TRUE,_xll.ohTrigger(RecalcTrigger,Trigger1Y)),NA())</f>
        <v>9.9991738728988366E-3</v>
      </c>
    </row>
    <row r="3316" spans="2:17" x14ac:dyDescent="0.2">
      <c r="B3316" s="39" t="s">
        <v>42</v>
      </c>
      <c r="D3316" s="42">
        <f>_xll.qlCalendarAdvance(Calendar,$D3315,B3316,"f",FALSE)</f>
        <v>62856</v>
      </c>
      <c r="E3316" s="177">
        <f>_xll.qlInterestRateIndexValueDate(IndexON,D3316)</f>
        <v>62856</v>
      </c>
      <c r="F3316" s="193">
        <f>IFERROR(_xll.qlIndexFixing(IndexON,D3316,TRUE,_xll.ohTrigger(RecalcTrigger,TriggerON)),NA())</f>
        <v>9.6327921461814014E-3</v>
      </c>
      <c r="H3316" s="42">
        <f>_xll.qlCalendarAdvance(Calendar,$H3315,B3316,"f",FALSE)</f>
        <v>62856</v>
      </c>
      <c r="I3316" s="177">
        <f>_xll.qlInterestRateIndexValueDate(Index1M,$H3316)</f>
        <v>62858</v>
      </c>
      <c r="J3316" s="182">
        <f>IFERROR(_xll.qlIndexFixing(Index1M,$H3316,TRUE,_xll.ohTrigger(RecalcTrigger,Trigger1M)),NA())</f>
        <v>9.549083301616447E-3</v>
      </c>
      <c r="K3316" s="44">
        <f>IFERROR(_xll.qlIndexFixing(Index3M,H3316,TRUE,_xll.ohTrigger(RecalcTrigger,Trigger3M)),NA())</f>
        <v>9.7195806582064392E-3</v>
      </c>
      <c r="L3316" s="44">
        <f>IFERROR(_xll.qlIndexFixing(Index6M,$H3316,TRUE,_xll.ohTrigger(RecalcTrigger,Trigger6M)),NA())</f>
        <v>9.6168582390672216E-3</v>
      </c>
      <c r="M3316" s="183">
        <f>IFERROR(_xll.qlIndexFixing(Index1Y,$H3316,TRUE,_xll.ohTrigger(RecalcTrigger,Trigger1Y)),NA())</f>
        <v>1.014618687633234E-2</v>
      </c>
      <c r="N3316" s="182">
        <f>IFERROR(_xll.qlIndexFixing(ONIndex1M,I3316,TRUE,_xll.ohTrigger(RecalcTrigger,Trigger1M)),NA())</f>
        <v>9.5394890207955996E-3</v>
      </c>
      <c r="O3316" s="44">
        <f>IFERROR(_xll.qlIndexFixing(ONIndex3M,I3316,TRUE,_xll.ohTrigger(RecalcTrigger,Trigger3M)),NA())</f>
        <v>9.6853277744290978E-3</v>
      </c>
      <c r="P3316" s="44">
        <f>IFERROR(_xll.qlIndexFixing(ONIndex6M,I3316,TRUE,_xll.ohTrigger(RecalcTrigger,Trigger6M)),NA())</f>
        <v>9.6213603350037147E-3</v>
      </c>
      <c r="Q3316" s="183">
        <f>IFERROR(_xll.qlIndexFixing(ONIndex1Y,I3316,TRUE,_xll.ohTrigger(RecalcTrigger,Trigger1Y)),NA())</f>
        <v>1.0003036324697234E-2</v>
      </c>
    </row>
    <row r="3317" spans="2:17" x14ac:dyDescent="0.2">
      <c r="B3317" s="39" t="s">
        <v>42</v>
      </c>
      <c r="D3317" s="42">
        <f>_xll.qlCalendarAdvance(Calendar,$D3316,B3317,"f",FALSE)</f>
        <v>62863</v>
      </c>
      <c r="E3317" s="177">
        <f>_xll.qlInterestRateIndexValueDate(IndexON,D3317)</f>
        <v>62863</v>
      </c>
      <c r="F3317" s="193">
        <f>IFERROR(_xll.qlIndexFixing(IndexON,D3317,TRUE,_xll.ohTrigger(RecalcTrigger,TriggerON)),NA())</f>
        <v>9.6371118801918954E-3</v>
      </c>
      <c r="H3317" s="42">
        <f>_xll.qlCalendarAdvance(Calendar,$H3316,B3317,"f",FALSE)</f>
        <v>62863</v>
      </c>
      <c r="I3317" s="177">
        <f>_xll.qlInterestRateIndexValueDate(Index1M,$H3317)</f>
        <v>62865</v>
      </c>
      <c r="J3317" s="182">
        <f>IFERROR(_xll.qlIndexFixing(Index1M,$H3317,TRUE,_xll.ohTrigger(RecalcTrigger,Trigger1M)),NA())</f>
        <v>9.5533095092926769E-3</v>
      </c>
      <c r="K3317" s="44">
        <f>IFERROR(_xll.qlIndexFixing(Index3M,H3317,TRUE,_xll.ohTrigger(RecalcTrigger,Trigger3M)),NA())</f>
        <v>9.7234583017939968E-3</v>
      </c>
      <c r="L3317" s="44">
        <f>IFERROR(_xll.qlIndexFixing(Index6M,$H3317,TRUE,_xll.ohTrigger(RecalcTrigger,Trigger6M)),NA())</f>
        <v>9.6146281585487298E-3</v>
      </c>
      <c r="M3317" s="183">
        <f>IFERROR(_xll.qlIndexFixing(Index1Y,$H3317,TRUE,_xll.ohTrigger(RecalcTrigger,Trigger1Y)),NA())</f>
        <v>1.0149613641532634E-2</v>
      </c>
      <c r="N3317" s="182">
        <f>IFERROR(_xll.qlIndexFixing(ONIndex1M,I3317,TRUE,_xll.ohTrigger(RecalcTrigger,Trigger1M)),NA())</f>
        <v>9.5437359078776041E-3</v>
      </c>
      <c r="O3317" s="44">
        <f>IFERROR(_xll.qlIndexFixing(ONIndex3M,I3317,TRUE,_xll.ohTrigger(RecalcTrigger,Trigger3M)),NA())</f>
        <v>9.6892924833102967E-3</v>
      </c>
      <c r="P3317" s="44">
        <f>IFERROR(_xll.qlIndexFixing(ONIndex6M,I3317,TRUE,_xll.ohTrigger(RecalcTrigger,Trigger6M)),NA())</f>
        <v>9.6190841456067488E-3</v>
      </c>
      <c r="Q3317" s="183">
        <f>IFERROR(_xll.qlIndexFixing(ONIndex1Y,I3317,TRUE,_xll.ohTrigger(RecalcTrigger,Trigger1Y)),NA())</f>
        <v>1.0006881629331943E-2</v>
      </c>
    </row>
    <row r="3318" spans="2:17" x14ac:dyDescent="0.2">
      <c r="B3318" s="39" t="s">
        <v>42</v>
      </c>
      <c r="D3318" s="42">
        <f>_xll.qlCalendarAdvance(Calendar,$D3317,B3318,"f",FALSE)</f>
        <v>62870</v>
      </c>
      <c r="E3318" s="177">
        <f>_xll.qlInterestRateIndexValueDate(IndexON,D3318)</f>
        <v>62870</v>
      </c>
      <c r="F3318" s="193">
        <f>IFERROR(_xll.qlIndexFixing(IndexON,D3318,TRUE,_xll.ohTrigger(RecalcTrigger,TriggerON)),NA())</f>
        <v>9.6414149464152388E-3</v>
      </c>
      <c r="H3318" s="42">
        <f>_xll.qlCalendarAdvance(Calendar,$H3317,B3318,"f",FALSE)</f>
        <v>62870</v>
      </c>
      <c r="I3318" s="177">
        <f>_xll.qlInterestRateIndexValueDate(Index1M,$H3318)</f>
        <v>62872</v>
      </c>
      <c r="J3318" s="182">
        <f>IFERROR(_xll.qlIndexFixing(Index1M,$H3318,TRUE,_xll.ohTrigger(RecalcTrigger,Trigger1M)),NA())</f>
        <v>9.5575190132518775E-3</v>
      </c>
      <c r="K3318" s="44">
        <f>IFERROR(_xll.qlIndexFixing(Index3M,H3318,TRUE,_xll.ohTrigger(RecalcTrigger,Trigger3M)),NA())</f>
        <v>9.7273191890003829E-3</v>
      </c>
      <c r="L3318" s="44">
        <f>IFERROR(_xll.qlIndexFixing(Index6M,$H3318,TRUE,_xll.ohTrigger(RecalcTrigger,Trigger6M)),NA())</f>
        <v>9.6124027379725589E-3</v>
      </c>
      <c r="M3318" s="183">
        <f>IFERROR(_xll.qlIndexFixing(Index1Y,$H3318,TRUE,_xll.ohTrigger(RecalcTrigger,Trigger1Y)),NA())</f>
        <v>1.0153022273302953E-2</v>
      </c>
      <c r="N3318" s="182">
        <f>IFERROR(_xll.qlIndexFixing(ONIndex1M,I3318,TRUE,_xll.ohTrigger(RecalcTrigger,Trigger1M)),NA())</f>
        <v>9.5479661445185826E-3</v>
      </c>
      <c r="O3318" s="44">
        <f>IFERROR(_xll.qlIndexFixing(ONIndex3M,I3318,TRUE,_xll.ohTrigger(RecalcTrigger,Trigger3M)),NA())</f>
        <v>9.6932406421501582E-3</v>
      </c>
      <c r="P3318" s="44">
        <f>IFERROR(_xll.qlIndexFixing(ONIndex6M,I3318,TRUE,_xll.ohTrigger(RecalcTrigger,Trigger6M)),NA())</f>
        <v>9.616812491701765E-3</v>
      </c>
      <c r="Q3318" s="183">
        <f>IFERROR(_xll.qlIndexFixing(ONIndex1Y,I3318,TRUE,_xll.ohTrigger(RecalcTrigger,Trigger1Y)),NA())</f>
        <v>1.0010709756427261E-2</v>
      </c>
    </row>
    <row r="3319" spans="2:17" x14ac:dyDescent="0.2">
      <c r="B3319" s="39" t="s">
        <v>42</v>
      </c>
      <c r="D3319" s="42">
        <f>_xll.qlCalendarAdvance(Calendar,$D3318,B3319,"f",FALSE)</f>
        <v>62877</v>
      </c>
      <c r="E3319" s="177">
        <f>_xll.qlInterestRateIndexValueDate(IndexON,D3319)</f>
        <v>62877</v>
      </c>
      <c r="F3319" s="193">
        <f>IFERROR(_xll.qlIndexFixing(IndexON,D3319,TRUE,_xll.ohTrigger(RecalcTrigger,TriggerON)),NA())</f>
        <v>9.6457013151951543E-3</v>
      </c>
      <c r="H3319" s="42">
        <f>_xll.qlCalendarAdvance(Calendar,$H3318,B3319,"f",FALSE)</f>
        <v>62877</v>
      </c>
      <c r="I3319" s="177">
        <f>_xll.qlInterestRateIndexValueDate(Index1M,$H3319)</f>
        <v>62879</v>
      </c>
      <c r="J3319" s="182">
        <f>IFERROR(_xll.qlIndexFixing(Index1M,$H3319,TRUE,_xll.ohTrigger(RecalcTrigger,Trigger1M)),NA())</f>
        <v>9.5617117839011667E-3</v>
      </c>
      <c r="K3319" s="44">
        <f>IFERROR(_xll.qlIndexFixing(Index3M,H3319,TRUE,_xll.ohTrigger(RecalcTrigger,Trigger3M)),NA())</f>
        <v>9.7311632903318568E-3</v>
      </c>
      <c r="L3319" s="44">
        <f>IFERROR(_xll.qlIndexFixing(Index6M,$H3319,TRUE,_xll.ohTrigger(RecalcTrigger,Trigger6M)),NA())</f>
        <v>9.6101819854096174E-3</v>
      </c>
      <c r="M3319" s="183">
        <f>IFERROR(_xll.qlIndexFixing(Index1Y,$H3319,TRUE,_xll.ohTrigger(RecalcTrigger,Trigger1Y)),NA())</f>
        <v>1.0156412740655041E-2</v>
      </c>
      <c r="N3319" s="182">
        <f>IFERROR(_xll.qlIndexFixing(ONIndex1M,I3319,TRUE,_xll.ohTrigger(RecalcTrigger,Trigger1M)),NA())</f>
        <v>9.5521797010622578E-3</v>
      </c>
      <c r="O3319" s="44">
        <f>IFERROR(_xll.qlIndexFixing(ONIndex3M,I3319,TRUE,_xll.ohTrigger(RecalcTrigger,Trigger3M)),NA())</f>
        <v>9.6971722216920853E-3</v>
      </c>
      <c r="P3319" s="44">
        <f>IFERROR(_xll.qlIndexFixing(ONIndex6M,I3319,TRUE,_xll.ohTrigger(RecalcTrigger,Trigger6M)),NA())</f>
        <v>9.6145453816021131E-3</v>
      </c>
      <c r="Q3319" s="183">
        <f>IFERROR(_xll.qlIndexFixing(ONIndex1Y,I3319,TRUE,_xll.ohTrigger(RecalcTrigger,Trigger1Y)),NA())</f>
        <v>1.0014520675367677E-2</v>
      </c>
    </row>
    <row r="3320" spans="2:17" x14ac:dyDescent="0.2">
      <c r="B3320" s="39" t="s">
        <v>42</v>
      </c>
      <c r="D3320" s="42">
        <f>_xll.qlCalendarAdvance(Calendar,$D3319,B3320,"f",FALSE)</f>
        <v>62884</v>
      </c>
      <c r="E3320" s="177">
        <f>_xll.qlInterestRateIndexValueDate(IndexON,D3320)</f>
        <v>62884</v>
      </c>
      <c r="F3320" s="193">
        <f>IFERROR(_xll.qlIndexFixing(IndexON,D3320,TRUE,_xll.ohTrigger(RecalcTrigger,TriggerON)),NA())</f>
        <v>9.6499709571151726E-3</v>
      </c>
      <c r="H3320" s="42">
        <f>_xll.qlCalendarAdvance(Calendar,$H3319,B3320,"f",FALSE)</f>
        <v>62884</v>
      </c>
      <c r="I3320" s="177">
        <f>_xll.qlInterestRateIndexValueDate(Index1M,$H3320)</f>
        <v>62886</v>
      </c>
      <c r="J3320" s="182">
        <f>IFERROR(_xll.qlIndexFixing(Index1M,$H3320,TRUE,_xll.ohTrigger(RecalcTrigger,Trigger1M)),NA())</f>
        <v>9.5671591114443455E-3</v>
      </c>
      <c r="K3320" s="44">
        <f>IFERROR(_xll.qlIndexFixing(Index3M,H3320,TRUE,_xll.ohTrigger(RecalcTrigger,Trigger3M)),NA())</f>
        <v>9.7357938114531802E-3</v>
      </c>
      <c r="L3320" s="44">
        <f>IFERROR(_xll.qlIndexFixing(Index6M,$H3320,TRUE,_xll.ohTrigger(RecalcTrigger,Trigger6M)),NA())</f>
        <v>9.6078514403616627E-3</v>
      </c>
      <c r="M3320" s="183">
        <f>IFERROR(_xll.qlIndexFixing(Index1Y,$H3320,TRUE,_xll.ohTrigger(RecalcTrigger,Trigger1Y)),NA())</f>
        <v>1.0158669469396373E-2</v>
      </c>
      <c r="N3320" s="182">
        <f>IFERROR(_xll.qlIndexFixing(ONIndex1M,I3320,TRUE,_xll.ohTrigger(RecalcTrigger,Trigger1M)),NA())</f>
        <v>9.5563765480921603E-3</v>
      </c>
      <c r="O3320" s="44">
        <f>IFERROR(_xll.qlIndexFixing(ONIndex3M,I3320,TRUE,_xll.ohTrigger(RecalcTrigger,Trigger3M)),NA())</f>
        <v>9.7010871925196085E-3</v>
      </c>
      <c r="P3320" s="44">
        <f>IFERROR(_xll.qlIndexFixing(ONIndex6M,I3320,TRUE,_xll.ohTrigger(RecalcTrigger,Trigger6M)),NA())</f>
        <v>9.6122828229816548E-3</v>
      </c>
      <c r="Q3320" s="183">
        <f>IFERROR(_xll.qlIndexFixing(ONIndex1Y,I3320,TRUE,_xll.ohTrigger(RecalcTrigger,Trigger1Y)),NA())</f>
        <v>1.0018314355697555E-2</v>
      </c>
    </row>
    <row r="3321" spans="2:17" x14ac:dyDescent="0.2">
      <c r="B3321" s="39" t="s">
        <v>42</v>
      </c>
      <c r="D3321" s="42">
        <f>_xll.qlCalendarAdvance(Calendar,$D3320,B3321,"f",FALSE)</f>
        <v>62891</v>
      </c>
      <c r="E3321" s="177">
        <f>_xll.qlInterestRateIndexValueDate(IndexON,D3321)</f>
        <v>62891</v>
      </c>
      <c r="F3321" s="193">
        <f>IFERROR(_xll.qlIndexFixing(IndexON,D3321,TRUE,_xll.ohTrigger(RecalcTrigger,TriggerON)),NA())</f>
        <v>9.6542238424390803E-3</v>
      </c>
      <c r="H3321" s="42">
        <f>_xll.qlCalendarAdvance(Calendar,$H3320,B3321,"f",FALSE)</f>
        <v>62891</v>
      </c>
      <c r="I3321" s="177">
        <f>_xll.qlInterestRateIndexValueDate(Index1M,$H3321)</f>
        <v>62893</v>
      </c>
      <c r="J3321" s="182">
        <f>IFERROR(_xll.qlIndexFixing(Index1M,$H3321,TRUE,_xll.ohTrigger(RecalcTrigger,Trigger1M)),NA())</f>
        <v>9.5717375390320051E-3</v>
      </c>
      <c r="K3321" s="44">
        <f>IFERROR(_xll.qlIndexFixing(Index3M,H3321,TRUE,_xll.ohTrigger(RecalcTrigger,Trigger3M)),NA())</f>
        <v>9.7396020403897263E-3</v>
      </c>
      <c r="L3321" s="44">
        <f>IFERROR(_xll.qlIndexFixing(Index6M,$H3321,TRUE,_xll.ohTrigger(RecalcTrigger,Trigger6M)),NA())</f>
        <v>9.6056411626438219E-3</v>
      </c>
      <c r="M3321" s="183">
        <f>IFERROR(_xll.qlIndexFixing(Index1Y,$H3321,TRUE,_xll.ohTrigger(RecalcTrigger,Trigger1Y)),NA())</f>
        <v>1.0162027198067696E-2</v>
      </c>
      <c r="N3321" s="182">
        <f>IFERROR(_xll.qlIndexFixing(ONIndex1M,I3321,TRUE,_xll.ohTrigger(RecalcTrigger,Trigger1M)),NA())</f>
        <v>9.5605566558720767E-3</v>
      </c>
      <c r="O3321" s="44">
        <f>IFERROR(_xll.qlIndexFixing(ONIndex3M,I3321,TRUE,_xll.ohTrigger(RecalcTrigger,Trigger3M)),NA())</f>
        <v>9.7049855252961947E-3</v>
      </c>
      <c r="P3321" s="44">
        <f>IFERROR(_xll.qlIndexFixing(ONIndex6M,I3321,TRUE,_xll.ohTrigger(RecalcTrigger,Trigger6M)),NA())</f>
        <v>9.61002482415374E-3</v>
      </c>
      <c r="Q3321" s="183">
        <f>IFERROR(_xll.qlIndexFixing(ONIndex1Y,I3321,TRUE,_xll.ohTrigger(RecalcTrigger,Trigger1Y)),NA())</f>
        <v>1.0022090766961256E-2</v>
      </c>
    </row>
    <row r="3322" spans="2:17" x14ac:dyDescent="0.2">
      <c r="B3322" s="39" t="s">
        <v>42</v>
      </c>
      <c r="D3322" s="42">
        <f>_xll.qlCalendarAdvance(Calendar,$D3321,B3322,"f",FALSE)</f>
        <v>62898</v>
      </c>
      <c r="E3322" s="177">
        <f>_xll.qlInterestRateIndexValueDate(IndexON,D3322)</f>
        <v>62898</v>
      </c>
      <c r="F3322" s="193">
        <f>IFERROR(_xll.qlIndexFixing(IndexON,D3322,TRUE,_xll.ohTrigger(RecalcTrigger,TriggerON)),NA())</f>
        <v>9.6584599414306638E-3</v>
      </c>
      <c r="H3322" s="42">
        <f>_xll.qlCalendarAdvance(Calendar,$H3321,B3322,"f",FALSE)</f>
        <v>62898</v>
      </c>
      <c r="I3322" s="177">
        <f>_xll.qlInterestRateIndexValueDate(Index1M,$H3322)</f>
        <v>62900</v>
      </c>
      <c r="J3322" s="182">
        <f>IFERROR(_xll.qlIndexFixing(Index1M,$H3322,TRUE,_xll.ohTrigger(RecalcTrigger,Trigger1M)),NA())</f>
        <v>9.5754541612014243E-3</v>
      </c>
      <c r="K3322" s="44">
        <f>IFERROR(_xll.qlIndexFixing(Index3M,H3322,TRUE,_xll.ohTrigger(RecalcTrigger,Trigger3M)),NA())</f>
        <v>9.7433933899370804E-3</v>
      </c>
      <c r="L3322" s="44">
        <f>IFERROR(_xll.qlIndexFixing(Index6M,$H3322,TRUE,_xll.ohTrigger(RecalcTrigger,Trigger6M)),NA())</f>
        <v>9.6034355800184677E-3</v>
      </c>
      <c r="M3322" s="183">
        <f>IFERROR(_xll.qlIndexFixing(Index1Y,$H3322,TRUE,_xll.ohTrigger(RecalcTrigger,Trigger1Y)),NA())</f>
        <v>1.0165366677440838E-2</v>
      </c>
      <c r="N3322" s="182">
        <f>IFERROR(_xll.qlIndexFixing(ONIndex1M,I3322,TRUE,_xll.ohTrigger(RecalcTrigger,Trigger1M)),NA())</f>
        <v>9.5647199950654738E-3</v>
      </c>
      <c r="O3322" s="44">
        <f>IFERROR(_xll.qlIndexFixing(ONIndex3M,I3322,TRUE,_xll.ohTrigger(RecalcTrigger,Trigger3M)),NA())</f>
        <v>9.7088671906053747E-3</v>
      </c>
      <c r="P3322" s="44">
        <f>IFERROR(_xll.qlIndexFixing(ONIndex6M,I3322,TRUE,_xll.ohTrigger(RecalcTrigger,Trigger6M)),NA())</f>
        <v>9.6077713931919106E-3</v>
      </c>
      <c r="Q3322" s="183">
        <f>IFERROR(_xll.qlIndexFixing(ONIndex1Y,I3322,TRUE,_xll.ohTrigger(RecalcTrigger,Trigger1Y)),NA())</f>
        <v>1.0025849878463333E-2</v>
      </c>
    </row>
    <row r="3323" spans="2:17" x14ac:dyDescent="0.2">
      <c r="B3323" s="39" t="s">
        <v>42</v>
      </c>
      <c r="D3323" s="42">
        <f>_xll.qlCalendarAdvance(Calendar,$D3322,B3323,"f",FALSE)</f>
        <v>62905</v>
      </c>
      <c r="E3323" s="177">
        <f>_xll.qlInterestRateIndexValueDate(IndexON,D3323)</f>
        <v>62905</v>
      </c>
      <c r="F3323" s="193">
        <f>IFERROR(_xll.qlIndexFixing(IndexON,D3323,TRUE,_xll.ohTrigger(RecalcTrigger,TriggerON)),NA())</f>
        <v>9.6626792245135817E-3</v>
      </c>
      <c r="H3323" s="42">
        <f>_xll.qlCalendarAdvance(Calendar,$H3322,B3323,"f",FALSE)</f>
        <v>62905</v>
      </c>
      <c r="I3323" s="177">
        <f>_xll.qlInterestRateIndexValueDate(Index1M,$H3323)</f>
        <v>62907</v>
      </c>
      <c r="J3323" s="182">
        <f>IFERROR(_xll.qlIndexFixing(Index1M,$H3323,TRUE,_xll.ohTrigger(RecalcTrigger,Trigger1M)),NA())</f>
        <v>9.5795764120670812E-3</v>
      </c>
      <c r="K3323" s="44">
        <f>IFERROR(_xll.qlIndexFixing(Index3M,H3323,TRUE,_xll.ohTrigger(RecalcTrigger,Trigger3M)),NA())</f>
        <v>9.7471678305988373E-3</v>
      </c>
      <c r="L3323" s="44">
        <f>IFERROR(_xll.qlIndexFixing(Index6M,$H3323,TRUE,_xll.ohTrigger(RecalcTrigger,Trigger6M)),NA())</f>
        <v>9.6012347005574247E-3</v>
      </c>
      <c r="M3323" s="183">
        <f>IFERROR(_xll.qlIndexFixing(Index1Y,$H3323,TRUE,_xll.ohTrigger(RecalcTrigger,Trigger1Y)),NA())</f>
        <v>1.0170160278527818E-2</v>
      </c>
      <c r="N3323" s="182">
        <f>IFERROR(_xll.qlIndexFixing(ONIndex1M,I3323,TRUE,_xll.ohTrigger(RecalcTrigger,Trigger1M)),NA())</f>
        <v>9.5688665360160741E-3</v>
      </c>
      <c r="O3323" s="44">
        <f>IFERROR(_xll.qlIndexFixing(ONIndex3M,I3323,TRUE,_xll.ohTrigger(RecalcTrigger,Trigger3M)),NA())</f>
        <v>9.7127321591106153E-3</v>
      </c>
      <c r="P3323" s="44">
        <f>IFERROR(_xll.qlIndexFixing(ONIndex6M,I3323,TRUE,_xll.ohTrigger(RecalcTrigger,Trigger6M)),NA())</f>
        <v>9.6055225379299003E-3</v>
      </c>
      <c r="Q3323" s="183">
        <f>IFERROR(_xll.qlIndexFixing(ONIndex1Y,I3323,TRUE,_xll.ohTrigger(RecalcTrigger,Trigger1Y)),NA())</f>
        <v>1.002959166014783E-2</v>
      </c>
    </row>
    <row r="3324" spans="2:17" x14ac:dyDescent="0.2">
      <c r="B3324" s="39" t="s">
        <v>42</v>
      </c>
      <c r="D3324" s="42">
        <f>_xll.qlCalendarAdvance(Calendar,$D3323,B3324,"f",FALSE)</f>
        <v>62912</v>
      </c>
      <c r="E3324" s="177">
        <f>_xll.qlInterestRateIndexValueDate(IndexON,D3324)</f>
        <v>62912</v>
      </c>
      <c r="F3324" s="193">
        <f>IFERROR(_xll.qlIndexFixing(IndexON,D3324,TRUE,_xll.ohTrigger(RecalcTrigger,TriggerON)),NA())</f>
        <v>9.6668816621914289E-3</v>
      </c>
      <c r="H3324" s="42">
        <f>_xll.qlCalendarAdvance(Calendar,$H3323,B3324,"f",FALSE)</f>
        <v>62912</v>
      </c>
      <c r="I3324" s="177">
        <f>_xll.qlInterestRateIndexValueDate(Index1M,$H3324)</f>
        <v>62914</v>
      </c>
      <c r="J3324" s="182">
        <f>IFERROR(_xll.qlIndexFixing(Index1M,$H3324,TRUE,_xll.ohTrigger(RecalcTrigger,Trigger1M)),NA())</f>
        <v>9.5824236019411198E-3</v>
      </c>
      <c r="K3324" s="44">
        <f>IFERROR(_xll.qlIndexFixing(Index3M,H3324,TRUE,_xll.ohTrigger(RecalcTrigger,Trigger3M)),NA())</f>
        <v>9.7505282044687055E-3</v>
      </c>
      <c r="L3324" s="44">
        <f>IFERROR(_xll.qlIndexFixing(Index6M,$H3324,TRUE,_xll.ohTrigger(RecalcTrigger,Trigger6M)),NA())</f>
        <v>9.5991209874113723E-3</v>
      </c>
      <c r="M3324" s="183">
        <f>IFERROR(_xll.qlIndexFixing(Index1Y,$H3324,TRUE,_xll.ohTrigger(RecalcTrigger,Trigger1Y)),NA())</f>
        <v>1.017199076436431E-2</v>
      </c>
      <c r="N3324" s="182">
        <f>IFERROR(_xll.qlIndexFixing(ONIndex1M,I3324,TRUE,_xll.ohTrigger(RecalcTrigger,Trigger1M)),NA())</f>
        <v>9.5729962490676002E-3</v>
      </c>
      <c r="O3324" s="44">
        <f>IFERROR(_xll.qlIndexFixing(ONIndex3M,I3324,TRUE,_xll.ohTrigger(RecalcTrigger,Trigger3M)),NA())</f>
        <v>9.7165804014753832E-3</v>
      </c>
      <c r="P3324" s="44">
        <f>IFERROR(_xll.qlIndexFixing(ONIndex6M,I3324,TRUE,_xll.ohTrigger(RecalcTrigger,Trigger6M)),NA())</f>
        <v>9.6032782666011229E-3</v>
      </c>
      <c r="Q3324" s="183">
        <f>IFERROR(_xll.qlIndexFixing(ONIndex1Y,I3324,TRUE,_xll.ohTrigger(RecalcTrigger,Trigger1Y)),NA())</f>
        <v>1.0033316081079491E-2</v>
      </c>
    </row>
    <row r="3325" spans="2:17" x14ac:dyDescent="0.2">
      <c r="B3325" s="39" t="s">
        <v>42</v>
      </c>
      <c r="D3325" s="42">
        <f>_xll.qlCalendarAdvance(Calendar,$D3324,B3325,"f",FALSE)</f>
        <v>62919</v>
      </c>
      <c r="E3325" s="177">
        <f>_xll.qlInterestRateIndexValueDate(IndexON,D3325)</f>
        <v>62919</v>
      </c>
      <c r="F3325" s="193">
        <f>IFERROR(_xll.qlIndexFixing(IndexON,D3325,TRUE,_xll.ohTrigger(RecalcTrigger,TriggerON)),NA())</f>
        <v>9.6710672247279916E-3</v>
      </c>
      <c r="H3325" s="42">
        <f>_xll.qlCalendarAdvance(Calendar,$H3324,B3325,"f",FALSE)</f>
        <v>62919</v>
      </c>
      <c r="I3325" s="177">
        <f>_xll.qlInterestRateIndexValueDate(Index1M,$H3325)</f>
        <v>62921</v>
      </c>
      <c r="J3325" s="182">
        <f>IFERROR(_xll.qlIndexFixing(Index1M,$H3325,TRUE,_xll.ohTrigger(RecalcTrigger,Trigger1M)),NA())</f>
        <v>9.5877702178034929E-3</v>
      </c>
      <c r="K3325" s="44">
        <f>IFERROR(_xll.qlIndexFixing(Index3M,H3325,TRUE,_xll.ohTrigger(RecalcTrigger,Trigger3M)),NA())</f>
        <v>9.7542698551994923E-3</v>
      </c>
      <c r="L3325" s="44">
        <f>IFERROR(_xll.qlIndexFixing(Index6M,$H3325,TRUE,_xll.ohTrigger(RecalcTrigger,Trigger6M)),NA())</f>
        <v>9.5969286938594328E-3</v>
      </c>
      <c r="M3325" s="183">
        <f>IFERROR(_xll.qlIndexFixing(Index1Y,$H3325,TRUE,_xll.ohTrigger(RecalcTrigger,Trigger1Y)),NA())</f>
        <v>1.0175275309950179E-2</v>
      </c>
      <c r="N3325" s="182">
        <f>IFERROR(_xll.qlIndexFixing(ONIndex1M,I3325,TRUE,_xll.ohTrigger(RecalcTrigger,Trigger1M)),NA())</f>
        <v>9.5782811060995954E-3</v>
      </c>
      <c r="O3325" s="44">
        <f>IFERROR(_xll.qlIndexFixing(ONIndex3M,I3325,TRUE,_xll.ohTrigger(RecalcTrigger,Trigger3M)),NA())</f>
        <v>9.7215035171505093E-3</v>
      </c>
      <c r="P3325" s="44">
        <f>IFERROR(_xll.qlIndexFixing(ONIndex6M,I3325,TRUE,_xll.ohTrigger(RecalcTrigger,Trigger6M)),NA())</f>
        <v>9.6003995233573391E-3</v>
      </c>
      <c r="Q3325" s="183">
        <f>IFERROR(_xll.qlIndexFixing(ONIndex1Y,I3325,TRUE,_xll.ohTrigger(RecalcTrigger,Trigger1Y)),NA())</f>
        <v>1.0038079063967587E-2</v>
      </c>
    </row>
    <row r="3326" spans="2:17" x14ac:dyDescent="0.2">
      <c r="B3326" s="39" t="s">
        <v>42</v>
      </c>
      <c r="D3326" s="42">
        <f>_xll.qlCalendarAdvance(Calendar,$D3325,B3326,"f",FALSE)</f>
        <v>62926</v>
      </c>
      <c r="E3326" s="177">
        <f>_xll.qlInterestRateIndexValueDate(IndexON,D3326)</f>
        <v>62926</v>
      </c>
      <c r="F3326" s="193">
        <f>IFERROR(_xll.qlIndexFixing(IndexON,D3326,TRUE,_xll.ohTrigger(RecalcTrigger,TriggerON)),NA())</f>
        <v>9.6752358823071205E-3</v>
      </c>
      <c r="H3326" s="42">
        <f>_xll.qlCalendarAdvance(Calendar,$H3325,B3326,"f",FALSE)</f>
        <v>62926</v>
      </c>
      <c r="I3326" s="177">
        <f>_xll.qlInterestRateIndexValueDate(Index1M,$H3326)</f>
        <v>62928</v>
      </c>
      <c r="J3326" s="182">
        <f>IFERROR(_xll.qlIndexFixing(Index1M,$H3326,TRUE,_xll.ohTrigger(RecalcTrigger,Trigger1M)),NA())</f>
        <v>9.591841713489091E-3</v>
      </c>
      <c r="K3326" s="44">
        <f>IFERROR(_xll.qlIndexFixing(Index3M,H3326,TRUE,_xll.ohTrigger(RecalcTrigger,Trigger3M)),NA())</f>
        <v>9.7579945110948495E-3</v>
      </c>
      <c r="L3326" s="44">
        <f>IFERROR(_xll.qlIndexFixing(Index6M,$H3326,TRUE,_xll.ohTrigger(RecalcTrigger,Trigger6M)),NA())</f>
        <v>9.5947411255449602E-3</v>
      </c>
      <c r="M3326" s="183">
        <f>IFERROR(_xll.qlIndexFixing(Index1Y,$H3326,TRUE,_xll.ohTrigger(RecalcTrigger,Trigger1Y)),NA())</f>
        <v>1.0178541482310477E-2</v>
      </c>
      <c r="N3326" s="182">
        <f>IFERROR(_xll.qlIndexFixing(ONIndex1M,I3326,TRUE,_xll.ohTrigger(RecalcTrigger,Trigger1M)),NA())</f>
        <v>9.5812050738075527E-3</v>
      </c>
      <c r="O3326" s="44">
        <f>IFERROR(_xll.qlIndexFixing(ONIndex3M,I3326,TRUE,_xll.ohTrigger(RecalcTrigger,Trigger3M)),NA())</f>
        <v>9.72422659019756E-3</v>
      </c>
      <c r="P3326" s="44">
        <f>IFERROR(_xll.qlIndexFixing(ONIndex6M,I3326,TRUE,_xll.ohTrigger(RecalcTrigger,Trigger6M)),NA())</f>
        <v>9.5988035077976264E-3</v>
      </c>
      <c r="Q3326" s="183">
        <f>IFERROR(_xll.qlIndexFixing(ONIndex1Y,I3326,TRUE,_xll.ohTrigger(RecalcTrigger,Trigger1Y)),NA())</f>
        <v>1.004071271958118E-2</v>
      </c>
    </row>
    <row r="3327" spans="2:17" x14ac:dyDescent="0.2">
      <c r="B3327" s="39" t="s">
        <v>42</v>
      </c>
      <c r="D3327" s="42">
        <f>_xll.qlCalendarAdvance(Calendar,$D3326,B3327,"f",FALSE)</f>
        <v>62933</v>
      </c>
      <c r="E3327" s="177">
        <f>_xll.qlInterestRateIndexValueDate(IndexON,D3327)</f>
        <v>62933</v>
      </c>
      <c r="F3327" s="193">
        <f>IFERROR(_xll.qlIndexFixing(IndexON,D3327,TRUE,_xll.ohTrigger(RecalcTrigger,TriggerON)),NA())</f>
        <v>9.6793876056722183E-3</v>
      </c>
      <c r="H3327" s="42">
        <f>_xll.qlCalendarAdvance(Calendar,$H3326,B3327,"f",FALSE)</f>
        <v>62933</v>
      </c>
      <c r="I3327" s="177">
        <f>_xll.qlInterestRateIndexValueDate(Index1M,$H3327)</f>
        <v>62935</v>
      </c>
      <c r="J3327" s="182">
        <f>IFERROR(_xll.qlIndexFixing(Index1M,$H3327,TRUE,_xll.ohTrigger(RecalcTrigger,Trigger1M)),NA())</f>
        <v>9.5958962315953467E-3</v>
      </c>
      <c r="K3327" s="44">
        <f>IFERROR(_xll.qlIndexFixing(Index3M,H3327,TRUE,_xll.ohTrigger(RecalcTrigger,Trigger3M)),NA())</f>
        <v>9.7617021426645231E-3</v>
      </c>
      <c r="L3327" s="44">
        <f>IFERROR(_xll.qlIndexFixing(Index6M,$H3327,TRUE,_xll.ohTrigger(RecalcTrigger,Trigger6M)),NA())</f>
        <v>9.5925582905414999E-3</v>
      </c>
      <c r="M3327" s="183">
        <f>IFERROR(_xll.qlIndexFixing(Index1Y,$H3327,TRUE,_xll.ohTrigger(RecalcTrigger,Trigger1Y)),NA())</f>
        <v>1.0181789250465494E-2</v>
      </c>
      <c r="N3327" s="182">
        <f>IFERROR(_xll.qlIndexFixing(ONIndex1M,I3327,TRUE,_xll.ohTrigger(RecalcTrigger,Trigger1M)),NA())</f>
        <v>9.5852841263432964E-3</v>
      </c>
      <c r="O3327" s="44">
        <f>IFERROR(_xll.qlIndexFixing(ONIndex3M,I3327,TRUE,_xll.ohTrigger(RecalcTrigger,Trigger3M)),NA())</f>
        <v>9.7280244778819025E-3</v>
      </c>
      <c r="P3327" s="44">
        <f>IFERROR(_xll.qlIndexFixing(ONIndex6M,I3327,TRUE,_xll.ohTrigger(RecalcTrigger,Trigger6M)),NA())</f>
        <v>9.5965730364699908E-3</v>
      </c>
      <c r="Q3327" s="183">
        <f>IFERROR(_xll.qlIndexFixing(ONIndex1Y,I3327,TRUE,_xll.ohTrigger(RecalcTrigger,Trigger1Y)),NA())</f>
        <v>1.0044384876000123E-2</v>
      </c>
    </row>
    <row r="3328" spans="2:17" x14ac:dyDescent="0.2">
      <c r="B3328" s="39" t="s">
        <v>42</v>
      </c>
      <c r="D3328" s="42">
        <f>_xll.qlCalendarAdvance(Calendar,$D3327,B3328,"f",FALSE)</f>
        <v>62940</v>
      </c>
      <c r="E3328" s="177">
        <f>_xll.qlInterestRateIndexValueDate(IndexON,D3328)</f>
        <v>62940</v>
      </c>
      <c r="F3328" s="193">
        <f>IFERROR(_xll.qlIndexFixing(IndexON,D3328,TRUE,_xll.ohTrigger(RecalcTrigger,TriggerON)),NA())</f>
        <v>9.6835223649271995E-3</v>
      </c>
      <c r="H3328" s="42">
        <f>_xll.qlCalendarAdvance(Calendar,$H3327,B3328,"f",FALSE)</f>
        <v>62940</v>
      </c>
      <c r="I3328" s="177">
        <f>_xll.qlInterestRateIndexValueDate(Index1M,$H3328)</f>
        <v>62942</v>
      </c>
      <c r="J3328" s="182">
        <f>IFERROR(_xll.qlIndexFixing(Index1M,$H3328,TRUE,_xll.ohTrigger(RecalcTrigger,Trigger1M)),NA())</f>
        <v>9.5999337425284326E-3</v>
      </c>
      <c r="K3328" s="44">
        <f>IFERROR(_xll.qlIndexFixing(Index3M,H3328,TRUE,_xll.ohTrigger(RecalcTrigger,Trigger3M)),NA())</f>
        <v>9.7653927204173745E-3</v>
      </c>
      <c r="L3328" s="44">
        <f>IFERROR(_xll.qlIndexFixing(Index6M,$H3328,TRUE,_xll.ohTrigger(RecalcTrigger,Trigger6M)),NA())</f>
        <v>9.5903801969217193E-3</v>
      </c>
      <c r="M3328" s="183">
        <f>IFERROR(_xll.qlIndexFixing(Index1Y,$H3328,TRUE,_xll.ohTrigger(RecalcTrigger,Trigger1Y)),NA())</f>
        <v>1.0185018583434418E-2</v>
      </c>
      <c r="N3328" s="182">
        <f>IFERROR(_xll.qlIndexFixing(ONIndex1M,I3328,TRUE,_xll.ohTrigger(RecalcTrigger,Trigger1M)),NA())</f>
        <v>9.5893462328344725E-3</v>
      </c>
      <c r="O3328" s="44">
        <f>IFERROR(_xll.qlIndexFixing(ONIndex3M,I3328,TRUE,_xll.ohTrigger(RecalcTrigger,Trigger3M)),NA())</f>
        <v>9.7318055218398314E-3</v>
      </c>
      <c r="P3328" s="44">
        <f>IFERROR(_xll.qlIndexFixing(ONIndex6M,I3328,TRUE,_xll.ohTrigger(RecalcTrigger,Trigger6M)),NA())</f>
        <v>9.5943471811299474E-3</v>
      </c>
      <c r="Q3328" s="183">
        <f>IFERROR(_xll.qlIndexFixing(ONIndex1Y,I3328,TRUE,_xll.ohTrigger(RecalcTrigger,Trigger1Y)),NA())</f>
        <v>1.0048039550003551E-2</v>
      </c>
    </row>
    <row r="3329" spans="2:17" x14ac:dyDescent="0.2">
      <c r="B3329" s="39" t="s">
        <v>42</v>
      </c>
      <c r="D3329" s="42">
        <f>_xll.qlCalendarAdvance(Calendar,$D3328,B3329,"f",FALSE)</f>
        <v>62947</v>
      </c>
      <c r="E3329" s="177">
        <f>_xll.qlInterestRateIndexValueDate(IndexON,D3329)</f>
        <v>62947</v>
      </c>
      <c r="F3329" s="193">
        <f>IFERROR(_xll.qlIndexFixing(IndexON,D3329,TRUE,_xll.ohTrigger(RecalcTrigger,TriggerON)),NA())</f>
        <v>9.6876401306555948E-3</v>
      </c>
      <c r="H3329" s="42">
        <f>_xll.qlCalendarAdvance(Calendar,$H3328,B3329,"f",FALSE)</f>
        <v>62947</v>
      </c>
      <c r="I3329" s="177">
        <f>_xll.qlInterestRateIndexValueDate(Index1M,$H3329)</f>
        <v>62949</v>
      </c>
      <c r="J3329" s="182">
        <f>IFERROR(_xll.qlIndexFixing(Index1M,$H3329,TRUE,_xll.ohTrigger(RecalcTrigger,Trigger1M)),NA())</f>
        <v>9.6039542166995173E-3</v>
      </c>
      <c r="K3329" s="44">
        <f>IFERROR(_xll.qlIndexFixing(Index3M,H3329,TRUE,_xll.ohTrigger(RecalcTrigger,Trigger3M)),NA())</f>
        <v>9.7694577364068978E-3</v>
      </c>
      <c r="L3329" s="44">
        <f>IFERROR(_xll.qlIndexFixing(Index6M,$H3329,TRUE,_xll.ohTrigger(RecalcTrigger,Trigger6M)),NA())</f>
        <v>9.5881286423647322E-3</v>
      </c>
      <c r="M3329" s="183">
        <f>IFERROR(_xll.qlIndexFixing(Index1Y,$H3329,TRUE,_xll.ohTrigger(RecalcTrigger,Trigger1Y)),NA())</f>
        <v>1.0188229450238418E-2</v>
      </c>
      <c r="N3329" s="182">
        <f>IFERROR(_xll.qlIndexFixing(ONIndex1M,I3329,TRUE,_xll.ohTrigger(RecalcTrigger,Trigger1M)),NA())</f>
        <v>9.5933913637047397E-3</v>
      </c>
      <c r="O3329" s="44">
        <f>IFERROR(_xll.qlIndexFixing(ONIndex3M,I3329,TRUE,_xll.ohTrigger(RecalcTrigger,Trigger3M)),NA())</f>
        <v>9.7355696926548774E-3</v>
      </c>
      <c r="P3329" s="44">
        <f>IFERROR(_xll.qlIndexFixing(ONIndex6M,I3329,TRUE,_xll.ohTrigger(RecalcTrigger,Trigger6M)),NA())</f>
        <v>9.5921259499309741E-3</v>
      </c>
      <c r="Q3329" s="183">
        <f>IFERROR(_xll.qlIndexFixing(ONIndex1Y,I3329,TRUE,_xll.ohTrigger(RecalcTrigger,Trigger1Y)),NA())</f>
        <v>1.0051676710816082E-2</v>
      </c>
    </row>
    <row r="3330" spans="2:17" x14ac:dyDescent="0.2">
      <c r="B3330" s="39" t="s">
        <v>42</v>
      </c>
      <c r="D3330" s="42">
        <f>_xll.qlCalendarAdvance(Calendar,$D3329,B3330,"f",FALSE)</f>
        <v>62954</v>
      </c>
      <c r="E3330" s="177">
        <f>_xll.qlInterestRateIndexValueDate(IndexON,D3330)</f>
        <v>62954</v>
      </c>
      <c r="F3330" s="193">
        <f>IFERROR(_xll.qlIndexFixing(IndexON,D3330,TRUE,_xll.ohTrigger(RecalcTrigger,TriggerON)),NA())</f>
        <v>9.6917408730412546E-3</v>
      </c>
      <c r="H3330" s="42">
        <f>_xll.qlCalendarAdvance(Calendar,$H3329,B3330,"f",FALSE)</f>
        <v>62954</v>
      </c>
      <c r="I3330" s="177">
        <f>_xll.qlInterestRateIndexValueDate(Index1M,$H3330)</f>
        <v>62956</v>
      </c>
      <c r="J3330" s="182">
        <f>IFERROR(_xll.qlIndexFixing(Index1M,$H3330,TRUE,_xll.ohTrigger(RecalcTrigger,Trigger1M)),NA())</f>
        <v>9.6079576245122755E-3</v>
      </c>
      <c r="K3330" s="44">
        <f>IFERROR(_xll.qlIndexFixing(Index3M,H3330,TRUE,_xll.ohTrigger(RecalcTrigger,Trigger3M)),NA())</f>
        <v>9.7731129890822194E-3</v>
      </c>
      <c r="L3330" s="44">
        <f>IFERROR(_xll.qlIndexFixing(Index6M,$H3330,TRUE,_xll.ohTrigger(RecalcTrigger,Trigger6M)),NA())</f>
        <v>9.5859609111108787E-3</v>
      </c>
      <c r="M3330" s="183">
        <f>IFERROR(_xll.qlIndexFixing(Index1Y,$H3330,TRUE,_xll.ohTrigger(RecalcTrigger,Trigger1Y)),NA())</f>
        <v>1.0191421819899312E-2</v>
      </c>
      <c r="N3330" s="182">
        <f>IFERROR(_xll.qlIndexFixing(ONIndex1M,I3330,TRUE,_xll.ohTrigger(RecalcTrigger,Trigger1M)),NA())</f>
        <v>9.5974194896175646E-3</v>
      </c>
      <c r="O3330" s="44">
        <f>IFERROR(_xll.qlIndexFixing(ONIndex3M,I3330,TRUE,_xll.ohTrigger(RecalcTrigger,Trigger3M)),NA())</f>
        <v>9.7393169612303154E-3</v>
      </c>
      <c r="P3330" s="44">
        <f>IFERROR(_xll.qlIndexFixing(ONIndex6M,I3330,TRUE,_xll.ohTrigger(RecalcTrigger,Trigger6M)),NA())</f>
        <v>9.5899093510265487E-3</v>
      </c>
      <c r="Q3330" s="183">
        <f>IFERROR(_xll.qlIndexFixing(ONIndex1Y,I3330,TRUE,_xll.ohTrigger(RecalcTrigger,Trigger1Y)),NA())</f>
        <v>1.0055296328381758E-2</v>
      </c>
    </row>
    <row r="3331" spans="2:17" x14ac:dyDescent="0.2">
      <c r="B3331" s="39" t="s">
        <v>42</v>
      </c>
      <c r="D3331" s="42">
        <f>_xll.qlCalendarAdvance(Calendar,$D3330,B3331,"f",FALSE)</f>
        <v>62961</v>
      </c>
      <c r="E3331" s="177">
        <f>_xll.qlInterestRateIndexValueDate(IndexON,D3331)</f>
        <v>62961</v>
      </c>
      <c r="F3331" s="193">
        <f>IFERROR(_xll.qlIndexFixing(IndexON,D3331,TRUE,_xll.ohTrigger(RecalcTrigger,TriggerON)),NA())</f>
        <v>9.6958245624279016E-3</v>
      </c>
      <c r="H3331" s="42">
        <f>_xll.qlCalendarAdvance(Calendar,$H3330,B3331,"f",FALSE)</f>
        <v>62961</v>
      </c>
      <c r="I3331" s="177">
        <f>_xll.qlInterestRateIndexValueDate(Index1M,$H3331)</f>
        <v>62963</v>
      </c>
      <c r="J3331" s="182">
        <f>IFERROR(_xll.qlIndexFixing(Index1M,$H3331,TRUE,_xll.ohTrigger(RecalcTrigger,Trigger1M)),NA())</f>
        <v>9.6119439363703818E-3</v>
      </c>
      <c r="K3331" s="44">
        <f>IFERROR(_xll.qlIndexFixing(Index3M,H3331,TRUE,_xll.ohTrigger(RecalcTrigger,Trigger3M)),NA())</f>
        <v>9.7767510969337199E-3</v>
      </c>
      <c r="L3331" s="44">
        <f>IFERROR(_xll.qlIndexFixing(Index6M,$H3331,TRUE,_xll.ohTrigger(RecalcTrigger,Trigger6M)),NA())</f>
        <v>9.5837979476079502E-3</v>
      </c>
      <c r="M3331" s="183">
        <f>IFERROR(_xll.qlIndexFixing(Index1Y,$H3331,TRUE,_xll.ohTrigger(RecalcTrigger,Trigger1Y)),NA())</f>
        <v>1.0194595661439142E-2</v>
      </c>
      <c r="N3331" s="182">
        <f>IFERROR(_xll.qlIndexFixing(ONIndex1M,I3331,TRUE,_xll.ohTrigger(RecalcTrigger,Trigger1M)),NA())</f>
        <v>9.601430580836734E-3</v>
      </c>
      <c r="O3331" s="44">
        <f>IFERROR(_xll.qlIndexFixing(ONIndex3M,I3331,TRUE,_xll.ohTrigger(RecalcTrigger,Trigger3M)),NA())</f>
        <v>9.7430472979098681E-3</v>
      </c>
      <c r="P3331" s="44">
        <f>IFERROR(_xll.qlIndexFixing(ONIndex6M,I3331,TRUE,_xll.ohTrigger(RecalcTrigger,Trigger6M)),NA())</f>
        <v>9.5876973921704689E-3</v>
      </c>
      <c r="Q3331" s="183">
        <f>IFERROR(_xll.qlIndexFixing(ONIndex1Y,I3331,TRUE,_xll.ohTrigger(RecalcTrigger,Trigger1Y)),NA())</f>
        <v>1.0058898372005132E-2</v>
      </c>
    </row>
    <row r="3332" spans="2:17" x14ac:dyDescent="0.2">
      <c r="B3332" s="39" t="s">
        <v>42</v>
      </c>
      <c r="D3332" s="42">
        <f>_xll.qlCalendarAdvance(Calendar,$D3331,B3332,"f",FALSE)</f>
        <v>62968</v>
      </c>
      <c r="E3332" s="177">
        <f>_xll.qlInterestRateIndexValueDate(IndexON,D3332)</f>
        <v>62968</v>
      </c>
      <c r="F3332" s="193">
        <f>IFERROR(_xll.qlIndexFixing(IndexON,D3332,TRUE,_xll.ohTrigger(RecalcTrigger,TriggerON)),NA())</f>
        <v>9.6998911693990664E-3</v>
      </c>
      <c r="H3332" s="42">
        <f>_xll.qlCalendarAdvance(Calendar,$H3331,B3332,"f",FALSE)</f>
        <v>62968</v>
      </c>
      <c r="I3332" s="177">
        <f>_xll.qlInterestRateIndexValueDate(Index1M,$H3332)</f>
        <v>62970</v>
      </c>
      <c r="J3332" s="182">
        <f>IFERROR(_xll.qlIndexFixing(Index1M,$H3332,TRUE,_xll.ohTrigger(RecalcTrigger,Trigger1M)),NA())</f>
        <v>9.6159131226900008E-3</v>
      </c>
      <c r="K3332" s="44">
        <f>IFERROR(_xll.qlIndexFixing(Index3M,H3332,TRUE,_xll.ohTrigger(RecalcTrigger,Trigger3M)),NA())</f>
        <v>9.7803720304649924E-3</v>
      </c>
      <c r="L3332" s="44">
        <f>IFERROR(_xll.qlIndexFixing(Index6M,$H3332,TRUE,_xll.ohTrigger(RecalcTrigger,Trigger6M)),NA())</f>
        <v>9.5816397599281979E-3</v>
      </c>
      <c r="M3332" s="183">
        <f>IFERROR(_xll.qlIndexFixing(Index1Y,$H3332,TRUE,_xll.ohTrigger(RecalcTrigger,Trigger1Y)),NA())</f>
        <v>1.0197750943880165E-2</v>
      </c>
      <c r="N3332" s="182">
        <f>IFERROR(_xll.qlIndexFixing(ONIndex1M,I3332,TRUE,_xll.ohTrigger(RecalcTrigger,Trigger1M)),NA())</f>
        <v>9.6054246078658423E-3</v>
      </c>
      <c r="O3332" s="44">
        <f>IFERROR(_xll.qlIndexFixing(ONIndex3M,I3332,TRUE,_xll.ohTrigger(RecalcTrigger,Trigger3M)),NA())</f>
        <v>9.7467606734369383E-3</v>
      </c>
      <c r="P3332" s="44">
        <f>IFERROR(_xll.qlIndexFixing(ONIndex6M,I3332,TRUE,_xll.ohTrigger(RecalcTrigger,Trigger6M)),NA())</f>
        <v>9.5854900817560207E-3</v>
      </c>
      <c r="Q3332" s="183">
        <f>IFERROR(_xll.qlIndexFixing(ONIndex1Y,I3332,TRUE,_xll.ohTrigger(RecalcTrigger,Trigger1Y)),NA())</f>
        <v>1.0062482811070694E-2</v>
      </c>
    </row>
    <row r="3333" spans="2:17" x14ac:dyDescent="0.2">
      <c r="B3333" s="39" t="s">
        <v>42</v>
      </c>
      <c r="D3333" s="42">
        <f>_xll.qlCalendarAdvance(Calendar,$D3332,B3333,"f",FALSE)</f>
        <v>62975</v>
      </c>
      <c r="E3333" s="177">
        <f>_xll.qlInterestRateIndexValueDate(IndexON,D3333)</f>
        <v>62975</v>
      </c>
      <c r="F3333" s="193">
        <f>IFERROR(_xll.qlIndexFixing(IndexON,D3333,TRUE,_xll.ohTrigger(RecalcTrigger,TriggerON)),NA())</f>
        <v>9.7039406640586634E-3</v>
      </c>
      <c r="H3333" s="42">
        <f>_xll.qlCalendarAdvance(Calendar,$H3332,B3333,"f",FALSE)</f>
        <v>62975</v>
      </c>
      <c r="I3333" s="177">
        <f>_xll.qlInterestRateIndexValueDate(Index1M,$H3333)</f>
        <v>62977</v>
      </c>
      <c r="J3333" s="182">
        <f>IFERROR(_xll.qlIndexFixing(Index1M,$H3333,TRUE,_xll.ohTrigger(RecalcTrigger,Trigger1M)),NA())</f>
        <v>9.619865153869811E-3</v>
      </c>
      <c r="K3333" s="44">
        <f>IFERROR(_xll.qlIndexFixing(Index3M,H3333,TRUE,_xll.ohTrigger(RecalcTrigger,Trigger3M)),NA())</f>
        <v>9.7839757601883223E-3</v>
      </c>
      <c r="L3333" s="44">
        <f>IFERROR(_xll.qlIndexFixing(Index6M,$H3333,TRUE,_xll.ohTrigger(RecalcTrigger,Trigger6M)),NA())</f>
        <v>9.5795611321266259E-3</v>
      </c>
      <c r="M3333" s="183">
        <f>IFERROR(_xll.qlIndexFixing(Index1Y,$H3333,TRUE,_xll.ohTrigger(RecalcTrigger,Trigger1Y)),NA())</f>
        <v>1.0200887636245737E-2</v>
      </c>
      <c r="N3333" s="182">
        <f>IFERROR(_xll.qlIndexFixing(ONIndex1M,I3333,TRUE,_xll.ohTrigger(RecalcTrigger,Trigger1M)),NA())</f>
        <v>9.6094015411285483E-3</v>
      </c>
      <c r="O3333" s="44">
        <f>IFERROR(_xll.qlIndexFixing(ONIndex3M,I3333,TRUE,_xll.ohTrigger(RecalcTrigger,Trigger3M)),NA())</f>
        <v>9.7504570584749928E-3</v>
      </c>
      <c r="P3333" s="44">
        <f>IFERROR(_xll.qlIndexFixing(ONIndex6M,I3333,TRUE,_xll.ohTrigger(RecalcTrigger,Trigger6M)),NA())</f>
        <v>9.5832874275370017E-3</v>
      </c>
      <c r="Q3333" s="183">
        <f>IFERROR(_xll.qlIndexFixing(ONIndex1Y,I3333,TRUE,_xll.ohTrigger(RecalcTrigger,Trigger1Y)),NA())</f>
        <v>1.0066049615122807E-2</v>
      </c>
    </row>
    <row r="3334" spans="2:17" x14ac:dyDescent="0.2">
      <c r="B3334" s="39" t="s">
        <v>42</v>
      </c>
      <c r="D3334" s="42">
        <f>_xll.qlCalendarAdvance(Calendar,$D3333,B3334,"f",FALSE)</f>
        <v>62982</v>
      </c>
      <c r="E3334" s="177">
        <f>_xll.qlInterestRateIndexValueDate(IndexON,D3334)</f>
        <v>62982</v>
      </c>
      <c r="F3334" s="193">
        <f>IFERROR(_xll.qlIndexFixing(IndexON,D3334,TRUE,_xll.ohTrigger(RecalcTrigger,TriggerON)),NA())</f>
        <v>9.7079730169902234E-3</v>
      </c>
      <c r="H3334" s="42">
        <f>_xll.qlCalendarAdvance(Calendar,$H3333,B3334,"f",FALSE)</f>
        <v>62982</v>
      </c>
      <c r="I3334" s="177">
        <f>_xll.qlInterestRateIndexValueDate(Index1M,$H3334)</f>
        <v>62984</v>
      </c>
      <c r="J3334" s="182">
        <f>IFERROR(_xll.qlIndexFixing(Index1M,$H3334,TRUE,_xll.ohTrigger(RecalcTrigger,Trigger1M)),NA())</f>
        <v>9.6238000003159851E-3</v>
      </c>
      <c r="K3334" s="44">
        <f>IFERROR(_xll.qlIndexFixing(Index3M,H3334,TRUE,_xll.ohTrigger(RecalcTrigger,Trigger3M)),NA())</f>
        <v>9.7875622566107774E-3</v>
      </c>
      <c r="L3334" s="44">
        <f>IFERROR(_xll.qlIndexFixing(Index6M,$H3334,TRUE,_xll.ohTrigger(RecalcTrigger,Trigger6M)),NA())</f>
        <v>9.5774116563375738E-3</v>
      </c>
      <c r="M3334" s="183">
        <f>IFERROR(_xll.qlIndexFixing(Index1Y,$H3334,TRUE,_xll.ohTrigger(RecalcTrigger,Trigger1Y)),NA())</f>
        <v>1.0204005707560746E-2</v>
      </c>
      <c r="N3334" s="182">
        <f>IFERROR(_xll.qlIndexFixing(ONIndex1M,I3334,TRUE,_xll.ohTrigger(RecalcTrigger,Trigger1M)),NA())</f>
        <v>9.6133613511284466E-3</v>
      </c>
      <c r="O3334" s="44">
        <f>IFERROR(_xll.qlIndexFixing(ONIndex3M,I3334,TRUE,_xll.ohTrigger(RecalcTrigger,Trigger3M)),NA())</f>
        <v>9.7541364235276262E-3</v>
      </c>
      <c r="P3334" s="44">
        <f>IFERROR(_xll.qlIndexFixing(ONIndex6M,I3334,TRUE,_xll.ohTrigger(RecalcTrigger,Trigger6M)),NA())</f>
        <v>9.5810894378267619E-3</v>
      </c>
      <c r="Q3334" s="183">
        <f>IFERROR(_xll.qlIndexFixing(ONIndex1Y,I3334,TRUE,_xll.ohTrigger(RecalcTrigger,Trigger1Y)),NA())</f>
        <v>1.0069598753865705E-2</v>
      </c>
    </row>
    <row r="3335" spans="2:17" x14ac:dyDescent="0.2">
      <c r="B3335" s="39" t="s">
        <v>42</v>
      </c>
      <c r="D3335" s="42">
        <f>_xll.qlCalendarAdvance(Calendar,$D3334,B3335,"f",FALSE)</f>
        <v>62989</v>
      </c>
      <c r="E3335" s="177">
        <f>_xll.qlInterestRateIndexValueDate(IndexON,D3335)</f>
        <v>62989</v>
      </c>
      <c r="F3335" s="193">
        <f>IFERROR(_xll.qlIndexFixing(IndexON,D3335,TRUE,_xll.ohTrigger(RecalcTrigger,TriggerON)),NA())</f>
        <v>9.711988198617405E-3</v>
      </c>
      <c r="H3335" s="42">
        <f>_xll.qlCalendarAdvance(Calendar,$H3334,B3335,"f",FALSE)</f>
        <v>62989</v>
      </c>
      <c r="I3335" s="177">
        <f>_xll.qlInterestRateIndexValueDate(Index1M,$H3335)</f>
        <v>62991</v>
      </c>
      <c r="J3335" s="182">
        <f>IFERROR(_xll.qlIndexFixing(Index1M,$H3335,TRUE,_xll.ohTrigger(RecalcTrigger,Trigger1M)),NA())</f>
        <v>9.6277176324421898E-3</v>
      </c>
      <c r="K3335" s="44">
        <f>IFERROR(_xll.qlIndexFixing(Index3M,H3335,TRUE,_xll.ohTrigger(RecalcTrigger,Trigger3M)),NA())</f>
        <v>9.7911314902385613E-3</v>
      </c>
      <c r="L3335" s="44">
        <f>IFERROR(_xll.qlIndexFixing(Index6M,$H3335,TRUE,_xll.ohTrigger(RecalcTrigger,Trigger6M)),NA())</f>
        <v>9.5752669784421873E-3</v>
      </c>
      <c r="M3335" s="183">
        <f>IFERROR(_xll.qlIndexFixing(Index1Y,$H3335,TRUE,_xll.ohTrigger(RecalcTrigger,Trigger1Y)),NA())</f>
        <v>1.0207105126848762E-2</v>
      </c>
      <c r="N3335" s="182">
        <f>IFERROR(_xll.qlIndexFixing(ONIndex1M,I3335,TRUE,_xll.ohTrigger(RecalcTrigger,Trigger1M)),NA())</f>
        <v>9.6173040082092598E-3</v>
      </c>
      <c r="O3335" s="44">
        <f>IFERROR(_xll.qlIndexFixing(ONIndex3M,I3335,TRUE,_xll.ohTrigger(RecalcTrigger,Trigger3M)),NA())</f>
        <v>9.7577987394181775E-3</v>
      </c>
      <c r="P3335" s="44">
        <f>IFERROR(_xll.qlIndexFixing(ONIndex6M,I3335,TRUE,_xll.ohTrigger(RecalcTrigger,Trigger6M)),NA())</f>
        <v>9.578896120379099E-3</v>
      </c>
      <c r="Q3335" s="183">
        <f>IFERROR(_xll.qlIndexFixing(ONIndex1Y,I3335,TRUE,_xll.ohTrigger(RecalcTrigger,Trigger1Y)),NA())</f>
        <v>1.0073130196683877E-2</v>
      </c>
    </row>
    <row r="3336" spans="2:17" x14ac:dyDescent="0.2">
      <c r="B3336" s="39" t="s">
        <v>42</v>
      </c>
      <c r="D3336" s="42">
        <f>_xll.qlCalendarAdvance(Calendar,$D3335,B3336,"f",FALSE)</f>
        <v>62996</v>
      </c>
      <c r="E3336" s="177">
        <f>_xll.qlInterestRateIndexValueDate(IndexON,D3336)</f>
        <v>62996</v>
      </c>
      <c r="F3336" s="193">
        <f>IFERROR(_xll.qlIndexFixing(IndexON,D3336,TRUE,_xll.ohTrigger(RecalcTrigger,TriggerON)),NA())</f>
        <v>9.7159861791240587E-3</v>
      </c>
      <c r="H3336" s="42">
        <f>_xll.qlCalendarAdvance(Calendar,$H3335,B3336,"f",FALSE)</f>
        <v>62996</v>
      </c>
      <c r="I3336" s="177">
        <f>_xll.qlInterestRateIndexValueDate(Index1M,$H3336)</f>
        <v>62998</v>
      </c>
      <c r="J3336" s="182">
        <f>IFERROR(_xll.qlIndexFixing(Index1M,$H3336,TRUE,_xll.ohTrigger(RecalcTrigger,Trigger1M)),NA())</f>
        <v>9.6316180206570956E-3</v>
      </c>
      <c r="K3336" s="44">
        <f>IFERROR(_xll.qlIndexFixing(Index3M,H3336,TRUE,_xll.ohTrigger(RecalcTrigger,Trigger3M)),NA())</f>
        <v>9.7946834315813507E-3</v>
      </c>
      <c r="L3336" s="44">
        <f>IFERROR(_xll.qlIndexFixing(Index6M,$H3336,TRUE,_xll.ohTrigger(RecalcTrigger,Trigger6M)),NA())</f>
        <v>9.5731271065126987E-3</v>
      </c>
      <c r="M3336" s="183">
        <f>IFERROR(_xll.qlIndexFixing(Index1Y,$H3336,TRUE,_xll.ohTrigger(RecalcTrigger,Trigger1Y)),NA())</f>
        <v>1.0210185863135549E-2</v>
      </c>
      <c r="N3336" s="182">
        <f>IFERROR(_xll.qlIndexFixing(ONIndex1M,I3336,TRUE,_xll.ohTrigger(RecalcTrigger,Trigger1M)),NA())</f>
        <v>9.6212294829545186E-3</v>
      </c>
      <c r="O3336" s="44">
        <f>IFERROR(_xll.qlIndexFixing(ONIndex3M,I3336,TRUE,_xll.ohTrigger(RecalcTrigger,Trigger3M)),NA())</f>
        <v>9.7614439766502414E-3</v>
      </c>
      <c r="P3336" s="44">
        <f>IFERROR(_xll.qlIndexFixing(ONIndex6M,I3336,TRUE,_xll.ohTrigger(RecalcTrigger,Trigger6M)),NA())</f>
        <v>9.5767074835073629E-3</v>
      </c>
      <c r="Q3336" s="183">
        <f>IFERROR(_xll.qlIndexFixing(ONIndex1Y,I3336,TRUE,_xll.ohTrigger(RecalcTrigger,Trigger1Y)),NA())</f>
        <v>1.0076643913201622E-2</v>
      </c>
    </row>
    <row r="3337" spans="2:17" x14ac:dyDescent="0.2">
      <c r="B3337" s="39" t="s">
        <v>42</v>
      </c>
      <c r="D3337" s="42">
        <f>_xll.qlCalendarAdvance(Calendar,$D3336,B3337,"f",FALSE)</f>
        <v>63003</v>
      </c>
      <c r="E3337" s="177">
        <f>_xll.qlInterestRateIndexValueDate(IndexON,D3337)</f>
        <v>63003</v>
      </c>
      <c r="F3337" s="193">
        <f>IFERROR(_xll.qlIndexFixing(IndexON,D3337,TRUE,_xll.ohTrigger(RecalcTrigger,TriggerON)),NA())</f>
        <v>9.7199669290137791E-3</v>
      </c>
      <c r="H3337" s="42">
        <f>_xll.qlCalendarAdvance(Calendar,$H3336,B3337,"f",FALSE)</f>
        <v>63003</v>
      </c>
      <c r="I3337" s="177">
        <f>_xll.qlInterestRateIndexValueDate(Index1M,$H3337)</f>
        <v>63005</v>
      </c>
      <c r="J3337" s="182">
        <f>IFERROR(_xll.qlIndexFixing(Index1M,$H3337,TRUE,_xll.ohTrigger(RecalcTrigger,Trigger1M)),NA())</f>
        <v>9.6342865286253975E-3</v>
      </c>
      <c r="K3337" s="44">
        <f>IFERROR(_xll.qlIndexFixing(Index3M,H3337,TRUE,_xll.ohTrigger(RecalcTrigger,Trigger3M)),NA())</f>
        <v>9.7982180511488205E-3</v>
      </c>
      <c r="L3337" s="44">
        <f>IFERROR(_xll.qlIndexFixing(Index6M,$H3337,TRUE,_xll.ohTrigger(RecalcTrigger,Trigger6M)),NA())</f>
        <v>9.5709920486217771E-3</v>
      </c>
      <c r="M3337" s="183">
        <f>IFERROR(_xll.qlIndexFixing(Index1Y,$H3337,TRUE,_xll.ohTrigger(RecalcTrigger,Trigger1Y)),NA())</f>
        <v>1.0213247885447311E-2</v>
      </c>
      <c r="N3337" s="182">
        <f>IFERROR(_xll.qlIndexFixing(ONIndex1M,I3337,TRUE,_xll.ohTrigger(RecalcTrigger,Trigger1M)),NA())</f>
        <v>9.6251377457079457E-3</v>
      </c>
      <c r="O3337" s="44">
        <f>IFERROR(_xll.qlIndexFixing(ONIndex3M,I3337,TRUE,_xll.ohTrigger(RecalcTrigger,Trigger3M)),NA())</f>
        <v>9.7650721058872847E-3</v>
      </c>
      <c r="P3337" s="44">
        <f>IFERROR(_xll.qlIndexFixing(ONIndex6M,I3337,TRUE,_xll.ohTrigger(RecalcTrigger,Trigger6M)),NA())</f>
        <v>9.5745235352051594E-3</v>
      </c>
      <c r="Q3337" s="183">
        <f>IFERROR(_xll.qlIndexFixing(ONIndex1Y,I3337,TRUE,_xll.ohTrigger(RecalcTrigger,Trigger1Y)),NA())</f>
        <v>1.0080139872723493E-2</v>
      </c>
    </row>
    <row r="3338" spans="2:17" x14ac:dyDescent="0.2">
      <c r="B3338" s="39" t="s">
        <v>42</v>
      </c>
      <c r="D3338" s="42">
        <f>_xll.qlCalendarAdvance(Calendar,$D3337,B3338,"f",FALSE)</f>
        <v>63010</v>
      </c>
      <c r="E3338" s="177">
        <f>_xll.qlInterestRateIndexValueDate(IndexON,D3338)</f>
        <v>63010</v>
      </c>
      <c r="F3338" s="193">
        <f>IFERROR(_xll.qlIndexFixing(IndexON,D3338,TRUE,_xll.ohTrigger(RecalcTrigger,TriggerON)),NA())</f>
        <v>9.7239304183904807E-3</v>
      </c>
      <c r="H3338" s="42">
        <f>_xll.qlCalendarAdvance(Calendar,$H3337,B3338,"f",FALSE)</f>
        <v>63010</v>
      </c>
      <c r="I3338" s="177">
        <f>_xll.qlInterestRateIndexValueDate(Index1M,$H3338)</f>
        <v>63012</v>
      </c>
      <c r="J3338" s="182">
        <f>IFERROR(_xll.qlIndexFixing(Index1M,$H3338,TRUE,_xll.ohTrigger(RecalcTrigger,Trigger1M)),NA())</f>
        <v>9.639366946965211E-3</v>
      </c>
      <c r="K3338" s="44">
        <f>IFERROR(_xll.qlIndexFixing(Index3M,H3338,TRUE,_xll.ohTrigger(RecalcTrigger,Trigger3M)),NA())</f>
        <v>9.8017353194480433E-3</v>
      </c>
      <c r="L3338" s="44">
        <f>IFERROR(_xll.qlIndexFixing(Index6M,$H3338,TRUE,_xll.ohTrigger(RecalcTrigger,Trigger6M)),NA())</f>
        <v>9.5687913782509012E-3</v>
      </c>
      <c r="M3338" s="183">
        <f>IFERROR(_xll.qlIndexFixing(Index1Y,$H3338,TRUE,_xll.ohTrigger(RecalcTrigger,Trigger1Y)),NA())</f>
        <v>1.0216291162810903E-2</v>
      </c>
      <c r="N3338" s="182">
        <f>IFERROR(_xll.qlIndexFixing(ONIndex1M,I3338,TRUE,_xll.ohTrigger(RecalcTrigger,Trigger1M)),NA())</f>
        <v>9.6290287670530716E-3</v>
      </c>
      <c r="O3338" s="44">
        <f>IFERROR(_xll.qlIndexFixing(ONIndex3M,I3338,TRUE,_xll.ohTrigger(RecalcTrigger,Trigger3M)),NA())</f>
        <v>9.768683097632902E-3</v>
      </c>
      <c r="P3338" s="44">
        <f>IFERROR(_xll.qlIndexFixing(ONIndex6M,I3338,TRUE,_xll.ohTrigger(RecalcTrigger,Trigger6M)),NA())</f>
        <v>9.5723442833861583E-3</v>
      </c>
      <c r="Q3338" s="183">
        <f>IFERROR(_xll.qlIndexFixing(ONIndex1Y,I3338,TRUE,_xll.ohTrigger(RecalcTrigger,Trigger1Y)),NA())</f>
        <v>1.0083618044953724E-2</v>
      </c>
    </row>
    <row r="3339" spans="2:17" x14ac:dyDescent="0.2">
      <c r="B3339" s="39" t="s">
        <v>42</v>
      </c>
      <c r="D3339" s="42">
        <f>_xll.qlCalendarAdvance(Calendar,$D3338,B3339,"f",FALSE)</f>
        <v>63017</v>
      </c>
      <c r="E3339" s="177">
        <f>_xll.qlInterestRateIndexValueDate(IndexON,D3339)</f>
        <v>63017</v>
      </c>
      <c r="F3339" s="193">
        <f>IFERROR(_xll.qlIndexFixing(IndexON,D3339,TRUE,_xll.ohTrigger(RecalcTrigger,TriggerON)),NA())</f>
        <v>9.7278766179975662E-3</v>
      </c>
      <c r="H3339" s="42">
        <f>_xll.qlCalendarAdvance(Calendar,$H3338,B3339,"f",FALSE)</f>
        <v>63017</v>
      </c>
      <c r="I3339" s="177">
        <f>_xll.qlInterestRateIndexValueDate(Index1M,$H3339)</f>
        <v>63019</v>
      </c>
      <c r="J3339" s="182">
        <f>IFERROR(_xll.qlIndexFixing(Index1M,$H3339,TRUE,_xll.ohTrigger(RecalcTrigger,Trigger1M)),NA())</f>
        <v>9.6432154258707659E-3</v>
      </c>
      <c r="K3339" s="44">
        <f>IFERROR(_xll.qlIndexFixing(Index3M,H3339,TRUE,_xll.ohTrigger(RecalcTrigger,Trigger3M)),NA())</f>
        <v>9.805235206986956E-3</v>
      </c>
      <c r="L3339" s="44">
        <f>IFERROR(_xll.qlIndexFixing(Index6M,$H3339,TRUE,_xll.ohTrigger(RecalcTrigger,Trigger6M)),NA())</f>
        <v>9.5666668473874082E-3</v>
      </c>
      <c r="M3339" s="183">
        <f>IFERROR(_xll.qlIndexFixing(Index1Y,$H3339,TRUE,_xll.ohTrigger(RecalcTrigger,Trigger1Y)),NA())</f>
        <v>1.0219315664253183E-2</v>
      </c>
      <c r="N3339" s="182">
        <f>IFERROR(_xll.qlIndexFixing(ONIndex1M,I3339,TRUE,_xll.ohTrigger(RecalcTrigger,Trigger1M)),NA())</f>
        <v>9.6329025172536831E-3</v>
      </c>
      <c r="O3339" s="44">
        <f>IFERROR(_xll.qlIndexFixing(ONIndex3M,I3339,TRUE,_xll.ohTrigger(RecalcTrigger,Trigger3M)),NA())</f>
        <v>9.7722769226304962E-3</v>
      </c>
      <c r="P3339" s="44">
        <f>IFERROR(_xll.qlIndexFixing(ONIndex6M,I3339,TRUE,_xll.ohTrigger(RecalcTrigger,Trigger6M)),NA())</f>
        <v>9.5701697362038374E-3</v>
      </c>
      <c r="Q3339" s="183">
        <f>IFERROR(_xll.qlIndexFixing(ONIndex1Y,I3339,TRUE,_xll.ohTrigger(RecalcTrigger,Trigger1Y)),NA())</f>
        <v>1.0087078399356741E-2</v>
      </c>
    </row>
    <row r="3340" spans="2:17" x14ac:dyDescent="0.2">
      <c r="B3340" s="39" t="s">
        <v>42</v>
      </c>
      <c r="D3340" s="42">
        <f>_xll.qlCalendarAdvance(Calendar,$D3339,B3340,"f",FALSE)</f>
        <v>63024</v>
      </c>
      <c r="E3340" s="177">
        <f>_xll.qlInterestRateIndexValueDate(IndexON,D3340)</f>
        <v>63024</v>
      </c>
      <c r="F3340" s="193">
        <f>IFERROR(_xll.qlIndexFixing(IndexON,D3340,TRUE,_xll.ohTrigger(RecalcTrigger,TriggerON)),NA())</f>
        <v>9.7318054980188862E-3</v>
      </c>
      <c r="H3340" s="42">
        <f>_xll.qlCalendarAdvance(Calendar,$H3339,B3340,"f",FALSE)</f>
        <v>63024</v>
      </c>
      <c r="I3340" s="177">
        <f>_xll.qlInterestRateIndexValueDate(Index1M,$H3340)</f>
        <v>63026</v>
      </c>
      <c r="J3340" s="182">
        <f>IFERROR(_xll.qlIndexFixing(Index1M,$H3340,TRUE,_xll.ohTrigger(RecalcTrigger,Trigger1M)),NA())</f>
        <v>9.6470465424972063E-3</v>
      </c>
      <c r="K3340" s="44">
        <f>IFERROR(_xll.qlIndexFixing(Index3M,H3340,TRUE,_xll.ohTrigger(RecalcTrigger,Trigger3M)),NA())</f>
        <v>9.808717684275237E-3</v>
      </c>
      <c r="L3340" s="44">
        <f>IFERROR(_xll.qlIndexFixing(Index6M,$H3340,TRUE,_xll.ohTrigger(RecalcTrigger,Trigger6M)),NA())</f>
        <v>9.5645471569332785E-3</v>
      </c>
      <c r="M3340" s="183">
        <f>IFERROR(_xll.qlIndexFixing(Index1Y,$H3340,TRUE,_xll.ohTrigger(RecalcTrigger,Trigger1Y)),NA())</f>
        <v>1.0222321358802326E-2</v>
      </c>
      <c r="N3340" s="182">
        <f>IFERROR(_xll.qlIndexFixing(ONIndex1M,I3340,TRUE,_xll.ohTrigger(RecalcTrigger,Trigger1M)),NA())</f>
        <v>9.6367589668933107E-3</v>
      </c>
      <c r="O3340" s="44">
        <f>IFERROR(_xll.qlIndexFixing(ONIndex3M,I3340,TRUE,_xll.ohTrigger(RecalcTrigger,Trigger3M)),NA())</f>
        <v>9.775853551383662E-3</v>
      </c>
      <c r="P3340" s="44">
        <f>IFERROR(_xll.qlIndexFixing(ONIndex6M,I3340,TRUE,_xll.ohTrigger(RecalcTrigger,Trigger6M)),NA())</f>
        <v>9.5679999016518025E-3</v>
      </c>
      <c r="Q3340" s="183">
        <f>IFERROR(_xll.qlIndexFixing(ONIndex1Y,I3340,TRUE,_xll.ohTrigger(RecalcTrigger,Trigger1Y)),NA())</f>
        <v>1.0090520905317035E-2</v>
      </c>
    </row>
    <row r="3341" spans="2:17" x14ac:dyDescent="0.2">
      <c r="B3341" s="39" t="s">
        <v>42</v>
      </c>
      <c r="D3341" s="42">
        <f>_xll.qlCalendarAdvance(Calendar,$D3340,B3341,"f",FALSE)</f>
        <v>63031</v>
      </c>
      <c r="E3341" s="177">
        <f>_xll.qlInterestRateIndexValueDate(IndexON,D3341)</f>
        <v>63031</v>
      </c>
      <c r="F3341" s="193">
        <f>IFERROR(_xll.qlIndexFixing(IndexON,D3341,TRUE,_xll.ohTrigger(RecalcTrigger,TriggerON)),NA())</f>
        <v>9.7357170287981631E-3</v>
      </c>
      <c r="H3341" s="42">
        <f>_xll.qlCalendarAdvance(Calendar,$H3340,B3341,"f",FALSE)</f>
        <v>63031</v>
      </c>
      <c r="I3341" s="177">
        <f>_xll.qlInterestRateIndexValueDate(Index1M,$H3341)</f>
        <v>63033</v>
      </c>
      <c r="J3341" s="182">
        <f>IFERROR(_xll.qlIndexFixing(Index1M,$H3341,TRUE,_xll.ohTrigger(RecalcTrigger,Trigger1M)),NA())</f>
        <v>9.6508602672407129E-3</v>
      </c>
      <c r="K3341" s="44">
        <f>IFERROR(_xll.qlIndexFixing(Index3M,H3341,TRUE,_xll.ohTrigger(RecalcTrigger,Trigger3M)),NA())</f>
        <v>9.8121827218225609E-3</v>
      </c>
      <c r="L3341" s="44">
        <f>IFERROR(_xll.qlIndexFixing(Index6M,$H3341,TRUE,_xll.ohTrigger(RecalcTrigger,Trigger6M)),NA())</f>
        <v>9.5624323149607667E-3</v>
      </c>
      <c r="M3341" s="183">
        <f>IFERROR(_xll.qlIndexFixing(Index1Y,$H3341,TRUE,_xll.ohTrigger(RecalcTrigger,Trigger1Y)),NA())</f>
        <v>1.0225308215487158E-2</v>
      </c>
      <c r="N3341" s="182">
        <f>IFERROR(_xll.qlIndexFixing(ONIndex1M,I3341,TRUE,_xll.ohTrigger(RecalcTrigger,Trigger1M)),NA())</f>
        <v>9.6405980863156771E-3</v>
      </c>
      <c r="O3341" s="44">
        <f>IFERROR(_xll.qlIndexFixing(ONIndex3M,I3341,TRUE,_xll.ohTrigger(RecalcTrigger,Trigger3M)),NA())</f>
        <v>9.7794129547956743E-3</v>
      </c>
      <c r="P3341" s="44">
        <f>IFERROR(_xll.qlIndexFixing(ONIndex6M,I3341,TRUE,_xll.ohTrigger(RecalcTrigger,Trigger6M)),NA())</f>
        <v>9.5658347878835315E-3</v>
      </c>
      <c r="Q3341" s="183">
        <f>IFERROR(_xll.qlIndexFixing(ONIndex1Y,I3341,TRUE,_xll.ohTrigger(RecalcTrigger,Trigger1Y)),NA())</f>
        <v>1.0093945532458903E-2</v>
      </c>
    </row>
    <row r="3342" spans="2:17" x14ac:dyDescent="0.2">
      <c r="B3342" s="39" t="s">
        <v>42</v>
      </c>
      <c r="D3342" s="42">
        <f>_xll.qlCalendarAdvance(Calendar,$D3341,B3342,"f",FALSE)</f>
        <v>63038</v>
      </c>
      <c r="E3342" s="177">
        <f>_xll.qlInterestRateIndexValueDate(IndexON,D3342)</f>
        <v>63038</v>
      </c>
      <c r="F3342" s="193">
        <f>IFERROR(_xll.qlIndexFixing(IndexON,D3342,TRUE,_xll.ohTrigger(RecalcTrigger,TriggerON)),NA())</f>
        <v>9.7396111807590557E-3</v>
      </c>
      <c r="H3342" s="42">
        <f>_xll.qlCalendarAdvance(Calendar,$H3341,B3342,"f",FALSE)</f>
        <v>63038</v>
      </c>
      <c r="I3342" s="177">
        <f>_xll.qlInterestRateIndexValueDate(Index1M,$H3342)</f>
        <v>63040</v>
      </c>
      <c r="J3342" s="182">
        <f>IFERROR(_xll.qlIndexFixing(Index1M,$H3342,TRUE,_xll.ohTrigger(RecalcTrigger,Trigger1M)),NA())</f>
        <v>9.6546565705124543E-3</v>
      </c>
      <c r="K3342" s="44">
        <f>IFERROR(_xll.qlIndexFixing(Index3M,H3342,TRUE,_xll.ohTrigger(RecalcTrigger,Trigger3M)),NA())</f>
        <v>9.8156302901368699E-3</v>
      </c>
      <c r="L3342" s="44">
        <f>IFERROR(_xll.qlIndexFixing(Index6M,$H3342,TRUE,_xll.ohTrigger(RecalcTrigger,Trigger6M)),NA())</f>
        <v>9.5603223295451321E-3</v>
      </c>
      <c r="M3342" s="183">
        <f>IFERROR(_xll.qlIndexFixing(Index1Y,$H3342,TRUE,_xll.ohTrigger(RecalcTrigger,Trigger1Y)),NA())</f>
        <v>1.0228276203337168E-2</v>
      </c>
      <c r="N3342" s="182">
        <f>IFERROR(_xll.qlIndexFixing(ONIndex1M,I3342,TRUE,_xll.ohTrigger(RecalcTrigger,Trigger1M)),NA())</f>
        <v>9.6444198461043129E-3</v>
      </c>
      <c r="O3342" s="44">
        <f>IFERROR(_xll.qlIndexFixing(ONIndex3M,I3342,TRUE,_xll.ohTrigger(RecalcTrigger,Trigger3M)),NA())</f>
        <v>9.7829551032901918E-3</v>
      </c>
      <c r="P3342" s="44">
        <f>IFERROR(_xll.qlIndexFixing(ONIndex6M,I3342,TRUE,_xll.ohTrigger(RecalcTrigger,Trigger6M)),NA())</f>
        <v>9.5636744028926302E-3</v>
      </c>
      <c r="Q3342" s="183">
        <f>IFERROR(_xll.qlIndexFixing(ONIndex1Y,I3342,TRUE,_xll.ohTrigger(RecalcTrigger,Trigger1Y)),NA())</f>
        <v>1.009735225048658E-2</v>
      </c>
    </row>
    <row r="3343" spans="2:17" x14ac:dyDescent="0.2">
      <c r="B3343" s="39" t="s">
        <v>42</v>
      </c>
      <c r="D3343" s="42">
        <f>_xll.qlCalendarAdvance(Calendar,$D3342,B3343,"f",FALSE)</f>
        <v>63045</v>
      </c>
      <c r="E3343" s="177">
        <f>_xll.qlInterestRateIndexValueDate(IndexON,D3343)</f>
        <v>63045</v>
      </c>
      <c r="F3343" s="193">
        <f>IFERROR(_xll.qlIndexFixing(IndexON,D3343,TRUE,_xll.ohTrigger(RecalcTrigger,TriggerON)),NA())</f>
        <v>9.7434879243252226E-3</v>
      </c>
      <c r="H3343" s="42">
        <f>_xll.qlCalendarAdvance(Calendar,$H3342,B3343,"f",FALSE)</f>
        <v>63045</v>
      </c>
      <c r="I3343" s="177">
        <f>_xll.qlInterestRateIndexValueDate(Index1M,$H3343)</f>
        <v>63047</v>
      </c>
      <c r="J3343" s="182">
        <f>IFERROR(_xll.qlIndexFixing(Index1M,$H3343,TRUE,_xll.ohTrigger(RecalcTrigger,Trigger1M)),NA())</f>
        <v>9.6584354227235991E-3</v>
      </c>
      <c r="K3343" s="44">
        <f>IFERROR(_xll.qlIndexFixing(Index3M,H3343,TRUE,_xll.ohTrigger(RecalcTrigger,Trigger3M)),NA())</f>
        <v>9.8190603597287061E-3</v>
      </c>
      <c r="L3343" s="44">
        <f>IFERROR(_xll.qlIndexFixing(Index6M,$H3343,TRUE,_xll.ohTrigger(RecalcTrigger,Trigger6M)),NA())</f>
        <v>9.5582172087581956E-3</v>
      </c>
      <c r="M3343" s="183">
        <f>IFERROR(_xll.qlIndexFixing(Index1Y,$H3343,TRUE,_xll.ohTrigger(RecalcTrigger,Trigger1Y)),NA())</f>
        <v>1.0231225291382278E-2</v>
      </c>
      <c r="N3343" s="182">
        <f>IFERROR(_xll.qlIndexFixing(ONIndex1M,I3343,TRUE,_xll.ohTrigger(RecalcTrigger,Trigger1M)),NA())</f>
        <v>9.6482242166029408E-3</v>
      </c>
      <c r="O3343" s="44">
        <f>IFERROR(_xll.qlIndexFixing(ONIndex3M,I3343,TRUE,_xll.ohTrigger(RecalcTrigger,Trigger3M)),NA())</f>
        <v>9.7864799676106173E-3</v>
      </c>
      <c r="P3343" s="44">
        <f>IFERROR(_xll.qlIndexFixing(ONIndex6M,I3343,TRUE,_xll.ohTrigger(RecalcTrigger,Trigger6M)),NA())</f>
        <v>9.5615187547526403E-3</v>
      </c>
      <c r="Q3343" s="183">
        <f>IFERROR(_xll.qlIndexFixing(ONIndex1Y,I3343,TRUE,_xll.ohTrigger(RecalcTrigger,Trigger1Y)),NA())</f>
        <v>1.0100741028624682E-2</v>
      </c>
    </row>
    <row r="3344" spans="2:17" x14ac:dyDescent="0.2">
      <c r="B3344" s="39" t="s">
        <v>42</v>
      </c>
      <c r="D3344" s="42">
        <f>_xll.qlCalendarAdvance(Calendar,$D3343,B3344,"f",FALSE)</f>
        <v>63052</v>
      </c>
      <c r="E3344" s="177">
        <f>_xll.qlInterestRateIndexValueDate(IndexON,D3344)</f>
        <v>63052</v>
      </c>
      <c r="F3344" s="193">
        <f>IFERROR(_xll.qlIndexFixing(IndexON,D3344,TRUE,_xll.ohTrigger(RecalcTrigger,TriggerON)),NA())</f>
        <v>9.7473472299203223E-3</v>
      </c>
      <c r="H3344" s="42">
        <f>_xll.qlCalendarAdvance(Calendar,$H3343,B3344,"f",FALSE)</f>
        <v>63052</v>
      </c>
      <c r="I3344" s="177">
        <f>_xll.qlInterestRateIndexValueDate(Index1M,$H3344)</f>
        <v>63054</v>
      </c>
      <c r="J3344" s="182">
        <f>IFERROR(_xll.qlIndexFixing(Index1M,$H3344,TRUE,_xll.ohTrigger(RecalcTrigger,Trigger1M)),NA())</f>
        <v>9.662196794277822E-3</v>
      </c>
      <c r="K3344" s="44">
        <f>IFERROR(_xll.qlIndexFixing(Index3M,H3344,TRUE,_xll.ohTrigger(RecalcTrigger,Trigger3M)),NA())</f>
        <v>9.8224729011051424E-3</v>
      </c>
      <c r="L3344" s="44">
        <f>IFERROR(_xll.qlIndexFixing(Index6M,$H3344,TRUE,_xll.ohTrigger(RecalcTrigger,Trigger6M)),NA())</f>
        <v>9.556116960672642E-3</v>
      </c>
      <c r="M3344" s="183">
        <f>IFERROR(_xll.qlIndexFixing(Index1Y,$H3344,TRUE,_xll.ohTrigger(RecalcTrigger,Trigger1Y)),NA())</f>
        <v>1.0234155448653508E-2</v>
      </c>
      <c r="N3344" s="182">
        <f>IFERROR(_xll.qlIndexFixing(ONIndex1M,I3344,TRUE,_xll.ohTrigger(RecalcTrigger,Trigger1M)),NA())</f>
        <v>9.6520111683151555E-3</v>
      </c>
      <c r="O3344" s="44">
        <f>IFERROR(_xll.qlIndexFixing(ONIndex3M,I3344,TRUE,_xll.ohTrigger(RecalcTrigger,Trigger3M)),NA())</f>
        <v>9.7899875181806095E-3</v>
      </c>
      <c r="P3344" s="44">
        <f>IFERROR(_xll.qlIndexFixing(ONIndex6M,I3344,TRUE,_xll.ohTrigger(RecalcTrigger,Trigger6M)),NA())</f>
        <v>9.5593678512972957E-3</v>
      </c>
      <c r="Q3344" s="183">
        <f>IFERROR(_xll.qlIndexFixing(ONIndex1Y,I3344,TRUE,_xll.ohTrigger(RecalcTrigger,Trigger1Y)),NA())</f>
        <v>1.0104111836337637E-2</v>
      </c>
    </row>
    <row r="3345" spans="2:17" x14ac:dyDescent="0.2">
      <c r="B3345" s="39" t="s">
        <v>42</v>
      </c>
      <c r="D3345" s="42">
        <f>_xll.qlCalendarAdvance(Calendar,$D3344,B3345,"f",FALSE)</f>
        <v>63059</v>
      </c>
      <c r="E3345" s="177">
        <f>_xll.qlInterestRateIndexValueDate(IndexON,D3345)</f>
        <v>63059</v>
      </c>
      <c r="F3345" s="193">
        <f>IFERROR(_xll.qlIndexFixing(IndexON,D3345,TRUE,_xll.ohTrigger(RecalcTrigger,TriggerON)),NA())</f>
        <v>9.7511890675683333E-3</v>
      </c>
      <c r="H3345" s="42">
        <f>_xll.qlCalendarAdvance(Calendar,$H3344,B3345,"f",FALSE)</f>
        <v>63059</v>
      </c>
      <c r="I3345" s="177">
        <f>_xll.qlInterestRateIndexValueDate(Index1M,$H3345)</f>
        <v>63061</v>
      </c>
      <c r="J3345" s="182">
        <f>IFERROR(_xll.qlIndexFixing(Index1M,$H3345,TRUE,_xll.ohTrigger(RecalcTrigger,Trigger1M)),NA())</f>
        <v>9.6659406555812954E-3</v>
      </c>
      <c r="K3345" s="44">
        <f>IFERROR(_xll.qlIndexFixing(Index3M,H3345,TRUE,_xll.ohTrigger(RecalcTrigger,Trigger3M)),NA())</f>
        <v>9.8258678847767244E-3</v>
      </c>
      <c r="L3345" s="44">
        <f>IFERROR(_xll.qlIndexFixing(Index6M,$H3345,TRUE,_xll.ohTrigger(RecalcTrigger,Trigger6M)),NA())</f>
        <v>9.5540215933624436E-3</v>
      </c>
      <c r="M3345" s="183">
        <f>IFERROR(_xll.qlIndexFixing(Index1Y,$H3345,TRUE,_xll.ohTrigger(RecalcTrigger,Trigger1Y)),NA())</f>
        <v>1.0237066644182754E-2</v>
      </c>
      <c r="N3345" s="182">
        <f>IFERROR(_xll.qlIndexFixing(ONIndex1M,I3345,TRUE,_xll.ohTrigger(RecalcTrigger,Trigger1M)),NA())</f>
        <v>9.6557806717445516E-3</v>
      </c>
      <c r="O3345" s="44">
        <f>IFERROR(_xll.qlIndexFixing(ONIndex3M,I3345,TRUE,_xll.ohTrigger(RecalcTrigger,Trigger3M)),NA())</f>
        <v>9.7934777258235073E-3</v>
      </c>
      <c r="P3345" s="44">
        <f>IFERROR(_xll.qlIndexFixing(ONIndex6M,I3345,TRUE,_xll.ohTrigger(RecalcTrigger,Trigger6M)),NA())</f>
        <v>9.5572217009998184E-3</v>
      </c>
      <c r="Q3345" s="183">
        <f>IFERROR(_xll.qlIndexFixing(ONIndex1Y,I3345,TRUE,_xll.ohTrigger(RecalcTrigger,Trigger1Y)),NA())</f>
        <v>1.0107464643409614E-2</v>
      </c>
    </row>
    <row r="3346" spans="2:17" x14ac:dyDescent="0.2">
      <c r="B3346" s="39" t="s">
        <v>42</v>
      </c>
      <c r="D3346" s="42">
        <f>_xll.qlCalendarAdvance(Calendar,$D3345,B3346,"f",FALSE)</f>
        <v>63066</v>
      </c>
      <c r="E3346" s="177">
        <f>_xll.qlInterestRateIndexValueDate(IndexON,D3346)</f>
        <v>63066</v>
      </c>
      <c r="F3346" s="193">
        <f>IFERROR(_xll.qlIndexFixing(IndexON,D3346,TRUE,_xll.ohTrigger(RecalcTrigger,TriggerON)),NA())</f>
        <v>9.7550134079327222E-3</v>
      </c>
      <c r="H3346" s="42">
        <f>_xll.qlCalendarAdvance(Calendar,$H3345,B3346,"f",FALSE)</f>
        <v>63066</v>
      </c>
      <c r="I3346" s="177">
        <f>_xll.qlInterestRateIndexValueDate(Index1M,$H3346)</f>
        <v>63068</v>
      </c>
      <c r="J3346" s="182">
        <f>IFERROR(_xll.qlIndexFixing(Index1M,$H3346,TRUE,_xll.ohTrigger(RecalcTrigger,Trigger1M)),NA())</f>
        <v>9.6696669770476862E-3</v>
      </c>
      <c r="K3346" s="44">
        <f>IFERROR(_xll.qlIndexFixing(Index3M,H3346,TRUE,_xll.ohTrigger(RecalcTrigger,Trigger3M)),NA())</f>
        <v>9.8288732977431115E-3</v>
      </c>
      <c r="L3346" s="44">
        <f>IFERROR(_xll.qlIndexFixing(Index6M,$H3346,TRUE,_xll.ohTrigger(RecalcTrigger,Trigger6M)),NA())</f>
        <v>9.5520368826872305E-3</v>
      </c>
      <c r="M3346" s="183">
        <f>IFERROR(_xll.qlIndexFixing(Index1Y,$H3346,TRUE,_xll.ohTrigger(RecalcTrigger,Trigger1Y)),NA())</f>
        <v>1.0239958847001253E-2</v>
      </c>
      <c r="N3346" s="182">
        <f>IFERROR(_xll.qlIndexFixing(ONIndex1M,I3346,TRUE,_xll.ohTrigger(RecalcTrigger,Trigger1M)),NA())</f>
        <v>9.6595326971549156E-3</v>
      </c>
      <c r="O3346" s="44">
        <f>IFERROR(_xll.qlIndexFixing(ONIndex3M,I3346,TRUE,_xll.ohTrigger(RecalcTrigger,Trigger3M)),NA())</f>
        <v>9.7969505611228413E-3</v>
      </c>
      <c r="P3346" s="44">
        <f>IFERROR(_xll.qlIndexFixing(ONIndex6M,I3346,TRUE,_xll.ohTrigger(RecalcTrigger,Trigger6M)),NA())</f>
        <v>9.555080311614006E-3</v>
      </c>
      <c r="Q3346" s="183">
        <f>IFERROR(_xll.qlIndexFixing(ONIndex1Y,I3346,TRUE,_xll.ohTrigger(RecalcTrigger,Trigger1Y)),NA())</f>
        <v>1.0110799419225103E-2</v>
      </c>
    </row>
    <row r="3347" spans="2:17" x14ac:dyDescent="0.2">
      <c r="B3347" s="39" t="s">
        <v>42</v>
      </c>
      <c r="D3347" s="42">
        <f>_xll.qlCalendarAdvance(Calendar,$D3346,B3347,"f",FALSE)</f>
        <v>63073</v>
      </c>
      <c r="E3347" s="177">
        <f>_xll.qlInterestRateIndexValueDate(IndexON,D3347)</f>
        <v>63073</v>
      </c>
      <c r="F3347" s="193">
        <f>IFERROR(_xll.qlIndexFixing(IndexON,D3347,TRUE,_xll.ohTrigger(RecalcTrigger,TriggerON)),NA())</f>
        <v>9.7588202214371478E-3</v>
      </c>
      <c r="H3347" s="42">
        <f>_xll.qlCalendarAdvance(Calendar,$H3346,B3347,"f",FALSE)</f>
        <v>63073</v>
      </c>
      <c r="I3347" s="177">
        <f>_xll.qlInterestRateIndexValueDate(Index1M,$H3347)</f>
        <v>63075</v>
      </c>
      <c r="J3347" s="182">
        <f>IFERROR(_xll.qlIndexFixing(Index1M,$H3347,TRUE,_xll.ohTrigger(RecalcTrigger,Trigger1M)),NA())</f>
        <v>9.6733757290806688E-3</v>
      </c>
      <c r="K3347" s="44">
        <f>IFERROR(_xll.qlIndexFixing(Index3M,H3347,TRUE,_xll.ohTrigger(RecalcTrigger,Trigger3M)),NA())</f>
        <v>9.832234249767053E-3</v>
      </c>
      <c r="L3347" s="44">
        <f>IFERROR(_xll.qlIndexFixing(Index6M,$H3347,TRUE,_xll.ohTrigger(RecalcTrigger,Trigger6M)),NA())</f>
        <v>9.549949814916912E-3</v>
      </c>
      <c r="M3347" s="183">
        <f>IFERROR(_xll.qlIndexFixing(Index1Y,$H3347,TRUE,_xll.ohTrigger(RecalcTrigger,Trigger1Y)),NA())</f>
        <v>1.0242832026143529E-2</v>
      </c>
      <c r="N3347" s="182">
        <f>IFERROR(_xll.qlIndexFixing(ONIndex1M,I3347,TRUE,_xll.ohTrigger(RecalcTrigger,Trigger1M)),NA())</f>
        <v>9.6632672151297783E-3</v>
      </c>
      <c r="O3347" s="44">
        <f>IFERROR(_xll.qlIndexFixing(ONIndex3M,I3347,TRUE,_xll.ohTrigger(RecalcTrigger,Trigger3M)),NA())</f>
        <v>9.8004059946621425E-3</v>
      </c>
      <c r="P3347" s="44">
        <f>IFERROR(_xll.qlIndexFixing(ONIndex6M,I3347,TRUE,_xll.ohTrigger(RecalcTrigger,Trigger6M)),NA())</f>
        <v>9.5529436911334642E-3</v>
      </c>
      <c r="Q3347" s="183">
        <f>IFERROR(_xll.qlIndexFixing(ONIndex1Y,I3347,TRUE,_xll.ohTrigger(RecalcTrigger,Trigger1Y)),NA())</f>
        <v>1.0114116133328466E-2</v>
      </c>
    </row>
    <row r="3348" spans="2:17" x14ac:dyDescent="0.2">
      <c r="B3348" s="39" t="s">
        <v>42</v>
      </c>
      <c r="D3348" s="42">
        <f>_xll.qlCalendarAdvance(Calendar,$D3347,B3348,"f",FALSE)</f>
        <v>63080</v>
      </c>
      <c r="E3348" s="177">
        <f>_xll.qlInterestRateIndexValueDate(IndexON,D3348)</f>
        <v>63080</v>
      </c>
      <c r="F3348" s="193">
        <f>IFERROR(_xll.qlIndexFixing(IndexON,D3348,TRUE,_xll.ohTrigger(RecalcTrigger,TriggerON)),NA())</f>
        <v>9.7626094783453965E-3</v>
      </c>
      <c r="H3348" s="42">
        <f>_xll.qlCalendarAdvance(Calendar,$H3347,B3348,"f",FALSE)</f>
        <v>63080</v>
      </c>
      <c r="I3348" s="177">
        <f>_xll.qlInterestRateIndexValueDate(Index1M,$H3348)</f>
        <v>63082</v>
      </c>
      <c r="J3348" s="182">
        <f>IFERROR(_xll.qlIndexFixing(Index1M,$H3348,TRUE,_xll.ohTrigger(RecalcTrigger,Trigger1M)),NA())</f>
        <v>9.6770668820839179E-3</v>
      </c>
      <c r="K3348" s="44">
        <f>IFERROR(_xll.qlIndexFixing(Index3M,H3348,TRUE,_xll.ohTrigger(RecalcTrigger,Trigger3M)),NA())</f>
        <v>9.8355775581708046E-3</v>
      </c>
      <c r="L3348" s="44">
        <f>IFERROR(_xll.qlIndexFixing(Index6M,$H3348,TRUE,_xll.ohTrigger(RecalcTrigger,Trigger6M)),NA())</f>
        <v>9.5478676485487492E-3</v>
      </c>
      <c r="M3348" s="183">
        <f>IFERROR(_xll.qlIndexFixing(Index1Y,$H3348,TRUE,_xll.ohTrigger(RecalcTrigger,Trigger1Y)),NA())</f>
        <v>1.0245686150642133E-2</v>
      </c>
      <c r="N3348" s="182">
        <f>IFERROR(_xll.qlIndexFixing(ONIndex1M,I3348,TRUE,_xll.ohTrigger(RecalcTrigger,Trigger1M)),NA())</f>
        <v>9.6669841962526704E-3</v>
      </c>
      <c r="O3348" s="44">
        <f>IFERROR(_xll.qlIndexFixing(ONIndex3M,I3348,TRUE,_xll.ohTrigger(RecalcTrigger,Trigger3M)),NA())</f>
        <v>9.8038439971048774E-3</v>
      </c>
      <c r="P3348" s="44">
        <f>IFERROR(_xll.qlIndexFixing(ONIndex6M,I3348,TRUE,_xll.ohTrigger(RecalcTrigger,Trigger6M)),NA())</f>
        <v>9.5508118477916071E-3</v>
      </c>
      <c r="Q3348" s="183">
        <f>IFERROR(_xll.qlIndexFixing(ONIndex1Y,I3348,TRUE,_xll.ohTrigger(RecalcTrigger,Trigger1Y)),NA())</f>
        <v>1.0117414755104193E-2</v>
      </c>
    </row>
    <row r="3349" spans="2:17" x14ac:dyDescent="0.2">
      <c r="B3349" s="39" t="s">
        <v>42</v>
      </c>
      <c r="D3349" s="42">
        <f>_xll.qlCalendarAdvance(Calendar,$D3348,B3349,"f",FALSE)</f>
        <v>63087</v>
      </c>
      <c r="E3349" s="177">
        <f>_xll.qlInterestRateIndexValueDate(IndexON,D3349)</f>
        <v>63087</v>
      </c>
      <c r="F3349" s="193">
        <f>IFERROR(_xll.qlIndexFixing(IndexON,D3349,TRUE,_xll.ohTrigger(RecalcTrigger,TriggerON)),NA())</f>
        <v>9.7663811488413188E-3</v>
      </c>
      <c r="H3349" s="42">
        <f>_xll.qlCalendarAdvance(Calendar,$H3348,B3349,"f",FALSE)</f>
        <v>63087</v>
      </c>
      <c r="I3349" s="177">
        <f>_xll.qlInterestRateIndexValueDate(Index1M,$H3349)</f>
        <v>63089</v>
      </c>
      <c r="J3349" s="182">
        <f>IFERROR(_xll.qlIndexFixing(Index1M,$H3349,TRUE,_xll.ohTrigger(RecalcTrigger,Trigger1M)),NA())</f>
        <v>9.6807404064711E-3</v>
      </c>
      <c r="K3349" s="44">
        <f>IFERROR(_xll.qlIndexFixing(Index3M,H3349,TRUE,_xll.ohTrigger(RecalcTrigger,Trigger3M)),NA())</f>
        <v>9.8389031934685012E-3</v>
      </c>
      <c r="L3349" s="44">
        <f>IFERROR(_xll.qlIndexFixing(Index6M,$H3349,TRUE,_xll.ohTrigger(RecalcTrigger,Trigger6M)),NA())</f>
        <v>9.5457903916558451E-3</v>
      </c>
      <c r="M3349" s="183">
        <f>IFERROR(_xll.qlIndexFixing(Index1Y,$H3349,TRUE,_xll.ohTrigger(RecalcTrigger,Trigger1Y)),NA())</f>
        <v>1.0248521189532027E-2</v>
      </c>
      <c r="N3349" s="182">
        <f>IFERROR(_xll.qlIndexFixing(ONIndex1M,I3349,TRUE,_xll.ohTrigger(RecalcTrigger,Trigger1M)),NA())</f>
        <v>9.6706836107074423E-3</v>
      </c>
      <c r="O3349" s="44">
        <f>IFERROR(_xll.qlIndexFixing(ONIndex3M,I3349,TRUE,_xll.ohTrigger(RecalcTrigger,Trigger3M)),NA())</f>
        <v>9.8072645388747048E-3</v>
      </c>
      <c r="P3349" s="44">
        <f>IFERROR(_xll.qlIndexFixing(ONIndex6M,I3349,TRUE,_xll.ohTrigger(RecalcTrigger,Trigger6M)),NA())</f>
        <v>9.5486847895021043E-3</v>
      </c>
      <c r="Q3349" s="183">
        <f>IFERROR(_xll.qlIndexFixing(ONIndex1Y,I3349,TRUE,_xll.ohTrigger(RecalcTrigger,Trigger1Y)),NA())</f>
        <v>1.0120695254256518E-2</v>
      </c>
    </row>
    <row r="3350" spans="2:17" x14ac:dyDescent="0.2">
      <c r="B3350" s="39" t="s">
        <v>42</v>
      </c>
      <c r="D3350" s="42">
        <f>_xll.qlCalendarAdvance(Calendar,$D3349,B3350,"f",FALSE)</f>
        <v>63094</v>
      </c>
      <c r="E3350" s="177">
        <f>_xll.qlInterestRateIndexValueDate(IndexON,D3350)</f>
        <v>63094</v>
      </c>
      <c r="F3350" s="193">
        <f>IFERROR(_xll.qlIndexFixing(IndexON,D3350,TRUE,_xll.ohTrigger(RecalcTrigger,TriggerON)),NA())</f>
        <v>9.7701352038281897E-3</v>
      </c>
      <c r="H3350" s="42">
        <f>_xll.qlCalendarAdvance(Calendar,$H3349,B3350,"f",FALSE)</f>
        <v>63094</v>
      </c>
      <c r="I3350" s="177">
        <f>_xll.qlInterestRateIndexValueDate(Index1M,$H3350)</f>
        <v>63096</v>
      </c>
      <c r="J3350" s="182">
        <f>IFERROR(_xll.qlIndexFixing(Index1M,$H3350,TRUE,_xll.ohTrigger(RecalcTrigger,Trigger1M)),NA())</f>
        <v>9.6843962726508859E-3</v>
      </c>
      <c r="K3350" s="44">
        <f>IFERROR(_xll.qlIndexFixing(Index3M,H3350,TRUE,_xll.ohTrigger(RecalcTrigger,Trigger3M)),NA())</f>
        <v>9.8422111261690058E-3</v>
      </c>
      <c r="L3350" s="44">
        <f>IFERROR(_xll.qlIndexFixing(Index6M,$H3350,TRUE,_xll.ohTrigger(RecalcTrigger,Trigger6M)),NA())</f>
        <v>9.5437180523112973E-3</v>
      </c>
      <c r="M3350" s="183">
        <f>IFERROR(_xll.qlIndexFixing(Index1Y,$H3350,TRUE,_xll.ohTrigger(RecalcTrigger,Trigger1Y)),NA())</f>
        <v>1.0251337111848393E-2</v>
      </c>
      <c r="N3350" s="182">
        <f>IFERROR(_xll.qlIndexFixing(ONIndex1M,I3350,TRUE,_xll.ohTrigger(RecalcTrigger,Trigger1M)),NA())</f>
        <v>9.6743654289976888E-3</v>
      </c>
      <c r="O3350" s="44">
        <f>IFERROR(_xll.qlIndexFixing(ONIndex3M,I3350,TRUE,_xll.ohTrigger(RecalcTrigger,Trigger3M)),NA())</f>
        <v>9.8106675909548358E-3</v>
      </c>
      <c r="P3350" s="44">
        <f>IFERROR(_xll.qlIndexFixing(ONIndex6M,I3350,TRUE,_xll.ohTrigger(RecalcTrigger,Trigger6M)),NA())</f>
        <v>9.5465625244983698E-3</v>
      </c>
      <c r="Q3350" s="183">
        <f>IFERROR(_xll.qlIndexFixing(ONIndex1Y,I3350,TRUE,_xll.ohTrigger(RecalcTrigger,Trigger1Y)),NA())</f>
        <v>1.0123957600249867E-2</v>
      </c>
    </row>
    <row r="3351" spans="2:17" x14ac:dyDescent="0.2">
      <c r="B3351" s="39" t="s">
        <v>42</v>
      </c>
      <c r="D3351" s="42">
        <f>_xll.qlCalendarAdvance(Calendar,$D3350,B3351,"f",FALSE)</f>
        <v>63101</v>
      </c>
      <c r="E3351" s="177">
        <f>_xll.qlInterestRateIndexValueDate(IndexON,D3351)</f>
        <v>63101</v>
      </c>
      <c r="F3351" s="193">
        <f>IFERROR(_xll.qlIndexFixing(IndexON,D3351,TRUE,_xll.ohTrigger(RecalcTrigger,TriggerON)),NA())</f>
        <v>9.7738716130901793E-3</v>
      </c>
      <c r="H3351" s="42">
        <f>_xll.qlCalendarAdvance(Calendar,$H3350,B3351,"f",FALSE)</f>
        <v>63101</v>
      </c>
      <c r="I3351" s="177">
        <f>_xll.qlInterestRateIndexValueDate(Index1M,$H3351)</f>
        <v>63103</v>
      </c>
      <c r="J3351" s="182">
        <f>IFERROR(_xll.qlIndexFixing(Index1M,$H3351,TRUE,_xll.ohTrigger(RecalcTrigger,Trigger1M)),NA())</f>
        <v>9.68803445102695E-3</v>
      </c>
      <c r="K3351" s="44">
        <f>IFERROR(_xll.qlIndexFixing(Index3M,H3351,TRUE,_xll.ohTrigger(RecalcTrigger,Trigger3M)),NA())</f>
        <v>9.845867423559182E-3</v>
      </c>
      <c r="L3351" s="44">
        <f>IFERROR(_xll.qlIndexFixing(Index6M,$H3351,TRUE,_xll.ohTrigger(RecalcTrigger,Trigger6M)),NA())</f>
        <v>9.5416309215692677E-3</v>
      </c>
      <c r="M3351" s="183">
        <f>IFERROR(_xll.qlIndexFixing(Index1Y,$H3351,TRUE,_xll.ohTrigger(RecalcTrigger,Trigger1Y)),NA())</f>
        <v>1.0254133886626845E-2</v>
      </c>
      <c r="N3351" s="182">
        <f>IFERROR(_xll.qlIndexFixing(ONIndex1M,I3351,TRUE,_xll.ohTrigger(RecalcTrigger,Trigger1M)),NA())</f>
        <v>9.6780296216270045E-3</v>
      </c>
      <c r="O3351" s="44">
        <f>IFERROR(_xll.qlIndexFixing(ONIndex3M,I3351,TRUE,_xll.ohTrigger(RecalcTrigger,Trigger3M)),NA())</f>
        <v>9.8140531237689288E-3</v>
      </c>
      <c r="P3351" s="44">
        <f>IFERROR(_xll.qlIndexFixing(ONIndex6M,I3351,TRUE,_xll.ohTrigger(RecalcTrigger,Trigger6M)),NA())</f>
        <v>9.5444450606141373E-3</v>
      </c>
      <c r="Q3351" s="183">
        <f>IFERROR(_xll.qlIndexFixing(ONIndex1Y,I3351,TRUE,_xll.ohTrigger(RecalcTrigger,Trigger1Y)),NA())</f>
        <v>1.0127201762388793E-2</v>
      </c>
    </row>
    <row r="3352" spans="2:17" x14ac:dyDescent="0.2">
      <c r="B3352" s="39" t="s">
        <v>42</v>
      </c>
      <c r="D3352" s="42">
        <f>_xll.qlCalendarAdvance(Calendar,$D3351,B3352,"f",FALSE)</f>
        <v>63108</v>
      </c>
      <c r="E3352" s="177">
        <f>_xll.qlInterestRateIndexValueDate(IndexON,D3352)</f>
        <v>63108</v>
      </c>
      <c r="F3352" s="193">
        <f>IFERROR(_xll.qlIndexFixing(IndexON,D3352,TRUE,_xll.ohTrigger(RecalcTrigger,TriggerON)),NA())</f>
        <v>9.7775903472907544E-3</v>
      </c>
      <c r="H3352" s="42">
        <f>_xll.qlCalendarAdvance(Calendar,$H3351,B3352,"f",FALSE)</f>
        <v>63108</v>
      </c>
      <c r="I3352" s="177">
        <f>_xll.qlInterestRateIndexValueDate(Index1M,$H3352)</f>
        <v>63110</v>
      </c>
      <c r="J3352" s="182">
        <f>IFERROR(_xll.qlIndexFixing(Index1M,$H3352,TRUE,_xll.ohTrigger(RecalcTrigger,Trigger1M)),NA())</f>
        <v>9.6916549120054651E-3</v>
      </c>
      <c r="K3352" s="44">
        <f>IFERROR(_xll.qlIndexFixing(Index3M,H3352,TRUE,_xll.ohTrigger(RecalcTrigger,Trigger3M)),NA())</f>
        <v>9.8491386775729391E-3</v>
      </c>
      <c r="L3352" s="44">
        <f>IFERROR(_xll.qlIndexFixing(Index6M,$H3352,TRUE,_xll.ohTrigger(RecalcTrigger,Trigger6M)),NA())</f>
        <v>9.5395687422298887E-3</v>
      </c>
      <c r="M3352" s="183">
        <f>IFERROR(_xll.qlIndexFixing(Index1Y,$H3352,TRUE,_xll.ohTrigger(RecalcTrigger,Trigger1Y)),NA())</f>
        <v>1.0256911482904977E-2</v>
      </c>
      <c r="N3352" s="182">
        <f>IFERROR(_xll.qlIndexFixing(ONIndex1M,I3352,TRUE,_xll.ohTrigger(RecalcTrigger,Trigger1M)),NA())</f>
        <v>9.6816761591789202E-3</v>
      </c>
      <c r="O3352" s="44">
        <f>IFERROR(_xll.qlIndexFixing(ONIndex3M,I3352,TRUE,_xll.ohTrigger(RecalcTrigger,Trigger3M)),NA())</f>
        <v>9.8174211080603868E-3</v>
      </c>
      <c r="P3352" s="44">
        <f>IFERROR(_xll.qlIndexFixing(ONIndex6M,I3352,TRUE,_xll.ohTrigger(RecalcTrigger,Trigger6M)),NA())</f>
        <v>9.5423324060028847E-3</v>
      </c>
      <c r="Q3352" s="183">
        <f>IFERROR(_xll.qlIndexFixing(ONIndex1Y,I3352,TRUE,_xll.ohTrigger(RecalcTrigger,Trigger1Y)),NA())</f>
        <v>1.0130427710457468E-2</v>
      </c>
    </row>
    <row r="3353" spans="2:17" x14ac:dyDescent="0.2">
      <c r="B3353" s="39" t="s">
        <v>42</v>
      </c>
      <c r="D3353" s="42">
        <f>_xll.qlCalendarAdvance(Calendar,$D3352,B3353,"f",FALSE)</f>
        <v>63115</v>
      </c>
      <c r="E3353" s="177">
        <f>_xll.qlInterestRateIndexValueDate(IndexON,D3353)</f>
        <v>63115</v>
      </c>
      <c r="F3353" s="193">
        <f>IFERROR(_xll.qlIndexFixing(IndexON,D3353,TRUE,_xll.ohTrigger(RecalcTrigger,TriggerON)),NA())</f>
        <v>9.7812913767736376E-3</v>
      </c>
      <c r="H3353" s="42">
        <f>_xll.qlCalendarAdvance(Calendar,$H3352,B3353,"f",FALSE)</f>
        <v>63115</v>
      </c>
      <c r="I3353" s="177">
        <f>_xll.qlInterestRateIndexValueDate(Index1M,$H3353)</f>
        <v>63117</v>
      </c>
      <c r="J3353" s="182">
        <f>IFERROR(_xll.qlIndexFixing(Index1M,$H3353,TRUE,_xll.ohTrigger(RecalcTrigger,Trigger1M)),NA())</f>
        <v>9.6952576260025958E-3</v>
      </c>
      <c r="K3353" s="44">
        <f>IFERROR(_xll.qlIndexFixing(Index3M,H3353,TRUE,_xll.ohTrigger(RecalcTrigger,Trigger3M)),NA())</f>
        <v>9.8523921379644695E-3</v>
      </c>
      <c r="L3353" s="44">
        <f>IFERROR(_xll.qlIndexFixing(Index6M,$H3353,TRUE,_xll.ohTrigger(RecalcTrigger,Trigger6M)),NA())</f>
        <v>9.5375115053738559E-3</v>
      </c>
      <c r="M3353" s="183">
        <f>IFERROR(_xll.qlIndexFixing(Index1Y,$H3353,TRUE,_xll.ohTrigger(RecalcTrigger,Trigger1Y)),NA())</f>
        <v>1.02596698697195E-2</v>
      </c>
      <c r="N3353" s="182">
        <f>IFERROR(_xll.qlIndexFixing(ONIndex1M,I3353,TRUE,_xll.ohTrigger(RecalcTrigger,Trigger1M)),NA())</f>
        <v>9.6853050118372863E-3</v>
      </c>
      <c r="O3353" s="44">
        <f>IFERROR(_xll.qlIndexFixing(ONIndex3M,I3353,TRUE,_xll.ohTrigger(RecalcTrigger,Trigger3M)),NA())</f>
        <v>9.8207715143328045E-3</v>
      </c>
      <c r="P3353" s="44">
        <f>IFERROR(_xll.qlIndexFixing(ONIndex6M,I3353,TRUE,_xll.ohTrigger(RecalcTrigger,Trigger6M)),NA())</f>
        <v>9.5402245686582177E-3</v>
      </c>
      <c r="Q3353" s="183">
        <f>IFERROR(_xll.qlIndexFixing(ONIndex1Y,I3353,TRUE,_xll.ohTrigger(RecalcTrigger,Trigger1Y)),NA())</f>
        <v>1.0133635413920317E-2</v>
      </c>
    </row>
    <row r="3354" spans="2:17" x14ac:dyDescent="0.2">
      <c r="B3354" s="39" t="s">
        <v>42</v>
      </c>
      <c r="D3354" s="42">
        <f>_xll.qlCalendarAdvance(Calendar,$D3353,B3354,"f",FALSE)</f>
        <v>63122</v>
      </c>
      <c r="E3354" s="177">
        <f>_xll.qlInterestRateIndexValueDate(IndexON,D3354)</f>
        <v>63122</v>
      </c>
      <c r="F3354" s="193">
        <f>IFERROR(_xll.qlIndexFixing(IndexON,D3354,TRUE,_xll.ohTrigger(RecalcTrigger,TriggerON)),NA())</f>
        <v>9.7849746719624875E-3</v>
      </c>
      <c r="H3354" s="42">
        <f>_xll.qlCalendarAdvance(Calendar,$H3353,B3354,"f",FALSE)</f>
        <v>63122</v>
      </c>
      <c r="I3354" s="177">
        <f>_xll.qlInterestRateIndexValueDate(Index1M,$H3354)</f>
        <v>63124</v>
      </c>
      <c r="J3354" s="182">
        <f>IFERROR(_xll.qlIndexFixing(Index1M,$H3354,TRUE,_xll.ohTrigger(RecalcTrigger,Trigger1M)),NA())</f>
        <v>9.6988425634195186E-3</v>
      </c>
      <c r="K3354" s="44">
        <f>IFERROR(_xll.qlIndexFixing(Index3M,H3354,TRUE,_xll.ohTrigger(RecalcTrigger,Trigger3M)),NA())</f>
        <v>9.8556277752417099E-3</v>
      </c>
      <c r="L3354" s="44">
        <f>IFERROR(_xll.qlIndexFixing(Index6M,$H3354,TRUE,_xll.ohTrigger(RecalcTrigger,Trigger6M)),NA())</f>
        <v>9.5354592190755889E-3</v>
      </c>
      <c r="M3354" s="183">
        <f>IFERROR(_xll.qlIndexFixing(Index1Y,$H3354,TRUE,_xll.ohTrigger(RecalcTrigger,Trigger1Y)),NA())</f>
        <v>1.0262409016108878E-2</v>
      </c>
      <c r="N3354" s="182">
        <f>IFERROR(_xll.qlIndexFixing(ONIndex1M,I3354,TRUE,_xll.ohTrigger(RecalcTrigger,Trigger1M)),NA())</f>
        <v>9.6889161501856336E-3</v>
      </c>
      <c r="O3354" s="44">
        <f>IFERROR(_xll.qlIndexFixing(ONIndex3M,I3354,TRUE,_xll.ohTrigger(RecalcTrigger,Trigger3M)),NA())</f>
        <v>9.8241043132496486E-3</v>
      </c>
      <c r="P3354" s="44">
        <f>IFERROR(_xll.qlIndexFixing(ONIndex6M,I3354,TRUE,_xll.ohTrigger(RecalcTrigger,Trigger6M)),NA())</f>
        <v>9.5381215566536781E-3</v>
      </c>
      <c r="Q3354" s="183">
        <f>IFERROR(_xll.qlIndexFixing(ONIndex1Y,I3354,TRUE,_xll.ohTrigger(RecalcTrigger,Trigger1Y)),NA())</f>
        <v>1.0136824842161829E-2</v>
      </c>
    </row>
    <row r="3355" spans="2:17" x14ac:dyDescent="0.2">
      <c r="B3355" s="39" t="s">
        <v>42</v>
      </c>
      <c r="D3355" s="42">
        <f>_xll.qlCalendarAdvance(Calendar,$D3354,B3355,"f",FALSE)</f>
        <v>63129</v>
      </c>
      <c r="E3355" s="177">
        <f>_xll.qlInterestRateIndexValueDate(IndexON,D3355)</f>
        <v>63129</v>
      </c>
      <c r="F3355" s="193">
        <f>IFERROR(_xll.qlIndexFixing(IndexON,D3355,TRUE,_xll.ohTrigger(RecalcTrigger,TriggerON)),NA())</f>
        <v>9.7886402031210906E-3</v>
      </c>
      <c r="H3355" s="42">
        <f>_xll.qlCalendarAdvance(Calendar,$H3354,B3355,"f",FALSE)</f>
        <v>63129</v>
      </c>
      <c r="I3355" s="177">
        <f>_xll.qlInterestRateIndexValueDate(Index1M,$H3355)</f>
        <v>63131</v>
      </c>
      <c r="J3355" s="182">
        <f>IFERROR(_xll.qlIndexFixing(Index1M,$H3355,TRUE,_xll.ohTrigger(RecalcTrigger,Trigger1M)),NA())</f>
        <v>9.7024096946674021E-3</v>
      </c>
      <c r="K3355" s="44">
        <f>IFERROR(_xll.qlIndexFixing(Index3M,H3355,TRUE,_xll.ohTrigger(RecalcTrigger,Trigger3M)),NA())</f>
        <v>9.8588455599169442E-3</v>
      </c>
      <c r="L3355" s="44">
        <f>IFERROR(_xll.qlIndexFixing(Index6M,$H3355,TRUE,_xll.ohTrigger(RecalcTrigger,Trigger6M)),NA())</f>
        <v>9.5334304013446058E-3</v>
      </c>
      <c r="M3355" s="183">
        <f>IFERROR(_xll.qlIndexFixing(Index1Y,$H3355,TRUE,_xll.ohTrigger(RecalcTrigger,Trigger1Y)),NA())</f>
        <v>1.0265128891112236E-2</v>
      </c>
      <c r="N3355" s="182">
        <f>IFERROR(_xll.qlIndexFixing(ONIndex1M,I3355,TRUE,_xll.ohTrigger(RecalcTrigger,Trigger1M)),NA())</f>
        <v>9.6925095447275567E-3</v>
      </c>
      <c r="O3355" s="44">
        <f>IFERROR(_xll.qlIndexFixing(ONIndex3M,I3355,TRUE,_xll.ohTrigger(RecalcTrigger,Trigger3M)),NA())</f>
        <v>9.8274194753944499E-3</v>
      </c>
      <c r="P3355" s="44">
        <f>IFERROR(_xll.qlIndexFixing(ONIndex6M,I3355,TRUE,_xll.ohTrigger(RecalcTrigger,Trigger6M)),NA())</f>
        <v>9.536023378302616E-3</v>
      </c>
      <c r="Q3355" s="183">
        <f>IFERROR(_xll.qlIndexFixing(ONIndex1Y,I3355,TRUE,_xll.ohTrigger(RecalcTrigger,Trigger1Y)),NA())</f>
        <v>1.0139995964806303E-2</v>
      </c>
    </row>
    <row r="3356" spans="2:17" x14ac:dyDescent="0.2">
      <c r="B3356" s="39" t="s">
        <v>42</v>
      </c>
      <c r="D3356" s="42">
        <f>_xll.qlCalendarAdvance(Calendar,$D3355,B3356,"f",FALSE)</f>
        <v>63136</v>
      </c>
      <c r="E3356" s="177">
        <f>_xll.qlInterestRateIndexValueDate(IndexON,D3356)</f>
        <v>63136</v>
      </c>
      <c r="F3356" s="193">
        <f>IFERROR(_xll.qlIndexFixing(IndexON,D3356,TRUE,_xll.ohTrigger(RecalcTrigger,TriggerON)),NA())</f>
        <v>9.7922879405132335E-3</v>
      </c>
      <c r="H3356" s="42">
        <f>_xll.qlCalendarAdvance(Calendar,$H3355,B3356,"f",FALSE)</f>
        <v>63136</v>
      </c>
      <c r="I3356" s="177">
        <f>_xll.qlInterestRateIndexValueDate(Index1M,$H3356)</f>
        <v>63138</v>
      </c>
      <c r="J3356" s="182">
        <f>IFERROR(_xll.qlIndexFixing(Index1M,$H3356,TRUE,_xll.ohTrigger(RecalcTrigger,Trigger1M)),NA())</f>
        <v>9.705958990149921E-3</v>
      </c>
      <c r="K3356" s="44">
        <f>IFERROR(_xll.qlIndexFixing(Index3M,H3356,TRUE,_xll.ohTrigger(RecalcTrigger,Trigger3M)),NA())</f>
        <v>9.8620454625007199E-3</v>
      </c>
      <c r="L3356" s="44">
        <f>IFERROR(_xll.qlIndexFixing(Index6M,$H3356,TRUE,_xll.ohTrigger(RecalcTrigger,Trigger6M)),NA())</f>
        <v>9.5313877368107328E-3</v>
      </c>
      <c r="M3356" s="183">
        <f>IFERROR(_xll.qlIndexFixing(Index1Y,$H3356,TRUE,_xll.ohTrigger(RecalcTrigger,Trigger1Y)),NA())</f>
        <v>1.0267829463769571E-2</v>
      </c>
      <c r="N3356" s="182">
        <f>IFERROR(_xll.qlIndexFixing(ONIndex1M,I3356,TRUE,_xll.ohTrigger(RecalcTrigger,Trigger1M)),NA())</f>
        <v>9.6960851658867142E-3</v>
      </c>
      <c r="O3356" s="44">
        <f>IFERROR(_xll.qlIndexFixing(ONIndex3M,I3356,TRUE,_xll.ohTrigger(RecalcTrigger,Trigger3M)),NA())</f>
        <v>9.8307169714306752E-3</v>
      </c>
      <c r="P3356" s="44">
        <f>IFERROR(_xll.qlIndexFixing(ONIndex6M,I3356,TRUE,_xll.ohTrigger(RecalcTrigger,Trigger6M)),NA())</f>
        <v>9.5339300411989569E-3</v>
      </c>
      <c r="Q3356" s="183">
        <f>IFERROR(_xll.qlIndexFixing(ONIndex1Y,I3356,TRUE,_xll.ohTrigger(RecalcTrigger,Trigger1Y)),NA())</f>
        <v>1.0143148751318165E-2</v>
      </c>
    </row>
    <row r="3357" spans="2:17" x14ac:dyDescent="0.2">
      <c r="B3357" s="39" t="s">
        <v>42</v>
      </c>
      <c r="D3357" s="42">
        <f>_xll.qlCalendarAdvance(Calendar,$D3356,B3357,"f",FALSE)</f>
        <v>63143</v>
      </c>
      <c r="E3357" s="177">
        <f>_xll.qlInterestRateIndexValueDate(IndexON,D3357)</f>
        <v>63143</v>
      </c>
      <c r="F3357" s="193">
        <f>IFERROR(_xll.qlIndexFixing(IndexON,D3357,TRUE,_xll.ohTrigger(RecalcTrigger,TriggerON)),NA())</f>
        <v>9.795917854962255E-3</v>
      </c>
      <c r="H3357" s="42">
        <f>_xll.qlCalendarAdvance(Calendar,$H3356,B3357,"f",FALSE)</f>
        <v>63143</v>
      </c>
      <c r="I3357" s="177">
        <f>_xll.qlInterestRateIndexValueDate(Index1M,$H3357)</f>
        <v>63145</v>
      </c>
      <c r="J3357" s="182">
        <f>IFERROR(_xll.qlIndexFixing(Index1M,$H3357,TRUE,_xll.ohTrigger(RecalcTrigger,Trigger1M)),NA())</f>
        <v>9.7094904202807419E-3</v>
      </c>
      <c r="K3357" s="44">
        <f>IFERROR(_xll.qlIndexFixing(Index3M,H3357,TRUE,_xll.ohTrigger(RecalcTrigger,Trigger3M)),NA())</f>
        <v>9.8652274535027118E-3</v>
      </c>
      <c r="L3357" s="44">
        <f>IFERROR(_xll.qlIndexFixing(Index6M,$H3357,TRUE,_xll.ohTrigger(RecalcTrigger,Trigger6M)),NA())</f>
        <v>9.5293500463320604E-3</v>
      </c>
      <c r="M3357" s="183">
        <f>IFERROR(_xll.qlIndexFixing(Index1Y,$H3357,TRUE,_xll.ohTrigger(RecalcTrigger,Trigger1Y)),NA())</f>
        <v>1.027051070312132E-2</v>
      </c>
      <c r="N3357" s="182">
        <f>IFERROR(_xll.qlIndexFixing(ONIndex1M,I3357,TRUE,_xll.ohTrigger(RecalcTrigger,Trigger1M)),NA())</f>
        <v>9.6996429840068288E-3</v>
      </c>
      <c r="O3357" s="44">
        <f>IFERROR(_xll.qlIndexFixing(ONIndex3M,I3357,TRUE,_xll.ohTrigger(RecalcTrigger,Trigger3M)),NA())</f>
        <v>9.8339967719418553E-3</v>
      </c>
      <c r="P3357" s="44">
        <f>IFERROR(_xll.qlIndexFixing(ONIndex6M,I3357,TRUE,_xll.ohTrigger(RecalcTrigger,Trigger6M)),NA())</f>
        <v>9.5318415537359868E-3</v>
      </c>
      <c r="Q3357" s="183">
        <f>IFERROR(_xll.qlIndexFixing(ONIndex1Y,I3357,TRUE,_xll.ohTrigger(RecalcTrigger,Trigger1Y)),NA())</f>
        <v>1.0146283171161841E-2</v>
      </c>
    </row>
    <row r="3358" spans="2:17" x14ac:dyDescent="0.2">
      <c r="B3358" s="39" t="s">
        <v>42</v>
      </c>
      <c r="D3358" s="42">
        <f>_xll.qlCalendarAdvance(Calendar,$D3357,B3358,"f",FALSE)</f>
        <v>63150</v>
      </c>
      <c r="E3358" s="177">
        <f>_xll.qlInterestRateIndexValueDate(IndexON,D3358)</f>
        <v>63150</v>
      </c>
      <c r="F3358" s="193">
        <f>IFERROR(_xll.qlIndexFixing(IndexON,D3358,TRUE,_xll.ohTrigger(RecalcTrigger,TriggerON)),NA())</f>
        <v>9.7995299163322613E-3</v>
      </c>
      <c r="H3358" s="42">
        <f>_xll.qlCalendarAdvance(Calendar,$H3357,B3358,"f",FALSE)</f>
        <v>63150</v>
      </c>
      <c r="I3358" s="177">
        <f>_xll.qlInterestRateIndexValueDate(Index1M,$H3358)</f>
        <v>63152</v>
      </c>
      <c r="J3358" s="182">
        <f>IFERROR(_xll.qlIndexFixing(Index1M,$H3358,TRUE,_xll.ohTrigger(RecalcTrigger,Trigger1M)),NA())</f>
        <v>9.713384247205652E-3</v>
      </c>
      <c r="K3358" s="44">
        <f>IFERROR(_xll.qlIndexFixing(Index3M,H3358,TRUE,_xll.ohTrigger(RecalcTrigger,Trigger3M)),NA())</f>
        <v>9.8683915034360747E-3</v>
      </c>
      <c r="L3358" s="44">
        <f>IFERROR(_xll.qlIndexFixing(Index6M,$H3358,TRUE,_xll.ohTrigger(RecalcTrigger,Trigger6M)),NA())</f>
        <v>9.5273173379812493E-3</v>
      </c>
      <c r="M3358" s="183">
        <f>IFERROR(_xll.qlIndexFixing(Index1Y,$H3358,TRUE,_xll.ohTrigger(RecalcTrigger,Trigger1Y)),NA())</f>
        <v>1.0273172578208794E-2</v>
      </c>
      <c r="N3358" s="182">
        <f>IFERROR(_xll.qlIndexFixing(ONIndex1M,I3358,TRUE,_xll.ohTrigger(RecalcTrigger,Trigger1M)),NA())</f>
        <v>9.7031829695914951E-3</v>
      </c>
      <c r="O3358" s="44">
        <f>IFERROR(_xll.qlIndexFixing(ONIndex3M,I3358,TRUE,_xll.ohTrigger(RecalcTrigger,Trigger3M)),NA())</f>
        <v>9.837258847831265E-3</v>
      </c>
      <c r="P3358" s="44">
        <f>IFERROR(_xll.qlIndexFixing(ONIndex6M,I3358,TRUE,_xll.ohTrigger(RecalcTrigger,Trigger6M)),NA())</f>
        <v>9.5297579236675034E-3</v>
      </c>
      <c r="Q3358" s="183">
        <f>IFERROR(_xll.qlIndexFixing(ONIndex1Y,I3358,TRUE,_xll.ohTrigger(RecalcTrigger,Trigger1Y)),NA())</f>
        <v>1.01493991941215E-2</v>
      </c>
    </row>
    <row r="3359" spans="2:17" x14ac:dyDescent="0.2">
      <c r="B3359" s="39" t="s">
        <v>42</v>
      </c>
      <c r="D3359" s="42">
        <f>_xll.qlCalendarAdvance(Calendar,$D3358,B3359,"f",FALSE)</f>
        <v>63157</v>
      </c>
      <c r="E3359" s="177">
        <f>_xll.qlInterestRateIndexValueDate(IndexON,D3359)</f>
        <v>63157</v>
      </c>
      <c r="F3359" s="193">
        <f>IFERROR(_xll.qlIndexFixing(IndexON,D3359,TRUE,_xll.ohTrigger(RecalcTrigger,TriggerON)),NA())</f>
        <v>9.8031240951268472E-3</v>
      </c>
      <c r="H3359" s="42">
        <f>_xll.qlCalendarAdvance(Calendar,$H3358,B3359,"f",FALSE)</f>
        <v>63157</v>
      </c>
      <c r="I3359" s="177">
        <f>_xll.qlInterestRateIndexValueDate(Index1M,$H3359)</f>
        <v>63159</v>
      </c>
      <c r="J3359" s="182">
        <f>IFERROR(_xll.qlIndexFixing(Index1M,$H3359,TRUE,_xll.ohTrigger(RecalcTrigger,Trigger1M)),NA())</f>
        <v>9.7164995661119802E-3</v>
      </c>
      <c r="K3359" s="44">
        <f>IFERROR(_xll.qlIndexFixing(Index3M,H3359,TRUE,_xll.ohTrigger(RecalcTrigger,Trigger3M)),NA())</f>
        <v>9.870824384882404E-3</v>
      </c>
      <c r="L3359" s="44">
        <f>IFERROR(_xll.qlIndexFixing(Index6M,$H3359,TRUE,_xll.ohTrigger(RecalcTrigger,Trigger6M)),NA())</f>
        <v>9.5252723284838629E-3</v>
      </c>
      <c r="M3359" s="183">
        <f>IFERROR(_xll.qlIndexFixing(Index1Y,$H3359,TRUE,_xll.ohTrigger(RecalcTrigger,Trigger1Y)),NA())</f>
        <v>1.0275815058074182E-2</v>
      </c>
      <c r="N3359" s="182">
        <f>IFERROR(_xll.qlIndexFixing(ONIndex1M,I3359,TRUE,_xll.ohTrigger(RecalcTrigger,Trigger1M)),NA())</f>
        <v>9.7067050932242438E-3</v>
      </c>
      <c r="O3359" s="44">
        <f>IFERROR(_xll.qlIndexFixing(ONIndex3M,I3359,TRUE,_xll.ohTrigger(RecalcTrigger,Trigger3M)),NA())</f>
        <v>9.840503169442627E-3</v>
      </c>
      <c r="P3359" s="44">
        <f>IFERROR(_xll.qlIndexFixing(ONIndex6M,I3359,TRUE,_xll.ohTrigger(RecalcTrigger,Trigger6M)),NA())</f>
        <v>9.5276791593068566E-3</v>
      </c>
      <c r="Q3359" s="183">
        <f>IFERROR(_xll.qlIndexFixing(ONIndex1Y,I3359,TRUE,_xll.ohTrigger(RecalcTrigger,Trigger1Y)),NA())</f>
        <v>1.0152496789341825E-2</v>
      </c>
    </row>
    <row r="3360" spans="2:17" x14ac:dyDescent="0.2">
      <c r="B3360" s="39" t="s">
        <v>42</v>
      </c>
      <c r="D3360" s="42">
        <f>_xll.qlCalendarAdvance(Calendar,$D3359,B3360,"f",FALSE)</f>
        <v>63164</v>
      </c>
      <c r="E3360" s="177">
        <f>_xll.qlInterestRateIndexValueDate(IndexON,D3360)</f>
        <v>63164</v>
      </c>
      <c r="F3360" s="193">
        <f>IFERROR(_xll.qlIndexFixing(IndexON,D3360,TRUE,_xll.ohTrigger(RecalcTrigger,TriggerON)),NA())</f>
        <v>9.8067003619295434E-3</v>
      </c>
      <c r="H3360" s="42">
        <f>_xll.qlCalendarAdvance(Calendar,$H3359,B3360,"f",FALSE)</f>
        <v>63164</v>
      </c>
      <c r="I3360" s="177">
        <f>_xll.qlInterestRateIndexValueDate(Index1M,$H3360)</f>
        <v>63166</v>
      </c>
      <c r="J3360" s="182">
        <f>IFERROR(_xll.qlIndexFixing(Index1M,$H3360,TRUE,_xll.ohTrigger(RecalcTrigger,Trigger1M)),NA())</f>
        <v>9.7199772226297387E-3</v>
      </c>
      <c r="K3360" s="44">
        <f>IFERROR(_xll.qlIndexFixing(Index3M,H3360,TRUE,_xll.ohTrigger(RecalcTrigger,Trigger3M)),NA())</f>
        <v>9.8739548750792494E-3</v>
      </c>
      <c r="L3360" s="44">
        <f>IFERROR(_xll.qlIndexFixing(Index6M,$H3360,TRUE,_xll.ohTrigger(RecalcTrigger,Trigger6M)),NA())</f>
        <v>9.5232499150550484E-3</v>
      </c>
      <c r="M3360" s="183">
        <f>IFERROR(_xll.qlIndexFixing(Index1Y,$H3360,TRUE,_xll.ohTrigger(RecalcTrigger,Trigger1Y)),NA())</f>
        <v>1.0278438111760987E-2</v>
      </c>
      <c r="N3360" s="182">
        <f>IFERROR(_xll.qlIndexFixing(ONIndex1M,I3360,TRUE,_xll.ohTrigger(RecalcTrigger,Trigger1M)),NA())</f>
        <v>9.7102093251688615E-3</v>
      </c>
      <c r="O3360" s="44">
        <f>IFERROR(_xll.qlIndexFixing(ONIndex3M,I3360,TRUE,_xll.ohTrigger(RecalcTrigger,Trigger3M)),NA())</f>
        <v>9.8437297074394081E-3</v>
      </c>
      <c r="P3360" s="44">
        <f>IFERROR(_xll.qlIndexFixing(ONIndex6M,I3360,TRUE,_xll.ohTrigger(RecalcTrigger,Trigger6M)),NA())</f>
        <v>9.5256052686476522E-3</v>
      </c>
      <c r="Q3360" s="183">
        <f>IFERROR(_xll.qlIndexFixing(ONIndex1Y,I3360,TRUE,_xll.ohTrigger(RecalcTrigger,Trigger1Y)),NA())</f>
        <v>1.015557592652705E-2</v>
      </c>
    </row>
    <row r="3361" spans="2:17" x14ac:dyDescent="0.2">
      <c r="B3361" s="39" t="s">
        <v>42</v>
      </c>
      <c r="D3361" s="42">
        <f>_xll.qlCalendarAdvance(Calendar,$D3360,B3361,"f",FALSE)</f>
        <v>63171</v>
      </c>
      <c r="E3361" s="177">
        <f>_xll.qlInterestRateIndexValueDate(IndexON,D3361)</f>
        <v>63171</v>
      </c>
      <c r="F3361" s="193">
        <f>IFERROR(_xll.qlIndexFixing(IndexON,D3361,TRUE,_xll.ohTrigger(RecalcTrigger,TriggerON)),NA())</f>
        <v>9.8102586869242003E-3</v>
      </c>
      <c r="H3361" s="42">
        <f>_xll.qlCalendarAdvance(Calendar,$H3360,B3361,"f",FALSE)</f>
        <v>63171</v>
      </c>
      <c r="I3361" s="177">
        <f>_xll.qlInterestRateIndexValueDate(Index1M,$H3361)</f>
        <v>63173</v>
      </c>
      <c r="J3361" s="182">
        <f>IFERROR(_xll.qlIndexFixing(Index1M,$H3361,TRUE,_xll.ohTrigger(RecalcTrigger,Trigger1M)),NA())</f>
        <v>9.7234368954279837E-3</v>
      </c>
      <c r="K3361" s="44">
        <f>IFERROR(_xll.qlIndexFixing(Index3M,H3361,TRUE,_xll.ohTrigger(RecalcTrigger,Trigger3M)),NA())</f>
        <v>9.8770673408905552E-3</v>
      </c>
      <c r="L3361" s="44">
        <f>IFERROR(_xll.qlIndexFixing(Index6M,$H3361,TRUE,_xll.ohTrigger(RecalcTrigger,Trigger6M)),NA())</f>
        <v>9.5212325086922057E-3</v>
      </c>
      <c r="M3361" s="183">
        <f>IFERROR(_xll.qlIndexFixing(Index1Y,$H3361,TRUE,_xll.ohTrigger(RecalcTrigger,Trigger1Y)),NA())</f>
        <v>1.0281041708312271E-2</v>
      </c>
      <c r="N3361" s="182">
        <f>IFERROR(_xll.qlIndexFixing(ONIndex1M,I3361,TRUE,_xll.ohTrigger(RecalcTrigger,Trigger1M)),NA())</f>
        <v>9.7136956359289428E-3</v>
      </c>
      <c r="O3361" s="44">
        <f>IFERROR(_xll.qlIndexFixing(ONIndex3M,I3361,TRUE,_xll.ohTrigger(RecalcTrigger,Trigger3M)),NA())</f>
        <v>9.8469384324850751E-3</v>
      </c>
      <c r="P3361" s="44">
        <f>IFERROR(_xll.qlIndexFixing(ONIndex6M,I3361,TRUE,_xll.ohTrigger(RecalcTrigger,Trigger6M)),NA())</f>
        <v>9.52353625960356E-3</v>
      </c>
      <c r="Q3361" s="183">
        <f>IFERROR(_xll.qlIndexFixing(ONIndex1Y,I3361,TRUE,_xll.ohTrigger(RecalcTrigger,Trigger1Y)),NA())</f>
        <v>1.0158636575221536E-2</v>
      </c>
    </row>
    <row r="3362" spans="2:17" x14ac:dyDescent="0.2">
      <c r="B3362" s="39" t="s">
        <v>42</v>
      </c>
      <c r="D3362" s="42">
        <f>_xll.qlCalendarAdvance(Calendar,$D3361,B3362,"f",FALSE)</f>
        <v>63178</v>
      </c>
      <c r="E3362" s="177">
        <f>_xll.qlInterestRateIndexValueDate(IndexON,D3362)</f>
        <v>63178</v>
      </c>
      <c r="F3362" s="193">
        <f>IFERROR(_xll.qlIndexFixing(IndexON,D3362,TRUE,_xll.ohTrigger(RecalcTrigger,TriggerON)),NA())</f>
        <v>9.8137990406144127E-3</v>
      </c>
      <c r="H3362" s="42">
        <f>_xll.qlCalendarAdvance(Calendar,$H3361,B3362,"f",FALSE)</f>
        <v>63178</v>
      </c>
      <c r="I3362" s="177">
        <f>_xll.qlInterestRateIndexValueDate(Index1M,$H3362)</f>
        <v>63180</v>
      </c>
      <c r="J3362" s="182">
        <f>IFERROR(_xll.qlIndexFixing(Index1M,$H3362,TRUE,_xll.ohTrigger(RecalcTrigger,Trigger1M)),NA())</f>
        <v>9.7268785549128878E-3</v>
      </c>
      <c r="K3362" s="44">
        <f>IFERROR(_xll.qlIndexFixing(Index3M,H3362,TRUE,_xll.ohTrigger(RecalcTrigger,Trigger3M)),NA())</f>
        <v>9.880161752825245E-3</v>
      </c>
      <c r="L3362" s="44">
        <f>IFERROR(_xll.qlIndexFixing(Index6M,$H3362,TRUE,_xll.ohTrigger(RecalcTrigger,Trigger6M)),NA())</f>
        <v>9.5192201174679955E-3</v>
      </c>
      <c r="M3362" s="183">
        <f>IFERROR(_xll.qlIndexFixing(Index1Y,$H3362,TRUE,_xll.ohTrigger(RecalcTrigger,Trigger1Y)),NA())</f>
        <v>1.0283625816773292E-2</v>
      </c>
      <c r="N3362" s="182">
        <f>IFERROR(_xll.qlIndexFixing(ONIndex1M,I3362,TRUE,_xll.ohTrigger(RecalcTrigger,Trigger1M)),NA())</f>
        <v>9.7176580089985976E-3</v>
      </c>
      <c r="O3362" s="44">
        <f>IFERROR(_xll.qlIndexFixing(ONIndex3M,I3362,TRUE,_xll.ohTrigger(RecalcTrigger,Trigger3M)),NA())</f>
        <v>9.8505836972950789E-3</v>
      </c>
      <c r="P3362" s="44">
        <f>IFERROR(_xll.qlIndexFixing(ONIndex6M,I3362,TRUE,_xll.ohTrigger(RecalcTrigger,Trigger6M)),NA())</f>
        <v>9.5211776657233571E-3</v>
      </c>
      <c r="Q3362" s="183">
        <f>IFERROR(_xll.qlIndexFixing(ONIndex1Y,I3362,TRUE,_xll.ohTrigger(RecalcTrigger,Trigger1Y)),NA())</f>
        <v>1.0162111781184535E-2</v>
      </c>
    </row>
    <row r="3363" spans="2:17" x14ac:dyDescent="0.2">
      <c r="B3363" s="39" t="s">
        <v>42</v>
      </c>
      <c r="D3363" s="42">
        <f>_xll.qlCalendarAdvance(Calendar,$D3362,B3363,"f",FALSE)</f>
        <v>63185</v>
      </c>
      <c r="E3363" s="177">
        <f>_xll.qlInterestRateIndexValueDate(IndexON,D3363)</f>
        <v>63185</v>
      </c>
      <c r="F3363" s="193">
        <f>IFERROR(_xll.qlIndexFixing(IndexON,D3363,TRUE,_xll.ohTrigger(RecalcTrigger,TriggerON)),NA())</f>
        <v>9.8173213931040948E-3</v>
      </c>
      <c r="H3363" s="42">
        <f>_xll.qlCalendarAdvance(Calendar,$H3362,B3363,"f",FALSE)</f>
        <v>63185</v>
      </c>
      <c r="I3363" s="177">
        <f>_xll.qlInterestRateIndexValueDate(Index1M,$H3363)</f>
        <v>63187</v>
      </c>
      <c r="J3363" s="182">
        <f>IFERROR(_xll.qlIndexFixing(Index1M,$H3363,TRUE,_xll.ohTrigger(RecalcTrigger,Trigger1M)),NA())</f>
        <v>9.7303021714906235E-3</v>
      </c>
      <c r="K3363" s="44">
        <f>IFERROR(_xll.qlIndexFixing(Index3M,H3363,TRUE,_xll.ohTrigger(RecalcTrigger,Trigger3M)),NA())</f>
        <v>9.883238081403789E-3</v>
      </c>
      <c r="L3363" s="44">
        <f>IFERROR(_xll.qlIndexFixing(Index6M,$H3363,TRUE,_xll.ohTrigger(RecalcTrigger,Trigger6M)),NA())</f>
        <v>9.5172127494550837E-3</v>
      </c>
      <c r="M3363" s="183">
        <f>IFERROR(_xll.qlIndexFixing(Index1Y,$H3363,TRUE,_xll.ohTrigger(RecalcTrigger,Trigger1Y)),NA())</f>
        <v>1.0286190406189083E-2</v>
      </c>
      <c r="N3363" s="182">
        <f>IFERROR(_xll.qlIndexFixing(ONIndex1M,I3363,TRUE,_xll.ohTrigger(RecalcTrigger,Trigger1M)),NA())</f>
        <v>9.720614375829939E-3</v>
      </c>
      <c r="O3363" s="44">
        <f>IFERROR(_xll.qlIndexFixing(ONIndex3M,I3363,TRUE,_xll.ohTrigger(RecalcTrigger,Trigger3M)),NA())</f>
        <v>9.8533023262170616E-3</v>
      </c>
      <c r="P3363" s="44">
        <f>IFERROR(_xll.qlIndexFixing(ONIndex6M,I3363,TRUE,_xll.ohTrigger(RecalcTrigger,Trigger6M)),NA())</f>
        <v>9.5194129190545596E-3</v>
      </c>
      <c r="Q3363" s="183">
        <f>IFERROR(_xll.qlIndexFixing(ONIndex1Y,I3363,TRUE,_xll.ohTrigger(RecalcTrigger,Trigger1Y)),NA())</f>
        <v>1.0164702284836125E-2</v>
      </c>
    </row>
    <row r="3364" spans="2:17" x14ac:dyDescent="0.2">
      <c r="B3364" s="39" t="s">
        <v>42</v>
      </c>
      <c r="D3364" s="42">
        <f>_xll.qlCalendarAdvance(Calendar,$D3363,B3364,"f",FALSE)</f>
        <v>63192</v>
      </c>
      <c r="E3364" s="177">
        <f>_xll.qlInterestRateIndexValueDate(IndexON,D3364)</f>
        <v>63192</v>
      </c>
      <c r="F3364" s="193">
        <f>IFERROR(_xll.qlIndexFixing(IndexON,D3364,TRUE,_xll.ohTrigger(RecalcTrigger,TriggerON)),NA())</f>
        <v>9.8208257150567135E-3</v>
      </c>
      <c r="H3364" s="42">
        <f>_xll.qlCalendarAdvance(Calendar,$H3363,B3364,"f",FALSE)</f>
        <v>63192</v>
      </c>
      <c r="I3364" s="177">
        <f>_xll.qlInterestRateIndexValueDate(Index1M,$H3364)</f>
        <v>63194</v>
      </c>
      <c r="J3364" s="182">
        <f>IFERROR(_xll.qlIndexFixing(Index1M,$H3364,TRUE,_xll.ohTrigger(RecalcTrigger,Trigger1M)),NA())</f>
        <v>9.7337077155748575E-3</v>
      </c>
      <c r="K3364" s="44">
        <f>IFERROR(_xll.qlIndexFixing(Index3M,H3364,TRUE,_xll.ohTrigger(RecalcTrigger,Trigger3M)),NA())</f>
        <v>9.8862962971351109E-3</v>
      </c>
      <c r="L3364" s="44">
        <f>IFERROR(_xll.qlIndexFixing(Index6M,$H3364,TRUE,_xll.ohTrigger(RecalcTrigger,Trigger6M)),NA())</f>
        <v>9.515226164637812E-3</v>
      </c>
      <c r="M3364" s="183">
        <f>IFERROR(_xll.qlIndexFixing(Index1Y,$H3364,TRUE,_xll.ohTrigger(RecalcTrigger,Trigger1Y)),NA())</f>
        <v>1.0288735445606214E-2</v>
      </c>
      <c r="N3364" s="182">
        <f>IFERROR(_xll.qlIndexFixing(ONIndex1M,I3364,TRUE,_xll.ohTrigger(RecalcTrigger,Trigger1M)),NA())</f>
        <v>9.7240467457382351E-3</v>
      </c>
      <c r="O3364" s="44">
        <f>IFERROR(_xll.qlIndexFixing(ONIndex3M,I3364,TRUE,_xll.ohTrigger(RecalcTrigger,Trigger3M)),NA())</f>
        <v>9.8564574361503787E-3</v>
      </c>
      <c r="P3364" s="44">
        <f>IFERROR(_xll.qlIndexFixing(ONIndex6M,I3364,TRUE,_xll.ohTrigger(RecalcTrigger,Trigger6M)),NA())</f>
        <v>9.5173586033769908E-3</v>
      </c>
      <c r="Q3364" s="183">
        <f>IFERROR(_xll.qlIndexFixing(ONIndex1Y,I3364,TRUE,_xll.ohTrigger(RecalcTrigger,Trigger1Y)),NA())</f>
        <v>1.0167707284844951E-2</v>
      </c>
    </row>
    <row r="3365" spans="2:17" x14ac:dyDescent="0.2">
      <c r="B3365" s="39" t="s">
        <v>42</v>
      </c>
      <c r="D3365" s="42">
        <f>_xll.qlCalendarAdvance(Calendar,$D3364,B3365,"f",FALSE)</f>
        <v>63199</v>
      </c>
      <c r="E3365" s="177">
        <f>_xll.qlInterestRateIndexValueDate(IndexON,D3365)</f>
        <v>63199</v>
      </c>
      <c r="F3365" s="193">
        <f>IFERROR(_xll.qlIndexFixing(IndexON,D3365,TRUE,_xll.ohTrigger(RecalcTrigger,TriggerON)),NA())</f>
        <v>9.8243119767360554E-3</v>
      </c>
      <c r="H3365" s="42">
        <f>_xll.qlCalendarAdvance(Calendar,$H3364,B3365,"f",FALSE)</f>
        <v>63199</v>
      </c>
      <c r="I3365" s="177">
        <f>_xll.qlInterestRateIndexValueDate(Index1M,$H3365)</f>
        <v>63201</v>
      </c>
      <c r="J3365" s="182">
        <f>IFERROR(_xll.qlIndexFixing(Index1M,$H3365,TRUE,_xll.ohTrigger(RecalcTrigger,Trigger1M)),NA())</f>
        <v>9.7370951575717624E-3</v>
      </c>
      <c r="K3365" s="44">
        <f>IFERROR(_xll.qlIndexFixing(Index3M,H3365,TRUE,_xll.ohTrigger(RecalcTrigger,Trigger3M)),NA())</f>
        <v>9.8893363705379045E-3</v>
      </c>
      <c r="L3365" s="44">
        <f>IFERROR(_xll.qlIndexFixing(Index6M,$H3365,TRUE,_xll.ohTrigger(RecalcTrigger,Trigger6M)),NA())</f>
        <v>9.5132285572182215E-3</v>
      </c>
      <c r="M3365" s="183">
        <f>IFERROR(_xll.qlIndexFixing(Index1Y,$H3365,TRUE,_xll.ohTrigger(RecalcTrigger,Trigger1Y)),NA())</f>
        <v>1.0291260904071689E-2</v>
      </c>
      <c r="N3365" s="182">
        <f>IFERROR(_xll.qlIndexFixing(ONIndex1M,I3365,TRUE,_xll.ohTrigger(RecalcTrigger,Trigger1M)),NA())</f>
        <v>9.7274610763165015E-3</v>
      </c>
      <c r="O3365" s="44">
        <f>IFERROR(_xll.qlIndexFixing(ONIndex3M,I3365,TRUE,_xll.ohTrigger(RecalcTrigger,Trigger3M)),NA())</f>
        <v>9.8595946155466407E-3</v>
      </c>
      <c r="P3365" s="44">
        <f>IFERROR(_xll.qlIndexFixing(ONIndex6M,I3365,TRUE,_xll.ohTrigger(RecalcTrigger,Trigger6M)),NA())</f>
        <v>9.5153092016087015E-3</v>
      </c>
      <c r="Q3365" s="183">
        <f>IFERROR(_xll.qlIndexFixing(ONIndex1Y,I3365,TRUE,_xll.ohTrigger(RecalcTrigger,Trigger1Y)),NA())</f>
        <v>1.0170693674460551E-2</v>
      </c>
    </row>
    <row r="3366" spans="2:17" x14ac:dyDescent="0.2">
      <c r="B3366" s="39" t="s">
        <v>42</v>
      </c>
      <c r="D3366" s="42">
        <f>_xll.qlCalendarAdvance(Calendar,$D3365,B3366,"f",FALSE)</f>
        <v>63206</v>
      </c>
      <c r="E3366" s="177">
        <f>_xll.qlInterestRateIndexValueDate(IndexON,D3366)</f>
        <v>63206</v>
      </c>
      <c r="F3366" s="193">
        <f>IFERROR(_xll.qlIndexFixing(IndexON,D3366,TRUE,_xll.ohTrigger(RecalcTrigger,TriggerON)),NA())</f>
        <v>9.827780148565779E-3</v>
      </c>
      <c r="H3366" s="42">
        <f>_xll.qlCalendarAdvance(Calendar,$H3365,B3366,"f",FALSE)</f>
        <v>63206</v>
      </c>
      <c r="I3366" s="177">
        <f>_xll.qlInterestRateIndexValueDate(Index1M,$H3366)</f>
        <v>63208</v>
      </c>
      <c r="J3366" s="182">
        <f>IFERROR(_xll.qlIndexFixing(Index1M,$H3366,TRUE,_xll.ohTrigger(RecalcTrigger,Trigger1M)),NA())</f>
        <v>9.7404644678900087E-3</v>
      </c>
      <c r="K3366" s="44">
        <f>IFERROR(_xll.qlIndexFixing(Index3M,H3366,TRUE,_xll.ohTrigger(RecalcTrigger,Trigger3M)),NA())</f>
        <v>9.8923582721246461E-3</v>
      </c>
      <c r="L3366" s="44">
        <f>IFERROR(_xll.qlIndexFixing(Index6M,$H3366,TRUE,_xll.ohTrigger(RecalcTrigger,Trigger6M)),NA())</f>
        <v>9.5112359965064345E-3</v>
      </c>
      <c r="M3366" s="183">
        <f>IFERROR(_xll.qlIndexFixing(Index1Y,$H3366,TRUE,_xll.ohTrigger(RecalcTrigger,Trigger1Y)),NA())</f>
        <v>1.029376675063361E-2</v>
      </c>
      <c r="N3366" s="182">
        <f>IFERROR(_xll.qlIndexFixing(ONIndex1M,I3366,TRUE,_xll.ohTrigger(RecalcTrigger,Trigger1M)),NA())</f>
        <v>9.7308573380683328E-3</v>
      </c>
      <c r="O3366" s="44">
        <f>IFERROR(_xll.qlIndexFixing(ONIndex3M,I3366,TRUE,_xll.ohTrigger(RecalcTrigger,Trigger3M)),NA())</f>
        <v>9.8627138352291865E-3</v>
      </c>
      <c r="P3366" s="44">
        <f>IFERROR(_xll.qlIndexFixing(ONIndex6M,I3366,TRUE,_xll.ohTrigger(RecalcTrigger,Trigger6M)),NA())</f>
        <v>9.5132647219031696E-3</v>
      </c>
      <c r="Q3366" s="183">
        <f>IFERROR(_xll.qlIndexFixing(ONIndex1Y,I3366,TRUE,_xll.ohTrigger(RecalcTrigger,Trigger1Y)),NA())</f>
        <v>1.0173661423147351E-2</v>
      </c>
    </row>
    <row r="3367" spans="2:17" x14ac:dyDescent="0.2">
      <c r="B3367" s="39" t="s">
        <v>42</v>
      </c>
      <c r="D3367" s="42">
        <f>_xll.qlCalendarAdvance(Calendar,$D3366,B3367,"f",FALSE)</f>
        <v>63213</v>
      </c>
      <c r="E3367" s="177">
        <f>_xll.qlInterestRateIndexValueDate(IndexON,D3367)</f>
        <v>63213</v>
      </c>
      <c r="F3367" s="193">
        <f>IFERROR(_xll.qlIndexFixing(IndexON,D3367,TRUE,_xll.ohTrigger(RecalcTrigger,TriggerON)),NA())</f>
        <v>9.8312302007297347E-3</v>
      </c>
      <c r="H3367" s="42">
        <f>_xll.qlCalendarAdvance(Calendar,$H3366,B3367,"f",FALSE)</f>
        <v>63213</v>
      </c>
      <c r="I3367" s="177">
        <f>_xll.qlInterestRateIndexValueDate(Index1M,$H3367)</f>
        <v>63215</v>
      </c>
      <c r="J3367" s="182">
        <f>IFERROR(_xll.qlIndexFixing(Index1M,$H3367,TRUE,_xll.ohTrigger(RecalcTrigger,Trigger1M)),NA())</f>
        <v>9.7438156169382673E-3</v>
      </c>
      <c r="K3367" s="44">
        <f>IFERROR(_xll.qlIndexFixing(Index3M,H3367,TRUE,_xll.ohTrigger(RecalcTrigger,Trigger3M)),NA())</f>
        <v>9.8953619724122532E-3</v>
      </c>
      <c r="L3367" s="44">
        <f>IFERROR(_xll.qlIndexFixing(Index6M,$H3367,TRUE,_xll.ohTrigger(RecalcTrigger,Trigger6M)),NA())</f>
        <v>9.5092484905768757E-3</v>
      </c>
      <c r="M3367" s="183">
        <f>IFERROR(_xll.qlIndexFixing(Index1Y,$H3367,TRUE,_xll.ohTrigger(RecalcTrigger,Trigger1Y)),NA())</f>
        <v>1.0296252954340081E-2</v>
      </c>
      <c r="N3367" s="182">
        <f>IFERROR(_xll.qlIndexFixing(ONIndex1M,I3367,TRUE,_xll.ohTrigger(RecalcTrigger,Trigger1M)),NA())</f>
        <v>9.7342355012575155E-3</v>
      </c>
      <c r="O3367" s="44">
        <f>IFERROR(_xll.qlIndexFixing(ONIndex3M,I3367,TRUE,_xll.ohTrigger(RecalcTrigger,Trigger3M)),NA())</f>
        <v>9.8658150657815469E-3</v>
      </c>
      <c r="P3367" s="44">
        <f>IFERROR(_xll.qlIndexFixing(ONIndex6M,I3367,TRUE,_xll.ohTrigger(RecalcTrigger,Trigger6M)),NA())</f>
        <v>9.5112251722540009E-3</v>
      </c>
      <c r="Q3367" s="183">
        <f>IFERROR(_xll.qlIndexFixing(ONIndex1Y,I3367,TRUE,_xll.ohTrigger(RecalcTrigger,Trigger1Y)),NA())</f>
        <v>1.017661050028984E-2</v>
      </c>
    </row>
    <row r="3368" spans="2:17" x14ac:dyDescent="0.2">
      <c r="B3368" s="39" t="s">
        <v>42</v>
      </c>
      <c r="D3368" s="42">
        <f>_xll.qlCalendarAdvance(Calendar,$D3367,B3368,"f",FALSE)</f>
        <v>63220</v>
      </c>
      <c r="E3368" s="177">
        <f>_xll.qlInterestRateIndexValueDate(IndexON,D3368)</f>
        <v>63220</v>
      </c>
      <c r="F3368" s="193">
        <f>IFERROR(_xll.qlIndexFixing(IndexON,D3368,TRUE,_xll.ohTrigger(RecalcTrigger,TriggerON)),NA())</f>
        <v>9.8346621038913895E-3</v>
      </c>
      <c r="H3368" s="42">
        <f>_xll.qlCalendarAdvance(Calendar,$H3367,B3368,"f",FALSE)</f>
        <v>63220</v>
      </c>
      <c r="I3368" s="177">
        <f>_xll.qlInterestRateIndexValueDate(Index1M,$H3368)</f>
        <v>63222</v>
      </c>
      <c r="J3368" s="182">
        <f>IFERROR(_xll.qlIndexFixing(Index1M,$H3368,TRUE,_xll.ohTrigger(RecalcTrigger,Trigger1M)),NA())</f>
        <v>9.7456743339728383E-3</v>
      </c>
      <c r="K3368" s="44">
        <f>IFERROR(_xll.qlIndexFixing(Index3M,H3368,TRUE,_xll.ohTrigger(RecalcTrigger,Trigger3M)),NA())</f>
        <v>9.8980016182996216E-3</v>
      </c>
      <c r="L3368" s="44">
        <f>IFERROR(_xll.qlIndexFixing(Index6M,$H3368,TRUE,_xll.ohTrigger(RecalcTrigger,Trigger6M)),NA())</f>
        <v>9.5072660475017633E-3</v>
      </c>
      <c r="M3368" s="183">
        <f>IFERROR(_xll.qlIndexFixing(Index1Y,$H3368,TRUE,_xll.ohTrigger(RecalcTrigger,Trigger1Y)),NA())</f>
        <v>1.0298719484242049E-2</v>
      </c>
      <c r="N3368" s="182">
        <f>IFERROR(_xll.qlIndexFixing(ONIndex1M,I3368,TRUE,_xll.ohTrigger(RecalcTrigger,Trigger1M)),NA())</f>
        <v>9.7375955364675804E-3</v>
      </c>
      <c r="O3368" s="44">
        <f>IFERROR(_xll.qlIndexFixing(ONIndex3M,I3368,TRUE,_xll.ohTrigger(RecalcTrigger,Trigger3M)),NA())</f>
        <v>9.8688982777073164E-3</v>
      </c>
      <c r="P3368" s="44">
        <f>IFERROR(_xll.qlIndexFixing(ONIndex6M,I3368,TRUE,_xll.ohTrigger(RecalcTrigger,Trigger6M)),NA())</f>
        <v>9.509190560574865E-3</v>
      </c>
      <c r="Q3368" s="183">
        <f>IFERROR(_xll.qlIndexFixing(ONIndex1Y,I3368,TRUE,_xll.ohTrigger(RecalcTrigger,Trigger1Y)),NA())</f>
        <v>1.0179540875592252E-2</v>
      </c>
    </row>
    <row r="3369" spans="2:17" x14ac:dyDescent="0.2">
      <c r="B3369" s="39" t="s">
        <v>42</v>
      </c>
      <c r="D3369" s="42">
        <f>_xll.qlCalendarAdvance(Calendar,$D3368,B3369,"f",FALSE)</f>
        <v>63227</v>
      </c>
      <c r="E3369" s="177">
        <f>_xll.qlInterestRateIndexValueDate(IndexON,D3369)</f>
        <v>63227</v>
      </c>
      <c r="F3369" s="193">
        <f>IFERROR(_xll.qlIndexFixing(IndexON,D3369,TRUE,_xll.ohTrigger(RecalcTrigger,TriggerON)),NA())</f>
        <v>9.8380758280747216E-3</v>
      </c>
      <c r="H3369" s="42">
        <f>_xll.qlCalendarAdvance(Calendar,$H3368,B3369,"f",FALSE)</f>
        <v>63227</v>
      </c>
      <c r="I3369" s="177">
        <f>_xll.qlInterestRateIndexValueDate(Index1M,$H3369)</f>
        <v>63229</v>
      </c>
      <c r="J3369" s="182">
        <f>IFERROR(_xll.qlIndexFixing(Index1M,$H3369,TRUE,_xll.ohTrigger(RecalcTrigger,Trigger1M)),NA())</f>
        <v>9.7489939271988568E-3</v>
      </c>
      <c r="K3369" s="44">
        <f>IFERROR(_xll.qlIndexFixing(Index3M,H3369,TRUE,_xll.ohTrigger(RecalcTrigger,Trigger3M)),NA())</f>
        <v>9.9009700557738754E-3</v>
      </c>
      <c r="L3369" s="44">
        <f>IFERROR(_xll.qlIndexFixing(Index6M,$H3369,TRUE,_xll.ohTrigger(RecalcTrigger,Trigger6M)),NA())</f>
        <v>9.5052886753533104E-3</v>
      </c>
      <c r="M3369" s="183">
        <f>IFERROR(_xll.qlIndexFixing(Index1Y,$H3369,TRUE,_xll.ohTrigger(RecalcTrigger,Trigger1Y)),NA())</f>
        <v>1.0301166309389147E-2</v>
      </c>
      <c r="N3369" s="182">
        <f>IFERROR(_xll.qlIndexFixing(ONIndex1M,I3369,TRUE,_xll.ohTrigger(RecalcTrigger,Trigger1M)),NA())</f>
        <v>9.7409374139623139E-3</v>
      </c>
      <c r="O3369" s="44">
        <f>IFERROR(_xll.qlIndexFixing(ONIndex3M,I3369,TRUE,_xll.ohTrigger(RecalcTrigger,Trigger3M)),NA())</f>
        <v>9.871963441749898E-3</v>
      </c>
      <c r="P3369" s="44">
        <f>IFERROR(_xll.qlIndexFixing(ONIndex6M,I3369,TRUE,_xll.ohTrigger(RecalcTrigger,Trigger6M)),NA())</f>
        <v>9.5071608949393038E-3</v>
      </c>
      <c r="Q3369" s="183">
        <f>IFERROR(_xll.qlIndexFixing(ONIndex1Y,I3369,TRUE,_xll.ohTrigger(RecalcTrigger,Trigger1Y)),NA())</f>
        <v>1.018245251819927E-2</v>
      </c>
    </row>
    <row r="3370" spans="2:17" x14ac:dyDescent="0.2">
      <c r="B3370" s="39" t="s">
        <v>42</v>
      </c>
      <c r="D3370" s="42">
        <f>_xll.qlCalendarAdvance(Calendar,$D3369,B3370,"f",FALSE)</f>
        <v>63234</v>
      </c>
      <c r="E3370" s="177">
        <f>_xll.qlInterestRateIndexValueDate(IndexON,D3370)</f>
        <v>63234</v>
      </c>
      <c r="F3370" s="193">
        <f>IFERROR(_xll.qlIndexFixing(IndexON,D3370,TRUE,_xll.ohTrigger(RecalcTrigger,TriggerON)),NA())</f>
        <v>9.8414713439431978E-3</v>
      </c>
      <c r="H3370" s="42">
        <f>_xll.qlCalendarAdvance(Calendar,$H3369,B3370,"f",FALSE)</f>
        <v>63234</v>
      </c>
      <c r="I3370" s="177">
        <f>_xll.qlInterestRateIndexValueDate(Index1M,$H3370)</f>
        <v>63236</v>
      </c>
      <c r="J3370" s="182">
        <f>IFERROR(_xll.qlIndexFixing(Index1M,$H3370,TRUE,_xll.ohTrigger(RecalcTrigger,Trigger1M)),NA())</f>
        <v>9.7522952806894381E-3</v>
      </c>
      <c r="K3370" s="44">
        <f>IFERROR(_xll.qlIndexFixing(Index3M,H3370,TRUE,_xll.ohTrigger(RecalcTrigger,Trigger3M)),NA())</f>
        <v>9.903920206075903E-3</v>
      </c>
      <c r="L3370" s="44">
        <f>IFERROR(_xll.qlIndexFixing(Index6M,$H3370,TRUE,_xll.ohTrigger(RecalcTrigger,Trigger6M)),NA())</f>
        <v>9.5033163822041793E-3</v>
      </c>
      <c r="M3370" s="183">
        <f>IFERROR(_xll.qlIndexFixing(Index1Y,$H3370,TRUE,_xll.ohTrigger(RecalcTrigger,Trigger1Y)),NA())</f>
        <v>1.0303593398832543E-2</v>
      </c>
      <c r="N3370" s="182">
        <f>IFERROR(_xll.qlIndexFixing(ONIndex1M,I3370,TRUE,_xll.ohTrigger(RecalcTrigger,Trigger1M)),NA())</f>
        <v>9.7442611045650551E-3</v>
      </c>
      <c r="O3370" s="44">
        <f>IFERROR(_xll.qlIndexFixing(ONIndex3M,I3370,TRUE,_xll.ohTrigger(RecalcTrigger,Trigger3M)),NA())</f>
        <v>9.8750105284128864E-3</v>
      </c>
      <c r="P3370" s="44">
        <f>IFERROR(_xll.qlIndexFixing(ONIndex6M,I3370,TRUE,_xll.ohTrigger(RecalcTrigger,Trigger6M)),NA())</f>
        <v>9.5051361835007953E-3</v>
      </c>
      <c r="Q3370" s="183">
        <f>IFERROR(_xll.qlIndexFixing(ONIndex1Y,I3370,TRUE,_xll.ohTrigger(RecalcTrigger,Trigger1Y)),NA())</f>
        <v>1.0185345398134871E-2</v>
      </c>
    </row>
    <row r="3371" spans="2:17" x14ac:dyDescent="0.2">
      <c r="B3371" s="39" t="s">
        <v>42</v>
      </c>
      <c r="D3371" s="42">
        <f>_xll.qlCalendarAdvance(Calendar,$D3370,B3371,"f",FALSE)</f>
        <v>63241</v>
      </c>
      <c r="E3371" s="177">
        <f>_xll.qlInterestRateIndexValueDate(IndexON,D3371)</f>
        <v>63241</v>
      </c>
      <c r="F3371" s="193">
        <f>IFERROR(_xll.qlIndexFixing(IndexON,D3371,TRUE,_xll.ohTrigger(RecalcTrigger,TriggerON)),NA())</f>
        <v>9.8448486219204767E-3</v>
      </c>
      <c r="H3371" s="42">
        <f>_xll.qlCalendarAdvance(Calendar,$H3370,B3371,"f",FALSE)</f>
        <v>63241</v>
      </c>
      <c r="I3371" s="177">
        <f>_xll.qlInterestRateIndexValueDate(Index1M,$H3371)</f>
        <v>63243</v>
      </c>
      <c r="J3371" s="182">
        <f>IFERROR(_xll.qlIndexFixing(Index1M,$H3371,TRUE,_xll.ohTrigger(RecalcTrigger,Trigger1M)),NA())</f>
        <v>9.7555783648596763E-3</v>
      </c>
      <c r="K3371" s="44">
        <f>IFERROR(_xll.qlIndexFixing(Index3M,H3371,TRUE,_xll.ohTrigger(RecalcTrigger,Trigger3M)),NA())</f>
        <v>9.9068520397272621E-3</v>
      </c>
      <c r="L3371" s="44">
        <f>IFERROR(_xll.qlIndexFixing(Index6M,$H3371,TRUE,_xll.ohTrigger(RecalcTrigger,Trigger6M)),NA())</f>
        <v>9.5013491761274695E-3</v>
      </c>
      <c r="M3371" s="183">
        <f>IFERROR(_xll.qlIndexFixing(Index1Y,$H3371,TRUE,_xll.ohTrigger(RecalcTrigger,Trigger1Y)),NA())</f>
        <v>1.0306000721625377E-2</v>
      </c>
      <c r="N3371" s="182">
        <f>IFERROR(_xll.qlIndexFixing(ONIndex1M,I3371,TRUE,_xll.ohTrigger(RecalcTrigger,Trigger1M)),NA())</f>
        <v>9.7475665783797183E-3</v>
      </c>
      <c r="O3371" s="44">
        <f>IFERROR(_xll.qlIndexFixing(ONIndex3M,I3371,TRUE,_xll.ohTrigger(RecalcTrigger,Trigger3M)),NA())</f>
        <v>9.8780395084396844E-3</v>
      </c>
      <c r="P3371" s="44">
        <f>IFERROR(_xll.qlIndexFixing(ONIndex6M,I3371,TRUE,_xll.ohTrigger(RecalcTrigger,Trigger6M)),NA())</f>
        <v>9.5031164342529451E-3</v>
      </c>
      <c r="Q3371" s="183">
        <f>IFERROR(_xll.qlIndexFixing(ONIndex1Y,I3371,TRUE,_xll.ohTrigger(RecalcTrigger,Trigger1Y)),NA())</f>
        <v>1.0188219484463801E-2</v>
      </c>
    </row>
    <row r="3372" spans="2:17" x14ac:dyDescent="0.2">
      <c r="B3372" s="39" t="s">
        <v>42</v>
      </c>
      <c r="D3372" s="42">
        <f>_xll.qlCalendarAdvance(Calendar,$D3371,B3372,"f",FALSE)</f>
        <v>63248</v>
      </c>
      <c r="E3372" s="177">
        <f>_xll.qlInterestRateIndexValueDate(IndexON,D3372)</f>
        <v>63248</v>
      </c>
      <c r="F3372" s="193">
        <f>IFERROR(_xll.qlIndexFixing(IndexON,D3372,TRUE,_xll.ohTrigger(RecalcTrigger,TriggerON)),NA())</f>
        <v>9.8482076318706646E-3</v>
      </c>
      <c r="H3372" s="42">
        <f>_xll.qlCalendarAdvance(Calendar,$H3371,B3372,"f",FALSE)</f>
        <v>63248</v>
      </c>
      <c r="I3372" s="177">
        <f>_xll.qlInterestRateIndexValueDate(Index1M,$H3372)</f>
        <v>63250</v>
      </c>
      <c r="J3372" s="182">
        <f>IFERROR(_xll.qlIndexFixing(Index1M,$H3372,TRUE,_xll.ohTrigger(RecalcTrigger,Trigger1M)),NA())</f>
        <v>9.760297907433213E-3</v>
      </c>
      <c r="K3372" s="44">
        <f>IFERROR(_xll.qlIndexFixing(Index3M,H3372,TRUE,_xll.ohTrigger(RecalcTrigger,Trigger3M)),NA())</f>
        <v>9.9107878769140768E-3</v>
      </c>
      <c r="L3372" s="44">
        <f>IFERROR(_xll.qlIndexFixing(Index6M,$H3372,TRUE,_xll.ohTrigger(RecalcTrigger,Trigger6M)),NA())</f>
        <v>9.4993211084556488E-3</v>
      </c>
      <c r="M3372" s="183">
        <f>IFERROR(_xll.qlIndexFixing(Index1Y,$H3372,TRUE,_xll.ohTrigger(RecalcTrigger,Trigger1Y)),NA())</f>
        <v>1.030838824681991E-2</v>
      </c>
      <c r="N3372" s="182">
        <f>IFERROR(_xll.qlIndexFixing(ONIndex1M,I3372,TRUE,_xll.ohTrigger(RecalcTrigger,Trigger1M)),NA())</f>
        <v>9.7508538058299621E-3</v>
      </c>
      <c r="O3372" s="44">
        <f>IFERROR(_xll.qlIndexFixing(ONIndex3M,I3372,TRUE,_xll.ohTrigger(RecalcTrigger,Trigger3M)),NA())</f>
        <v>9.8810503523338866E-3</v>
      </c>
      <c r="P3372" s="44">
        <f>IFERROR(_xll.qlIndexFixing(ONIndex6M,I3372,TRUE,_xll.ohTrigger(RecalcTrigger,Trigger6M)),NA())</f>
        <v>9.5011016554291672E-3</v>
      </c>
      <c r="Q3372" s="183">
        <f>IFERROR(_xll.qlIndexFixing(ONIndex1Y,I3372,TRUE,_xll.ohTrigger(RecalcTrigger,Trigger1Y)),NA())</f>
        <v>1.019107474697023E-2</v>
      </c>
    </row>
    <row r="3373" spans="2:17" x14ac:dyDescent="0.2">
      <c r="B3373" s="39" t="s">
        <v>42</v>
      </c>
      <c r="D3373" s="42">
        <f>_xll.qlCalendarAdvance(Calendar,$D3372,B3373,"f",FALSE)</f>
        <v>63255</v>
      </c>
      <c r="E3373" s="177">
        <f>_xll.qlInterestRateIndexValueDate(IndexON,D3373)</f>
        <v>63255</v>
      </c>
      <c r="F3373" s="193">
        <f>IFERROR(_xll.qlIndexFixing(IndexON,D3373,TRUE,_xll.ohTrigger(RecalcTrigger,TriggerON)),NA())</f>
        <v>9.8515483448569086E-3</v>
      </c>
      <c r="H3373" s="42">
        <f>_xll.qlCalendarAdvance(Calendar,$H3372,B3373,"f",FALSE)</f>
        <v>63255</v>
      </c>
      <c r="I3373" s="177">
        <f>_xll.qlInterestRateIndexValueDate(Index1M,$H3373)</f>
        <v>63257</v>
      </c>
      <c r="J3373" s="182">
        <f>IFERROR(_xll.qlIndexFixing(Index1M,$H3373,TRUE,_xll.ohTrigger(RecalcTrigger,Trigger1M)),NA())</f>
        <v>9.7635394674436271E-3</v>
      </c>
      <c r="K3373" s="44">
        <f>IFERROR(_xll.qlIndexFixing(Index3M,H3373,TRUE,_xll.ohTrigger(RecalcTrigger,Trigger3M)),NA())</f>
        <v>9.9136792722693927E-3</v>
      </c>
      <c r="L3373" s="44">
        <f>IFERROR(_xll.qlIndexFixing(Index6M,$H3373,TRUE,_xll.ohTrigger(RecalcTrigger,Trigger6M)),NA())</f>
        <v>9.4973656805723769E-3</v>
      </c>
      <c r="M3373" s="183">
        <f>IFERROR(_xll.qlIndexFixing(Index1Y,$H3373,TRUE,_xll.ohTrigger(RecalcTrigger,Trigger1Y)),NA())</f>
        <v>1.0310755943470815E-2</v>
      </c>
      <c r="N3373" s="182">
        <f>IFERROR(_xll.qlIndexFixing(ONIndex1M,I3373,TRUE,_xll.ohTrigger(RecalcTrigger,Trigger1M)),NA())</f>
        <v>9.7541227576591893E-3</v>
      </c>
      <c r="O3373" s="44">
        <f>IFERROR(_xll.qlIndexFixing(ONIndex3M,I3373,TRUE,_xll.ohTrigger(RecalcTrigger,Trigger3M)),NA())</f>
        <v>9.884043030838896E-3</v>
      </c>
      <c r="P3373" s="44">
        <f>IFERROR(_xll.qlIndexFixing(ONIndex6M,I3373,TRUE,_xll.ohTrigger(RecalcTrigger,Trigger6M)),NA())</f>
        <v>9.4990918546233871E-3</v>
      </c>
      <c r="Q3373" s="183">
        <f>IFERROR(_xll.qlIndexFixing(ONIndex1Y,I3373,TRUE,_xll.ohTrigger(RecalcTrigger,Trigger1Y)),NA())</f>
        <v>1.0193911155118585E-2</v>
      </c>
    </row>
    <row r="3374" spans="2:17" x14ac:dyDescent="0.2">
      <c r="B3374" s="39" t="s">
        <v>42</v>
      </c>
      <c r="D3374" s="42">
        <f>_xll.qlCalendarAdvance(Calendar,$D3373,B3374,"f",FALSE)</f>
        <v>63262</v>
      </c>
      <c r="E3374" s="177">
        <f>_xll.qlInterestRateIndexValueDate(IndexON,D3374)</f>
        <v>63262</v>
      </c>
      <c r="F3374" s="193">
        <f>IFERROR(_xll.qlIndexFixing(IndexON,D3374,TRUE,_xll.ohTrigger(RecalcTrigger,TriggerON)),NA())</f>
        <v>9.8548707307433148E-3</v>
      </c>
      <c r="H3374" s="42">
        <f>_xll.qlCalendarAdvance(Calendar,$H3373,B3374,"f",FALSE)</f>
        <v>63262</v>
      </c>
      <c r="I3374" s="177">
        <f>_xll.qlInterestRateIndexValueDate(Index1M,$H3374)</f>
        <v>63264</v>
      </c>
      <c r="J3374" s="182">
        <f>IFERROR(_xll.qlIndexFixing(Index1M,$H3374,TRUE,_xll.ohTrigger(RecalcTrigger,Trigger1M)),NA())</f>
        <v>9.7667626590472456E-3</v>
      </c>
      <c r="K3374" s="44">
        <f>IFERROR(_xll.qlIndexFixing(Index3M,H3374,TRUE,_xll.ohTrigger(RecalcTrigger,Trigger3M)),NA())</f>
        <v>9.9165522547543499E-3</v>
      </c>
      <c r="L3374" s="44">
        <f>IFERROR(_xll.qlIndexFixing(Index6M,$H3374,TRUE,_xll.ohTrigger(RecalcTrigger,Trigger6M)),NA())</f>
        <v>9.4954153675877173E-3</v>
      </c>
      <c r="M3374" s="183">
        <f>IFERROR(_xll.qlIndexFixing(Index1Y,$H3374,TRUE,_xll.ohTrigger(RecalcTrigger,Trigger1Y)),NA())</f>
        <v>1.0313103780632762E-2</v>
      </c>
      <c r="N3374" s="182">
        <f>IFERROR(_xll.qlIndexFixing(ONIndex1M,I3374,TRUE,_xll.ohTrigger(RecalcTrigger,Trigger1M)),NA())</f>
        <v>9.7573734042111226E-3</v>
      </c>
      <c r="O3374" s="44">
        <f>IFERROR(_xll.qlIndexFixing(ONIndex3M,I3374,TRUE,_xll.ohTrigger(RecalcTrigger,Trigger3M)),NA())</f>
        <v>9.8870175146181793E-3</v>
      </c>
      <c r="P3374" s="44">
        <f>IFERROR(_xll.qlIndexFixing(ONIndex6M,I3374,TRUE,_xll.ohTrigger(RecalcTrigger,Trigger6M)),NA())</f>
        <v>9.497087040308827E-3</v>
      </c>
      <c r="Q3374" s="183">
        <f>IFERROR(_xll.qlIndexFixing(ONIndex1Y,I3374,TRUE,_xll.ohTrigger(RecalcTrigger,Trigger1Y)),NA())</f>
        <v>1.019672867837329E-2</v>
      </c>
    </row>
    <row r="3375" spans="2:17" x14ac:dyDescent="0.2">
      <c r="B3375" s="39" t="s">
        <v>42</v>
      </c>
      <c r="D3375" s="42">
        <f>_xll.qlCalendarAdvance(Calendar,$D3374,B3375,"f",FALSE)</f>
        <v>63269</v>
      </c>
      <c r="E3375" s="177">
        <f>_xll.qlInterestRateIndexValueDate(IndexON,D3375)</f>
        <v>63269</v>
      </c>
      <c r="F3375" s="193">
        <f>IFERROR(_xll.qlIndexFixing(IndexON,D3375,TRUE,_xll.ohTrigger(RecalcTrigger,TriggerON)),NA())</f>
        <v>9.8581747600334779E-3</v>
      </c>
      <c r="H3375" s="42">
        <f>_xll.qlCalendarAdvance(Calendar,$H3374,B3375,"f",FALSE)</f>
        <v>63269</v>
      </c>
      <c r="I3375" s="177">
        <f>_xll.qlInterestRateIndexValueDate(Index1M,$H3375)</f>
        <v>63271</v>
      </c>
      <c r="J3375" s="182">
        <f>IFERROR(_xll.qlIndexFixing(Index1M,$H3375,TRUE,_xll.ohTrigger(RecalcTrigger,Trigger1M)),NA())</f>
        <v>9.7699674526502411E-3</v>
      </c>
      <c r="K3375" s="44">
        <f>IFERROR(_xll.qlIndexFixing(Index3M,H3375,TRUE,_xll.ohTrigger(RecalcTrigger,Trigger3M)),NA())</f>
        <v>9.9194067948890508E-3</v>
      </c>
      <c r="L3375" s="44">
        <f>IFERROR(_xll.qlIndexFixing(Index6M,$H3375,TRUE,_xll.ohTrigger(RecalcTrigger,Trigger6M)),NA())</f>
        <v>9.4934701775756421E-3</v>
      </c>
      <c r="M3375" s="183">
        <f>IFERROR(_xll.qlIndexFixing(Index1Y,$H3375,TRUE,_xll.ohTrigger(RecalcTrigger,Trigger1Y)),NA())</f>
        <v>1.0315431727360861E-2</v>
      </c>
      <c r="N3375" s="182">
        <f>IFERROR(_xll.qlIndexFixing(ONIndex1M,I3375,TRUE,_xll.ohTrigger(RecalcTrigger,Trigger1M)),NA())</f>
        <v>9.761525861629039E-3</v>
      </c>
      <c r="O3375" s="44">
        <f>IFERROR(_xll.qlIndexFixing(ONIndex3M,I3375,TRUE,_xll.ohTrigger(RecalcTrigger,Trigger3M)),NA())</f>
        <v>9.8908150683296725E-3</v>
      </c>
      <c r="P3375" s="44">
        <f>IFERROR(_xll.qlIndexFixing(ONIndex6M,I3375,TRUE,_xll.ohTrigger(RecalcTrigger,Trigger6M)),NA())</f>
        <v>9.4945167617588311E-3</v>
      </c>
      <c r="Q3375" s="183">
        <f>IFERROR(_xll.qlIndexFixing(ONIndex1Y,I3375,TRUE,_xll.ohTrigger(RecalcTrigger,Trigger1Y)),NA())</f>
        <v>1.0200323410085588E-2</v>
      </c>
    </row>
    <row r="3376" spans="2:17" x14ac:dyDescent="0.2">
      <c r="B3376" s="39" t="s">
        <v>42</v>
      </c>
      <c r="D3376" s="42">
        <f>_xll.qlCalendarAdvance(Calendar,$D3375,B3376,"f",FALSE)</f>
        <v>63276</v>
      </c>
      <c r="E3376" s="177">
        <f>_xll.qlInterestRateIndexValueDate(IndexON,D3376)</f>
        <v>63276</v>
      </c>
      <c r="F3376" s="193">
        <f>IFERROR(_xll.qlIndexFixing(IndexON,D3376,TRUE,_xll.ohTrigger(RecalcTrigger,TriggerON)),NA())</f>
        <v>9.8614604033109288E-3</v>
      </c>
      <c r="H3376" s="42">
        <f>_xll.qlCalendarAdvance(Calendar,$H3375,B3376,"f",FALSE)</f>
        <v>63276</v>
      </c>
      <c r="I3376" s="177">
        <f>_xll.qlInterestRateIndexValueDate(Index1M,$H3376)</f>
        <v>63278</v>
      </c>
      <c r="J3376" s="182">
        <f>IFERROR(_xll.qlIndexFixing(Index1M,$H3376,TRUE,_xll.ohTrigger(RecalcTrigger,Trigger1M)),NA())</f>
        <v>9.7720776540316332E-3</v>
      </c>
      <c r="K3376" s="44">
        <f>IFERROR(_xll.qlIndexFixing(Index3M,H3376,TRUE,_xll.ohTrigger(RecalcTrigger,Trigger3M)),NA())</f>
        <v>9.9222428631823064E-3</v>
      </c>
      <c r="L3376" s="44">
        <f>IFERROR(_xll.qlIndexFixing(Index6M,$H3376,TRUE,_xll.ohTrigger(RecalcTrigger,Trigger6M)),NA())</f>
        <v>9.4915657971757564E-3</v>
      </c>
      <c r="M3376" s="183">
        <f>IFERROR(_xll.qlIndexFixing(Index1Y,$H3376,TRUE,_xll.ohTrigger(RecalcTrigger,Trigger1Y)),NA())</f>
        <v>1.0317739752713068E-2</v>
      </c>
      <c r="N3376" s="182">
        <f>IFERROR(_xll.qlIndexFixing(ONIndex1M,I3376,TRUE,_xll.ohTrigger(RecalcTrigger,Trigger1M)),NA())</f>
        <v>9.7638196629379337E-3</v>
      </c>
      <c r="O3376" s="44">
        <f>IFERROR(_xll.qlIndexFixing(ONIndex3M,I3376,TRUE,_xll.ohTrigger(RecalcTrigger,Trigger3M)),NA())</f>
        <v>9.8929117801738187E-3</v>
      </c>
      <c r="P3376" s="44">
        <f>IFERROR(_xll.qlIndexFixing(ONIndex6M,I3376,TRUE,_xll.ohTrigger(RecalcTrigger,Trigger6M)),NA())</f>
        <v>9.4930924029679176E-3</v>
      </c>
      <c r="Q3376" s="183">
        <f>IFERROR(_xll.qlIndexFixing(ONIndex1Y,I3376,TRUE,_xll.ohTrigger(RecalcTrigger,Trigger1Y)),NA())</f>
        <v>1.0202306948379203E-2</v>
      </c>
    </row>
    <row r="3377" spans="2:17" x14ac:dyDescent="0.2">
      <c r="B3377" s="39" t="s">
        <v>42</v>
      </c>
      <c r="D3377" s="42">
        <f>_xll.qlCalendarAdvance(Calendar,$D3376,B3377,"f",FALSE)</f>
        <v>63283</v>
      </c>
      <c r="E3377" s="177">
        <f>_xll.qlInterestRateIndexValueDate(IndexON,D3377)</f>
        <v>63283</v>
      </c>
      <c r="F3377" s="193">
        <f>IFERROR(_xll.qlIndexFixing(IndexON,D3377,TRUE,_xll.ohTrigger(RecalcTrigger,TriggerON)),NA())</f>
        <v>9.8647276306795817E-3</v>
      </c>
      <c r="H3377" s="42">
        <f>_xll.qlCalendarAdvance(Calendar,$H3376,B3377,"f",FALSE)</f>
        <v>63283</v>
      </c>
      <c r="I3377" s="177">
        <f>_xll.qlInterestRateIndexValueDate(Index1M,$H3377)</f>
        <v>63285</v>
      </c>
      <c r="J3377" s="182">
        <f>IFERROR(_xll.qlIndexFixing(Index1M,$H3377,TRUE,_xll.ohTrigger(RecalcTrigger,Trigger1M)),NA())</f>
        <v>9.7763217274990377E-3</v>
      </c>
      <c r="K3377" s="44">
        <f>IFERROR(_xll.qlIndexFixing(Index3M,H3377,TRUE,_xll.ohTrigger(RecalcTrigger,Trigger3M)),NA())</f>
        <v>9.9247259803606214E-3</v>
      </c>
      <c r="L3377" s="44">
        <f>IFERROR(_xll.qlIndexFixing(Index6M,$H3377,TRUE,_xll.ohTrigger(RecalcTrigger,Trigger6M)),NA())</f>
        <v>9.4896299205421159E-3</v>
      </c>
      <c r="M3377" s="183">
        <f>IFERROR(_xll.qlIndexFixing(Index1Y,$H3377,TRUE,_xll.ohTrigger(RecalcTrigger,Trigger1Y)),NA())</f>
        <v>1.0320027825746467E-2</v>
      </c>
      <c r="N3377" s="182">
        <f>IFERROR(_xll.qlIndexFixing(ONIndex1M,I3377,TRUE,_xll.ohTrigger(RecalcTrigger,Trigger1M)),NA())</f>
        <v>9.7670152161200008E-3</v>
      </c>
      <c r="O3377" s="44">
        <f>IFERROR(_xll.qlIndexFixing(ONIndex3M,I3377,TRUE,_xll.ohTrigger(RecalcTrigger,Trigger3M)),NA())</f>
        <v>9.8958315033570443E-3</v>
      </c>
      <c r="P3377" s="44">
        <f>IFERROR(_xll.qlIndexFixing(ONIndex6M,I3377,TRUE,_xll.ohTrigger(RecalcTrigger,Trigger6M)),NA())</f>
        <v>9.4911025960087159E-3</v>
      </c>
      <c r="Q3377" s="183">
        <f>IFERROR(_xll.qlIndexFixing(ONIndex1Y,I3377,TRUE,_xll.ohTrigger(RecalcTrigger,Trigger1Y)),NA())</f>
        <v>1.0205067634139198E-2</v>
      </c>
    </row>
    <row r="3378" spans="2:17" x14ac:dyDescent="0.2">
      <c r="B3378" s="39" t="s">
        <v>42</v>
      </c>
      <c r="D3378" s="42">
        <f>_xll.qlCalendarAdvance(Calendar,$D3377,B3378,"f",FALSE)</f>
        <v>63290</v>
      </c>
      <c r="E3378" s="177">
        <f>_xll.qlInterestRateIndexValueDate(IndexON,D3378)</f>
        <v>63290</v>
      </c>
      <c r="F3378" s="193">
        <f>IFERROR(_xll.qlIndexFixing(IndexON,D3378,TRUE,_xll.ohTrigger(RecalcTrigger,TriggerON)),NA())</f>
        <v>9.8679764126430314E-3</v>
      </c>
      <c r="H3378" s="42">
        <f>_xll.qlCalendarAdvance(Calendar,$H3377,B3378,"f",FALSE)</f>
        <v>63290</v>
      </c>
      <c r="I3378" s="177">
        <f>_xll.qlInterestRateIndexValueDate(Index1M,$H3378)</f>
        <v>63292</v>
      </c>
      <c r="J3378" s="182">
        <f>IFERROR(_xll.qlIndexFixing(Index1M,$H3378,TRUE,_xll.ohTrigger(RecalcTrigger,Trigger1M)),NA())</f>
        <v>9.779471149559682E-3</v>
      </c>
      <c r="K3378" s="44">
        <f>IFERROR(_xll.qlIndexFixing(Index3M,H3378,TRUE,_xll.ohTrigger(RecalcTrigger,Trigger3M)),NA())</f>
        <v>9.9275262685948832E-3</v>
      </c>
      <c r="L3378" s="44">
        <f>IFERROR(_xll.qlIndexFixing(Index6M,$H3378,TRUE,_xll.ohTrigger(RecalcTrigger,Trigger6M)),NA())</f>
        <v>9.487699188934301E-3</v>
      </c>
      <c r="M3378" s="183">
        <f>IFERROR(_xll.qlIndexFixing(Index1Y,$H3378,TRUE,_xll.ohTrigger(RecalcTrigger,Trigger1Y)),NA())</f>
        <v>1.0323480243520341E-2</v>
      </c>
      <c r="N3378" s="182">
        <f>IFERROR(_xll.qlIndexFixing(ONIndex1M,I3378,TRUE,_xll.ohTrigger(RecalcTrigger,Trigger1M)),NA())</f>
        <v>9.7701923457993445E-3</v>
      </c>
      <c r="O3378" s="44">
        <f>IFERROR(_xll.qlIndexFixing(ONIndex3M,I3378,TRUE,_xll.ohTrigger(RecalcTrigger,Trigger3M)),NA())</f>
        <v>9.8987329141486669E-3</v>
      </c>
      <c r="P3378" s="44">
        <f>IFERROR(_xll.qlIndexFixing(ONIndex6M,I3378,TRUE,_xll.ohTrigger(RecalcTrigger,Trigger6M)),NA())</f>
        <v>9.4891178075950933E-3</v>
      </c>
      <c r="Q3378" s="183">
        <f>IFERROR(_xll.qlIndexFixing(ONIndex1Y,I3378,TRUE,_xll.ohTrigger(RecalcTrigger,Trigger1Y)),NA())</f>
        <v>1.0207809313103056E-2</v>
      </c>
    </row>
    <row r="3379" spans="2:17" x14ac:dyDescent="0.2">
      <c r="B3379" s="39" t="s">
        <v>42</v>
      </c>
      <c r="D3379" s="42">
        <f>_xll.qlCalendarAdvance(Calendar,$D3378,B3379,"f",FALSE)</f>
        <v>63297</v>
      </c>
      <c r="E3379" s="177">
        <f>_xll.qlInterestRateIndexValueDate(IndexON,D3379)</f>
        <v>63297</v>
      </c>
      <c r="F3379" s="193">
        <f>IFERROR(_xll.qlIndexFixing(IndexON,D3379,TRUE,_xll.ohTrigger(RecalcTrigger,TriggerON)),NA())</f>
        <v>9.8712067194650643E-3</v>
      </c>
      <c r="H3379" s="42">
        <f>_xll.qlCalendarAdvance(Calendar,$H3378,B3379,"f",FALSE)</f>
        <v>63297</v>
      </c>
      <c r="I3379" s="177">
        <f>_xll.qlInterestRateIndexValueDate(Index1M,$H3379)</f>
        <v>63299</v>
      </c>
      <c r="J3379" s="182">
        <f>IFERROR(_xll.qlIndexFixing(Index1M,$H3379,TRUE,_xll.ohTrigger(RecalcTrigger,Trigger1M)),NA())</f>
        <v>9.7826020552618798E-3</v>
      </c>
      <c r="K3379" s="44">
        <f>IFERROR(_xll.qlIndexFixing(Index3M,H3379,TRUE,_xll.ohTrigger(RecalcTrigger,Trigger3M)),NA())</f>
        <v>9.9303079991313499E-3</v>
      </c>
      <c r="L3379" s="44">
        <f>IFERROR(_xll.qlIndexFixing(Index6M,$H3379,TRUE,_xll.ohTrigger(RecalcTrigger,Trigger6M)),NA())</f>
        <v>9.4857736104241065E-3</v>
      </c>
      <c r="M3379" s="183">
        <f>IFERROR(_xll.qlIndexFixing(Index1Y,$H3379,TRUE,_xll.ohTrigger(RecalcTrigger,Trigger1Y)),NA())</f>
        <v>1.0324543991091282E-2</v>
      </c>
      <c r="N3379" s="182">
        <f>IFERROR(_xll.qlIndexFixing(ONIndex1M,I3379,TRUE,_xll.ohTrigger(RecalcTrigger,Trigger1M)),NA())</f>
        <v>9.7733510223196873E-3</v>
      </c>
      <c r="O3379" s="44">
        <f>IFERROR(_xll.qlIndexFixing(ONIndex3M,I3379,TRUE,_xll.ohTrigger(RecalcTrigger,Trigger3M)),NA())</f>
        <v>9.9016159833720252E-3</v>
      </c>
      <c r="P3379" s="44">
        <f>IFERROR(_xll.qlIndexFixing(ONIndex6M,I3379,TRUE,_xll.ohTrigger(RecalcTrigger,Trigger6M)),NA())</f>
        <v>9.4871380458005916E-3</v>
      </c>
      <c r="Q3379" s="183">
        <f>IFERROR(_xll.qlIndexFixing(ONIndex1Y,I3379,TRUE,_xll.ohTrigger(RecalcTrigger,Trigger1Y)),NA())</f>
        <v>1.0210531954655266E-2</v>
      </c>
    </row>
    <row r="3380" spans="2:17" x14ac:dyDescent="0.2">
      <c r="B3380" s="39" t="s">
        <v>42</v>
      </c>
      <c r="D3380" s="42">
        <f>_xll.qlCalendarAdvance(Calendar,$D3379,B3380,"f",FALSE)</f>
        <v>63304</v>
      </c>
      <c r="E3380" s="177">
        <f>_xll.qlInterestRateIndexValueDate(IndexON,D3380)</f>
        <v>63304</v>
      </c>
      <c r="F3380" s="193">
        <f>IFERROR(_xll.qlIndexFixing(IndexON,D3380,TRUE,_xll.ohTrigger(RecalcTrigger,TriggerON)),NA())</f>
        <v>9.8744185216492752E-3</v>
      </c>
      <c r="H3380" s="42">
        <f>_xll.qlCalendarAdvance(Calendar,$H3379,B3380,"f",FALSE)</f>
        <v>63304</v>
      </c>
      <c r="I3380" s="177">
        <f>_xll.qlInterestRateIndexValueDate(Index1M,$H3380)</f>
        <v>63306</v>
      </c>
      <c r="J3380" s="182">
        <f>IFERROR(_xll.qlIndexFixing(Index1M,$H3380,TRUE,_xll.ohTrigger(RecalcTrigger,Trigger1M)),NA())</f>
        <v>9.7857144150068076E-3</v>
      </c>
      <c r="K3380" s="44">
        <f>IFERROR(_xll.qlIndexFixing(Index3M,H3380,TRUE,_xll.ohTrigger(RecalcTrigger,Trigger3M)),NA())</f>
        <v>9.9330711424832768E-3</v>
      </c>
      <c r="L3380" s="44">
        <f>IFERROR(_xll.qlIndexFixing(Index6M,$H3380,TRUE,_xll.ohTrigger(RecalcTrigger,Trigger6M)),NA())</f>
        <v>9.4838531930850744E-3</v>
      </c>
      <c r="M3380" s="183">
        <f>IFERROR(_xll.qlIndexFixing(Index1Y,$H3380,TRUE,_xll.ohTrigger(RecalcTrigger,Trigger1Y)),NA())</f>
        <v>1.0326772021522775E-2</v>
      </c>
      <c r="N3380" s="182">
        <f>IFERROR(_xll.qlIndexFixing(ONIndex1M,I3380,TRUE,_xll.ohTrigger(RecalcTrigger,Trigger1M)),NA())</f>
        <v>9.776938304870697E-3</v>
      </c>
      <c r="O3380" s="44">
        <f>IFERROR(_xll.qlIndexFixing(ONIndex3M,I3380,TRUE,_xll.ohTrigger(RecalcTrigger,Trigger3M)),NA())</f>
        <v>9.904888422731517E-3</v>
      </c>
      <c r="P3380" s="44">
        <f>IFERROR(_xll.qlIndexFixing(ONIndex6M,I3380,TRUE,_xll.ohTrigger(RecalcTrigger,Trigger6M)),NA())</f>
        <v>9.4848816261894342E-3</v>
      </c>
      <c r="Q3380" s="183">
        <f>IFERROR(_xll.qlIndexFixing(ONIndex1Y,I3380,TRUE,_xll.ohTrigger(RecalcTrigger,Trigger1Y)),NA())</f>
        <v>1.021362019495875E-2</v>
      </c>
    </row>
    <row r="3381" spans="2:17" x14ac:dyDescent="0.2">
      <c r="B3381" s="39" t="s">
        <v>42</v>
      </c>
      <c r="D3381" s="42">
        <f>_xll.qlCalendarAdvance(Calendar,$D3380,B3381,"f",FALSE)</f>
        <v>63311</v>
      </c>
      <c r="E3381" s="177">
        <f>_xll.qlInterestRateIndexValueDate(IndexON,D3381)</f>
        <v>63311</v>
      </c>
      <c r="F3381" s="193">
        <f>IFERROR(_xll.qlIndexFixing(IndexON,D3381,TRUE,_xll.ohTrigger(RecalcTrigger,TriggerON)),NA())</f>
        <v>9.8776117893795146E-3</v>
      </c>
      <c r="H3381" s="42">
        <f>_xll.qlCalendarAdvance(Calendar,$H3380,B3381,"f",FALSE)</f>
        <v>63311</v>
      </c>
      <c r="I3381" s="177">
        <f>_xll.qlInterestRateIndexValueDate(Index1M,$H3381)</f>
        <v>63313</v>
      </c>
      <c r="J3381" s="182">
        <f>IFERROR(_xll.qlIndexFixing(Index1M,$H3381,TRUE,_xll.ohTrigger(RecalcTrigger,Trigger1M)),NA())</f>
        <v>9.7888081992106302E-3</v>
      </c>
      <c r="K3381" s="44">
        <f>IFERROR(_xll.qlIndexFixing(Index3M,H3381,TRUE,_xll.ohTrigger(RecalcTrigger,Trigger3M)),NA())</f>
        <v>9.9361450950775504E-3</v>
      </c>
      <c r="L3381" s="44">
        <f>IFERROR(_xll.qlIndexFixing(Index6M,$H3381,TRUE,_xll.ohTrigger(RecalcTrigger,Trigger6M)),NA())</f>
        <v>9.4819070720238725E-3</v>
      </c>
      <c r="M3381" s="183">
        <f>IFERROR(_xll.qlIndexFixing(Index1Y,$H3381,TRUE,_xll.ohTrigger(RecalcTrigger,Trigger1Y)),NA())</f>
        <v>1.0328979975874947E-2</v>
      </c>
      <c r="N3381" s="182">
        <f>IFERROR(_xll.qlIndexFixing(ONIndex1M,I3381,TRUE,_xll.ohTrigger(RecalcTrigger,Trigger1M)),NA())</f>
        <v>9.7796128979776853E-3</v>
      </c>
      <c r="O3381" s="44">
        <f>IFERROR(_xll.qlIndexFixing(ONIndex3M,I3381,TRUE,_xll.ohTrigger(RecalcTrigger,Trigger3M)),NA())</f>
        <v>9.9073269792882002E-3</v>
      </c>
      <c r="P3381" s="44">
        <f>IFERROR(_xll.qlIndexFixing(ONIndex6M,I3381,TRUE,_xll.ohTrigger(RecalcTrigger,Trigger6M)),NA())</f>
        <v>9.4831936342032463E-3</v>
      </c>
      <c r="Q3381" s="183">
        <f>IFERROR(_xll.qlIndexFixing(ONIndex1Y,I3381,TRUE,_xll.ohTrigger(RecalcTrigger,Trigger1Y)),NA())</f>
        <v>1.0215920004101875E-2</v>
      </c>
    </row>
    <row r="3382" spans="2:17" x14ac:dyDescent="0.2">
      <c r="B3382" s="39" t="s">
        <v>42</v>
      </c>
      <c r="D3382" s="42">
        <f>_xll.qlCalendarAdvance(Calendar,$D3381,B3382,"f",FALSE)</f>
        <v>63318</v>
      </c>
      <c r="E3382" s="177">
        <f>_xll.qlInterestRateIndexValueDate(IndexON,D3382)</f>
        <v>63318</v>
      </c>
      <c r="F3382" s="193">
        <f>IFERROR(_xll.qlIndexFixing(IndexON,D3382,TRUE,_xll.ohTrigger(RecalcTrigger,TriggerON)),NA())</f>
        <v>9.880786493159377E-3</v>
      </c>
      <c r="H3382" s="42">
        <f>_xll.qlCalendarAdvance(Calendar,$H3381,B3382,"f",FALSE)</f>
        <v>63318</v>
      </c>
      <c r="I3382" s="177">
        <f>_xll.qlInterestRateIndexValueDate(Index1M,$H3382)</f>
        <v>63320</v>
      </c>
      <c r="J3382" s="182">
        <f>IFERROR(_xll.qlIndexFixing(Index1M,$H3382,TRUE,_xll.ohTrigger(RecalcTrigger,Trigger1M)),NA())</f>
        <v>9.791883378277022E-3</v>
      </c>
      <c r="K3382" s="44">
        <f>IFERROR(_xll.qlIndexFixing(Index3M,H3382,TRUE,_xll.ohTrigger(RecalcTrigger,Trigger3M)),NA())</f>
        <v>9.9388697131461024E-3</v>
      </c>
      <c r="L3382" s="44">
        <f>IFERROR(_xll.qlIndexFixing(Index6M,$H3382,TRUE,_xll.ohTrigger(RecalcTrigger,Trigger6M)),NA())</f>
        <v>9.4799979688700298E-3</v>
      </c>
      <c r="M3382" s="183">
        <f>IFERROR(_xll.qlIndexFixing(Index1Y,$H3382,TRUE,_xll.ohTrigger(RecalcTrigger,Trigger1Y)),NA())</f>
        <v>1.0331167823210356E-2</v>
      </c>
      <c r="N3382" s="182">
        <f>IFERROR(_xll.qlIndexFixing(ONIndex1M,I3382,TRUE,_xll.ohTrigger(RecalcTrigger,Trigger1M)),NA())</f>
        <v>9.7827160380425937E-3</v>
      </c>
      <c r="O3382" s="44">
        <f>IFERROR(_xll.qlIndexFixing(ONIndex3M,I3382,TRUE,_xll.ohTrigger(RecalcTrigger,Trigger3M)),NA())</f>
        <v>9.9101548473079504E-3</v>
      </c>
      <c r="P3382" s="44">
        <f>IFERROR(_xll.qlIndexFixing(ONIndex6M,I3382,TRUE,_xll.ohTrigger(RecalcTrigger,Trigger6M)),NA())</f>
        <v>9.4812290003076782E-3</v>
      </c>
      <c r="Q3382" s="183">
        <f>IFERROR(_xll.qlIndexFixing(ONIndex1Y,I3382,TRUE,_xll.ohTrigger(RecalcTrigger,Trigger1Y)),NA())</f>
        <v>1.0218585350845188E-2</v>
      </c>
    </row>
    <row r="3383" spans="2:17" x14ac:dyDescent="0.2">
      <c r="B3383" s="39" t="s">
        <v>42</v>
      </c>
      <c r="D3383" s="42">
        <f>_xll.qlCalendarAdvance(Calendar,$D3382,B3383,"f",FALSE)</f>
        <v>63325</v>
      </c>
      <c r="E3383" s="177">
        <f>_xll.qlInterestRateIndexValueDate(IndexON,D3383)</f>
        <v>63325</v>
      </c>
      <c r="F3383" s="193">
        <f>IFERROR(_xll.qlIndexFixing(IndexON,D3383,TRUE,_xll.ohTrigger(RecalcTrigger,TriggerON)),NA())</f>
        <v>9.8839426035723932E-3</v>
      </c>
      <c r="H3383" s="42">
        <f>_xll.qlCalendarAdvance(Calendar,$H3382,B3383,"f",FALSE)</f>
        <v>63325</v>
      </c>
      <c r="I3383" s="177">
        <f>_xll.qlInterestRateIndexValueDate(Index1M,$H3383)</f>
        <v>63327</v>
      </c>
      <c r="J3383" s="182">
        <f>IFERROR(_xll.qlIndexFixing(Index1M,$H3383,TRUE,_xll.ohTrigger(RecalcTrigger,Trigger1M)),NA())</f>
        <v>9.7949399226221479E-3</v>
      </c>
      <c r="K3383" s="44">
        <f>IFERROR(_xll.qlIndexFixing(Index3M,H3383,TRUE,_xll.ohTrigger(RecalcTrigger,Trigger3M)),NA())</f>
        <v>9.9415756529791753E-3</v>
      </c>
      <c r="L3383" s="44">
        <f>IFERROR(_xll.qlIndexFixing(Index6M,$H3383,TRUE,_xll.ohTrigger(RecalcTrigger,Trigger6M)),NA())</f>
        <v>9.4780940532762457E-3</v>
      </c>
      <c r="M3383" s="183">
        <f>IFERROR(_xll.qlIndexFixing(Index1Y,$H3383,TRUE,_xll.ohTrigger(RecalcTrigger,Trigger1Y)),NA())</f>
        <v>1.0333335532591777E-2</v>
      </c>
      <c r="N3383" s="182">
        <f>IFERROR(_xll.qlIndexFixing(ONIndex1M,I3383,TRUE,_xll.ohTrigger(RecalcTrigger,Trigger1M)),NA())</f>
        <v>9.7858006067230718E-3</v>
      </c>
      <c r="O3383" s="44">
        <f>IFERROR(_xll.qlIndexFixing(ONIndex3M,I3383,TRUE,_xll.ohTrigger(RecalcTrigger,Trigger3M)),NA())</f>
        <v>9.9129642560935594E-3</v>
      </c>
      <c r="P3383" s="44">
        <f>IFERROR(_xll.qlIndexFixing(ONIndex6M,I3383,TRUE,_xll.ohTrigger(RecalcTrigger,Trigger6M)),NA())</f>
        <v>9.4792694253253984E-3</v>
      </c>
      <c r="Q3383" s="183">
        <f>IFERROR(_xll.qlIndexFixing(ONIndex1Y,I3383,TRUE,_xll.ohTrigger(RecalcTrigger,Trigger1Y)),NA())</f>
        <v>1.0221231538514175E-2</v>
      </c>
    </row>
    <row r="3384" spans="2:17" x14ac:dyDescent="0.2">
      <c r="B3384" s="39" t="s">
        <v>42</v>
      </c>
      <c r="D3384" s="42">
        <f>_xll.qlCalendarAdvance(Calendar,$D3383,B3384,"f",FALSE)</f>
        <v>63332</v>
      </c>
      <c r="E3384" s="177">
        <f>_xll.qlInterestRateIndexValueDate(IndexON,D3384)</f>
        <v>63332</v>
      </c>
      <c r="F3384" s="193">
        <f>IFERROR(_xll.qlIndexFixing(IndexON,D3384,TRUE,_xll.ohTrigger(RecalcTrigger,TriggerON)),NA())</f>
        <v>9.8870800905626055E-3</v>
      </c>
      <c r="H3384" s="42">
        <f>_xll.qlCalendarAdvance(Calendar,$H3383,B3384,"f",FALSE)</f>
        <v>63332</v>
      </c>
      <c r="I3384" s="177">
        <f>_xll.qlInterestRateIndexValueDate(Index1M,$H3384)</f>
        <v>63334</v>
      </c>
      <c r="J3384" s="182">
        <f>IFERROR(_xll.qlIndexFixing(Index1M,$H3384,TRUE,_xll.ohTrigger(RecalcTrigger,Trigger1M)),NA())</f>
        <v>9.7979778026521802E-3</v>
      </c>
      <c r="K3384" s="44">
        <f>IFERROR(_xll.qlIndexFixing(Index3M,H3384,TRUE,_xll.ohTrigger(RecalcTrigger,Trigger3M)),NA())</f>
        <v>9.9442628850942658E-3</v>
      </c>
      <c r="L3384" s="44">
        <f>IFERROR(_xll.qlIndexFixing(Index6M,$H3384,TRUE,_xll.ohTrigger(RecalcTrigger,Trigger6M)),NA())</f>
        <v>9.4761953333147731E-3</v>
      </c>
      <c r="M3384" s="183">
        <f>IFERROR(_xll.qlIndexFixing(Index1Y,$H3384,TRUE,_xll.ohTrigger(RecalcTrigger,Trigger1Y)),NA())</f>
        <v>1.0335483073083735E-2</v>
      </c>
      <c r="N3384" s="182">
        <f>IFERROR(_xll.qlIndexFixing(ONIndex1M,I3384,TRUE,_xll.ohTrigger(RecalcTrigger,Trigger1M)),NA())</f>
        <v>9.7888665746026504E-3</v>
      </c>
      <c r="O3384" s="44">
        <f>IFERROR(_xll.qlIndexFixing(ONIndex3M,I3384,TRUE,_xll.ohTrigger(RecalcTrigger,Trigger3M)),NA())</f>
        <v>9.91575517638843E-3</v>
      </c>
      <c r="P3384" s="44">
        <f>IFERROR(_xll.qlIndexFixing(ONIndex6M,I3384,TRUE,_xll.ohTrigger(RecalcTrigger,Trigger6M)),NA())</f>
        <v>9.4773149173299487E-3</v>
      </c>
      <c r="Q3384" s="183">
        <f>IFERROR(_xll.qlIndexFixing(ONIndex1Y,I3384,TRUE,_xll.ohTrigger(RecalcTrigger,Trigger1Y)),NA())</f>
        <v>1.0223858536253516E-2</v>
      </c>
    </row>
    <row r="3385" spans="2:17" x14ac:dyDescent="0.2">
      <c r="B3385" s="39" t="s">
        <v>42</v>
      </c>
      <c r="D3385" s="42">
        <f>_xll.qlCalendarAdvance(Calendar,$D3384,B3385,"f",FALSE)</f>
        <v>63339</v>
      </c>
      <c r="E3385" s="177">
        <f>_xll.qlInterestRateIndexValueDate(IndexON,D3385)</f>
        <v>63339</v>
      </c>
      <c r="F3385" s="193">
        <f>IFERROR(_xll.qlIndexFixing(IndexON,D3385,TRUE,_xll.ohTrigger(RecalcTrigger,TriggerON)),NA())</f>
        <v>9.8901989248734168E-3</v>
      </c>
      <c r="H3385" s="42">
        <f>_xll.qlCalendarAdvance(Calendar,$H3384,B3385,"f",FALSE)</f>
        <v>63339</v>
      </c>
      <c r="I3385" s="177">
        <f>_xll.qlInterestRateIndexValueDate(Index1M,$H3385)</f>
        <v>63341</v>
      </c>
      <c r="J3385" s="182">
        <f>IFERROR(_xll.qlIndexFixing(Index1M,$H3385,TRUE,_xll.ohTrigger(RecalcTrigger,Trigger1M)),NA())</f>
        <v>9.8009969887757897E-3</v>
      </c>
      <c r="K3385" s="44">
        <f>IFERROR(_xll.qlIndexFixing(Index3M,H3385,TRUE,_xll.ohTrigger(RecalcTrigger,Trigger3M)),NA())</f>
        <v>9.9469313800053926E-3</v>
      </c>
      <c r="L3385" s="44">
        <f>IFERROR(_xll.qlIndexFixing(Index6M,$H3385,TRUE,_xll.ohTrigger(RecalcTrigger,Trigger6M)),NA())</f>
        <v>9.4743288065151574E-3</v>
      </c>
      <c r="M3385" s="183">
        <f>IFERROR(_xll.qlIndexFixing(Index1Y,$H3385,TRUE,_xll.ohTrigger(RecalcTrigger,Trigger1Y)),NA())</f>
        <v>1.0337610413750975E-2</v>
      </c>
      <c r="N3385" s="182">
        <f>IFERROR(_xll.qlIndexFixing(ONIndex1M,I3385,TRUE,_xll.ohTrigger(RecalcTrigger,Trigger1M)),NA())</f>
        <v>9.7919139121049881E-3</v>
      </c>
      <c r="O3385" s="44">
        <f>IFERROR(_xll.qlIndexFixing(ONIndex3M,I3385,TRUE,_xll.ohTrigger(RecalcTrigger,Trigger3M)),NA())</f>
        <v>9.9185275787760929E-3</v>
      </c>
      <c r="P3385" s="44">
        <f>IFERROR(_xll.qlIndexFixing(ONIndex6M,I3385,TRUE,_xll.ohTrigger(RecalcTrigger,Trigger6M)),NA())</f>
        <v>9.4753654839951906E-3</v>
      </c>
      <c r="Q3385" s="183">
        <f>IFERROR(_xll.qlIndexFixing(ONIndex1Y,I3385,TRUE,_xll.ohTrigger(RecalcTrigger,Trigger1Y)),NA())</f>
        <v>1.0226466313847382E-2</v>
      </c>
    </row>
    <row r="3386" spans="2:17" x14ac:dyDescent="0.2">
      <c r="B3386" s="39" t="s">
        <v>42</v>
      </c>
      <c r="D3386" s="42">
        <f>_xll.qlCalendarAdvance(Calendar,$D3385,B3386,"f",FALSE)</f>
        <v>63346</v>
      </c>
      <c r="E3386" s="177">
        <f>_xll.qlInterestRateIndexValueDate(IndexON,D3386)</f>
        <v>63346</v>
      </c>
      <c r="F3386" s="193">
        <f>IFERROR(_xll.qlIndexFixing(IndexON,D3386,TRUE,_xll.ohTrigger(RecalcTrigger,TriggerON)),NA())</f>
        <v>9.8932990765288054E-3</v>
      </c>
      <c r="H3386" s="42">
        <f>_xll.qlCalendarAdvance(Calendar,$H3385,B3386,"f",FALSE)</f>
        <v>63346</v>
      </c>
      <c r="I3386" s="177">
        <f>_xll.qlInterestRateIndexValueDate(Index1M,$H3386)</f>
        <v>63348</v>
      </c>
      <c r="J3386" s="182">
        <f>IFERROR(_xll.qlIndexFixing(Index1M,$H3386,TRUE,_xll.ohTrigger(RecalcTrigger,Trigger1M)),NA())</f>
        <v>9.803997451404145E-3</v>
      </c>
      <c r="K3386" s="44">
        <f>IFERROR(_xll.qlIndexFixing(Index3M,H3386,TRUE,_xll.ohTrigger(RecalcTrigger,Trigger3M)),NA())</f>
        <v>9.949581108229185E-3</v>
      </c>
      <c r="L3386" s="44">
        <f>IFERROR(_xll.qlIndexFixing(Index6M,$H3386,TRUE,_xll.ohTrigger(RecalcTrigger,Trigger6M)),NA())</f>
        <v>9.4724395257365594E-3</v>
      </c>
      <c r="M3386" s="183">
        <f>IFERROR(_xll.qlIndexFixing(Index1Y,$H3386,TRUE,_xll.ohTrigger(RecalcTrigger,Trigger1Y)),NA())</f>
        <v>1.0339717523659777E-2</v>
      </c>
      <c r="N3386" s="182">
        <f>IFERROR(_xll.qlIndexFixing(ONIndex1M,I3386,TRUE,_xll.ohTrigger(RecalcTrigger,Trigger1M)),NA())</f>
        <v>9.7949425897336795E-3</v>
      </c>
      <c r="O3386" s="44">
        <f>IFERROR(_xll.qlIndexFixing(ONIndex3M,I3386,TRUE,_xll.ohTrigger(RecalcTrigger,Trigger3M)),NA())</f>
        <v>9.921281433920015E-3</v>
      </c>
      <c r="P3386" s="44">
        <f>IFERROR(_xll.qlIndexFixing(ONIndex6M,I3386,TRUE,_xll.ohTrigger(RecalcTrigger,Trigger6M)),NA())</f>
        <v>9.4734211337943464E-3</v>
      </c>
      <c r="Q3386" s="183">
        <f>IFERROR(_xll.qlIndexFixing(ONIndex1Y,I3386,TRUE,_xll.ohTrigger(RecalcTrigger,Trigger1Y)),NA())</f>
        <v>1.0229054840840135E-2</v>
      </c>
    </row>
    <row r="3387" spans="2:17" x14ac:dyDescent="0.2">
      <c r="B3387" s="39" t="s">
        <v>42</v>
      </c>
      <c r="D3387" s="42">
        <f>_xll.qlCalendarAdvance(Calendar,$D3386,B3387,"f",FALSE)</f>
        <v>63353</v>
      </c>
      <c r="E3387" s="177">
        <f>_xll.qlInterestRateIndexValueDate(IndexON,D3387)</f>
        <v>63353</v>
      </c>
      <c r="F3387" s="193">
        <f>IFERROR(_xll.qlIndexFixing(IndexON,D3387,TRUE,_xll.ohTrigger(RecalcTrigger,TriggerON)),NA())</f>
        <v>9.8963805163521101E-3</v>
      </c>
      <c r="H3387" s="42">
        <f>_xll.qlCalendarAdvance(Calendar,$H3386,B3387,"f",FALSE)</f>
        <v>63353</v>
      </c>
      <c r="I3387" s="177">
        <f>_xll.qlInterestRateIndexValueDate(Index1M,$H3387)</f>
        <v>63355</v>
      </c>
      <c r="J3387" s="182">
        <f>IFERROR(_xll.qlIndexFixing(Index1M,$H3387,TRUE,_xll.ohTrigger(RecalcTrigger,Trigger1M)),NA())</f>
        <v>9.8069791609484147E-3</v>
      </c>
      <c r="K3387" s="44">
        <f>IFERROR(_xll.qlIndexFixing(Index3M,H3387,TRUE,_xll.ohTrigger(RecalcTrigger,Trigger3M)),NA())</f>
        <v>9.9522120402822708E-3</v>
      </c>
      <c r="L3387" s="44">
        <f>IFERROR(_xll.qlIndexFixing(Index6M,$H3387,TRUE,_xll.ohTrigger(RecalcTrigger,Trigger6M)),NA())</f>
        <v>9.4705554626404211E-3</v>
      </c>
      <c r="M3387" s="183">
        <f>IFERROR(_xll.qlIndexFixing(Index1Y,$H3387,TRUE,_xll.ohTrigger(RecalcTrigger,Trigger1Y)),NA())</f>
        <v>1.0341804371877076E-2</v>
      </c>
      <c r="N3387" s="182">
        <f>IFERROR(_xll.qlIndexFixing(ONIndex1M,I3387,TRUE,_xll.ohTrigger(RecalcTrigger,Trigger1M)),NA())</f>
        <v>9.7979525777525112E-3</v>
      </c>
      <c r="O3387" s="44">
        <f>IFERROR(_xll.qlIndexFixing(ONIndex3M,I3387,TRUE,_xll.ohTrigger(RecalcTrigger,Trigger3M)),NA())</f>
        <v>9.9240167124836631E-3</v>
      </c>
      <c r="P3387" s="44">
        <f>IFERROR(_xll.qlIndexFixing(ONIndex6M,I3387,TRUE,_xll.ohTrigger(RecalcTrigger,Trigger6M)),NA())</f>
        <v>9.4714818744812135E-3</v>
      </c>
      <c r="Q3387" s="183">
        <f>IFERROR(_xll.qlIndexFixing(ONIndex1Y,I3387,TRUE,_xll.ohTrigger(RecalcTrigger,Trigger1Y)),NA())</f>
        <v>1.0231624086456392E-2</v>
      </c>
    </row>
    <row r="3388" spans="2:17" x14ac:dyDescent="0.2">
      <c r="B3388" s="39" t="s">
        <v>42</v>
      </c>
      <c r="D3388" s="42">
        <f>_xll.qlCalendarAdvance(Calendar,$D3387,B3388,"f",FALSE)</f>
        <v>63360</v>
      </c>
      <c r="E3388" s="177">
        <f>_xll.qlInterestRateIndexValueDate(IndexON,D3388)</f>
        <v>63360</v>
      </c>
      <c r="F3388" s="193">
        <f>IFERROR(_xll.qlIndexFixing(IndexON,D3388,TRUE,_xll.ohTrigger(RecalcTrigger,TriggerON)),NA())</f>
        <v>9.8994432142074373E-3</v>
      </c>
      <c r="H3388" s="42">
        <f>_xll.qlCalendarAdvance(Calendar,$H3387,B3388,"f",FALSE)</f>
        <v>63360</v>
      </c>
      <c r="I3388" s="177">
        <f>_xll.qlInterestRateIndexValueDate(Index1M,$H3388)</f>
        <v>63362</v>
      </c>
      <c r="J3388" s="182">
        <f>IFERROR(_xll.qlIndexFixing(Index1M,$H3388,TRUE,_xll.ohTrigger(RecalcTrigger,Trigger1M)),NA())</f>
        <v>9.8099420878122734E-3</v>
      </c>
      <c r="K3388" s="44">
        <f>IFERROR(_xll.qlIndexFixing(Index3M,H3388,TRUE,_xll.ohTrigger(RecalcTrigger,Trigger3M)),NA())</f>
        <v>9.9548241466804067E-3</v>
      </c>
      <c r="L3388" s="44">
        <f>IFERROR(_xll.qlIndexFixing(Index6M,$H3388,TRUE,_xll.ohTrigger(RecalcTrigger,Trigger6M)),NA())</f>
        <v>9.4686766253002878E-3</v>
      </c>
      <c r="M3388" s="183">
        <f>IFERROR(_xll.qlIndexFixing(Index1Y,$H3388,TRUE,_xll.ohTrigger(RecalcTrigger,Trigger1Y)),NA())</f>
        <v>1.0343870927471122E-2</v>
      </c>
      <c r="N3388" s="182">
        <f>IFERROR(_xll.qlIndexFixing(ONIndex1M,I3388,TRUE,_xll.ohTrigger(RecalcTrigger,Trigger1M)),NA())</f>
        <v>9.800943846904886E-3</v>
      </c>
      <c r="O3388" s="44">
        <f>IFERROR(_xll.qlIndexFixing(ONIndex3M,I3388,TRUE,_xll.ohTrigger(RecalcTrigger,Trigger3M)),NA())</f>
        <v>9.9267333850505679E-3</v>
      </c>
      <c r="P3388" s="44">
        <f>IFERROR(_xll.qlIndexFixing(ONIndex6M,I3388,TRUE,_xll.ohTrigger(RecalcTrigger,Trigger6M)),NA())</f>
        <v>9.4695477142892059E-3</v>
      </c>
      <c r="Q3388" s="183">
        <f>IFERROR(_xll.qlIndexFixing(ONIndex1Y,I3388,TRUE,_xll.ohTrigger(RecalcTrigger,Trigger1Y)),NA())</f>
        <v>1.0234174020400388E-2</v>
      </c>
    </row>
    <row r="3389" spans="2:17" x14ac:dyDescent="0.2">
      <c r="B3389" s="39" t="s">
        <v>42</v>
      </c>
      <c r="D3389" s="42">
        <f>_xll.qlCalendarAdvance(Calendar,$D3388,B3389,"f",FALSE)</f>
        <v>63367</v>
      </c>
      <c r="E3389" s="177">
        <f>_xll.qlInterestRateIndexValueDate(IndexON,D3389)</f>
        <v>63367</v>
      </c>
      <c r="F3389" s="193">
        <f>IFERROR(_xll.qlIndexFixing(IndexON,D3389,TRUE,_xll.ohTrigger(RecalcTrigger,TriggerON)),NA())</f>
        <v>9.9024871407582538E-3</v>
      </c>
      <c r="H3389" s="42">
        <f>_xll.qlCalendarAdvance(Calendar,$H3388,B3389,"f",FALSE)</f>
        <v>63367</v>
      </c>
      <c r="I3389" s="177">
        <f>_xll.qlInterestRateIndexValueDate(Index1M,$H3389)</f>
        <v>63369</v>
      </c>
      <c r="J3389" s="182">
        <f>IFERROR(_xll.qlIndexFixing(Index1M,$H3389,TRUE,_xll.ohTrigger(RecalcTrigger,Trigger1M)),NA())</f>
        <v>9.8128862024118857E-3</v>
      </c>
      <c r="K3389" s="44">
        <f>IFERROR(_xll.qlIndexFixing(Index3M,H3389,TRUE,_xll.ohTrigger(RecalcTrigger,Trigger3M)),NA())</f>
        <v>9.9574173979410929E-3</v>
      </c>
      <c r="L3389" s="44">
        <f>IFERROR(_xll.qlIndexFixing(Index6M,$H3389,TRUE,_xll.ohTrigger(RecalcTrigger,Trigger6M)),NA())</f>
        <v>9.466803021787951E-3</v>
      </c>
      <c r="M3389" s="183">
        <f>IFERROR(_xll.qlIndexFixing(Index1Y,$H3389,TRUE,_xll.ohTrigger(RecalcTrigger,Trigger1Y)),NA())</f>
        <v>1.0345917159510385E-2</v>
      </c>
      <c r="N3389" s="182">
        <f>IFERROR(_xll.qlIndexFixing(ONIndex1M,I3389,TRUE,_xll.ohTrigger(RecalcTrigger,Trigger1M)),NA())</f>
        <v>9.8039163672947183E-3</v>
      </c>
      <c r="O3389" s="44">
        <f>IFERROR(_xll.qlIndexFixing(ONIndex3M,I3389,TRUE,_xll.ohTrigger(RecalcTrigger,Trigger3M)),NA())</f>
        <v>9.9294314222042601E-3</v>
      </c>
      <c r="P3389" s="44">
        <f>IFERROR(_xll.qlIndexFixing(ONIndex6M,I3389,TRUE,_xll.ohTrigger(RecalcTrigger,Trigger6M)),NA())</f>
        <v>9.4676186609721213E-3</v>
      </c>
      <c r="Q3389" s="183">
        <f>IFERROR(_xll.qlIndexFixing(ONIndex1Y,I3389,TRUE,_xll.ohTrigger(RecalcTrigger,Trigger1Y)),NA())</f>
        <v>1.0236704612376357E-2</v>
      </c>
    </row>
    <row r="3390" spans="2:17" x14ac:dyDescent="0.2">
      <c r="B3390" s="39" t="s">
        <v>42</v>
      </c>
      <c r="D3390" s="42">
        <f>_xll.qlCalendarAdvance(Calendar,$D3389,B3390,"f",FALSE)</f>
        <v>63374</v>
      </c>
      <c r="E3390" s="177">
        <f>_xll.qlInterestRateIndexValueDate(IndexON,D3390)</f>
        <v>63374</v>
      </c>
      <c r="F3390" s="193">
        <f>IFERROR(_xll.qlIndexFixing(IndexON,D3390,TRUE,_xll.ohTrigger(RecalcTrigger,TriggerON)),NA())</f>
        <v>9.905512266428218E-3</v>
      </c>
      <c r="H3390" s="42">
        <f>_xll.qlCalendarAdvance(Calendar,$H3389,B3390,"f",FALSE)</f>
        <v>63374</v>
      </c>
      <c r="I3390" s="177">
        <f>_xll.qlInterestRateIndexValueDate(Index1M,$H3390)</f>
        <v>63376</v>
      </c>
      <c r="J3390" s="182">
        <f>IFERROR(_xll.qlIndexFixing(Index1M,$H3390,TRUE,_xll.ohTrigger(RecalcTrigger,Trigger1M)),NA())</f>
        <v>9.8158114751559222E-3</v>
      </c>
      <c r="K3390" s="44">
        <f>IFERROR(_xll.qlIndexFixing(Index3M,H3390,TRUE,_xll.ohTrigger(RecalcTrigger,Trigger3M)),NA())</f>
        <v>9.9599917645809555E-3</v>
      </c>
      <c r="L3390" s="44">
        <f>IFERROR(_xll.qlIndexFixing(Index6M,$H3390,TRUE,_xll.ohTrigger(RecalcTrigger,Trigger6M)),NA())</f>
        <v>9.4649125739389561E-3</v>
      </c>
      <c r="M3390" s="183">
        <f>IFERROR(_xll.qlIndexFixing(Index1Y,$H3390,TRUE,_xll.ohTrigger(RecalcTrigger,Trigger1Y)),NA())</f>
        <v>1.0347943037065739E-2</v>
      </c>
      <c r="N3390" s="182">
        <f>IFERROR(_xll.qlIndexFixing(ONIndex1M,I3390,TRUE,_xll.ohTrigger(RecalcTrigger,Trigger1M)),NA())</f>
        <v>9.8068701095854749E-3</v>
      </c>
      <c r="O3390" s="44">
        <f>IFERROR(_xll.qlIndexFixing(ONIndex3M,I3390,TRUE,_xll.ohTrigger(RecalcTrigger,Trigger3M)),NA())</f>
        <v>9.9321107945282705E-3</v>
      </c>
      <c r="P3390" s="44">
        <f>IFERROR(_xll.qlIndexFixing(ONIndex6M,I3390,TRUE,_xll.ohTrigger(RecalcTrigger,Trigger6M)),NA())</f>
        <v>9.4656947231630539E-3</v>
      </c>
      <c r="Q3390" s="183">
        <f>IFERROR(_xll.qlIndexFixing(ONIndex1Y,I3390,TRUE,_xll.ohTrigger(RecalcTrigger,Trigger1Y)),NA())</f>
        <v>1.0239215831528981E-2</v>
      </c>
    </row>
    <row r="3391" spans="2:17" x14ac:dyDescent="0.2">
      <c r="B3391" s="39" t="s">
        <v>42</v>
      </c>
      <c r="D3391" s="42">
        <f>_xll.qlCalendarAdvance(Calendar,$D3390,B3391,"f",FALSE)</f>
        <v>63381</v>
      </c>
      <c r="E3391" s="177">
        <f>_xll.qlInterestRateIndexValueDate(IndexON,D3391)</f>
        <v>63381</v>
      </c>
      <c r="F3391" s="193">
        <f>IFERROR(_xll.qlIndexFixing(IndexON,D3391,TRUE,_xll.ohTrigger(RecalcTrigger,TriggerON)),NA())</f>
        <v>9.9085185613212445E-3</v>
      </c>
      <c r="H3391" s="42">
        <f>_xll.qlCalendarAdvance(Calendar,$H3390,B3391,"f",FALSE)</f>
        <v>63381</v>
      </c>
      <c r="I3391" s="177">
        <f>_xll.qlInterestRateIndexValueDate(Index1M,$H3391)</f>
        <v>63383</v>
      </c>
      <c r="J3391" s="182">
        <f>IFERROR(_xll.qlIndexFixing(Index1M,$H3391,TRUE,_xll.ohTrigger(RecalcTrigger,Trigger1M)),NA())</f>
        <v>9.8187178764530536E-3</v>
      </c>
      <c r="K3391" s="44">
        <f>IFERROR(_xll.qlIndexFixing(Index3M,H3391,TRUE,_xll.ohTrigger(RecalcTrigger,Trigger3M)),NA())</f>
        <v>9.9625472171166237E-3</v>
      </c>
      <c r="L3391" s="44">
        <f>IFERROR(_xll.qlIndexFixing(Index6M,$H3391,TRUE,_xll.ohTrigger(RecalcTrigger,Trigger6M)),NA())</f>
        <v>9.4630504494611165E-3</v>
      </c>
      <c r="M3391" s="183">
        <f>IFERROR(_xll.qlIndexFixing(Index1Y,$H3391,TRUE,_xll.ohTrigger(RecalcTrigger,Trigger1Y)),NA())</f>
        <v>1.0349948529207191E-2</v>
      </c>
      <c r="N3391" s="182">
        <f>IFERROR(_xll.qlIndexFixing(ONIndex1M,I3391,TRUE,_xll.ohTrigger(RecalcTrigger,Trigger1M)),NA())</f>
        <v>9.8098050442008145E-3</v>
      </c>
      <c r="O3391" s="44">
        <f>IFERROR(_xll.qlIndexFixing(ONIndex3M,I3391,TRUE,_xll.ohTrigger(RecalcTrigger,Trigger3M)),NA())</f>
        <v>9.9347714727660019E-3</v>
      </c>
      <c r="P3391" s="44">
        <f>IFERROR(_xll.qlIndexFixing(ONIndex6M,I3391,TRUE,_xll.ohTrigger(RecalcTrigger,Trigger6M)),NA())</f>
        <v>9.463775908136185E-3</v>
      </c>
      <c r="Q3391" s="183">
        <f>IFERROR(_xll.qlIndexFixing(ONIndex1Y,I3391,TRUE,_xll.ohTrigger(RecalcTrigger,Trigger1Y)),NA())</f>
        <v>1.0241707647562492E-2</v>
      </c>
    </row>
    <row r="3392" spans="2:17" x14ac:dyDescent="0.2">
      <c r="B3392" s="39" t="s">
        <v>42</v>
      </c>
      <c r="D3392" s="42">
        <f>_xll.qlCalendarAdvance(Calendar,$D3391,B3392,"f",FALSE)</f>
        <v>63388</v>
      </c>
      <c r="E3392" s="177">
        <f>_xll.qlInterestRateIndexValueDate(IndexON,D3392)</f>
        <v>63388</v>
      </c>
      <c r="F3392" s="193">
        <f>IFERROR(_xll.qlIndexFixing(IndexON,D3392,TRUE,_xll.ohTrigger(RecalcTrigger,TriggerON)),NA())</f>
        <v>9.911505996020864E-3</v>
      </c>
      <c r="H3392" s="42">
        <f>_xll.qlCalendarAdvance(Calendar,$H3391,B3392,"f",FALSE)</f>
        <v>63388</v>
      </c>
      <c r="I3392" s="177">
        <f>_xll.qlInterestRateIndexValueDate(Index1M,$H3392)</f>
        <v>63390</v>
      </c>
      <c r="J3392" s="182">
        <f>IFERROR(_xll.qlIndexFixing(Index1M,$H3392,TRUE,_xll.ohTrigger(RecalcTrigger,Trigger1M)),NA())</f>
        <v>9.8216053767169464E-3</v>
      </c>
      <c r="K3392" s="44">
        <f>IFERROR(_xll.qlIndexFixing(Index3M,H3392,TRUE,_xll.ohTrigger(RecalcTrigger,Trigger3M)),NA())</f>
        <v>9.9650837260655909E-3</v>
      </c>
      <c r="L3392" s="44">
        <f>IFERROR(_xll.qlIndexFixing(Index6M,$H3392,TRUE,_xll.ohTrigger(RecalcTrigger,Trigger6M)),NA())</f>
        <v>9.461193585203493E-3</v>
      </c>
      <c r="M3392" s="183">
        <f>IFERROR(_xll.qlIndexFixing(Index1Y,$H3392,TRUE,_xll.ohTrigger(RecalcTrigger,Trigger1Y)),NA())</f>
        <v>1.0351933605007147E-2</v>
      </c>
      <c r="N3392" s="182">
        <f>IFERROR(_xll.qlIndexFixing(ONIndex1M,I3392,TRUE,_xll.ohTrigger(RecalcTrigger,Trigger1M)),NA())</f>
        <v>9.8127211415643956E-3</v>
      </c>
      <c r="O3392" s="44">
        <f>IFERROR(_xll.qlIndexFixing(ONIndex3M,I3392,TRUE,_xll.ohTrigger(RecalcTrigger,Trigger3M)),NA())</f>
        <v>9.9374134276608572E-3</v>
      </c>
      <c r="P3392" s="44">
        <f>IFERROR(_xll.qlIndexFixing(ONIndex6M,I3392,TRUE,_xll.ohTrigger(RecalcTrigger,Trigger6M)),NA())</f>
        <v>9.4618622246844808E-3</v>
      </c>
      <c r="Q3392" s="183">
        <f>IFERROR(_xll.qlIndexFixing(ONIndex1Y,I3392,TRUE,_xll.ohTrigger(RecalcTrigger,Trigger1Y)),NA())</f>
        <v>1.0244180030101191E-2</v>
      </c>
    </row>
    <row r="3393" spans="2:17" x14ac:dyDescent="0.2">
      <c r="B3393" s="39" t="s">
        <v>42</v>
      </c>
      <c r="D3393" s="42">
        <f>_xll.qlCalendarAdvance(Calendar,$D3392,B3393,"f",FALSE)</f>
        <v>63395</v>
      </c>
      <c r="E3393" s="177">
        <f>_xll.qlInterestRateIndexValueDate(IndexON,D3393)</f>
        <v>63395</v>
      </c>
      <c r="F3393" s="193">
        <f>IFERROR(_xll.qlIndexFixing(IndexON,D3393,TRUE,_xll.ohTrigger(RecalcTrigger,TriggerON)),NA())</f>
        <v>9.9144745409507351E-3</v>
      </c>
      <c r="H3393" s="42">
        <f>_xll.qlCalendarAdvance(Calendar,$H3392,B3393,"f",FALSE)</f>
        <v>63395</v>
      </c>
      <c r="I3393" s="177">
        <f>_xll.qlInterestRateIndexValueDate(Index1M,$H3393)</f>
        <v>63397</v>
      </c>
      <c r="J3393" s="182">
        <f>IFERROR(_xll.qlIndexFixing(Index1M,$H3393,TRUE,_xll.ohTrigger(RecalcTrigger,Trigger1M)),NA())</f>
        <v>9.8244739463487774E-3</v>
      </c>
      <c r="K3393" s="44">
        <f>IFERROR(_xll.qlIndexFixing(Index3M,H3393,TRUE,_xll.ohTrigger(RecalcTrigger,Trigger3M)),NA())</f>
        <v>9.9676012619444865E-3</v>
      </c>
      <c r="L3393" s="44">
        <f>IFERROR(_xll.qlIndexFixing(Index6M,$H3393,TRUE,_xll.ohTrigger(RecalcTrigger,Trigger6M)),NA())</f>
        <v>9.4593419892379082E-3</v>
      </c>
      <c r="M3393" s="183">
        <f>IFERROR(_xll.qlIndexFixing(Index1Y,$H3393,TRUE,_xll.ohTrigger(RecalcTrigger,Trigger1Y)),NA())</f>
        <v>1.0353898233539115E-2</v>
      </c>
      <c r="N3393" s="182">
        <f>IFERROR(_xll.qlIndexFixing(ONIndex1M,I3393,TRUE,_xll.ohTrigger(RecalcTrigger,Trigger1M)),NA())</f>
        <v>9.8156183721798129E-3</v>
      </c>
      <c r="O3393" s="44">
        <f>IFERROR(_xll.qlIndexFixing(ONIndex3M,I3393,TRUE,_xll.ohTrigger(RecalcTrigger,Trigger3M)),NA())</f>
        <v>9.940036629556559E-3</v>
      </c>
      <c r="P3393" s="44">
        <f>IFERROR(_xll.qlIndexFixing(ONIndex6M,I3393,TRUE,_xll.ohTrigger(RecalcTrigger,Trigger6M)),NA())</f>
        <v>9.4599536804018669E-3</v>
      </c>
      <c r="Q3393" s="183">
        <f>IFERROR(_xll.qlIndexFixing(ONIndex1Y,I3393,TRUE,_xll.ohTrigger(RecalcTrigger,Trigger1Y)),NA())</f>
        <v>1.024663294844963E-2</v>
      </c>
    </row>
    <row r="3394" spans="2:17" x14ac:dyDescent="0.2">
      <c r="B3394" s="39" t="s">
        <v>42</v>
      </c>
      <c r="D3394" s="42">
        <f>_xll.qlCalendarAdvance(Calendar,$D3393,B3394,"f",FALSE)</f>
        <v>63402</v>
      </c>
      <c r="E3394" s="177">
        <f>_xll.qlInterestRateIndexValueDate(IndexON,D3394)</f>
        <v>63402</v>
      </c>
      <c r="F3394" s="193">
        <f>IFERROR(_xll.qlIndexFixing(IndexON,D3394,TRUE,_xll.ohTrigger(RecalcTrigger,TriggerON)),NA())</f>
        <v>9.9174241662947082E-3</v>
      </c>
      <c r="H3394" s="42">
        <f>_xll.qlCalendarAdvance(Calendar,$H3393,B3394,"f",FALSE)</f>
        <v>63402</v>
      </c>
      <c r="I3394" s="177">
        <f>_xll.qlInterestRateIndexValueDate(Index1M,$H3394)</f>
        <v>63404</v>
      </c>
      <c r="J3394" s="182">
        <f>IFERROR(_xll.qlIndexFixing(Index1M,$H3394,TRUE,_xll.ohTrigger(RecalcTrigger,Trigger1M)),NA())</f>
        <v>9.827323555772205E-3</v>
      </c>
      <c r="K3394" s="44">
        <f>IFERROR(_xll.qlIndexFixing(Index3M,H3394,TRUE,_xll.ohTrigger(RecalcTrigger,Trigger3M)),NA())</f>
        <v>9.9700997952725454E-3</v>
      </c>
      <c r="L3394" s="44">
        <f>IFERROR(_xll.qlIndexFixing(Index6M,$H3394,TRUE,_xll.ohTrigger(RecalcTrigger,Trigger6M)),NA())</f>
        <v>9.4574956696417741E-3</v>
      </c>
      <c r="M3394" s="183">
        <f>IFERROR(_xll.qlIndexFixing(Index1Y,$H3394,TRUE,_xll.ohTrigger(RecalcTrigger,Trigger1Y)),NA())</f>
        <v>1.0355842383875725E-2</v>
      </c>
      <c r="N3394" s="182">
        <f>IFERROR(_xll.qlIndexFixing(ONIndex1M,I3394,TRUE,_xll.ohTrigger(RecalcTrigger,Trigger1M)),NA())</f>
        <v>9.8184967063907891E-3</v>
      </c>
      <c r="O3394" s="44">
        <f>IFERROR(_xll.qlIndexFixing(ONIndex3M,I3394,TRUE,_xll.ohTrigger(RecalcTrigger,Trigger3M)),NA())</f>
        <v>9.942641049116574E-3</v>
      </c>
      <c r="P3394" s="44">
        <f>IFERROR(_xll.qlIndexFixing(ONIndex6M,I3394,TRUE,_xll.ohTrigger(RecalcTrigger,Trigger6M)),NA())</f>
        <v>9.4580502833618851E-3</v>
      </c>
      <c r="Q3394" s="183">
        <f>IFERROR(_xll.qlIndexFixing(ONIndex1Y,I3394,TRUE,_xll.ohTrigger(RecalcTrigger,Trigger1Y)),NA())</f>
        <v>1.0249066372232107E-2</v>
      </c>
    </row>
    <row r="3395" spans="2:17" x14ac:dyDescent="0.2">
      <c r="B3395" s="39" t="s">
        <v>42</v>
      </c>
      <c r="D3395" s="42">
        <f>_xll.qlCalendarAdvance(Calendar,$D3394,B3395,"f",FALSE)</f>
        <v>63409</v>
      </c>
      <c r="E3395" s="177">
        <f>_xll.qlInterestRateIndexValueDate(IndexON,D3395)</f>
        <v>63409</v>
      </c>
      <c r="F3395" s="193">
        <f>IFERROR(_xll.qlIndexFixing(IndexON,D3395,TRUE,_xll.ohTrigger(RecalcTrigger,TriggerON)),NA())</f>
        <v>9.9203548425563781E-3</v>
      </c>
      <c r="H3395" s="42">
        <f>_xll.qlCalendarAdvance(Calendar,$H3394,B3395,"f",FALSE)</f>
        <v>63409</v>
      </c>
      <c r="I3395" s="177">
        <f>_xll.qlInterestRateIndexValueDate(Index1M,$H3395)</f>
        <v>63411</v>
      </c>
      <c r="J3395" s="182">
        <f>IFERROR(_xll.qlIndexFixing(Index1M,$H3395,TRUE,_xll.ohTrigger(RecalcTrigger,Trigger1M)),NA())</f>
        <v>9.8301541753859079E-3</v>
      </c>
      <c r="K3395" s="44">
        <f>IFERROR(_xll.qlIndexFixing(Index3M,H3395,TRUE,_xll.ohTrigger(RecalcTrigger,Trigger3M)),NA())</f>
        <v>9.9725792965655244E-3</v>
      </c>
      <c r="L3395" s="44">
        <f>IFERROR(_xll.qlIndexFixing(Index6M,$H3395,TRUE,_xll.ohTrigger(RecalcTrigger,Trigger6M)),NA())</f>
        <v>9.4556546344851909E-3</v>
      </c>
      <c r="M3395" s="183">
        <f>IFERROR(_xll.qlIndexFixing(Index1Y,$H3395,TRUE,_xll.ohTrigger(RecalcTrigger,Trigger1Y)),NA())</f>
        <v>1.0357766025093329E-2</v>
      </c>
      <c r="N3395" s="182">
        <f>IFERROR(_xll.qlIndexFixing(ONIndex1M,I3395,TRUE,_xll.ohTrigger(RecalcTrigger,Trigger1M)),NA())</f>
        <v>9.8213561147808548E-3</v>
      </c>
      <c r="O3395" s="44">
        <f>IFERROR(_xll.qlIndexFixing(ONIndex3M,I3395,TRUE,_xll.ohTrigger(RecalcTrigger,Trigger3M)),NA())</f>
        <v>9.9452266571642411E-3</v>
      </c>
      <c r="P3395" s="44">
        <f>IFERROR(_xll.qlIndexFixing(ONIndex6M,I3395,TRUE,_xll.ohTrigger(RecalcTrigger,Trigger6M)),NA())</f>
        <v>9.4561520417979494E-3</v>
      </c>
      <c r="Q3395" s="183">
        <f>IFERROR(_xll.qlIndexFixing(ONIndex1Y,I3395,TRUE,_xll.ohTrigger(RecalcTrigger,Trigger1Y)),NA())</f>
        <v>1.0251480270833113E-2</v>
      </c>
    </row>
    <row r="3396" spans="2:17" x14ac:dyDescent="0.2">
      <c r="B3396" s="39" t="s">
        <v>42</v>
      </c>
      <c r="D3396" s="42">
        <f>_xll.qlCalendarAdvance(Calendar,$D3395,B3396,"f",FALSE)</f>
        <v>63416</v>
      </c>
      <c r="E3396" s="177">
        <f>_xll.qlInterestRateIndexValueDate(IndexON,D3396)</f>
        <v>63416</v>
      </c>
      <c r="F3396" s="193">
        <f>IFERROR(_xll.qlIndexFixing(IndexON,D3396,TRUE,_xll.ohTrigger(RecalcTrigger,TriggerON)),NA())</f>
        <v>9.9232665400794673E-3</v>
      </c>
      <c r="H3396" s="42">
        <f>_xll.qlCalendarAdvance(Calendar,$H3395,B3396,"f",FALSE)</f>
        <v>63416</v>
      </c>
      <c r="I3396" s="177">
        <f>_xll.qlInterestRateIndexValueDate(Index1M,$H3396)</f>
        <v>63418</v>
      </c>
      <c r="J3396" s="182">
        <f>IFERROR(_xll.qlIndexFixing(Index1M,$H3396,TRUE,_xll.ohTrigger(RecalcTrigger,Trigger1M)),NA())</f>
        <v>9.8329657756060507E-3</v>
      </c>
      <c r="K3396" s="44">
        <f>IFERROR(_xll.qlIndexFixing(Index3M,H3396,TRUE,_xll.ohTrigger(RecalcTrigger,Trigger3M)),NA())</f>
        <v>9.9750397363417929E-3</v>
      </c>
      <c r="L3396" s="44">
        <f>IFERROR(_xll.qlIndexFixing(Index6M,$H3396,TRUE,_xll.ohTrigger(RecalcTrigger,Trigger6M)),NA())</f>
        <v>9.4538188918421324E-3</v>
      </c>
      <c r="M3396" s="183">
        <f>IFERROR(_xll.qlIndexFixing(Index1Y,$H3396,TRUE,_xll.ohTrigger(RecalcTrigger,Trigger1Y)),NA())</f>
        <v>1.0359669126267622E-2</v>
      </c>
      <c r="N3396" s="182">
        <f>IFERROR(_xll.qlIndexFixing(ONIndex1M,I3396,TRUE,_xll.ohTrigger(RecalcTrigger,Trigger1M)),NA())</f>
        <v>9.8241965676137966E-3</v>
      </c>
      <c r="O3396" s="44">
        <f>IFERROR(_xll.qlIndexFixing(ONIndex3M,I3396,TRUE,_xll.ohTrigger(RecalcTrigger,Trigger3M)),NA())</f>
        <v>9.9477934242830912E-3</v>
      </c>
      <c r="P3396" s="44">
        <f>IFERROR(_xll.qlIndexFixing(ONIndex6M,I3396,TRUE,_xll.ohTrigger(RecalcTrigger,Trigger6M)),NA())</f>
        <v>9.4542589637036656E-3</v>
      </c>
      <c r="Q3396" s="183">
        <f>IFERROR(_xll.qlIndexFixing(ONIndex1Y,I3396,TRUE,_xll.ohTrigger(RecalcTrigger,Trigger1Y)),NA())</f>
        <v>1.0253874613956881E-2</v>
      </c>
    </row>
    <row r="3397" spans="2:17" x14ac:dyDescent="0.2">
      <c r="B3397" s="39" t="s">
        <v>42</v>
      </c>
      <c r="D3397" s="42">
        <f>_xll.qlCalendarAdvance(Calendar,$D3396,B3397,"f",FALSE)</f>
        <v>63423</v>
      </c>
      <c r="E3397" s="177">
        <f>_xll.qlInterestRateIndexValueDate(IndexON,D3397)</f>
        <v>63423</v>
      </c>
      <c r="F3397" s="193">
        <f>IFERROR(_xll.qlIndexFixing(IndexON,D3397,TRUE,_xll.ohTrigger(RecalcTrigger,TriggerON)),NA())</f>
        <v>9.9261592291277623E-3</v>
      </c>
      <c r="H3397" s="42">
        <f>_xll.qlCalendarAdvance(Calendar,$H3396,B3397,"f",FALSE)</f>
        <v>63423</v>
      </c>
      <c r="I3397" s="177">
        <f>_xll.qlInterestRateIndexValueDate(Index1M,$H3397)</f>
        <v>63425</v>
      </c>
      <c r="J3397" s="182">
        <f>IFERROR(_xll.qlIndexFixing(Index1M,$H3397,TRUE,_xll.ohTrigger(RecalcTrigger,Trigger1M)),NA())</f>
        <v>9.835758326836308E-3</v>
      </c>
      <c r="K3397" s="44">
        <f>IFERROR(_xll.qlIndexFixing(Index3M,H3397,TRUE,_xll.ohTrigger(RecalcTrigger,Trigger3M)),NA())</f>
        <v>9.9774810851197115E-3</v>
      </c>
      <c r="L3397" s="44">
        <f>IFERROR(_xll.qlIndexFixing(Index6M,$H3397,TRUE,_xll.ohTrigger(RecalcTrigger,Trigger6M)),NA())</f>
        <v>9.4519884497882897E-3</v>
      </c>
      <c r="M3397" s="183">
        <f>IFERROR(_xll.qlIndexFixing(Index1Y,$H3397,TRUE,_xll.ohTrigger(RecalcTrigger,Trigger1Y)),NA())</f>
        <v>1.0361551656475178E-2</v>
      </c>
      <c r="N3397" s="182">
        <f>IFERROR(_xll.qlIndexFixing(ONIndex1M,I3397,TRUE,_xll.ohTrigger(RecalcTrigger,Trigger1M)),NA())</f>
        <v>9.8270180355530812E-3</v>
      </c>
      <c r="O3397" s="44">
        <f>IFERROR(_xll.qlIndexFixing(ONIndex3M,I3397,TRUE,_xll.ohTrigger(RecalcTrigger,Trigger3M)),NA())</f>
        <v>9.9503413210566549E-3</v>
      </c>
      <c r="P3397" s="44">
        <f>IFERROR(_xll.qlIndexFixing(ONIndex6M,I3397,TRUE,_xll.ohTrigger(RecalcTrigger,Trigger6M)),NA())</f>
        <v>9.4523710570726394E-3</v>
      </c>
      <c r="Q3397" s="183">
        <f>IFERROR(_xll.qlIndexFixing(ONIndex1Y,I3397,TRUE,_xll.ohTrigger(RecalcTrigger,Trigger1Y)),NA())</f>
        <v>1.0256249370987902E-2</v>
      </c>
    </row>
    <row r="3398" spans="2:17" x14ac:dyDescent="0.2">
      <c r="B3398" s="39" t="s">
        <v>42</v>
      </c>
      <c r="D3398" s="42">
        <f>_xll.qlCalendarAdvance(Calendar,$D3397,B3398,"f",FALSE)</f>
        <v>63430</v>
      </c>
      <c r="E3398" s="177">
        <f>_xll.qlInterestRateIndexValueDate(IndexON,D3398)</f>
        <v>63430</v>
      </c>
      <c r="F3398" s="193">
        <f>IFERROR(_xll.qlIndexFixing(IndexON,D3398,TRUE,_xll.ohTrigger(RecalcTrigger,TriggerON)),NA())</f>
        <v>9.9290328802048577E-3</v>
      </c>
      <c r="H3398" s="42">
        <f>_xll.qlCalendarAdvance(Calendar,$H3397,B3398,"f",FALSE)</f>
        <v>63430</v>
      </c>
      <c r="I3398" s="177">
        <f>_xll.qlInterestRateIndexValueDate(Index1M,$H3398)</f>
        <v>63432</v>
      </c>
      <c r="J3398" s="182">
        <f>IFERROR(_xll.qlIndexFixing(Index1M,$H3398,TRUE,_xll.ohTrigger(RecalcTrigger,Trigger1M)),NA())</f>
        <v>9.8375389213487454E-3</v>
      </c>
      <c r="K3398" s="44">
        <f>IFERROR(_xll.qlIndexFixing(Index3M,H3398,TRUE,_xll.ohTrigger(RecalcTrigger,Trigger3M)),NA())</f>
        <v>9.9795957039183151E-3</v>
      </c>
      <c r="L3398" s="44">
        <f>IFERROR(_xll.qlIndexFixing(Index6M,$H3398,TRUE,_xll.ohTrigger(RecalcTrigger,Trigger6M)),NA())</f>
        <v>9.450187022971665E-3</v>
      </c>
      <c r="M3398" s="183">
        <f>IFERROR(_xll.qlIndexFixing(Index1Y,$H3398,TRUE,_xll.ohTrigger(RecalcTrigger,Trigger1Y)),NA())</f>
        <v>1.0363413584794976E-2</v>
      </c>
      <c r="N3398" s="182">
        <f>IFERROR(_xll.qlIndexFixing(ONIndex1M,I3398,TRUE,_xll.ohTrigger(RecalcTrigger,Trigger1M)),NA())</f>
        <v>9.8298204888624952E-3</v>
      </c>
      <c r="O3398" s="44">
        <f>IFERROR(_xll.qlIndexFixing(ONIndex3M,I3398,TRUE,_xll.ohTrigger(RecalcTrigger,Trigger3M)),NA())</f>
        <v>9.9528703179885269E-3</v>
      </c>
      <c r="P3398" s="44">
        <f>IFERROR(_xll.qlIndexFixing(ONIndex6M,I3398,TRUE,_xll.ohTrigger(RecalcTrigger,Trigger6M)),NA())</f>
        <v>9.4504883298185405E-3</v>
      </c>
      <c r="Q3398" s="183">
        <f>IFERROR(_xll.qlIndexFixing(ONIndex1Y,I3398,TRUE,_xll.ohTrigger(RecalcTrigger,Trigger1Y)),NA())</f>
        <v>1.0258604511470537E-2</v>
      </c>
    </row>
    <row r="3399" spans="2:17" x14ac:dyDescent="0.2">
      <c r="B3399" s="39" t="s">
        <v>42</v>
      </c>
      <c r="D3399" s="42">
        <f>_xll.qlCalendarAdvance(Calendar,$D3398,B3399,"f",FALSE)</f>
        <v>63437</v>
      </c>
      <c r="E3399" s="177">
        <f>_xll.qlInterestRateIndexValueDate(IndexON,D3399)</f>
        <v>63437</v>
      </c>
      <c r="F3399" s="193">
        <f>IFERROR(_xll.qlIndexFixing(IndexON,D3399,TRUE,_xll.ohTrigger(RecalcTrigger,TriggerON)),NA())</f>
        <v>9.9318874637344123E-3</v>
      </c>
      <c r="H3399" s="42">
        <f>_xll.qlCalendarAdvance(Calendar,$H3398,B3399,"f",FALSE)</f>
        <v>63437</v>
      </c>
      <c r="I3399" s="177">
        <f>_xll.qlInterestRateIndexValueDate(Index1M,$H3399)</f>
        <v>63439</v>
      </c>
      <c r="J3399" s="182">
        <f>IFERROR(_xll.qlIndexFixing(Index1M,$H3399,TRUE,_xll.ohTrigger(RecalcTrigger,Trigger1M)),NA())</f>
        <v>9.8412861639943228E-3</v>
      </c>
      <c r="K3399" s="44">
        <f>IFERROR(_xll.qlIndexFixing(Index3M,H3399,TRUE,_xll.ohTrigger(RecalcTrigger,Trigger3M)),NA())</f>
        <v>9.9820000890945473E-3</v>
      </c>
      <c r="L3399" s="44">
        <f>IFERROR(_xll.qlIndexFixing(Index6M,$H3399,TRUE,_xll.ohTrigger(RecalcTrigger,Trigger6M)),NA())</f>
        <v>9.4483655324397783E-3</v>
      </c>
      <c r="M3399" s="183">
        <f>IFERROR(_xll.qlIndexFixing(Index1Y,$H3399,TRUE,_xll.ohTrigger(RecalcTrigger,Trigger1Y)),NA())</f>
        <v>1.0365254880305121E-2</v>
      </c>
      <c r="N3399" s="182">
        <f>IFERROR(_xll.qlIndexFixing(ONIndex1M,I3399,TRUE,_xll.ohTrigger(RecalcTrigger,Trigger1M)),NA())</f>
        <v>9.8326038981255692E-3</v>
      </c>
      <c r="O3399" s="44">
        <f>IFERROR(_xll.qlIndexFixing(ONIndex3M,I3399,TRUE,_xll.ohTrigger(RecalcTrigger,Trigger3M)),NA())</f>
        <v>9.9553803858221102E-3</v>
      </c>
      <c r="P3399" s="44">
        <f>IFERROR(_xll.qlIndexFixing(ONIndex6M,I3399,TRUE,_xll.ohTrigger(RecalcTrigger,Trigger6M)),NA())</f>
        <v>9.4486107902547189E-3</v>
      </c>
      <c r="Q3399" s="183">
        <f>IFERROR(_xll.qlIndexFixing(ONIndex1Y,I3399,TRUE,_xll.ohTrigger(RecalcTrigger,Trigger1Y)),NA())</f>
        <v>1.0260940005029084E-2</v>
      </c>
    </row>
    <row r="3400" spans="2:17" x14ac:dyDescent="0.2">
      <c r="B3400" s="39" t="s">
        <v>42</v>
      </c>
      <c r="D3400" s="42">
        <f>_xll.qlCalendarAdvance(Calendar,$D3399,B3400,"f",FALSE)</f>
        <v>63444</v>
      </c>
      <c r="E3400" s="177">
        <f>_xll.qlInterestRateIndexValueDate(IndexON,D3400)</f>
        <v>63444</v>
      </c>
      <c r="F3400" s="193">
        <f>IFERROR(_xll.qlIndexFixing(IndexON,D3400,TRUE,_xll.ohTrigger(RecalcTrigger,TriggerON)),NA())</f>
        <v>9.9347229498203404E-3</v>
      </c>
      <c r="H3400" s="42">
        <f>_xll.qlCalendarAdvance(Calendar,$H3399,B3400,"f",FALSE)</f>
        <v>63444</v>
      </c>
      <c r="I3400" s="177">
        <f>_xll.qlInterestRateIndexValueDate(Index1M,$H3400)</f>
        <v>63446</v>
      </c>
      <c r="J3400" s="182">
        <f>IFERROR(_xll.qlIndexFixing(Index1M,$H3400,TRUE,_xll.ohTrigger(RecalcTrigger,Trigger1M)),NA())</f>
        <v>9.8440213907419194E-3</v>
      </c>
      <c r="K3400" s="44">
        <f>IFERROR(_xll.qlIndexFixing(Index3M,H3400,TRUE,_xll.ohTrigger(RecalcTrigger,Trigger3M)),NA())</f>
        <v>9.9843852974497698E-3</v>
      </c>
      <c r="L3400" s="44">
        <f>IFERROR(_xll.qlIndexFixing(Index6M,$H3400,TRUE,_xll.ohTrigger(RecalcTrigger,Trigger6M)),NA())</f>
        <v>9.4465493630922683E-3</v>
      </c>
      <c r="M3400" s="183">
        <f>IFERROR(_xll.qlIndexFixing(Index1Y,$H3400,TRUE,_xll.ohTrigger(RecalcTrigger,Trigger1Y)),NA())</f>
        <v>1.0367075512086784E-2</v>
      </c>
      <c r="N3400" s="182">
        <f>IFERROR(_xll.qlIndexFixing(ONIndex1M,I3400,TRUE,_xll.ohTrigger(RecalcTrigger,Trigger1M)),NA())</f>
        <v>9.835368233686026E-3</v>
      </c>
      <c r="O3400" s="44">
        <f>IFERROR(_xll.qlIndexFixing(ONIndex3M,I3400,TRUE,_xll.ohTrigger(RecalcTrigger,Trigger3M)),NA())</f>
        <v>9.9578714953008074E-3</v>
      </c>
      <c r="P3400" s="44">
        <f>IFERROR(_xll.qlIndexFixing(ONIndex6M,I3400,TRUE,_xll.ohTrigger(RecalcTrigger,Trigger6M)),NA())</f>
        <v>9.4467384462149084E-3</v>
      </c>
      <c r="Q3400" s="183">
        <f>IFERROR(_xll.qlIndexFixing(ONIndex1Y,I3400,TRUE,_xll.ohTrigger(RecalcTrigger,Trigger1Y)),NA())</f>
        <v>1.0263255820968098E-2</v>
      </c>
    </row>
    <row r="3401" spans="2:17" x14ac:dyDescent="0.2">
      <c r="B3401" s="39" t="s">
        <v>42</v>
      </c>
      <c r="D3401" s="42">
        <f>_xll.qlCalendarAdvance(Calendar,$D3400,B3401,"f",FALSE)</f>
        <v>63451</v>
      </c>
      <c r="E3401" s="177">
        <f>_xll.qlInterestRateIndexValueDate(IndexON,D3401)</f>
        <v>63451</v>
      </c>
      <c r="F3401" s="193">
        <f>IFERROR(_xll.qlIndexFixing(IndexON,D3401,TRUE,_xll.ohTrigger(RecalcTrigger,TriggerON)),NA())</f>
        <v>9.9375393092060449E-3</v>
      </c>
      <c r="H3401" s="42">
        <f>_xll.qlCalendarAdvance(Calendar,$H3400,B3401,"f",FALSE)</f>
        <v>63451</v>
      </c>
      <c r="I3401" s="177">
        <f>_xll.qlInterestRateIndexValueDate(Index1M,$H3401)</f>
        <v>63453</v>
      </c>
      <c r="J3401" s="182">
        <f>IFERROR(_xll.qlIndexFixing(Index1M,$H3401,TRUE,_xll.ohTrigger(RecalcTrigger,Trigger1M)),NA())</f>
        <v>9.846737450141807E-3</v>
      </c>
      <c r="K3401" s="44">
        <f>IFERROR(_xll.qlIndexFixing(Index3M,H3401,TRUE,_xll.ohTrigger(RecalcTrigger,Trigger3M)),NA())</f>
        <v>9.9867512995042672E-3</v>
      </c>
      <c r="L3401" s="44">
        <f>IFERROR(_xll.qlIndexFixing(Index6M,$H3401,TRUE,_xll.ohTrigger(RecalcTrigger,Trigger6M)),NA())</f>
        <v>9.4447385229995875E-3</v>
      </c>
      <c r="M3401" s="183">
        <f>IFERROR(_xll.qlIndexFixing(Index1Y,$H3401,TRUE,_xll.ohTrigger(RecalcTrigger,Trigger1Y)),NA())</f>
        <v>1.0368875449220919E-2</v>
      </c>
      <c r="N3401" s="182">
        <f>IFERROR(_xll.qlIndexFixing(ONIndex1M,I3401,TRUE,_xll.ohTrigger(RecalcTrigger,Trigger1M)),NA())</f>
        <v>9.8381134661273961E-3</v>
      </c>
      <c r="O3401" s="44">
        <f>IFERROR(_xll.qlIndexFixing(ONIndex3M,I3401,TRUE,_xll.ohTrigger(RecalcTrigger,Trigger3M)),NA())</f>
        <v>9.9603436167683412E-3</v>
      </c>
      <c r="P3401" s="44">
        <f>IFERROR(_xll.qlIndexFixing(ONIndex6M,I3401,TRUE,_xll.ohTrigger(RecalcTrigger,Trigger6M)),NA())</f>
        <v>9.444871306092395E-3</v>
      </c>
      <c r="Q3401" s="183">
        <f>IFERROR(_xll.qlIndexFixing(ONIndex1Y,I3401,TRUE,_xll.ohTrigger(RecalcTrigger,Trigger1Y)),NA())</f>
        <v>1.0265551928911876E-2</v>
      </c>
    </row>
    <row r="3402" spans="2:17" x14ac:dyDescent="0.2">
      <c r="B3402" s="39" t="s">
        <v>42</v>
      </c>
      <c r="D3402" s="42">
        <f>_xll.qlCalendarAdvance(Calendar,$D3401,B3402,"f",FALSE)</f>
        <v>63458</v>
      </c>
      <c r="E3402" s="177">
        <f>_xll.qlInterestRateIndexValueDate(IndexON,D3402)</f>
        <v>63458</v>
      </c>
      <c r="F3402" s="193">
        <f>IFERROR(_xll.qlIndexFixing(IndexON,D3402,TRUE,_xll.ohTrigger(RecalcTrigger,TriggerON)),NA())</f>
        <v>9.9403365119954401E-3</v>
      </c>
      <c r="H3402" s="42">
        <f>_xll.qlCalendarAdvance(Calendar,$H3401,B3402,"f",FALSE)</f>
        <v>63458</v>
      </c>
      <c r="I3402" s="177">
        <f>_xll.qlInterestRateIndexValueDate(Index1M,$H3402)</f>
        <v>63460</v>
      </c>
      <c r="J3402" s="182">
        <f>IFERROR(_xll.qlIndexFixing(Index1M,$H3402,TRUE,_xll.ohTrigger(RecalcTrigger,Trigger1M)),NA())</f>
        <v>9.8494343126101502E-3</v>
      </c>
      <c r="K3402" s="44">
        <f>IFERROR(_xll.qlIndexFixing(Index3M,H3402,TRUE,_xll.ohTrigger(RecalcTrigger,Trigger3M)),NA())</f>
        <v>9.9890980657783221E-3</v>
      </c>
      <c r="L3402" s="44">
        <f>IFERROR(_xll.qlIndexFixing(Index6M,$H3402,TRUE,_xll.ohTrigger(RecalcTrigger,Trigger6M)),NA())</f>
        <v>9.4429330202361571E-3</v>
      </c>
      <c r="M3402" s="183">
        <f>IFERROR(_xll.qlIndexFixing(Index1Y,$H3402,TRUE,_xll.ohTrigger(RecalcTrigger,Trigger1Y)),NA())</f>
        <v>1.0370654660789789E-2</v>
      </c>
      <c r="N3402" s="182">
        <f>IFERROR(_xll.qlIndexFixing(ONIndex1M,I3402,TRUE,_xll.ohTrigger(RecalcTrigger,Trigger1M)),NA())</f>
        <v>9.8408395657934022E-3</v>
      </c>
      <c r="O3402" s="44">
        <f>IFERROR(_xll.qlIndexFixing(ONIndex3M,I3402,TRUE,_xll.ohTrigger(RecalcTrigger,Trigger3M)),NA())</f>
        <v>9.9627967210480506E-3</v>
      </c>
      <c r="P3402" s="44">
        <f>IFERROR(_xll.qlIndexFixing(ONIndex6M,I3402,TRUE,_xll.ohTrigger(RecalcTrigger,Trigger6M)),NA())</f>
        <v>9.4430093776409763E-3</v>
      </c>
      <c r="Q3402" s="183">
        <f>IFERROR(_xll.qlIndexFixing(ONIndex1Y,I3402,TRUE,_xll.ohTrigger(RecalcTrigger,Trigger1Y)),NA())</f>
        <v>1.026782829840478E-2</v>
      </c>
    </row>
    <row r="3403" spans="2:17" x14ac:dyDescent="0.2">
      <c r="B3403" s="39" t="s">
        <v>42</v>
      </c>
      <c r="D3403" s="42">
        <f>_xll.qlCalendarAdvance(Calendar,$D3402,B3403,"f",FALSE)</f>
        <v>63465</v>
      </c>
      <c r="E3403" s="177">
        <f>_xll.qlInterestRateIndexValueDate(IndexON,D3403)</f>
        <v>63465</v>
      </c>
      <c r="F3403" s="193">
        <f>IFERROR(_xll.qlIndexFixing(IndexON,D3403,TRUE,_xll.ohTrigger(RecalcTrigger,TriggerON)),NA())</f>
        <v>9.9431145285322486E-3</v>
      </c>
      <c r="H3403" s="42">
        <f>_xll.qlCalendarAdvance(Calendar,$H3402,B3403,"f",FALSE)</f>
        <v>63465</v>
      </c>
      <c r="I3403" s="177">
        <f>_xll.qlInterestRateIndexValueDate(Index1M,$H3403)</f>
        <v>63467</v>
      </c>
      <c r="J3403" s="182">
        <f>IFERROR(_xll.qlIndexFixing(Index1M,$H3403,TRUE,_xll.ohTrigger(RecalcTrigger,Trigger1M)),NA())</f>
        <v>9.8521119485606157E-3</v>
      </c>
      <c r="K3403" s="44">
        <f>IFERROR(_xll.qlIndexFixing(Index3M,H3403,TRUE,_xll.ohTrigger(RecalcTrigger,Trigger3M)),NA())</f>
        <v>9.991726615876469E-3</v>
      </c>
      <c r="L3403" s="44">
        <f>IFERROR(_xll.qlIndexFixing(Index6M,$H3403,TRUE,_xll.ohTrigger(RecalcTrigger,Trigger6M)),NA())</f>
        <v>9.4411297380567784E-3</v>
      </c>
      <c r="M3403" s="183">
        <f>IFERROR(_xll.qlIndexFixing(Index1Y,$H3403,TRUE,_xll.ohTrigger(RecalcTrigger,Trigger1Y)),NA())</f>
        <v>1.0372413115876536E-2</v>
      </c>
      <c r="N3403" s="182">
        <f>IFERROR(_xll.qlIndexFixing(ONIndex1M,I3403,TRUE,_xll.ohTrigger(RecalcTrigger,Trigger1M)),NA())</f>
        <v>9.843546503107703E-3</v>
      </c>
      <c r="O3403" s="44">
        <f>IFERROR(_xll.qlIndexFixing(ONIndex3M,I3403,TRUE,_xll.ohTrigger(RecalcTrigger,Trigger3M)),NA())</f>
        <v>9.9652307789632744E-3</v>
      </c>
      <c r="P3403" s="44">
        <f>IFERROR(_xll.qlIndexFixing(ONIndex6M,I3403,TRUE,_xll.ohTrigger(RecalcTrigger,Trigger6M)),NA())</f>
        <v>9.441152668934194E-3</v>
      </c>
      <c r="Q3403" s="183">
        <f>IFERROR(_xll.qlIndexFixing(ONIndex1Y,I3403,TRUE,_xll.ohTrigger(RecalcTrigger,Trigger1Y)),NA())</f>
        <v>1.0270084898991172E-2</v>
      </c>
    </row>
    <row r="3404" spans="2:17" x14ac:dyDescent="0.2">
      <c r="B3404" s="39" t="s">
        <v>42</v>
      </c>
      <c r="D3404" s="42">
        <f>_xll.qlCalendarAdvance(Calendar,$D3403,B3404,"f",FALSE)</f>
        <v>63472</v>
      </c>
      <c r="E3404" s="177">
        <f>_xll.qlInterestRateIndexValueDate(IndexON,D3404)</f>
        <v>63472</v>
      </c>
      <c r="F3404" s="193">
        <f>IFERROR(_xll.qlIndexFixing(IndexON,D3404,TRUE,_xll.ohTrigger(RecalcTrigger,TriggerON)),NA())</f>
        <v>9.9458733293200652E-3</v>
      </c>
      <c r="H3404" s="42">
        <f>_xll.qlCalendarAdvance(Calendar,$H3403,B3404,"f",FALSE)</f>
        <v>63472</v>
      </c>
      <c r="I3404" s="177">
        <f>_xll.qlInterestRateIndexValueDate(Index1M,$H3404)</f>
        <v>63474</v>
      </c>
      <c r="J3404" s="182">
        <f>IFERROR(_xll.qlIndexFixing(Index1M,$H3404,TRUE,_xll.ohTrigger(RecalcTrigger,Trigger1M)),NA())</f>
        <v>9.8547703283993759E-3</v>
      </c>
      <c r="K3404" s="44">
        <f>IFERROR(_xll.qlIndexFixing(Index3M,H3404,TRUE,_xll.ohTrigger(RecalcTrigger,Trigger3M)),NA())</f>
        <v>9.9940335021958312E-3</v>
      </c>
      <c r="L3404" s="44">
        <f>IFERROR(_xll.qlIndexFixing(Index6M,$H3404,TRUE,_xll.ohTrigger(RecalcTrigger,Trigger6M)),NA())</f>
        <v>9.4393352724200345E-3</v>
      </c>
      <c r="M3404" s="183">
        <f>IFERROR(_xll.qlIndexFixing(Index1Y,$H3404,TRUE,_xll.ohTrigger(RecalcTrigger,Trigger1Y)),NA())</f>
        <v>1.0374150783566493E-2</v>
      </c>
      <c r="N3404" s="182">
        <f>IFERROR(_xll.qlIndexFixing(ONIndex1M,I3404,TRUE,_xll.ohTrigger(RecalcTrigger,Trigger1M)),NA())</f>
        <v>9.846234248653829E-3</v>
      </c>
      <c r="O3404" s="44">
        <f>IFERROR(_xll.qlIndexFixing(ONIndex3M,I3404,TRUE,_xll.ohTrigger(RecalcTrigger,Trigger3M)),NA())</f>
        <v>9.967645760617927E-3</v>
      </c>
      <c r="P3404" s="44">
        <f>IFERROR(_xll.qlIndexFixing(ONIndex6M,I3404,TRUE,_xll.ohTrigger(RecalcTrigger,Trigger6M)),NA())</f>
        <v>9.4393011879656541E-3</v>
      </c>
      <c r="Q3404" s="183">
        <f>IFERROR(_xll.qlIndexFixing(ONIndex1Y,I3404,TRUE,_xll.ohTrigger(RecalcTrigger,Trigger1Y)),NA())</f>
        <v>1.0272321699975606E-2</v>
      </c>
    </row>
    <row r="3405" spans="2:17" x14ac:dyDescent="0.2">
      <c r="B3405" s="39" t="s">
        <v>42</v>
      </c>
      <c r="D3405" s="42">
        <f>_xll.qlCalendarAdvance(Calendar,$D3404,B3405,"f",FALSE)</f>
        <v>63479</v>
      </c>
      <c r="E3405" s="177">
        <f>_xll.qlInterestRateIndexValueDate(IndexON,D3405)</f>
        <v>63479</v>
      </c>
      <c r="F3405" s="193">
        <f>IFERROR(_xll.qlIndexFixing(IndexON,D3405,TRUE,_xll.ohTrigger(RecalcTrigger,TriggerON)),NA())</f>
        <v>9.9486128847825483E-3</v>
      </c>
      <c r="H3405" s="42">
        <f>_xll.qlCalendarAdvance(Calendar,$H3404,B3405,"f",FALSE)</f>
        <v>63479</v>
      </c>
      <c r="I3405" s="177">
        <f>_xll.qlInterestRateIndexValueDate(Index1M,$H3405)</f>
        <v>63481</v>
      </c>
      <c r="J3405" s="182">
        <f>IFERROR(_xll.qlIndexFixing(Index1M,$H3405,TRUE,_xll.ohTrigger(RecalcTrigger,Trigger1M)),NA())</f>
        <v>9.8574094225400977E-3</v>
      </c>
      <c r="K3405" s="44">
        <f>IFERROR(_xll.qlIndexFixing(Index3M,H3405,TRUE,_xll.ohTrigger(RecalcTrigger,Trigger3M)),NA())</f>
        <v>9.9963210616698505E-3</v>
      </c>
      <c r="L3405" s="44">
        <f>IFERROR(_xll.qlIndexFixing(Index6M,$H3405,TRUE,_xll.ohTrigger(RecalcTrigger,Trigger6M)),NA())</f>
        <v>9.4375461690565533E-3</v>
      </c>
      <c r="M3405" s="183">
        <f>IFERROR(_xll.qlIndexFixing(Index1Y,$H3405,TRUE,_xll.ohTrigger(RecalcTrigger,Trigger1Y)),NA())</f>
        <v>1.0375867632944773E-2</v>
      </c>
      <c r="N3405" s="182">
        <f>IFERROR(_xll.qlIndexFixing(ONIndex1M,I3405,TRUE,_xll.ohTrigger(RecalcTrigger,Trigger1M)),NA())</f>
        <v>9.848902772775503E-3</v>
      </c>
      <c r="O3405" s="44">
        <f>IFERROR(_xll.qlIndexFixing(ONIndex3M,I3405,TRUE,_xll.ohTrigger(RecalcTrigger,Trigger3M)),NA())</f>
        <v>9.9700416369952194E-3</v>
      </c>
      <c r="P3405" s="44">
        <f>IFERROR(_xll.qlIndexFixing(ONIndex6M,I3405,TRUE,_xll.ohTrigger(RecalcTrigger,Trigger6M)),NA())</f>
        <v>9.4374549430487065E-3</v>
      </c>
      <c r="Q3405" s="183">
        <f>IFERROR(_xll.qlIndexFixing(ONIndex1Y,I3405,TRUE,_xll.ohTrigger(RecalcTrigger,Trigger1Y)),NA())</f>
        <v>1.0274538671062317E-2</v>
      </c>
    </row>
    <row r="3406" spans="2:17" x14ac:dyDescent="0.2">
      <c r="B3406" s="39" t="s">
        <v>42</v>
      </c>
      <c r="D3406" s="42">
        <f>_xll.qlCalendarAdvance(Calendar,$D3405,B3406,"f",FALSE)</f>
        <v>63486</v>
      </c>
      <c r="E3406" s="177">
        <f>_xll.qlInterestRateIndexValueDate(IndexON,D3406)</f>
        <v>63486</v>
      </c>
      <c r="F3406" s="193">
        <f>IFERROR(_xll.qlIndexFixing(IndexON,D3406,TRUE,_xll.ohTrigger(RecalcTrigger,TriggerON)),NA())</f>
        <v>9.9513331651834847E-3</v>
      </c>
      <c r="H3406" s="42">
        <f>_xll.qlCalendarAdvance(Calendar,$H3405,B3406,"f",FALSE)</f>
        <v>63486</v>
      </c>
      <c r="I3406" s="177">
        <f>_xll.qlInterestRateIndexValueDate(Index1M,$H3406)</f>
        <v>63488</v>
      </c>
      <c r="J3406" s="182">
        <f>IFERROR(_xll.qlIndexFixing(Index1M,$H3406,TRUE,_xll.ohTrigger(RecalcTrigger,Trigger1M)),NA())</f>
        <v>9.8600292013914514E-3</v>
      </c>
      <c r="K3406" s="44">
        <f>IFERROR(_xll.qlIndexFixing(Index3M,H3406,TRUE,_xll.ohTrigger(RecalcTrigger,Trigger3M)),NA())</f>
        <v>9.9985892648177619E-3</v>
      </c>
      <c r="L3406" s="44">
        <f>IFERROR(_xll.qlIndexFixing(Index6M,$H3406,TRUE,_xll.ohTrigger(RecalcTrigger,Trigger6M)),NA())</f>
        <v>9.4357624360394375E-3</v>
      </c>
      <c r="M3406" s="183">
        <f>IFERROR(_xll.qlIndexFixing(Index1Y,$H3406,TRUE,_xll.ohTrigger(RecalcTrigger,Trigger1Y)),NA())</f>
        <v>1.0377563633097584E-2</v>
      </c>
      <c r="N3406" s="182">
        <f>IFERROR(_xll.qlIndexFixing(ONIndex1M,I3406,TRUE,_xll.ohTrigger(RecalcTrigger,Trigger1M)),NA())</f>
        <v>9.8515520458963834E-3</v>
      </c>
      <c r="O3406" s="44">
        <f>IFERROR(_xll.qlIndexFixing(ONIndex3M,I3406,TRUE,_xll.ohTrigger(RecalcTrigger,Trigger3M)),NA())</f>
        <v>9.9724183788385545E-3</v>
      </c>
      <c r="P3406" s="44">
        <f>IFERROR(_xll.qlIndexFixing(ONIndex6M,I3406,TRUE,_xll.ohTrigger(RecalcTrigger,Trigger6M)),NA())</f>
        <v>9.4356139417772766E-3</v>
      </c>
      <c r="Q3406" s="183">
        <f>IFERROR(_xll.qlIndexFixing(ONIndex1Y,I3406,TRUE,_xll.ohTrigger(RecalcTrigger,Trigger1Y)),NA())</f>
        <v>1.0276735781715729E-2</v>
      </c>
    </row>
    <row r="3407" spans="2:17" x14ac:dyDescent="0.2">
      <c r="B3407" s="39" t="s">
        <v>42</v>
      </c>
      <c r="D3407" s="42">
        <f>_xll.qlCalendarAdvance(Calendar,$D3406,B3407,"f",FALSE)</f>
        <v>63493</v>
      </c>
      <c r="E3407" s="177">
        <f>_xll.qlInterestRateIndexValueDate(IndexON,D3407)</f>
        <v>63493</v>
      </c>
      <c r="F3407" s="193">
        <f>IFERROR(_xll.qlIndexFixing(IndexON,D3407,TRUE,_xll.ohTrigger(RecalcTrigger,TriggerON)),NA())</f>
        <v>9.9540341409465327E-3</v>
      </c>
      <c r="H3407" s="42">
        <f>_xll.qlCalendarAdvance(Calendar,$H3406,B3407,"f",FALSE)</f>
        <v>63493</v>
      </c>
      <c r="I3407" s="177">
        <f>_xll.qlInterestRateIndexValueDate(Index1M,$H3407)</f>
        <v>63495</v>
      </c>
      <c r="J3407" s="182">
        <f>IFERROR(_xll.qlIndexFixing(Index1M,$H3407,TRUE,_xll.ohTrigger(RecalcTrigger,Trigger1M)),NA())</f>
        <v>9.8626296353671039E-3</v>
      </c>
      <c r="K3407" s="44">
        <f>IFERROR(_xll.qlIndexFixing(Index3M,H3407,TRUE,_xll.ohTrigger(RecalcTrigger,Trigger3M)),NA())</f>
        <v>1.0000838082162277E-2</v>
      </c>
      <c r="L3407" s="44">
        <f>IFERROR(_xll.qlIndexFixing(Index6M,$H3407,TRUE,_xll.ohTrigger(RecalcTrigger,Trigger6M)),NA())</f>
        <v>9.4339858488973159E-3</v>
      </c>
      <c r="M3407" s="183">
        <f>IFERROR(_xll.qlIndexFixing(Index1Y,$H3407,TRUE,_xll.ohTrigger(RecalcTrigger,Trigger1Y)),NA())</f>
        <v>1.0379238753113324E-2</v>
      </c>
      <c r="N3407" s="182">
        <f>IFERROR(_xll.qlIndexFixing(ONIndex1M,I3407,TRUE,_xll.ohTrigger(RecalcTrigger,Trigger1M)),NA())</f>
        <v>9.8541820385200651E-3</v>
      </c>
      <c r="O3407" s="44">
        <f>IFERROR(_xll.qlIndexFixing(ONIndex3M,I3407,TRUE,_xll.ohTrigger(RecalcTrigger,Trigger3M)),NA())</f>
        <v>9.9747759564916549E-3</v>
      </c>
      <c r="P3407" s="44">
        <f>IFERROR(_xll.qlIndexFixing(ONIndex6M,I3407,TRUE,_xll.ohTrigger(RecalcTrigger,Trigger6M)),NA())</f>
        <v>9.4337781927844588E-3</v>
      </c>
      <c r="Q3407" s="183">
        <f>IFERROR(_xll.qlIndexFixing(ONIndex1Y,I3407,TRUE,_xll.ohTrigger(RecalcTrigger,Trigger1Y)),NA())</f>
        <v>1.0278913001560142E-2</v>
      </c>
    </row>
    <row r="3408" spans="2:17" x14ac:dyDescent="0.2">
      <c r="B3408" s="39" t="s">
        <v>42</v>
      </c>
      <c r="D3408" s="42">
        <f>_xll.qlCalendarAdvance(Calendar,$D3407,B3408,"f",FALSE)</f>
        <v>63500</v>
      </c>
      <c r="E3408" s="177">
        <f>_xll.qlInterestRateIndexValueDate(IndexON,D3408)</f>
        <v>63500</v>
      </c>
      <c r="F3408" s="193">
        <f>IFERROR(_xll.qlIndexFixing(IndexON,D3408,TRUE,_xll.ohTrigger(RecalcTrigger,TriggerON)),NA())</f>
        <v>9.956715782255543E-3</v>
      </c>
      <c r="H3408" s="42">
        <f>_xll.qlCalendarAdvance(Calendar,$H3407,B3408,"f",FALSE)</f>
        <v>63500</v>
      </c>
      <c r="I3408" s="177">
        <f>_xll.qlInterestRateIndexValueDate(Index1M,$H3408)</f>
        <v>63502</v>
      </c>
      <c r="J3408" s="182">
        <f>IFERROR(_xll.qlIndexFixing(Index1M,$H3408,TRUE,_xll.ohTrigger(RecalcTrigger,Trigger1M)),NA())</f>
        <v>9.8652106948782237E-3</v>
      </c>
      <c r="K3408" s="44">
        <f>IFERROR(_xll.qlIndexFixing(Index3M,H3408,TRUE,_xll.ohTrigger(RecalcTrigger,Trigger3M)),NA())</f>
        <v>1.000306748422263E-2</v>
      </c>
      <c r="L3408" s="44">
        <f>IFERROR(_xll.qlIndexFixing(Index6M,$H3408,TRUE,_xll.ohTrigger(RecalcTrigger,Trigger6M)),NA())</f>
        <v>9.4322125396369989E-3</v>
      </c>
      <c r="M3408" s="183">
        <f>IFERROR(_xll.qlIndexFixing(Index1Y,$H3408,TRUE,_xll.ohTrigger(RecalcTrigger,Trigger1Y)),NA())</f>
        <v>1.038089296208039E-2</v>
      </c>
      <c r="N3408" s="182">
        <f>IFERROR(_xll.qlIndexFixing(ONIndex1M,I3408,TRUE,_xll.ohTrigger(RecalcTrigger,Trigger1M)),NA())</f>
        <v>9.8567927211501427E-3</v>
      </c>
      <c r="O3408" s="44">
        <f>IFERROR(_xll.qlIndexFixing(ONIndex3M,I3408,TRUE,_xll.ohTrigger(RecalcTrigger,Trigger3M)),NA())</f>
        <v>9.9771143406179874E-3</v>
      </c>
      <c r="P3408" s="44">
        <f>IFERROR(_xll.qlIndexFixing(ONIndex6M,I3408,TRUE,_xll.ohTrigger(RecalcTrigger,Trigger6M)),NA())</f>
        <v>9.4319477038240507E-3</v>
      </c>
      <c r="Q3408" s="183">
        <f>IFERROR(_xll.qlIndexFixing(ONIndex1Y,I3408,TRUE,_xll.ohTrigger(RecalcTrigger,Trigger1Y)),NA())</f>
        <v>1.0281070299820172E-2</v>
      </c>
    </row>
    <row r="3409" spans="2:17" x14ac:dyDescent="0.2">
      <c r="B3409" s="39" t="s">
        <v>42</v>
      </c>
      <c r="D3409" s="42">
        <f>_xll.qlCalendarAdvance(Calendar,$D3408,B3409,"f",FALSE)</f>
        <v>63507</v>
      </c>
      <c r="E3409" s="177">
        <f>_xll.qlInterestRateIndexValueDate(IndexON,D3409)</f>
        <v>63507</v>
      </c>
      <c r="F3409" s="193">
        <f>IFERROR(_xll.qlIndexFixing(IndexON,D3409,TRUE,_xll.ohTrigger(RecalcTrigger,TriggerON)),NA())</f>
        <v>9.9593780597739823E-3</v>
      </c>
      <c r="H3409" s="42">
        <f>_xll.qlCalendarAdvance(Calendar,$H3408,B3409,"f",FALSE)</f>
        <v>63507</v>
      </c>
      <c r="I3409" s="177">
        <f>_xll.qlInterestRateIndexValueDate(Index1M,$H3409)</f>
        <v>63509</v>
      </c>
      <c r="J3409" s="182">
        <f>IFERROR(_xll.qlIndexFixing(Index1M,$H3409,TRUE,_xll.ohTrigger(RecalcTrigger,Trigger1M)),NA())</f>
        <v>9.8677723503359793E-3</v>
      </c>
      <c r="K3409" s="44">
        <f>IFERROR(_xll.qlIndexFixing(Index3M,H3409,TRUE,_xll.ohTrigger(RecalcTrigger,Trigger3M)),NA())</f>
        <v>1.000527744152066E-2</v>
      </c>
      <c r="L3409" s="44">
        <f>IFERROR(_xll.qlIndexFixing(Index6M,$H3409,TRUE,_xll.ohTrigger(RecalcTrigger,Trigger6M)),NA())</f>
        <v>9.4304446242163102E-3</v>
      </c>
      <c r="M3409" s="183">
        <f>IFERROR(_xll.qlIndexFixing(Index1Y,$H3409,TRUE,_xll.ohTrigger(RecalcTrigger,Trigger1Y)),NA())</f>
        <v>1.0382526229089152E-2</v>
      </c>
      <c r="N3409" s="182">
        <f>IFERROR(_xll.qlIndexFixing(ONIndex1M,I3409,TRUE,_xll.ohTrigger(RecalcTrigger,Trigger1M)),NA())</f>
        <v>9.8593840640504027E-3</v>
      </c>
      <c r="O3409" s="44">
        <f>IFERROR(_xll.qlIndexFixing(ONIndex3M,I3409,TRUE,_xll.ohTrigger(RecalcTrigger,Trigger3M)),NA())</f>
        <v>9.9794335019609548E-3</v>
      </c>
      <c r="P3409" s="44">
        <f>IFERROR(_xll.qlIndexFixing(ONIndex6M,I3409,TRUE,_xll.ohTrigger(RecalcTrigger,Trigger6M)),NA())</f>
        <v>9.4301224827297858E-3</v>
      </c>
      <c r="Q3409" s="183">
        <f>IFERROR(_xll.qlIndexFixing(ONIndex1Y,I3409,TRUE,_xll.ohTrigger(RecalcTrigger,Trigger1Y)),NA())</f>
        <v>1.0283207646359926E-2</v>
      </c>
    </row>
    <row r="3410" spans="2:17" x14ac:dyDescent="0.2">
      <c r="B3410" s="39" t="s">
        <v>42</v>
      </c>
      <c r="D3410" s="42">
        <f>_xll.qlCalendarAdvance(Calendar,$D3409,B3410,"f",FALSE)</f>
        <v>63514</v>
      </c>
      <c r="E3410" s="177">
        <f>_xll.qlInterestRateIndexValueDate(IndexON,D3410)</f>
        <v>63514</v>
      </c>
      <c r="F3410" s="193">
        <f>IFERROR(_xll.qlIndexFixing(IndexON,D3410,TRUE,_xll.ohTrigger(RecalcTrigger,TriggerON)),NA())</f>
        <v>9.9620209437656371E-3</v>
      </c>
      <c r="H3410" s="42">
        <f>_xll.qlCalendarAdvance(Calendar,$H3409,B3410,"f",FALSE)</f>
        <v>63514</v>
      </c>
      <c r="I3410" s="177">
        <f>_xll.qlInterestRateIndexValueDate(Index1M,$H3410)</f>
        <v>63516</v>
      </c>
      <c r="J3410" s="182">
        <f>IFERROR(_xll.qlIndexFixing(Index1M,$H3410,TRUE,_xll.ohTrigger(RecalcTrigger,Trigger1M)),NA())</f>
        <v>9.8709445386421305E-3</v>
      </c>
      <c r="K3410" s="44">
        <f>IFERROR(_xll.qlIndexFixing(Index3M,H3410,TRUE,_xll.ohTrigger(RecalcTrigger,Trigger3M)),NA())</f>
        <v>1.0007467924574734E-2</v>
      </c>
      <c r="L3410" s="44">
        <f>IFERROR(_xll.qlIndexFixing(Index6M,$H3410,TRUE,_xll.ohTrigger(RecalcTrigger,Trigger6M)),NA())</f>
        <v>9.4286821107074682E-3</v>
      </c>
      <c r="M3410" s="183">
        <f>IFERROR(_xll.qlIndexFixing(Index1Y,$H3410,TRUE,_xll.ohTrigger(RecalcTrigger,Trigger1Y)),NA())</f>
        <v>1.0384138523230635E-2</v>
      </c>
      <c r="N3410" s="182">
        <f>IFERROR(_xll.qlIndexFixing(ONIndex1M,I3410,TRUE,_xll.ohTrigger(RecalcTrigger,Trigger1M)),NA())</f>
        <v>9.8619560379642479E-3</v>
      </c>
      <c r="O3410" s="44">
        <f>IFERROR(_xll.qlIndexFixing(ONIndex3M,I3410,TRUE,_xll.ohTrigger(RecalcTrigger,Trigger3M)),NA())</f>
        <v>9.98173341126396E-3</v>
      </c>
      <c r="P3410" s="44">
        <f>IFERROR(_xll.qlIndexFixing(ONIndex6M,I3410,TRUE,_xll.ohTrigger(RecalcTrigger,Trigger6M)),NA())</f>
        <v>9.4283025378150143E-3</v>
      </c>
      <c r="Q3410" s="183">
        <f>IFERROR(_xll.qlIndexFixing(ONIndex1Y,I3410,TRUE,_xll.ohTrigger(RecalcTrigger,Trigger1Y)),NA())</f>
        <v>1.0285325010563895E-2</v>
      </c>
    </row>
    <row r="3411" spans="2:17" x14ac:dyDescent="0.2">
      <c r="B3411" s="39" t="s">
        <v>42</v>
      </c>
      <c r="D3411" s="42">
        <f>_xll.qlCalendarAdvance(Calendar,$D3410,B3411,"f",FALSE)</f>
        <v>63521</v>
      </c>
      <c r="E3411" s="177">
        <f>_xll.qlInterestRateIndexValueDate(IndexON,D3411)</f>
        <v>63521</v>
      </c>
      <c r="F3411" s="193">
        <f>IFERROR(_xll.qlIndexFixing(IndexON,D3411,TRUE,_xll.ohTrigger(RecalcTrigger,TriggerON)),NA())</f>
        <v>9.96464440457423E-3</v>
      </c>
      <c r="H3411" s="42">
        <f>_xll.qlCalendarAdvance(Calendar,$H3410,B3411,"f",FALSE)</f>
        <v>63521</v>
      </c>
      <c r="I3411" s="177">
        <f>_xll.qlInterestRateIndexValueDate(Index1M,$H3411)</f>
        <v>63523</v>
      </c>
      <c r="J3411" s="182">
        <f>IFERROR(_xll.qlIndexFixing(Index1M,$H3411,TRUE,_xll.ohTrigger(RecalcTrigger,Trigger1M)),NA())</f>
        <v>9.8718954487951819E-3</v>
      </c>
      <c r="K3411" s="44">
        <f>IFERROR(_xll.qlIndexFixing(Index3M,H3411,TRUE,_xll.ohTrigger(RecalcTrigger,Trigger3M)),NA())</f>
        <v>1.0009057949729616E-2</v>
      </c>
      <c r="L3411" s="44">
        <f>IFERROR(_xll.qlIndexFixing(Index6M,$H3411,TRUE,_xll.ohTrigger(RecalcTrigger,Trigger6M)),NA())</f>
        <v>9.4269246087092529E-3</v>
      </c>
      <c r="M3411" s="183">
        <f>IFERROR(_xll.qlIndexFixing(Index1Y,$H3411,TRUE,_xll.ohTrigger(RecalcTrigger,Trigger1Y)),NA())</f>
        <v>1.0385729813597179E-2</v>
      </c>
      <c r="N3411" s="182">
        <f>IFERROR(_xll.qlIndexFixing(ONIndex1M,I3411,TRUE,_xll.ohTrigger(RecalcTrigger,Trigger1M)),NA())</f>
        <v>9.8645086130755288E-3</v>
      </c>
      <c r="O3411" s="44">
        <f>IFERROR(_xll.qlIndexFixing(ONIndex3M,I3411,TRUE,_xll.ohTrigger(RecalcTrigger,Trigger3M)),NA())</f>
        <v>9.9840140388707255E-3</v>
      </c>
      <c r="P3411" s="44">
        <f>IFERROR(_xll.qlIndexFixing(ONIndex6M,I3411,TRUE,_xll.ohTrigger(RecalcTrigger,Trigger6M)),NA())</f>
        <v>9.4264878770733418E-3</v>
      </c>
      <c r="Q3411" s="183">
        <f>IFERROR(_xll.qlIndexFixing(ONIndex1Y,I3411,TRUE,_xll.ohTrigger(RecalcTrigger,Trigger1Y)),NA())</f>
        <v>1.0287422361656695E-2</v>
      </c>
    </row>
    <row r="3412" spans="2:17" x14ac:dyDescent="0.2">
      <c r="B3412" s="39" t="s">
        <v>42</v>
      </c>
      <c r="D3412" s="42">
        <f>_xll.qlCalendarAdvance(Calendar,$D3411,B3412,"f",FALSE)</f>
        <v>63528</v>
      </c>
      <c r="E3412" s="177">
        <f>_xll.qlInterestRateIndexValueDate(IndexON,D3412)</f>
        <v>63528</v>
      </c>
      <c r="F3412" s="193">
        <f>IFERROR(_xll.qlIndexFixing(IndexON,D3412,TRUE,_xll.ohTrigger(RecalcTrigger,TriggerON)),NA())</f>
        <v>9.9672484126234195E-3</v>
      </c>
      <c r="H3412" s="42">
        <f>_xll.qlCalendarAdvance(Calendar,$H3411,B3412,"f",FALSE)</f>
        <v>63528</v>
      </c>
      <c r="I3412" s="177">
        <f>_xll.qlInterestRateIndexValueDate(Index1M,$H3412)</f>
        <v>63530</v>
      </c>
      <c r="J3412" s="182">
        <f>IFERROR(_xll.qlIndexFixing(Index1M,$H3412,TRUE,_xll.ohTrigger(RecalcTrigger,Trigger1M)),NA())</f>
        <v>9.8753405964857599E-3</v>
      </c>
      <c r="K3412" s="44">
        <f>IFERROR(_xll.qlIndexFixing(Index3M,H3412,TRUE,_xll.ohTrigger(RecalcTrigger,Trigger3M)),NA())</f>
        <v>1.0011212077593257E-2</v>
      </c>
      <c r="L3412" s="44">
        <f>IFERROR(_xll.qlIndexFixing(Index6M,$H3412,TRUE,_xll.ohTrigger(RecalcTrigger,Trigger6M)),NA())</f>
        <v>9.4251732673072425E-3</v>
      </c>
      <c r="M3412" s="183">
        <f>IFERROR(_xll.qlIndexFixing(Index1Y,$H3412,TRUE,_xll.ohTrigger(RecalcTrigger,Trigger1Y)),NA())</f>
        <v>1.0387300069281563E-2</v>
      </c>
      <c r="N3412" s="182">
        <f>IFERROR(_xll.qlIndexFixing(ONIndex1M,I3412,TRUE,_xll.ohTrigger(RecalcTrigger,Trigger1M)),NA())</f>
        <v>9.8670417598878402E-3</v>
      </c>
      <c r="O3412" s="44">
        <f>IFERROR(_xll.qlIndexFixing(ONIndex3M,I3412,TRUE,_xll.ohTrigger(RecalcTrigger,Trigger3M)),NA())</f>
        <v>9.9862753554447181E-3</v>
      </c>
      <c r="P3412" s="44">
        <f>IFERROR(_xll.qlIndexFixing(ONIndex6M,I3412,TRUE,_xll.ohTrigger(RecalcTrigger,Trigger6M)),NA())</f>
        <v>9.4246785086582463E-3</v>
      </c>
      <c r="Q3412" s="183">
        <f>IFERROR(_xll.qlIndexFixing(ONIndex1Y,I3412,TRUE,_xll.ohTrigger(RecalcTrigger,Trigger1Y)),NA())</f>
        <v>1.0289499669662305E-2</v>
      </c>
    </row>
    <row r="3413" spans="2:17" x14ac:dyDescent="0.2">
      <c r="B3413" s="39" t="s">
        <v>42</v>
      </c>
      <c r="D3413" s="42">
        <f>_xll.qlCalendarAdvance(Calendar,$D3412,B3413,"f",FALSE)</f>
        <v>63535</v>
      </c>
      <c r="E3413" s="177">
        <f>_xll.qlInterestRateIndexValueDate(IndexON,D3413)</f>
        <v>63535</v>
      </c>
      <c r="F3413" s="193">
        <f>IFERROR(_xll.qlIndexFixing(IndexON,D3413,TRUE,_xll.ohTrigger(RecalcTrigger,TriggerON)),NA())</f>
        <v>9.9698329380970563E-3</v>
      </c>
      <c r="H3413" s="42">
        <f>_xll.qlCalendarAdvance(Calendar,$H3412,B3413,"f",FALSE)</f>
        <v>63535</v>
      </c>
      <c r="I3413" s="177">
        <f>_xll.qlInterestRateIndexValueDate(Index1M,$H3413)</f>
        <v>63537</v>
      </c>
      <c r="J3413" s="182">
        <f>IFERROR(_xll.qlIndexFixing(Index1M,$H3413,TRUE,_xll.ohTrigger(RecalcTrigger,Trigger1M)),NA())</f>
        <v>9.8778243398417453E-3</v>
      </c>
      <c r="K3413" s="44">
        <f>IFERROR(_xll.qlIndexFixing(Index3M,H3413,TRUE,_xll.ohTrigger(RecalcTrigger,Trigger3M)),NA())</f>
        <v>1.0013346648051424E-2</v>
      </c>
      <c r="L3413" s="44">
        <f>IFERROR(_xll.qlIndexFixing(Index6M,$H3413,TRUE,_xll.ohTrigger(RecalcTrigger,Trigger6M)),NA())</f>
        <v>9.4234273527637538E-3</v>
      </c>
      <c r="M3413" s="183">
        <f>IFERROR(_xll.qlIndexFixing(Index1Y,$H3413,TRUE,_xll.ohTrigger(RecalcTrigger,Trigger1Y)),NA())</f>
        <v>1.0388849259378974E-2</v>
      </c>
      <c r="N3413" s="182">
        <f>IFERROR(_xll.qlIndexFixing(ONIndex1M,I3413,TRUE,_xll.ohTrigger(RecalcTrigger,Trigger1M)),NA())</f>
        <v>9.8695554489047765E-3</v>
      </c>
      <c r="O3413" s="44">
        <f>IFERROR(_xll.qlIndexFixing(ONIndex3M,I3413,TRUE,_xll.ohTrigger(RecalcTrigger,Trigger3M)),NA())</f>
        <v>9.9885173318892129E-3</v>
      </c>
      <c r="P3413" s="44">
        <f>IFERROR(_xll.qlIndexFixing(ONIndex6M,I3413,TRUE,_xll.ohTrigger(RecalcTrigger,Trigger6M)),NA())</f>
        <v>9.4228744404833975E-3</v>
      </c>
      <c r="Q3413" s="183">
        <f>IFERROR(_xll.qlIndexFixing(ONIndex1Y,I3413,TRUE,_xll.ohTrigger(RecalcTrigger,Trigger1Y)),NA())</f>
        <v>1.0291556903725407E-2</v>
      </c>
    </row>
    <row r="3414" spans="2:17" x14ac:dyDescent="0.2">
      <c r="B3414" s="39" t="s">
        <v>42</v>
      </c>
      <c r="D3414" s="42">
        <f>_xll.qlCalendarAdvance(Calendar,$D3413,B3414,"f",FALSE)</f>
        <v>63542</v>
      </c>
      <c r="E3414" s="177">
        <f>_xll.qlInterestRateIndexValueDate(IndexON,D3414)</f>
        <v>63542</v>
      </c>
      <c r="F3414" s="193">
        <f>IFERROR(_xll.qlIndexFixing(IndexON,D3414,TRUE,_xll.ohTrigger(RecalcTrigger,TriggerON)),NA())</f>
        <v>9.9723979515786709E-3</v>
      </c>
      <c r="H3414" s="42">
        <f>_xll.qlCalendarAdvance(Calendar,$H3413,B3414,"f",FALSE)</f>
        <v>63542</v>
      </c>
      <c r="I3414" s="177">
        <f>_xll.qlInterestRateIndexValueDate(Index1M,$H3414)</f>
        <v>63544</v>
      </c>
      <c r="J3414" s="182">
        <f>IFERROR(_xll.qlIndexFixing(Index1M,$H3414,TRUE,_xll.ohTrigger(RecalcTrigger,Trigger1M)),NA())</f>
        <v>9.8802885311927158E-3</v>
      </c>
      <c r="K3414" s="44">
        <f>IFERROR(_xll.qlIndexFixing(Index3M,H3414,TRUE,_xll.ohTrigger(RecalcTrigger,Trigger3M)),NA())</f>
        <v>1.0015461631627254E-2</v>
      </c>
      <c r="L3414" s="44">
        <f>IFERROR(_xll.qlIndexFixing(Index6M,$H3414,TRUE,_xll.ohTrigger(RecalcTrigger,Trigger6M)),NA())</f>
        <v>9.4216868731523302E-3</v>
      </c>
      <c r="M3414" s="183">
        <f>IFERROR(_xll.qlIndexFixing(Index1Y,$H3414,TRUE,_xll.ohTrigger(RecalcTrigger,Trigger1Y)),NA())</f>
        <v>1.0390377352984818E-2</v>
      </c>
      <c r="N3414" s="182">
        <f>IFERROR(_xll.qlIndexFixing(ONIndex1M,I3414,TRUE,_xll.ohTrigger(RecalcTrigger,Trigger1M)),NA())</f>
        <v>9.8727586962521485E-3</v>
      </c>
      <c r="O3414" s="44">
        <f>IFERROR(_xll.qlIndexFixing(ONIndex3M,I3414,TRUE,_xll.ohTrigger(RecalcTrigger,Trigger3M)),NA())</f>
        <v>9.9913714071853121E-3</v>
      </c>
      <c r="P3414" s="44">
        <f>IFERROR(_xll.qlIndexFixing(ONIndex6M,I3414,TRUE,_xll.ohTrigger(RecalcTrigger,Trigger6M)),NA())</f>
        <v>9.4205627252641477E-3</v>
      </c>
      <c r="Q3414" s="183">
        <f>IFERROR(_xll.qlIndexFixing(ONIndex1Y,I3414,TRUE,_xll.ohTrigger(RecalcTrigger,Trigger1Y)),NA())</f>
        <v>1.0294172373566113E-2</v>
      </c>
    </row>
    <row r="3415" spans="2:17" x14ac:dyDescent="0.2">
      <c r="B3415" s="39" t="s">
        <v>42</v>
      </c>
      <c r="D3415" s="42">
        <f>_xll.qlCalendarAdvance(Calendar,$D3414,B3415,"f",FALSE)</f>
        <v>63550</v>
      </c>
      <c r="E3415" s="177">
        <f>_xll.qlInterestRateIndexValueDate(IndexON,D3415)</f>
        <v>63550</v>
      </c>
      <c r="F3415" s="193">
        <f>IFERROR(_xll.qlIndexFixing(IndexON,D3415,TRUE,_xll.ohTrigger(RecalcTrigger,TriggerON)),NA())</f>
        <v>9.9753054652484963E-3</v>
      </c>
      <c r="H3415" s="42">
        <f>_xll.qlCalendarAdvance(Calendar,$H3414,B3415,"f",FALSE)</f>
        <v>63550</v>
      </c>
      <c r="I3415" s="177">
        <f>_xll.qlInterestRateIndexValueDate(Index1M,$H3415)</f>
        <v>63552</v>
      </c>
      <c r="J3415" s="182">
        <f>IFERROR(_xll.qlIndexFixing(Index1M,$H3415,TRUE,_xll.ohTrigger(RecalcTrigger,Trigger1M)),NA())</f>
        <v>9.8833889775255691E-3</v>
      </c>
      <c r="K3415" s="44">
        <f>IFERROR(_xll.qlIndexFixing(Index3M,H3415,TRUE,_xll.ohTrigger(RecalcTrigger,Trigger3M)),NA())</f>
        <v>1.0018139700709063E-2</v>
      </c>
      <c r="L3415" s="44">
        <f>IFERROR(_xll.qlIndexFixing(Index6M,$H3415,TRUE,_xll.ohTrigger(RecalcTrigger,Trigger6M)),NA())</f>
        <v>9.4197044189712961E-3</v>
      </c>
      <c r="M3415" s="183">
        <f>IFERROR(_xll.qlIndexFixing(Index1Y,$H3415,TRUE,_xll.ohTrigger(RecalcTrigger,Trigger1Y)),NA())</f>
        <v>1.0392583598837879E-2</v>
      </c>
      <c r="N3415" s="182">
        <f>IFERROR(_xll.qlIndexFixing(ONIndex1M,I3415,TRUE,_xll.ohTrigger(RecalcTrigger,Trigger1M)),NA())</f>
        <v>9.8752277993341409E-3</v>
      </c>
      <c r="O3415" s="44">
        <f>IFERROR(_xll.qlIndexFixing(ONIndex3M,I3415,TRUE,_xll.ohTrigger(RecalcTrigger,Trigger3M)),NA())</f>
        <v>9.9935690667596333E-3</v>
      </c>
      <c r="P3415" s="44">
        <f>IFERROR(_xll.qlIndexFixing(ONIndex6M,I3415,TRUE,_xll.ohTrigger(RecalcTrigger,Trigger6M)),NA())</f>
        <v>9.4187708023341088E-3</v>
      </c>
      <c r="Q3415" s="183">
        <f>IFERROR(_xll.qlIndexFixing(ONIndex1Y,I3415,TRUE,_xll.ohTrigger(RecalcTrigger,Trigger1Y)),NA())</f>
        <v>1.0296183610103427E-2</v>
      </c>
    </row>
    <row r="3416" spans="2:17" x14ac:dyDescent="0.2">
      <c r="B3416" s="39" t="s">
        <v>42</v>
      </c>
      <c r="D3416" s="42">
        <f>_xll.qlCalendarAdvance(Calendar,$D3415,B3416,"f",FALSE)</f>
        <v>63557</v>
      </c>
      <c r="E3416" s="177">
        <f>_xll.qlInterestRateIndexValueDate(IndexON,D3416)</f>
        <v>63557</v>
      </c>
      <c r="F3416" s="193">
        <f>IFERROR(_xll.qlIndexFixing(IndexON,D3416,TRUE,_xll.ohTrigger(RecalcTrigger,TriggerON)),NA())</f>
        <v>9.9778285672957878E-3</v>
      </c>
      <c r="H3416" s="42">
        <f>_xll.qlCalendarAdvance(Calendar,$H3415,B3416,"f",FALSE)</f>
        <v>63557</v>
      </c>
      <c r="I3416" s="177">
        <f>_xll.qlInterestRateIndexValueDate(Index1M,$H3416)</f>
        <v>63559</v>
      </c>
      <c r="J3416" s="182">
        <f>IFERROR(_xll.qlIndexFixing(Index1M,$H3416,TRUE,_xll.ohTrigger(RecalcTrigger,Trigger1M)),NA())</f>
        <v>9.8851959739218367E-3</v>
      </c>
      <c r="K3416" s="44">
        <f>IFERROR(_xll.qlIndexFixing(Index3M,H3416,TRUE,_xll.ohTrigger(RecalcTrigger,Trigger3M)),NA())</f>
        <v>1.0019927646396809E-2</v>
      </c>
      <c r="L3416" s="44">
        <f>IFERROR(_xll.qlIndexFixing(Index6M,$H3416,TRUE,_xll.ohTrigger(RecalcTrigger,Trigger6M)),NA())</f>
        <v>9.4179742341017388E-3</v>
      </c>
      <c r="M3416" s="183">
        <f>IFERROR(_xll.qlIndexFixing(Index1Y,$H3416,TRUE,_xll.ohTrigger(RecalcTrigger,Trigger1Y)),NA())</f>
        <v>1.0394063402451586E-2</v>
      </c>
      <c r="N3416" s="182">
        <f>IFERROR(_xll.qlIndexFixing(ONIndex1M,I3416,TRUE,_xll.ohTrigger(RecalcTrigger,Trigger1M)),NA())</f>
        <v>9.8773286104592017E-3</v>
      </c>
      <c r="O3416" s="44">
        <f>IFERROR(_xll.qlIndexFixing(ONIndex3M,I3416,TRUE,_xll.ohTrigger(RecalcTrigger,Trigger3M)),NA())</f>
        <v>9.9954373060828772E-3</v>
      </c>
      <c r="P3416" s="44">
        <f>IFERROR(_xll.qlIndexFixing(ONIndex6M,I3416,TRUE,_xll.ohTrigger(RecalcTrigger,Trigger6M)),NA())</f>
        <v>9.4172391075630912E-3</v>
      </c>
      <c r="Q3416" s="183">
        <f>IFERROR(_xll.qlIndexFixing(ONIndex1Y,I3416,TRUE,_xll.ohTrigger(RecalcTrigger,Trigger1Y)),NA())</f>
        <v>1.0297891471395815E-2</v>
      </c>
    </row>
    <row r="3417" spans="2:17" x14ac:dyDescent="0.2">
      <c r="B3417" s="39" t="s">
        <v>42</v>
      </c>
      <c r="D3417" s="42">
        <f>_xll.qlCalendarAdvance(Calendar,$D3416,B3417,"f",FALSE)</f>
        <v>63564</v>
      </c>
      <c r="E3417" s="177">
        <f>_xll.qlInterestRateIndexValueDate(IndexON,D3417)</f>
        <v>63564</v>
      </c>
      <c r="F3417" s="193">
        <f>IFERROR(_xll.qlIndexFixing(IndexON,D3417,TRUE,_xll.ohTrigger(RecalcTrigger,TriggerON)),NA())</f>
        <v>9.980332064305486E-3</v>
      </c>
      <c r="H3417" s="42">
        <f>_xll.qlCalendarAdvance(Calendar,$H3416,B3417,"f",FALSE)</f>
        <v>63564</v>
      </c>
      <c r="I3417" s="177">
        <f>_xll.qlInterestRateIndexValueDate(Index1M,$H3417)</f>
        <v>63566</v>
      </c>
      <c r="J3417" s="182">
        <f>IFERROR(_xll.qlIndexFixing(Index1M,$H3417,TRUE,_xll.ohTrigger(RecalcTrigger,Trigger1M)),NA())</f>
        <v>9.8875998633061613E-3</v>
      </c>
      <c r="K3417" s="44">
        <f>IFERROR(_xll.qlIndexFixing(Index3M,H3417,TRUE,_xll.ohTrigger(RecalcTrigger,Trigger3M)),NA())</f>
        <v>1.0021980879312054E-2</v>
      </c>
      <c r="L3417" s="44">
        <f>IFERROR(_xll.qlIndexFixing(Index6M,$H3417,TRUE,_xll.ohTrigger(RecalcTrigger,Trigger6M)),NA())</f>
        <v>9.4162505404635308E-3</v>
      </c>
      <c r="M3417" s="183">
        <f>IFERROR(_xll.qlIndexFixing(Index1Y,$H3417,TRUE,_xll.ohTrigger(RecalcTrigger,Trigger1Y)),NA())</f>
        <v>1.0395522006833495E-2</v>
      </c>
      <c r="N3417" s="182">
        <f>IFERROR(_xll.qlIndexFixing(ONIndex1M,I3417,TRUE,_xll.ohTrigger(RecalcTrigger,Trigger1M)),NA())</f>
        <v>9.8797613737300338E-3</v>
      </c>
      <c r="O3417" s="44">
        <f>IFERROR(_xll.qlIndexFixing(ONIndex3M,I3417,TRUE,_xll.ohTrigger(RecalcTrigger,Trigger3M)),NA())</f>
        <v>9.9975988453504527E-3</v>
      </c>
      <c r="P3417" s="44">
        <f>IFERROR(_xll.qlIndexFixing(ONIndex6M,I3417,TRUE,_xll.ohTrigger(RecalcTrigger,Trigger6M)),NA())</f>
        <v>9.4154570832749584E-3</v>
      </c>
      <c r="Q3417" s="183">
        <f>IFERROR(_xll.qlIndexFixing(ONIndex1Y,I3417,TRUE,_xll.ohTrigger(RecalcTrigger,Trigger1Y)),NA())</f>
        <v>1.0299865217682225E-2</v>
      </c>
    </row>
    <row r="3418" spans="2:17" x14ac:dyDescent="0.2">
      <c r="B3418" s="39" t="s">
        <v>42</v>
      </c>
      <c r="D3418" s="42">
        <f>_xll.qlCalendarAdvance(Calendar,$D3417,B3418,"f",FALSE)</f>
        <v>63571</v>
      </c>
      <c r="E3418" s="177">
        <f>_xll.qlInterestRateIndexValueDate(IndexON,D3418)</f>
        <v>63571</v>
      </c>
      <c r="F3418" s="193">
        <f>IFERROR(_xll.qlIndexFixing(IndexON,D3418,TRUE,_xll.ohTrigger(RecalcTrigger,TriggerON)),NA())</f>
        <v>9.9828159264614413E-3</v>
      </c>
      <c r="H3418" s="42">
        <f>_xll.qlCalendarAdvance(Calendar,$H3417,B3418,"f",FALSE)</f>
        <v>63571</v>
      </c>
      <c r="I3418" s="177">
        <f>_xll.qlInterestRateIndexValueDate(Index1M,$H3418)</f>
        <v>63573</v>
      </c>
      <c r="J3418" s="182">
        <f>IFERROR(_xll.qlIndexFixing(Index1M,$H3418,TRUE,_xll.ohTrigger(RecalcTrigger,Trigger1M)),NA())</f>
        <v>9.8899840807541474E-3</v>
      </c>
      <c r="K3418" s="44">
        <f>IFERROR(_xll.qlIndexFixing(Index3M,H3418,TRUE,_xll.ohTrigger(RecalcTrigger,Trigger3M)),NA())</f>
        <v>1.0024014403231973E-2</v>
      </c>
      <c r="L3418" s="44">
        <f>IFERROR(_xll.qlIndexFixing(Index6M,$H3418,TRUE,_xll.ohTrigger(RecalcTrigger,Trigger6M)),NA())</f>
        <v>9.4145323144764047E-3</v>
      </c>
      <c r="M3418" s="183">
        <f>IFERROR(_xll.qlIndexFixing(Index1Y,$H3418,TRUE,_xll.ohTrigger(RecalcTrigger,Trigger1Y)),NA())</f>
        <v>1.039695938108233E-2</v>
      </c>
      <c r="N3418" s="182">
        <f>IFERROR(_xll.qlIndexFixing(ONIndex1M,I3418,TRUE,_xll.ohTrigger(RecalcTrigger,Trigger1M)),NA())</f>
        <v>9.8821745273269812E-3</v>
      </c>
      <c r="O3418" s="44">
        <f>IFERROR(_xll.qlIndexFixing(ONIndex3M,I3418,TRUE,_xll.ohTrigger(RecalcTrigger,Trigger3M)),NA())</f>
        <v>9.9997408933294452E-3</v>
      </c>
      <c r="P3418" s="44">
        <f>IFERROR(_xll.qlIndexFixing(ONIndex6M,I3418,TRUE,_xll.ohTrigger(RecalcTrigger,Trigger6M)),NA())</f>
        <v>9.4136804008737585E-3</v>
      </c>
      <c r="Q3418" s="183">
        <f>IFERROR(_xll.qlIndexFixing(ONIndex1Y,I3418,TRUE,_xll.ohTrigger(RecalcTrigger,Trigger1Y)),NA())</f>
        <v>1.0301818733351453E-2</v>
      </c>
    </row>
    <row r="3419" spans="2:17" x14ac:dyDescent="0.2">
      <c r="B3419" s="39" t="s">
        <v>42</v>
      </c>
      <c r="D3419" s="42">
        <f>_xll.qlCalendarAdvance(Calendar,$D3418,B3419,"f",FALSE)</f>
        <v>63578</v>
      </c>
      <c r="E3419" s="177">
        <f>_xll.qlInterestRateIndexValueDate(IndexON,D3419)</f>
        <v>63578</v>
      </c>
      <c r="F3419" s="193">
        <f>IFERROR(_xll.qlIndexFixing(IndexON,D3419,TRUE,_xll.ohTrigger(RecalcTrigger,TriggerON)),NA())</f>
        <v>9.9852801241073763E-3</v>
      </c>
      <c r="H3419" s="42">
        <f>_xll.qlCalendarAdvance(Calendar,$H3418,B3419,"f",FALSE)</f>
        <v>63578</v>
      </c>
      <c r="I3419" s="177">
        <f>_xll.qlInterestRateIndexValueDate(Index1M,$H3419)</f>
        <v>63580</v>
      </c>
      <c r="J3419" s="182">
        <f>IFERROR(_xll.qlIndexFixing(Index1M,$H3419,TRUE,_xll.ohTrigger(RecalcTrigger,Trigger1M)),NA())</f>
        <v>9.8923485966791406E-3</v>
      </c>
      <c r="K3419" s="44">
        <f>IFERROR(_xll.qlIndexFixing(Index3M,H3419,TRUE,_xll.ohTrigger(RecalcTrigger,Trigger3M)),NA())</f>
        <v>1.0026028188683256E-2</v>
      </c>
      <c r="L3419" s="44">
        <f>IFERROR(_xll.qlIndexFixing(Index6M,$H3419,TRUE,_xll.ohTrigger(RecalcTrigger,Trigger6M)),NA())</f>
        <v>9.4128195642130194E-3</v>
      </c>
      <c r="M3419" s="183">
        <f>IFERROR(_xll.qlIndexFixing(Index1Y,$H3419,TRUE,_xll.ohTrigger(RecalcTrigger,Trigger1Y)),NA())</f>
        <v>1.0398375494296596E-2</v>
      </c>
      <c r="N3419" s="182">
        <f>IFERROR(_xll.qlIndexFixing(ONIndex1M,I3419,TRUE,_xll.ohTrigger(RecalcTrigger,Trigger1M)),NA())</f>
        <v>9.8845680415138304E-3</v>
      </c>
      <c r="O3419" s="44">
        <f>IFERROR(_xll.qlIndexFixing(ONIndex3M,I3419,TRUE,_xll.ohTrigger(RecalcTrigger,Trigger3M)),NA())</f>
        <v>1.0001863420523449E-2</v>
      </c>
      <c r="P3419" s="44">
        <f>IFERROR(_xll.qlIndexFixing(ONIndex6M,I3419,TRUE,_xll.ohTrigger(RecalcTrigger,Trigger6M)),NA())</f>
        <v>9.4119090680333528E-3</v>
      </c>
      <c r="Q3419" s="183">
        <f>IFERROR(_xll.qlIndexFixing(ONIndex1Y,I3419,TRUE,_xll.ohTrigger(RecalcTrigger,Trigger1Y)),NA())</f>
        <v>1.0303751987867926E-2</v>
      </c>
    </row>
    <row r="3420" spans="2:17" x14ac:dyDescent="0.2">
      <c r="B3420" s="39" t="s">
        <v>42</v>
      </c>
      <c r="D3420" s="42">
        <f>_xll.qlCalendarAdvance(Calendar,$D3419,B3420,"f",FALSE)</f>
        <v>63585</v>
      </c>
      <c r="E3420" s="177">
        <f>_xll.qlInterestRateIndexValueDate(IndexON,D3420)</f>
        <v>63585</v>
      </c>
      <c r="F3420" s="193">
        <f>IFERROR(_xll.qlIndexFixing(IndexON,D3420,TRUE,_xll.ohTrigger(RecalcTrigger,TriggerON)),NA())</f>
        <v>9.9877246279067577E-3</v>
      </c>
      <c r="H3420" s="42">
        <f>_xll.qlCalendarAdvance(Calendar,$H3419,B3420,"f",FALSE)</f>
        <v>63585</v>
      </c>
      <c r="I3420" s="177">
        <f>_xll.qlInterestRateIndexValueDate(Index1M,$H3420)</f>
        <v>63587</v>
      </c>
      <c r="J3420" s="182">
        <f>IFERROR(_xll.qlIndexFixing(Index1M,$H3420,TRUE,_xll.ohTrigger(RecalcTrigger,Trigger1M)),NA())</f>
        <v>9.8937877941437536E-3</v>
      </c>
      <c r="K3420" s="44">
        <f>IFERROR(_xll.qlIndexFixing(Index3M,H3420,TRUE,_xll.ohTrigger(RecalcTrigger,Trigger3M)),NA())</f>
        <v>1.0027743899130378E-2</v>
      </c>
      <c r="L3420" s="44">
        <f>IFERROR(_xll.qlIndexFixing(Index6M,$H3420,TRUE,_xll.ohTrigger(RecalcTrigger,Trigger6M)),NA())</f>
        <v>9.4111122977478031E-3</v>
      </c>
      <c r="M3420" s="183">
        <f>IFERROR(_xll.qlIndexFixing(Index1Y,$H3420,TRUE,_xll.ohTrigger(RecalcTrigger,Trigger1Y)),NA())</f>
        <v>1.0399770315578068E-2</v>
      </c>
      <c r="N3420" s="182">
        <f>IFERROR(_xll.qlIndexFixing(ONIndex1M,I3420,TRUE,_xll.ohTrigger(RecalcTrigger,Trigger1M)),NA())</f>
        <v>9.8869418868741121E-3</v>
      </c>
      <c r="O3420" s="44">
        <f>IFERROR(_xll.qlIndexFixing(ONIndex3M,I3420,TRUE,_xll.ohTrigger(RecalcTrigger,Trigger3M)),NA())</f>
        <v>1.0003966397515995E-2</v>
      </c>
      <c r="P3420" s="44">
        <f>IFERROR(_xll.qlIndexFixing(ONIndex6M,I3420,TRUE,_xll.ohTrigger(RecalcTrigger,Trigger6M)),NA())</f>
        <v>9.4101430929871555E-3</v>
      </c>
      <c r="Q3420" s="183">
        <f>IFERROR(_xll.qlIndexFixing(ONIndex1Y,I3420,TRUE,_xll.ohTrigger(RecalcTrigger,Trigger1Y)),NA())</f>
        <v>1.0305664950855942E-2</v>
      </c>
    </row>
    <row r="3421" spans="2:17" x14ac:dyDescent="0.2">
      <c r="B3421" s="39" t="s">
        <v>42</v>
      </c>
      <c r="D3421" s="42">
        <f>_xll.qlCalendarAdvance(Calendar,$D3420,B3421,"f",FALSE)</f>
        <v>63592</v>
      </c>
      <c r="E3421" s="177">
        <f>_xll.qlInterestRateIndexValueDate(IndexON,D3421)</f>
        <v>63592</v>
      </c>
      <c r="F3421" s="193">
        <f>IFERROR(_xll.qlIndexFixing(IndexON,D3421,TRUE,_xll.ohTrigger(RecalcTrigger,TriggerON)),NA())</f>
        <v>9.9901494076437558E-3</v>
      </c>
      <c r="H3421" s="42">
        <f>_xll.qlCalendarAdvance(Calendar,$H3420,B3421,"f",FALSE)</f>
        <v>63592</v>
      </c>
      <c r="I3421" s="177">
        <f>_xll.qlInterestRateIndexValueDate(Index1M,$H3421)</f>
        <v>63594</v>
      </c>
      <c r="J3421" s="182">
        <f>IFERROR(_xll.qlIndexFixing(Index1M,$H3421,TRUE,_xll.ohTrigger(RecalcTrigger,Trigger1M)),NA())</f>
        <v>9.8961168676520959E-3</v>
      </c>
      <c r="K3421" s="44">
        <f>IFERROR(_xll.qlIndexFixing(Index3M,H3421,TRUE,_xll.ohTrigger(RecalcTrigger,Trigger3M)),NA())</f>
        <v>1.0029719483814986E-2</v>
      </c>
      <c r="L3421" s="44">
        <f>IFERROR(_xll.qlIndexFixing(Index6M,$H3421,TRUE,_xll.ohTrigger(RecalcTrigger,Trigger6M)),NA())</f>
        <v>9.4094105231529689E-3</v>
      </c>
      <c r="M3421" s="183">
        <f>IFERROR(_xll.qlIndexFixing(Index1Y,$H3421,TRUE,_xll.ohTrigger(RecalcTrigger,Trigger1Y)),NA())</f>
        <v>1.0401143814027649E-2</v>
      </c>
      <c r="N3421" s="182">
        <f>IFERROR(_xll.qlIndexFixing(ONIndex1M,I3421,TRUE,_xll.ohTrigger(RecalcTrigger,Trigger1M)),NA())</f>
        <v>9.8892960335916769E-3</v>
      </c>
      <c r="O3421" s="44">
        <f>IFERROR(_xll.qlIndexFixing(ONIndex3M,I3421,TRUE,_xll.ohTrigger(RecalcTrigger,Trigger3M)),NA())</f>
        <v>1.0006049795130423E-2</v>
      </c>
      <c r="P3421" s="44">
        <f>IFERROR(_xll.qlIndexFixing(ONIndex6M,I3421,TRUE,_xll.ohTrigger(RecalcTrigger,Trigger6M)),NA())</f>
        <v>9.4083824838886443E-3</v>
      </c>
      <c r="Q3421" s="183">
        <f>IFERROR(_xll.qlIndexFixing(ONIndex1Y,I3421,TRUE,_xll.ohTrigger(RecalcTrigger,Trigger1Y)),NA())</f>
        <v>1.0307557591620053E-2</v>
      </c>
    </row>
    <row r="3422" spans="2:17" x14ac:dyDescent="0.2">
      <c r="B3422" s="39" t="s">
        <v>42</v>
      </c>
      <c r="D3422" s="42">
        <f>_xll.qlCalendarAdvance(Calendar,$D3421,B3422,"f",FALSE)</f>
        <v>63599</v>
      </c>
      <c r="E3422" s="177">
        <f>_xll.qlInterestRateIndexValueDate(IndexON,D3422)</f>
        <v>63599</v>
      </c>
      <c r="F3422" s="193">
        <f>IFERROR(_xll.qlIndexFixing(IndexON,D3422,TRUE,_xll.ohTrigger(RecalcTrigger,TriggerON)),NA())</f>
        <v>9.9925544343015815E-3</v>
      </c>
      <c r="H3422" s="42">
        <f>_xll.qlCalendarAdvance(Calendar,$H3421,B3422,"f",FALSE)</f>
        <v>63599</v>
      </c>
      <c r="I3422" s="177">
        <f>_xll.qlInterestRateIndexValueDate(Index1M,$H3422)</f>
        <v>63601</v>
      </c>
      <c r="J3422" s="182">
        <f>IFERROR(_xll.qlIndexFixing(Index1M,$H3422,TRUE,_xll.ohTrigger(RecalcTrigger,Trigger1M)),NA())</f>
        <v>9.8984261587932634E-3</v>
      </c>
      <c r="K3422" s="44">
        <f>IFERROR(_xll.qlIndexFixing(Index3M,H3422,TRUE,_xll.ohTrigger(RecalcTrigger,Trigger3M)),NA())</f>
        <v>1.0031675244254875E-2</v>
      </c>
      <c r="L3422" s="44">
        <f>IFERROR(_xll.qlIndexFixing(Index6M,$H3422,TRUE,_xll.ohTrigger(RecalcTrigger,Trigger6M)),NA())</f>
        <v>9.407714248501179E-3</v>
      </c>
      <c r="M3422" s="183">
        <f>IFERROR(_xll.qlIndexFixing(Index1Y,$H3422,TRUE,_xll.ohTrigger(RecalcTrigger,Trigger1Y)),NA())</f>
        <v>1.0402495958749288E-2</v>
      </c>
      <c r="N3422" s="182">
        <f>IFERROR(_xll.qlIndexFixing(ONIndex1M,I3422,TRUE,_xll.ohTrigger(RecalcTrigger,Trigger1M)),NA())</f>
        <v>9.8916304527296717E-3</v>
      </c>
      <c r="O3422" s="44">
        <f>IFERROR(_xll.qlIndexFixing(ONIndex3M,I3422,TRUE,_xll.ohTrigger(RecalcTrigger,Trigger3M)),NA())</f>
        <v>1.000811358379039E-2</v>
      </c>
      <c r="P3422" s="44">
        <f>IFERROR(_xll.qlIndexFixing(ONIndex6M,I3422,TRUE,_xll.ohTrigger(RecalcTrigger,Trigger6M)),NA())</f>
        <v>9.4066272484916169E-3</v>
      </c>
      <c r="Q3422" s="183">
        <f>IFERROR(_xll.qlIndexFixing(ONIndex1Y,I3422,TRUE,_xll.ohTrigger(RecalcTrigger,Trigger1Y)),NA())</f>
        <v>1.0309429879944432E-2</v>
      </c>
    </row>
    <row r="3423" spans="2:17" x14ac:dyDescent="0.2">
      <c r="B3423" s="39" t="s">
        <v>42</v>
      </c>
      <c r="D3423" s="42">
        <f>_xll.qlCalendarAdvance(Calendar,$D3422,B3423,"f",FALSE)</f>
        <v>63606</v>
      </c>
      <c r="E3423" s="177">
        <f>_xll.qlInterestRateIndexValueDate(IndexON,D3423)</f>
        <v>63606</v>
      </c>
      <c r="F3423" s="193">
        <f>IFERROR(_xll.qlIndexFixing(IndexON,D3423,TRUE,_xll.ohTrigger(RecalcTrigger,TriggerON)),NA())</f>
        <v>9.9949396780640853E-3</v>
      </c>
      <c r="H3423" s="42">
        <f>_xll.qlCalendarAdvance(Calendar,$H3422,B3423,"f",FALSE)</f>
        <v>63606</v>
      </c>
      <c r="I3423" s="177">
        <f>_xll.qlInterestRateIndexValueDate(Index1M,$H3423)</f>
        <v>63608</v>
      </c>
      <c r="J3423" s="182">
        <f>IFERROR(_xll.qlIndexFixing(Index1M,$H3423,TRUE,_xll.ohTrigger(RecalcTrigger,Trigger1M)),NA())</f>
        <v>9.9007156379966287E-3</v>
      </c>
      <c r="K3423" s="44">
        <f>IFERROR(_xll.qlIndexFixing(Index3M,H3423,TRUE,_xll.ohTrigger(RecalcTrigger,Trigger3M)),NA())</f>
        <v>1.0033611150980587E-2</v>
      </c>
      <c r="L3423" s="44">
        <f>IFERROR(_xll.qlIndexFixing(Index6M,$H3423,TRUE,_xll.ohTrigger(RecalcTrigger,Trigger6M)),NA())</f>
        <v>9.4060234818677379E-3</v>
      </c>
      <c r="M3423" s="183">
        <f>IFERROR(_xll.qlIndexFixing(Index1Y,$H3423,TRUE,_xll.ohTrigger(RecalcTrigger,Trigger1Y)),NA())</f>
        <v>1.0403826718847153E-2</v>
      </c>
      <c r="N3423" s="182">
        <f>IFERROR(_xll.qlIndexFixing(ONIndex1M,I3423,TRUE,_xll.ohTrigger(RecalcTrigger,Trigger1M)),NA())</f>
        <v>9.8939451139923307E-3</v>
      </c>
      <c r="O3423" s="44">
        <f>IFERROR(_xll.qlIndexFixing(ONIndex3M,I3423,TRUE,_xll.ohTrigger(RecalcTrigger,Trigger3M)),NA())</f>
        <v>1.0010157734399172E-2</v>
      </c>
      <c r="P3423" s="44">
        <f>IFERROR(_xll.qlIndexFixing(ONIndex6M,I3423,TRUE,_xll.ohTrigger(RecalcTrigger,Trigger6M)),NA())</f>
        <v>9.4048773951094233E-3</v>
      </c>
      <c r="Q3423" s="183">
        <f>IFERROR(_xll.qlIndexFixing(ONIndex1Y,I3423,TRUE,_xll.ohTrigger(RecalcTrigger,Trigger1Y)),NA())</f>
        <v>1.0311281785213566E-2</v>
      </c>
    </row>
    <row r="3424" spans="2:17" x14ac:dyDescent="0.2">
      <c r="B3424" s="39" t="s">
        <v>42</v>
      </c>
      <c r="D3424" s="42">
        <f>_xll.qlCalendarAdvance(Calendar,$D3423,B3424,"f",FALSE)</f>
        <v>63613</v>
      </c>
      <c r="E3424" s="177">
        <f>_xll.qlInterestRateIndexValueDate(IndexON,D3424)</f>
        <v>63613</v>
      </c>
      <c r="F3424" s="193">
        <f>IFERROR(_xll.qlIndexFixing(IndexON,D3424,TRUE,_xll.ohTrigger(RecalcTrigger,TriggerON)),NA())</f>
        <v>9.9973051091151177E-3</v>
      </c>
      <c r="H3424" s="42">
        <f>_xll.qlCalendarAdvance(Calendar,$H3423,B3424,"f",FALSE)</f>
        <v>63613</v>
      </c>
      <c r="I3424" s="177">
        <f>_xll.qlInterestRateIndexValueDate(Index1M,$H3424)</f>
        <v>63615</v>
      </c>
      <c r="J3424" s="182">
        <f>IFERROR(_xll.qlIndexFixing(Index1M,$H3424,TRUE,_xll.ohTrigger(RecalcTrigger,Trigger1M)),NA())</f>
        <v>9.9038746178721007E-3</v>
      </c>
      <c r="K3424" s="44">
        <f>IFERROR(_xll.qlIndexFixing(Index3M,H3424,TRUE,_xll.ohTrigger(RecalcTrigger,Trigger3M)),NA())</f>
        <v>1.003689007697617E-2</v>
      </c>
      <c r="L3424" s="44">
        <f>IFERROR(_xll.qlIndexFixing(Index6M,$H3424,TRUE,_xll.ohTrigger(RecalcTrigger,Trigger6M)),NA())</f>
        <v>9.4043551607922281E-3</v>
      </c>
      <c r="M3424" s="183">
        <f>IFERROR(_xll.qlIndexFixing(Index1Y,$H3424,TRUE,_xll.ohTrigger(RecalcTrigger,Trigger1Y)),NA())</f>
        <v>1.0405136063426289E-2</v>
      </c>
      <c r="N3424" s="182">
        <f>IFERROR(_xll.qlIndexFixing(ONIndex1M,I3424,TRUE,_xll.ohTrigger(RecalcTrigger,Trigger1M)),NA())</f>
        <v>9.8962399882029928E-3</v>
      </c>
      <c r="O3424" s="44">
        <f>IFERROR(_xll.qlIndexFixing(ONIndex3M,I3424,TRUE,_xll.ohTrigger(RecalcTrigger,Trigger3M)),NA())</f>
        <v>1.0012182217300492E-2</v>
      </c>
      <c r="P3424" s="44">
        <f>IFERROR(_xll.qlIndexFixing(ONIndex6M,I3424,TRUE,_xll.ohTrigger(RecalcTrigger,Trigger6M)),NA())</f>
        <v>9.4031329314958612E-3</v>
      </c>
      <c r="Q3424" s="183">
        <f>IFERROR(_xll.qlIndexFixing(ONIndex1Y,I3424,TRUE,_xll.ohTrigger(RecalcTrigger,Trigger1Y)),NA())</f>
        <v>1.0313113276891883E-2</v>
      </c>
    </row>
    <row r="3425" spans="2:17" x14ac:dyDescent="0.2">
      <c r="B3425" s="39" t="s">
        <v>42</v>
      </c>
      <c r="D3425" s="42">
        <f>_xll.qlCalendarAdvance(Calendar,$D3424,B3425,"f",FALSE)</f>
        <v>63620</v>
      </c>
      <c r="E3425" s="177">
        <f>_xll.qlInterestRateIndexValueDate(IndexON,D3425)</f>
        <v>63620</v>
      </c>
      <c r="F3425" s="193">
        <f>IFERROR(_xll.qlIndexFixing(IndexON,D3425,TRUE,_xll.ohTrigger(RecalcTrigger,TriggerON)),NA())</f>
        <v>9.9996506979582733E-3</v>
      </c>
      <c r="H3425" s="42">
        <f>_xll.qlCalendarAdvance(Calendar,$H3424,B3425,"f",FALSE)</f>
        <v>63620</v>
      </c>
      <c r="I3425" s="177">
        <f>_xll.qlInterestRateIndexValueDate(Index1M,$H3425)</f>
        <v>63622</v>
      </c>
      <c r="J3425" s="182">
        <f>IFERROR(_xll.qlIndexFixing(Index1M,$H3425,TRUE,_xll.ohTrigger(RecalcTrigger,Trigger1M)),NA())</f>
        <v>9.9061203033213117E-3</v>
      </c>
      <c r="K3425" s="44">
        <f>IFERROR(_xll.qlIndexFixing(Index3M,H3425,TRUE,_xll.ohTrigger(RecalcTrigger,Trigger3M)),NA())</f>
        <v>1.0038779309147724E-2</v>
      </c>
      <c r="L3425" s="44">
        <f>IFERROR(_xll.qlIndexFixing(Index6M,$H3425,TRUE,_xll.ohTrigger(RecalcTrigger,Trigger6M)),NA())</f>
        <v>9.4026768493663936E-3</v>
      </c>
      <c r="M3425" s="183">
        <f>IFERROR(_xll.qlIndexFixing(Index1Y,$H3425,TRUE,_xll.ohTrigger(RecalcTrigger,Trigger1Y)),NA())</f>
        <v>1.040642396159391E-2</v>
      </c>
      <c r="N3425" s="182">
        <f>IFERROR(_xll.qlIndexFixing(ONIndex1M,I3425,TRUE,_xll.ohTrigger(RecalcTrigger,Trigger1M)),NA())</f>
        <v>9.8985150458652527E-3</v>
      </c>
      <c r="O3425" s="44">
        <f>IFERROR(_xll.qlIndexFixing(ONIndex3M,I3425,TRUE,_xll.ohTrigger(RecalcTrigger,Trigger3M)),NA())</f>
        <v>1.0014187003077879E-2</v>
      </c>
      <c r="P3425" s="44">
        <f>IFERROR(_xll.qlIndexFixing(ONIndex6M,I3425,TRUE,_xll.ohTrigger(RecalcTrigger,Trigger6M)),NA())</f>
        <v>9.4013938661241525E-3</v>
      </c>
      <c r="Q3425" s="183">
        <f>IFERROR(_xll.qlIndexFixing(ONIndex1Y,I3425,TRUE,_xll.ohTrigger(RecalcTrigger,Trigger1Y)),NA())</f>
        <v>1.031492432460368E-2</v>
      </c>
    </row>
    <row r="3426" spans="2:17" x14ac:dyDescent="0.2">
      <c r="B3426" s="39" t="s">
        <v>42</v>
      </c>
      <c r="D3426" s="42">
        <f>_xll.qlCalendarAdvance(Calendar,$D3425,B3426,"f",FALSE)</f>
        <v>63627</v>
      </c>
      <c r="E3426" s="177">
        <f>_xll.qlInterestRateIndexValueDate(IndexON,D3426)</f>
        <v>63627</v>
      </c>
      <c r="F3426" s="193">
        <f>IFERROR(_xll.qlIndexFixing(IndexON,D3426,TRUE,_xll.ohTrigger(RecalcTrigger,TriggerON)),NA())</f>
        <v>1.0001976415017211E-2</v>
      </c>
      <c r="H3426" s="42">
        <f>_xll.qlCalendarAdvance(Calendar,$H3425,B3426,"f",FALSE)</f>
        <v>63627</v>
      </c>
      <c r="I3426" s="177">
        <f>_xll.qlInterestRateIndexValueDate(Index1M,$H3426)</f>
        <v>63629</v>
      </c>
      <c r="J3426" s="182">
        <f>IFERROR(_xll.qlIndexFixing(Index1M,$H3426,TRUE,_xll.ohTrigger(RecalcTrigger,Trigger1M)),NA())</f>
        <v>9.9086395547764994E-3</v>
      </c>
      <c r="K3426" s="44">
        <f>IFERROR(_xll.qlIndexFixing(Index3M,H3426,TRUE,_xll.ohTrigger(RecalcTrigger,Trigger3M)),NA())</f>
        <v>1.0040648585930449E-2</v>
      </c>
      <c r="L3426" s="44">
        <f>IFERROR(_xll.qlIndexFixing(Index6M,$H3426,TRUE,_xll.ohTrigger(RecalcTrigger,Trigger6M)),NA())</f>
        <v>9.4010040730921392E-3</v>
      </c>
      <c r="M3426" s="183">
        <f>IFERROR(_xll.qlIndexFixing(Index1Y,$H3426,TRUE,_xll.ohTrigger(RecalcTrigger,Trigger1Y)),NA())</f>
        <v>1.0407690382457455E-2</v>
      </c>
      <c r="N3426" s="182">
        <f>IFERROR(_xll.qlIndexFixing(ONIndex1M,I3426,TRUE,_xll.ohTrigger(RecalcTrigger,Trigger1M)),NA())</f>
        <v>9.9007702573228329E-3</v>
      </c>
      <c r="O3426" s="44">
        <f>IFERROR(_xll.qlIndexFixing(ONIndex3M,I3426,TRUE,_xll.ohTrigger(RecalcTrigger,Trigger3M)),NA())</f>
        <v>1.001617206263461E-2</v>
      </c>
      <c r="P3426" s="44">
        <f>IFERROR(_xll.qlIndexFixing(ONIndex6M,I3426,TRUE,_xll.ohTrigger(RecalcTrigger,Trigger6M)),NA())</f>
        <v>9.3996602068280311E-3</v>
      </c>
      <c r="Q3426" s="183">
        <f>IFERROR(_xll.qlIndexFixing(ONIndex1Y,I3426,TRUE,_xll.ohTrigger(RecalcTrigger,Trigger1Y)),NA())</f>
        <v>1.0316714897813384E-2</v>
      </c>
    </row>
    <row r="3427" spans="2:17" x14ac:dyDescent="0.2">
      <c r="B3427" s="39" t="s">
        <v>42</v>
      </c>
      <c r="D3427" s="42">
        <f>_xll.qlCalendarAdvance(Calendar,$D3426,B3427,"f",FALSE)</f>
        <v>63634</v>
      </c>
      <c r="E3427" s="177">
        <f>_xll.qlInterestRateIndexValueDate(IndexON,D3427)</f>
        <v>63634</v>
      </c>
      <c r="F3427" s="193">
        <f>IFERROR(_xll.qlIndexFixing(IndexON,D3427,TRUE,_xll.ohTrigger(RecalcTrigger,TriggerON)),NA())</f>
        <v>1.0004282230635653E-2</v>
      </c>
      <c r="H3427" s="42">
        <f>_xll.qlCalendarAdvance(Calendar,$H3426,B3427,"f",FALSE)</f>
        <v>63634</v>
      </c>
      <c r="I3427" s="177">
        <f>_xll.qlInterestRateIndexValueDate(Index1M,$H3427)</f>
        <v>63636</v>
      </c>
      <c r="J3427" s="182">
        <f>IFERROR(_xll.qlIndexFixing(Index1M,$H3427,TRUE,_xll.ohTrigger(RecalcTrigger,Trigger1M)),NA())</f>
        <v>9.9105519187391699E-3</v>
      </c>
      <c r="K3427" s="44">
        <f>IFERROR(_xll.qlIndexFixing(Index3M,H3427,TRUE,_xll.ohTrigger(RecalcTrigger,Trigger3M)),NA())</f>
        <v>1.0042497877848345E-2</v>
      </c>
      <c r="L3427" s="44">
        <f>IFERROR(_xll.qlIndexFixing(Index6M,$H3427,TRUE,_xll.ohTrigger(RecalcTrigger,Trigger6M)),NA())</f>
        <v>9.3993368400438707E-3</v>
      </c>
      <c r="M3427" s="183">
        <f>IFERROR(_xll.qlIndexFixing(Index1Y,$H3427,TRUE,_xll.ohTrigger(RecalcTrigger,Trigger1Y)),NA())</f>
        <v>1.0408935295126974E-2</v>
      </c>
      <c r="N3427" s="182">
        <f>IFERROR(_xll.qlIndexFixing(ONIndex1M,I3427,TRUE,_xll.ohTrigger(RecalcTrigger,Trigger1M)),NA())</f>
        <v>9.9030055929993921E-3</v>
      </c>
      <c r="O3427" s="44">
        <f>IFERROR(_xll.qlIndexFixing(ONIndex3M,I3427,TRUE,_xll.ohTrigger(RecalcTrigger,Trigger3M)),NA())</f>
        <v>1.0018137366554214E-2</v>
      </c>
      <c r="P3427" s="44">
        <f>IFERROR(_xll.qlIndexFixing(ONIndex6M,I3427,TRUE,_xll.ohTrigger(RecalcTrigger,Trigger6M)),NA())</f>
        <v>9.3979319616011026E-3</v>
      </c>
      <c r="Q3427" s="183">
        <f>IFERROR(_xll.qlIndexFixing(ONIndex1Y,I3427,TRUE,_xll.ohTrigger(RecalcTrigger,Trigger1Y)),NA())</f>
        <v>1.0318484965985419E-2</v>
      </c>
    </row>
    <row r="3428" spans="2:17" x14ac:dyDescent="0.2">
      <c r="B3428" s="39" t="s">
        <v>42</v>
      </c>
      <c r="D3428" s="42">
        <f>_xll.qlCalendarAdvance(Calendar,$D3427,B3428,"f",FALSE)</f>
        <v>63641</v>
      </c>
      <c r="E3428" s="177">
        <f>_xll.qlInterestRateIndexValueDate(IndexON,D3428)</f>
        <v>63641</v>
      </c>
      <c r="F3428" s="193">
        <f>IFERROR(_xll.qlIndexFixing(IndexON,D3428,TRUE,_xll.ohTrigger(RecalcTrigger,TriggerON)),NA())</f>
        <v>1.0006568115157322E-2</v>
      </c>
      <c r="H3428" s="42">
        <f>_xll.qlCalendarAdvance(Calendar,$H3427,B3428,"f",FALSE)</f>
        <v>63641</v>
      </c>
      <c r="I3428" s="177">
        <f>_xll.qlInterestRateIndexValueDate(Index1M,$H3428)</f>
        <v>63643</v>
      </c>
      <c r="J3428" s="182">
        <f>IFERROR(_xll.qlIndexFixing(Index1M,$H3428,TRUE,_xll.ohTrigger(RecalcTrigger,Trigger1M)),NA())</f>
        <v>9.9127377895396624E-3</v>
      </c>
      <c r="K3428" s="44">
        <f>IFERROR(_xll.qlIndexFixing(Index3M,H3428,TRUE,_xll.ohTrigger(RecalcTrigger,Trigger3M)),NA())</f>
        <v>1.0043526352385725E-2</v>
      </c>
      <c r="L3428" s="44">
        <f>IFERROR(_xll.qlIndexFixing(Index6M,$H3428,TRUE,_xll.ohTrigger(RecalcTrigger,Trigger6M)),NA())</f>
        <v>9.3976581519096998E-3</v>
      </c>
      <c r="M3428" s="183">
        <f>IFERROR(_xll.qlIndexFixing(Index1Y,$H3428,TRUE,_xll.ohTrigger(RecalcTrigger,Trigger1Y)),NA())</f>
        <v>1.040948861943089E-2</v>
      </c>
      <c r="N3428" s="182">
        <f>IFERROR(_xll.qlIndexFixing(ONIndex1M,I3428,TRUE,_xll.ohTrigger(RecalcTrigger,Trigger1M)),NA())</f>
        <v>9.905221023478461E-3</v>
      </c>
      <c r="O3428" s="44">
        <f>IFERROR(_xll.qlIndexFixing(ONIndex3M,I3428,TRUE,_xll.ohTrigger(RecalcTrigger,Trigger3M)),NA())</f>
        <v>1.0020082885180415E-2</v>
      </c>
      <c r="P3428" s="44">
        <f>IFERROR(_xll.qlIndexFixing(ONIndex6M,I3428,TRUE,_xll.ohTrigger(RecalcTrigger,Trigger6M)),NA())</f>
        <v>9.3962091385968449E-3</v>
      </c>
      <c r="Q3428" s="183">
        <f>IFERROR(_xll.qlIndexFixing(ONIndex1Y,I3428,TRUE,_xll.ohTrigger(RecalcTrigger,Trigger1Y)),NA())</f>
        <v>1.0320234498744085E-2</v>
      </c>
    </row>
    <row r="3429" spans="2:17" x14ac:dyDescent="0.2">
      <c r="B3429" s="39" t="s">
        <v>42</v>
      </c>
      <c r="D3429" s="42">
        <f>_xll.qlCalendarAdvance(Calendar,$D3428,B3429,"f",FALSE)</f>
        <v>63648</v>
      </c>
      <c r="E3429" s="177">
        <f>_xll.qlInterestRateIndexValueDate(IndexON,D3429)</f>
        <v>63648</v>
      </c>
      <c r="F3429" s="193">
        <f>IFERROR(_xll.qlIndexFixing(IndexON,D3429,TRUE,_xll.ohTrigger(RecalcTrigger,TriggerON)),NA())</f>
        <v>1.000883403892594E-2</v>
      </c>
      <c r="H3429" s="42">
        <f>_xll.qlCalendarAdvance(Calendar,$H3428,B3429,"f",FALSE)</f>
        <v>63648</v>
      </c>
      <c r="I3429" s="177">
        <f>_xll.qlInterestRateIndexValueDate(Index1M,$H3429)</f>
        <v>63650</v>
      </c>
      <c r="J3429" s="182">
        <f>IFERROR(_xll.qlIndexFixing(Index1M,$H3429,TRUE,_xll.ohTrigger(RecalcTrigger,Trigger1M)),NA())</f>
        <v>9.9149036629506051E-3</v>
      </c>
      <c r="K3429" s="44">
        <f>IFERROR(_xll.qlIndexFixing(Index3M,H3429,TRUE,_xll.ohTrigger(RecalcTrigger,Trigger3M)),NA())</f>
        <v>1.0045339746025809E-2</v>
      </c>
      <c r="L3429" s="44">
        <f>IFERROR(_xll.qlIndexFixing(Index6M,$H3429,TRUE,_xll.ohTrigger(RecalcTrigger,Trigger6M)),NA())</f>
        <v>9.3960190359207579E-3</v>
      </c>
      <c r="M3429" s="183">
        <f>IFERROR(_xll.qlIndexFixing(Index1Y,$H3429,TRUE,_xll.ohTrigger(RecalcTrigger,Trigger1Y)),NA())</f>
        <v>1.0411582010695654E-2</v>
      </c>
      <c r="N3429" s="182">
        <f>IFERROR(_xll.qlIndexFixing(ONIndex1M,I3429,TRUE,_xll.ohTrigger(RecalcTrigger,Trigger1M)),NA())</f>
        <v>9.9074165190238261E-3</v>
      </c>
      <c r="O3429" s="44">
        <f>IFERROR(_xll.qlIndexFixing(ONIndex3M,I3429,TRUE,_xll.ohTrigger(RecalcTrigger,Trigger3M)),NA())</f>
        <v>1.0022008589496423E-2</v>
      </c>
      <c r="P3429" s="44">
        <f>IFERROR(_xll.qlIndexFixing(ONIndex6M,I3429,TRUE,_xll.ohTrigger(RecalcTrigger,Trigger6M)),NA())</f>
        <v>9.3944917455690558E-3</v>
      </c>
      <c r="Q3429" s="183">
        <f>IFERROR(_xll.qlIndexFixing(ONIndex1Y,I3429,TRUE,_xll.ohTrigger(RecalcTrigger,Trigger1Y)),NA())</f>
        <v>1.0321963465473871E-2</v>
      </c>
    </row>
    <row r="3430" spans="2:17" x14ac:dyDescent="0.2">
      <c r="B3430" s="39" t="s">
        <v>42</v>
      </c>
      <c r="D3430" s="42">
        <f>_xll.qlCalendarAdvance(Calendar,$D3429,B3430,"f",FALSE)</f>
        <v>63655</v>
      </c>
      <c r="E3430" s="177">
        <f>_xll.qlInterestRateIndexValueDate(IndexON,D3430)</f>
        <v>63655</v>
      </c>
      <c r="F3430" s="193">
        <f>IFERROR(_xll.qlIndexFixing(IndexON,D3430,TRUE,_xll.ohTrigger(RecalcTrigger,TriggerON)),NA())</f>
        <v>1.0011079972365167E-2</v>
      </c>
      <c r="H3430" s="42">
        <f>_xll.qlCalendarAdvance(Calendar,$H3429,B3430,"f",FALSE)</f>
        <v>63655</v>
      </c>
      <c r="I3430" s="177">
        <f>_xll.qlInterestRateIndexValueDate(Index1M,$H3430)</f>
        <v>63661</v>
      </c>
      <c r="J3430" s="182">
        <f>IFERROR(_xll.qlIndexFixing(Index1M,$H3430,TRUE,_xll.ohTrigger(RecalcTrigger,Trigger1M)),NA())</f>
        <v>9.917979370862362E-3</v>
      </c>
      <c r="K3430" s="44">
        <f>IFERROR(_xll.qlIndexFixing(Index3M,H3430,TRUE,_xll.ohTrigger(RecalcTrigger,Trigger3M)),NA())</f>
        <v>1.0048148813106733E-2</v>
      </c>
      <c r="L3430" s="44">
        <f>IFERROR(_xll.qlIndexFixing(Index6M,$H3430,TRUE,_xll.ohTrigger(RecalcTrigger,Trigger6M)),NA())</f>
        <v>9.3934146001697326E-3</v>
      </c>
      <c r="M3430" s="183">
        <f>IFERROR(_xll.qlIndexFixing(Index1Y,$H3430,TRUE,_xll.ohTrigger(RecalcTrigger,Trigger1Y)),NA())</f>
        <v>1.0412766669632494E-2</v>
      </c>
      <c r="N3430" s="182">
        <f>IFERROR(_xll.qlIndexFixing(ONIndex1M,I3430,TRUE,_xll.ohTrigger(RecalcTrigger,Trigger1M)),NA())</f>
        <v>9.9102099595427262E-3</v>
      </c>
      <c r="O3430" s="44">
        <f>IFERROR(_xll.qlIndexFixing(ONIndex3M,I3430,TRUE,_xll.ohTrigger(RecalcTrigger,Trigger3M)),NA())</f>
        <v>1.0024455332624527E-2</v>
      </c>
      <c r="P3430" s="44">
        <f>IFERROR(_xll.qlIndexFixing(ONIndex6M,I3430,TRUE,_xll.ohTrigger(RecalcTrigger,Trigger6M)),NA())</f>
        <v>9.392291661134422E-3</v>
      </c>
      <c r="Q3430" s="183">
        <f>IFERROR(_xll.qlIndexFixing(ONIndex1Y,I3430,TRUE,_xll.ohTrigger(RecalcTrigger,Trigger1Y)),NA())</f>
        <v>1.0324156154144504E-2</v>
      </c>
    </row>
    <row r="3431" spans="2:17" x14ac:dyDescent="0.2">
      <c r="B3431" s="39" t="s">
        <v>42</v>
      </c>
      <c r="D3431" s="42">
        <f>_xll.qlCalendarAdvance(Calendar,$D3430,B3431,"f",FALSE)</f>
        <v>63662</v>
      </c>
      <c r="E3431" s="177">
        <f>_xll.qlInterestRateIndexValueDate(IndexON,D3431)</f>
        <v>63662</v>
      </c>
      <c r="F3431" s="193">
        <f>IFERROR(_xll.qlIndexFixing(IndexON,D3431,TRUE,_xll.ohTrigger(RecalcTrigger,TriggerON)),NA())</f>
        <v>1.0013305885738788E-2</v>
      </c>
      <c r="H3431" s="42">
        <f>_xll.qlCalendarAdvance(Calendar,$H3430,B3431,"f",FALSE)</f>
        <v>63662</v>
      </c>
      <c r="I3431" s="177">
        <f>_xll.qlInterestRateIndexValueDate(Index1M,$H3431)</f>
        <v>63664</v>
      </c>
      <c r="J3431" s="182">
        <f>IFERROR(_xll.qlIndexFixing(Index1M,$H3431,TRUE,_xll.ohTrigger(RecalcTrigger,Trigger1M)),NA())</f>
        <v>9.9191752992520577E-3</v>
      </c>
      <c r="K3431" s="44">
        <f>IFERROR(_xll.qlIndexFixing(Index3M,H3431,TRUE,_xll.ohTrigger(RecalcTrigger,Trigger3M)),NA())</f>
        <v>1.0048906307847072E-2</v>
      </c>
      <c r="L3431" s="44">
        <f>IFERROR(_xll.qlIndexFixing(Index6M,$H3431,TRUE,_xll.ohTrigger(RecalcTrigger,Trigger6M)),NA())</f>
        <v>9.3927235015875497E-3</v>
      </c>
      <c r="M3431" s="183">
        <f>IFERROR(_xll.qlIndexFixing(Index1Y,$H3431,TRUE,_xll.ohTrigger(RecalcTrigger,Trigger1Y)),NA())</f>
        <v>1.041369924608734E-2</v>
      </c>
      <c r="N3431" s="182">
        <f>IFERROR(_xll.qlIndexFixing(ONIndex1M,I3431,TRUE,_xll.ohTrigger(RecalcTrigger,Trigger1M)),NA())</f>
        <v>9.9117475874077599E-3</v>
      </c>
      <c r="O3431" s="44">
        <f>IFERROR(_xll.qlIndexFixing(ONIndex3M,I3431,TRUE,_xll.ohTrigger(RecalcTrigger,Trigger3M)),NA())</f>
        <v>1.002580043721224E-2</v>
      </c>
      <c r="P3431" s="44">
        <f>IFERROR(_xll.qlIndexFixing(ONIndex6M,I3431,TRUE,_xll.ohTrigger(RecalcTrigger,Trigger6M)),NA())</f>
        <v>9.3910732826962828E-3</v>
      </c>
      <c r="Q3431" s="183">
        <f>IFERROR(_xll.qlIndexFixing(ONIndex1Y,I3431,TRUE,_xll.ohTrigger(RecalcTrigger,Trigger1Y)),NA())</f>
        <v>1.0325359579104187E-2</v>
      </c>
    </row>
    <row r="3432" spans="2:17" x14ac:dyDescent="0.2">
      <c r="B3432" s="39" t="s">
        <v>42</v>
      </c>
      <c r="D3432" s="42">
        <f>_xll.qlCalendarAdvance(Calendar,$D3431,B3432,"f",FALSE)</f>
        <v>63669</v>
      </c>
      <c r="E3432" s="177">
        <f>_xll.qlInterestRateIndexValueDate(IndexON,D3432)</f>
        <v>63669</v>
      </c>
      <c r="F3432" s="193">
        <f>IFERROR(_xll.qlIndexFixing(IndexON,D3432,TRUE,_xll.ohTrigger(RecalcTrigger,TriggerON)),NA())</f>
        <v>1.0015511749550399E-2</v>
      </c>
      <c r="H3432" s="42">
        <f>_xll.qlCalendarAdvance(Calendar,$H3431,B3432,"f",FALSE)</f>
        <v>63669</v>
      </c>
      <c r="I3432" s="177">
        <f>_xll.qlInterestRateIndexValueDate(Index1M,$H3432)</f>
        <v>63671</v>
      </c>
      <c r="J3432" s="182">
        <f>IFERROR(_xll.qlIndexFixing(Index1M,$H3432,TRUE,_xll.ohTrigger(RecalcTrigger,Trigger1M)),NA())</f>
        <v>9.9212810029821498E-3</v>
      </c>
      <c r="K3432" s="44">
        <f>IFERROR(_xll.qlIndexFixing(Index3M,H3432,TRUE,_xll.ohTrigger(RecalcTrigger,Trigger3M)),NA())</f>
        <v>1.0050659417081996E-2</v>
      </c>
      <c r="L3432" s="44">
        <f>IFERROR(_xll.qlIndexFixing(Index6M,$H3432,TRUE,_xll.ohTrigger(RecalcTrigger,Trigger6M)),NA())</f>
        <v>9.3910841057770929E-3</v>
      </c>
      <c r="M3432" s="183">
        <f>IFERROR(_xll.qlIndexFixing(Index1Y,$H3432,TRUE,_xll.ohTrigger(RecalcTrigger,Trigger1Y)),NA())</f>
        <v>1.0414836154466442E-2</v>
      </c>
      <c r="N3432" s="182">
        <f>IFERROR(_xll.qlIndexFixing(ONIndex1M,I3432,TRUE,_xll.ohTrigger(RecalcTrigger,Trigger1M)),NA())</f>
        <v>9.914186538289016E-3</v>
      </c>
      <c r="O3432" s="44">
        <f>IFERROR(_xll.qlIndexFixing(ONIndex3M,I3432,TRUE,_xll.ohTrigger(RecalcTrigger,Trigger3M)),NA())</f>
        <v>1.0027931478875374E-2</v>
      </c>
      <c r="P3432" s="44">
        <f>IFERROR(_xll.qlIndexFixing(ONIndex6M,I3432,TRUE,_xll.ohTrigger(RecalcTrigger,Trigger6M)),NA())</f>
        <v>9.3891296667880653E-3</v>
      </c>
      <c r="Q3432" s="183">
        <f>IFERROR(_xll.qlIndexFixing(ONIndex1Y,I3432,TRUE,_xll.ohTrigger(RecalcTrigger,Trigger1Y)),NA())</f>
        <v>1.0327263132019482E-2</v>
      </c>
    </row>
    <row r="3433" spans="2:17" x14ac:dyDescent="0.2">
      <c r="B3433" s="39" t="s">
        <v>42</v>
      </c>
      <c r="D3433" s="42">
        <f>_xll.qlCalendarAdvance(Calendar,$D3432,B3433,"f",FALSE)</f>
        <v>63676</v>
      </c>
      <c r="E3433" s="177">
        <f>_xll.qlInterestRateIndexValueDate(IndexON,D3433)</f>
        <v>63676</v>
      </c>
      <c r="F3433" s="193">
        <f>IFERROR(_xll.qlIndexFixing(IndexON,D3433,TRUE,_xll.ohTrigger(RecalcTrigger,TriggerON)),NA())</f>
        <v>1.0017697534143721E-2</v>
      </c>
      <c r="H3433" s="42">
        <f>_xll.qlCalendarAdvance(Calendar,$H3432,B3433,"f",FALSE)</f>
        <v>63676</v>
      </c>
      <c r="I3433" s="177">
        <f>_xll.qlInterestRateIndexValueDate(Index1M,$H3433)</f>
        <v>63678</v>
      </c>
      <c r="J3433" s="182">
        <f>IFERROR(_xll.qlIndexFixing(Index1M,$H3433,TRUE,_xll.ohTrigger(RecalcTrigger,Trigger1M)),NA())</f>
        <v>9.9233665909734883E-3</v>
      </c>
      <c r="K3433" s="44">
        <f>IFERROR(_xll.qlIndexFixing(Index3M,H3433,TRUE,_xll.ohTrigger(RecalcTrigger,Trigger3M)),NA())</f>
        <v>1.0053172296472252E-2</v>
      </c>
      <c r="L3433" s="44">
        <f>IFERROR(_xll.qlIndexFixing(Index6M,$H3433,TRUE,_xll.ohTrigger(RecalcTrigger,Trigger6M)),NA())</f>
        <v>9.3894503016364681E-3</v>
      </c>
      <c r="M3433" s="183">
        <f>IFERROR(_xll.qlIndexFixing(Index1Y,$H3433,TRUE,_xll.ohTrigger(RecalcTrigger,Trigger1Y)),NA())</f>
        <v>1.0415951369332073E-2</v>
      </c>
      <c r="N3433" s="182">
        <f>IFERROR(_xll.qlIndexFixing(ONIndex1M,I3433,TRUE,_xll.ohTrigger(RecalcTrigger,Trigger1M)),NA())</f>
        <v>9.9159985618602065E-3</v>
      </c>
      <c r="O3433" s="44">
        <f>IFERROR(_xll.qlIndexFixing(ONIndex3M,I3433,TRUE,_xll.ohTrigger(RecalcTrigger,Trigger3M)),NA())</f>
        <v>1.0029512674529784E-2</v>
      </c>
      <c r="P3433" s="44">
        <f>IFERROR(_xll.qlIndexFixing(ONIndex6M,I3433,TRUE,_xll.ohTrigger(RecalcTrigger,Trigger6M)),NA())</f>
        <v>9.3876766373313103E-3</v>
      </c>
      <c r="Q3433" s="183">
        <f>IFERROR(_xll.qlIndexFixing(ONIndex1Y,I3433,TRUE,_xll.ohTrigger(RecalcTrigger,Trigger1Y)),NA())</f>
        <v>1.0328673062991456E-2</v>
      </c>
    </row>
    <row r="3434" spans="2:17" x14ac:dyDescent="0.2">
      <c r="B3434" s="39" t="s">
        <v>42</v>
      </c>
      <c r="D3434" s="42">
        <f>_xll.qlCalendarAdvance(Calendar,$D3433,B3434,"f",FALSE)</f>
        <v>63683</v>
      </c>
      <c r="E3434" s="177">
        <f>_xll.qlInterestRateIndexValueDate(IndexON,D3434)</f>
        <v>63683</v>
      </c>
      <c r="F3434" s="193">
        <f>IFERROR(_xll.qlIndexFixing(IndexON,D3434,TRUE,_xll.ohTrigger(RecalcTrigger,TriggerON)),NA())</f>
        <v>1.0019863209942415E-2</v>
      </c>
      <c r="H3434" s="42">
        <f>_xll.qlCalendarAdvance(Calendar,$H3433,B3434,"f",FALSE)</f>
        <v>63683</v>
      </c>
      <c r="I3434" s="177">
        <f>_xll.qlInterestRateIndexValueDate(Index1M,$H3434)</f>
        <v>63685</v>
      </c>
      <c r="J3434" s="182">
        <f>IFERROR(_xll.qlIndexFixing(Index1M,$H3434,TRUE,_xll.ohTrigger(RecalcTrigger,Trigger1M)),NA())</f>
        <v>9.9254320336497354E-3</v>
      </c>
      <c r="K3434" s="44">
        <f>IFERROR(_xll.qlIndexFixing(Index3M,H3434,TRUE,_xll.ohTrigger(RecalcTrigger,Trigger3M)),NA())</f>
        <v>1.0054880868986361E-2</v>
      </c>
      <c r="L3434" s="44">
        <f>IFERROR(_xll.qlIndexFixing(Index6M,$H3434,TRUE,_xll.ohTrigger(RecalcTrigger,Trigger6M)),NA())</f>
        <v>9.3878220972396457E-3</v>
      </c>
      <c r="M3434" s="183">
        <f>IFERROR(_xll.qlIndexFixing(Index1Y,$H3434,TRUE,_xll.ohTrigger(RecalcTrigger,Trigger1Y)),NA())</f>
        <v>1.041704485980365E-2</v>
      </c>
      <c r="N3434" s="182">
        <f>IFERROR(_xll.qlIndexFixing(ONIndex1M,I3434,TRUE,_xll.ohTrigger(RecalcTrigger,Trigger1M)),NA())</f>
        <v>9.9180939400511647E-3</v>
      </c>
      <c r="O3434" s="44">
        <f>IFERROR(_xll.qlIndexFixing(ONIndex3M,I3434,TRUE,_xll.ohTrigger(RecalcTrigger,Trigger3M)),NA())</f>
        <v>1.0031338865967854E-2</v>
      </c>
      <c r="P3434" s="44">
        <f>IFERROR(_xll.qlIndexFixing(ONIndex6M,I3434,TRUE,_xll.ohTrigger(RecalcTrigger,Trigger6M)),NA())</f>
        <v>9.3859865161682876E-3</v>
      </c>
      <c r="Q3434" s="183">
        <f>IFERROR(_xll.qlIndexFixing(ONIndex1Y,I3434,TRUE,_xll.ohTrigger(RecalcTrigger,Trigger1Y)),NA())</f>
        <v>1.03302987425824E-2</v>
      </c>
    </row>
    <row r="3435" spans="2:17" x14ac:dyDescent="0.2">
      <c r="B3435" s="39" t="s">
        <v>42</v>
      </c>
      <c r="D3435" s="42">
        <f>_xll.qlCalendarAdvance(Calendar,$D3434,B3435,"f",FALSE)</f>
        <v>63690</v>
      </c>
      <c r="E3435" s="177">
        <f>_xll.qlInterestRateIndexValueDate(IndexON,D3435)</f>
        <v>63690</v>
      </c>
      <c r="F3435" s="193">
        <f>IFERROR(_xll.qlIndexFixing(IndexON,D3435,TRUE,_xll.ohTrigger(RecalcTrigger,TriggerON)),NA())</f>
        <v>1.0022008747130329E-2</v>
      </c>
      <c r="H3435" s="42">
        <f>_xll.qlCalendarAdvance(Calendar,$H3434,B3435,"f",FALSE)</f>
        <v>63690</v>
      </c>
      <c r="I3435" s="177">
        <f>_xll.qlInterestRateIndexValueDate(Index1M,$H3435)</f>
        <v>63692</v>
      </c>
      <c r="J3435" s="182">
        <f>IFERROR(_xll.qlIndexFixing(Index1M,$H3435,TRUE,_xll.ohTrigger(RecalcTrigger,Trigger1M)),NA())</f>
        <v>9.9274773014216521E-3</v>
      </c>
      <c r="K3435" s="44">
        <f>IFERROR(_xll.qlIndexFixing(Index3M,H3435,TRUE,_xll.ohTrigger(RecalcTrigger,Trigger3M)),NA())</f>
        <v>1.0056569220825972E-2</v>
      </c>
      <c r="L3435" s="44">
        <f>IFERROR(_xll.qlIndexFixing(Index6M,$H3435,TRUE,_xll.ohTrigger(RecalcTrigger,Trigger6M)),NA())</f>
        <v>9.3861995006601692E-3</v>
      </c>
      <c r="M3435" s="183">
        <f>IFERROR(_xll.qlIndexFixing(Index1Y,$H3435,TRUE,_xll.ohTrigger(RecalcTrigger,Trigger1Y)),NA())</f>
        <v>1.0418116594999499E-2</v>
      </c>
      <c r="N3435" s="182">
        <f>IFERROR(_xll.qlIndexFixing(ONIndex1M,I3435,TRUE,_xll.ohTrigger(RecalcTrigger,Trigger1M)),NA())</f>
        <v>9.9201692060102431E-3</v>
      </c>
      <c r="O3435" s="44">
        <f>IFERROR(_xll.qlIndexFixing(ONIndex3M,I3435,TRUE,_xll.ohTrigger(RecalcTrigger,Trigger3M)),NA())</f>
        <v>1.0033145066596916E-2</v>
      </c>
      <c r="P3435" s="44">
        <f>IFERROR(_xll.qlIndexFixing(ONIndex6M,I3435,TRUE,_xll.ohTrigger(RecalcTrigger,Trigger6M)),NA())</f>
        <v>9.3843018735828565E-3</v>
      </c>
      <c r="Q3435" s="183">
        <f>IFERROR(_xll.qlIndexFixing(ONIndex1Y,I3435,TRUE,_xll.ohTrigger(RecalcTrigger,Trigger1Y)),NA())</f>
        <v>1.0331903673250764E-2</v>
      </c>
    </row>
    <row r="3436" spans="2:17" x14ac:dyDescent="0.2">
      <c r="B3436" s="39" t="s">
        <v>42</v>
      </c>
      <c r="D3436" s="42">
        <f>_xll.qlCalendarAdvance(Calendar,$D3435,B3436,"f",FALSE)</f>
        <v>63697</v>
      </c>
      <c r="E3436" s="177">
        <f>_xll.qlInterestRateIndexValueDate(IndexON,D3436)</f>
        <v>63697</v>
      </c>
      <c r="F3436" s="193">
        <f>IFERROR(_xll.qlIndexFixing(IndexON,D3436,TRUE,_xll.ohTrigger(RecalcTrigger,TriggerON)),NA())</f>
        <v>1.0024134116290995E-2</v>
      </c>
      <c r="H3436" s="42">
        <f>_xll.qlCalendarAdvance(Calendar,$H3435,B3436,"f",FALSE)</f>
        <v>63697</v>
      </c>
      <c r="I3436" s="177">
        <f>_xll.qlInterestRateIndexValueDate(Index1M,$H3436)</f>
        <v>63699</v>
      </c>
      <c r="J3436" s="182">
        <f>IFERROR(_xll.qlIndexFixing(Index1M,$H3436,TRUE,_xll.ohTrigger(RecalcTrigger,Trigger1M)),NA())</f>
        <v>9.9295023647051669E-3</v>
      </c>
      <c r="K3436" s="44">
        <f>IFERROR(_xll.qlIndexFixing(Index3M,H3436,TRUE,_xll.ohTrigger(RecalcTrigger,Trigger3M)),NA())</f>
        <v>1.0058237322517642E-2</v>
      </c>
      <c r="L3436" s="44">
        <f>IFERROR(_xll.qlIndexFixing(Index6M,$H3436,TRUE,_xll.ohTrigger(RecalcTrigger,Trigger6M)),NA())</f>
        <v>9.3845825199724443E-3</v>
      </c>
      <c r="M3436" s="183">
        <f>IFERROR(_xll.qlIndexFixing(Index1Y,$H3436,TRUE,_xll.ohTrigger(RecalcTrigger,Trigger1Y)),NA())</f>
        <v>1.0419166544040343E-2</v>
      </c>
      <c r="N3436" s="182">
        <f>IFERROR(_xll.qlIndexFixing(ONIndex1M,I3436,TRUE,_xll.ohTrigger(RecalcTrigger,Trigger1M)),NA())</f>
        <v>9.9222243302410362E-3</v>
      </c>
      <c r="O3436" s="44">
        <f>IFERROR(_xll.qlIndexFixing(ONIndex3M,I3436,TRUE,_xll.ohTrigger(RecalcTrigger,Trigger3M)),NA())</f>
        <v>1.0034931247160372E-2</v>
      </c>
      <c r="P3436" s="44">
        <f>IFERROR(_xll.qlIndexFixing(ONIndex6M,I3436,TRUE,_xll.ohTrigger(RecalcTrigger,Trigger6M)),NA())</f>
        <v>9.3826227176485588E-3</v>
      </c>
      <c r="Q3436" s="183">
        <f>IFERROR(_xll.qlIndexFixing(ONIndex1Y,I3436,TRUE,_xll.ohTrigger(RecalcTrigger,Trigger1Y)),NA())</f>
        <v>1.0333487824620846E-2</v>
      </c>
    </row>
    <row r="3437" spans="2:17" x14ac:dyDescent="0.2">
      <c r="B3437" s="39" t="s">
        <v>42</v>
      </c>
      <c r="D3437" s="42">
        <f>_xll.qlCalendarAdvance(Calendar,$D3436,B3437,"f",FALSE)</f>
        <v>63704</v>
      </c>
      <c r="E3437" s="177">
        <f>_xll.qlInterestRateIndexValueDate(IndexON,D3437)</f>
        <v>63704</v>
      </c>
      <c r="F3437" s="193">
        <f>IFERROR(_xll.qlIndexFixing(IndexON,D3437,TRUE,_xll.ohTrigger(RecalcTrigger,TriggerON)),NA())</f>
        <v>1.0026239287688199E-2</v>
      </c>
      <c r="H3437" s="42">
        <f>_xll.qlCalendarAdvance(Calendar,$H3436,B3437,"f",FALSE)</f>
        <v>63704</v>
      </c>
      <c r="I3437" s="177">
        <f>_xll.qlInterestRateIndexValueDate(Index1M,$H3437)</f>
        <v>63706</v>
      </c>
      <c r="J3437" s="182">
        <f>IFERROR(_xll.qlIndexFixing(Index1M,$H3437,TRUE,_xll.ohTrigger(RecalcTrigger,Trigger1M)),NA())</f>
        <v>9.9315071939110409E-3</v>
      </c>
      <c r="K3437" s="44">
        <f>IFERROR(_xll.qlIndexFixing(Index3M,H3437,TRUE,_xll.ohTrigger(RecalcTrigger,Trigger3M)),NA())</f>
        <v>1.0059885144583672E-2</v>
      </c>
      <c r="L3437" s="44">
        <f>IFERROR(_xll.qlIndexFixing(Index6M,$H3437,TRUE,_xll.ohTrigger(RecalcTrigger,Trigger6M)),NA())</f>
        <v>9.3829711632504448E-3</v>
      </c>
      <c r="M3437" s="183">
        <f>IFERROR(_xll.qlIndexFixing(Index1Y,$H3437,TRUE,_xll.ohTrigger(RecalcTrigger,Trigger1Y)),NA())</f>
        <v>1.0420194676048647E-2</v>
      </c>
      <c r="N3437" s="182">
        <f>IFERROR(_xll.qlIndexFixing(ONIndex1M,I3437,TRUE,_xll.ohTrigger(RecalcTrigger,Trigger1M)),NA())</f>
        <v>9.9242592832471388E-3</v>
      </c>
      <c r="O3437" s="44">
        <f>IFERROR(_xll.qlIndexFixing(ONIndex3M,I3437,TRUE,_xll.ohTrigger(RecalcTrigger,Trigger3M)),NA())</f>
        <v>1.0036697378401627E-2</v>
      </c>
      <c r="P3437" s="44">
        <f>IFERROR(_xll.qlIndexFixing(ONIndex6M,I3437,TRUE,_xll.ohTrigger(RecalcTrigger,Trigger6M)),NA())</f>
        <v>9.3809490561991282E-3</v>
      </c>
      <c r="Q3437" s="183">
        <f>IFERROR(_xll.qlIndexFixing(ONIndex1Y,I3437,TRUE,_xll.ohTrigger(RecalcTrigger,Trigger1Y)),NA())</f>
        <v>1.0335051166157072E-2</v>
      </c>
    </row>
    <row r="3438" spans="2:17" x14ac:dyDescent="0.2">
      <c r="B3438" s="39" t="s">
        <v>42</v>
      </c>
      <c r="D3438" s="42">
        <f>_xll.qlCalendarAdvance(Calendar,$D3437,B3438,"f",FALSE)</f>
        <v>63711</v>
      </c>
      <c r="E3438" s="177">
        <f>_xll.qlInterestRateIndexValueDate(IndexON,D3438)</f>
        <v>63711</v>
      </c>
      <c r="F3438" s="193">
        <f>IFERROR(_xll.qlIndexFixing(IndexON,D3438,TRUE,_xll.ohTrigger(RecalcTrigger,TriggerON)),NA())</f>
        <v>1.00283242317456E-2</v>
      </c>
      <c r="H3438" s="42">
        <f>_xll.qlCalendarAdvance(Calendar,$H3437,B3438,"f",FALSE)</f>
        <v>63711</v>
      </c>
      <c r="I3438" s="177">
        <f>_xll.qlInterestRateIndexValueDate(Index1M,$H3438)</f>
        <v>63713</v>
      </c>
      <c r="J3438" s="182">
        <f>IFERROR(_xll.qlIndexFixing(Index1M,$H3438,TRUE,_xll.ohTrigger(RecalcTrigger,Trigger1M)),NA())</f>
        <v>9.9334917594629344E-3</v>
      </c>
      <c r="K3438" s="44">
        <f>IFERROR(_xll.qlIndexFixing(Index3M,H3438,TRUE,_xll.ohTrigger(RecalcTrigger,Trigger3M)),NA())</f>
        <v>1.0061512657551471E-2</v>
      </c>
      <c r="L3438" s="44">
        <f>IFERROR(_xll.qlIndexFixing(Index6M,$H3438,TRUE,_xll.ohTrigger(RecalcTrigger,Trigger6M)),NA())</f>
        <v>9.3813654385694421E-3</v>
      </c>
      <c r="M3438" s="183">
        <f>IFERROR(_xll.qlIndexFixing(Index1Y,$H3438,TRUE,_xll.ohTrigger(RecalcTrigger,Trigger1Y)),NA())</f>
        <v>1.0421200960147528E-2</v>
      </c>
      <c r="N3438" s="182">
        <f>IFERROR(_xll.qlIndexFixing(ONIndex1M,I3438,TRUE,_xll.ohTrigger(RecalcTrigger,Trigger1M)),NA())</f>
        <v>9.9262740355321455E-3</v>
      </c>
      <c r="O3438" s="44">
        <f>IFERROR(_xll.qlIndexFixing(ONIndex3M,I3438,TRUE,_xll.ohTrigger(RecalcTrigger,Trigger3M)),NA())</f>
        <v>1.0038443430744337E-2</v>
      </c>
      <c r="P3438" s="44">
        <f>IFERROR(_xll.qlIndexFixing(ONIndex6M,I3438,TRUE,_xll.ohTrigger(RecalcTrigger,Trigger6M)),NA())</f>
        <v>9.3792808975479147E-3</v>
      </c>
      <c r="Q3438" s="183">
        <f>IFERROR(_xll.qlIndexFixing(ONIndex1Y,I3438,TRUE,_xll.ohTrigger(RecalcTrigger,Trigger1Y)),NA())</f>
        <v>1.0336593667323868E-2</v>
      </c>
    </row>
    <row r="3439" spans="2:17" x14ac:dyDescent="0.2">
      <c r="B3439" s="39" t="s">
        <v>42</v>
      </c>
      <c r="D3439" s="42">
        <f>_xll.qlCalendarAdvance(Calendar,$D3438,B3439,"f",FALSE)</f>
        <v>63718</v>
      </c>
      <c r="E3439" s="177">
        <f>_xll.qlInterestRateIndexValueDate(IndexON,D3439)</f>
        <v>63718</v>
      </c>
      <c r="F3439" s="193">
        <f>IFERROR(_xll.qlIndexFixing(IndexON,D3439,TRUE,_xll.ohTrigger(RecalcTrigger,TriggerON)),NA())</f>
        <v>1.0030388918726985E-2</v>
      </c>
      <c r="H3439" s="42">
        <f>_xll.qlCalendarAdvance(Calendar,$H3438,B3439,"f",FALSE)</f>
        <v>63718</v>
      </c>
      <c r="I3439" s="177">
        <f>_xll.qlInterestRateIndexValueDate(Index1M,$H3439)</f>
        <v>63720</v>
      </c>
      <c r="J3439" s="182">
        <f>IFERROR(_xll.qlIndexFixing(Index1M,$H3439,TRUE,_xll.ohTrigger(RecalcTrigger,Trigger1M)),NA())</f>
        <v>9.9354560317664545E-3</v>
      </c>
      <c r="K3439" s="44">
        <f>IFERROR(_xll.qlIndexFixing(Index3M,H3439,TRUE,_xll.ohTrigger(RecalcTrigger,Trigger3M)),NA())</f>
        <v>1.0063119831949293E-2</v>
      </c>
      <c r="L3439" s="44">
        <f>IFERROR(_xll.qlIndexFixing(Index6M,$H3439,TRUE,_xll.ohTrigger(RecalcTrigger,Trigger6M)),NA())</f>
        <v>9.3797653540012467E-3</v>
      </c>
      <c r="M3439" s="183">
        <f>IFERROR(_xll.qlIndexFixing(Index1Y,$H3439,TRUE,_xll.ohTrigger(RecalcTrigger,Trigger1Y)),NA())</f>
        <v>1.0422185365461197E-2</v>
      </c>
      <c r="N3439" s="182">
        <f>IFERROR(_xll.qlIndexFixing(ONIndex1M,I3439,TRUE,_xll.ohTrigger(RecalcTrigger,Trigger1M)),NA())</f>
        <v>9.9282685574397789E-3</v>
      </c>
      <c r="O3439" s="44">
        <f>IFERROR(_xll.qlIndexFixing(ONIndex3M,I3439,TRUE,_xll.ohTrigger(RecalcTrigger,Trigger3M)),NA())</f>
        <v>1.0040169374931907E-2</v>
      </c>
      <c r="P3439" s="44">
        <f>IFERROR(_xll.qlIndexFixing(ONIndex6M,I3439,TRUE,_xll.ohTrigger(RecalcTrigger,Trigger6M)),NA())</f>
        <v>9.3776182493687799E-3</v>
      </c>
      <c r="Q3439" s="183">
        <f>IFERROR(_xll.qlIndexFixing(ONIndex1Y,I3439,TRUE,_xll.ohTrigger(RecalcTrigger,Trigger1Y)),NA())</f>
        <v>1.0338115297665595E-2</v>
      </c>
    </row>
    <row r="3440" spans="2:17" x14ac:dyDescent="0.2">
      <c r="B3440" s="39" t="s">
        <v>42</v>
      </c>
      <c r="D3440" s="42">
        <f>_xll.qlCalendarAdvance(Calendar,$D3439,B3440,"f",FALSE)</f>
        <v>63725</v>
      </c>
      <c r="E3440" s="177">
        <f>_xll.qlInterestRateIndexValueDate(IndexON,D3440)</f>
        <v>63725</v>
      </c>
      <c r="F3440" s="193">
        <f>IFERROR(_xll.qlIndexFixing(IndexON,D3440,TRUE,_xll.ohTrigger(RecalcTrigger,TriggerON)),NA())</f>
        <v>1.0032433319056011E-2</v>
      </c>
      <c r="H3440" s="42">
        <f>_xll.qlCalendarAdvance(Calendar,$H3439,B3440,"f",FALSE)</f>
        <v>63725</v>
      </c>
      <c r="I3440" s="177">
        <f>_xll.qlInterestRateIndexValueDate(Index1M,$H3440)</f>
        <v>63727</v>
      </c>
      <c r="J3440" s="182">
        <f>IFERROR(_xll.qlIndexFixing(Index1M,$H3440,TRUE,_xll.ohTrigger(RecalcTrigger,Trigger1M)),NA())</f>
        <v>9.9373999812375283E-3</v>
      </c>
      <c r="K3440" s="44">
        <f>IFERROR(_xll.qlIndexFixing(Index3M,H3440,TRUE,_xll.ohTrigger(RecalcTrigger,Trigger3M)),NA())</f>
        <v>1.0064706638298591E-2</v>
      </c>
      <c r="L3440" s="44">
        <f>IFERROR(_xll.qlIndexFixing(Index6M,$H3440,TRUE,_xll.ohTrigger(RecalcTrigger,Trigger6M)),NA())</f>
        <v>9.3781709176219974E-3</v>
      </c>
      <c r="M3440" s="183">
        <f>IFERROR(_xll.qlIndexFixing(Index1Y,$H3440,TRUE,_xll.ohTrigger(RecalcTrigger,Trigger1Y)),NA())</f>
        <v>1.0423147861115816E-2</v>
      </c>
      <c r="N3440" s="182">
        <f>IFERROR(_xll.qlIndexFixing(ONIndex1M,I3440,TRUE,_xll.ohTrigger(RecalcTrigger,Trigger1M)),NA())</f>
        <v>9.9302428193137615E-3</v>
      </c>
      <c r="O3440" s="44">
        <f>IFERROR(_xll.qlIndexFixing(ONIndex3M,I3440,TRUE,_xll.ohTrigger(RecalcTrigger,Trigger3M)),NA())</f>
        <v>1.004187518146793E-2</v>
      </c>
      <c r="P3440" s="44">
        <f>IFERROR(_xll.qlIndexFixing(ONIndex6M,I3440,TRUE,_xll.ohTrigger(RecalcTrigger,Trigger6M)),NA())</f>
        <v>9.3759611202148818E-3</v>
      </c>
      <c r="Q3440" s="183">
        <f>IFERROR(_xll.qlIndexFixing(ONIndex1Y,I3440,TRUE,_xll.ohTrigger(RecalcTrigger,Trigger1Y)),NA())</f>
        <v>1.0339616026646681E-2</v>
      </c>
    </row>
    <row r="3441" spans="2:17" x14ac:dyDescent="0.2">
      <c r="B3441" s="39" t="s">
        <v>42</v>
      </c>
      <c r="D3441" s="42">
        <f>_xll.qlCalendarAdvance(Calendar,$D3440,B3441,"f",FALSE)</f>
        <v>63732</v>
      </c>
      <c r="E3441" s="177">
        <f>_xll.qlInterestRateIndexValueDate(IndexON,D3441)</f>
        <v>63732</v>
      </c>
      <c r="F3441" s="193">
        <f>IFERROR(_xll.qlIndexFixing(IndexON,D3441,TRUE,_xll.ohTrigger(RecalcTrigger,TriggerON)),NA())</f>
        <v>1.0034457403236274E-2</v>
      </c>
      <c r="H3441" s="42">
        <f>_xll.qlCalendarAdvance(Calendar,$H3440,B3441,"f",FALSE)</f>
        <v>63732</v>
      </c>
      <c r="I3441" s="177">
        <f>_xll.qlInterestRateIndexValueDate(Index1M,$H3441)</f>
        <v>63734</v>
      </c>
      <c r="J3441" s="182">
        <f>IFERROR(_xll.qlIndexFixing(Index1M,$H3441,TRUE,_xll.ohTrigger(RecalcTrigger,Trigger1M)),NA())</f>
        <v>9.9395962809140093E-3</v>
      </c>
      <c r="K3441" s="44">
        <f>IFERROR(_xll.qlIndexFixing(Index3M,H3441,TRUE,_xll.ohTrigger(RecalcTrigger,Trigger3M)),NA())</f>
        <v>1.0065526944972132E-2</v>
      </c>
      <c r="L3441" s="44">
        <f>IFERROR(_xll.qlIndexFixing(Index6M,$H3441,TRUE,_xll.ohTrigger(RecalcTrigger,Trigger6M)),NA())</f>
        <v>9.3765821375052308E-3</v>
      </c>
      <c r="M3441" s="183">
        <f>IFERROR(_xll.qlIndexFixing(Index1Y,$H3441,TRUE,_xll.ohTrigger(RecalcTrigger,Trigger1Y)),NA())</f>
        <v>1.0423478544072931E-2</v>
      </c>
      <c r="N3441" s="182">
        <f>IFERROR(_xll.qlIndexFixing(ONIndex1M,I3441,TRUE,_xll.ohTrigger(RecalcTrigger,Trigger1M)),NA())</f>
        <v>9.9321967918974963E-3</v>
      </c>
      <c r="O3441" s="44">
        <f>IFERROR(_xll.qlIndexFixing(ONIndex3M,I3441,TRUE,_xll.ohTrigger(RecalcTrigger,Trigger3M)),NA())</f>
        <v>1.0043560821175745E-2</v>
      </c>
      <c r="P3441" s="44">
        <f>IFERROR(_xll.qlIndexFixing(ONIndex6M,I3441,TRUE,_xll.ohTrigger(RecalcTrigger,Trigger6M)),NA())</f>
        <v>9.3743095178400182E-3</v>
      </c>
      <c r="Q3441" s="183">
        <f>IFERROR(_xll.qlIndexFixing(ONIndex1Y,I3441,TRUE,_xll.ohTrigger(RecalcTrigger,Trigger1Y)),NA())</f>
        <v>1.0341095823891422E-2</v>
      </c>
    </row>
    <row r="3442" spans="2:17" x14ac:dyDescent="0.2">
      <c r="B3442" s="39" t="s">
        <v>42</v>
      </c>
      <c r="D3442" s="42">
        <f>_xll.qlCalendarAdvance(Calendar,$D3441,B3442,"f",FALSE)</f>
        <v>63739</v>
      </c>
      <c r="E3442" s="177">
        <f>_xll.qlInterestRateIndexValueDate(IndexON,D3442)</f>
        <v>63739</v>
      </c>
      <c r="F3442" s="193">
        <f>IFERROR(_xll.qlIndexFixing(IndexON,D3442,TRUE,_xll.ohTrigger(RecalcTrigger,TriggerON)),NA())</f>
        <v>1.0036461141451625E-2</v>
      </c>
      <c r="H3442" s="42">
        <f>_xll.qlCalendarAdvance(Calendar,$H3441,B3442,"f",FALSE)</f>
        <v>63739</v>
      </c>
      <c r="I3442" s="177">
        <f>_xll.qlInterestRateIndexValueDate(Index1M,$H3442)</f>
        <v>63741</v>
      </c>
      <c r="J3442" s="182">
        <f>IFERROR(_xll.qlIndexFixing(Index1M,$H3442,TRUE,_xll.ohTrigger(RecalcTrigger,Trigger1M)),NA())</f>
        <v>9.9412267933614885E-3</v>
      </c>
      <c r="K3442" s="44">
        <f>IFERROR(_xll.qlIndexFixing(Index3M,H3442,TRUE,_xll.ohTrigger(RecalcTrigger,Trigger3M)),NA())</f>
        <v>1.0067819028966337E-2</v>
      </c>
      <c r="L3442" s="44">
        <f>IFERROR(_xll.qlIndexFixing(Index6M,$H3442,TRUE,_xll.ohTrigger(RecalcTrigger,Trigger6M)),NA())</f>
        <v>9.3749990217249259E-3</v>
      </c>
      <c r="M3442" s="183">
        <f>IFERROR(_xll.qlIndexFixing(Index1Y,$H3442,TRUE,_xll.ohTrigger(RecalcTrigger,Trigger1Y)),NA())</f>
        <v>1.0425006999958691E-2</v>
      </c>
      <c r="N3442" s="182">
        <f>IFERROR(_xll.qlIndexFixing(ONIndex1M,I3442,TRUE,_xll.ohTrigger(RecalcTrigger,Trigger1M)),NA())</f>
        <v>9.9341304454547696E-3</v>
      </c>
      <c r="O3442" s="44">
        <f>IFERROR(_xll.qlIndexFixing(ONIndex3M,I3442,TRUE,_xll.ohTrigger(RecalcTrigger,Trigger3M)),NA())</f>
        <v>1.0045226264399076E-2</v>
      </c>
      <c r="P3442" s="44">
        <f>IFERROR(_xll.qlIndexFixing(ONIndex6M,I3442,TRUE,_xll.ohTrigger(RecalcTrigger,Trigger6M)),NA())</f>
        <v>9.3726634501578587E-3</v>
      </c>
      <c r="Q3442" s="183">
        <f>IFERROR(_xll.qlIndexFixing(ONIndex1Y,I3442,TRUE,_xll.ohTrigger(RecalcTrigger,Trigger1Y)),NA())</f>
        <v>1.0342554658784309E-2</v>
      </c>
    </row>
    <row r="3443" spans="2:17" x14ac:dyDescent="0.2">
      <c r="B3443" s="39" t="s">
        <v>42</v>
      </c>
      <c r="D3443" s="42">
        <f>_xll.qlCalendarAdvance(Calendar,$D3442,B3443,"f",FALSE)</f>
        <v>63746</v>
      </c>
      <c r="E3443" s="177">
        <f>_xll.qlInterestRateIndexValueDate(IndexON,D3443)</f>
        <v>63746</v>
      </c>
      <c r="F3443" s="193">
        <f>IFERROR(_xll.qlIndexFixing(IndexON,D3443,TRUE,_xll.ohTrigger(RecalcTrigger,TriggerON)),NA())</f>
        <v>1.0038444504125721E-2</v>
      </c>
      <c r="H3443" s="42">
        <f>_xll.qlCalendarAdvance(Calendar,$H3442,B3443,"f",FALSE)</f>
        <v>63746</v>
      </c>
      <c r="I3443" s="177">
        <f>_xll.qlInterestRateIndexValueDate(Index1M,$H3443)</f>
        <v>63748</v>
      </c>
      <c r="J3443" s="182">
        <f>IFERROR(_xll.qlIndexFixing(Index1M,$H3443,TRUE,_xll.ohTrigger(RecalcTrigger,Trigger1M)),NA())</f>
        <v>9.9431095968359074E-3</v>
      </c>
      <c r="K3443" s="44">
        <f>IFERROR(_xll.qlIndexFixing(Index3M,H3443,TRUE,_xll.ohTrigger(RecalcTrigger,Trigger3M)),NA())</f>
        <v>1.0069344554337894E-2</v>
      </c>
      <c r="L3443" s="44">
        <f>IFERROR(_xll.qlIndexFixing(Index6M,$H3443,TRUE,_xll.ohTrigger(RecalcTrigger,Trigger6M)),NA())</f>
        <v>9.3734215783559168E-3</v>
      </c>
      <c r="M3443" s="183">
        <f>IFERROR(_xll.qlIndexFixing(Index1Y,$H3443,TRUE,_xll.ohTrigger(RecalcTrigger,Trigger1Y)),NA())</f>
        <v>1.0425903581405162E-2</v>
      </c>
      <c r="N3443" s="182">
        <f>IFERROR(_xll.qlIndexFixing(ONIndex1M,I3443,TRUE,_xll.ohTrigger(RecalcTrigger,Trigger1M)),NA())</f>
        <v>9.9360437504092403E-3</v>
      </c>
      <c r="O3443" s="44">
        <f>IFERROR(_xll.qlIndexFixing(ONIndex3M,I3443,TRUE,_xll.ohTrigger(RecalcTrigger,Trigger3M)),NA())</f>
        <v>1.004687148220107E-2</v>
      </c>
      <c r="P3443" s="44">
        <f>IFERROR(_xll.qlIndexFixing(ONIndex6M,I3443,TRUE,_xll.ohTrigger(RecalcTrigger,Trigger6M)),NA())</f>
        <v>9.3710229254018174E-3</v>
      </c>
      <c r="Q3443" s="183">
        <f>IFERROR(_xll.qlIndexFixing(ONIndex1Y,I3443,TRUE,_xll.ohTrigger(RecalcTrigger,Trigger1Y)),NA())</f>
        <v>1.0343992500869703E-2</v>
      </c>
    </row>
    <row r="3444" spans="2:17" x14ac:dyDescent="0.2">
      <c r="B3444" s="39" t="s">
        <v>42</v>
      </c>
      <c r="D3444" s="42">
        <f>_xll.qlCalendarAdvance(Calendar,$D3443,B3444,"f",FALSE)</f>
        <v>63753</v>
      </c>
      <c r="E3444" s="177">
        <f>_xll.qlInterestRateIndexValueDate(IndexON,D3444)</f>
        <v>63753</v>
      </c>
      <c r="F3444" s="193">
        <f>IFERROR(_xll.qlIndexFixing(IndexON,D3444,TRUE,_xll.ohTrigger(RecalcTrigger,TriggerON)),NA())</f>
        <v>1.0040407461762157E-2</v>
      </c>
      <c r="H3444" s="42">
        <f>_xll.qlCalendarAdvance(Calendar,$H3443,B3444,"f",FALSE)</f>
        <v>63753</v>
      </c>
      <c r="I3444" s="177">
        <f>_xll.qlInterestRateIndexValueDate(Index1M,$H3444)</f>
        <v>63755</v>
      </c>
      <c r="J3444" s="182">
        <f>IFERROR(_xll.qlIndexFixing(Index1M,$H3444,TRUE,_xll.ohTrigger(RecalcTrigger,Trigger1M)),NA())</f>
        <v>9.9449719591415686E-3</v>
      </c>
      <c r="K3444" s="44">
        <f>IFERROR(_xll.qlIndexFixing(Index3M,H3444,TRUE,_xll.ohTrigger(RecalcTrigger,Trigger3M)),NA())</f>
        <v>1.00708495937714E-2</v>
      </c>
      <c r="L3444" s="44">
        <f>IFERROR(_xll.qlIndexFixing(Index6M,$H3444,TRUE,_xll.ohTrigger(RecalcTrigger,Trigger6M)),NA())</f>
        <v>9.3718498154721792E-3</v>
      </c>
      <c r="M3444" s="183">
        <f>IFERROR(_xll.qlIndexFixing(Index1Y,$H3444,TRUE,_xll.ohTrigger(RecalcTrigger,Trigger1Y)),NA())</f>
        <v>1.0426778129709454E-2</v>
      </c>
      <c r="N3444" s="182">
        <f>IFERROR(_xll.qlIndexFixing(ONIndex1M,I3444,TRUE,_xll.ohTrigger(RecalcTrigger,Trigger1M)),NA())</f>
        <v>9.9379366773444389E-3</v>
      </c>
      <c r="O3444" s="44">
        <f>IFERROR(_xll.qlIndexFixing(ONIndex3M,I3444,TRUE,_xll.ohTrigger(RecalcTrigger,Trigger3M)),NA())</f>
        <v>1.0048496444845512E-2</v>
      </c>
      <c r="P3444" s="44">
        <f>IFERROR(_xll.qlIndexFixing(ONIndex6M,I3444,TRUE,_xll.ohTrigger(RecalcTrigger,Trigger6M)),NA())</f>
        <v>9.369387951725372E-3</v>
      </c>
      <c r="Q3444" s="183">
        <f>IFERROR(_xll.qlIndexFixing(ONIndex1Y,I3444,TRUE,_xll.ohTrigger(RecalcTrigger,Trigger1Y)),NA())</f>
        <v>1.0345409319771903E-2</v>
      </c>
    </row>
    <row r="3445" spans="2:17" x14ac:dyDescent="0.2">
      <c r="B3445" s="39" t="s">
        <v>42</v>
      </c>
      <c r="D3445" s="42">
        <f>_xll.qlCalendarAdvance(Calendar,$D3444,B3445,"f",FALSE)</f>
        <v>63760</v>
      </c>
      <c r="E3445" s="177">
        <f>_xll.qlInterestRateIndexValueDate(IndexON,D3445)</f>
        <v>63760</v>
      </c>
      <c r="F3445" s="193">
        <f>IFERROR(_xll.qlIndexFixing(IndexON,D3445,TRUE,_xll.ohTrigger(RecalcTrigger,TriggerON)),NA())</f>
        <v>1.0042349984464849E-2</v>
      </c>
      <c r="H3445" s="42">
        <f>_xll.qlCalendarAdvance(Calendar,$H3444,B3445,"f",FALSE)</f>
        <v>63760</v>
      </c>
      <c r="I3445" s="177">
        <f>_xll.qlInterestRateIndexValueDate(Index1M,$H3445)</f>
        <v>63762</v>
      </c>
      <c r="J3445" s="182">
        <f>IFERROR(_xll.qlIndexFixing(Index1M,$H3445,TRUE,_xll.ohTrigger(RecalcTrigger,Trigger1M)),NA())</f>
        <v>9.9468138506943957E-3</v>
      </c>
      <c r="K3445" s="44">
        <f>IFERROR(_xll.qlIndexFixing(Index3M,H3445,TRUE,_xll.ohTrigger(RecalcTrigger,Trigger3M)),NA())</f>
        <v>1.0072334117792559E-2</v>
      </c>
      <c r="L3445" s="44">
        <f>IFERROR(_xll.qlIndexFixing(Index6M,$H3445,TRUE,_xll.ohTrigger(RecalcTrigger,Trigger6M)),NA())</f>
        <v>9.3702837411476884E-3</v>
      </c>
      <c r="M3445" s="183">
        <f>IFERROR(_xll.qlIndexFixing(Index1Y,$H3445,TRUE,_xll.ohTrigger(RecalcTrigger,Trigger1Y)),NA())</f>
        <v>1.0427630614004271E-2</v>
      </c>
      <c r="N3445" s="182">
        <f>IFERROR(_xll.qlIndexFixing(ONIndex1M,I3445,TRUE,_xll.ohTrigger(RecalcTrigger,Trigger1M)),NA())</f>
        <v>9.939809196524152E-3</v>
      </c>
      <c r="O3445" s="44">
        <f>IFERROR(_xll.qlIndexFixing(ONIndex3M,I3445,TRUE,_xll.ohTrigger(RecalcTrigger,Trigger3M)),NA())</f>
        <v>1.0050101123075805E-2</v>
      </c>
      <c r="P3445" s="44">
        <f>IFERROR(_xll.qlIndexFixing(ONIndex6M,I3445,TRUE,_xll.ohTrigger(RecalcTrigger,Trigger6M)),NA())</f>
        <v>9.3677585369622562E-3</v>
      </c>
      <c r="Q3445" s="183">
        <f>IFERROR(_xll.qlIndexFixing(ONIndex1Y,I3445,TRUE,_xll.ohTrigger(RecalcTrigger,Trigger1Y)),NA())</f>
        <v>1.0346805085035271E-2</v>
      </c>
    </row>
    <row r="3446" spans="2:17" x14ac:dyDescent="0.2">
      <c r="B3446" s="39" t="s">
        <v>42</v>
      </c>
      <c r="D3446" s="42">
        <f>_xll.qlCalendarAdvance(Calendar,$D3445,B3446,"f",FALSE)</f>
        <v>63767</v>
      </c>
      <c r="E3446" s="177">
        <f>_xll.qlInterestRateIndexValueDate(IndexON,D3446)</f>
        <v>63767</v>
      </c>
      <c r="F3446" s="193">
        <f>IFERROR(_xll.qlIndexFixing(IndexON,D3446,TRUE,_xll.ohTrigger(RecalcTrigger,TriggerON)),NA())</f>
        <v>1.0044272042897262E-2</v>
      </c>
      <c r="H3446" s="42">
        <f>_xll.qlCalendarAdvance(Calendar,$H3445,B3446,"f",FALSE)</f>
        <v>63767</v>
      </c>
      <c r="I3446" s="177">
        <f>_xll.qlInterestRateIndexValueDate(Index1M,$H3446)</f>
        <v>63769</v>
      </c>
      <c r="J3446" s="182">
        <f>IFERROR(_xll.qlIndexFixing(Index1M,$H3446,TRUE,_xll.ohTrigger(RecalcTrigger,Trigger1M)),NA())</f>
        <v>9.9486352419077325E-3</v>
      </c>
      <c r="K3446" s="44">
        <f>IFERROR(_xll.qlIndexFixing(Index3M,H3446,TRUE,_xll.ohTrigger(RecalcTrigger,Trigger3M)),NA())</f>
        <v>1.0073798096933026E-2</v>
      </c>
      <c r="L3446" s="44">
        <f>IFERROR(_xll.qlIndexFixing(Index6M,$H3446,TRUE,_xll.ohTrigger(RecalcTrigger,Trigger6M)),NA())</f>
        <v>9.3687233634572788E-3</v>
      </c>
      <c r="M3446" s="183">
        <f>IFERROR(_xll.qlIndexFixing(Index1Y,$H3446,TRUE,_xll.ohTrigger(RecalcTrigger,Trigger1Y)),NA())</f>
        <v>1.0428461003424276E-2</v>
      </c>
      <c r="N3446" s="182">
        <f>IFERROR(_xll.qlIndexFixing(ONIndex1M,I3446,TRUE,_xll.ohTrigger(RecalcTrigger,Trigger1M)),NA())</f>
        <v>9.9416612785319103E-3</v>
      </c>
      <c r="O3446" s="44">
        <f>IFERROR(_xll.qlIndexFixing(ONIndex3M,I3446,TRUE,_xll.ohTrigger(RecalcTrigger,Trigger3M)),NA())</f>
        <v>1.0051685487395545E-2</v>
      </c>
      <c r="P3446" s="44">
        <f>IFERROR(_xll.qlIndexFixing(ONIndex6M,I3446,TRUE,_xll.ohTrigger(RecalcTrigger,Trigger6M)),NA())</f>
        <v>9.366134689186012E-3</v>
      </c>
      <c r="Q3446" s="183">
        <f>IFERROR(_xll.qlIndexFixing(ONIndex1Y,I3446,TRUE,_xll.ohTrigger(RecalcTrigger,Trigger1Y)),NA())</f>
        <v>1.0348179765884424E-2</v>
      </c>
    </row>
    <row r="3447" spans="2:17" x14ac:dyDescent="0.2">
      <c r="B3447" s="39" t="s">
        <v>42</v>
      </c>
      <c r="D3447" s="42">
        <f>_xll.qlCalendarAdvance(Calendar,$D3446,B3447,"f",FALSE)</f>
        <v>63774</v>
      </c>
      <c r="E3447" s="177">
        <f>_xll.qlInterestRateIndexValueDate(IndexON,D3447)</f>
        <v>63774</v>
      </c>
      <c r="F3447" s="193">
        <f>IFERROR(_xll.qlIndexFixing(IndexON,D3447,TRUE,_xll.ohTrigger(RecalcTrigger,TriggerON)),NA())</f>
        <v>1.0046173607243247E-2</v>
      </c>
      <c r="H3447" s="42">
        <f>_xll.qlCalendarAdvance(Calendar,$H3446,B3447,"f",FALSE)</f>
        <v>63774</v>
      </c>
      <c r="I3447" s="177">
        <f>_xll.qlInterestRateIndexValueDate(Index1M,$H3447)</f>
        <v>63776</v>
      </c>
      <c r="J3447" s="182">
        <f>IFERROR(_xll.qlIndexFixing(Index1M,$H3447,TRUE,_xll.ohTrigger(RecalcTrigger,Trigger1M)),NA())</f>
        <v>9.9504361031975009E-3</v>
      </c>
      <c r="K3447" s="44">
        <f>IFERROR(_xll.qlIndexFixing(Index3M,H3447,TRUE,_xll.ohTrigger(RecalcTrigger,Trigger3M)),NA())</f>
        <v>1.0075241501718509E-2</v>
      </c>
      <c r="L3447" s="44">
        <f>IFERROR(_xll.qlIndexFixing(Index6M,$H3447,TRUE,_xll.ohTrigger(RecalcTrigger,Trigger6M)),NA())</f>
        <v>9.3671686904744957E-3</v>
      </c>
      <c r="M3447" s="183">
        <f>IFERROR(_xll.qlIndexFixing(Index1Y,$H3447,TRUE,_xll.ohTrigger(RecalcTrigger,Trigger1Y)),NA())</f>
        <v>1.0429269267104132E-2</v>
      </c>
      <c r="N3447" s="182">
        <f>IFERROR(_xll.qlIndexFixing(ONIndex1M,I3447,TRUE,_xll.ohTrigger(RecalcTrigger,Trigger1M)),NA())</f>
        <v>9.9434928937913725E-3</v>
      </c>
      <c r="O3447" s="44">
        <f>IFERROR(_xll.qlIndexFixing(ONIndex3M,I3447,TRUE,_xll.ohTrigger(RecalcTrigger,Trigger3M)),NA())</f>
        <v>1.0053249508787943E-2</v>
      </c>
      <c r="P3447" s="44">
        <f>IFERROR(_xll.qlIndexFixing(ONIndex6M,I3447,TRUE,_xll.ohTrigger(RecalcTrigger,Trigger6M)),NA())</f>
        <v>9.3645164167099892E-3</v>
      </c>
      <c r="Q3447" s="183">
        <f>IFERROR(_xll.qlIndexFixing(ONIndex1Y,I3447,TRUE,_xll.ohTrigger(RecalcTrigger,Trigger1Y)),NA())</f>
        <v>1.0349533332023597E-2</v>
      </c>
    </row>
    <row r="3448" spans="2:17" x14ac:dyDescent="0.2">
      <c r="B3448" s="39" t="s">
        <v>42</v>
      </c>
      <c r="D3448" s="42">
        <f>_xll.qlCalendarAdvance(Calendar,$D3447,B3448,"f",FALSE)</f>
        <v>63781</v>
      </c>
      <c r="E3448" s="177">
        <f>_xll.qlInterestRateIndexValueDate(IndexON,D3448)</f>
        <v>63781</v>
      </c>
      <c r="F3448" s="193">
        <f>IFERROR(_xll.qlIndexFixing(IndexON,D3448,TRUE,_xll.ohTrigger(RecalcTrigger,TriggerON)),NA())</f>
        <v>1.0048054647846527E-2</v>
      </c>
      <c r="H3448" s="42">
        <f>_xll.qlCalendarAdvance(Calendar,$H3447,B3448,"f",FALSE)</f>
        <v>63781</v>
      </c>
      <c r="I3448" s="177">
        <f>_xll.qlInterestRateIndexValueDate(Index1M,$H3448)</f>
        <v>63783</v>
      </c>
      <c r="J3448" s="182">
        <f>IFERROR(_xll.qlIndexFixing(Index1M,$H3448,TRUE,_xll.ohTrigger(RecalcTrigger,Trigger1M)),NA())</f>
        <v>9.9522164049822039E-3</v>
      </c>
      <c r="K3448" s="44">
        <f>IFERROR(_xll.qlIndexFixing(Index3M,H3448,TRUE,_xll.ohTrigger(RecalcTrigger,Trigger3M)),NA())</f>
        <v>1.0076664302676411E-2</v>
      </c>
      <c r="L3448" s="44">
        <f>IFERROR(_xll.qlIndexFixing(Index6M,$H3448,TRUE,_xll.ohTrigger(RecalcTrigger,Trigger6M)),NA())</f>
        <v>9.3656197302750405E-3</v>
      </c>
      <c r="M3448" s="183">
        <f>IFERROR(_xll.qlIndexFixing(Index1Y,$H3448,TRUE,_xll.ohTrigger(RecalcTrigger,Trigger1Y)),NA())</f>
        <v>1.0430055374180024E-2</v>
      </c>
      <c r="N3448" s="182">
        <f>IFERROR(_xll.qlIndexFixing(ONIndex1M,I3448,TRUE,_xll.ohTrigger(RecalcTrigger,Trigger1M)),NA())</f>
        <v>9.9453040128061332E-3</v>
      </c>
      <c r="O3448" s="44">
        <f>IFERROR(_xll.qlIndexFixing(ONIndex3M,I3448,TRUE,_xll.ohTrigger(RecalcTrigger,Trigger3M)),NA())</f>
        <v>1.0054793157436848E-2</v>
      </c>
      <c r="P3448" s="44">
        <f>IFERROR(_xll.qlIndexFixing(ONIndex6M,I3448,TRUE,_xll.ohTrigger(RecalcTrigger,Trigger6M)),NA())</f>
        <v>9.3629037272879856E-3</v>
      </c>
      <c r="Q3448" s="183">
        <f>IFERROR(_xll.qlIndexFixing(ONIndex1Y,I3448,TRUE,_xll.ohTrigger(RecalcTrigger,Trigger1Y)),NA())</f>
        <v>1.0350865752997152E-2</v>
      </c>
    </row>
    <row r="3449" spans="2:17" x14ac:dyDescent="0.2">
      <c r="B3449" s="39" t="s">
        <v>42</v>
      </c>
      <c r="D3449" s="42">
        <f>_xll.qlCalendarAdvance(Calendar,$D3448,B3449,"f",FALSE)</f>
        <v>63788</v>
      </c>
      <c r="E3449" s="177">
        <f>_xll.qlInterestRateIndexValueDate(IndexON,D3449)</f>
        <v>63788</v>
      </c>
      <c r="F3449" s="193">
        <f>IFERROR(_xll.qlIndexFixing(IndexON,D3449,TRUE,_xll.ohTrigger(RecalcTrigger,TriggerON)),NA())</f>
        <v>1.0049915135370568E-2</v>
      </c>
      <c r="H3449" s="42">
        <f>_xll.qlCalendarAdvance(Calendar,$H3448,B3449,"f",FALSE)</f>
        <v>63788</v>
      </c>
      <c r="I3449" s="177">
        <f>_xll.qlInterestRateIndexValueDate(Index1M,$H3449)</f>
        <v>63790</v>
      </c>
      <c r="J3449" s="182">
        <f>IFERROR(_xll.qlIndexFixing(Index1M,$H3449,TRUE,_xll.ohTrigger(RecalcTrigger,Trigger1M)),NA())</f>
        <v>9.9539761176726058E-3</v>
      </c>
      <c r="K3449" s="44">
        <f>IFERROR(_xll.qlIndexFixing(Index3M,H3449,TRUE,_xll.ohTrigger(RecalcTrigger,Trigger3M)),NA())</f>
        <v>1.0078066470336688E-2</v>
      </c>
      <c r="L3449" s="44">
        <f>IFERROR(_xll.qlIndexFixing(Index6M,$H3449,TRUE,_xll.ohTrigger(RecalcTrigger,Trigger6M)),NA())</f>
        <v>9.3640764909320214E-3</v>
      </c>
      <c r="M3449" s="183">
        <f>IFERROR(_xll.qlIndexFixing(Index1Y,$H3449,TRUE,_xll.ohTrigger(RecalcTrigger,Trigger1Y)),NA())</f>
        <v>1.0430819293791624E-2</v>
      </c>
      <c r="N3449" s="182">
        <f>IFERROR(_xll.qlIndexFixing(ONIndex1M,I3449,TRUE,_xll.ohTrigger(RecalcTrigger,Trigger1M)),NA())</f>
        <v>9.947094605919915E-3</v>
      </c>
      <c r="O3449" s="44">
        <f>IFERROR(_xll.qlIndexFixing(ONIndex3M,I3449,TRUE,_xll.ohTrigger(RecalcTrigger,Trigger3M)),NA())</f>
        <v>1.0056316404325472E-2</v>
      </c>
      <c r="P3449" s="44">
        <f>IFERROR(_xll.qlIndexFixing(ONIndex6M,I3449,TRUE,_xll.ohTrigger(RecalcTrigger,Trigger6M)),NA())</f>
        <v>9.3612966289935429E-3</v>
      </c>
      <c r="Q3449" s="183">
        <f>IFERROR(_xll.qlIndexFixing(ONIndex1Y,I3449,TRUE,_xll.ohTrigger(RecalcTrigger,Trigger1Y)),NA())</f>
        <v>1.0352176998349449E-2</v>
      </c>
    </row>
    <row r="3450" spans="2:17" x14ac:dyDescent="0.2">
      <c r="B3450" s="39" t="s">
        <v>42</v>
      </c>
      <c r="D3450" s="42">
        <f>_xll.qlCalendarAdvance(Calendar,$D3449,B3450,"f",FALSE)</f>
        <v>63795</v>
      </c>
      <c r="E3450" s="177">
        <f>_xll.qlInterestRateIndexValueDate(IndexON,D3450)</f>
        <v>63795</v>
      </c>
      <c r="F3450" s="193">
        <f>IFERROR(_xll.qlIndexFixing(IndexON,D3450,TRUE,_xll.ohTrigger(RecalcTrigger,TriggerON)),NA())</f>
        <v>1.0051755039919286E-2</v>
      </c>
      <c r="H3450" s="42">
        <f>_xll.qlCalendarAdvance(Calendar,$H3449,B3450,"f",FALSE)</f>
        <v>63795</v>
      </c>
      <c r="I3450" s="177">
        <f>_xll.qlInterestRateIndexValueDate(Index1M,$H3450)</f>
        <v>63797</v>
      </c>
      <c r="J3450" s="182">
        <f>IFERROR(_xll.qlIndexFixing(Index1M,$H3450,TRUE,_xll.ohTrigger(RecalcTrigger,Trigger1M)),NA())</f>
        <v>9.9549345682249848E-3</v>
      </c>
      <c r="K3450" s="44">
        <f>IFERROR(_xll.qlIndexFixing(Index3M,H3450,TRUE,_xll.ohTrigger(RecalcTrigger,Trigger3M)),NA())</f>
        <v>1.0078740535077296E-2</v>
      </c>
      <c r="L3450" s="44">
        <f>IFERROR(_xll.qlIndexFixing(Index6M,$H3450,TRUE,_xll.ohTrigger(RecalcTrigger,Trigger6M)),NA())</f>
        <v>9.3624843136270574E-3</v>
      </c>
      <c r="M3450" s="183">
        <f>IFERROR(_xll.qlIndexFixing(Index1Y,$H3450,TRUE,_xll.ohTrigger(RecalcTrigger,Trigger1Y)),NA())</f>
        <v>1.0430993625596604E-2</v>
      </c>
      <c r="N3450" s="182">
        <f>IFERROR(_xll.qlIndexFixing(ONIndex1M,I3450,TRUE,_xll.ohTrigger(RecalcTrigger,Trigger1M)),NA())</f>
        <v>9.9488646436363126E-3</v>
      </c>
      <c r="O3450" s="44">
        <f>IFERROR(_xll.qlIndexFixing(ONIndex3M,I3450,TRUE,_xll.ohTrigger(RecalcTrigger,Trigger3M)),NA())</f>
        <v>1.0057819219877473E-2</v>
      </c>
      <c r="P3450" s="44">
        <f>IFERROR(_xll.qlIndexFixing(ONIndex6M,I3450,TRUE,_xll.ohTrigger(RecalcTrigger,Trigger6M)),NA())</f>
        <v>9.359695130060075E-3</v>
      </c>
      <c r="Q3450" s="183">
        <f>IFERROR(_xll.qlIndexFixing(ONIndex1Y,I3450,TRUE,_xll.ohTrigger(RecalcTrigger,Trigger1Y)),NA())</f>
        <v>1.0353467037385045E-2</v>
      </c>
    </row>
    <row r="3451" spans="2:17" x14ac:dyDescent="0.2">
      <c r="B3451" s="39" t="s">
        <v>42</v>
      </c>
      <c r="D3451" s="42">
        <f>_xll.qlCalendarAdvance(Calendar,$D3450,B3451,"f",FALSE)</f>
        <v>63802</v>
      </c>
      <c r="E3451" s="177">
        <f>_xll.qlInterestRateIndexValueDate(IndexON,D3451)</f>
        <v>63802</v>
      </c>
      <c r="F3451" s="193">
        <f>IFERROR(_xll.qlIndexFixing(IndexON,D3451,TRUE,_xll.ohTrigger(RecalcTrigger,TriggerON)),NA())</f>
        <v>1.0053574331756465E-2</v>
      </c>
      <c r="H3451" s="42">
        <f>_xll.qlCalendarAdvance(Calendar,$H3450,B3451,"f",FALSE)</f>
        <v>63802</v>
      </c>
      <c r="I3451" s="177">
        <f>_xll.qlInterestRateIndexValueDate(Index1M,$H3451)</f>
        <v>63804</v>
      </c>
      <c r="J3451" s="182">
        <f>IFERROR(_xll.qlIndexFixing(Index1M,$H3451,TRUE,_xll.ohTrigger(RecalcTrigger,Trigger1M)),NA())</f>
        <v>9.9574336574470932E-3</v>
      </c>
      <c r="K3451" s="44">
        <f>IFERROR(_xll.qlIndexFixing(Index3M,H3451,TRUE,_xll.ohTrigger(RecalcTrigger,Trigger3M)),NA())</f>
        <v>1.0080105683637645E-2</v>
      </c>
      <c r="L3451" s="44">
        <f>IFERROR(_xll.qlIndexFixing(Index6M,$H3451,TRUE,_xll.ohTrigger(RecalcTrigger,Trigger6M)),NA())</f>
        <v>9.3609510493128708E-3</v>
      </c>
      <c r="M3451" s="183">
        <f>IFERROR(_xll.qlIndexFixing(Index1Y,$H3451,TRUE,_xll.ohTrigger(RecalcTrigger,Trigger1Y)),NA())</f>
        <v>1.04322804471789E-2</v>
      </c>
      <c r="N3451" s="182">
        <f>IFERROR(_xll.qlIndexFixing(ONIndex1M,I3451,TRUE,_xll.ohTrigger(RecalcTrigger,Trigger1M)),NA())</f>
        <v>9.9506140963789846E-3</v>
      </c>
      <c r="O3451" s="44">
        <f>IFERROR(_xll.qlIndexFixing(ONIndex3M,I3451,TRUE,_xll.ohTrigger(RecalcTrigger,Trigger3M)),NA())</f>
        <v>1.0059301574756319E-2</v>
      </c>
      <c r="P3451" s="44">
        <f>IFERROR(_xll.qlIndexFixing(ONIndex6M,I3451,TRUE,_xll.ohTrigger(RecalcTrigger,Trigger6M)),NA())</f>
        <v>9.3580992383213157E-3</v>
      </c>
      <c r="Q3451" s="183">
        <f>IFERROR(_xll.qlIndexFixing(ONIndex1Y,I3451,TRUE,_xll.ohTrigger(RecalcTrigger,Trigger1Y)),NA())</f>
        <v>1.0354735839888107E-2</v>
      </c>
    </row>
    <row r="3452" spans="2:17" x14ac:dyDescent="0.2">
      <c r="B3452" s="39" t="s">
        <v>42</v>
      </c>
      <c r="D3452" s="42">
        <f>_xll.qlCalendarAdvance(Calendar,$D3451,B3452,"f",FALSE)</f>
        <v>63809</v>
      </c>
      <c r="E3452" s="177">
        <f>_xll.qlInterestRateIndexValueDate(IndexON,D3452)</f>
        <v>63809</v>
      </c>
      <c r="F3452" s="193">
        <f>IFERROR(_xll.qlIndexFixing(IndexON,D3452,TRUE,_xll.ohTrigger(RecalcTrigger,TriggerON)),NA())</f>
        <v>1.0055372981545574E-2</v>
      </c>
      <c r="H3452" s="42">
        <f>_xll.qlCalendarAdvance(Calendar,$H3451,B3452,"f",FALSE)</f>
        <v>63809</v>
      </c>
      <c r="I3452" s="177">
        <f>_xll.qlInterestRateIndexValueDate(Index1M,$H3452)</f>
        <v>63811</v>
      </c>
      <c r="J3452" s="182">
        <f>IFERROR(_xll.qlIndexFixing(Index1M,$H3452,TRUE,_xll.ohTrigger(RecalcTrigger,Trigger1M)),NA())</f>
        <v>9.9591314253604443E-3</v>
      </c>
      <c r="K3452" s="44">
        <f>IFERROR(_xll.qlIndexFixing(Index3M,H3452,TRUE,_xll.ohTrigger(RecalcTrigger,Trigger3M)),NA())</f>
        <v>1.0081450118528094E-2</v>
      </c>
      <c r="L3452" s="44">
        <f>IFERROR(_xll.qlIndexFixing(Index6M,$H3452,TRUE,_xll.ohTrigger(RecalcTrigger,Trigger6M)),NA())</f>
        <v>9.3594235271493055E-3</v>
      </c>
      <c r="M3452" s="183">
        <f>IFERROR(_xll.qlIndexFixing(Index1Y,$H3452,TRUE,_xll.ohTrigger(RecalcTrigger,Trigger1Y)),NA())</f>
        <v>1.0432977619237621E-2</v>
      </c>
      <c r="N3452" s="182">
        <f>IFERROR(_xll.qlIndexFixing(ONIndex1M,I3452,TRUE,_xll.ohTrigger(RecalcTrigger,Trigger1M)),NA())</f>
        <v>9.9523429346515258E-3</v>
      </c>
      <c r="O3452" s="44">
        <f>IFERROR(_xll.qlIndexFixing(ONIndex3M,I3452,TRUE,_xll.ohTrigger(RecalcTrigger,Trigger3M)),NA())</f>
        <v>1.0060763439545539E-2</v>
      </c>
      <c r="P3452" s="44">
        <f>IFERROR(_xll.qlIndexFixing(ONIndex6M,I3452,TRUE,_xll.ohTrigger(RecalcTrigger,Trigger6M)),NA())</f>
        <v>9.3565089620106789E-3</v>
      </c>
      <c r="Q3452" s="183">
        <f>IFERROR(_xll.qlIndexFixing(ONIndex1Y,I3452,TRUE,_xll.ohTrigger(RecalcTrigger,Trigger1Y)),NA())</f>
        <v>1.0355983375243127E-2</v>
      </c>
    </row>
    <row r="3453" spans="2:17" x14ac:dyDescent="0.2">
      <c r="B3453" s="39" t="s">
        <v>42</v>
      </c>
      <c r="D3453" s="42">
        <f>_xll.qlCalendarAdvance(Calendar,$D3452,B3453,"f",FALSE)</f>
        <v>63816</v>
      </c>
      <c r="E3453" s="177">
        <f>_xll.qlInterestRateIndexValueDate(IndexON,D3453)</f>
        <v>63816</v>
      </c>
      <c r="F3453" s="193">
        <f>IFERROR(_xll.qlIndexFixing(IndexON,D3453,TRUE,_xll.ohTrigger(RecalcTrigger,TriggerON)),NA())</f>
        <v>1.0057150959630334E-2</v>
      </c>
      <c r="H3453" s="42">
        <f>_xll.qlCalendarAdvance(Calendar,$H3452,B3453,"f",FALSE)</f>
        <v>63816</v>
      </c>
      <c r="I3453" s="177">
        <f>_xll.qlInterestRateIndexValueDate(Index1M,$H3453)</f>
        <v>63818</v>
      </c>
      <c r="J3453" s="182">
        <f>IFERROR(_xll.qlIndexFixing(Index1M,$H3453,TRUE,_xll.ohTrigger(RecalcTrigger,Trigger1M)),NA())</f>
        <v>9.9608084858431884E-3</v>
      </c>
      <c r="K3453" s="44">
        <f>IFERROR(_xll.qlIndexFixing(Index3M,H3453,TRUE,_xll.ohTrigger(RecalcTrigger,Trigger3M)),NA())</f>
        <v>1.0082773810278589E-2</v>
      </c>
      <c r="L3453" s="44">
        <f>IFERROR(_xll.qlIndexFixing(Index6M,$H3453,TRUE,_xll.ohTrigger(RecalcTrigger,Trigger6M)),NA())</f>
        <v>9.3579017552112304E-3</v>
      </c>
      <c r="M3453" s="183">
        <f>IFERROR(_xll.qlIndexFixing(Index1Y,$H3453,TRUE,_xll.ohTrigger(RecalcTrigger,Trigger1Y)),NA())</f>
        <v>1.0433652480398145E-2</v>
      </c>
      <c r="N3453" s="182">
        <f>IFERROR(_xll.qlIndexFixing(ONIndex1M,I3453,TRUE,_xll.ohTrigger(RecalcTrigger,Trigger1M)),NA())</f>
        <v>9.9540511287177225E-3</v>
      </c>
      <c r="O3453" s="44">
        <f>IFERROR(_xll.qlIndexFixing(ONIndex3M,I3453,TRUE,_xll.ohTrigger(RecalcTrigger,Trigger3M)),NA())</f>
        <v>1.0062204785068474E-2</v>
      </c>
      <c r="P3453" s="44">
        <f>IFERROR(_xll.qlIndexFixing(ONIndex6M,I3453,TRUE,_xll.ohTrigger(RecalcTrigger,Trigger6M)),NA())</f>
        <v>9.3549243089618983E-3</v>
      </c>
      <c r="Q3453" s="183">
        <f>IFERROR(_xll.qlIndexFixing(ONIndex1Y,I3453,TRUE,_xll.ohTrigger(RecalcTrigger,Trigger1Y)),NA())</f>
        <v>1.0357209612834595E-2</v>
      </c>
    </row>
    <row r="3454" spans="2:17" x14ac:dyDescent="0.2">
      <c r="B3454" s="39" t="s">
        <v>42</v>
      </c>
      <c r="D3454" s="42">
        <f>_xll.qlCalendarAdvance(Calendar,$D3453,B3454,"f",FALSE)</f>
        <v>63823</v>
      </c>
      <c r="E3454" s="177">
        <f>_xll.qlInterestRateIndexValueDate(IndexON,D3454)</f>
        <v>63823</v>
      </c>
      <c r="F3454" s="193">
        <f>IFERROR(_xll.qlIndexFixing(IndexON,D3454,TRUE,_xll.ohTrigger(RecalcTrigger,TriggerON)),NA())</f>
        <v>1.0058908236114661E-2</v>
      </c>
      <c r="H3454" s="42">
        <f>_xll.qlCalendarAdvance(Calendar,$H3453,B3454,"f",FALSE)</f>
        <v>63823</v>
      </c>
      <c r="I3454" s="177">
        <f>_xll.qlInterestRateIndexValueDate(Index1M,$H3454)</f>
        <v>63825</v>
      </c>
      <c r="J3454" s="182">
        <f>IFERROR(_xll.qlIndexFixing(Index1M,$H3454,TRUE,_xll.ohTrigger(RecalcTrigger,Trigger1M)),NA())</f>
        <v>9.9629731071731505E-3</v>
      </c>
      <c r="K3454" s="44">
        <f>IFERROR(_xll.qlIndexFixing(Index3M,H3454,TRUE,_xll.ohTrigger(RecalcTrigger,Trigger3M)),NA())</f>
        <v>1.0084766777705197E-2</v>
      </c>
      <c r="L3454" s="44">
        <f>IFERROR(_xll.qlIndexFixing(Index6M,$H3454,TRUE,_xll.ohTrigger(RecalcTrigger,Trigger6M)),NA())</f>
        <v>9.3564008493257217E-3</v>
      </c>
      <c r="M3454" s="183">
        <f>IFERROR(_xll.qlIndexFixing(Index1Y,$H3454,TRUE,_xll.ohTrigger(RecalcTrigger,Trigger1Y)),NA())</f>
        <v>1.0434304999805371E-2</v>
      </c>
      <c r="N3454" s="182">
        <f>IFERROR(_xll.qlIndexFixing(ONIndex1M,I3454,TRUE,_xll.ohTrigger(RecalcTrigger,Trigger1M)),NA())</f>
        <v>9.9557386493209776E-3</v>
      </c>
      <c r="O3454" s="44">
        <f>IFERROR(_xll.qlIndexFixing(ONIndex3M,I3454,TRUE,_xll.ohTrigger(RecalcTrigger,Trigger3M)),NA())</f>
        <v>1.0063625581748781E-2</v>
      </c>
      <c r="P3454" s="44">
        <f>IFERROR(_xll.qlIndexFixing(ONIndex6M,I3454,TRUE,_xll.ohTrigger(RecalcTrigger,Trigger6M)),NA())</f>
        <v>9.3533452874883238E-3</v>
      </c>
      <c r="Q3454" s="183">
        <f>IFERROR(_xll.qlIndexFixing(ONIndex1Y,I3454,TRUE,_xll.ohTrigger(RecalcTrigger,Trigger1Y)),NA())</f>
        <v>1.0358414522446679E-2</v>
      </c>
    </row>
    <row r="3455" spans="2:17" x14ac:dyDescent="0.2">
      <c r="B3455" s="39" t="s">
        <v>42</v>
      </c>
      <c r="D3455" s="42">
        <f>_xll.qlCalendarAdvance(Calendar,$D3454,B3455,"f",FALSE)</f>
        <v>63830</v>
      </c>
      <c r="E3455" s="177">
        <f>_xll.qlInterestRateIndexValueDate(IndexON,D3455)</f>
        <v>63830</v>
      </c>
      <c r="F3455" s="193">
        <f>IFERROR(_xll.qlIndexFixing(IndexON,D3455,TRUE,_xll.ohTrigger(RecalcTrigger,TriggerON)),NA())</f>
        <v>1.0060644781582084E-2</v>
      </c>
      <c r="H3455" s="42">
        <f>_xll.qlCalendarAdvance(Calendar,$H3454,B3455,"f",FALSE)</f>
        <v>63830</v>
      </c>
      <c r="I3455" s="177">
        <f>_xll.qlInterestRateIndexValueDate(Index1M,$H3455)</f>
        <v>63832</v>
      </c>
      <c r="J3455" s="182">
        <f>IFERROR(_xll.qlIndexFixing(Index1M,$H3455,TRUE,_xll.ohTrigger(RecalcTrigger,Trigger1M)),NA())</f>
        <v>9.9641003661960111E-3</v>
      </c>
      <c r="K3455" s="44">
        <f>IFERROR(_xll.qlIndexFixing(Index3M,H3455,TRUE,_xll.ohTrigger(RecalcTrigger,Trigger3M)),NA())</f>
        <v>1.0086044526699468E-2</v>
      </c>
      <c r="L3455" s="44">
        <f>IFERROR(_xll.qlIndexFixing(Index6M,$H3455,TRUE,_xll.ohTrigger(RecalcTrigger,Trigger6M)),NA())</f>
        <v>9.3549532733948997E-3</v>
      </c>
      <c r="M3455" s="183">
        <f>IFERROR(_xll.qlIndexFixing(Index1Y,$H3455,TRUE,_xll.ohTrigger(RecalcTrigger,Trigger1Y)),NA())</f>
        <v>1.0434935146605507E-2</v>
      </c>
      <c r="N3455" s="182">
        <f>IFERROR(_xll.qlIndexFixing(ONIndex1M,I3455,TRUE,_xll.ohTrigger(RecalcTrigger,Trigger1M)),NA())</f>
        <v>9.9574054668050138E-3</v>
      </c>
      <c r="O3455" s="44">
        <f>IFERROR(_xll.qlIndexFixing(ONIndex3M,I3455,TRUE,_xll.ohTrigger(RecalcTrigger,Trigger3M)),NA())</f>
        <v>1.0065025800169991E-2</v>
      </c>
      <c r="P3455" s="44">
        <f>IFERROR(_xll.qlIndexFixing(ONIndex6M,I3455,TRUE,_xll.ohTrigger(RecalcTrigger,Trigger6M)),NA())</f>
        <v>9.3517719056634974E-3</v>
      </c>
      <c r="Q3455" s="183">
        <f>IFERROR(_xll.qlIndexFixing(ONIndex1Y,I3455,TRUE,_xll.ohTrigger(RecalcTrigger,Trigger1Y)),NA())</f>
        <v>1.0359598073463872E-2</v>
      </c>
    </row>
    <row r="3456" spans="2:17" x14ac:dyDescent="0.2">
      <c r="B3456" s="39" t="s">
        <v>42</v>
      </c>
      <c r="D3456" s="42">
        <f>_xll.qlCalendarAdvance(Calendar,$D3455,B3456,"f",FALSE)</f>
        <v>63837</v>
      </c>
      <c r="E3456" s="177">
        <f>_xll.qlInterestRateIndexValueDate(IndexON,D3456)</f>
        <v>63837</v>
      </c>
      <c r="F3456" s="193">
        <f>IFERROR(_xll.qlIndexFixing(IndexON,D3456,TRUE,_xll.ohTrigger(RecalcTrigger,TriggerON)),NA())</f>
        <v>1.0062360566456263E-2</v>
      </c>
      <c r="H3456" s="42">
        <f>_xll.qlCalendarAdvance(Calendar,$H3455,B3456,"f",FALSE)</f>
        <v>63837</v>
      </c>
      <c r="I3456" s="177">
        <f>_xll.qlInterestRateIndexValueDate(Index1M,$H3456)</f>
        <v>63839</v>
      </c>
      <c r="J3456" s="182">
        <f>IFERROR(_xll.qlIndexFixing(Index1M,$H3456,TRUE,_xll.ohTrigger(RecalcTrigger,Trigger1M)),NA())</f>
        <v>9.9657151268979366E-3</v>
      </c>
      <c r="K3456" s="44">
        <f>IFERROR(_xll.qlIndexFixing(Index3M,H3456,TRUE,_xll.ohTrigger(RecalcTrigger,Trigger3M)),NA())</f>
        <v>1.0087301436108361E-2</v>
      </c>
      <c r="L3456" s="44">
        <f>IFERROR(_xll.qlIndexFixing(Index6M,$H3456,TRUE,_xll.ohTrigger(RecalcTrigger,Trigger6M)),NA())</f>
        <v>9.3533868810595482E-3</v>
      </c>
      <c r="M3456" s="183">
        <f>IFERROR(_xll.qlIndexFixing(Index1Y,$H3456,TRUE,_xll.ohTrigger(RecalcTrigger,Trigger1Y)),NA())</f>
        <v>1.0435542889947153E-2</v>
      </c>
      <c r="N3456" s="182">
        <f>IFERROR(_xll.qlIndexFixing(ONIndex1M,I3456,TRUE,_xll.ohTrigger(RecalcTrigger,Trigger1M)),NA())</f>
        <v>9.9590515514336175E-3</v>
      </c>
      <c r="O3456" s="44">
        <f>IFERROR(_xll.qlIndexFixing(ONIndex3M,I3456,TRUE,_xll.ohTrigger(RecalcTrigger,Trigger3M)),NA())</f>
        <v>1.0066405411395252E-2</v>
      </c>
      <c r="P3456" s="44">
        <f>IFERROR(_xll.qlIndexFixing(ONIndex6M,I3456,TRUE,_xll.ohTrigger(RecalcTrigger,Trigger6M)),NA())</f>
        <v>9.3502041710813444E-3</v>
      </c>
      <c r="Q3456" s="183">
        <f>IFERROR(_xll.qlIndexFixing(ONIndex1Y,I3456,TRUE,_xll.ohTrigger(RecalcTrigger,Trigger1Y)),NA())</f>
        <v>1.0360760235270661E-2</v>
      </c>
    </row>
    <row r="3457" spans="2:17" x14ac:dyDescent="0.2">
      <c r="B3457" s="39" t="s">
        <v>42</v>
      </c>
      <c r="D3457" s="42">
        <f>_xll.qlCalendarAdvance(Calendar,$D3456,B3457,"f",FALSE)</f>
        <v>63844</v>
      </c>
      <c r="E3457" s="177">
        <f>_xll.qlInterestRateIndexValueDate(IndexON,D3457)</f>
        <v>63844</v>
      </c>
      <c r="F3457" s="193">
        <f>IFERROR(_xll.qlIndexFixing(IndexON,D3457,TRUE,_xll.ohTrigger(RecalcTrigger,TriggerON)),NA())</f>
        <v>1.006405556108092E-2</v>
      </c>
      <c r="H3457" s="42">
        <f>_xll.qlCalendarAdvance(Calendar,$H3456,B3457,"f",FALSE)</f>
        <v>63844</v>
      </c>
      <c r="I3457" s="177">
        <f>_xll.qlInterestRateIndexValueDate(Index1M,$H3457)</f>
        <v>63846</v>
      </c>
      <c r="J3457" s="182">
        <f>IFERROR(_xll.qlIndexFixing(Index1M,$H3457,TRUE,_xll.ohTrigger(RecalcTrigger,Trigger1M)),NA())</f>
        <v>9.9673090618329456E-3</v>
      </c>
      <c r="K3457" s="44">
        <f>IFERROR(_xll.qlIndexFixing(Index3M,H3457,TRUE,_xll.ohTrigger(RecalcTrigger,Trigger3M)),NA())</f>
        <v>1.0088537476458433E-2</v>
      </c>
      <c r="L3457" s="44">
        <f>IFERROR(_xll.qlIndexFixing(Index6M,$H3457,TRUE,_xll.ohTrigger(RecalcTrigger,Trigger6M)),NA())</f>
        <v>9.3518885677711643E-3</v>
      </c>
      <c r="M3457" s="183">
        <f>IFERROR(_xll.qlIndexFixing(Index1Y,$H3457,TRUE,_xll.ohTrigger(RecalcTrigger,Trigger1Y)),NA())</f>
        <v>1.0436128198979348E-2</v>
      </c>
      <c r="N3457" s="182">
        <f>IFERROR(_xll.qlIndexFixing(ONIndex1M,I3457,TRUE,_xll.ohTrigger(RecalcTrigger,Trigger1M)),NA())</f>
        <v>9.9606768740301277E-3</v>
      </c>
      <c r="O3457" s="44">
        <f>IFERROR(_xll.qlIndexFixing(ONIndex3M,I3457,TRUE,_xll.ohTrigger(RecalcTrigger,Trigger3M)),NA())</f>
        <v>1.0067764385448541E-2</v>
      </c>
      <c r="P3457" s="44">
        <f>IFERROR(_xll.qlIndexFixing(ONIndex6M,I3457,TRUE,_xll.ohTrigger(RecalcTrigger,Trigger6M)),NA())</f>
        <v>9.348642092215087E-3</v>
      </c>
      <c r="Q3457" s="183">
        <f>IFERROR(_xll.qlIndexFixing(ONIndex1Y,I3457,TRUE,_xll.ohTrigger(RecalcTrigger,Trigger1Y)),NA())</f>
        <v>1.0361900977491345E-2</v>
      </c>
    </row>
    <row r="3458" spans="2:17" x14ac:dyDescent="0.2">
      <c r="B3458" s="39" t="s">
        <v>42</v>
      </c>
      <c r="D3458" s="42">
        <f>_xll.qlCalendarAdvance(Calendar,$D3457,B3458,"f",FALSE)</f>
        <v>63851</v>
      </c>
      <c r="E3458" s="177">
        <f>_xll.qlInterestRateIndexValueDate(IndexON,D3458)</f>
        <v>63851</v>
      </c>
      <c r="F3458" s="193">
        <f>IFERROR(_xll.qlIndexFixing(IndexON,D3458,TRUE,_xll.ohTrigger(RecalcTrigger,TriggerON)),NA())</f>
        <v>1.0065729735480033E-2</v>
      </c>
      <c r="H3458" s="42">
        <f>_xll.qlCalendarAdvance(Calendar,$H3457,B3458,"f",FALSE)</f>
        <v>63851</v>
      </c>
      <c r="I3458" s="177">
        <f>_xll.qlInterestRateIndexValueDate(Index1M,$H3458)</f>
        <v>63853</v>
      </c>
      <c r="J3458" s="182">
        <f>IFERROR(_xll.qlIndexFixing(Index1M,$H3458,TRUE,_xll.ohTrigger(RecalcTrigger,Trigger1M)),NA())</f>
        <v>9.9688821414221154E-3</v>
      </c>
      <c r="K3458" s="44">
        <f>IFERROR(_xll.qlIndexFixing(Index3M,H3458,TRUE,_xll.ohTrigger(RecalcTrigger,Trigger3M)),NA())</f>
        <v>1.0089752618283043E-2</v>
      </c>
      <c r="L3458" s="44">
        <f>IFERROR(_xll.qlIndexFixing(Index6M,$H3458,TRUE,_xll.ohTrigger(RecalcTrigger,Trigger6M)),NA())</f>
        <v>9.3503960458110758E-3</v>
      </c>
      <c r="M3458" s="183">
        <f>IFERROR(_xll.qlIndexFixing(Index1Y,$H3458,TRUE,_xll.ohTrigger(RecalcTrigger,Trigger1Y)),NA())</f>
        <v>1.0436691042853745E-2</v>
      </c>
      <c r="N3458" s="182">
        <f>IFERROR(_xll.qlIndexFixing(ONIndex1M,I3458,TRUE,_xll.ohTrigger(RecalcTrigger,Trigger1M)),NA())</f>
        <v>9.9622814045385866E-3</v>
      </c>
      <c r="O3458" s="44">
        <f>IFERROR(_xll.qlIndexFixing(ONIndex3M,I3458,TRUE,_xll.ohTrigger(RecalcTrigger,Trigger3M)),NA())</f>
        <v>1.0069102693472942E-2</v>
      </c>
      <c r="P3458" s="44">
        <f>IFERROR(_xll.qlIndexFixing(ONIndex6M,I3458,TRUE,_xll.ohTrigger(RecalcTrigger,Trigger6M)),NA())</f>
        <v>9.3470856768984589E-3</v>
      </c>
      <c r="Q3458" s="183">
        <f>IFERROR(_xll.qlIndexFixing(ONIndex1Y,I3458,TRUE,_xll.ohTrigger(RecalcTrigger,Trigger1Y)),NA())</f>
        <v>1.0363020269750223E-2</v>
      </c>
    </row>
    <row r="3459" spans="2:17" x14ac:dyDescent="0.2">
      <c r="B3459" s="39" t="s">
        <v>42</v>
      </c>
      <c r="D3459" s="42">
        <f>_xll.qlCalendarAdvance(Calendar,$D3458,B3459,"f",FALSE)</f>
        <v>63858</v>
      </c>
      <c r="E3459" s="177">
        <f>_xll.qlInterestRateIndexValueDate(IndexON,D3459)</f>
        <v>63858</v>
      </c>
      <c r="F3459" s="193">
        <f>IFERROR(_xll.qlIndexFixing(IndexON,D3459,TRUE,_xll.ohTrigger(RecalcTrigger,TriggerON)),NA())</f>
        <v>1.0067383060636814E-2</v>
      </c>
      <c r="H3459" s="42">
        <f>_xll.qlCalendarAdvance(Calendar,$H3458,B3459,"f",FALSE)</f>
        <v>63858</v>
      </c>
      <c r="I3459" s="177">
        <f>_xll.qlInterestRateIndexValueDate(Index1M,$H3459)</f>
        <v>63860</v>
      </c>
      <c r="J3459" s="182">
        <f>IFERROR(_xll.qlIndexFixing(Index1M,$H3459,TRUE,_xll.ohTrigger(RecalcTrigger,Trigger1M)),NA())</f>
        <v>9.9704343360839508E-3</v>
      </c>
      <c r="K3459" s="44">
        <f>IFERROR(_xll.qlIndexFixing(Index3M,H3459,TRUE,_xll.ohTrigger(RecalcTrigger,Trigger3M)),NA())</f>
        <v>1.0090946832113845E-2</v>
      </c>
      <c r="L3459" s="44">
        <f>IFERROR(_xll.qlIndexFixing(Index6M,$H3459,TRUE,_xll.ohTrigger(RecalcTrigger,Trigger6M)),NA())</f>
        <v>9.3488923304597977E-3</v>
      </c>
      <c r="M3459" s="183">
        <f>IFERROR(_xll.qlIndexFixing(Index1Y,$H3459,TRUE,_xll.ohTrigger(RecalcTrigger,Trigger1Y)),NA())</f>
        <v>1.0437231390721993E-2</v>
      </c>
      <c r="N3459" s="182">
        <f>IFERROR(_xll.qlIndexFixing(ONIndex1M,I3459,TRUE,_xll.ohTrigger(RecalcTrigger,Trigger1M)),NA())</f>
        <v>9.9638651139422052E-3</v>
      </c>
      <c r="O3459" s="44">
        <f>IFERROR(_xll.qlIndexFixing(ONIndex3M,I3459,TRUE,_xll.ohTrigger(RecalcTrigger,Trigger3M)),NA())</f>
        <v>1.0070420305732242E-2</v>
      </c>
      <c r="P3459" s="44">
        <f>IFERROR(_xll.qlIndexFixing(ONIndex6M,I3459,TRUE,_xll.ohTrigger(RecalcTrigger,Trigger6M)),NA())</f>
        <v>9.3455349334448101E-3</v>
      </c>
      <c r="Q3459" s="183">
        <f>IFERROR(_xll.qlIndexFixing(ONIndex1Y,I3459,TRUE,_xll.ohTrigger(RecalcTrigger,Trigger1Y)),NA())</f>
        <v>1.0364118081431783E-2</v>
      </c>
    </row>
    <row r="3460" spans="2:17" x14ac:dyDescent="0.2">
      <c r="B3460" s="39" t="s">
        <v>42</v>
      </c>
      <c r="D3460" s="42">
        <f>_xll.qlCalendarAdvance(Calendar,$D3459,B3460,"f",FALSE)</f>
        <v>63865</v>
      </c>
      <c r="E3460" s="177">
        <f>_xll.qlInterestRateIndexValueDate(IndexON,D3460)</f>
        <v>63865</v>
      </c>
      <c r="F3460" s="193">
        <f>IFERROR(_xll.qlIndexFixing(IndexON,D3460,TRUE,_xll.ohTrigger(RecalcTrigger,TriggerON)),NA())</f>
        <v>1.0069015506415369E-2</v>
      </c>
      <c r="H3460" s="42">
        <f>_xll.qlCalendarAdvance(Calendar,$H3459,B3460,"f",FALSE)</f>
        <v>63865</v>
      </c>
      <c r="I3460" s="177">
        <f>_xll.qlInterestRateIndexValueDate(Index1M,$H3460)</f>
        <v>63867</v>
      </c>
      <c r="J3460" s="182">
        <f>IFERROR(_xll.qlIndexFixing(Index1M,$H3460,TRUE,_xll.ohTrigger(RecalcTrigger,Trigger1M)),NA())</f>
        <v>9.9719656162343719E-3</v>
      </c>
      <c r="K3460" s="44">
        <f>IFERROR(_xll.qlIndexFixing(Index3M,H3460,TRUE,_xll.ohTrigger(RecalcTrigger,Trigger3M)),NA())</f>
        <v>1.009212008848335E-2</v>
      </c>
      <c r="L3460" s="44">
        <f>IFERROR(_xll.qlIndexFixing(Index6M,$H3460,TRUE,_xll.ohTrigger(RecalcTrigger,Trigger6M)),NA())</f>
        <v>9.347411036171243E-3</v>
      </c>
      <c r="M3460" s="183">
        <f>IFERROR(_xll.qlIndexFixing(Index1Y,$H3460,TRUE,_xll.ohTrigger(RecalcTrigger,Trigger1Y)),NA())</f>
        <v>1.0437749211738357E-2</v>
      </c>
      <c r="N3460" s="182">
        <f>IFERROR(_xll.qlIndexFixing(ONIndex1M,I3460,TRUE,_xll.ohTrigger(RecalcTrigger,Trigger1M)),NA())</f>
        <v>9.965427972344898E-3</v>
      </c>
      <c r="O3460" s="44">
        <f>IFERROR(_xll.qlIndexFixing(ONIndex3M,I3460,TRUE,_xll.ohTrigger(RecalcTrigger,Trigger3M)),NA())</f>
        <v>1.007171719280997E-2</v>
      </c>
      <c r="P3460" s="44">
        <f>IFERROR(_xll.qlIndexFixing(ONIndex6M,I3460,TRUE,_xll.ohTrigger(RecalcTrigger,Trigger6M)),NA())</f>
        <v>9.3439898696878743E-3</v>
      </c>
      <c r="Q3460" s="183">
        <f>IFERROR(_xll.qlIndexFixing(ONIndex1Y,I3460,TRUE,_xll.ohTrigger(RecalcTrigger,Trigger1Y)),NA())</f>
        <v>1.0365194382160325E-2</v>
      </c>
    </row>
    <row r="3461" spans="2:17" x14ac:dyDescent="0.2">
      <c r="B3461" s="39" t="s">
        <v>42</v>
      </c>
      <c r="D3461" s="42">
        <f>_xll.qlCalendarAdvance(Calendar,$D3460,B3461,"f",FALSE)</f>
        <v>63872</v>
      </c>
      <c r="E3461" s="177">
        <f>_xll.qlInterestRateIndexValueDate(IndexON,D3461)</f>
        <v>63872</v>
      </c>
      <c r="F3461" s="193">
        <f>IFERROR(_xll.qlIndexFixing(IndexON,D3461,TRUE,_xll.ohTrigger(RecalcTrigger,TriggerON)),NA())</f>
        <v>1.0070627043319291E-2</v>
      </c>
      <c r="H3461" s="42">
        <f>_xll.qlCalendarAdvance(Calendar,$H3460,B3461,"f",FALSE)</f>
        <v>63872</v>
      </c>
      <c r="I3461" s="177">
        <f>_xll.qlInterestRateIndexValueDate(Index1M,$H3461)</f>
        <v>63874</v>
      </c>
      <c r="J3461" s="182">
        <f>IFERROR(_xll.qlIndexFixing(Index1M,$H3461,TRUE,_xll.ohTrigger(RecalcTrigger,Trigger1M)),NA())</f>
        <v>9.9734759522893037E-3</v>
      </c>
      <c r="K3461" s="44">
        <f>IFERROR(_xll.qlIndexFixing(Index3M,H3461,TRUE,_xll.ohTrigger(RecalcTrigger,Trigger3M)),NA())</f>
        <v>1.0093272357922364E-2</v>
      </c>
      <c r="L3461" s="44">
        <f>IFERROR(_xll.qlIndexFixing(Index6M,$H3461,TRUE,_xll.ohTrigger(RecalcTrigger,Trigger6M)),NA())</f>
        <v>9.3459355567013687E-3</v>
      </c>
      <c r="M3461" s="183">
        <f>IFERROR(_xll.qlIndexFixing(Index1Y,$H3461,TRUE,_xll.ohTrigger(RecalcTrigger,Trigger1Y)),NA())</f>
        <v>1.0438244475057977E-2</v>
      </c>
      <c r="N3461" s="182">
        <f>IFERROR(_xll.qlIndexFixing(ONIndex1M,I3461,TRUE,_xll.ohTrigger(RecalcTrigger,Trigger1M)),NA())</f>
        <v>9.9669699501703235E-3</v>
      </c>
      <c r="O3461" s="44">
        <f>IFERROR(_xll.qlIndexFixing(ONIndex3M,I3461,TRUE,_xll.ohTrigger(RecalcTrigger,Trigger3M)),NA())</f>
        <v>1.0072993325849211E-2</v>
      </c>
      <c r="P3461" s="44">
        <f>IFERROR(_xll.qlIndexFixing(ONIndex6M,I3461,TRUE,_xll.ohTrigger(RecalcTrigger,Trigger6M)),NA())</f>
        <v>9.3424504937811292E-3</v>
      </c>
      <c r="Q3461" s="183">
        <f>IFERROR(_xll.qlIndexFixing(ONIndex1Y,I3461,TRUE,_xll.ohTrigger(RecalcTrigger,Trigger1Y)),NA())</f>
        <v>1.0366249141160466E-2</v>
      </c>
    </row>
    <row r="3462" spans="2:17" x14ac:dyDescent="0.2">
      <c r="B3462" s="39" t="s">
        <v>42</v>
      </c>
      <c r="D3462" s="42">
        <f>_xll.qlCalendarAdvance(Calendar,$D3461,B3462,"f",FALSE)</f>
        <v>63879</v>
      </c>
      <c r="E3462" s="177">
        <f>_xll.qlInterestRateIndexValueDate(IndexON,D3462)</f>
        <v>63879</v>
      </c>
      <c r="F3462" s="193">
        <f>IFERROR(_xll.qlIndexFixing(IndexON,D3462,TRUE,_xll.ohTrigger(RecalcTrigger,TriggerON)),NA())</f>
        <v>1.0072217641932113E-2</v>
      </c>
      <c r="H3462" s="42">
        <f>_xll.qlCalendarAdvance(Calendar,$H3461,B3462,"f",FALSE)</f>
        <v>63879</v>
      </c>
      <c r="I3462" s="177">
        <f>_xll.qlInterestRateIndexValueDate(Index1M,$H3462)</f>
        <v>63881</v>
      </c>
      <c r="J3462" s="182">
        <f>IFERROR(_xll.qlIndexFixing(Index1M,$H3462,TRUE,_xll.ohTrigger(RecalcTrigger,Trigger1M)),NA())</f>
        <v>9.9749653146646682E-3</v>
      </c>
      <c r="K3462" s="44">
        <f>IFERROR(_xll.qlIndexFixing(Index3M,H3462,TRUE,_xll.ohTrigger(RecalcTrigger,Trigger3M)),NA())</f>
        <v>1.0094403610964243E-2</v>
      </c>
      <c r="L3462" s="44">
        <f>IFERROR(_xll.qlIndexFixing(Index6M,$H3462,TRUE,_xll.ohTrigger(RecalcTrigger,Trigger6M)),NA())</f>
        <v>9.344465900122393E-3</v>
      </c>
      <c r="M3462" s="183">
        <f>IFERROR(_xll.qlIndexFixing(Index1Y,$H3462,TRUE,_xll.ohTrigger(RecalcTrigger,Trigger1Y)),NA())</f>
        <v>1.0438717149837512E-2</v>
      </c>
      <c r="N3462" s="182">
        <f>IFERROR(_xll.qlIndexFixing(ONIndex1M,I3462,TRUE,_xll.ohTrigger(RecalcTrigger,Trigger1M)),NA())</f>
        <v>9.9684910180819486E-3</v>
      </c>
      <c r="O3462" s="44">
        <f>IFERROR(_xll.qlIndexFixing(ONIndex3M,I3462,TRUE,_xll.ohTrigger(RecalcTrigger,Trigger3M)),NA())</f>
        <v>1.0074248674953878E-2</v>
      </c>
      <c r="P3462" s="44">
        <f>IFERROR(_xll.qlIndexFixing(ONIndex6M,I3462,TRUE,_xll.ohTrigger(RecalcTrigger,Trigger6M)),NA())</f>
        <v>9.3409168136382448E-3</v>
      </c>
      <c r="Q3462" s="183">
        <f>IFERROR(_xll.qlIndexFixing(ONIndex1Y,I3462,TRUE,_xll.ohTrigger(RecalcTrigger,Trigger1Y)),NA())</f>
        <v>1.0367282328216376E-2</v>
      </c>
    </row>
    <row r="3463" spans="2:17" x14ac:dyDescent="0.2">
      <c r="B3463" s="39" t="s">
        <v>42</v>
      </c>
      <c r="D3463" s="42">
        <f>_xll.qlCalendarAdvance(Calendar,$D3462,B3463,"f",FALSE)</f>
        <v>63886</v>
      </c>
      <c r="E3463" s="177">
        <f>_xll.qlInterestRateIndexValueDate(IndexON,D3463)</f>
        <v>63886</v>
      </c>
      <c r="F3463" s="193">
        <f>IFERROR(_xll.qlIndexFixing(IndexON,D3463,TRUE,_xll.ohTrigger(RecalcTrigger,TriggerON)),NA())</f>
        <v>1.0073787272437684E-2</v>
      </c>
      <c r="H3463" s="42">
        <f>_xll.qlCalendarAdvance(Calendar,$H3462,B3463,"f",FALSE)</f>
        <v>63886</v>
      </c>
      <c r="I3463" s="177">
        <f>_xll.qlInterestRateIndexValueDate(Index1M,$H3463)</f>
        <v>63888</v>
      </c>
      <c r="J3463" s="182">
        <f>IFERROR(_xll.qlIndexFixing(Index1M,$H3463,TRUE,_xll.ohTrigger(RecalcTrigger,Trigger1M)),NA())</f>
        <v>9.9764336737763869E-3</v>
      </c>
      <c r="K3463" s="44">
        <f>IFERROR(_xll.qlIndexFixing(Index3M,H3463,TRUE,_xll.ohTrigger(RecalcTrigger,Trigger3M)),NA())</f>
        <v>1.0094646283212327E-2</v>
      </c>
      <c r="L3463" s="44">
        <f>IFERROR(_xll.qlIndexFixing(Index6M,$H3463,TRUE,_xll.ohTrigger(RecalcTrigger,Trigger6M)),NA())</f>
        <v>9.343020588532756E-3</v>
      </c>
      <c r="M3463" s="183">
        <f>IFERROR(_xll.qlIndexFixing(Index1Y,$H3463,TRUE,_xll.ohTrigger(RecalcTrigger,Trigger1Y)),NA())</f>
        <v>1.0438662448884211E-2</v>
      </c>
      <c r="N3463" s="182">
        <f>IFERROR(_xll.qlIndexFixing(ONIndex1M,I3463,TRUE,_xll.ohTrigger(RecalcTrigger,Trigger1M)),NA())</f>
        <v>9.9699911464234958E-3</v>
      </c>
      <c r="O3463" s="44">
        <f>IFERROR(_xll.qlIndexFixing(ONIndex3M,I3463,TRUE,_xll.ohTrigger(RecalcTrigger,Trigger3M)),NA())</f>
        <v>1.0075483211027247E-2</v>
      </c>
      <c r="P3463" s="44">
        <f>IFERROR(_xll.qlIndexFixing(ONIndex6M,I3463,TRUE,_xll.ohTrigger(RecalcTrigger,Trigger6M)),NA())</f>
        <v>9.3393888374126988E-3</v>
      </c>
      <c r="Q3463" s="183">
        <f>IFERROR(_xll.qlIndexFixing(ONIndex1Y,I3463,TRUE,_xll.ohTrigger(RecalcTrigger,Trigger1Y)),NA())</f>
        <v>1.0368293912792481E-2</v>
      </c>
    </row>
    <row r="3464" spans="2:17" x14ac:dyDescent="0.2">
      <c r="B3464" s="39" t="s">
        <v>42</v>
      </c>
      <c r="D3464" s="42">
        <f>_xll.qlCalendarAdvance(Calendar,$D3463,B3464,"f",FALSE)</f>
        <v>63893</v>
      </c>
      <c r="E3464" s="177">
        <f>_xll.qlInterestRateIndexValueDate(IndexON,D3464)</f>
        <v>63893</v>
      </c>
      <c r="F3464" s="193">
        <f>IFERROR(_xll.qlIndexFixing(IndexON,D3464,TRUE,_xll.ohTrigger(RecalcTrigger,TriggerON)),NA())</f>
        <v>1.0075335905099791E-2</v>
      </c>
      <c r="H3464" s="42">
        <f>_xll.qlCalendarAdvance(Calendar,$H3463,B3464,"f",FALSE)</f>
        <v>63893</v>
      </c>
      <c r="I3464" s="177">
        <f>_xll.qlInterestRateIndexValueDate(Index1M,$H3464)</f>
        <v>63895</v>
      </c>
      <c r="J3464" s="182">
        <f>IFERROR(_xll.qlIndexFixing(Index1M,$H3464,TRUE,_xll.ohTrigger(RecalcTrigger,Trigger1M)),NA())</f>
        <v>9.9778810000455426E-3</v>
      </c>
      <c r="K3464" s="44">
        <f>IFERROR(_xll.qlIndexFixing(Index3M,H3464,TRUE,_xll.ohTrigger(RecalcTrigger,Trigger3M)),NA())</f>
        <v>1.0095741335341302E-2</v>
      </c>
      <c r="L3464" s="44">
        <f>IFERROR(_xll.qlIndexFixing(Index6M,$H3464,TRUE,_xll.ohTrigger(RecalcTrigger,Trigger6M)),NA())</f>
        <v>9.341562984102195E-3</v>
      </c>
      <c r="M3464" s="183">
        <f>IFERROR(_xll.qlIndexFixing(Index1Y,$H3464,TRUE,_xll.ohTrigger(RecalcTrigger,Trigger1Y)),NA())</f>
        <v>1.0439594610411903E-2</v>
      </c>
      <c r="N3464" s="182">
        <f>IFERROR(_xll.qlIndexFixing(ONIndex1M,I3464,TRUE,_xll.ohTrigger(RecalcTrigger,Trigger1M)),NA())</f>
        <v>9.9714703056186238E-3</v>
      </c>
      <c r="O3464" s="44">
        <f>IFERROR(_xll.qlIndexFixing(ONIndex3M,I3464,TRUE,_xll.ohTrigger(RecalcTrigger,Trigger3M)),NA())</f>
        <v>1.0076696904572913E-2</v>
      </c>
      <c r="P3464" s="44">
        <f>IFERROR(_xll.qlIndexFixing(ONIndex6M,I3464,TRUE,_xll.ohTrigger(RecalcTrigger,Trigger6M)),NA())</f>
        <v>9.337866573098097E-3</v>
      </c>
      <c r="Q3464" s="183">
        <f>IFERROR(_xll.qlIndexFixing(ONIndex1Y,I3464,TRUE,_xll.ohTrigger(RecalcTrigger,Trigger1Y)),NA())</f>
        <v>1.0369283864433143E-2</v>
      </c>
    </row>
    <row r="3465" spans="2:17" x14ac:dyDescent="0.2">
      <c r="B3465" s="39" t="s">
        <v>42</v>
      </c>
      <c r="D3465" s="42">
        <f>_xll.qlCalendarAdvance(Calendar,$D3464,B3465,"f",FALSE)</f>
        <v>63900</v>
      </c>
      <c r="E3465" s="177">
        <f>_xll.qlInterestRateIndexValueDate(IndexON,D3465)</f>
        <v>63900</v>
      </c>
      <c r="F3465" s="193">
        <f>IFERROR(_xll.qlIndexFixing(IndexON,D3465,TRUE,_xll.ohTrigger(RecalcTrigger,TriggerON)),NA())</f>
        <v>1.0076863510581902E-2</v>
      </c>
      <c r="H3465" s="42">
        <f>_xll.qlCalendarAdvance(Calendar,$H3464,B3465,"f",FALSE)</f>
        <v>63900</v>
      </c>
      <c r="I3465" s="177">
        <f>_xll.qlInterestRateIndexValueDate(Index1M,$H3465)</f>
        <v>63902</v>
      </c>
      <c r="J3465" s="182">
        <f>IFERROR(_xll.qlIndexFixing(Index1M,$H3465,TRUE,_xll.ohTrigger(RecalcTrigger,Trigger1M)),NA())</f>
        <v>9.9793072638854775E-3</v>
      </c>
      <c r="K3465" s="44">
        <f>IFERROR(_xll.qlIndexFixing(Index3M,H3465,TRUE,_xll.ohTrigger(RecalcTrigger,Trigger3M)),NA())</f>
        <v>1.009681529344153E-2</v>
      </c>
      <c r="L3465" s="44">
        <f>IFERROR(_xll.qlIndexFixing(Index6M,$H3465,TRUE,_xll.ohTrigger(RecalcTrigger,Trigger6M)),NA())</f>
        <v>9.3401112275186739E-3</v>
      </c>
      <c r="M3465" s="183">
        <f>IFERROR(_xll.qlIndexFixing(Index1Y,$H3465,TRUE,_xll.ohTrigger(RecalcTrigger,Trigger1Y)),NA())</f>
        <v>1.0439999334527487E-2</v>
      </c>
      <c r="N3465" s="182">
        <f>IFERROR(_xll.qlIndexFixing(ONIndex1M,I3465,TRUE,_xll.ohTrigger(RecalcTrigger,Trigger1M)),NA())</f>
        <v>9.9729284662508633E-3</v>
      </c>
      <c r="O3465" s="44">
        <f>IFERROR(_xll.qlIndexFixing(ONIndex3M,I3465,TRUE,_xll.ohTrigger(RecalcTrigger,Trigger3M)),NA())</f>
        <v>1.0077889726254341E-2</v>
      </c>
      <c r="P3465" s="44">
        <f>IFERROR(_xll.qlIndexFixing(ONIndex6M,I3465,TRUE,_xll.ohTrigger(RecalcTrigger,Trigger6M)),NA())</f>
        <v>9.3363500288479173E-3</v>
      </c>
      <c r="Q3465" s="183">
        <f>IFERROR(_xll.qlIndexFixing(ONIndex1Y,I3465,TRUE,_xll.ohTrigger(RecalcTrigger,Trigger1Y)),NA())</f>
        <v>1.0370252152682724E-2</v>
      </c>
    </row>
    <row r="3466" spans="2:17" x14ac:dyDescent="0.2">
      <c r="B3466" s="39" t="s">
        <v>42</v>
      </c>
      <c r="D3466" s="42">
        <f>_xll.qlCalendarAdvance(Calendar,$D3465,B3466,"f",FALSE)</f>
        <v>63907</v>
      </c>
      <c r="E3466" s="177">
        <f>_xll.qlInterestRateIndexValueDate(IndexON,D3466)</f>
        <v>63907</v>
      </c>
      <c r="F3466" s="193">
        <f>IFERROR(_xll.qlIndexFixing(IndexON,D3466,TRUE,_xll.ohTrigger(RecalcTrigger,TriggerON)),NA())</f>
        <v>1.0078370058907993E-2</v>
      </c>
      <c r="H3466" s="42">
        <f>_xll.qlCalendarAdvance(Calendar,$H3465,B3466,"f",FALSE)</f>
        <v>63907</v>
      </c>
      <c r="I3466" s="177">
        <f>_xll.qlInterestRateIndexValueDate(Index1M,$H3466)</f>
        <v>63909</v>
      </c>
      <c r="J3466" s="182">
        <f>IFERROR(_xll.qlIndexFixing(Index1M,$H3466,TRUE,_xll.ohTrigger(RecalcTrigger,Trigger1M)),NA())</f>
        <v>9.980712435717274E-3</v>
      </c>
      <c r="K3466" s="44">
        <f>IFERROR(_xll.qlIndexFixing(Index3M,H3466,TRUE,_xll.ohTrigger(RecalcTrigger,Trigger3M)),NA())</f>
        <v>1.0097868128053022E-2</v>
      </c>
      <c r="L3466" s="44">
        <f>IFERROR(_xll.qlIndexFixing(Index6M,$H3466,TRUE,_xll.ohTrigger(RecalcTrigger,Trigger6M)),NA())</f>
        <v>9.3386653268601304E-3</v>
      </c>
      <c r="M3466" s="183">
        <f>IFERROR(_xll.qlIndexFixing(Index1Y,$H3466,TRUE,_xll.ohTrigger(RecalcTrigger,Trigger1Y)),NA())</f>
        <v>1.0440381346744878E-2</v>
      </c>
      <c r="N3466" s="182">
        <f>IFERROR(_xll.qlIndexFixing(ONIndex1M,I3466,TRUE,_xll.ohTrigger(RecalcTrigger,Trigger1M)),NA())</f>
        <v>9.9747723413834422E-3</v>
      </c>
      <c r="O3466" s="44">
        <f>IFERROR(_xll.qlIndexFixing(ONIndex3M,I3466,TRUE,_xll.ohTrigger(RecalcTrigger,Trigger3M)),NA())</f>
        <v>1.0079392638049356E-2</v>
      </c>
      <c r="P3466" s="44">
        <f>IFERROR(_xll.qlIndexFixing(ONIndex6M,I3466,TRUE,_xll.ohTrigger(RecalcTrigger,Trigger6M)),NA())</f>
        <v>9.3344086039071072E-3</v>
      </c>
      <c r="Q3466" s="183">
        <f>IFERROR(_xll.qlIndexFixing(ONIndex1Y,I3466,TRUE,_xll.ohTrigger(RecalcTrigger,Trigger1Y)),NA())</f>
        <v>1.037146521337462E-2</v>
      </c>
    </row>
    <row r="3467" spans="2:17" x14ac:dyDescent="0.2">
      <c r="B3467" s="39" t="s">
        <v>42</v>
      </c>
      <c r="D3467" s="42">
        <f>_xll.qlCalendarAdvance(Calendar,$D3466,B3467,"f",FALSE)</f>
        <v>63915</v>
      </c>
      <c r="E3467" s="177">
        <f>_xll.qlInterestRateIndexValueDate(IndexON,D3467)</f>
        <v>63915</v>
      </c>
      <c r="F3467" s="193">
        <f>IFERROR(_xll.qlIndexFixing(IndexON,D3467,TRUE,_xll.ohTrigger(RecalcTrigger,TriggerON)),NA())</f>
        <v>1.0080066006450394E-2</v>
      </c>
      <c r="H3467" s="42">
        <f>_xll.qlCalendarAdvance(Calendar,$H3466,B3467,"f",FALSE)</f>
        <v>63915</v>
      </c>
      <c r="I3467" s="177">
        <f>_xll.qlInterestRateIndexValueDate(Index1M,$H3467)</f>
        <v>63919</v>
      </c>
      <c r="J3467" s="182">
        <f>IFERROR(_xll.qlIndexFixing(Index1M,$H3467,TRUE,_xll.ohTrigger(RecalcTrigger,Trigger1M)),NA())</f>
        <v>9.9826831772201648E-3</v>
      </c>
      <c r="K3467" s="44">
        <f>IFERROR(_xll.qlIndexFixing(Index3M,H3467,TRUE,_xll.ohTrigger(RecalcTrigger,Trigger3M)),NA())</f>
        <v>1.0098914028896814E-2</v>
      </c>
      <c r="L3467" s="44">
        <f>IFERROR(_xll.qlIndexFixing(Index6M,$H3467,TRUE,_xll.ohTrigger(RecalcTrigger,Trigger6M)),NA())</f>
        <v>9.3365494044897225E-3</v>
      </c>
      <c r="M3467" s="183">
        <f>IFERROR(_xll.qlIndexFixing(Index1Y,$H3467,TRUE,_xll.ohTrigger(RecalcTrigger,Trigger1Y)),NA())</f>
        <v>1.0440565709155641E-2</v>
      </c>
      <c r="N3467" s="182">
        <f>IFERROR(_xll.qlIndexFixing(ONIndex1M,I3467,TRUE,_xll.ohTrigger(RecalcTrigger,Trigger1M)),NA())</f>
        <v>9.976182394018096E-3</v>
      </c>
      <c r="O3467" s="44">
        <f>IFERROR(_xll.qlIndexFixing(ONIndex3M,I3467,TRUE,_xll.ohTrigger(RecalcTrigger,Trigger3M)),NA())</f>
        <v>1.0080537642220833E-2</v>
      </c>
      <c r="P3467" s="44">
        <f>IFERROR(_xll.qlIndexFixing(ONIndex6M,I3467,TRUE,_xll.ohTrigger(RecalcTrigger,Trigger6M)),NA())</f>
        <v>9.3329051640544947E-3</v>
      </c>
      <c r="Q3467" s="183">
        <f>IFERROR(_xll.qlIndexFixing(ONIndex1Y,I3467,TRUE,_xll.ohTrigger(RecalcTrigger,Trigger1Y)),NA())</f>
        <v>1.037238387052497E-2</v>
      </c>
    </row>
    <row r="3468" spans="2:17" x14ac:dyDescent="0.2">
      <c r="B3468" s="39" t="s">
        <v>42</v>
      </c>
      <c r="D3468" s="42">
        <f>_xll.qlCalendarAdvance(Calendar,$D3467,B3468,"f",FALSE)</f>
        <v>63922</v>
      </c>
      <c r="E3468" s="177">
        <f>_xll.qlInterestRateIndexValueDate(IndexON,D3468)</f>
        <v>63922</v>
      </c>
      <c r="F3468" s="193">
        <f>IFERROR(_xll.qlIndexFixing(IndexON,D3468,TRUE,_xll.ohTrigger(RecalcTrigger,TriggerON)),NA())</f>
        <v>1.008152733319001E-2</v>
      </c>
      <c r="H3468" s="42">
        <f>_xll.qlCalendarAdvance(Calendar,$H3467,B3468,"f",FALSE)</f>
        <v>63922</v>
      </c>
      <c r="I3468" s="177">
        <f>_xll.qlInterestRateIndexValueDate(Index1M,$H3468)</f>
        <v>63926</v>
      </c>
      <c r="J3468" s="182">
        <f>IFERROR(_xll.qlIndexFixing(Index1M,$H3468,TRUE,_xll.ohTrigger(RecalcTrigger,Trigger1M)),NA())</f>
        <v>9.984037002439836E-3</v>
      </c>
      <c r="K3468" s="44">
        <f>IFERROR(_xll.qlIndexFixing(Index3M,H3468,TRUE,_xll.ohTrigger(RecalcTrigger,Trigger3M)),NA())</f>
        <v>1.0100754799062516E-2</v>
      </c>
      <c r="L3468" s="44">
        <f>IFERROR(_xll.qlIndexFixing(Index6M,$H3468,TRUE,_xll.ohTrigger(RecalcTrigger,Trigger6M)),NA())</f>
        <v>9.3351782832142103E-3</v>
      </c>
      <c r="M3468" s="183">
        <f>IFERROR(_xll.qlIndexFixing(Index1Y,$H3468,TRUE,_xll.ohTrigger(RecalcTrigger,Trigger1Y)),NA())</f>
        <v>1.0440895711997789E-2</v>
      </c>
      <c r="N3468" s="182">
        <f>IFERROR(_xll.qlIndexFixing(ONIndex1M,I3468,TRUE,_xll.ohTrigger(RecalcTrigger,Trigger1M)),NA())</f>
        <v>9.9773742212150296E-3</v>
      </c>
      <c r="O3468" s="44">
        <f>IFERROR(_xll.qlIndexFixing(ONIndex3M,I3468,TRUE,_xll.ohTrigger(RecalcTrigger,Trigger3M)),NA())</f>
        <v>1.0081502386505292E-2</v>
      </c>
      <c r="P3468" s="44">
        <f>IFERROR(_xll.qlIndexFixing(ONIndex6M,I3468,TRUE,_xll.ohTrigger(RecalcTrigger,Trigger6M)),NA())</f>
        <v>9.3316210748195516E-3</v>
      </c>
      <c r="Q3468" s="183">
        <f>IFERROR(_xll.qlIndexFixing(ONIndex1Y,I3468,TRUE,_xll.ohTrigger(RecalcTrigger,Trigger1Y)),NA())</f>
        <v>1.0373153970109072E-2</v>
      </c>
    </row>
    <row r="3469" spans="2:17" x14ac:dyDescent="0.2">
      <c r="B3469" s="39" t="s">
        <v>42</v>
      </c>
      <c r="D3469" s="42">
        <f>_xll.qlCalendarAdvance(Calendar,$D3468,B3469,"f",FALSE)</f>
        <v>63929</v>
      </c>
      <c r="E3469" s="177">
        <f>_xll.qlInterestRateIndexValueDate(IndexON,D3469)</f>
        <v>63929</v>
      </c>
      <c r="F3469" s="193">
        <f>IFERROR(_xll.qlIndexFixing(IndexON,D3469,TRUE,_xll.ohTrigger(RecalcTrigger,TriggerON)),NA())</f>
        <v>1.0082967509728036E-2</v>
      </c>
      <c r="H3469" s="42">
        <f>_xll.qlCalendarAdvance(Calendar,$H3468,B3469,"f",FALSE)</f>
        <v>63929</v>
      </c>
      <c r="I3469" s="177">
        <f>_xll.qlInterestRateIndexValueDate(Index1M,$H3469)</f>
        <v>63933</v>
      </c>
      <c r="J3469" s="182">
        <f>IFERROR(_xll.qlIndexFixing(Index1M,$H3469,TRUE,_xll.ohTrigger(RecalcTrigger,Trigger1M)),NA())</f>
        <v>9.985369634225404E-3</v>
      </c>
      <c r="K3469" s="44">
        <f>IFERROR(_xll.qlIndexFixing(Index3M,H3469,TRUE,_xll.ohTrigger(RecalcTrigger,Trigger3M)),NA())</f>
        <v>1.0101524606300394E-2</v>
      </c>
      <c r="L3469" s="44">
        <f>IFERROR(_xll.qlIndexFixing(Index6M,$H3469,TRUE,_xll.ohTrigger(RecalcTrigger,Trigger6M)),NA())</f>
        <v>9.3337525213047952E-3</v>
      </c>
      <c r="M3469" s="183">
        <f>IFERROR(_xll.qlIndexFixing(Index1Y,$H3469,TRUE,_xll.ohTrigger(RecalcTrigger,Trigger1Y)),NA())</f>
        <v>1.0441202902946194E-2</v>
      </c>
      <c r="N3469" s="182">
        <f>IFERROR(_xll.qlIndexFixing(ONIndex1M,I3469,TRUE,_xll.ohTrigger(RecalcTrigger,Trigger1M)),NA())</f>
        <v>9.978745072407591E-3</v>
      </c>
      <c r="O3469" s="44">
        <f>IFERROR(_xll.qlIndexFixing(ONIndex3M,I3469,TRUE,_xll.ohTrigger(RecalcTrigger,Trigger3M)),NA())</f>
        <v>1.0082608426085216E-2</v>
      </c>
      <c r="P3469" s="44">
        <f>IFERROR(_xll.qlIndexFixing(ONIndex6M,I3469,TRUE,_xll.ohTrigger(RecalcTrigger,Trigger6M)),NA())</f>
        <v>9.3301283132252166E-3</v>
      </c>
      <c r="Q3469" s="183">
        <f>IFERROR(_xll.qlIndexFixing(ONIndex1Y,I3469,TRUE,_xll.ohTrigger(RecalcTrigger,Trigger1Y)),NA())</f>
        <v>1.0374032184730098E-2</v>
      </c>
    </row>
    <row r="3470" spans="2:17" x14ac:dyDescent="0.2">
      <c r="B3470" s="39" t="s">
        <v>42</v>
      </c>
      <c r="D3470" s="42">
        <f>_xll.qlCalendarAdvance(Calendar,$D3469,B3470,"f",FALSE)</f>
        <v>63936</v>
      </c>
      <c r="E3470" s="177">
        <f>_xll.qlInterestRateIndexValueDate(IndexON,D3470)</f>
        <v>63936</v>
      </c>
      <c r="F3470" s="193">
        <f>IFERROR(_xll.qlIndexFixing(IndexON,D3470,TRUE,_xll.ohTrigger(RecalcTrigger,TriggerON)),NA())</f>
        <v>1.008438650648813E-2</v>
      </c>
      <c r="H3470" s="42">
        <f>_xll.qlCalendarAdvance(Calendar,$H3469,B3470,"f",FALSE)</f>
        <v>63936</v>
      </c>
      <c r="I3470" s="177">
        <f>_xll.qlInterestRateIndexValueDate(Index1M,$H3470)</f>
        <v>63940</v>
      </c>
      <c r="J3470" s="182">
        <f>IFERROR(_xll.qlIndexFixing(Index1M,$H3470,TRUE,_xll.ohTrigger(RecalcTrigger,Trigger1M)),NA())</f>
        <v>9.9866810429902111E-3</v>
      </c>
      <c r="K3470" s="44">
        <f>IFERROR(_xll.qlIndexFixing(Index3M,H3470,TRUE,_xll.ohTrigger(RecalcTrigger,Trigger3M)),NA())</f>
        <v>1.0102482042920051E-2</v>
      </c>
      <c r="L3470" s="44">
        <f>IFERROR(_xll.qlIndexFixing(Index6M,$H3470,TRUE,_xll.ohTrigger(RecalcTrigger,Trigger6M)),NA())</f>
        <v>9.3323326510763704E-3</v>
      </c>
      <c r="M3470" s="183">
        <f>IFERROR(_xll.qlIndexFixing(Index1Y,$H3470,TRUE,_xll.ohTrigger(RecalcTrigger,Trigger1Y)),NA())</f>
        <v>1.0441487251170941E-2</v>
      </c>
      <c r="N3470" s="182">
        <f>IFERROR(_xll.qlIndexFixing(ONIndex1M,I3470,TRUE,_xll.ohTrigger(RecalcTrigger,Trigger1M)),NA())</f>
        <v>9.9800947731587542E-3</v>
      </c>
      <c r="O3470" s="44">
        <f>IFERROR(_xll.qlIndexFixing(ONIndex3M,I3470,TRUE,_xll.ohTrigger(RecalcTrigger,Trigger3M)),NA())</f>
        <v>1.0083693442801689E-2</v>
      </c>
      <c r="P3470" s="44">
        <f>IFERROR(_xll.qlIndexFixing(ONIndex6M,I3470,TRUE,_xll.ohTrigger(RecalcTrigger,Trigger6M)),NA())</f>
        <v>9.3286413133419899E-3</v>
      </c>
      <c r="Q3470" s="183">
        <f>IFERROR(_xll.qlIndexFixing(ONIndex1Y,I3470,TRUE,_xll.ohTrigger(RecalcTrigger,Trigger1Y)),NA())</f>
        <v>1.0374888579365305E-2</v>
      </c>
    </row>
    <row r="3471" spans="2:17" x14ac:dyDescent="0.2">
      <c r="B3471" s="39" t="s">
        <v>42</v>
      </c>
      <c r="D3471" s="42">
        <f>_xll.qlCalendarAdvance(Calendar,$D3470,B3471,"f",FALSE)</f>
        <v>63943</v>
      </c>
      <c r="E3471" s="177">
        <f>_xll.qlInterestRateIndexValueDate(IndexON,D3471)</f>
        <v>63943</v>
      </c>
      <c r="F3471" s="193">
        <f>IFERROR(_xll.qlIndexFixing(IndexON,D3471,TRUE,_xll.ohTrigger(RecalcTrigger,TriggerON)),NA())</f>
        <v>1.0085784293973887E-2</v>
      </c>
      <c r="H3471" s="42">
        <f>_xll.qlCalendarAdvance(Calendar,$H3470,B3471,"f",FALSE)</f>
        <v>63943</v>
      </c>
      <c r="I3471" s="177">
        <f>_xll.qlInterestRateIndexValueDate(Index1M,$H3471)</f>
        <v>63947</v>
      </c>
      <c r="J3471" s="182">
        <f>IFERROR(_xll.qlIndexFixing(Index1M,$H3471,TRUE,_xll.ohTrigger(RecalcTrigger,Trigger1M)),NA())</f>
        <v>9.9879711991579159E-3</v>
      </c>
      <c r="K3471" s="44">
        <f>IFERROR(_xll.qlIndexFixing(Index3M,H3471,TRUE,_xll.ohTrigger(RecalcTrigger,Trigger3M)),NA())</f>
        <v>1.0103418193420467E-2</v>
      </c>
      <c r="L3471" s="44">
        <f>IFERROR(_xll.qlIndexFixing(Index6M,$H3471,TRUE,_xll.ohTrigger(RecalcTrigger,Trigger6M)),NA())</f>
        <v>9.3309186806042332E-3</v>
      </c>
      <c r="M3471" s="183">
        <f>IFERROR(_xll.qlIndexFixing(Index1Y,$H3471,TRUE,_xll.ohTrigger(RecalcTrigger,Trigger1Y)),NA())</f>
        <v>1.0441748725845402E-2</v>
      </c>
      <c r="N3471" s="182">
        <f>IFERROR(_xll.qlIndexFixing(ONIndex1M,I3471,TRUE,_xll.ohTrigger(RecalcTrigger,Trigger1M)),NA())</f>
        <v>9.9814232936523695E-3</v>
      </c>
      <c r="O3471" s="44">
        <f>IFERROR(_xll.qlIndexFixing(ONIndex3M,I3471,TRUE,_xll.ohTrigger(RecalcTrigger,Trigger3M)),NA())</f>
        <v>1.0084757407318179E-2</v>
      </c>
      <c r="P3471" s="44">
        <f>IFERROR(_xll.qlIndexFixing(ONIndex6M,I3471,TRUE,_xll.ohTrigger(RecalcTrigger,Trigger6M)),NA())</f>
        <v>9.3271600826039247E-3</v>
      </c>
      <c r="Q3471" s="183">
        <f>IFERROR(_xll.qlIndexFixing(ONIndex1Y,I3471,TRUE,_xll.ohTrigger(RecalcTrigger,Trigger1Y)),NA())</f>
        <v>1.0375723122999503E-2</v>
      </c>
    </row>
    <row r="3472" spans="2:17" x14ac:dyDescent="0.2">
      <c r="B3472" s="39" t="s">
        <v>42</v>
      </c>
      <c r="D3472" s="42">
        <f>_xll.qlCalendarAdvance(Calendar,$D3471,B3472,"f",FALSE)</f>
        <v>63950</v>
      </c>
      <c r="E3472" s="177">
        <f>_xll.qlInterestRateIndexValueDate(IndexON,D3472)</f>
        <v>63950</v>
      </c>
      <c r="F3472" s="193">
        <f>IFERROR(_xll.qlIndexFixing(IndexON,D3472,TRUE,_xll.ohTrigger(RecalcTrigger,TriggerON)),NA())</f>
        <v>1.008716084252903E-2</v>
      </c>
      <c r="H3472" s="42">
        <f>_xll.qlCalendarAdvance(Calendar,$H3471,B3472,"f",FALSE)</f>
        <v>63950</v>
      </c>
      <c r="I3472" s="177">
        <f>_xll.qlInterestRateIndexValueDate(Index1M,$H3472)</f>
        <v>63954</v>
      </c>
      <c r="J3472" s="182">
        <f>IFERROR(_xll.qlIndexFixing(Index1M,$H3472,TRUE,_xll.ohTrigger(RecalcTrigger,Trigger1M)),NA())</f>
        <v>9.9885575537807438E-3</v>
      </c>
      <c r="K3472" s="44">
        <f>IFERROR(_xll.qlIndexFixing(Index3M,H3472,TRUE,_xll.ohTrigger(RecalcTrigger,Trigger3M)),NA())</f>
        <v>1.0104333028335981E-2</v>
      </c>
      <c r="L3472" s="44">
        <f>IFERROR(_xll.qlIndexFixing(Index6M,$H3472,TRUE,_xll.ohTrigger(RecalcTrigger,Trigger6M)),NA())</f>
        <v>9.3295106179628051E-3</v>
      </c>
      <c r="M3472" s="183">
        <f>IFERROR(_xll.qlIndexFixing(Index1Y,$H3472,TRUE,_xll.ohTrigger(RecalcTrigger,Trigger1Y)),NA())</f>
        <v>1.0441987296143602E-2</v>
      </c>
      <c r="N3472" s="182">
        <f>IFERROR(_xll.qlIndexFixing(ONIndex1M,I3472,TRUE,_xll.ohTrigger(RecalcTrigger,Trigger1M)),NA())</f>
        <v>9.9827306043120956E-3</v>
      </c>
      <c r="O3472" s="44">
        <f>IFERROR(_xll.qlIndexFixing(ONIndex3M,I3472,TRUE,_xll.ohTrigger(RecalcTrigger,Trigger3M)),NA())</f>
        <v>1.0085800289978408E-2</v>
      </c>
      <c r="P3472" s="44">
        <f>IFERROR(_xll.qlIndexFixing(ONIndex6M,I3472,TRUE,_xll.ohTrigger(RecalcTrigger,Trigger6M)),NA())</f>
        <v>9.3256846294842433E-3</v>
      </c>
      <c r="Q3472" s="183">
        <f>IFERROR(_xll.qlIndexFixing(ONIndex1Y,I3472,TRUE,_xll.ohTrigger(RecalcTrigger,Trigger1Y)),NA())</f>
        <v>1.0376535785656671E-2</v>
      </c>
    </row>
    <row r="3473" spans="2:17" x14ac:dyDescent="0.2">
      <c r="B3473" s="39" t="s">
        <v>42</v>
      </c>
      <c r="D3473" s="42">
        <f>_xll.qlCalendarAdvance(Calendar,$D3472,B3473,"f",FALSE)</f>
        <v>63957</v>
      </c>
      <c r="E3473" s="177">
        <f>_xll.qlInterestRateIndexValueDate(IndexON,D3473)</f>
        <v>63957</v>
      </c>
      <c r="F3473" s="193">
        <f>IFERROR(_xll.qlIndexFixing(IndexON,D3473,TRUE,_xll.ohTrigger(RecalcTrigger,TriggerON)),NA())</f>
        <v>1.0088516122417346E-2</v>
      </c>
      <c r="H3473" s="42">
        <f>_xll.qlCalendarAdvance(Calendar,$H3472,B3473,"f",FALSE)</f>
        <v>63957</v>
      </c>
      <c r="I3473" s="177">
        <f>_xll.qlInterestRateIndexValueDate(Index1M,$H3473)</f>
        <v>63961</v>
      </c>
      <c r="J3473" s="182">
        <f>IFERROR(_xll.qlIndexFixing(Index1M,$H3473,TRUE,_xll.ohTrigger(RecalcTrigger,Trigger1M)),NA())</f>
        <v>9.9898095855647084E-3</v>
      </c>
      <c r="K3473" s="44">
        <f>IFERROR(_xll.qlIndexFixing(Index3M,H3473,TRUE,_xll.ohTrigger(RecalcTrigger,Trigger3M)),NA())</f>
        <v>1.0105226518211474E-2</v>
      </c>
      <c r="L3473" s="44">
        <f>IFERROR(_xll.qlIndexFixing(Index6M,$H3473,TRUE,_xll.ohTrigger(RecalcTrigger,Trigger6M)),NA())</f>
        <v>9.328108471226065E-3</v>
      </c>
      <c r="M3473" s="183">
        <f>IFERROR(_xll.qlIndexFixing(Index1Y,$H3473,TRUE,_xll.ohTrigger(RecalcTrigger,Trigger1Y)),NA())</f>
        <v>1.0442202931241545E-2</v>
      </c>
      <c r="N3473" s="182">
        <f>IFERROR(_xll.qlIndexFixing(ONIndex1M,I3473,TRUE,_xll.ohTrigger(RecalcTrigger,Trigger1M)),NA())</f>
        <v>9.9840166758013993E-3</v>
      </c>
      <c r="O3473" s="44">
        <f>IFERROR(_xll.qlIndexFixing(ONIndex3M,I3473,TRUE,_xll.ohTrigger(RecalcTrigger,Trigger3M)),NA())</f>
        <v>1.0086822061685652E-2</v>
      </c>
      <c r="P3473" s="44">
        <f>IFERROR(_xll.qlIndexFixing(ONIndex6M,I3473,TRUE,_xll.ohTrigger(RecalcTrigger,Trigger6M)),NA())</f>
        <v>9.3242149618166792E-3</v>
      </c>
      <c r="Q3473" s="183">
        <f>IFERROR(_xll.qlIndexFixing(ONIndex1Y,I3473,TRUE,_xll.ohTrigger(RecalcTrigger,Trigger1Y)),NA())</f>
        <v>1.0377326536401554E-2</v>
      </c>
    </row>
    <row r="3474" spans="2:17" x14ac:dyDescent="0.2">
      <c r="B3474" s="39" t="s">
        <v>42</v>
      </c>
      <c r="D3474" s="42">
        <f>_xll.qlCalendarAdvance(Calendar,$D3473,B3474,"f",FALSE)</f>
        <v>63964</v>
      </c>
      <c r="E3474" s="177">
        <f>_xll.qlInterestRateIndexValueDate(IndexON,D3474)</f>
        <v>63964</v>
      </c>
      <c r="F3474" s="193">
        <f>IFERROR(_xll.qlIndexFixing(IndexON,D3474,TRUE,_xll.ohTrigger(RecalcTrigger,TriggerON)),NA())</f>
        <v>1.0089850104062492E-2</v>
      </c>
      <c r="H3474" s="42">
        <f>_xll.qlCalendarAdvance(Calendar,$H3473,B3474,"f",FALSE)</f>
        <v>63964</v>
      </c>
      <c r="I3474" s="177">
        <f>_xll.qlInterestRateIndexValueDate(Index1M,$H3474)</f>
        <v>63968</v>
      </c>
      <c r="J3474" s="182">
        <f>IFERROR(_xll.qlIndexFixing(Index1M,$H3474,TRUE,_xll.ohTrigger(RecalcTrigger,Trigger1M)),NA())</f>
        <v>9.9910402841020731E-3</v>
      </c>
      <c r="K3474" s="44">
        <f>IFERROR(_xll.qlIndexFixing(Index3M,H3474,TRUE,_xll.ohTrigger(RecalcTrigger,Trigger3M)),NA())</f>
        <v>1.0106098633583921E-2</v>
      </c>
      <c r="L3474" s="44">
        <f>IFERROR(_xll.qlIndexFixing(Index6M,$H3474,TRUE,_xll.ohTrigger(RecalcTrigger,Trigger6M)),NA())</f>
        <v>9.3267122484688748E-3</v>
      </c>
      <c r="M3474" s="183">
        <f>IFERROR(_xll.qlIndexFixing(Index1Y,$H3474,TRUE,_xll.ohTrigger(RecalcTrigger,Trigger1Y)),NA())</f>
        <v>1.0442395600316541E-2</v>
      </c>
      <c r="N3474" s="182">
        <f>IFERROR(_xll.qlIndexFixing(ONIndex1M,I3474,TRUE,_xll.ohTrigger(RecalcTrigger,Trigger1M)),NA())</f>
        <v>9.9852814783840671E-3</v>
      </c>
      <c r="O3474" s="44">
        <f>IFERROR(_xll.qlIndexFixing(ONIndex3M,I3474,TRUE,_xll.ohTrigger(RecalcTrigger,Trigger3M)),NA())</f>
        <v>1.008782269302344E-2</v>
      </c>
      <c r="P3474" s="44">
        <f>IFERROR(_xll.qlIndexFixing(ONIndex6M,I3474,TRUE,_xll.ohTrigger(RecalcTrigger,Trigger6M)),NA())</f>
        <v>9.3227510877547104E-3</v>
      </c>
      <c r="Q3474" s="183">
        <f>IFERROR(_xll.qlIndexFixing(ONIndex1Y,I3474,TRUE,_xll.ohTrigger(RecalcTrigger,Trigger1Y)),NA())</f>
        <v>1.0378095345018323E-2</v>
      </c>
    </row>
    <row r="3475" spans="2:17" x14ac:dyDescent="0.2">
      <c r="B3475" s="39" t="s">
        <v>42</v>
      </c>
      <c r="D3475" s="42">
        <f>_xll.qlCalendarAdvance(Calendar,$D3474,B3475,"f",FALSE)</f>
        <v>63971</v>
      </c>
      <c r="E3475" s="177">
        <f>_xll.qlInterestRateIndexValueDate(IndexON,D3475)</f>
        <v>63971</v>
      </c>
      <c r="F3475" s="193">
        <f>IFERROR(_xll.qlIndexFixing(IndexON,D3475,TRUE,_xll.ohTrigger(RecalcTrigger,TriggerON)),NA())</f>
        <v>1.0091162757888128E-2</v>
      </c>
      <c r="H3475" s="42">
        <f>_xll.qlCalendarAdvance(Calendar,$H3474,B3475,"f",FALSE)</f>
        <v>63971</v>
      </c>
      <c r="I3475" s="177">
        <f>_xll.qlInterestRateIndexValueDate(Index1M,$H3475)</f>
        <v>63975</v>
      </c>
      <c r="J3475" s="182">
        <f>IFERROR(_xll.qlIndexFixing(Index1M,$H3475,TRUE,_xll.ohTrigger(RecalcTrigger,Trigger1M)),NA())</f>
        <v>9.9922496198193555E-3</v>
      </c>
      <c r="K3475" s="44">
        <f>IFERROR(_xll.qlIndexFixing(Index3M,H3475,TRUE,_xll.ohTrigger(RecalcTrigger,Trigger3M)),NA())</f>
        <v>1.0106949344992051E-2</v>
      </c>
      <c r="L3475" s="44">
        <f>IFERROR(_xll.qlIndexFixing(Index6M,$H3475,TRUE,_xll.ohTrigger(RecalcTrigger,Trigger6M)),NA())</f>
        <v>9.3253219577656525E-3</v>
      </c>
      <c r="M3475" s="183">
        <f>IFERROR(_xll.qlIndexFixing(Index1Y,$H3475,TRUE,_xll.ohTrigger(RecalcTrigger,Trigger1Y)),NA())</f>
        <v>1.0442565272547874E-2</v>
      </c>
      <c r="N3475" s="182">
        <f>IFERROR(_xll.qlIndexFixing(ONIndex1M,I3475,TRUE,_xll.ohTrigger(RecalcTrigger,Trigger1M)),NA())</f>
        <v>9.9865249825636937E-3</v>
      </c>
      <c r="O3475" s="44">
        <f>IFERROR(_xll.qlIndexFixing(ONIndex3M,I3475,TRUE,_xll.ohTrigger(RecalcTrigger,Trigger3M)),NA())</f>
        <v>1.0088802154575305E-2</v>
      </c>
      <c r="P3475" s="44">
        <f>IFERROR(_xll.qlIndexFixing(ONIndex6M,I3475,TRUE,_xll.ohTrigger(RecalcTrigger,Trigger6M)),NA())</f>
        <v>9.3212930153718787E-3</v>
      </c>
      <c r="Q3475" s="183">
        <f>IFERROR(_xll.qlIndexFixing(ONIndex1Y,I3475,TRUE,_xll.ohTrigger(RecalcTrigger,Trigger1Y)),NA())</f>
        <v>1.037884218105134E-2</v>
      </c>
    </row>
    <row r="3476" spans="2:17" x14ac:dyDescent="0.2">
      <c r="B3476" s="39" t="s">
        <v>42</v>
      </c>
      <c r="D3476" s="42">
        <f>_xll.qlCalendarAdvance(Calendar,$D3475,B3476,"f",FALSE)</f>
        <v>63978</v>
      </c>
      <c r="E3476" s="177">
        <f>_xll.qlInterestRateIndexValueDate(IndexON,D3476)</f>
        <v>63978</v>
      </c>
      <c r="F3476" s="193">
        <f>IFERROR(_xll.qlIndexFixing(IndexON,D3476,TRUE,_xll.ohTrigger(RecalcTrigger,TriggerON)),NA())</f>
        <v>1.0092454054317912E-2</v>
      </c>
      <c r="H3476" s="42">
        <f>_xll.qlCalendarAdvance(Calendar,$H3475,B3476,"f",FALSE)</f>
        <v>63978</v>
      </c>
      <c r="I3476" s="177">
        <f>_xll.qlInterestRateIndexValueDate(Index1M,$H3476)</f>
        <v>63982</v>
      </c>
      <c r="J3476" s="182">
        <f>IFERROR(_xll.qlIndexFixing(Index1M,$H3476,TRUE,_xll.ohTrigger(RecalcTrigger,Trigger1M)),NA())</f>
        <v>9.9941021556281661E-3</v>
      </c>
      <c r="K3476" s="44">
        <f>IFERROR(_xll.qlIndexFixing(Index3M,H3476,TRUE,_xll.ohTrigger(RecalcTrigger,Trigger3M)),NA())</f>
        <v>1.0107975476989399E-2</v>
      </c>
      <c r="L3476" s="44">
        <f>IFERROR(_xll.qlIndexFixing(Index6M,$H3476,TRUE,_xll.ohTrigger(RecalcTrigger,Trigger6M)),NA())</f>
        <v>9.3239851347506064E-3</v>
      </c>
      <c r="M3476" s="183">
        <f>IFERROR(_xll.qlIndexFixing(Index1Y,$H3476,TRUE,_xll.ohTrigger(RecalcTrigger,Trigger1Y)),NA())</f>
        <v>1.0442858103500876E-2</v>
      </c>
      <c r="N3476" s="182">
        <f>IFERROR(_xll.qlIndexFixing(ONIndex1M,I3476,TRUE,_xll.ohTrigger(RecalcTrigger,Trigger1M)),NA())</f>
        <v>9.9877471588438738E-3</v>
      </c>
      <c r="O3476" s="44">
        <f>IFERROR(_xll.qlIndexFixing(ONIndex3M,I3476,TRUE,_xll.ohTrigger(RecalcTrigger,Trigger3M)),NA())</f>
        <v>1.0089760417004712E-2</v>
      </c>
      <c r="P3476" s="44">
        <f>IFERROR(_xll.qlIndexFixing(ONIndex6M,I3476,TRUE,_xll.ohTrigger(RecalcTrigger,Trigger6M)),NA())</f>
        <v>9.3198407526617899E-3</v>
      </c>
      <c r="Q3476" s="183">
        <f>IFERROR(_xll.qlIndexFixing(ONIndex1Y,I3476,TRUE,_xll.ohTrigger(RecalcTrigger,Trigger1Y)),NA())</f>
        <v>1.0379567013725222E-2</v>
      </c>
    </row>
    <row r="3477" spans="2:17" x14ac:dyDescent="0.2">
      <c r="B3477" s="39" t="s">
        <v>42</v>
      </c>
      <c r="D3477" s="42">
        <f>_xll.qlCalendarAdvance(Calendar,$D3476,B3477,"f",FALSE)</f>
        <v>63985</v>
      </c>
      <c r="E3477" s="177">
        <f>_xll.qlInterestRateIndexValueDate(IndexON,D3477)</f>
        <v>63985</v>
      </c>
      <c r="F3477" s="193">
        <f>IFERROR(_xll.qlIndexFixing(IndexON,D3477,TRUE,_xll.ohTrigger(RecalcTrigger,TriggerON)),NA())</f>
        <v>1.0093723963615631E-2</v>
      </c>
      <c r="H3477" s="42">
        <f>_xll.qlCalendarAdvance(Calendar,$H3476,B3477,"f",FALSE)</f>
        <v>63985</v>
      </c>
      <c r="I3477" s="177">
        <f>_xll.qlInterestRateIndexValueDate(Index1M,$H3477)</f>
        <v>63989</v>
      </c>
      <c r="J3477" s="182">
        <f>IFERROR(_xll.qlIndexFixing(Index1M,$H3477,TRUE,_xll.ohTrigger(RecalcTrigger,Trigger1M)),NA())</f>
        <v>9.9952641749785857E-3</v>
      </c>
      <c r="K3477" s="44">
        <f>IFERROR(_xll.qlIndexFixing(Index3M,H3477,TRUE,_xll.ohTrigger(RecalcTrigger,Trigger3M)),NA())</f>
        <v>1.0108781775928319E-2</v>
      </c>
      <c r="L3477" s="44">
        <f>IFERROR(_xll.qlIndexFixing(Index6M,$H3477,TRUE,_xll.ohTrigger(RecalcTrigger,Trigger6M)),NA())</f>
        <v>9.32260751663146E-3</v>
      </c>
      <c r="M3477" s="183">
        <f>IFERROR(_xll.qlIndexFixing(Index1Y,$H3477,TRUE,_xll.ohTrigger(RecalcTrigger,Trigger1Y)),NA())</f>
        <v>1.0442980025739521E-2</v>
      </c>
      <c r="N3477" s="182">
        <f>IFERROR(_xll.qlIndexFixing(ONIndex1M,I3477,TRUE,_xll.ohTrigger(RecalcTrigger,Trigger1M)),NA())</f>
        <v>9.9889479775683299E-3</v>
      </c>
      <c r="O3477" s="44">
        <f>IFERROR(_xll.qlIndexFixing(ONIndex3M,I3477,TRUE,_xll.ohTrigger(RecalcTrigger,Trigger3M)),NA())</f>
        <v>1.009069745073532E-2</v>
      </c>
      <c r="P3477" s="44">
        <f>IFERROR(_xll.qlIndexFixing(ONIndex6M,I3477,TRUE,_xll.ohTrigger(RecalcTrigger,Trigger6M)),NA())</f>
        <v>9.3183943076180498E-3</v>
      </c>
      <c r="Q3477" s="183">
        <f>IFERROR(_xll.qlIndexFixing(ONIndex1Y,I3477,TRUE,_xll.ohTrigger(RecalcTrigger,Trigger1Y)),NA())</f>
        <v>1.0380269812904075E-2</v>
      </c>
    </row>
    <row r="3478" spans="2:17" x14ac:dyDescent="0.2">
      <c r="B3478" s="39" t="s">
        <v>42</v>
      </c>
      <c r="D3478" s="42">
        <f>_xll.qlCalendarAdvance(Calendar,$D3477,B3478,"f",FALSE)</f>
        <v>63992</v>
      </c>
      <c r="E3478" s="177">
        <f>_xll.qlInterestRateIndexValueDate(IndexON,D3478)</f>
        <v>63992</v>
      </c>
      <c r="F3478" s="193">
        <f>IFERROR(_xll.qlIndexFixing(IndexON,D3478,TRUE,_xll.ohTrigger(RecalcTrigger,TriggerON)),NA())</f>
        <v>1.0094972456125006E-2</v>
      </c>
      <c r="H3478" s="42">
        <f>_xll.qlCalendarAdvance(Calendar,$H3477,B3478,"f",FALSE)</f>
        <v>63992</v>
      </c>
      <c r="I3478" s="177">
        <f>_xll.qlInterestRateIndexValueDate(Index1M,$H3478)</f>
        <v>63996</v>
      </c>
      <c r="J3478" s="182">
        <f>IFERROR(_xll.qlIndexFixing(Index1M,$H3478,TRUE,_xll.ohTrigger(RecalcTrigger,Trigger1M)),NA())</f>
        <v>9.9964047346588359E-3</v>
      </c>
      <c r="K3478" s="44">
        <f>IFERROR(_xll.qlIndexFixing(Index3M,H3478,TRUE,_xll.ohTrigger(RecalcTrigger,Trigger3M)),NA())</f>
        <v>1.0109566579822364E-2</v>
      </c>
      <c r="L3478" s="44">
        <f>IFERROR(_xll.qlIndexFixing(Index6M,$H3478,TRUE,_xll.ohTrigger(RecalcTrigger,Trigger6M)),NA())</f>
        <v>9.3212358562626951E-3</v>
      </c>
      <c r="M3478" s="183">
        <f>IFERROR(_xll.qlIndexFixing(Index1Y,$H3478,TRUE,_xll.ohTrigger(RecalcTrigger,Trigger1Y)),NA())</f>
        <v>1.0443078855813699E-2</v>
      </c>
      <c r="N3478" s="182">
        <f>IFERROR(_xll.qlIndexFixing(ONIndex1M,I3478,TRUE,_xll.ohTrigger(RecalcTrigger,Trigger1M)),NA())</f>
        <v>9.9901274094005288E-3</v>
      </c>
      <c r="O3478" s="44">
        <f>IFERROR(_xll.qlIndexFixing(ONIndex3M,I3478,TRUE,_xll.ohTrigger(RecalcTrigger,Trigger3M)),NA())</f>
        <v>1.009161322675034E-2</v>
      </c>
      <c r="P3478" s="44">
        <f>IFERROR(_xll.qlIndexFixing(ONIndex6M,I3478,TRUE,_xll.ohTrigger(RecalcTrigger,Trigger6M)),NA())</f>
        <v>9.3169536884740722E-3</v>
      </c>
      <c r="Q3478" s="183">
        <f>IFERROR(_xll.qlIndexFixing(ONIndex1Y,I3478,TRUE,_xll.ohTrigger(RecalcTrigger,Trigger1Y)),NA())</f>
        <v>1.0380950547812517E-2</v>
      </c>
    </row>
    <row r="3479" spans="2:17" x14ac:dyDescent="0.2">
      <c r="B3479" s="39" t="s">
        <v>42</v>
      </c>
      <c r="D3479" s="42">
        <f>_xll.qlCalendarAdvance(Calendar,$D3478,B3479,"f",FALSE)</f>
        <v>63999</v>
      </c>
      <c r="E3479" s="177">
        <f>_xll.qlInterestRateIndexValueDate(IndexON,D3479)</f>
        <v>63999</v>
      </c>
      <c r="F3479" s="193">
        <f>IFERROR(_xll.qlIndexFixing(IndexON,D3479,TRUE,_xll.ohTrigger(RecalcTrigger,TriggerON)),NA())</f>
        <v>1.0096199502269698E-2</v>
      </c>
      <c r="H3479" s="42">
        <f>_xll.qlCalendarAdvance(Calendar,$H3478,B3479,"f",FALSE)</f>
        <v>63999</v>
      </c>
      <c r="I3479" s="177">
        <f>_xll.qlInterestRateIndexValueDate(Index1M,$H3479)</f>
        <v>64003</v>
      </c>
      <c r="J3479" s="182">
        <f>IFERROR(_xll.qlIndexFixing(Index1M,$H3479,TRUE,_xll.ohTrigger(RecalcTrigger,Trigger1M)),NA())</f>
        <v>9.9975238050874164E-3</v>
      </c>
      <c r="K3479" s="44">
        <f>IFERROR(_xll.qlIndexFixing(Index3M,H3479,TRUE,_xll.ohTrigger(RecalcTrigger,Trigger3M)),NA())</f>
        <v>1.0110329859208147E-2</v>
      </c>
      <c r="L3479" s="44">
        <f>IFERROR(_xll.qlIndexFixing(Index6M,$H3479,TRUE,_xll.ohTrigger(RecalcTrigger,Trigger6M)),NA())</f>
        <v>9.3198701617191546E-3</v>
      </c>
      <c r="M3479" s="183">
        <f>IFERROR(_xll.qlIndexFixing(Index1Y,$H3479,TRUE,_xll.ohTrigger(RecalcTrigger,Trigger1Y)),NA())</f>
        <v>1.0443154562907408E-2</v>
      </c>
      <c r="N3479" s="182">
        <f>IFERROR(_xll.qlIndexFixing(ONIndex1M,I3479,TRUE,_xll.ohTrigger(RecalcTrigger,Trigger1M)),NA())</f>
        <v>9.991285424524321E-3</v>
      </c>
      <c r="O3479" s="44">
        <f>IFERROR(_xll.qlIndexFixing(ONIndex3M,I3479,TRUE,_xll.ohTrigger(RecalcTrigger,Trigger3M)),NA())</f>
        <v>1.0092507715553367E-2</v>
      </c>
      <c r="P3479" s="44">
        <f>IFERROR(_xll.qlIndexFixing(ONIndex6M,I3479,TRUE,_xll.ohTrigger(RecalcTrigger,Trigger6M)),NA())</f>
        <v>9.315518903143527E-3</v>
      </c>
      <c r="Q3479" s="183">
        <f>IFERROR(_xll.qlIndexFixing(ONIndex1Y,I3479,TRUE,_xll.ohTrigger(RecalcTrigger,Trigger1Y)),NA())</f>
        <v>1.0381609188154783E-2</v>
      </c>
    </row>
    <row r="3480" spans="2:17" x14ac:dyDescent="0.2">
      <c r="B3480" s="39" t="s">
        <v>42</v>
      </c>
      <c r="D3480" s="42">
        <f>_xll.qlCalendarAdvance(Calendar,$D3479,B3480,"f",FALSE)</f>
        <v>64006</v>
      </c>
      <c r="E3480" s="177">
        <f>_xll.qlInterestRateIndexValueDate(IndexON,D3480)</f>
        <v>64006</v>
      </c>
      <c r="F3480" s="193">
        <f>IFERROR(_xll.qlIndexFixing(IndexON,D3480,TRUE,_xll.ohTrigger(RecalcTrigger,TriggerON)),NA())</f>
        <v>1.0097405072313492E-2</v>
      </c>
      <c r="H3480" s="42">
        <f>_xll.qlCalendarAdvance(Calendar,$H3479,B3480,"f",FALSE)</f>
        <v>64006</v>
      </c>
      <c r="I3480" s="177">
        <f>_xll.qlInterestRateIndexValueDate(Index1M,$H3480)</f>
        <v>64010</v>
      </c>
      <c r="J3480" s="182">
        <f>IFERROR(_xll.qlIndexFixing(Index1M,$H3480,TRUE,_xll.ohTrigger(RecalcTrigger,Trigger1M)),NA())</f>
        <v>9.9986213566776744E-3</v>
      </c>
      <c r="K3480" s="44">
        <f>IFERROR(_xll.qlIndexFixing(Index3M,H3480,TRUE,_xll.ohTrigger(RecalcTrigger,Trigger3M)),NA())</f>
        <v>1.0110880811502637E-2</v>
      </c>
      <c r="L3480" s="44">
        <f>IFERROR(_xll.qlIndexFixing(Index6M,$H3480,TRUE,_xll.ohTrigger(RecalcTrigger,Trigger6M)),NA())</f>
        <v>9.318485085277101E-3</v>
      </c>
      <c r="M3480" s="183">
        <f>IFERROR(_xll.qlIndexFixing(Index1Y,$H3480,TRUE,_xll.ohTrigger(RecalcTrigger,Trigger1Y)),NA())</f>
        <v>1.0443207116206825E-2</v>
      </c>
      <c r="N3480" s="182">
        <f>IFERROR(_xll.qlIndexFixing(ONIndex1M,I3480,TRUE,_xll.ohTrigger(RecalcTrigger,Trigger1M)),NA())</f>
        <v>9.9924219934433012E-3</v>
      </c>
      <c r="O3480" s="44">
        <f>IFERROR(_xll.qlIndexFixing(ONIndex3M,I3480,TRUE,_xll.ohTrigger(RecalcTrigger,Trigger3M)),NA())</f>
        <v>1.0093380887488124E-2</v>
      </c>
      <c r="P3480" s="44">
        <f>IFERROR(_xll.qlIndexFixing(ONIndex6M,I3480,TRUE,_xll.ohTrigger(RecalcTrigger,Trigger6M)),NA())</f>
        <v>9.314089959699956E-3</v>
      </c>
      <c r="Q3480" s="183">
        <f>IFERROR(_xll.qlIndexFixing(ONIndex1Y,I3480,TRUE,_xll.ohTrigger(RecalcTrigger,Trigger1Y)),NA())</f>
        <v>1.0382245703315363E-2</v>
      </c>
    </row>
    <row r="3481" spans="2:17" x14ac:dyDescent="0.2">
      <c r="B3481" s="39" t="s">
        <v>42</v>
      </c>
      <c r="D3481" s="42">
        <f>_xll.qlCalendarAdvance(Calendar,$D3480,B3481,"f",FALSE)</f>
        <v>64013</v>
      </c>
      <c r="E3481" s="177">
        <f>_xll.qlInterestRateIndexValueDate(IndexON,D3481)</f>
        <v>64013</v>
      </c>
      <c r="F3481" s="193">
        <f>IFERROR(_xll.qlIndexFixing(IndexON,D3481,TRUE,_xll.ohTrigger(RecalcTrigger,TriggerON)),NA())</f>
        <v>1.0099489664508354E-2</v>
      </c>
      <c r="H3481" s="42">
        <f>_xll.qlCalendarAdvance(Calendar,$H3480,B3481,"f",FALSE)</f>
        <v>64013</v>
      </c>
      <c r="I3481" s="177">
        <f>_xll.qlInterestRateIndexValueDate(Index1M,$H3481)</f>
        <v>64019</v>
      </c>
      <c r="J3481" s="182">
        <f>IFERROR(_xll.qlIndexFixing(Index1M,$H3481,TRUE,_xll.ohTrigger(RecalcTrigger,Trigger1M)),NA())</f>
        <v>9.999787399523008E-3</v>
      </c>
      <c r="K3481" s="44">
        <f>IFERROR(_xll.qlIndexFixing(Index3M,H3481,TRUE,_xll.ohTrigger(RecalcTrigger,Trigger3M)),NA())</f>
        <v>1.0111804703697033E-2</v>
      </c>
      <c r="L3481" s="44">
        <f>IFERROR(_xll.qlIndexFixing(Index6M,$H3481,TRUE,_xll.ohTrigger(RecalcTrigger,Trigger6M)),NA())</f>
        <v>9.3167451558625655E-3</v>
      </c>
      <c r="M3481" s="183">
        <f>IFERROR(_xll.qlIndexFixing(Index1Y,$H3481,TRUE,_xll.ohTrigger(RecalcTrigger,Trigger1Y)),NA())</f>
        <v>1.0443240613245629E-2</v>
      </c>
      <c r="N3481" s="182">
        <f>IFERROR(_xll.qlIndexFixing(ONIndex1M,I3481,TRUE,_xll.ohTrigger(RecalcTrigger,Trigger1M)),NA())</f>
        <v>9.9942857035628663E-3</v>
      </c>
      <c r="O3481" s="44">
        <f>IFERROR(_xll.qlIndexFixing(ONIndex3M,I3481,TRUE,_xll.ohTrigger(RecalcTrigger,Trigger3M)),NA())</f>
        <v>1.0094874154971123E-2</v>
      </c>
      <c r="P3481" s="44">
        <f>IFERROR(_xll.qlIndexFixing(ONIndex6M,I3481,TRUE,_xll.ohTrigger(RecalcTrigger,Trigger6M)),NA())</f>
        <v>9.3122996770311772E-3</v>
      </c>
      <c r="Q3481" s="183">
        <f>IFERROR(_xll.qlIndexFixing(ONIndex1Y,I3481,TRUE,_xll.ohTrigger(RecalcTrigger,Trigger1Y)),NA())</f>
        <v>1.0383415891714876E-2</v>
      </c>
    </row>
    <row r="3482" spans="2:17" x14ac:dyDescent="0.2">
      <c r="B3482" s="39" t="s">
        <v>42</v>
      </c>
      <c r="D3482" s="42">
        <f>_xll.qlCalendarAdvance(Calendar,$D3481,B3482,"f",FALSE)</f>
        <v>64020</v>
      </c>
      <c r="E3482" s="177">
        <f>_xll.qlInterestRateIndexValueDate(IndexON,D3482)</f>
        <v>64020</v>
      </c>
      <c r="F3482" s="193">
        <f>IFERROR(_xll.qlIndexFixing(IndexON,D3482,TRUE,_xll.ohTrigger(RecalcTrigger,TriggerON)),NA())</f>
        <v>1.0099751666112766E-2</v>
      </c>
      <c r="H3482" s="42">
        <f>_xll.qlCalendarAdvance(Calendar,$H3481,B3482,"f",FALSE)</f>
        <v>64020</v>
      </c>
      <c r="I3482" s="177">
        <f>_xll.qlInterestRateIndexValueDate(Index1M,$H3482)</f>
        <v>64024</v>
      </c>
      <c r="J3482" s="182">
        <f>IFERROR(_xll.qlIndexFixing(Index1M,$H3482,TRUE,_xll.ohTrigger(RecalcTrigger,Trigger1M)),NA())</f>
        <v>1.0000539439286804E-2</v>
      </c>
      <c r="K3482" s="44">
        <f>IFERROR(_xll.qlIndexFixing(Index3M,H3482,TRUE,_xll.ohTrigger(RecalcTrigger,Trigger3M)),NA())</f>
        <v>1.0112302539294835E-2</v>
      </c>
      <c r="L3482" s="44">
        <f>IFERROR(_xll.qlIndexFixing(Index6M,$H3482,TRUE,_xll.ohTrigger(RecalcTrigger,Trigger6M)),NA())</f>
        <v>9.3157828070429168E-3</v>
      </c>
      <c r="M3482" s="183">
        <f>IFERROR(_xll.qlIndexFixing(Index1Y,$H3482,TRUE,_xll.ohTrigger(RecalcTrigger,Trigger1Y)),NA())</f>
        <v>1.0443242638174925E-2</v>
      </c>
      <c r="N3482" s="182">
        <f>IFERROR(_xll.qlIndexFixing(ONIndex1M,I3482,TRUE,_xll.ohTrigger(RecalcTrigger,Trigger1M)),NA())</f>
        <v>9.9946306747611402E-3</v>
      </c>
      <c r="O3482" s="44">
        <f>IFERROR(_xll.qlIndexFixing(ONIndex3M,I3482,TRUE,_xll.ohTrigger(RecalcTrigger,Trigger3M)),NA())</f>
        <v>1.0095063164365925E-2</v>
      </c>
      <c r="P3482" s="44">
        <f>IFERROR(_xll.qlIndexFixing(ONIndex6M,I3482,TRUE,_xll.ohTrigger(RecalcTrigger,Trigger6M)),NA())</f>
        <v>9.3112496304481596E-3</v>
      </c>
      <c r="Q3482" s="183">
        <f>IFERROR(_xll.qlIndexFixing(ONIndex1Y,I3482,TRUE,_xll.ohTrigger(RecalcTrigger,Trigger1Y)),NA())</f>
        <v>1.0383452236588653E-2</v>
      </c>
    </row>
    <row r="3483" spans="2:17" x14ac:dyDescent="0.2">
      <c r="B3483" s="39" t="s">
        <v>42</v>
      </c>
      <c r="D3483" s="42">
        <f>_xll.qlCalendarAdvance(Calendar,$D3482,B3483,"f",FALSE)</f>
        <v>64027</v>
      </c>
      <c r="E3483" s="177">
        <f>_xll.qlInterestRateIndexValueDate(IndexON,D3483)</f>
        <v>64027</v>
      </c>
      <c r="F3483" s="193">
        <f>IFERROR(_xll.qlIndexFixing(IndexON,D3483,TRUE,_xll.ohTrigger(RecalcTrigger,TriggerON)),NA())</f>
        <v>1.0100892630635627E-2</v>
      </c>
      <c r="H3483" s="42">
        <f>_xll.qlCalendarAdvance(Calendar,$H3482,B3483,"f",FALSE)</f>
        <v>64027</v>
      </c>
      <c r="I3483" s="177">
        <f>_xll.qlInterestRateIndexValueDate(Index1M,$H3483)</f>
        <v>64031</v>
      </c>
      <c r="J3483" s="182">
        <f>IFERROR(_xll.qlIndexFixing(Index1M,$H3483,TRUE,_xll.ohTrigger(RecalcTrigger,Trigger1M)),NA())</f>
        <v>1.0001573774083283E-2</v>
      </c>
      <c r="K3483" s="44">
        <f>IFERROR(_xll.qlIndexFixing(Index3M,H3483,TRUE,_xll.ohTrigger(RecalcTrigger,Trigger3M)),NA())</f>
        <v>1.0112980958469738E-2</v>
      </c>
      <c r="L3483" s="44">
        <f>IFERROR(_xll.qlIndexFixing(Index6M,$H3483,TRUE,_xll.ohTrigger(RecalcTrigger,Trigger6M)),NA())</f>
        <v>9.3144406599727139E-3</v>
      </c>
      <c r="M3483" s="183">
        <f>IFERROR(_xll.qlIndexFixing(Index1Y,$H3483,TRUE,_xll.ohTrigger(RecalcTrigger,Trigger1Y)),NA())</f>
        <v>1.0443225545224045E-2</v>
      </c>
      <c r="N3483" s="182">
        <f>IFERROR(_xll.qlIndexFixing(ONIndex1M,I3483,TRUE,_xll.ohTrigger(RecalcTrigger,Trigger1M)),NA())</f>
        <v>9.9957027280872524E-3</v>
      </c>
      <c r="O3483" s="44">
        <f>IFERROR(_xll.qlIndexFixing(ONIndex3M,I3483,TRUE,_xll.ohTrigger(RecalcTrigger,Trigger3M)),NA())</f>
        <v>1.0095872210236223E-2</v>
      </c>
      <c r="P3483" s="44">
        <f>IFERROR(_xll.qlIndexFixing(ONIndex6M,I3483,TRUE,_xll.ohTrigger(RecalcTrigger,Trigger6M)),NA())</f>
        <v>9.309838261026826E-3</v>
      </c>
      <c r="Q3483" s="183">
        <f>IFERROR(_xll.qlIndexFixing(ONIndex1Y,I3483,TRUE,_xll.ohTrigger(RecalcTrigger,Trigger1Y)),NA())</f>
        <v>1.038402219355028E-2</v>
      </c>
    </row>
    <row r="3484" spans="2:17" x14ac:dyDescent="0.2">
      <c r="B3484" s="39" t="s">
        <v>42</v>
      </c>
      <c r="D3484" s="42">
        <f>_xll.qlCalendarAdvance(Calendar,$D3483,B3484,"f",FALSE)</f>
        <v>64034</v>
      </c>
      <c r="E3484" s="177">
        <f>_xll.qlInterestRateIndexValueDate(IndexON,D3484)</f>
        <v>64034</v>
      </c>
      <c r="F3484" s="193">
        <f>IFERROR(_xll.qlIndexFixing(IndexON,D3484,TRUE,_xll.ohTrigger(RecalcTrigger,TriggerON)),NA())</f>
        <v>1.0102012000592353E-2</v>
      </c>
      <c r="H3484" s="42">
        <f>_xll.qlCalendarAdvance(Calendar,$H3483,B3484,"f",FALSE)</f>
        <v>64034</v>
      </c>
      <c r="I3484" s="177">
        <f>_xll.qlInterestRateIndexValueDate(Index1M,$H3484)</f>
        <v>64038</v>
      </c>
      <c r="J3484" s="182">
        <f>IFERROR(_xll.qlIndexFixing(Index1M,$H3484,TRUE,_xll.ohTrigger(RecalcTrigger,Trigger1M)),NA())</f>
        <v>1.0002586474430863E-2</v>
      </c>
      <c r="K3484" s="44">
        <f>IFERROR(_xll.qlIndexFixing(Index3M,H3484,TRUE,_xll.ohTrigger(RecalcTrigger,Trigger3M)),NA())</f>
        <v>1.0113637708552626E-2</v>
      </c>
      <c r="L3484" s="44">
        <f>IFERROR(_xll.qlIndexFixing(Index6M,$H3484,TRUE,_xll.ohTrigger(RecalcTrigger,Trigger6M)),NA())</f>
        <v>9.3131045183666127E-3</v>
      </c>
      <c r="M3484" s="183">
        <f>IFERROR(_xll.qlIndexFixing(Index1Y,$H3484,TRUE,_xll.ohTrigger(RecalcTrigger,Trigger1Y)),NA())</f>
        <v>1.0443185175239095E-2</v>
      </c>
      <c r="N3484" s="182">
        <f>IFERROR(_xll.qlIndexFixing(ONIndex1M,I3484,TRUE,_xll.ohTrigger(RecalcTrigger,Trigger1M)),NA())</f>
        <v>9.996901524749191E-3</v>
      </c>
      <c r="O3484" s="44">
        <f>IFERROR(_xll.qlIndexFixing(ONIndex3M,I3484,TRUE,_xll.ohTrigger(RecalcTrigger,Trigger3M)),NA())</f>
        <v>1.0096770586489612E-2</v>
      </c>
      <c r="P3484" s="44">
        <f>IFERROR(_xll.qlIndexFixing(ONIndex6M,I3484,TRUE,_xll.ohTrigger(RecalcTrigger,Trigger6M)),NA())</f>
        <v>9.3082324604143452E-3</v>
      </c>
      <c r="Q3484" s="183">
        <f>IFERROR(_xll.qlIndexFixing(ONIndex1Y,I3484,TRUE,_xll.ohTrigger(RecalcTrigger,Trigger1Y)),NA())</f>
        <v>1.0384646329892888E-2</v>
      </c>
    </row>
    <row r="3485" spans="2:17" x14ac:dyDescent="0.2">
      <c r="B3485" s="39" t="s">
        <v>42</v>
      </c>
      <c r="D3485" s="42">
        <f>_xll.qlCalendarAdvance(Calendar,$D3484,B3485,"f",FALSE)</f>
        <v>64041</v>
      </c>
      <c r="E3485" s="177">
        <f>_xll.qlInterestRateIndexValueDate(IndexON,D3485)</f>
        <v>64041</v>
      </c>
      <c r="F3485" s="193">
        <f>IFERROR(_xll.qlIndexFixing(IndexON,D3485,TRUE,_xll.ohTrigger(RecalcTrigger,TriggerON)),NA())</f>
        <v>1.010310974624673E-2</v>
      </c>
      <c r="H3485" s="42">
        <f>_xll.qlCalendarAdvance(Calendar,$H3484,B3485,"f",FALSE)</f>
        <v>64041</v>
      </c>
      <c r="I3485" s="177">
        <f>_xll.qlInterestRateIndexValueDate(Index1M,$H3485)</f>
        <v>64045</v>
      </c>
      <c r="J3485" s="182">
        <f>IFERROR(_xll.qlIndexFixing(Index1M,$H3485,TRUE,_xll.ohTrigger(RecalcTrigger,Trigger1M)),NA())</f>
        <v>1.0003785296797059E-2</v>
      </c>
      <c r="K3485" s="44">
        <f>IFERROR(_xll.qlIndexFixing(Index3M,H3485,TRUE,_xll.ohTrigger(RecalcTrigger,Trigger3M)),NA())</f>
        <v>1.0114455871171543E-2</v>
      </c>
      <c r="L3485" s="44">
        <f>IFERROR(_xll.qlIndexFixing(Index6M,$H3485,TRUE,_xll.ohTrigger(RecalcTrigger,Trigger6M)),NA())</f>
        <v>9.3118017290067696E-3</v>
      </c>
      <c r="M3485" s="183" t="e">
        <f>IFERROR(_xll.qlIndexFixing(Index1Y,$H3485,TRUE,_xll.ohTrigger(RecalcTrigger,Trigger1Y)),NA())</f>
        <v>#N/A</v>
      </c>
      <c r="N3485" s="182">
        <f>IFERROR(_xll.qlIndexFixing(ONIndex1M,I3485,TRUE,_xll.ohTrigger(RecalcTrigger,Trigger1M)),NA())</f>
        <v>9.997782112032283E-3</v>
      </c>
      <c r="O3485" s="44">
        <f>IFERROR(_xll.qlIndexFixing(ONIndex3M,I3485,TRUE,_xll.ohTrigger(RecalcTrigger,Trigger3M)),NA())</f>
        <v>1.009742597031682E-2</v>
      </c>
      <c r="P3485" s="44">
        <f>IFERROR(_xll.qlIndexFixing(ONIndex6M,I3485,TRUE,_xll.ohTrigger(RecalcTrigger,Trigger6M)),NA())</f>
        <v>9.3070331520817007E-3</v>
      </c>
      <c r="Q3485" s="183">
        <f>IFERROR(_xll.qlIndexFixing(ONIndex1Y,I3485,TRUE,_xll.ohTrigger(RecalcTrigger,Trigger1Y)),NA())</f>
        <v>1.0385095335845307E-2</v>
      </c>
    </row>
    <row r="3486" spans="2:17" x14ac:dyDescent="0.2">
      <c r="B3486" s="39" t="s">
        <v>42</v>
      </c>
      <c r="D3486" s="42">
        <f>_xll.qlCalendarAdvance(Calendar,$D3485,B3486,"f",FALSE)</f>
        <v>64048</v>
      </c>
      <c r="E3486" s="177">
        <f>_xll.qlInterestRateIndexValueDate(IndexON,D3486)</f>
        <v>64048</v>
      </c>
      <c r="F3486" s="193">
        <f>IFERROR(_xll.qlIndexFixing(IndexON,D3486,TRUE,_xll.ohTrigger(RecalcTrigger,TriggerON)),NA())</f>
        <v>1.0104185838262225E-2</v>
      </c>
      <c r="H3486" s="42">
        <f>_xll.qlCalendarAdvance(Calendar,$H3485,B3486,"f",FALSE)</f>
        <v>64048</v>
      </c>
      <c r="I3486" s="177">
        <f>_xll.qlInterestRateIndexValueDate(Index1M,$H3486)</f>
        <v>64052</v>
      </c>
      <c r="J3486" s="182">
        <f>IFERROR(_xll.qlIndexFixing(Index1M,$H3486,TRUE,_xll.ohTrigger(RecalcTrigger,Trigger1M)),NA())</f>
        <v>1.0004753114187158E-2</v>
      </c>
      <c r="K3486" s="44">
        <f>IFERROR(_xll.qlIndexFixing(Index3M,H3486,TRUE,_xll.ohTrigger(RecalcTrigger,Trigger3M)),NA())</f>
        <v>1.0115067654160158E-2</v>
      </c>
      <c r="L3486" s="44">
        <f>IFERROR(_xll.qlIndexFixing(Index6M,$H3486,TRUE,_xll.ohTrigger(RecalcTrigger,Trigger6M)),NA())</f>
        <v>9.3104780213485016E-3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9.9987893834985186E-3</v>
      </c>
      <c r="O3486" s="44">
        <f>IFERROR(_xll.qlIndexFixing(ONIndex3M,I3486,TRUE,_xll.ohTrigger(RecalcTrigger,Trigger3M)),NA())</f>
        <v>1.0098170625694181E-2</v>
      </c>
      <c r="P3486" s="44">
        <f>IFERROR(_xll.qlIndexFixing(ONIndex6M,I3486,TRUE,_xll.ohTrigger(RecalcTrigger,Trigger6M)),NA())</f>
        <v>9.3056394289448008E-3</v>
      </c>
      <c r="Q3486" s="183">
        <f>IFERROR(_xll.qlIndexFixing(ONIndex1Y,I3486,TRUE,_xll.ohTrigger(RecalcTrigger,Trigger1Y)),NA())</f>
        <v>1.0385598460187495E-2</v>
      </c>
    </row>
    <row r="3487" spans="2:17" x14ac:dyDescent="0.2">
      <c r="B3487" s="39" t="s">
        <v>42</v>
      </c>
      <c r="D3487" s="42">
        <f>_xll.qlCalendarAdvance(Calendar,$D3486,B3487,"f",FALSE)</f>
        <v>64055</v>
      </c>
      <c r="E3487" s="177">
        <f>_xll.qlInterestRateIndexValueDate(IndexON,D3487)</f>
        <v>64055</v>
      </c>
      <c r="F3487" s="193">
        <f>IFERROR(_xll.qlIndexFixing(IndexON,D3487,TRUE,_xll.ohTrigger(RecalcTrigger,TriggerON)),NA())</f>
        <v>1.0105240246982561E-2</v>
      </c>
      <c r="H3487" s="42">
        <f>_xll.qlCalendarAdvance(Calendar,$H3486,B3487,"f",FALSE)</f>
        <v>64055</v>
      </c>
      <c r="I3487" s="177">
        <f>_xll.qlInterestRateIndexValueDate(Index1M,$H3487)</f>
        <v>64059</v>
      </c>
      <c r="J3487" s="182">
        <f>IFERROR(_xll.qlIndexFixing(Index1M,$H3487,TRUE,_xll.ohTrigger(RecalcTrigger,Trigger1M)),NA())</f>
        <v>1.000569920567876E-2</v>
      </c>
      <c r="K3487" s="44">
        <f>IFERROR(_xll.qlIndexFixing(Index3M,H3487,TRUE,_xll.ohTrigger(RecalcTrigger,Trigger3M)),NA())</f>
        <v>1.0115657676977719E-2</v>
      </c>
      <c r="L3487" s="44">
        <f>IFERROR(_xll.qlIndexFixing(Index6M,$H3487,TRUE,_xll.ohTrigger(RecalcTrigger,Trigger6M)),NA())</f>
        <v>9.3091603441176965E-3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9.999775002125233E-3</v>
      </c>
      <c r="O3487" s="44">
        <f>IFERROR(_xll.qlIndexFixing(ONIndex3M,I3487,TRUE,_xll.ohTrigger(RecalcTrigger,Trigger3M)),NA())</f>
        <v>1.0098893758847538E-2</v>
      </c>
      <c r="P3487" s="44">
        <f>IFERROR(_xll.qlIndexFixing(ONIndex6M,I3487,TRUE,_xll.ohTrigger(RecalcTrigger,Trigger6M)),NA())</f>
        <v>9.3042516039698597E-3</v>
      </c>
      <c r="Q3487" s="183">
        <f>IFERROR(_xll.qlIndexFixing(ONIndex1Y,I3487,TRUE,_xll.ohTrigger(RecalcTrigger,Trigger1Y)),NA())</f>
        <v>1.0386079245998658E-2</v>
      </c>
    </row>
    <row r="3488" spans="2:17" x14ac:dyDescent="0.2">
      <c r="B3488" s="39" t="s">
        <v>42</v>
      </c>
      <c r="D3488" s="42">
        <f>_xll.qlCalendarAdvance(Calendar,$D3487,B3488,"f",FALSE)</f>
        <v>64062</v>
      </c>
      <c r="E3488" s="177">
        <f>_xll.qlInterestRateIndexValueDate(IndexON,D3488)</f>
        <v>64062</v>
      </c>
      <c r="F3488" s="193">
        <f>IFERROR(_xll.qlIndexFixing(IndexON,D3488,TRUE,_xll.ohTrigger(RecalcTrigger,TriggerON)),NA())</f>
        <v>1.0106272942511652E-2</v>
      </c>
      <c r="H3488" s="42">
        <f>_xll.qlCalendarAdvance(Calendar,$H3487,B3488,"f",FALSE)</f>
        <v>64062</v>
      </c>
      <c r="I3488" s="177">
        <f>_xll.qlInterestRateIndexValueDate(Index1M,$H3488)</f>
        <v>64066</v>
      </c>
      <c r="J3488" s="182">
        <f>IFERROR(_xll.qlIndexFixing(Index1M,$H3488,TRUE,_xll.ohTrigger(RecalcTrigger,Trigger1M)),NA())</f>
        <v>1.0006623541695519E-2</v>
      </c>
      <c r="K3488" s="44">
        <f>IFERROR(_xll.qlIndexFixing(Index3M,H3488,TRUE,_xll.ohTrigger(RecalcTrigger,Trigger3M)),NA())</f>
        <v>1.011622591016431E-2</v>
      </c>
      <c r="L3488" s="44">
        <f>IFERROR(_xll.qlIndexFixing(Index6M,$H3488,TRUE,_xll.ohTrigger(RecalcTrigger,Trigger6M)),NA())</f>
        <v>9.3078487053887635E-3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1.0000738938096276E-2</v>
      </c>
      <c r="O3488" s="44">
        <f>IFERROR(_xll.qlIndexFixing(ONIndex3M,I3488,TRUE,_xll.ohTrigger(RecalcTrigger,Trigger3M)),NA())</f>
        <v>1.0099595340440359E-2</v>
      </c>
      <c r="P3488" s="44">
        <f>IFERROR(_xll.qlIndexFixing(ONIndex6M,I3488,TRUE,_xll.ohTrigger(RecalcTrigger,Trigger6M)),NA())</f>
        <v>9.3028696853103554E-3</v>
      </c>
      <c r="Q3488" s="183">
        <f>IFERROR(_xll.qlIndexFixing(ONIndex1Y,I3488,TRUE,_xll.ohTrigger(RecalcTrigger,Trigger1Y)),NA())</f>
        <v>1.0386537662903095E-2</v>
      </c>
    </row>
    <row r="3489" spans="2:17" x14ac:dyDescent="0.2">
      <c r="B3489" s="39" t="s">
        <v>42</v>
      </c>
      <c r="D3489" s="42">
        <f>_xll.qlCalendarAdvance(Calendar,$D3488,B3489,"f",FALSE)</f>
        <v>64069</v>
      </c>
      <c r="E3489" s="177">
        <f>_xll.qlInterestRateIndexValueDate(IndexON,D3489)</f>
        <v>64069</v>
      </c>
      <c r="F3489" s="193">
        <f>IFERROR(_xll.qlIndexFixing(IndexON,D3489,TRUE,_xll.ohTrigger(RecalcTrigger,TriggerON)),NA())</f>
        <v>1.01072838955929E-2</v>
      </c>
      <c r="H3489" s="42">
        <f>_xll.qlCalendarAdvance(Calendar,$H3488,B3489,"f",FALSE)</f>
        <v>64069</v>
      </c>
      <c r="I3489" s="177">
        <f>_xll.qlInterestRateIndexValueDate(Index1M,$H3489)</f>
        <v>64073</v>
      </c>
      <c r="J3489" s="182">
        <f>IFERROR(_xll.qlIndexFixing(Index1M,$H3489,TRUE,_xll.ohTrigger(RecalcTrigger,Trigger1M)),NA())</f>
        <v>1.0007324424194053E-2</v>
      </c>
      <c r="K3489" s="44">
        <f>IFERROR(_xll.qlIndexFixing(Index3M,H3489,TRUE,_xll.ohTrigger(RecalcTrigger,Trigger3M)),NA())</f>
        <v>1.0116772324262625E-2</v>
      </c>
      <c r="L3489" s="44">
        <f>IFERROR(_xll.qlIndexFixing(Index6M,$H3489,TRUE,_xll.ohTrigger(RecalcTrigger,Trigger6M)),NA())</f>
        <v>9.3065141749428416E-3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1.0001681162075116E-2</v>
      </c>
      <c r="O3489" s="44">
        <f>IFERROR(_xll.qlIndexFixing(ONIndex3M,I3489,TRUE,_xll.ohTrigger(RecalcTrigger,Trigger3M)),NA())</f>
        <v>1.0100275341056175E-2</v>
      </c>
      <c r="P3489" s="44">
        <f>IFERROR(_xll.qlIndexFixing(ONIndex6M,I3489,TRUE,_xll.ohTrigger(RecalcTrigger,Trigger6M)),NA())</f>
        <v>9.3014936811197657E-3</v>
      </c>
      <c r="Q3489" s="183">
        <f>IFERROR(_xll.qlIndexFixing(ONIndex1Y,I3489,TRUE,_xll.ohTrigger(RecalcTrigger,Trigger1Y)),NA())</f>
        <v>1.0386973680205358E-2</v>
      </c>
    </row>
    <row r="3490" spans="2:17" x14ac:dyDescent="0.2">
      <c r="B3490" s="39" t="s">
        <v>42</v>
      </c>
      <c r="D3490" s="42">
        <f>_xll.qlCalendarAdvance(Calendar,$D3489,B3490,"f",FALSE)</f>
        <v>64076</v>
      </c>
      <c r="E3490" s="177">
        <f>_xll.qlInterestRateIndexValueDate(IndexON,D3490)</f>
        <v>64076</v>
      </c>
      <c r="F3490" s="193">
        <f>IFERROR(_xll.qlIndexFixing(IndexON,D3490,TRUE,_xll.ohTrigger(RecalcTrigger,TriggerON)),NA())</f>
        <v>1.0108273076330221E-2</v>
      </c>
      <c r="H3490" s="42">
        <f>_xll.qlCalendarAdvance(Calendar,$H3489,B3490,"f",FALSE)</f>
        <v>64076</v>
      </c>
      <c r="I3490" s="177">
        <f>_xll.qlInterestRateIndexValueDate(Index1M,$H3490)</f>
        <v>64080</v>
      </c>
      <c r="J3490" s="182">
        <f>IFERROR(_xll.qlIndexFixing(Index1M,$H3490,TRUE,_xll.ohTrigger(RecalcTrigger,Trigger1M)),NA())</f>
        <v>1.0008206696694444E-2</v>
      </c>
      <c r="K3490" s="44">
        <f>IFERROR(_xll.qlIndexFixing(Index3M,H3490,TRUE,_xll.ohTrigger(RecalcTrigger,Trigger3M)),NA())</f>
        <v>1.0117296889819704E-2</v>
      </c>
      <c r="L3490" s="44">
        <f>IFERROR(_xll.qlIndexFixing(Index6M,$H3490,TRUE,_xll.ohTrigger(RecalcTrigger,Trigger6M)),NA())</f>
        <v>9.3052142357054959E-3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1.0002601644405473E-2</v>
      </c>
      <c r="O3490" s="44">
        <f>IFERROR(_xll.qlIndexFixing(ONIndex3M,I3490,TRUE,_xll.ohTrigger(RecalcTrigger,Trigger3M)),NA())</f>
        <v>1.010093373119858E-2</v>
      </c>
      <c r="P3490" s="44">
        <f>IFERROR(_xll.qlIndexFixing(ONIndex6M,I3490,TRUE,_xll.ohTrigger(RecalcTrigger,Trigger6M)),NA())</f>
        <v>9.3001235989920161E-3</v>
      </c>
      <c r="Q3490" s="183">
        <f>IFERROR(_xll.qlIndexFixing(ONIndex1Y,I3490,TRUE,_xll.ohTrigger(RecalcTrigger,Trigger1Y)),NA())</f>
        <v>1.0387387267609682E-2</v>
      </c>
    </row>
    <row r="3491" spans="2:17" x14ac:dyDescent="0.2">
      <c r="B3491" s="39" t="s">
        <v>42</v>
      </c>
      <c r="D3491" s="42">
        <f>_xll.qlCalendarAdvance(Calendar,$D3490,B3491,"f",FALSE)</f>
        <v>64083</v>
      </c>
      <c r="E3491" s="177">
        <f>_xll.qlInterestRateIndexValueDate(IndexON,D3491)</f>
        <v>64083</v>
      </c>
      <c r="F3491" s="193">
        <f>IFERROR(_xll.qlIndexFixing(IndexON,D3491,TRUE,_xll.ohTrigger(RecalcTrigger,TriggerON)),NA())</f>
        <v>1.0109240455067336E-2</v>
      </c>
      <c r="H3491" s="42">
        <f>_xll.qlCalendarAdvance(Calendar,$H3490,B3491,"f",FALSE)</f>
        <v>64083</v>
      </c>
      <c r="I3491" s="177">
        <f>_xll.qlInterestRateIndexValueDate(Index1M,$H3491)</f>
        <v>64087</v>
      </c>
      <c r="J3491" s="182">
        <f>IFERROR(_xll.qlIndexFixing(Index1M,$H3491,TRUE,_xll.ohTrigger(RecalcTrigger,Trigger1M)),NA())</f>
        <v>1.0009067127695559E-2</v>
      </c>
      <c r="K3491" s="44">
        <f>IFERROR(_xll.qlIndexFixing(Index3M,H3491,TRUE,_xll.ohTrigger(RecalcTrigger,Trigger3M)),NA())</f>
        <v>1.0117799577377372E-2</v>
      </c>
      <c r="L3491" s="44">
        <f>IFERROR(_xll.qlIndexFixing(Index6M,$H3491,TRUE,_xll.ohTrigger(RecalcTrigger,Trigger6M)),NA())</f>
        <v>9.3039203584597135E-3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1.0003500355431072E-2</v>
      </c>
      <c r="O3491" s="44">
        <f>IFERROR(_xll.qlIndexFixing(ONIndex3M,I3491,TRUE,_xll.ohTrigger(RecalcTrigger,Trigger3M)),NA())</f>
        <v>1.010157048177085E-2</v>
      </c>
      <c r="P3491" s="44">
        <f>IFERROR(_xll.qlIndexFixing(ONIndex6M,I3491,TRUE,_xll.ohTrigger(RecalcTrigger,Trigger6M)),NA())</f>
        <v>9.2987594474802648E-3</v>
      </c>
      <c r="Q3491" s="183">
        <f>IFERROR(_xll.qlIndexFixing(ONIndex1Y,I3491,TRUE,_xll.ohTrigger(RecalcTrigger,Trigger1Y)),NA())</f>
        <v>1.0387778394420621E-2</v>
      </c>
    </row>
    <row r="3492" spans="2:17" x14ac:dyDescent="0.2">
      <c r="B3492" s="39" t="s">
        <v>42</v>
      </c>
      <c r="D3492" s="42">
        <f>_xll.qlCalendarAdvance(Calendar,$D3491,B3492,"f",FALSE)</f>
        <v>64090</v>
      </c>
      <c r="E3492" s="177">
        <f>_xll.qlInterestRateIndexValueDate(IndexON,D3492)</f>
        <v>64090</v>
      </c>
      <c r="F3492" s="193">
        <f>IFERROR(_xll.qlIndexFixing(IndexON,D3492,TRUE,_xll.ohTrigger(RecalcTrigger,TriggerON)),NA())</f>
        <v>1.0110186002387778E-2</v>
      </c>
      <c r="H3492" s="42">
        <f>_xll.qlCalendarAdvance(Calendar,$H3491,B3492,"f",FALSE)</f>
        <v>64090</v>
      </c>
      <c r="I3492" s="177">
        <f>_xll.qlInterestRateIndexValueDate(Index1M,$H3492)</f>
        <v>64094</v>
      </c>
      <c r="J3492" s="182">
        <f>IFERROR(_xll.qlIndexFixing(Index1M,$H3492,TRUE,_xll.ohTrigger(RecalcTrigger,Trigger1M)),NA())</f>
        <v>1.0009905687615728E-2</v>
      </c>
      <c r="K3492" s="44">
        <f>IFERROR(_xll.qlIndexFixing(Index3M,H3492,TRUE,_xll.ohTrigger(RecalcTrigger,Trigger3M)),NA())</f>
        <v>1.0118280357480925E-2</v>
      </c>
      <c r="L3492" s="44">
        <f>IFERROR(_xll.qlIndexFixing(Index6M,$H3492,TRUE,_xll.ohTrigger(RecalcTrigger,Trigger6M)),NA())</f>
        <v>9.3026325512803477E-3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1.0004377265735442E-2</v>
      </c>
      <c r="O3492" s="44">
        <f>IFERROR(_xll.qlIndexFixing(ONIndex3M,I3492,TRUE,_xll.ohTrigger(RecalcTrigger,Trigger3M)),NA())</f>
        <v>1.010218556303677E-2</v>
      </c>
      <c r="P3492" s="44">
        <f>IFERROR(_xll.qlIndexFixing(ONIndex6M,I3492,TRUE,_xll.ohTrigger(RecalcTrigger,Trigger6M)),NA())</f>
        <v>9.2974012344182455E-3</v>
      </c>
      <c r="Q3492" s="183">
        <f>IFERROR(_xll.qlIndexFixing(ONIndex1Y,I3492,TRUE,_xll.ohTrigger(RecalcTrigger,Trigger1Y)),NA())</f>
        <v>1.0388147030502282E-2</v>
      </c>
    </row>
    <row r="3493" spans="2:17" x14ac:dyDescent="0.2">
      <c r="B3493" s="39" t="s">
        <v>42</v>
      </c>
      <c r="D3493" s="42">
        <f>_xll.qlCalendarAdvance(Calendar,$D3492,B3493,"f",FALSE)</f>
        <v>64097</v>
      </c>
      <c r="E3493" s="177">
        <f>_xll.qlInterestRateIndexValueDate(IndexON,D3493)</f>
        <v>64097</v>
      </c>
      <c r="F3493" s="193">
        <f>IFERROR(_xll.qlIndexFixing(IndexON,D3493,TRUE,_xll.ohTrigger(RecalcTrigger,TriggerON)),NA())</f>
        <v>1.0111109688555331E-2</v>
      </c>
      <c r="H3493" s="42">
        <f>_xll.qlCalendarAdvance(Calendar,$H3492,B3493,"f",FALSE)</f>
        <v>64097</v>
      </c>
      <c r="I3493" s="177">
        <f>_xll.qlInterestRateIndexValueDate(Index1M,$H3493)</f>
        <v>64101</v>
      </c>
      <c r="J3493" s="182">
        <f>IFERROR(_xll.qlIndexFixing(Index1M,$H3493,TRUE,_xll.ohTrigger(RecalcTrigger,Trigger1M)),NA())</f>
        <v>1.0010917854273313E-2</v>
      </c>
      <c r="K3493" s="44">
        <f>IFERROR(_xll.qlIndexFixing(Index3M,H3493,TRUE,_xll.ohTrigger(RecalcTrigger,Trigger3M)),NA())</f>
        <v>1.0118739200673932E-2</v>
      </c>
      <c r="L3493" s="44">
        <f>IFERROR(_xll.qlIndexFixing(Index6M,$H3493,TRUE,_xll.ohTrigger(RecalcTrigger,Trigger6M)),NA())</f>
        <v>9.3014119608464067E-3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1.0005232345822179E-2</v>
      </c>
      <c r="O3493" s="44">
        <f>IFERROR(_xll.qlIndexFixing(ONIndex3M,I3493,TRUE,_xll.ohTrigger(RecalcTrigger,Trigger3M)),NA())</f>
        <v>1.0102778945979551E-2</v>
      </c>
      <c r="P3493" s="44">
        <f>IFERROR(_xll.qlIndexFixing(ONIndex6M,I3493,TRUE,_xll.ohTrigger(RecalcTrigger,Trigger6M)),NA())</f>
        <v>9.2960489677995639E-3</v>
      </c>
      <c r="Q3493" s="183">
        <f>IFERROR(_xll.qlIndexFixing(ONIndex1Y,I3493,TRUE,_xll.ohTrigger(RecalcTrigger,Trigger1Y)),NA())</f>
        <v>1.0388493144999345E-2</v>
      </c>
    </row>
    <row r="3494" spans="2:17" x14ac:dyDescent="0.2">
      <c r="B3494" s="39" t="s">
        <v>42</v>
      </c>
      <c r="D3494" s="42">
        <f>_xll.qlCalendarAdvance(Calendar,$D3493,B3494,"f",FALSE)</f>
        <v>64104</v>
      </c>
      <c r="E3494" s="177">
        <f>_xll.qlInterestRateIndexValueDate(IndexON,D3494)</f>
        <v>64104</v>
      </c>
      <c r="F3494" s="193">
        <f>IFERROR(_xll.qlIndexFixing(IndexON,D3494,TRUE,_xll.ohTrigger(RecalcTrigger,TriggerON)),NA())</f>
        <v>1.0112011483833783E-2</v>
      </c>
      <c r="H3494" s="42">
        <f>_xll.qlCalendarAdvance(Calendar,$H3493,B3494,"f",FALSE)</f>
        <v>64104</v>
      </c>
      <c r="I3494" s="177">
        <f>_xll.qlInterestRateIndexValueDate(Index1M,$H3494)</f>
        <v>64108</v>
      </c>
      <c r="J3494" s="182">
        <f>IFERROR(_xll.qlIndexFixing(Index1M,$H3494,TRUE,_xll.ohTrigger(RecalcTrigger,Trigger1M)),NA())</f>
        <v>1.0011711036226979E-2</v>
      </c>
      <c r="K3494" s="44">
        <f>IFERROR(_xll.qlIndexFixing(Index3M,H3494,TRUE,_xll.ohTrigger(RecalcTrigger,Trigger3M)),NA())</f>
        <v>1.0119176077505164E-2</v>
      </c>
      <c r="L3494" s="44">
        <f>IFERROR(_xll.qlIndexFixing(Index6M,$H3494,TRUE,_xll.ohTrigger(RecalcTrigger,Trigger6M)),NA())</f>
        <v>9.3001061338096724E-3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1.0006065566035005E-2</v>
      </c>
      <c r="O3494" s="44">
        <f>IFERROR(_xll.qlIndexFixing(ONIndex3M,I3494,TRUE,_xll.ohTrigger(RecalcTrigger,Trigger3M)),NA())</f>
        <v>1.0103350601022854E-2</v>
      </c>
      <c r="P3494" s="44">
        <f>IFERROR(_xll.qlIndexFixing(ONIndex6M,I3494,TRUE,_xll.ohTrigger(RecalcTrigger,Trigger6M)),NA())</f>
        <v>9.294702655857634E-3</v>
      </c>
      <c r="Q3494" s="183">
        <f>IFERROR(_xll.qlIndexFixing(ONIndex1Y,I3494,TRUE,_xll.ohTrigger(RecalcTrigger,Trigger1Y)),NA())</f>
        <v>1.0388816707536108E-2</v>
      </c>
    </row>
    <row r="3495" spans="2:17" x14ac:dyDescent="0.2">
      <c r="B3495" s="39" t="s">
        <v>42</v>
      </c>
      <c r="D3495" s="42">
        <f>_xll.qlCalendarAdvance(Calendar,$D3494,B3495,"f",FALSE)</f>
        <v>64111</v>
      </c>
      <c r="E3495" s="177">
        <f>_xll.qlInterestRateIndexValueDate(IndexON,D3495)</f>
        <v>64111</v>
      </c>
      <c r="F3495" s="193">
        <f>IFERROR(_xll.qlIndexFixing(IndexON,D3495,TRUE,_xll.ohTrigger(RecalcTrigger,TriggerON)),NA())</f>
        <v>1.0112891358646792E-2</v>
      </c>
      <c r="H3495" s="42">
        <f>_xll.qlCalendarAdvance(Calendar,$H3494,B3495,"f",FALSE)</f>
        <v>64111</v>
      </c>
      <c r="I3495" s="177">
        <f>_xll.qlInterestRateIndexValueDate(Index1M,$H3495)</f>
        <v>64115</v>
      </c>
      <c r="J3495" s="182">
        <f>IFERROR(_xll.qlIndexFixing(Index1M,$H3495,TRUE,_xll.ohTrigger(RecalcTrigger,Trigger1M)),NA())</f>
        <v>1.0012482255650785E-2</v>
      </c>
      <c r="K3495" s="44">
        <f>IFERROR(_xll.qlIndexFixing(Index3M,H3495,TRUE,_xll.ohTrigger(RecalcTrigger,Trigger3M)),NA())</f>
        <v>1.0119590958515581E-2</v>
      </c>
      <c r="L3495" s="44">
        <f>IFERROR(_xll.qlIndexFixing(Index6M,$H3495,TRUE,_xll.ohTrigger(RecalcTrigger,Trigger6M)),NA())</f>
        <v>9.2988369907155768E-3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1.0006876896637706E-2</v>
      </c>
      <c r="O3495" s="44">
        <f>IFERROR(_xll.qlIndexFixing(ONIndex3M,I3495,TRUE,_xll.ohTrigger(RecalcTrigger,Trigger3M)),NA())</f>
        <v>1.0103900498910079E-2</v>
      </c>
      <c r="P3495" s="44">
        <f>IFERROR(_xll.qlIndexFixing(ONIndex6M,I3495,TRUE,_xll.ohTrigger(RecalcTrigger,Trigger6M)),NA())</f>
        <v>9.2933623065061255E-3</v>
      </c>
      <c r="Q3495" s="183">
        <f>IFERROR(_xll.qlIndexFixing(ONIndex1Y,I3495,TRUE,_xll.ohTrigger(RecalcTrigger,Trigger1Y)),NA())</f>
        <v>1.0389117687816807E-2</v>
      </c>
    </row>
    <row r="3496" spans="2:17" x14ac:dyDescent="0.2">
      <c r="B3496" s="39" t="s">
        <v>42</v>
      </c>
      <c r="D3496" s="42">
        <f>_xll.qlCalendarAdvance(Calendar,$D3495,B3496,"f",FALSE)</f>
        <v>64118</v>
      </c>
      <c r="E3496" s="177">
        <f>_xll.qlInterestRateIndexValueDate(IndexON,D3496)</f>
        <v>64118</v>
      </c>
      <c r="F3496" s="193">
        <f>IFERROR(_xll.qlIndexFixing(IndexON,D3496,TRUE,_xll.ohTrigger(RecalcTrigger,TriggerON)),NA())</f>
        <v>1.0113749283497953E-2</v>
      </c>
      <c r="H3496" s="42">
        <f>_xll.qlCalendarAdvance(Calendar,$H3495,B3496,"f",FALSE)</f>
        <v>64118</v>
      </c>
      <c r="I3496" s="177">
        <f>_xll.qlInterestRateIndexValueDate(Index1M,$H3496)</f>
        <v>64122</v>
      </c>
      <c r="J3496" s="182">
        <f>IFERROR(_xll.qlIndexFixing(Index1M,$H3496,TRUE,_xll.ohTrigger(RecalcTrigger,Trigger1M)),NA())</f>
        <v>1.0013231482950342E-2</v>
      </c>
      <c r="K3496" s="44">
        <f>IFERROR(_xll.qlIndexFixing(Index3M,H3496,TRUE,_xll.ohTrigger(RecalcTrigger,Trigger3M)),NA())</f>
        <v>1.0119983814255695E-2</v>
      </c>
      <c r="L3496" s="44">
        <f>IFERROR(_xll.qlIndexFixing(Index6M,$H3496,TRUE,_xll.ohTrigger(RecalcTrigger,Trigger6M)),NA())</f>
        <v>9.2975739507294985E-3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1.0007666308453622E-2</v>
      </c>
      <c r="O3496" s="44">
        <f>IFERROR(_xll.qlIndexFixing(ONIndex3M,I3496,TRUE,_xll.ohTrigger(RecalcTrigger,Trigger3M)),NA())</f>
        <v>1.0104428610144822E-2</v>
      </c>
      <c r="P3496" s="44">
        <f>IFERROR(_xll.qlIndexFixing(ONIndex6M,I3496,TRUE,_xll.ohTrigger(RecalcTrigger,Trigger6M)),NA())</f>
        <v>9.2920279278185802E-3</v>
      </c>
      <c r="Q3496" s="183">
        <f>IFERROR(_xll.qlIndexFixing(ONIndex1Y,I3496,TRUE,_xll.ohTrigger(RecalcTrigger,Trigger1Y)),NA())</f>
        <v>1.0389396055305866E-2</v>
      </c>
    </row>
    <row r="3497" spans="2:17" x14ac:dyDescent="0.2">
      <c r="B3497" s="39" t="s">
        <v>42</v>
      </c>
      <c r="D3497" s="42">
        <f>_xll.qlCalendarAdvance(Calendar,$D3496,B3497,"f",FALSE)</f>
        <v>64125</v>
      </c>
      <c r="E3497" s="177">
        <f>_xll.qlInterestRateIndexValueDate(IndexON,D3497)</f>
        <v>64125</v>
      </c>
      <c r="F3497" s="193">
        <f>IFERROR(_xll.qlIndexFixing(IndexON,D3497,TRUE,_xll.ohTrigger(RecalcTrigger,TriggerON)),NA())</f>
        <v>1.0114585228730988E-2</v>
      </c>
      <c r="H3497" s="42">
        <f>_xll.qlCalendarAdvance(Calendar,$H3496,B3497,"f",FALSE)</f>
        <v>64125</v>
      </c>
      <c r="I3497" s="177">
        <f>_xll.qlInterestRateIndexValueDate(Index1M,$H3497)</f>
        <v>64129</v>
      </c>
      <c r="J3497" s="182">
        <f>IFERROR(_xll.qlIndexFixing(Index1M,$H3497,TRUE,_xll.ohTrigger(RecalcTrigger,Trigger1M)),NA())</f>
        <v>1.0013958688562198E-2</v>
      </c>
      <c r="K3497" s="44">
        <f>IFERROR(_xll.qlIndexFixing(Index3M,H3497,TRUE,_xll.ohTrigger(RecalcTrigger,Trigger3M)),NA())</f>
        <v>1.0120354615269936E-2</v>
      </c>
      <c r="L3497" s="44">
        <f>IFERROR(_xll.qlIndexFixing(Index6M,$H3497,TRUE,_xll.ohTrigger(RecalcTrigger,Trigger6M)),NA())</f>
        <v>9.296317021926721E-3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1.0008433771906411E-2</v>
      </c>
      <c r="O3497" s="44">
        <f>IFERROR(_xll.qlIndexFixing(ONIndex3M,I3497,TRUE,_xll.ohTrigger(RecalcTrigger,Trigger3M)),NA())</f>
        <v>1.010493490539055E-2</v>
      </c>
      <c r="P3497" s="44">
        <f>IFERROR(_xll.qlIndexFixing(ONIndex6M,I3497,TRUE,_xll.ohTrigger(RecalcTrigger,Trigger6M)),NA())</f>
        <v>9.29069952786854E-3</v>
      </c>
      <c r="Q3497" s="183">
        <f>IFERROR(_xll.qlIndexFixing(ONIndex1Y,I3497,TRUE,_xll.ohTrigger(RecalcTrigger,Trigger1Y)),NA())</f>
        <v>1.0389651779147968E-2</v>
      </c>
    </row>
    <row r="3498" spans="2:17" x14ac:dyDescent="0.2">
      <c r="B3498" s="39" t="s">
        <v>42</v>
      </c>
      <c r="D3498" s="42">
        <f>_xll.qlCalendarAdvance(Calendar,$D3497,B3498,"f",FALSE)</f>
        <v>64132</v>
      </c>
      <c r="E3498" s="177">
        <f>_xll.qlInterestRateIndexValueDate(IndexON,D3498)</f>
        <v>64132</v>
      </c>
      <c r="F3498" s="193">
        <f>IFERROR(_xll.qlIndexFixing(IndexON,D3498,TRUE,_xll.ohTrigger(RecalcTrigger,TriggerON)),NA())</f>
        <v>1.0115399164609684E-2</v>
      </c>
      <c r="H3498" s="42">
        <f>_xll.qlCalendarAdvance(Calendar,$H3497,B3498,"f",FALSE)</f>
        <v>64132</v>
      </c>
      <c r="I3498" s="177">
        <f>_xll.qlInterestRateIndexValueDate(Index1M,$H3498)</f>
        <v>64136</v>
      </c>
      <c r="J3498" s="182">
        <f>IFERROR(_xll.qlIndexFixing(Index1M,$H3498,TRUE,_xll.ohTrigger(RecalcTrigger,Trigger1M)),NA())</f>
        <v>1.0014663842894544E-2</v>
      </c>
      <c r="K3498" s="44">
        <f>IFERROR(_xll.qlIndexFixing(Index3M,H3498,TRUE,_xll.ohTrigger(RecalcTrigger,Trigger3M)),NA())</f>
        <v>1.0120703332104474E-2</v>
      </c>
      <c r="L3498" s="44">
        <f>IFERROR(_xll.qlIndexFixing(Index6M,$H3498,TRUE,_xll.ohTrigger(RecalcTrigger,Trigger6M)),NA())</f>
        <v>9.2950662123820853E-3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1.0009179257020051E-2</v>
      </c>
      <c r="O3498" s="44">
        <f>IFERROR(_xll.qlIndexFixing(ONIndex3M,I3498,TRUE,_xll.ohTrigger(RecalcTrigger,Trigger3M)),NA())</f>
        <v>1.0105419355390666E-2</v>
      </c>
      <c r="P3498" s="44">
        <f>IFERROR(_xll.qlIndexFixing(ONIndex6M,I3498,TRUE,_xll.ohTrigger(RecalcTrigger,Trigger6M)),NA())</f>
        <v>9.2893771148094828E-3</v>
      </c>
      <c r="Q3498" s="183">
        <f>IFERROR(_xll.qlIndexFixing(ONIndex1Y,I3498,TRUE,_xll.ohTrigger(RecalcTrigger,Trigger1Y)),NA())</f>
        <v>1.0389884829207219E-2</v>
      </c>
    </row>
    <row r="3499" spans="2:17" x14ac:dyDescent="0.2">
      <c r="B3499" s="39" t="s">
        <v>42</v>
      </c>
      <c r="D3499" s="42">
        <f>_xll.qlCalendarAdvance(Calendar,$D3498,B3499,"f",FALSE)</f>
        <v>64139</v>
      </c>
      <c r="E3499" s="177">
        <f>_xll.qlInterestRateIndexValueDate(IndexON,D3499)</f>
        <v>64139</v>
      </c>
      <c r="F3499" s="193">
        <f>IFERROR(_xll.qlIndexFixing(IndexON,D3499,TRUE,_xll.ohTrigger(RecalcTrigger,TriggerON)),NA())</f>
        <v>1.0116191061637636E-2</v>
      </c>
      <c r="H3499" s="42">
        <f>_xll.qlCalendarAdvance(Calendar,$H3498,B3499,"f",FALSE)</f>
        <v>64139</v>
      </c>
      <c r="I3499" s="177">
        <f>_xll.qlInterestRateIndexValueDate(Index1M,$H3499)</f>
        <v>64143</v>
      </c>
      <c r="J3499" s="182">
        <f>IFERROR(_xll.qlIndexFixing(Index1M,$H3499,TRUE,_xll.ohTrigger(RecalcTrigger,Trigger1M)),NA())</f>
        <v>1.0015346916368456E-2</v>
      </c>
      <c r="K3499" s="44">
        <f>IFERROR(_xll.qlIndexFixing(Index3M,H3499,TRUE,_xll.ohTrigger(RecalcTrigger,Trigger3M)),NA())</f>
        <v>1.0121029935306348E-2</v>
      </c>
      <c r="L3499" s="44">
        <f>IFERROR(_xll.qlIndexFixing(Index6M,$H3499,TRUE,_xll.ohTrigger(RecalcTrigger,Trigger6M)),NA())</f>
        <v>9.293821530172176E-3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1.0009902734777754E-2</v>
      </c>
      <c r="O3499" s="44">
        <f>IFERROR(_xll.qlIndexFixing(ONIndex3M,I3499,TRUE,_xll.ohTrigger(RecalcTrigger,Trigger3M)),NA())</f>
        <v>1.0105881930568827E-2</v>
      </c>
      <c r="P3499" s="44">
        <f>IFERROR(_xll.qlIndexFixing(ONIndex6M,I3499,TRUE,_xll.ohTrigger(RecalcTrigger,Trigger6M)),NA())</f>
        <v>9.2880606963952062E-3</v>
      </c>
      <c r="Q3499" s="183">
        <f>IFERROR(_xll.qlIndexFixing(ONIndex1Y,I3499,TRUE,_xll.ohTrigger(RecalcTrigger,Trigger1Y)),NA())</f>
        <v>1.039009517502798E-2</v>
      </c>
    </row>
    <row r="3500" spans="2:17" x14ac:dyDescent="0.2">
      <c r="B3500" s="39" t="s">
        <v>42</v>
      </c>
      <c r="D3500" s="42">
        <f>_xll.qlCalendarAdvance(Calendar,$D3499,B3500,"f",FALSE)</f>
        <v>64146</v>
      </c>
      <c r="E3500" s="177">
        <f>_xll.qlInterestRateIndexValueDate(IndexON,D3500)</f>
        <v>64146</v>
      </c>
      <c r="F3500" s="193">
        <f>IFERROR(_xll.qlIndexFixing(IndexON,D3500,TRUE,_xll.ohTrigger(RecalcTrigger,TriggerON)),NA())</f>
        <v>1.0116960890158566E-2</v>
      </c>
      <c r="H3500" s="42">
        <f>_xll.qlCalendarAdvance(Calendar,$H3499,B3500,"f",FALSE)</f>
        <v>64146</v>
      </c>
      <c r="I3500" s="177">
        <f>_xll.qlInterestRateIndexValueDate(Index1M,$H3500)</f>
        <v>64150</v>
      </c>
      <c r="J3500" s="182">
        <f>IFERROR(_xll.qlIndexFixing(Index1M,$H3500,TRUE,_xll.ohTrigger(RecalcTrigger,Trigger1M)),NA())</f>
        <v>1.0016007879412753E-2</v>
      </c>
      <c r="K3500" s="44">
        <f>IFERROR(_xll.qlIndexFixing(Index3M,H3500,TRUE,_xll.ohTrigger(RecalcTrigger,Trigger3M)),NA())</f>
        <v>1.0121334395425204E-2</v>
      </c>
      <c r="L3500" s="44">
        <f>IFERROR(_xll.qlIndexFixing(Index6M,$H3500,TRUE,_xll.ohTrigger(RecalcTrigger,Trigger6M)),NA())</f>
        <v>9.2925829833727085E-3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1.0010604175283433E-2</v>
      </c>
      <c r="O3500" s="44">
        <f>IFERROR(_xll.qlIndexFixing(ONIndex3M,I3500,TRUE,_xll.ohTrigger(RecalcTrigger,Trigger3M)),NA())</f>
        <v>1.0106322601748374E-2</v>
      </c>
      <c r="P3500" s="44">
        <f>IFERROR(_xll.qlIndexFixing(ONIndex6M,I3500,TRUE,_xll.ohTrigger(RecalcTrigger,Trigger6M)),NA())</f>
        <v>9.286750280859124E-3</v>
      </c>
      <c r="Q3500" s="183">
        <f>IFERROR(_xll.qlIndexFixing(ONIndex1Y,I3500,TRUE,_xll.ohTrigger(RecalcTrigger,Trigger1Y)),NA())</f>
        <v>1.0390282785914806E-2</v>
      </c>
    </row>
    <row r="3501" spans="2:17" x14ac:dyDescent="0.2">
      <c r="B3501" s="39" t="s">
        <v>42</v>
      </c>
      <c r="D3501" s="42">
        <f>_xll.qlCalendarAdvance(Calendar,$D3500,B3501,"f",FALSE)</f>
        <v>64153</v>
      </c>
      <c r="E3501" s="177">
        <f>_xll.qlInterestRateIndexValueDate(IndexON,D3501)</f>
        <v>64153</v>
      </c>
      <c r="F3501" s="193">
        <f>IFERROR(_xll.qlIndexFixing(IndexON,D3501,TRUE,_xll.ohTrigger(RecalcTrigger,TriggerON)),NA())</f>
        <v>1.0117708620196453E-2</v>
      </c>
      <c r="H3501" s="42">
        <f>_xll.qlCalendarAdvance(Calendar,$H3500,B3501,"f",FALSE)</f>
        <v>64153</v>
      </c>
      <c r="I3501" s="177">
        <f>_xll.qlInterestRateIndexValueDate(Index1M,$H3501)</f>
        <v>64157</v>
      </c>
      <c r="J3501" s="182">
        <f>IFERROR(_xll.qlIndexFixing(Index1M,$H3501,TRUE,_xll.ohTrigger(RecalcTrigger,Trigger1M)),NA())</f>
        <v>1.0016646702443356E-2</v>
      </c>
      <c r="K3501" s="44">
        <f>IFERROR(_xll.qlIndexFixing(Index3M,H3501,TRUE,_xll.ohTrigger(RecalcTrigger,Trigger3M)),NA())</f>
        <v>1.0121616683004602E-2</v>
      </c>
      <c r="L3501" s="44">
        <f>IFERROR(_xll.qlIndexFixing(Index6M,$H3501,TRUE,_xll.ohTrigger(RecalcTrigger,Trigger6M)),NA())</f>
        <v>9.2913505800598303E-3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1.001128354912062E-2</v>
      </c>
      <c r="O3501" s="44">
        <f>IFERROR(_xll.qlIndexFixing(ONIndex3M,I3501,TRUE,_xll.ohTrigger(RecalcTrigger,Trigger3M)),NA())</f>
        <v>1.0106741339352965E-2</v>
      </c>
      <c r="P3501" s="44">
        <f>IFERROR(_xll.qlIndexFixing(ONIndex6M,I3501,TRUE,_xll.ohTrigger(RecalcTrigger,Trigger6M)),NA())</f>
        <v>9.2854458761948422E-3</v>
      </c>
      <c r="Q3501" s="183">
        <f>IFERROR(_xll.qlIndexFixing(ONIndex1Y,I3501,TRUE,_xll.ohTrigger(RecalcTrigger,Trigger1Y)),NA())</f>
        <v>1.0390447631571931E-2</v>
      </c>
    </row>
    <row r="3502" spans="2:17" x14ac:dyDescent="0.2">
      <c r="B3502" s="39" t="s">
        <v>42</v>
      </c>
      <c r="D3502" s="42">
        <f>_xll.qlCalendarAdvance(Calendar,$D3501,B3502,"f",FALSE)</f>
        <v>64160</v>
      </c>
      <c r="E3502" s="177">
        <f>_xll.qlInterestRateIndexValueDate(IndexON,D3502)</f>
        <v>64160</v>
      </c>
      <c r="F3502" s="193">
        <f>IFERROR(_xll.qlIndexFixing(IndexON,D3502,TRUE,_xll.ohTrigger(RecalcTrigger,TriggerON)),NA())</f>
        <v>1.0118434222814443E-2</v>
      </c>
      <c r="H3502" s="42">
        <f>_xll.qlCalendarAdvance(Calendar,$H3501,B3502,"f",FALSE)</f>
        <v>64160</v>
      </c>
      <c r="I3502" s="177">
        <f>_xll.qlInterestRateIndexValueDate(Index1M,$H3502)</f>
        <v>64164</v>
      </c>
      <c r="J3502" s="182">
        <f>IFERROR(_xll.qlIndexFixing(Index1M,$H3502,TRUE,_xll.ohTrigger(RecalcTrigger,Trigger1M)),NA())</f>
        <v>1.0017081870117295E-2</v>
      </c>
      <c r="K3502" s="44">
        <f>IFERROR(_xll.qlIndexFixing(Index3M,H3502,TRUE,_xll.ohTrigger(RecalcTrigger,Trigger3M)),NA())</f>
        <v>1.0121720216416498E-2</v>
      </c>
      <c r="L3502" s="44">
        <f>IFERROR(_xll.qlIndexFixing(Index6M,$H3502,TRUE,_xll.ohTrigger(RecalcTrigger,Trigger6M)),NA())</f>
        <v>9.2900559311620626E-3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1.0011940826712973E-2</v>
      </c>
      <c r="O3502" s="44">
        <f>IFERROR(_xll.qlIndexFixing(ONIndex3M,I3502,TRUE,_xll.ohTrigger(RecalcTrigger,Trigger3M)),NA())</f>
        <v>1.0107138114285874E-2</v>
      </c>
      <c r="P3502" s="44">
        <f>IFERROR(_xll.qlIndexFixing(ONIndex6M,I3502,TRUE,_xll.ohTrigger(RecalcTrigger,Trigger6M)),NA())</f>
        <v>9.2841474904759025E-3</v>
      </c>
      <c r="Q3502" s="183">
        <f>IFERROR(_xll.qlIndexFixing(ONIndex1Y,I3502,TRUE,_xll.ohTrigger(RecalcTrigger,Trigger1Y)),NA())</f>
        <v>1.0390589681303908E-2</v>
      </c>
    </row>
    <row r="3503" spans="2:17" x14ac:dyDescent="0.2">
      <c r="B3503" s="39" t="s">
        <v>42</v>
      </c>
      <c r="D3503" s="42">
        <f>_xll.qlCalendarAdvance(Calendar,$D3502,B3503,"f",FALSE)</f>
        <v>64167</v>
      </c>
      <c r="E3503" s="177">
        <f>_xll.qlInterestRateIndexValueDate(IndexON,D3503)</f>
        <v>64167</v>
      </c>
      <c r="F3503" s="193">
        <f>IFERROR(_xll.qlIndexFixing(IndexON,D3503,TRUE,_xll.ohTrigger(RecalcTrigger,TriggerON)),NA())</f>
        <v>1.0119137667796707E-2</v>
      </c>
      <c r="H3503" s="42">
        <f>_xll.qlCalendarAdvance(Calendar,$H3502,B3503,"f",FALSE)</f>
        <v>64167</v>
      </c>
      <c r="I3503" s="177">
        <f>_xll.qlInterestRateIndexValueDate(Index1M,$H3503)</f>
        <v>64171</v>
      </c>
      <c r="J3503" s="182">
        <f>IFERROR(_xll.qlIndexFixing(Index1M,$H3503,TRUE,_xll.ohTrigger(RecalcTrigger,Trigger1M)),NA())</f>
        <v>1.0017677895980626E-2</v>
      </c>
      <c r="K3503" s="44">
        <f>IFERROR(_xll.qlIndexFixing(Index3M,H3503,TRUE,_xll.ohTrigger(RecalcTrigger,Trigger3M)),NA())</f>
        <v>1.0121959657363568E-2</v>
      </c>
      <c r="L3503" s="44">
        <f>IFERROR(_xll.qlIndexFixing(Index6M,$H3503,TRUE,_xll.ohTrigger(RecalcTrigger,Trigger6M)),NA())</f>
        <v>9.2888350164371386E-3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1.0012575978404215E-2</v>
      </c>
      <c r="O3503" s="44">
        <f>IFERROR(_xll.qlIndexFixing(ONIndex3M,I3503,TRUE,_xll.ohTrigger(RecalcTrigger,Trigger3M)),NA())</f>
        <v>1.0107512896970761E-2</v>
      </c>
      <c r="P3503" s="44">
        <f>IFERROR(_xll.qlIndexFixing(ONIndex6M,I3503,TRUE,_xll.ohTrigger(RecalcTrigger,Trigger6M)),NA())</f>
        <v>9.2828551319357189E-3</v>
      </c>
      <c r="Q3503" s="183">
        <f>IFERROR(_xll.qlIndexFixing(ONIndex1Y,I3503,TRUE,_xll.ohTrigger(RecalcTrigger,Trigger1Y)),NA())</f>
        <v>1.039070890505478E-2</v>
      </c>
    </row>
    <row r="3504" spans="2:17" x14ac:dyDescent="0.2">
      <c r="B3504" s="39" t="s">
        <v>42</v>
      </c>
      <c r="D3504" s="42">
        <f>_xll.qlCalendarAdvance(Calendar,$D3503,B3504,"f",FALSE)</f>
        <v>64174</v>
      </c>
      <c r="E3504" s="177">
        <f>_xll.qlInterestRateIndexValueDate(IndexON,D3504)</f>
        <v>64174</v>
      </c>
      <c r="F3504" s="193">
        <f>IFERROR(_xll.qlIndexFixing(IndexON,D3504,TRUE,_xll.ohTrigger(RecalcTrigger,TriggerON)),NA())</f>
        <v>1.0119818925566904E-2</v>
      </c>
      <c r="H3504" s="42">
        <f>_xll.qlCalendarAdvance(Calendar,$H3503,B3504,"f",FALSE)</f>
        <v>64174</v>
      </c>
      <c r="I3504" s="177">
        <f>_xll.qlInterestRateIndexValueDate(Index1M,$H3504)</f>
        <v>64178</v>
      </c>
      <c r="J3504" s="182">
        <f>IFERROR(_xll.qlIndexFixing(Index1M,$H3504,TRUE,_xll.ohTrigger(RecalcTrigger,Trigger1M)),NA())</f>
        <v>1.0018251695822933E-2</v>
      </c>
      <c r="K3504" s="44">
        <f>IFERROR(_xll.qlIndexFixing(Index3M,H3504,TRUE,_xll.ohTrigger(RecalcTrigger,Trigger3M)),NA())</f>
        <v>1.012217684014873E-2</v>
      </c>
      <c r="L3504" s="44">
        <f>IFERROR(_xll.qlIndexFixing(Index6M,$H3504,TRUE,_xll.ohTrigger(RecalcTrigger,Trigger6M)),NA())</f>
        <v>9.2876202679476483E-3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1.0013188974777876E-2</v>
      </c>
      <c r="O3504" s="44">
        <f>IFERROR(_xll.qlIndexFixing(ONIndex3M,I3504,TRUE,_xll.ohTrigger(RecalcTrigger,Trigger3M)),NA())</f>
        <v>1.0107865658151027E-2</v>
      </c>
      <c r="P3504" s="44">
        <f>IFERROR(_xll.qlIndexFixing(ONIndex6M,I3504,TRUE,_xll.ohTrigger(RecalcTrigger,Trigger6M)),NA())</f>
        <v>9.2815688084879611E-3</v>
      </c>
      <c r="Q3504" s="183">
        <f>IFERROR(_xll.qlIndexFixing(ONIndex1Y,I3504,TRUE,_xll.ohTrigger(RecalcTrigger,Trigger1Y)),NA())</f>
        <v>1.0390805271649484E-2</v>
      </c>
    </row>
    <row r="3505" spans="2:17" x14ac:dyDescent="0.2">
      <c r="B3505" s="39" t="s">
        <v>42</v>
      </c>
      <c r="D3505" s="42">
        <f>_xll.qlCalendarAdvance(Calendar,$D3504,B3505,"f",FALSE)</f>
        <v>64181</v>
      </c>
      <c r="E3505" s="177">
        <f>_xll.qlInterestRateIndexValueDate(IndexON,D3505)</f>
        <v>64181</v>
      </c>
      <c r="F3505" s="193">
        <f>IFERROR(_xll.qlIndexFixing(IndexON,D3505,TRUE,_xll.ohTrigger(RecalcTrigger,TriggerON)),NA())</f>
        <v>1.0120477966868435E-2</v>
      </c>
      <c r="H3505" s="42">
        <f>_xll.qlCalendarAdvance(Calendar,$H3504,B3505,"f",FALSE)</f>
        <v>64181</v>
      </c>
      <c r="I3505" s="177">
        <f>_xll.qlInterestRateIndexValueDate(Index1M,$H3505)</f>
        <v>64185</v>
      </c>
      <c r="J3505" s="182">
        <f>IFERROR(_xll.qlIndexFixing(Index1M,$H3505,TRUE,_xll.ohTrigger(RecalcTrigger,Trigger1M)),NA())</f>
        <v>1.0018803240073204E-2</v>
      </c>
      <c r="K3505" s="44">
        <f>IFERROR(_xll.qlIndexFixing(Index3M,H3505,TRUE,_xll.ohTrigger(RecalcTrigger,Trigger3M)),NA())</f>
        <v>1.0122371735321259E-2</v>
      </c>
      <c r="L3505" s="44">
        <f>IFERROR(_xll.qlIndexFixing(Index6M,$H3505,TRUE,_xll.ohTrigger(RecalcTrigger,Trigger6M)),NA())</f>
        <v>9.286411693768452E-3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1.0013779786177679E-2</v>
      </c>
      <c r="O3505" s="44">
        <f>IFERROR(_xll.qlIndexFixing(ONIndex3M,I3505,TRUE,_xll.ohTrigger(RecalcTrigger,Trigger3M)),NA())</f>
        <v>1.0108196368330269E-2</v>
      </c>
      <c r="P3505" s="44">
        <f>IFERROR(_xll.qlIndexFixing(ONIndex6M,I3505,TRUE,_xll.ohTrigger(RecalcTrigger,Trigger6M)),NA())</f>
        <v>9.2802885279663627E-3</v>
      </c>
      <c r="Q3505" s="183">
        <f>IFERROR(_xll.qlIndexFixing(ONIndex1Y,I3505,TRUE,_xll.ohTrigger(RecalcTrigger,Trigger1Y)),NA())</f>
        <v>1.0390878751111998E-2</v>
      </c>
    </row>
    <row r="3506" spans="2:17" x14ac:dyDescent="0.2">
      <c r="B3506" s="39" t="s">
        <v>42</v>
      </c>
      <c r="D3506" s="42">
        <f>_xll.qlCalendarAdvance(Calendar,$D3505,B3506,"f",FALSE)</f>
        <v>64188</v>
      </c>
      <c r="E3506" s="177">
        <f>_xll.qlInterestRateIndexValueDate(IndexON,D3506)</f>
        <v>64188</v>
      </c>
      <c r="F3506" s="193">
        <f>IFERROR(_xll.qlIndexFixing(IndexON,D3506,TRUE,_xll.ohTrigger(RecalcTrigger,TriggerON)),NA())</f>
        <v>1.0121114761885153E-2</v>
      </c>
      <c r="H3506" s="42">
        <f>_xll.qlCalendarAdvance(Calendar,$H3505,B3506,"f",FALSE)</f>
        <v>64188</v>
      </c>
      <c r="I3506" s="177">
        <f>_xll.qlInterestRateIndexValueDate(Index1M,$H3506)</f>
        <v>64192</v>
      </c>
      <c r="J3506" s="182">
        <f>IFERROR(_xll.qlIndexFixing(Index1M,$H3506,TRUE,_xll.ohTrigger(RecalcTrigger,Trigger1M)),NA())</f>
        <v>1.0019507682167453E-2</v>
      </c>
      <c r="K3506" s="44">
        <f>IFERROR(_xll.qlIndexFixing(Index3M,H3506,TRUE,_xll.ohTrigger(RecalcTrigger,Trigger3M)),NA())</f>
        <v>1.0122694502057741E-2</v>
      </c>
      <c r="L3506" s="44">
        <f>IFERROR(_xll.qlIndexFixing(Index6M,$H3506,TRUE,_xll.ohTrigger(RecalcTrigger,Trigger6M)),NA())</f>
        <v>9.2852451300992483E-3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1.0014348383267091E-2</v>
      </c>
      <c r="O3506" s="44">
        <f>IFERROR(_xll.qlIndexFixing(ONIndex3M,I3506,TRUE,_xll.ohTrigger(RecalcTrigger,Trigger3M)),NA())</f>
        <v>1.0108504998251888E-2</v>
      </c>
      <c r="P3506" s="44">
        <f>IFERROR(_xll.qlIndexFixing(ONIndex6M,I3506,TRUE,_xll.ohTrigger(RecalcTrigger,Trigger6M)),NA())</f>
        <v>9.2790142987642099E-3</v>
      </c>
      <c r="Q3506" s="183">
        <f>IFERROR(_xll.qlIndexFixing(ONIndex1Y,I3506,TRUE,_xll.ohTrigger(RecalcTrigger,Trigger1Y)),NA())</f>
        <v>1.0390929312906749E-2</v>
      </c>
    </row>
    <row r="3507" spans="2:17" x14ac:dyDescent="0.2">
      <c r="B3507" s="39" t="s">
        <v>42</v>
      </c>
      <c r="D3507" s="42">
        <f>_xll.qlCalendarAdvance(Calendar,$D3506,B3507,"f",FALSE)</f>
        <v>64195</v>
      </c>
      <c r="E3507" s="177">
        <f>_xll.qlInterestRateIndexValueDate(IndexON,D3507)</f>
        <v>64195</v>
      </c>
      <c r="F3507" s="193">
        <f>IFERROR(_xll.qlIndexFixing(IndexON,D3507,TRUE,_xll.ohTrigger(RecalcTrigger,TriggerON)),NA())</f>
        <v>1.0121729280800906E-2</v>
      </c>
      <c r="H3507" s="42">
        <f>_xll.qlCalendarAdvance(Calendar,$H3506,B3507,"f",FALSE)</f>
        <v>64195</v>
      </c>
      <c r="I3507" s="177">
        <f>_xll.qlInterestRateIndexValueDate(Index1M,$H3507)</f>
        <v>64199</v>
      </c>
      <c r="J3507" s="182">
        <f>IFERROR(_xll.qlIndexFixing(Index1M,$H3507,TRUE,_xll.ohTrigger(RecalcTrigger,Trigger1M)),NA())</f>
        <v>1.0020013043976627E-2</v>
      </c>
      <c r="K3507" s="44">
        <f>IFERROR(_xll.qlIndexFixing(Index3M,H3507,TRUE,_xll.ohTrigger(RecalcTrigger,Trigger3M)),NA())</f>
        <v>1.0122843135941204E-2</v>
      </c>
      <c r="L3507" s="44">
        <f>IFERROR(_xll.qlIndexFixing(Index6M,$H3507,TRUE,_xll.ohTrigger(RecalcTrigger,Trigger6M)),NA())</f>
        <v>9.2840493429945034E-3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1.0014894736309898E-2</v>
      </c>
      <c r="O3507" s="44">
        <f>IFERROR(_xll.qlIndexFixing(ONIndex3M,I3507,TRUE,_xll.ohTrigger(RecalcTrigger,Trigger3M)),NA())</f>
        <v>1.0108791518339544E-2</v>
      </c>
      <c r="P3507" s="44">
        <f>IFERROR(_xll.qlIndexFixing(ONIndex6M,I3507,TRUE,_xll.ohTrigger(RecalcTrigger,Trigger6M)),NA())</f>
        <v>9.2777461287152363E-3</v>
      </c>
      <c r="Q3507" s="183">
        <f>IFERROR(_xll.qlIndexFixing(ONIndex1Y,I3507,TRUE,_xll.ohTrigger(RecalcTrigger,Trigger1Y)),NA())</f>
        <v>1.0390956926418227E-2</v>
      </c>
    </row>
    <row r="3508" spans="2:17" x14ac:dyDescent="0.2">
      <c r="B3508" s="39" t="s">
        <v>42</v>
      </c>
      <c r="D3508" s="42">
        <f>_xll.qlCalendarAdvance(Calendar,$D3507,B3508,"f",FALSE)</f>
        <v>64202</v>
      </c>
      <c r="E3508" s="177">
        <f>_xll.qlInterestRateIndexValueDate(IndexON,D3508)</f>
        <v>64202</v>
      </c>
      <c r="F3508" s="193">
        <f>IFERROR(_xll.qlIndexFixing(IndexON,D3508,TRUE,_xll.ohTrigger(RecalcTrigger,TriggerON)),NA())</f>
        <v>1.0122321494199227E-2</v>
      </c>
      <c r="H3508" s="42">
        <f>_xll.qlCalendarAdvance(Calendar,$H3507,B3508,"f",FALSE)</f>
        <v>64202</v>
      </c>
      <c r="I3508" s="177">
        <f>_xll.qlInterestRateIndexValueDate(Index1M,$H3508)</f>
        <v>64206</v>
      </c>
      <c r="J3508" s="182">
        <f>IFERROR(_xll.qlIndexFixing(Index1M,$H3508,TRUE,_xll.ohTrigger(RecalcTrigger,Trigger1M)),NA())</f>
        <v>1.0020496058729983E-2</v>
      </c>
      <c r="K3508" s="44">
        <f>IFERROR(_xll.qlIndexFixing(Index3M,H3508,TRUE,_xll.ohTrigger(RecalcTrigger,Trigger3M)),NA())</f>
        <v>1.0122969391134461E-2</v>
      </c>
      <c r="L3508" s="44">
        <f>IFERROR(_xll.qlIndexFixing(Index6M,$H3508,TRUE,_xll.ohTrigger(RecalcTrigger,Trigger6M)),NA())</f>
        <v>9.2828597551673532E-3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1.0015418815809696E-2</v>
      </c>
      <c r="O3508" s="44">
        <f>IFERROR(_xll.qlIndexFixing(ONIndex3M,I3508,TRUE,_xll.ohTrigger(RecalcTrigger,Trigger3M)),NA())</f>
        <v>1.0109055899496511E-2</v>
      </c>
      <c r="P3508" s="44">
        <f>IFERROR(_xll.qlIndexFixing(ONIndex6M,I3508,TRUE,_xll.ohTrigger(RecalcTrigger,Trigger6M)),NA())</f>
        <v>9.2764840258929837E-3</v>
      </c>
      <c r="Q3508" s="183">
        <f>IFERROR(_xll.qlIndexFixing(ONIndex1Y,I3508,TRUE,_xll.ohTrigger(RecalcTrigger,Trigger1Y)),NA())</f>
        <v>1.0390961561190792E-2</v>
      </c>
    </row>
    <row r="3509" spans="2:17" x14ac:dyDescent="0.2">
      <c r="B3509" s="39" t="s">
        <v>42</v>
      </c>
      <c r="D3509" s="42">
        <f>_xll.qlCalendarAdvance(Calendar,$D3508,B3509,"f",FALSE)</f>
        <v>64209</v>
      </c>
      <c r="E3509" s="177">
        <f>_xll.qlInterestRateIndexValueDate(IndexON,D3509)</f>
        <v>64209</v>
      </c>
      <c r="F3509" s="193">
        <f>IFERROR(_xll.qlIndexFixing(IndexON,D3509,TRUE,_xll.ohTrigger(RecalcTrigger,TriggerON)),NA())</f>
        <v>1.0122891372423837E-2</v>
      </c>
      <c r="H3509" s="42">
        <f>_xll.qlCalendarAdvance(Calendar,$H3508,B3509,"f",FALSE)</f>
        <v>64209</v>
      </c>
      <c r="I3509" s="177">
        <f>_xll.qlInterestRateIndexValueDate(Index1M,$H3509)</f>
        <v>64213</v>
      </c>
      <c r="J3509" s="182">
        <f>IFERROR(_xll.qlIndexFixing(Index1M,$H3509,TRUE,_xll.ohTrigger(RecalcTrigger,Trigger1M)),NA())</f>
        <v>1.0020956696840864E-2</v>
      </c>
      <c r="K3509" s="44">
        <f>IFERROR(_xll.qlIndexFixing(Index3M,H3509,TRUE,_xll.ohTrigger(RecalcTrigger,Trigger3M)),NA())</f>
        <v>1.0123073238187156E-2</v>
      </c>
      <c r="L3509" s="44">
        <f>IFERROR(_xll.qlIndexFixing(Index6M,$H3509,TRUE,_xll.ohTrigger(RecalcTrigger,Trigger6M)),NA())</f>
        <v>9.2816763746948316E-3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1.0015920592190142E-2</v>
      </c>
      <c r="O3509" s="44">
        <f>IFERROR(_xll.qlIndexFixing(ONIndex3M,I3509,TRUE,_xll.ohTrigger(RecalcTrigger,Trigger3M)),NA())</f>
        <v>1.0109298112226384E-2</v>
      </c>
      <c r="P3509" s="44">
        <f>IFERROR(_xll.qlIndexFixing(ONIndex6M,I3509,TRUE,_xll.ohTrigger(RecalcTrigger,Trigger6M)),NA())</f>
        <v>9.275227998370994E-3</v>
      </c>
      <c r="Q3509" s="183">
        <f>IFERROR(_xll.qlIndexFixing(ONIndex1Y,I3509,TRUE,_xll.ohTrigger(RecalcTrigger,Trigger1Y)),NA())</f>
        <v>1.0390943186848745E-2</v>
      </c>
    </row>
    <row r="3510" spans="2:17" x14ac:dyDescent="0.2">
      <c r="B3510" s="39" t="s">
        <v>42</v>
      </c>
      <c r="D3510" s="42">
        <f>_xll.qlCalendarAdvance(Calendar,$D3509,B3510,"f",FALSE)</f>
        <v>64216</v>
      </c>
      <c r="E3510" s="177">
        <f>_xll.qlInterestRateIndexValueDate(IndexON,D3510)</f>
        <v>64216</v>
      </c>
      <c r="F3510" s="193">
        <f>IFERROR(_xll.qlIndexFixing(IndexON,D3510,TRUE,_xll.ohTrigger(RecalcTrigger,TriggerON)),NA())</f>
        <v>1.0123438885738523E-2</v>
      </c>
      <c r="H3510" s="42">
        <f>_xll.qlCalendarAdvance(Calendar,$H3509,B3510,"f",FALSE)</f>
        <v>64216</v>
      </c>
      <c r="I3510" s="177">
        <f>_xll.qlInterestRateIndexValueDate(Index1M,$H3510)</f>
        <v>64220</v>
      </c>
      <c r="J3510" s="182">
        <f>IFERROR(_xll.qlIndexFixing(Index1M,$H3510,TRUE,_xll.ohTrigger(RecalcTrigger,Trigger1M)),NA())</f>
        <v>1.0021394928740664E-2</v>
      </c>
      <c r="K3510" s="44">
        <f>IFERROR(_xll.qlIndexFixing(Index3M,H3510,TRUE,_xll.ohTrigger(RecalcTrigger,Trigger3M)),NA())</f>
        <v>1.0123154647649806E-2</v>
      </c>
      <c r="L3510" s="44">
        <f>IFERROR(_xll.qlIndexFixing(Index6M,$H3510,TRUE,_xll.ohTrigger(RecalcTrigger,Trigger6M)),NA())</f>
        <v>9.2804992096513581E-3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1.0016400035874895E-2</v>
      </c>
      <c r="O3510" s="44">
        <f>IFERROR(_xll.qlIndexFixing(ONIndex3M,I3510,TRUE,_xll.ohTrigger(RecalcTrigger,Trigger3M)),NA())</f>
        <v>1.0109518127032757E-2</v>
      </c>
      <c r="P3510" s="44">
        <f>IFERROR(_xll.qlIndexFixing(ONIndex6M,I3510,TRUE,_xll.ohTrigger(RecalcTrigger,Trigger6M)),NA())</f>
        <v>9.2739780543826811E-3</v>
      </c>
      <c r="Q3510" s="183">
        <f>IFERROR(_xll.qlIndexFixing(ONIndex1Y,I3510,TRUE,_xll.ohTrigger(RecalcTrigger,Trigger1Y)),NA())</f>
        <v>1.0390901772696637E-2</v>
      </c>
    </row>
    <row r="3511" spans="2:17" x14ac:dyDescent="0.2">
      <c r="B3511" s="39" t="s">
        <v>42</v>
      </c>
      <c r="D3511" s="42">
        <f>_xll.qlCalendarAdvance(Calendar,$D3510,B3511,"f",FALSE)</f>
        <v>64223</v>
      </c>
      <c r="E3511" s="177">
        <f>_xll.qlInterestRateIndexValueDate(IndexON,D3511)</f>
        <v>64223</v>
      </c>
      <c r="F3511" s="193">
        <f>IFERROR(_xll.qlIndexFixing(IndexON,D3511,TRUE,_xll.ohTrigger(RecalcTrigger,TriggerON)),NA())</f>
        <v>1.0123964004726815E-2</v>
      </c>
      <c r="H3511" s="42">
        <f>_xll.qlCalendarAdvance(Calendar,$H3510,B3511,"f",FALSE)</f>
        <v>64223</v>
      </c>
      <c r="I3511" s="177">
        <f>_xll.qlInterestRateIndexValueDate(Index1M,$H3511)</f>
        <v>64227</v>
      </c>
      <c r="J3511" s="182">
        <f>IFERROR(_xll.qlIndexFixing(Index1M,$H3511,TRUE,_xll.ohTrigger(RecalcTrigger,Trigger1M)),NA())</f>
        <v>1.0021643481757714E-2</v>
      </c>
      <c r="K3511" s="44">
        <f>IFERROR(_xll.qlIndexFixing(Index3M,H3511,TRUE,_xll.ohTrigger(RecalcTrigger,Trigger3M)),NA())</f>
        <v>1.012321359007466E-2</v>
      </c>
      <c r="L3511" s="44" t="e">
        <f>IFERROR(_xll.qlIndexFixing(Index6M,$H3511,TRUE,_xll.ohTrigger(RecalcTrigger,Trigger6M)),NA())</f>
        <v>#N/A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1.0016857117287614E-2</v>
      </c>
      <c r="O3511" s="44">
        <f>IFERROR(_xll.qlIndexFixing(ONIndex3M,I3511,TRUE,_xll.ohTrigger(RecalcTrigger,Trigger3M)),NA())</f>
        <v>1.010971591473897E-2</v>
      </c>
      <c r="P3511" s="44">
        <f>IFERROR(_xll.qlIndexFixing(ONIndex6M,I3511,TRUE,_xll.ohTrigger(RecalcTrigger,Trigger6M)),NA())</f>
        <v>9.2727342016019065E-3</v>
      </c>
      <c r="Q3511" s="183">
        <f>IFERROR(_xll.qlIndexFixing(ONIndex1Y,I3511,TRUE,_xll.ohTrigger(RecalcTrigger,Trigger1Y)),NA())</f>
        <v>1.0390837288438703E-2</v>
      </c>
    </row>
    <row r="3512" spans="2:17" x14ac:dyDescent="0.2">
      <c r="B3512" s="39" t="s">
        <v>42</v>
      </c>
      <c r="D3512" s="42">
        <f>_xll.qlCalendarAdvance(Calendar,$D3511,B3512,"f",FALSE)</f>
        <v>64230</v>
      </c>
      <c r="E3512" s="177">
        <f>_xll.qlInterestRateIndexValueDate(IndexON,D3512)</f>
        <v>64230</v>
      </c>
      <c r="F3512" s="193">
        <f>IFERROR(_xll.qlIndexFixing(IndexON,D3512,TRUE,_xll.ohTrigger(RecalcTrigger,TriggerON)),NA())</f>
        <v>1.0124466699492629E-2</v>
      </c>
      <c r="H3512" s="42">
        <f>_xll.qlCalendarAdvance(Calendar,$H3511,B3512,"f",FALSE)</f>
        <v>64230</v>
      </c>
      <c r="I3512" s="177">
        <f>_xll.qlInterestRateIndexValueDate(Index1M,$H3512)</f>
        <v>64234</v>
      </c>
      <c r="J3512" s="182">
        <f>IFERROR(_xll.qlIndexFixing(Index1M,$H3512,TRUE,_xll.ohTrigger(RecalcTrigger,Trigger1M)),NA())</f>
        <v>1.0022038408686207E-2</v>
      </c>
      <c r="K3512" s="44">
        <f>IFERROR(_xll.qlIndexFixing(Index3M,H3512,TRUE,_xll.ohTrigger(RecalcTrigger,Trigger3M)),NA())</f>
        <v>1.0123250036013101E-2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1.001729180701183E-2</v>
      </c>
      <c r="O3512" s="44">
        <f>IFERROR(_xll.qlIndexFixing(ONIndex3M,I3512,TRUE,_xll.ohTrigger(RecalcTrigger,Trigger3M)),NA())</f>
        <v>1.010989144600849E-2</v>
      </c>
      <c r="P3512" s="44">
        <f>IFERROR(_xll.qlIndexFixing(ONIndex6M,I3512,TRUE,_xll.ohTrigger(RecalcTrigger,Trigger6M)),NA())</f>
        <v>9.2714964483420204E-3</v>
      </c>
      <c r="Q3512" s="183">
        <f>IFERROR(_xll.qlIndexFixing(ONIndex1Y,I3512,TRUE,_xll.ohTrigger(RecalcTrigger,Trigger1Y)),NA())</f>
        <v>1.0390749703459434E-2</v>
      </c>
    </row>
    <row r="3513" spans="2:17" x14ac:dyDescent="0.2">
      <c r="B3513" s="39" t="s">
        <v>42</v>
      </c>
      <c r="D3513" s="42">
        <f>_xll.qlCalendarAdvance(Calendar,$D3512,B3513,"f",FALSE)</f>
        <v>64237</v>
      </c>
      <c r="E3513" s="177">
        <f>_xll.qlInterestRateIndexValueDate(IndexON,D3513)</f>
        <v>64237</v>
      </c>
      <c r="F3513" s="193">
        <f>IFERROR(_xll.qlIndexFixing(IndexON,D3513,TRUE,_xll.ohTrigger(RecalcTrigger,TriggerON)),NA())</f>
        <v>1.0124946940539559E-2</v>
      </c>
      <c r="H3513" s="42">
        <f>_xll.qlCalendarAdvance(Calendar,$H3512,B3513,"f",FALSE)</f>
        <v>64237</v>
      </c>
      <c r="I3513" s="177">
        <f>_xll.qlInterestRateIndexValueDate(Index1M,$H3513)</f>
        <v>64241</v>
      </c>
      <c r="J3513" s="182">
        <f>IFERROR(_xll.qlIndexFixing(Index1M,$H3513,TRUE,_xll.ohTrigger(RecalcTrigger,Trigger1M)),NA())</f>
        <v>1.0022410843403939E-2</v>
      </c>
      <c r="K3513" s="44">
        <f>IFERROR(_xll.qlIndexFixing(Index3M,H3513,TRUE,_xll.ohTrigger(RecalcTrigger,Trigger3M)),NA())</f>
        <v>1.0123263956015642E-2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1.0017704075471201E-2</v>
      </c>
      <c r="O3513" s="44">
        <f>IFERROR(_xll.qlIndexFixing(ONIndex3M,I3513,TRUE,_xll.ohTrigger(RecalcTrigger,Trigger3M)),NA())</f>
        <v>1.0110044691185038E-2</v>
      </c>
      <c r="P3513" s="44">
        <f>IFERROR(_xll.qlIndexFixing(ONIndex6M,I3513,TRUE,_xll.ohTrigger(RecalcTrigger,Trigger6M)),NA())</f>
        <v>9.2702648026765644E-3</v>
      </c>
      <c r="Q3513" s="183">
        <f>IFERROR(_xll.qlIndexFixing(ONIndex1Y,I3513,TRUE,_xll.ohTrigger(RecalcTrigger,Trigger1Y)),NA())</f>
        <v>1.0390638987303191E-2</v>
      </c>
    </row>
    <row r="3514" spans="2:17" x14ac:dyDescent="0.2">
      <c r="B3514" s="39" t="s">
        <v>42</v>
      </c>
      <c r="D3514" s="42">
        <f>_xll.qlCalendarAdvance(Calendar,$D3513,B3514,"f",FALSE)</f>
        <v>64244</v>
      </c>
      <c r="E3514" s="177">
        <f>_xll.qlInterestRateIndexValueDate(IndexON,D3514)</f>
        <v>64244</v>
      </c>
      <c r="F3514" s="193">
        <f>IFERROR(_xll.qlIndexFixing(IndexON,D3514,TRUE,_xll.ohTrigger(RecalcTrigger,TriggerON)),NA())</f>
        <v>1.0125404698211327E-2</v>
      </c>
      <c r="H3514" s="42">
        <f>_xll.qlCalendarAdvance(Calendar,$H3513,B3514,"f",FALSE)</f>
        <v>64244</v>
      </c>
      <c r="I3514" s="177">
        <f>_xll.qlInterestRateIndexValueDate(Index1M,$H3514)</f>
        <v>64248</v>
      </c>
      <c r="J3514" s="182">
        <f>IFERROR(_xll.qlIndexFixing(Index1M,$H3514,TRUE,_xll.ohTrigger(RecalcTrigger,Trigger1M)),NA())</f>
        <v>1.0023085499117901E-2</v>
      </c>
      <c r="K3514" s="44">
        <f>IFERROR(_xll.qlIndexFixing(Index3M,H3514,TRUE,_xll.ohTrigger(RecalcTrigger,Trigger3M)),NA())</f>
        <v>1.0123255320638881E-2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1.0018093893089386E-2</v>
      </c>
      <c r="O3514" s="44">
        <f>IFERROR(_xll.qlIndexFixing(ONIndex3M,I3514,TRUE,_xll.ohTrigger(RecalcTrigger,Trigger3M)),NA())</f>
        <v>1.0110175621251827E-2</v>
      </c>
      <c r="P3514" s="44">
        <f>IFERROR(_xll.qlIndexFixing(ONIndex6M,I3514,TRUE,_xll.ohTrigger(RecalcTrigger,Trigger6M)),NA())</f>
        <v>9.2690392725192083E-3</v>
      </c>
      <c r="Q3514" s="183">
        <f>IFERROR(_xll.qlIndexFixing(ONIndex1Y,I3514,TRUE,_xll.ohTrigger(RecalcTrigger,Trigger1Y)),NA())</f>
        <v>1.0390505109754145E-2</v>
      </c>
    </row>
    <row r="3515" spans="2:17" x14ac:dyDescent="0.2">
      <c r="B3515" s="39" t="s">
        <v>42</v>
      </c>
      <c r="D3515" s="42">
        <f>_xll.qlCalendarAdvance(Calendar,$D3514,B3515,"f",FALSE)</f>
        <v>64251</v>
      </c>
      <c r="E3515" s="177">
        <f>_xll.qlInterestRateIndexValueDate(IndexON,D3515)</f>
        <v>64251</v>
      </c>
      <c r="F3515" s="193">
        <f>IFERROR(_xll.qlIndexFixing(IndexON,D3515,TRUE,_xll.ohTrigger(RecalcTrigger,TriggerON)),NA())</f>
        <v>1.0125839942931592E-2</v>
      </c>
      <c r="H3515" s="42">
        <f>_xll.qlCalendarAdvance(Calendar,$H3514,B3515,"f",FALSE)</f>
        <v>64251</v>
      </c>
      <c r="I3515" s="177">
        <f>_xll.qlInterestRateIndexValueDate(Index1M,$H3515)</f>
        <v>64255</v>
      </c>
      <c r="J3515" s="182">
        <f>IFERROR(_xll.qlIndexFixing(Index1M,$H3515,TRUE,_xll.ohTrigger(RecalcTrigger,Trigger1M)),NA())</f>
        <v>1.0023248959782904E-2</v>
      </c>
      <c r="K3515" s="44">
        <f>IFERROR(_xll.qlIndexFixing(Index3M,H3515,TRUE,_xll.ohTrigger(RecalcTrigger,Trigger3M)),NA())</f>
        <v>1.0123088389653621E-2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1.0018461230210107E-2</v>
      </c>
      <c r="O3515" s="44">
        <f>IFERROR(_xll.qlIndexFixing(ONIndex3M,I3515,TRUE,_xll.ohTrigger(RecalcTrigger,Trigger3M)),NA())</f>
        <v>1.0110284206632514E-2</v>
      </c>
      <c r="P3515" s="44">
        <f>IFERROR(_xll.qlIndexFixing(ONIndex6M,I3515,TRUE,_xll.ohTrigger(RecalcTrigger,Trigger6M)),NA())</f>
        <v>9.2678198661033662E-3</v>
      </c>
      <c r="Q3515" s="183">
        <f>IFERROR(_xll.qlIndexFixing(ONIndex1Y,I3515,TRUE,_xll.ohTrigger(RecalcTrigger,Trigger1Y)),NA())</f>
        <v>1.039034803987704E-2</v>
      </c>
    </row>
    <row r="3516" spans="2:17" x14ac:dyDescent="0.2">
      <c r="B3516" s="39" t="s">
        <v>42</v>
      </c>
      <c r="D3516" s="42">
        <f>_xll.qlCalendarAdvance(Calendar,$D3515,B3516,"f",FALSE)</f>
        <v>64258</v>
      </c>
      <c r="E3516" s="177">
        <f>_xll.qlInterestRateIndexValueDate(IndexON,D3516)</f>
        <v>64258</v>
      </c>
      <c r="F3516" s="193">
        <f>IFERROR(_xll.qlIndexFixing(IndexON,D3516,TRUE,_xll.ohTrigger(RecalcTrigger,TriggerON)),NA())</f>
        <v>1.0126252645283884E-2</v>
      </c>
      <c r="H3516" s="42">
        <f>_xll.qlCalendarAdvance(Calendar,$H3515,B3516,"f",FALSE)</f>
        <v>64258</v>
      </c>
      <c r="I3516" s="177">
        <f>_xll.qlInterestRateIndexValueDate(Index1M,$H3516)</f>
        <v>64262</v>
      </c>
      <c r="J3516" s="182">
        <f>IFERROR(_xll.qlIndexFixing(Index1M,$H3516,TRUE,_xll.ohTrigger(RecalcTrigger,Trigger1M)),NA())</f>
        <v>1.0023552133264063E-2</v>
      </c>
      <c r="K3516" s="44">
        <f>IFERROR(_xll.qlIndexFixing(Index3M,H3516,TRUE,_xll.ohTrigger(RecalcTrigger,Trigger3M)),NA())</f>
        <v>1.0123036177506048E-2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1.0018806057416896E-2</v>
      </c>
      <c r="O3516" s="44">
        <f>IFERROR(_xll.qlIndexFixing(ONIndex3M,I3516,TRUE,_xll.ohTrigger(RecalcTrigger,Trigger3M)),NA())</f>
        <v>1.011037041791063E-2</v>
      </c>
      <c r="P3516" s="44">
        <f>IFERROR(_xll.qlIndexFixing(ONIndex6M,I3516,TRUE,_xll.ohTrigger(RecalcTrigger,Trigger6M)),NA())</f>
        <v>9.2666065909430273E-3</v>
      </c>
      <c r="Q3516" s="183">
        <f>IFERROR(_xll.qlIndexFixing(ONIndex1Y,I3516,TRUE,_xll.ohTrigger(RecalcTrigger,Trigger1Y)),NA())</f>
        <v>1.0390167747376111E-2</v>
      </c>
    </row>
    <row r="3517" spans="2:17" x14ac:dyDescent="0.2">
      <c r="B3517" s="39" t="s">
        <v>42</v>
      </c>
      <c r="D3517" s="42">
        <f>_xll.qlCalendarAdvance(Calendar,$D3516,B3517,"f",FALSE)</f>
        <v>64265</v>
      </c>
      <c r="E3517" s="177">
        <f>_xll.qlInterestRateIndexValueDate(IndexON,D3517)</f>
        <v>64265</v>
      </c>
      <c r="F3517" s="193">
        <f>IFERROR(_xll.qlIndexFixing(IndexON,D3517,TRUE,_xll.ohTrigger(RecalcTrigger,TriggerON)),NA())</f>
        <v>1.0126642775132311E-2</v>
      </c>
      <c r="H3517" s="42">
        <f>_xll.qlCalendarAdvance(Calendar,$H3516,B3517,"f",FALSE)</f>
        <v>64265</v>
      </c>
      <c r="I3517" s="177">
        <f>_xll.qlInterestRateIndexValueDate(Index1M,$H3517)</f>
        <v>64269</v>
      </c>
      <c r="J3517" s="182">
        <f>IFERROR(_xll.qlIndexFixing(Index1M,$H3517,TRUE,_xll.ohTrigger(RecalcTrigger,Trigger1M)),NA())</f>
        <v>1.002383269348428E-2</v>
      </c>
      <c r="K3517" s="44">
        <f>IFERROR(_xll.qlIndexFixing(Index3M,H3517,TRUE,_xll.ohTrigger(RecalcTrigger,Trigger3M)),NA())</f>
        <v>1.0122961324374003E-2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1.0019128345053474E-2</v>
      </c>
      <c r="O3517" s="44">
        <f>IFERROR(_xll.qlIndexFixing(ONIndex3M,I3517,TRUE,_xll.ohTrigger(RecalcTrigger,Trigger3M)),NA())</f>
        <v>1.0110434225909515E-2</v>
      </c>
      <c r="P3517" s="44">
        <f>IFERROR(_xll.qlIndexFixing(ONIndex6M,I3517,TRUE,_xll.ohTrigger(RecalcTrigger,Trigger6M)),NA())</f>
        <v>9.2653994558311581E-3</v>
      </c>
      <c r="Q3517" s="183">
        <f>IFERROR(_xll.qlIndexFixing(ONIndex1Y,I3517,TRUE,_xll.ohTrigger(RecalcTrigger,Trigger1Y)),NA())</f>
        <v>1.0389964201875657E-2</v>
      </c>
    </row>
    <row r="3518" spans="2:17" x14ac:dyDescent="0.2">
      <c r="B3518" s="39" t="s">
        <v>42</v>
      </c>
      <c r="D3518" s="42">
        <f>_xll.qlCalendarAdvance(Calendar,$D3517,B3518,"f",FALSE)</f>
        <v>64272</v>
      </c>
      <c r="E3518" s="177">
        <f>_xll.qlInterestRateIndexValueDate(IndexON,D3518)</f>
        <v>64272</v>
      </c>
      <c r="F3518" s="193">
        <f>IFERROR(_xll.qlIndexFixing(IndexON,D3518,TRUE,_xll.ohTrigger(RecalcTrigger,TriggerON)),NA())</f>
        <v>1.0127010303220274E-2</v>
      </c>
      <c r="H3518" s="42">
        <f>_xll.qlCalendarAdvance(Calendar,$H3517,B3518,"f",FALSE)</f>
        <v>64272</v>
      </c>
      <c r="I3518" s="177">
        <f>_xll.qlInterestRateIndexValueDate(Index1M,$H3518)</f>
        <v>64276</v>
      </c>
      <c r="J3518" s="182">
        <f>IFERROR(_xll.qlIndexFixing(Index1M,$H3518,TRUE,_xll.ohTrigger(RecalcTrigger,Trigger1M)),NA())</f>
        <v>1.002409061087753E-2</v>
      </c>
      <c r="K3518" s="44">
        <f>IFERROR(_xll.qlIndexFixing(Index3M,H3518,TRUE,_xll.ohTrigger(RecalcTrigger,Trigger3M)),NA())</f>
        <v>1.0122863800817301E-2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1.0019828311991219E-2</v>
      </c>
      <c r="O3518" s="44">
        <f>IFERROR(_xll.qlIndexFixing(ONIndex3M,I3518,TRUE,_xll.ohTrigger(RecalcTrigger,Trigger3M)),NA())</f>
        <v>1.0110770258284774E-2</v>
      </c>
      <c r="P3518" s="44">
        <f>IFERROR(_xll.qlIndexFixing(ONIndex6M,I3518,TRUE,_xll.ohTrigger(RecalcTrigger,Trigger6M)),NA())</f>
        <v>9.2639240647951482E-3</v>
      </c>
      <c r="Q3518" s="183">
        <f>IFERROR(_xll.qlIndexFixing(ONIndex1Y,I3518,TRUE,_xll.ohTrigger(RecalcTrigger,Trigger1Y)),NA())</f>
        <v>1.0389932715035854E-2</v>
      </c>
    </row>
    <row r="3519" spans="2:17" x14ac:dyDescent="0.2">
      <c r="B3519" s="39" t="s">
        <v>42</v>
      </c>
      <c r="D3519" s="42">
        <f>_xll.qlCalendarAdvance(Calendar,$D3518,B3519,"f",FALSE)</f>
        <v>64280</v>
      </c>
      <c r="E3519" s="177">
        <f>_xll.qlInterestRateIndexValueDate(IndexON,D3519)</f>
        <v>64280</v>
      </c>
      <c r="F3519" s="193">
        <f>IFERROR(_xll.qlIndexFixing(IndexON,D3519,TRUE,_xll.ohTrigger(RecalcTrigger,TriggerON)),NA())</f>
        <v>1.0127734332536775E-2</v>
      </c>
      <c r="H3519" s="42">
        <f>_xll.qlCalendarAdvance(Calendar,$H3518,B3519,"f",FALSE)</f>
        <v>64280</v>
      </c>
      <c r="I3519" s="177">
        <f>_xll.qlInterestRateIndexValueDate(Index1M,$H3519)</f>
        <v>64284</v>
      </c>
      <c r="J3519" s="182">
        <f>IFERROR(_xll.qlIndexFixing(Index1M,$H3519,TRUE,_xll.ohTrigger(RecalcTrigger,Trigger1M)),NA())</f>
        <v>1.0024357609749573E-2</v>
      </c>
      <c r="K3519" s="44">
        <f>IFERROR(_xll.qlIndexFixing(Index3M,H3519,TRUE,_xll.ohTrigger(RecalcTrigger,Trigger3M)),NA())</f>
        <v>1.0122724547845949E-2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1.0020095752540925E-2</v>
      </c>
      <c r="O3519" s="44">
        <f>IFERROR(_xll.qlIndexFixing(ONIndex3M,I3519,TRUE,_xll.ohTrigger(RecalcTrigger,Trigger3M)),NA())</f>
        <v>1.0110779536010028E-2</v>
      </c>
      <c r="P3519" s="44">
        <f>IFERROR(_xll.qlIndexFixing(ONIndex6M,I3519,TRUE,_xll.ohTrigger(RecalcTrigger,Trigger6M)),NA())</f>
        <v>9.2627318124982594E-3</v>
      </c>
      <c r="Q3519" s="183">
        <f>IFERROR(_xll.qlIndexFixing(ONIndex1Y,I3519,TRUE,_xll.ohTrigger(RecalcTrigger,Trigger1Y)),NA())</f>
        <v>1.0389672555568552E-2</v>
      </c>
    </row>
    <row r="3520" spans="2:17" x14ac:dyDescent="0.2">
      <c r="B3520" s="39" t="s">
        <v>42</v>
      </c>
      <c r="D3520" s="42">
        <f>_xll.qlCalendarAdvance(Calendar,$D3519,B3520,"f",FALSE)</f>
        <v>64287</v>
      </c>
      <c r="E3520" s="177">
        <f>_xll.qlInterestRateIndexValueDate(IndexON,D3520)</f>
        <v>64287</v>
      </c>
      <c r="F3520" s="193">
        <f>IFERROR(_xll.qlIndexFixing(IndexON,D3520,TRUE,_xll.ohTrigger(RecalcTrigger,TriggerON)),NA())</f>
        <v>1.0128050105571162E-2</v>
      </c>
      <c r="H3520" s="42">
        <f>_xll.qlCalendarAdvance(Calendar,$H3519,B3520,"f",FALSE)</f>
        <v>64287</v>
      </c>
      <c r="I3520" s="177">
        <f>_xll.qlInterestRateIndexValueDate(Index1M,$H3520)</f>
        <v>64291</v>
      </c>
      <c r="J3520" s="182">
        <f>IFERROR(_xll.qlIndexFixing(Index1M,$H3520,TRUE,_xll.ohTrigger(RecalcTrigger,Trigger1M)),NA())</f>
        <v>1.0024566907190887E-2</v>
      </c>
      <c r="K3520" s="44">
        <f>IFERROR(_xll.qlIndexFixing(Index3M,H3520,TRUE,_xll.ohTrigger(RecalcTrigger,Trigger3M)),NA())</f>
        <v>1.0122578345654496E-2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1.0019994182615122E-2</v>
      </c>
      <c r="O3520" s="44">
        <f>IFERROR(_xll.qlIndexFixing(ONIndex3M,I3520,TRUE,_xll.ohTrigger(RecalcTrigger,Trigger3M)),NA())</f>
        <v>1.0110488586505539E-2</v>
      </c>
      <c r="P3520" s="44">
        <f>IFERROR(_xll.qlIndexFixing(ONIndex6M,I3520,TRUE,_xll.ohTrigger(RecalcTrigger,Trigger6M)),NA())</f>
        <v>9.2616456628746846E-3</v>
      </c>
      <c r="Q3520" s="183">
        <f>IFERROR(_xll.qlIndexFixing(ONIndex1Y,I3520,TRUE,_xll.ohTrigger(RecalcTrigger,Trigger1Y)),NA())</f>
        <v>1.0389172764719845E-2</v>
      </c>
    </row>
    <row r="3521" spans="2:17" x14ac:dyDescent="0.2">
      <c r="B3521" s="39" t="s">
        <v>42</v>
      </c>
      <c r="D3521" s="42">
        <f>_xll.qlCalendarAdvance(Calendar,$D3520,B3521,"f",FALSE)</f>
        <v>64294</v>
      </c>
      <c r="E3521" s="177">
        <f>_xll.qlInterestRateIndexValueDate(IndexON,D3521)</f>
        <v>64294</v>
      </c>
      <c r="F3521" s="193">
        <f>IFERROR(_xll.qlIndexFixing(IndexON,D3521,TRUE,_xll.ohTrigger(RecalcTrigger,TriggerON)),NA())</f>
        <v>1.0128343178070764E-2</v>
      </c>
      <c r="H3521" s="42">
        <f>_xll.qlCalendarAdvance(Calendar,$H3520,B3521,"f",FALSE)</f>
        <v>64294</v>
      </c>
      <c r="I3521" s="177">
        <f>_xll.qlInterestRateIndexValueDate(Index1M,$H3521)</f>
        <v>64298</v>
      </c>
      <c r="J3521" s="182">
        <f>IFERROR(_xll.qlIndexFixing(Index1M,$H3521,TRUE,_xll.ohTrigger(RecalcTrigger,Trigger1M)),NA())</f>
        <v>1.0024753468847333E-2</v>
      </c>
      <c r="K3521" s="44">
        <f>IFERROR(_xll.qlIndexFixing(Index3M,H3521,TRUE,_xll.ohTrigger(RecalcTrigger,Trigger3M)),NA())</f>
        <v>1.0122409380496149E-2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1.0020222777438192E-2</v>
      </c>
      <c r="O3521" s="44">
        <f>IFERROR(_xll.qlIndexFixing(ONIndex3M,I3521,TRUE,_xll.ohTrigger(RecalcTrigger,Trigger3M)),NA())</f>
        <v>1.0110459267318461E-2</v>
      </c>
      <c r="P3521" s="44">
        <f>IFERROR(_xll.qlIndexFixing(ONIndex6M,I3521,TRUE,_xll.ohTrigger(RecalcTrigger,Trigger6M)),NA())</f>
        <v>9.2604640493476609E-3</v>
      </c>
      <c r="Q3521" s="183">
        <f>IFERROR(_xll.qlIndexFixing(ONIndex1Y,I3521,TRUE,_xll.ohTrigger(RecalcTrigger,Trigger1Y)),NA())</f>
        <v>1.0388872560138651E-2</v>
      </c>
    </row>
    <row r="3522" spans="2:17" x14ac:dyDescent="0.2">
      <c r="B3522" s="39" t="s">
        <v>42</v>
      </c>
      <c r="D3522" s="42">
        <f>_xll.qlCalendarAdvance(Calendar,$D3521,B3522,"f",FALSE)</f>
        <v>64301</v>
      </c>
      <c r="E3522" s="177">
        <f>_xll.qlInterestRateIndexValueDate(IndexON,D3522)</f>
        <v>64301</v>
      </c>
      <c r="F3522" s="193">
        <f>IFERROR(_xll.qlIndexFixing(IndexON,D3522,TRUE,_xll.ohTrigger(RecalcTrigger,TriggerON)),NA())</f>
        <v>1.0128613520485885E-2</v>
      </c>
      <c r="H3522" s="42">
        <f>_xll.qlCalendarAdvance(Calendar,$H3521,B3522,"f",FALSE)</f>
        <v>64301</v>
      </c>
      <c r="I3522" s="177">
        <f>_xll.qlInterestRateIndexValueDate(Index1M,$H3522)</f>
        <v>64305</v>
      </c>
      <c r="J3522" s="182">
        <f>IFERROR(_xll.qlIndexFixing(Index1M,$H3522,TRUE,_xll.ohTrigger(RecalcTrigger,Trigger1M)),NA())</f>
        <v>1.0024917265137413E-2</v>
      </c>
      <c r="K3522" s="44">
        <f>IFERROR(_xll.qlIndexFixing(Index3M,H3522,TRUE,_xll.ohTrigger(RecalcTrigger,Trigger3M)),NA())</f>
        <v>1.0122217622929839E-2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1.0020428680892479E-2</v>
      </c>
      <c r="O3522" s="44">
        <f>IFERROR(_xll.qlIndexFixing(ONIndex3M,I3522,TRUE,_xll.ohTrigger(RecalcTrigger,Trigger3M)),NA())</f>
        <v>1.0110407393852938E-2</v>
      </c>
      <c r="P3522" s="44">
        <f>IFERROR(_xll.qlIndexFixing(ONIndex6M,I3522,TRUE,_xll.ohTrigger(RecalcTrigger,Trigger6M)),NA())</f>
        <v>9.2592886169562405E-3</v>
      </c>
      <c r="Q3522" s="183">
        <f>IFERROR(_xll.qlIndexFixing(ONIndex1Y,I3522,TRUE,_xll.ohTrigger(RecalcTrigger,Trigger1Y)),NA())</f>
        <v>1.0388548945723386E-2</v>
      </c>
    </row>
    <row r="3523" spans="2:17" x14ac:dyDescent="0.2">
      <c r="B3523" s="39" t="s">
        <v>42</v>
      </c>
      <c r="D3523" s="42">
        <f>_xll.qlCalendarAdvance(Calendar,$D3522,B3523,"f",FALSE)</f>
        <v>64308</v>
      </c>
      <c r="E3523" s="177">
        <f>_xll.qlInterestRateIndexValueDate(IndexON,D3523)</f>
        <v>64308</v>
      </c>
      <c r="F3523" s="193">
        <f>IFERROR(_xll.qlIndexFixing(IndexON,D3523,TRUE,_xll.ohTrigger(RecalcTrigger,TriggerON)),NA())</f>
        <v>1.0128861103133602E-2</v>
      </c>
      <c r="H3523" s="42">
        <f>_xll.qlCalendarAdvance(Calendar,$H3522,B3523,"f",FALSE)</f>
        <v>64308</v>
      </c>
      <c r="I3523" s="177">
        <f>_xll.qlInterestRateIndexValueDate(Index1M,$H3523)</f>
        <v>64312</v>
      </c>
      <c r="J3523" s="182">
        <f>IFERROR(_xll.qlIndexFixing(Index1M,$H3523,TRUE,_xll.ohTrigger(RecalcTrigger,Trigger1M)),NA())</f>
        <v>1.0025058266495098E-2</v>
      </c>
      <c r="K3523" s="44">
        <f>IFERROR(_xll.qlIndexFixing(Index3M,H3523,TRUE,_xll.ohTrigger(RecalcTrigger,Trigger3M)),NA())</f>
        <v>1.0122003043511869E-2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1.0020611863321705E-2</v>
      </c>
      <c r="O3523" s="44">
        <f>IFERROR(_xll.qlIndexFixing(ONIndex3M,I3523,TRUE,_xll.ohTrigger(RecalcTrigger,Trigger3M)),NA())</f>
        <v>1.0110332936372757E-2</v>
      </c>
      <c r="P3523" s="44">
        <f>IFERROR(_xll.qlIndexFixing(ONIndex6M,I3523,TRUE,_xll.ohTrigger(RecalcTrigger,Trigger6M)),NA())</f>
        <v>9.2581193737739653E-3</v>
      </c>
      <c r="Q3523" s="183">
        <f>IFERROR(_xll.qlIndexFixing(ONIndex1Y,I3523,TRUE,_xll.ohTrigger(RecalcTrigger,Trigger1Y)),NA())</f>
        <v>1.0388201890938475E-2</v>
      </c>
    </row>
    <row r="3524" spans="2:17" x14ac:dyDescent="0.2">
      <c r="B3524" s="39" t="s">
        <v>42</v>
      </c>
      <c r="D3524" s="42">
        <f>_xll.qlCalendarAdvance(Calendar,$D3523,B3524,"f",FALSE)</f>
        <v>64315</v>
      </c>
      <c r="E3524" s="177">
        <f>_xll.qlInterestRateIndexValueDate(IndexON,D3524)</f>
        <v>64315</v>
      </c>
      <c r="F3524" s="193">
        <f>IFERROR(_xll.qlIndexFixing(IndexON,D3524,TRUE,_xll.ohTrigger(RecalcTrigger,TriggerON)),NA())</f>
        <v>1.0129085896410928E-2</v>
      </c>
      <c r="H3524" s="42">
        <f>_xll.qlCalendarAdvance(Calendar,$H3523,B3524,"f",FALSE)</f>
        <v>64315</v>
      </c>
      <c r="I3524" s="177">
        <f>_xll.qlInterestRateIndexValueDate(Index1M,$H3524)</f>
        <v>64319</v>
      </c>
      <c r="J3524" s="182">
        <f>IFERROR(_xll.qlIndexFixing(Index1M,$H3524,TRUE,_xll.ohTrigger(RecalcTrigger,Trigger1M)),NA())</f>
        <v>1.0024884199070331E-2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1.0020772295149527E-2</v>
      </c>
      <c r="O3524" s="44">
        <f>IFERROR(_xll.qlIndexFixing(ONIndex3M,I3524,TRUE,_xll.ohTrigger(RecalcTrigger,Trigger3M)),NA())</f>
        <v>1.0110235865941064E-2</v>
      </c>
      <c r="P3524" s="44">
        <f>IFERROR(_xll.qlIndexFixing(ONIndex6M,I3524,TRUE,_xll.ohTrigger(RecalcTrigger,Trigger6M)),NA())</f>
        <v>9.256956327634569E-3</v>
      </c>
      <c r="Q3524" s="183">
        <f>IFERROR(_xll.qlIndexFixing(ONIndex1Y,I3524,TRUE,_xll.ohTrigger(RecalcTrigger,Trigger1Y)),NA())</f>
        <v>1.0387831365408218E-2</v>
      </c>
    </row>
    <row r="3525" spans="2:17" x14ac:dyDescent="0.2">
      <c r="B3525" s="39" t="s">
        <v>42</v>
      </c>
      <c r="D3525" s="42">
        <f>_xll.qlCalendarAdvance(Calendar,$D3524,B3525,"f",FALSE)</f>
        <v>64322</v>
      </c>
      <c r="E3525" s="177">
        <f>_xll.qlInterestRateIndexValueDate(IndexON,D3525)</f>
        <v>64322</v>
      </c>
      <c r="F3525" s="193">
        <f>IFERROR(_xll.qlIndexFixing(IndexON,D3525,TRUE,_xll.ohTrigger(RecalcTrigger,TriggerON)),NA())</f>
        <v>1.0129287870714876E-2</v>
      </c>
      <c r="H3525" s="42">
        <f>_xll.qlCalendarAdvance(Calendar,$H3524,B3525,"f",FALSE)</f>
        <v>64322</v>
      </c>
      <c r="I3525" s="177">
        <f>_xll.qlInterestRateIndexValueDate(Index1M,$H3525)</f>
        <v>64326</v>
      </c>
      <c r="J3525" s="182">
        <f>IFERROR(_xll.qlIndexFixing(Index1M,$H3525,TRUE,_xll.ohTrigger(RecalcTrigger,Trigger1M)),NA())</f>
        <v>1.002498278602686E-2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1.0020909946799605E-2</v>
      </c>
      <c r="O3525" s="44">
        <f>IFERROR(_xll.qlIndexFixing(ONIndex3M,I3525,TRUE,_xll.ohTrigger(RecalcTrigger,Trigger3M)),NA())</f>
        <v>1.0110116152661774E-2</v>
      </c>
      <c r="P3525" s="44">
        <f>IFERROR(_xll.qlIndexFixing(ONIndex6M,I3525,TRUE,_xll.ohTrigger(RecalcTrigger,Trigger6M)),NA())</f>
        <v>9.2557994868514015E-3</v>
      </c>
      <c r="Q3525" s="183">
        <f>IFERROR(_xll.qlIndexFixing(ONIndex1Y,I3525,TRUE,_xll.ohTrigger(RecalcTrigger,Trigger1Y)),NA())</f>
        <v>1.0387437338437167E-2</v>
      </c>
    </row>
    <row r="3526" spans="2:17" x14ac:dyDescent="0.2">
      <c r="B3526" s="39" t="s">
        <v>42</v>
      </c>
      <c r="D3526" s="42">
        <f>_xll.qlCalendarAdvance(Calendar,$D3525,B3526,"f",FALSE)</f>
        <v>64329</v>
      </c>
      <c r="E3526" s="177">
        <f>_xll.qlInterestRateIndexValueDate(IndexON,D3526)</f>
        <v>64329</v>
      </c>
      <c r="F3526" s="193">
        <f>IFERROR(_xll.qlIndexFixing(IndexON,D3526,TRUE,_xll.ohTrigger(RecalcTrigger,TriggerON)),NA())</f>
        <v>1.0129466996335879E-2</v>
      </c>
      <c r="H3526" s="42">
        <f>_xll.qlCalendarAdvance(Calendar,$H3525,B3526,"f",FALSE)</f>
        <v>64329</v>
      </c>
      <c r="I3526" s="177">
        <f>_xll.qlInterestRateIndexValueDate(Index1M,$H3526)</f>
        <v>64333</v>
      </c>
      <c r="J3526" s="182">
        <f>IFERROR(_xll.qlIndexFixing(Index1M,$H3526,TRUE,_xll.ohTrigger(RecalcTrigger,Trigger1M)),NA())</f>
        <v>1.0025058494820577E-2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1.0021024788695598E-2</v>
      </c>
      <c r="O3526" s="44">
        <f>IFERROR(_xll.qlIndexFixing(ONIndex3M,I3526,TRUE,_xll.ohTrigger(RecalcTrigger,Trigger3M)),NA())</f>
        <v>1.0109973767677971E-2</v>
      </c>
      <c r="P3526" s="44">
        <f>IFERROR(_xll.qlIndexFixing(ONIndex6M,I3526,TRUE,_xll.ohTrigger(RecalcTrigger,Trigger6M)),NA())</f>
        <v>9.2546488592581966E-3</v>
      </c>
      <c r="Q3526" s="183">
        <f>IFERROR(_xll.qlIndexFixing(ONIndex1Y,I3526,TRUE,_xll.ohTrigger(RecalcTrigger,Trigger1Y)),NA())</f>
        <v>1.0387019779729556E-2</v>
      </c>
    </row>
    <row r="3527" spans="2:17" x14ac:dyDescent="0.2">
      <c r="B3527" s="39" t="s">
        <v>42</v>
      </c>
      <c r="D3527" s="42">
        <f>_xll.qlCalendarAdvance(Calendar,$D3526,B3527,"f",FALSE)</f>
        <v>64336</v>
      </c>
      <c r="E3527" s="177">
        <f>_xll.qlInterestRateIndexValueDate(IndexON,D3527)</f>
        <v>64336</v>
      </c>
      <c r="F3527" s="193">
        <f>IFERROR(_xll.qlIndexFixing(IndexON,D3527,TRUE,_xll.ohTrigger(RecalcTrigger,TriggerON)),NA())</f>
        <v>1.012962324372424E-2</v>
      </c>
      <c r="H3527" s="42">
        <f>_xll.qlCalendarAdvance(Calendar,$H3526,B3527,"f",FALSE)</f>
        <v>64336</v>
      </c>
      <c r="I3527" s="177">
        <f>_xll.qlInterestRateIndexValueDate(Index1M,$H3527)</f>
        <v>64340</v>
      </c>
      <c r="J3527" s="182">
        <f>IFERROR(_xll.qlIndexFixing(Index1M,$H3527,TRUE,_xll.ohTrigger(RecalcTrigger,Trigger1M)),NA())</f>
        <v>1.0025111295869627E-2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1.0021116791580909E-2</v>
      </c>
      <c r="O3527" s="44">
        <f>IFERROR(_xll.qlIndexFixing(ONIndex3M,I3527,TRUE,_xll.ohTrigger(RecalcTrigger,Trigger3M)),NA())</f>
        <v>1.010980868125344E-2</v>
      </c>
      <c r="P3527" s="44">
        <f>IFERROR(_xll.qlIndexFixing(ONIndex6M,I3527,TRUE,_xll.ohTrigger(RecalcTrigger,Trigger6M)),NA())</f>
        <v>9.2535044531683042E-3</v>
      </c>
      <c r="Q3527" s="183">
        <f>IFERROR(_xll.qlIndexFixing(ONIndex1Y,I3527,TRUE,_xll.ohTrigger(RecalcTrigger,Trigger1Y)),NA())</f>
        <v>1.038657865858994E-2</v>
      </c>
    </row>
    <row r="3528" spans="2:17" x14ac:dyDescent="0.2">
      <c r="B3528" s="39" t="s">
        <v>42</v>
      </c>
      <c r="D3528" s="42">
        <f>_xll.qlCalendarAdvance(Calendar,$D3527,B3528,"f",FALSE)</f>
        <v>64343</v>
      </c>
      <c r="E3528" s="177">
        <f>_xll.qlInterestRateIndexValueDate(IndexON,D3528)</f>
        <v>64343</v>
      </c>
      <c r="F3528" s="193">
        <f>IFERROR(_xll.qlIndexFixing(IndexON,D3528,TRUE,_xll.ohTrigger(RecalcTrigger,TriggerON)),NA())</f>
        <v>1.0129756583223681E-2</v>
      </c>
      <c r="H3528" s="42">
        <f>_xll.qlCalendarAdvance(Calendar,$H3527,B3528,"f",FALSE)</f>
        <v>64343</v>
      </c>
      <c r="I3528" s="177">
        <f>_xll.qlInterestRateIndexValueDate(Index1M,$H3528)</f>
        <v>64347</v>
      </c>
      <c r="J3528" s="182">
        <f>IFERROR(_xll.qlIndexFixing(Index1M,$H3528,TRUE,_xll.ohTrigger(RecalcTrigger,Trigger1M)),NA())</f>
        <v>1.0025420314027698E-2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1.0021185925479514E-2</v>
      </c>
      <c r="O3528" s="44">
        <f>IFERROR(_xll.qlIndexFixing(ONIndex3M,I3528,TRUE,_xll.ohTrigger(RecalcTrigger,Trigger3M)),NA())</f>
        <v>1.0109620864051649E-2</v>
      </c>
      <c r="P3528" s="44">
        <f>IFERROR(_xll.qlIndexFixing(ONIndex6M,I3528,TRUE,_xll.ohTrigger(RecalcTrigger,Trigger6M)),NA())</f>
        <v>9.252366276495394E-3</v>
      </c>
      <c r="Q3528" s="183">
        <f>IFERROR(_xll.qlIndexFixing(ONIndex1Y,I3528,TRUE,_xll.ohTrigger(RecalcTrigger,Trigger1Y)),NA())</f>
        <v>1.0386113944722553E-2</v>
      </c>
    </row>
    <row r="3529" spans="2:17" x14ac:dyDescent="0.2">
      <c r="B3529" s="39" t="s">
        <v>42</v>
      </c>
      <c r="D3529" s="42">
        <f>_xll.qlCalendarAdvance(Calendar,$D3528,B3529,"f",FALSE)</f>
        <v>64350</v>
      </c>
      <c r="E3529" s="177">
        <f>_xll.qlInterestRateIndexValueDate(IndexON,D3529)</f>
        <v>64350</v>
      </c>
      <c r="F3529" s="193">
        <f>IFERROR(_xll.qlIndexFixing(IndexON,D3529,TRUE,_xll.ohTrigger(RecalcTrigger,TriggerON)),NA())</f>
        <v>1.0129866985204572E-2</v>
      </c>
      <c r="H3529" s="42">
        <f>_xll.qlCalendarAdvance(Calendar,$H3528,B3529,"f",FALSE)</f>
        <v>64350</v>
      </c>
      <c r="I3529" s="177">
        <f>_xll.qlInterestRateIndexValueDate(Index1M,$H3529)</f>
        <v>64354</v>
      </c>
      <c r="J3529" s="182">
        <f>IFERROR(_xll.qlIndexFixing(Index1M,$H3529,TRUE,_xll.ohTrigger(RecalcTrigger,Trigger1M)),NA())</f>
        <v>1.0025423924659492E-2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1.0021232161054883E-2</v>
      </c>
      <c r="O3529" s="44">
        <f>IFERROR(_xll.qlIndexFixing(ONIndex3M,I3529,TRUE,_xll.ohTrigger(RecalcTrigger,Trigger3M)),NA())</f>
        <v>1.0109410286895937E-2</v>
      </c>
      <c r="P3529" s="44">
        <f>IFERROR(_xll.qlIndexFixing(ONIndex6M,I3529,TRUE,_xll.ohTrigger(RecalcTrigger,Trigger6M)),NA())</f>
        <v>9.2512343371531358E-3</v>
      </c>
      <c r="Q3529" s="183">
        <f>IFERROR(_xll.qlIndexFixing(ONIndex1Y,I3529,TRUE,_xll.ohTrigger(RecalcTrigger,Trigger1Y)),NA())</f>
        <v>1.038562560759182E-2</v>
      </c>
    </row>
    <row r="3530" spans="2:17" x14ac:dyDescent="0.2">
      <c r="B3530" s="39" t="s">
        <v>42</v>
      </c>
      <c r="D3530" s="42">
        <f>_xll.qlCalendarAdvance(Calendar,$D3529,B3530,"f",FALSE)</f>
        <v>64357</v>
      </c>
      <c r="E3530" s="177">
        <f>_xll.qlInterestRateIndexValueDate(IndexON,D3530)</f>
        <v>64357</v>
      </c>
      <c r="F3530" s="193">
        <f>IFERROR(_xll.qlIndexFixing(IndexON,D3530,TRUE,_xll.ohTrigger(RecalcTrigger,TriggerON)),NA())</f>
        <v>1.0129954420010634E-2</v>
      </c>
      <c r="H3530" s="42">
        <f>_xll.qlCalendarAdvance(Calendar,$H3529,B3530,"f",FALSE)</f>
        <v>64357</v>
      </c>
      <c r="I3530" s="177">
        <f>_xll.qlInterestRateIndexValueDate(Index1M,$H3530)</f>
        <v>64361</v>
      </c>
      <c r="J3530" s="182">
        <f>IFERROR(_xll.qlIndexFixing(Index1M,$H3530,TRUE,_xll.ohTrigger(RecalcTrigger,Trigger1M)),NA())</f>
        <v>1.002594783202174E-2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1.0021255468810608E-2</v>
      </c>
      <c r="O3530" s="44">
        <f>IFERROR(_xll.qlIndexFixing(ONIndex3M,I3530,TRUE,_xll.ohTrigger(RecalcTrigger,Trigger3M)),NA())</f>
        <v>1.0109176920369833E-2</v>
      </c>
      <c r="P3530" s="44">
        <f>IFERROR(_xll.qlIndexFixing(ONIndex6M,I3530,TRUE,_xll.ohTrigger(RecalcTrigger,Trigger6M)),NA())</f>
        <v>9.2501086432950075E-3</v>
      </c>
      <c r="Q3530" s="183">
        <f>IFERROR(_xll.qlIndexFixing(ONIndex1Y,I3530,TRUE,_xll.ohTrigger(RecalcTrigger,Trigger1Y)),NA())</f>
        <v>1.0385113616742103E-2</v>
      </c>
    </row>
    <row r="3531" spans="2:17" x14ac:dyDescent="0.2">
      <c r="B3531" s="39" t="s">
        <v>42</v>
      </c>
      <c r="D3531" s="42">
        <f>_xll.qlCalendarAdvance(Calendar,$D3530,B3531,"f",FALSE)</f>
        <v>64364</v>
      </c>
      <c r="E3531" s="177">
        <f>_xll.qlInterestRateIndexValueDate(IndexON,D3531)</f>
        <v>64364</v>
      </c>
      <c r="F3531" s="193">
        <f>IFERROR(_xll.qlIndexFixing(IndexON,D3531,TRUE,_xll.ohTrigger(RecalcTrigger,TriggerON)),NA())</f>
        <v>1.0130018858012235E-2</v>
      </c>
      <c r="H3531" s="42">
        <f>_xll.qlCalendarAdvance(Calendar,$H3530,B3531,"f",FALSE)</f>
        <v>64364</v>
      </c>
      <c r="I3531" s="177">
        <f>_xll.qlInterestRateIndexValueDate(Index1M,$H3531)</f>
        <v>64368</v>
      </c>
      <c r="J3531" s="182">
        <f>IFERROR(_xll.qlIndexFixing(Index1M,$H3531,TRUE,_xll.ohTrigger(RecalcTrigger,Trigger1M)),NA())</f>
        <v>1.0025362110448967E-2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1.0021255819090413E-2</v>
      </c>
      <c r="O3531" s="44">
        <f>IFERROR(_xll.qlIndexFixing(ONIndex3M,I3531,TRUE,_xll.ohTrigger(RecalcTrigger,Trigger3M)),NA())</f>
        <v>1.0108920735136806E-2</v>
      </c>
      <c r="P3531" s="44">
        <f>IFERROR(_xll.qlIndexFixing(ONIndex6M,I3531,TRUE,_xll.ohTrigger(RecalcTrigger,Trigger6M)),NA())</f>
        <v>9.2489892029945509E-3</v>
      </c>
      <c r="Q3531" s="183">
        <f>IFERROR(_xll.qlIndexFixing(ONIndex1Y,I3531,TRUE,_xll.ohTrigger(RecalcTrigger,Trigger1Y)),NA())</f>
        <v>1.0384577941557893E-2</v>
      </c>
    </row>
    <row r="3532" spans="2:17" x14ac:dyDescent="0.2">
      <c r="B3532" s="39" t="s">
        <v>42</v>
      </c>
      <c r="D3532" s="42">
        <f>_xll.qlCalendarAdvance(Calendar,$D3531,B3532,"f",FALSE)</f>
        <v>64371</v>
      </c>
      <c r="E3532" s="177">
        <f>_xll.qlInterestRateIndexValueDate(IndexON,D3532)</f>
        <v>64371</v>
      </c>
      <c r="F3532" s="193">
        <f>IFERROR(_xll.qlIndexFixing(IndexON,D3532,TRUE,_xll.ohTrigger(RecalcTrigger,TriggerON)),NA())</f>
        <v>1.013006026965968E-2</v>
      </c>
      <c r="H3532" s="42">
        <f>_xll.qlCalendarAdvance(Calendar,$H3531,B3532,"f",FALSE)</f>
        <v>64371</v>
      </c>
      <c r="I3532" s="177">
        <f>_xll.qlInterestRateIndexValueDate(Index1M,$H3532)</f>
        <v>64375</v>
      </c>
      <c r="J3532" s="182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1.0021233182397893E-2</v>
      </c>
      <c r="O3532" s="44">
        <f>IFERROR(_xll.qlIndexFixing(ONIndex3M,I3532,TRUE,_xll.ohTrigger(RecalcTrigger,Trigger3M)),NA())</f>
        <v>1.0108641701380705E-2</v>
      </c>
      <c r="P3532" s="44">
        <f>IFERROR(_xll.qlIndexFixing(ONIndex6M,I3532,TRUE,_xll.ohTrigger(RecalcTrigger,Trigger6M)),NA())</f>
        <v>9.2478760243253078E-3</v>
      </c>
      <c r="Q3532" s="183">
        <f>IFERROR(_xll.qlIndexFixing(ONIndex1Y,I3532,TRUE,_xll.ohTrigger(RecalcTrigger,Trigger1Y)),NA())</f>
        <v>1.0384018551663488E-2</v>
      </c>
    </row>
    <row r="3533" spans="2:17" x14ac:dyDescent="0.2">
      <c r="B3533" s="39" t="s">
        <v>42</v>
      </c>
      <c r="D3533" s="42">
        <f>_xll.qlCalendarAdvance(Calendar,$D3532,B3533,"f",FALSE)</f>
        <v>64378</v>
      </c>
      <c r="E3533" s="177">
        <f>_xll.qlInterestRateIndexValueDate(IndexON,D3533)</f>
        <v>64378</v>
      </c>
      <c r="F3533" s="193">
        <f>IFERROR(_xll.qlIndexFixing(IndexON,D3533,TRUE,_xll.ohTrigger(RecalcTrigger,TriggerON)),NA())</f>
        <v>1.013007862529669E-2</v>
      </c>
      <c r="H3533" s="42">
        <f>_xll.qlCalendarAdvance(Calendar,$H3532,B3533,"f",FALSE)</f>
        <v>64378</v>
      </c>
      <c r="I3533" s="177">
        <f>_xll.qlInterestRateIndexValueDate(Index1M,$H3533)</f>
        <v>64382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1.0021187529316578E-2</v>
      </c>
      <c r="O3533" s="44">
        <f>IFERROR(_xll.qlIndexFixing(ONIndex3M,I3533,TRUE,_xll.ohTrigger(RecalcTrigger,Trigger3M)),NA())</f>
        <v>1.0108339790244614E-2</v>
      </c>
      <c r="P3533" s="44">
        <f>IFERROR(_xll.qlIndexFixing(ONIndex6M,I3533,TRUE,_xll.ohTrigger(RecalcTrigger,Trigger6M)),NA())</f>
        <v>9.24676911536082E-3</v>
      </c>
      <c r="Q3533" s="183">
        <f>IFERROR(_xll.qlIndexFixing(ONIndex1Y,I3533,TRUE,_xll.ohTrigger(RecalcTrigger,Trigger1Y)),NA())</f>
        <v>1.0383435416523312E-2</v>
      </c>
    </row>
    <row r="3534" spans="2:17" x14ac:dyDescent="0.2">
      <c r="B3534" s="39" t="s">
        <v>42</v>
      </c>
      <c r="D3534" s="42">
        <f>_xll.qlCalendarAdvance(Calendar,$D3533,B3534,"f",FALSE)</f>
        <v>64385</v>
      </c>
      <c r="E3534" s="177">
        <f>_xll.qlInterestRateIndexValueDate(IndexON,D3534)</f>
        <v>64385</v>
      </c>
      <c r="F3534" s="193">
        <f>IFERROR(_xll.qlIndexFixing(IndexON,D3534,TRUE,_xll.ohTrigger(RecalcTrigger,TriggerON)),NA())</f>
        <v>1.0130073895187053E-2</v>
      </c>
      <c r="H3534" s="42">
        <f>_xll.qlCalendarAdvance(Calendar,$H3533,B3534,"f",FALSE)</f>
        <v>64385</v>
      </c>
      <c r="I3534" s="177">
        <f>_xll.qlInterestRateIndexValueDate(Index1M,$H3534)</f>
        <v>64389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1.0021652410729942E-2</v>
      </c>
      <c r="O3534" s="44">
        <f>IFERROR(_xll.qlIndexFixing(ONIndex3M,I3534,TRUE,_xll.ohTrigger(RecalcTrigger,Trigger3M)),NA())</f>
        <v>1.0108485114381338E-2</v>
      </c>
      <c r="P3534" s="44">
        <f>IFERROR(_xll.qlIndexFixing(ONIndex6M,I3534,TRUE,_xll.ohTrigger(RecalcTrigger,Trigger6M)),NA())</f>
        <v>9.2458301826212619E-3</v>
      </c>
      <c r="Q3534" s="183">
        <f>IFERROR(_xll.qlIndexFixing(ONIndex1Y,I3534,TRUE,_xll.ohTrigger(RecalcTrigger,Trigger1Y)),NA())</f>
        <v>1.0383249148402385E-2</v>
      </c>
    </row>
    <row r="3535" spans="2:17" x14ac:dyDescent="0.2">
      <c r="B3535" s="39" t="s">
        <v>42</v>
      </c>
      <c r="D3535" s="42">
        <f>_xll.qlCalendarAdvance(Calendar,$D3534,B3535,"f",FALSE)</f>
        <v>64396</v>
      </c>
      <c r="E3535" s="177">
        <f>_xll.qlInterestRateIndexValueDate(IndexON,D3535)</f>
        <v>64396</v>
      </c>
      <c r="F3535" s="193">
        <f>IFERROR(_xll.qlIndexFixing(IndexON,D3535,TRUE,_xll.ohTrigger(RecalcTrigger,TriggerON)),NA())</f>
        <v>1.0129742155084998E-2</v>
      </c>
      <c r="H3535" s="42">
        <f>_xll.qlCalendarAdvance(Calendar,$H3534,B3535,"f",FALSE)</f>
        <v>64396</v>
      </c>
      <c r="I3535" s="177">
        <f>_xll.qlInterestRateIndexValueDate(Index1M,$H3535)</f>
        <v>64398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1.0020964240329278E-2</v>
      </c>
      <c r="O3535" s="44">
        <f>IFERROR(_xll.qlIndexFixing(ONIndex3M,I3535,TRUE,_xll.ohTrigger(RecalcTrigger,Trigger3M)),NA())</f>
        <v>1.0107458191930263E-2</v>
      </c>
      <c r="P3535" s="44">
        <f>IFERROR(_xll.qlIndexFixing(ONIndex6M,I3535,TRUE,_xll.ohTrigger(RecalcTrigger,Trigger6M)),NA())</f>
        <v>9.243951623441049E-3</v>
      </c>
      <c r="Q3535" s="183">
        <f>IFERROR(_xll.qlIndexFixing(ONIndex1Y,I3535,TRUE,_xll.ohTrigger(RecalcTrigger,Trigger1Y)),NA())</f>
        <v>1.0381826678900197E-2</v>
      </c>
    </row>
    <row r="3536" spans="2:17" x14ac:dyDescent="0.2">
      <c r="B3536" s="39" t="s">
        <v>42</v>
      </c>
      <c r="D3536" s="42">
        <f>_xll.qlCalendarAdvance(Calendar,$D3535,B3536,"f",FALSE)</f>
        <v>64403</v>
      </c>
      <c r="E3536" s="177">
        <f>_xll.qlInterestRateIndexValueDate(IndexON,D3536)</f>
        <v>64403</v>
      </c>
      <c r="F3536" s="193">
        <f>IFERROR(_xll.qlIndexFixing(IndexON,D3536,TRUE,_xll.ohTrigger(RecalcTrigger,TriggerON)),NA())</f>
        <v>1.0129681240131916E-2</v>
      </c>
      <c r="H3536" s="42">
        <f>_xll.qlCalendarAdvance(Calendar,$H3535,B3536,"f",FALSE)</f>
        <v>64403</v>
      </c>
      <c r="I3536" s="177">
        <f>_xll.qlInterestRateIndexValueDate(Index1M,$H3536)</f>
        <v>64405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83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64410</v>
      </c>
      <c r="E3537" s="178">
        <f>_xll.qlInterestRateIndexValueDate(IndexON,D3537)</f>
        <v>64410</v>
      </c>
      <c r="F3537" s="194" t="e">
        <f>IFERROR(_xll.qlIndexFixing(IndexON,D3537,TRUE,_xll.ohTrigger(RecalcTrigger,TriggerON)),NA())</f>
        <v>#N/A</v>
      </c>
      <c r="H3537" s="43">
        <f>_xll.qlCalendarAdvance(Calendar,$H3536,B3537,"f",FALSE)</f>
        <v>64410</v>
      </c>
      <c r="I3537" s="178">
        <f>_xll.qlInterestRateIndexValueDate(Index1M,$H3537)</f>
        <v>64412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2014-01-14T16:38:43Z</dcterms:created>
  <dcterms:modified xsi:type="dcterms:W3CDTF">2016-04-27T16:43:41Z</dcterms:modified>
</cp:coreProperties>
</file>